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Ex2.xml" ContentType="application/vnd.ms-office.chartex+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shakt\OneDrive\Desktop\TDAI\Class\2.13-12-25\KMART - Excel Dashboard\"/>
    </mc:Choice>
  </mc:AlternateContent>
  <xr:revisionPtr revIDLastSave="0" documentId="13_ncr:1_{116BBF49-15E0-4A8F-A1E0-ACCFB884DD9F}" xr6:coauthVersionLast="47" xr6:coauthVersionMax="47" xr10:uidLastSave="{00000000-0000-0000-0000-000000000000}"/>
  <bookViews>
    <workbookView xWindow="-120" yWindow="-120" windowWidth="29040" windowHeight="17520" tabRatio="777" activeTab="2" xr2:uid="{5B273567-0BF4-4B00-B90C-779B9CFDF0ED}"/>
  </bookViews>
  <sheets>
    <sheet name="KMART DATA - UNCLEAN" sheetId="16" r:id="rId1"/>
    <sheet name="KMART DATA" sheetId="1" r:id="rId2"/>
    <sheet name="Dashboard" sheetId="21" r:id="rId3"/>
    <sheet name="Total_SalesAverage" sheetId="31" r:id="rId4"/>
    <sheet name="Total_SalesOverTime" sheetId="17" r:id="rId5"/>
    <sheet name="Average_SalesOverTime" sheetId="18" r:id="rId6"/>
    <sheet name="Sales_byState" sheetId="20" r:id="rId7"/>
    <sheet name="Sales_byCategory" sheetId="22" r:id="rId8"/>
    <sheet name="Sales_bySuburb" sheetId="24" r:id="rId9"/>
    <sheet name="Sales_byType" sheetId="25" r:id="rId10"/>
    <sheet name="Sparkline_SaleTrend" sheetId="27" r:id="rId11"/>
    <sheet name="Sales_byManager" sheetId="28" r:id="rId12"/>
    <sheet name="Sales_byBuyer" sheetId="29" r:id="rId13"/>
  </sheets>
  <definedNames>
    <definedName name="_xlnm._FilterDatabase" localSheetId="1" hidden="1">'KMART DATA'!$A$1:$M$4506</definedName>
    <definedName name="_xlnm._FilterDatabase" localSheetId="0" hidden="1">'KMART DATA - UNCLEAN'!$A$1:$M$4506</definedName>
    <definedName name="_xlchart.v5.0" hidden="1">Sales_byState!$B$4:$C$4</definedName>
    <definedName name="_xlchart.v5.1" hidden="1">Sales_byState!$B$5:$C$12</definedName>
    <definedName name="_xlchart.v5.2" hidden="1">Sales_byState!$D$4</definedName>
    <definedName name="_xlchart.v5.3" hidden="1">Sales_byState!$D$5:$D$12</definedName>
    <definedName name="_xlchart.v5.4" hidden="1">Sales_byState!$B$4:$C$4</definedName>
    <definedName name="_xlchart.v5.5" hidden="1">Sales_byState!$B$5:$C$12</definedName>
    <definedName name="_xlchart.v5.6" hidden="1">Sales_byState!$D$4</definedName>
    <definedName name="_xlchart.v5.7" hidden="1">Sales_byState!$D$5:$D$12</definedName>
    <definedName name="Slicer_Category">#N/A</definedName>
    <definedName name="Slicer_Financial_Year">#N/A</definedName>
    <definedName name="Slicer_State">#N/A</definedName>
    <definedName name="Slicer_Type">#N/A</definedName>
  </definedNames>
  <calcPr calcId="191029"/>
  <pivotCaches>
    <pivotCache cacheId="0" r:id="rId14"/>
  </pivotCaches>
  <extLst>
    <ext xmlns:x14="http://schemas.microsoft.com/office/spreadsheetml/2009/9/main" uri="{BBE1A952-AA13-448e-AADC-164F8A28A991}">
      <x14:slicerCaches>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B51" i="21" l="1"/>
  <c r="H16" i="24"/>
  <c r="H16" i="28"/>
  <c r="R28" i="21"/>
  <c r="R29" i="21"/>
  <c r="R30" i="21"/>
  <c r="R31" i="21"/>
  <c r="R32" i="21"/>
  <c r="R33" i="21"/>
  <c r="R34" i="21"/>
  <c r="R27" i="21"/>
  <c r="S28" i="21"/>
  <c r="S29" i="21"/>
  <c r="S30" i="21"/>
  <c r="S31" i="21"/>
  <c r="S32" i="21"/>
  <c r="S33" i="21"/>
  <c r="S34" i="21"/>
  <c r="S27" i="21"/>
  <c r="H16" i="29" l="1"/>
  <c r="H32" i="18" l="1"/>
  <c r="H32" i="17"/>
  <c r="C9" i="25"/>
  <c r="H16" i="22"/>
  <c r="G14" i="20"/>
  <c r="F4506" i="1"/>
  <c r="C4506" i="1"/>
  <c r="B4506" i="1"/>
  <c r="F4505" i="1"/>
  <c r="C4505" i="1"/>
  <c r="B4505" i="1"/>
  <c r="F4504" i="1"/>
  <c r="C4504" i="1"/>
  <c r="B4504" i="1"/>
  <c r="F4503" i="1"/>
  <c r="C4503" i="1"/>
  <c r="B4503" i="1"/>
  <c r="F4502" i="1"/>
  <c r="C4502" i="1"/>
  <c r="B4502" i="1"/>
  <c r="F4501" i="1"/>
  <c r="C4501" i="1"/>
  <c r="B4501" i="1"/>
  <c r="F4500" i="1"/>
  <c r="C4500" i="1"/>
  <c r="B4500" i="1"/>
  <c r="F4499" i="1"/>
  <c r="C4499" i="1"/>
  <c r="B4499" i="1"/>
  <c r="F4498" i="1"/>
  <c r="C4498" i="1"/>
  <c r="B4498" i="1"/>
  <c r="F4497" i="1"/>
  <c r="C4497" i="1"/>
  <c r="B4497" i="1"/>
  <c r="F4496" i="1"/>
  <c r="C4496" i="1"/>
  <c r="B4496" i="1"/>
  <c r="F4495" i="1"/>
  <c r="C4495" i="1"/>
  <c r="B4495" i="1"/>
  <c r="F4494" i="1"/>
  <c r="C4494" i="1"/>
  <c r="B4494" i="1"/>
  <c r="F4493" i="1"/>
  <c r="C4493" i="1"/>
  <c r="B4493" i="1"/>
  <c r="F4492" i="1"/>
  <c r="C4492" i="1"/>
  <c r="B4492" i="1"/>
  <c r="F4491" i="1"/>
  <c r="C4491" i="1"/>
  <c r="B4491" i="1"/>
  <c r="F4490" i="1"/>
  <c r="C4490" i="1"/>
  <c r="B4490" i="1"/>
  <c r="F4489" i="1"/>
  <c r="C4489" i="1"/>
  <c r="B4489" i="1"/>
  <c r="F4488" i="1"/>
  <c r="C4488" i="1"/>
  <c r="B4488" i="1"/>
  <c r="F4487" i="1"/>
  <c r="C4487" i="1"/>
  <c r="B4487" i="1"/>
  <c r="F4486" i="1"/>
  <c r="C4486" i="1"/>
  <c r="B4486" i="1"/>
  <c r="F4485" i="1"/>
  <c r="C4485" i="1"/>
  <c r="B4485" i="1"/>
  <c r="F4484" i="1"/>
  <c r="C4484" i="1"/>
  <c r="B4484" i="1"/>
  <c r="F4483" i="1"/>
  <c r="C4483" i="1"/>
  <c r="B4483" i="1"/>
  <c r="F4482" i="1"/>
  <c r="C4482" i="1"/>
  <c r="B4482" i="1"/>
  <c r="F4481" i="1"/>
  <c r="C4481" i="1"/>
  <c r="B4481" i="1"/>
  <c r="F4480" i="1"/>
  <c r="C4480" i="1"/>
  <c r="B4480" i="1"/>
  <c r="F4479" i="1"/>
  <c r="C4479" i="1"/>
  <c r="B4479" i="1"/>
  <c r="F4478" i="1"/>
  <c r="C4478" i="1"/>
  <c r="B4478" i="1"/>
  <c r="F4477" i="1"/>
  <c r="C4477" i="1"/>
  <c r="B4477" i="1"/>
  <c r="F4476" i="1"/>
  <c r="C4476" i="1"/>
  <c r="B4476" i="1"/>
  <c r="F4475" i="1"/>
  <c r="C4475" i="1"/>
  <c r="B4475" i="1"/>
  <c r="F4474" i="1"/>
  <c r="C4474" i="1"/>
  <c r="B4474" i="1"/>
  <c r="F4473" i="1"/>
  <c r="C4473" i="1"/>
  <c r="B4473" i="1"/>
  <c r="F4472" i="1"/>
  <c r="C4472" i="1"/>
  <c r="B4472" i="1"/>
  <c r="F4471" i="1"/>
  <c r="C4471" i="1"/>
  <c r="B4471" i="1"/>
  <c r="F4470" i="1"/>
  <c r="C4470" i="1"/>
  <c r="B4470" i="1"/>
  <c r="F4469" i="1"/>
  <c r="C4469" i="1"/>
  <c r="B4469" i="1"/>
  <c r="F4468" i="1"/>
  <c r="C4468" i="1"/>
  <c r="B4468" i="1"/>
  <c r="F4467" i="1"/>
  <c r="C4467" i="1"/>
  <c r="B4467" i="1"/>
  <c r="F4466" i="1"/>
  <c r="C4466" i="1"/>
  <c r="B4466" i="1"/>
  <c r="F4465" i="1"/>
  <c r="C4465" i="1"/>
  <c r="B4465" i="1"/>
  <c r="F4464" i="1"/>
  <c r="C4464" i="1"/>
  <c r="B4464" i="1"/>
  <c r="F4463" i="1"/>
  <c r="C4463" i="1"/>
  <c r="B4463" i="1"/>
  <c r="F4462" i="1"/>
  <c r="C4462" i="1"/>
  <c r="B4462" i="1"/>
  <c r="F4461" i="1"/>
  <c r="C4461" i="1"/>
  <c r="B4461" i="1"/>
  <c r="F4460" i="1"/>
  <c r="C4460" i="1"/>
  <c r="B4460" i="1"/>
  <c r="F4459" i="1"/>
  <c r="C4459" i="1"/>
  <c r="B4459" i="1"/>
  <c r="F4458" i="1"/>
  <c r="C4458" i="1"/>
  <c r="B4458" i="1"/>
  <c r="F4457" i="1"/>
  <c r="C4457" i="1"/>
  <c r="B4457" i="1"/>
  <c r="F4456" i="1"/>
  <c r="C4456" i="1"/>
  <c r="B4456" i="1"/>
  <c r="F4455" i="1"/>
  <c r="C4455" i="1"/>
  <c r="B4455" i="1"/>
  <c r="F4454" i="1"/>
  <c r="C4454" i="1"/>
  <c r="B4454" i="1"/>
  <c r="F4453" i="1"/>
  <c r="C4453" i="1"/>
  <c r="B4453" i="1"/>
  <c r="F4452" i="1"/>
  <c r="C4452" i="1"/>
  <c r="B4452" i="1"/>
  <c r="F4451" i="1"/>
  <c r="C4451" i="1"/>
  <c r="B4451" i="1"/>
  <c r="F4450" i="1"/>
  <c r="C4450" i="1"/>
  <c r="B4450" i="1"/>
  <c r="F4449" i="1"/>
  <c r="C4449" i="1"/>
  <c r="B4449" i="1"/>
  <c r="F4448" i="1"/>
  <c r="C4448" i="1"/>
  <c r="B4448" i="1"/>
  <c r="F4447" i="1"/>
  <c r="C4447" i="1"/>
  <c r="B4447" i="1"/>
  <c r="F4446" i="1"/>
  <c r="C4446" i="1"/>
  <c r="B4446" i="1"/>
  <c r="F4445" i="1"/>
  <c r="C4445" i="1"/>
  <c r="B4445" i="1"/>
  <c r="F4444" i="1"/>
  <c r="C4444" i="1"/>
  <c r="B4444" i="1"/>
  <c r="F4443" i="1"/>
  <c r="C4443" i="1"/>
  <c r="B4443" i="1"/>
  <c r="F4442" i="1"/>
  <c r="C4442" i="1"/>
  <c r="B4442" i="1"/>
  <c r="F4441" i="1"/>
  <c r="C4441" i="1"/>
  <c r="B4441" i="1"/>
  <c r="F4440" i="1"/>
  <c r="C4440" i="1"/>
  <c r="B4440" i="1"/>
  <c r="F4439" i="1"/>
  <c r="C4439" i="1"/>
  <c r="B4439" i="1"/>
  <c r="F4438" i="1"/>
  <c r="C4438" i="1"/>
  <c r="B4438" i="1"/>
  <c r="F4437" i="1"/>
  <c r="C4437" i="1"/>
  <c r="B4437" i="1"/>
  <c r="F4436" i="1"/>
  <c r="C4436" i="1"/>
  <c r="B4436" i="1"/>
  <c r="F4435" i="1"/>
  <c r="C4435" i="1"/>
  <c r="B4435" i="1"/>
  <c r="F4434" i="1"/>
  <c r="C4434" i="1"/>
  <c r="B4434" i="1"/>
  <c r="F4433" i="1"/>
  <c r="C4433" i="1"/>
  <c r="B4433" i="1"/>
  <c r="F4432" i="1"/>
  <c r="C4432" i="1"/>
  <c r="B4432" i="1"/>
  <c r="F4431" i="1"/>
  <c r="C4431" i="1"/>
  <c r="B4431" i="1"/>
  <c r="F4430" i="1"/>
  <c r="C4430" i="1"/>
  <c r="B4430" i="1"/>
  <c r="F4429" i="1"/>
  <c r="C4429" i="1"/>
  <c r="B4429" i="1"/>
  <c r="F4428" i="1"/>
  <c r="C4428" i="1"/>
  <c r="B4428" i="1"/>
  <c r="F4427" i="1"/>
  <c r="C4427" i="1"/>
  <c r="B4427" i="1"/>
  <c r="F4426" i="1"/>
  <c r="C4426" i="1"/>
  <c r="B4426" i="1"/>
  <c r="F4425" i="1"/>
  <c r="C4425" i="1"/>
  <c r="B4425" i="1"/>
  <c r="F4424" i="1"/>
  <c r="C4424" i="1"/>
  <c r="B4424" i="1"/>
  <c r="F4423" i="1"/>
  <c r="C4423" i="1"/>
  <c r="B4423" i="1"/>
  <c r="F4422" i="1"/>
  <c r="C4422" i="1"/>
  <c r="B4422" i="1"/>
  <c r="F4421" i="1"/>
  <c r="C4421" i="1"/>
  <c r="B4421" i="1"/>
  <c r="F4420" i="1"/>
  <c r="C4420" i="1"/>
  <c r="B4420" i="1"/>
  <c r="F4419" i="1"/>
  <c r="C4419" i="1"/>
  <c r="B4419" i="1"/>
  <c r="F4418" i="1"/>
  <c r="C4418" i="1"/>
  <c r="B4418" i="1"/>
  <c r="F4417" i="1"/>
  <c r="C4417" i="1"/>
  <c r="B4417" i="1"/>
  <c r="F4416" i="1"/>
  <c r="C4416" i="1"/>
  <c r="B4416" i="1"/>
  <c r="F4415" i="1"/>
  <c r="C4415" i="1"/>
  <c r="B4415" i="1"/>
  <c r="F4414" i="1"/>
  <c r="C4414" i="1"/>
  <c r="B4414" i="1"/>
  <c r="F4413" i="1"/>
  <c r="C4413" i="1"/>
  <c r="B4413" i="1"/>
  <c r="F4412" i="1"/>
  <c r="C4412" i="1"/>
  <c r="B4412" i="1"/>
  <c r="F4411" i="1"/>
  <c r="C4411" i="1"/>
  <c r="B4411" i="1"/>
  <c r="F4410" i="1"/>
  <c r="C4410" i="1"/>
  <c r="B4410" i="1"/>
  <c r="F4409" i="1"/>
  <c r="C4409" i="1"/>
  <c r="B4409" i="1"/>
  <c r="F4408" i="1"/>
  <c r="C4408" i="1"/>
  <c r="B4408" i="1"/>
  <c r="F4407" i="1"/>
  <c r="C4407" i="1"/>
  <c r="B4407" i="1"/>
  <c r="F4406" i="1"/>
  <c r="C4406" i="1"/>
  <c r="B4406" i="1"/>
  <c r="F4405" i="1"/>
  <c r="C4405" i="1"/>
  <c r="B4405" i="1"/>
  <c r="F4404" i="1"/>
  <c r="C4404" i="1"/>
  <c r="B4404" i="1"/>
  <c r="F4403" i="1"/>
  <c r="C4403" i="1"/>
  <c r="B4403" i="1"/>
  <c r="F4402" i="1"/>
  <c r="C4402" i="1"/>
  <c r="B4402" i="1"/>
  <c r="F4401" i="1"/>
  <c r="C4401" i="1"/>
  <c r="B4401" i="1"/>
  <c r="F4400" i="1"/>
  <c r="C4400" i="1"/>
  <c r="B4400" i="1"/>
  <c r="F4399" i="1"/>
  <c r="C4399" i="1"/>
  <c r="B4399" i="1"/>
  <c r="F4398" i="1"/>
  <c r="C4398" i="1"/>
  <c r="B4398" i="1"/>
  <c r="F4397" i="1"/>
  <c r="C4397" i="1"/>
  <c r="B4397" i="1"/>
  <c r="F4396" i="1"/>
  <c r="C4396" i="1"/>
  <c r="B4396" i="1"/>
  <c r="F4395" i="1"/>
  <c r="C4395" i="1"/>
  <c r="B4395" i="1"/>
  <c r="F4394" i="1"/>
  <c r="C4394" i="1"/>
  <c r="B4394" i="1"/>
  <c r="F4393" i="1"/>
  <c r="C4393" i="1"/>
  <c r="B4393" i="1"/>
  <c r="F4392" i="1"/>
  <c r="C4392" i="1"/>
  <c r="B4392" i="1"/>
  <c r="F4391" i="1"/>
  <c r="C4391" i="1"/>
  <c r="B4391" i="1"/>
  <c r="F4390" i="1"/>
  <c r="C4390" i="1"/>
  <c r="B4390" i="1"/>
  <c r="F4389" i="1"/>
  <c r="C4389" i="1"/>
  <c r="B4389" i="1"/>
  <c r="F4388" i="1"/>
  <c r="C4388" i="1"/>
  <c r="B4388" i="1"/>
  <c r="F4387" i="1"/>
  <c r="C4387" i="1"/>
  <c r="B4387" i="1"/>
  <c r="F4386" i="1"/>
  <c r="C4386" i="1"/>
  <c r="B4386" i="1"/>
  <c r="F4385" i="1"/>
  <c r="C4385" i="1"/>
  <c r="B4385" i="1"/>
  <c r="F4384" i="1"/>
  <c r="C4384" i="1"/>
  <c r="B4384" i="1"/>
  <c r="F4383" i="1"/>
  <c r="C4383" i="1"/>
  <c r="B4383" i="1"/>
  <c r="F4382" i="1"/>
  <c r="C4382" i="1"/>
  <c r="B4382" i="1"/>
  <c r="F4381" i="1"/>
  <c r="C4381" i="1"/>
  <c r="B4381" i="1"/>
  <c r="F4380" i="1"/>
  <c r="C4380" i="1"/>
  <c r="B4380" i="1"/>
  <c r="F4379" i="1"/>
  <c r="C4379" i="1"/>
  <c r="B4379" i="1"/>
  <c r="F4378" i="1"/>
  <c r="C4378" i="1"/>
  <c r="B4378" i="1"/>
  <c r="F4377" i="1"/>
  <c r="C4377" i="1"/>
  <c r="B4377" i="1"/>
  <c r="F4376" i="1"/>
  <c r="C4376" i="1"/>
  <c r="B4376" i="1"/>
  <c r="F4375" i="1"/>
  <c r="C4375" i="1"/>
  <c r="B4375" i="1"/>
  <c r="F4374" i="1"/>
  <c r="C4374" i="1"/>
  <c r="B4374" i="1"/>
  <c r="F4373" i="1"/>
  <c r="C4373" i="1"/>
  <c r="B4373" i="1"/>
  <c r="F4372" i="1"/>
  <c r="C4372" i="1"/>
  <c r="B4372" i="1"/>
  <c r="F4371" i="1"/>
  <c r="C4371" i="1"/>
  <c r="B4371" i="1"/>
  <c r="F4370" i="1"/>
  <c r="C4370" i="1"/>
  <c r="B4370" i="1"/>
  <c r="F4369" i="1"/>
  <c r="C4369" i="1"/>
  <c r="B4369" i="1"/>
  <c r="F4368" i="1"/>
  <c r="C4368" i="1"/>
  <c r="B4368" i="1"/>
  <c r="F4367" i="1"/>
  <c r="C4367" i="1"/>
  <c r="B4367" i="1"/>
  <c r="F4366" i="1"/>
  <c r="C4366" i="1"/>
  <c r="B4366" i="1"/>
  <c r="F4365" i="1"/>
  <c r="C4365" i="1"/>
  <c r="B4365" i="1"/>
  <c r="F4364" i="1"/>
  <c r="C4364" i="1"/>
  <c r="B4364" i="1"/>
  <c r="F4363" i="1"/>
  <c r="C4363" i="1"/>
  <c r="B4363" i="1"/>
  <c r="F4362" i="1"/>
  <c r="C4362" i="1"/>
  <c r="B4362" i="1"/>
  <c r="F4361" i="1"/>
  <c r="C4361" i="1"/>
  <c r="B4361" i="1"/>
  <c r="F4360" i="1"/>
  <c r="C4360" i="1"/>
  <c r="B4360" i="1"/>
  <c r="F4359" i="1"/>
  <c r="C4359" i="1"/>
  <c r="B4359" i="1"/>
  <c r="F4358" i="1"/>
  <c r="C4358" i="1"/>
  <c r="B4358" i="1"/>
  <c r="F4357" i="1"/>
  <c r="C4357" i="1"/>
  <c r="B4357" i="1"/>
  <c r="F4356" i="1"/>
  <c r="C4356" i="1"/>
  <c r="B4356" i="1"/>
  <c r="F4355" i="1"/>
  <c r="C4355" i="1"/>
  <c r="B4355" i="1"/>
  <c r="F4354" i="1"/>
  <c r="C4354" i="1"/>
  <c r="B4354" i="1"/>
  <c r="F4353" i="1"/>
  <c r="C4353" i="1"/>
  <c r="B4353" i="1"/>
  <c r="F4352" i="1"/>
  <c r="C4352" i="1"/>
  <c r="B4352" i="1"/>
  <c r="F4351" i="1"/>
  <c r="C4351" i="1"/>
  <c r="B4351" i="1"/>
  <c r="F4350" i="1"/>
  <c r="C4350" i="1"/>
  <c r="B4350" i="1"/>
  <c r="F4349" i="1"/>
  <c r="C4349" i="1"/>
  <c r="B4349" i="1"/>
  <c r="F4348" i="1"/>
  <c r="C4348" i="1"/>
  <c r="B4348" i="1"/>
  <c r="F4347" i="1"/>
  <c r="C4347" i="1"/>
  <c r="B4347" i="1"/>
  <c r="F4346" i="1"/>
  <c r="C4346" i="1"/>
  <c r="B4346" i="1"/>
  <c r="F4345" i="1"/>
  <c r="C4345" i="1"/>
  <c r="B4345" i="1"/>
  <c r="F4344" i="1"/>
  <c r="C4344" i="1"/>
  <c r="B4344" i="1"/>
  <c r="F4343" i="1"/>
  <c r="C4343" i="1"/>
  <c r="B4343" i="1"/>
  <c r="F4342" i="1"/>
  <c r="C4342" i="1"/>
  <c r="B4342" i="1"/>
  <c r="F4341" i="1"/>
  <c r="C4341" i="1"/>
  <c r="B4341" i="1"/>
  <c r="F4340" i="1"/>
  <c r="C4340" i="1"/>
  <c r="B4340" i="1"/>
  <c r="F4339" i="1"/>
  <c r="C4339" i="1"/>
  <c r="B4339" i="1"/>
  <c r="F4338" i="1"/>
  <c r="C4338" i="1"/>
  <c r="B4338" i="1"/>
  <c r="F4337" i="1"/>
  <c r="C4337" i="1"/>
  <c r="B4337" i="1"/>
  <c r="F4336" i="1"/>
  <c r="C4336" i="1"/>
  <c r="B4336" i="1"/>
  <c r="F4335" i="1"/>
  <c r="C4335" i="1"/>
  <c r="B4335" i="1"/>
  <c r="F4334" i="1"/>
  <c r="C4334" i="1"/>
  <c r="B4334" i="1"/>
  <c r="F4333" i="1"/>
  <c r="C4333" i="1"/>
  <c r="B4333" i="1"/>
  <c r="F4332" i="1"/>
  <c r="C4332" i="1"/>
  <c r="B4332" i="1"/>
  <c r="F4331" i="1"/>
  <c r="C4331" i="1"/>
  <c r="B4331" i="1"/>
  <c r="F4330" i="1"/>
  <c r="C4330" i="1"/>
  <c r="B4330" i="1"/>
  <c r="F4329" i="1"/>
  <c r="C4329" i="1"/>
  <c r="B4329" i="1"/>
  <c r="F4328" i="1"/>
  <c r="C4328" i="1"/>
  <c r="B4328" i="1"/>
  <c r="F4327" i="1"/>
  <c r="C4327" i="1"/>
  <c r="B4327" i="1"/>
  <c r="F4326" i="1"/>
  <c r="C4326" i="1"/>
  <c r="B4326" i="1"/>
  <c r="F4325" i="1"/>
  <c r="C4325" i="1"/>
  <c r="B4325" i="1"/>
  <c r="F4324" i="1"/>
  <c r="C4324" i="1"/>
  <c r="B4324" i="1"/>
  <c r="F4323" i="1"/>
  <c r="C4323" i="1"/>
  <c r="B4323" i="1"/>
  <c r="F4322" i="1"/>
  <c r="C4322" i="1"/>
  <c r="B4322" i="1"/>
  <c r="F4321" i="1"/>
  <c r="C4321" i="1"/>
  <c r="B4321" i="1"/>
  <c r="F4320" i="1"/>
  <c r="C4320" i="1"/>
  <c r="B4320" i="1"/>
  <c r="F4319" i="1"/>
  <c r="C4319" i="1"/>
  <c r="B4319" i="1"/>
  <c r="F4318" i="1"/>
  <c r="C4318" i="1"/>
  <c r="B4318" i="1"/>
  <c r="F4317" i="1"/>
  <c r="C4317" i="1"/>
  <c r="B4317" i="1"/>
  <c r="F4316" i="1"/>
  <c r="C4316" i="1"/>
  <c r="B4316" i="1"/>
  <c r="F4315" i="1"/>
  <c r="C4315" i="1"/>
  <c r="B4315" i="1"/>
  <c r="F4314" i="1"/>
  <c r="C4314" i="1"/>
  <c r="B4314" i="1"/>
  <c r="F4313" i="1"/>
  <c r="C4313" i="1"/>
  <c r="B4313" i="1"/>
  <c r="F4312" i="1"/>
  <c r="C4312" i="1"/>
  <c r="B4312" i="1"/>
  <c r="F4311" i="1"/>
  <c r="C4311" i="1"/>
  <c r="B4311" i="1"/>
  <c r="F4310" i="1"/>
  <c r="C4310" i="1"/>
  <c r="B4310" i="1"/>
  <c r="F4309" i="1"/>
  <c r="C4309" i="1"/>
  <c r="B4309" i="1"/>
  <c r="F4308" i="1"/>
  <c r="C4308" i="1"/>
  <c r="B4308" i="1"/>
  <c r="F4307" i="1"/>
  <c r="C4307" i="1"/>
  <c r="B4307" i="1"/>
  <c r="F4306" i="1"/>
  <c r="C4306" i="1"/>
  <c r="B4306" i="1"/>
  <c r="F4305" i="1"/>
  <c r="C4305" i="1"/>
  <c r="B4305" i="1"/>
  <c r="F4304" i="1"/>
  <c r="C4304" i="1"/>
  <c r="B4304" i="1"/>
  <c r="F4303" i="1"/>
  <c r="C4303" i="1"/>
  <c r="B4303" i="1"/>
  <c r="F4302" i="1"/>
  <c r="C4302" i="1"/>
  <c r="B4302" i="1"/>
  <c r="F4301" i="1"/>
  <c r="C4301" i="1"/>
  <c r="B4301" i="1"/>
  <c r="F4300" i="1"/>
  <c r="C4300" i="1"/>
  <c r="B4300" i="1"/>
  <c r="F4299" i="1"/>
  <c r="C4299" i="1"/>
  <c r="B4299" i="1"/>
  <c r="F4298" i="1"/>
  <c r="C4298" i="1"/>
  <c r="B4298" i="1"/>
  <c r="F4297" i="1"/>
  <c r="C4297" i="1"/>
  <c r="B4297" i="1"/>
  <c r="F4296" i="1"/>
  <c r="C4296" i="1"/>
  <c r="B4296" i="1"/>
  <c r="F4295" i="1"/>
  <c r="C4295" i="1"/>
  <c r="B4295" i="1"/>
  <c r="F4294" i="1"/>
  <c r="C4294" i="1"/>
  <c r="B4294" i="1"/>
  <c r="F4293" i="1"/>
  <c r="C4293" i="1"/>
  <c r="B4293" i="1"/>
  <c r="F4292" i="1"/>
  <c r="C4292" i="1"/>
  <c r="B4292" i="1"/>
  <c r="F4291" i="1"/>
  <c r="C4291" i="1"/>
  <c r="B4291" i="1"/>
  <c r="F4290" i="1"/>
  <c r="C4290" i="1"/>
  <c r="B4290" i="1"/>
  <c r="F4289" i="1"/>
  <c r="C4289" i="1"/>
  <c r="B4289" i="1"/>
  <c r="F4288" i="1"/>
  <c r="C4288" i="1"/>
  <c r="B4288" i="1"/>
  <c r="F4287" i="1"/>
  <c r="C4287" i="1"/>
  <c r="B4287" i="1"/>
  <c r="F4286" i="1"/>
  <c r="C4286" i="1"/>
  <c r="B4286" i="1"/>
  <c r="F4285" i="1"/>
  <c r="C4285" i="1"/>
  <c r="B4285" i="1"/>
  <c r="F4284" i="1"/>
  <c r="C4284" i="1"/>
  <c r="B4284" i="1"/>
  <c r="F4283" i="1"/>
  <c r="C4283" i="1"/>
  <c r="B4283" i="1"/>
  <c r="F4282" i="1"/>
  <c r="C4282" i="1"/>
  <c r="B4282" i="1"/>
  <c r="F4281" i="1"/>
  <c r="C4281" i="1"/>
  <c r="B4281" i="1"/>
  <c r="F4280" i="1"/>
  <c r="C4280" i="1"/>
  <c r="B4280" i="1"/>
  <c r="F4279" i="1"/>
  <c r="C4279" i="1"/>
  <c r="B4279" i="1"/>
  <c r="F4278" i="1"/>
  <c r="C4278" i="1"/>
  <c r="B4278" i="1"/>
  <c r="F4277" i="1"/>
  <c r="C4277" i="1"/>
  <c r="B4277" i="1"/>
  <c r="F4276" i="1"/>
  <c r="C4276" i="1"/>
  <c r="B4276" i="1"/>
  <c r="F4275" i="1"/>
  <c r="C4275" i="1"/>
  <c r="B4275" i="1"/>
  <c r="F4274" i="1"/>
  <c r="C4274" i="1"/>
  <c r="B4274" i="1"/>
  <c r="F4273" i="1"/>
  <c r="C4273" i="1"/>
  <c r="B4273" i="1"/>
  <c r="F4272" i="1"/>
  <c r="C4272" i="1"/>
  <c r="B4272" i="1"/>
  <c r="F4271" i="1"/>
  <c r="C4271" i="1"/>
  <c r="B4271" i="1"/>
  <c r="F4270" i="1"/>
  <c r="C4270" i="1"/>
  <c r="B4270" i="1"/>
  <c r="F4269" i="1"/>
  <c r="C4269" i="1"/>
  <c r="B4269" i="1"/>
  <c r="F4268" i="1"/>
  <c r="C4268" i="1"/>
  <c r="B4268" i="1"/>
  <c r="F4267" i="1"/>
  <c r="C4267" i="1"/>
  <c r="B4267" i="1"/>
  <c r="F4266" i="1"/>
  <c r="C4266" i="1"/>
  <c r="B4266" i="1"/>
  <c r="F4265" i="1"/>
  <c r="C4265" i="1"/>
  <c r="B4265" i="1"/>
  <c r="F4264" i="1"/>
  <c r="C4264" i="1"/>
  <c r="B4264" i="1"/>
  <c r="F4263" i="1"/>
  <c r="C4263" i="1"/>
  <c r="B4263" i="1"/>
  <c r="F4262" i="1"/>
  <c r="C4262" i="1"/>
  <c r="B4262" i="1"/>
  <c r="F4261" i="1"/>
  <c r="C4261" i="1"/>
  <c r="B4261" i="1"/>
  <c r="F4260" i="1"/>
  <c r="C4260" i="1"/>
  <c r="B4260" i="1"/>
  <c r="F4259" i="1"/>
  <c r="C4259" i="1"/>
  <c r="B4259" i="1"/>
  <c r="F4258" i="1"/>
  <c r="C4258" i="1"/>
  <c r="B4258" i="1"/>
  <c r="F4257" i="1"/>
  <c r="C4257" i="1"/>
  <c r="B4257" i="1"/>
  <c r="F4256" i="1"/>
  <c r="C4256" i="1"/>
  <c r="B4256" i="1"/>
  <c r="F4255" i="1"/>
  <c r="C4255" i="1"/>
  <c r="B4255" i="1"/>
  <c r="F4254" i="1"/>
  <c r="C4254" i="1"/>
  <c r="B4254" i="1"/>
  <c r="F4253" i="1"/>
  <c r="C4253" i="1"/>
  <c r="B4253" i="1"/>
  <c r="F4252" i="1"/>
  <c r="C4252" i="1"/>
  <c r="B4252" i="1"/>
  <c r="F4251" i="1"/>
  <c r="C4251" i="1"/>
  <c r="B4251" i="1"/>
  <c r="F4250" i="1"/>
  <c r="C4250" i="1"/>
  <c r="B4250" i="1"/>
  <c r="F4249" i="1"/>
  <c r="C4249" i="1"/>
  <c r="B4249" i="1"/>
  <c r="F4248" i="1"/>
  <c r="C4248" i="1"/>
  <c r="B4248" i="1"/>
  <c r="F4247" i="1"/>
  <c r="C4247" i="1"/>
  <c r="B4247" i="1"/>
  <c r="F4246" i="1"/>
  <c r="C4246" i="1"/>
  <c r="B4246" i="1"/>
  <c r="F4245" i="1"/>
  <c r="C4245" i="1"/>
  <c r="B4245" i="1"/>
  <c r="F4244" i="1"/>
  <c r="C4244" i="1"/>
  <c r="B4244" i="1"/>
  <c r="F4243" i="1"/>
  <c r="C4243" i="1"/>
  <c r="B4243" i="1"/>
  <c r="F4242" i="1"/>
  <c r="C4242" i="1"/>
  <c r="B4242" i="1"/>
  <c r="F4241" i="1"/>
  <c r="C4241" i="1"/>
  <c r="B4241" i="1"/>
  <c r="F4240" i="1"/>
  <c r="C4240" i="1"/>
  <c r="B4240" i="1"/>
  <c r="F4239" i="1"/>
  <c r="C4239" i="1"/>
  <c r="B4239" i="1"/>
  <c r="F4238" i="1"/>
  <c r="C4238" i="1"/>
  <c r="B4238" i="1"/>
  <c r="F4237" i="1"/>
  <c r="C4237" i="1"/>
  <c r="B4237" i="1"/>
  <c r="F4236" i="1"/>
  <c r="C4236" i="1"/>
  <c r="B4236" i="1"/>
  <c r="F4235" i="1"/>
  <c r="C4235" i="1"/>
  <c r="B4235" i="1"/>
  <c r="F4234" i="1"/>
  <c r="C4234" i="1"/>
  <c r="B4234" i="1"/>
  <c r="F4233" i="1"/>
  <c r="C4233" i="1"/>
  <c r="B4233" i="1"/>
  <c r="F4232" i="1"/>
  <c r="C4232" i="1"/>
  <c r="B4232" i="1"/>
  <c r="F4231" i="1"/>
  <c r="C4231" i="1"/>
  <c r="B4231" i="1"/>
  <c r="F4230" i="1"/>
  <c r="C4230" i="1"/>
  <c r="B4230" i="1"/>
  <c r="F4229" i="1"/>
  <c r="C4229" i="1"/>
  <c r="B4229" i="1"/>
  <c r="F4228" i="1"/>
  <c r="C4228" i="1"/>
  <c r="B4228" i="1"/>
  <c r="F4227" i="1"/>
  <c r="C4227" i="1"/>
  <c r="B4227" i="1"/>
  <c r="F4226" i="1"/>
  <c r="C4226" i="1"/>
  <c r="B4226" i="1"/>
  <c r="F4225" i="1"/>
  <c r="C4225" i="1"/>
  <c r="B4225" i="1"/>
  <c r="F4224" i="1"/>
  <c r="C4224" i="1"/>
  <c r="B4224" i="1"/>
  <c r="F4223" i="1"/>
  <c r="C4223" i="1"/>
  <c r="B4223" i="1"/>
  <c r="F4222" i="1"/>
  <c r="C4222" i="1"/>
  <c r="B4222" i="1"/>
  <c r="F4221" i="1"/>
  <c r="C4221" i="1"/>
  <c r="B4221" i="1"/>
  <c r="F4220" i="1"/>
  <c r="C4220" i="1"/>
  <c r="B4220" i="1"/>
  <c r="F4219" i="1"/>
  <c r="C4219" i="1"/>
  <c r="B4219" i="1"/>
  <c r="F4218" i="1"/>
  <c r="C4218" i="1"/>
  <c r="B4218" i="1"/>
  <c r="F4217" i="1"/>
  <c r="C4217" i="1"/>
  <c r="B4217" i="1"/>
  <c r="F4216" i="1"/>
  <c r="C4216" i="1"/>
  <c r="B4216" i="1"/>
  <c r="F4215" i="1"/>
  <c r="C4215" i="1"/>
  <c r="B4215" i="1"/>
  <c r="F4214" i="1"/>
  <c r="C4214" i="1"/>
  <c r="B4214" i="1"/>
  <c r="F4213" i="1"/>
  <c r="C4213" i="1"/>
  <c r="B4213" i="1"/>
  <c r="F4212" i="1"/>
  <c r="C4212" i="1"/>
  <c r="B4212" i="1"/>
  <c r="F4211" i="1"/>
  <c r="C4211" i="1"/>
  <c r="B4211" i="1"/>
  <c r="F4210" i="1"/>
  <c r="C4210" i="1"/>
  <c r="B4210" i="1"/>
  <c r="F4209" i="1"/>
  <c r="C4209" i="1"/>
  <c r="B4209" i="1"/>
  <c r="F4208" i="1"/>
  <c r="C4208" i="1"/>
  <c r="B4208" i="1"/>
  <c r="F4207" i="1"/>
  <c r="C4207" i="1"/>
  <c r="B4207" i="1"/>
  <c r="F4206" i="1"/>
  <c r="C4206" i="1"/>
  <c r="B4206" i="1"/>
  <c r="F4205" i="1"/>
  <c r="C4205" i="1"/>
  <c r="B4205" i="1"/>
  <c r="F4204" i="1"/>
  <c r="C4204" i="1"/>
  <c r="B4204" i="1"/>
  <c r="F4203" i="1"/>
  <c r="C4203" i="1"/>
  <c r="B4203" i="1"/>
  <c r="F4202" i="1"/>
  <c r="C4202" i="1"/>
  <c r="B4202" i="1"/>
  <c r="F4201" i="1"/>
  <c r="C4201" i="1"/>
  <c r="B4201" i="1"/>
  <c r="F4200" i="1"/>
  <c r="C4200" i="1"/>
  <c r="B4200" i="1"/>
  <c r="F4199" i="1"/>
  <c r="C4199" i="1"/>
  <c r="B4199" i="1"/>
  <c r="F4198" i="1"/>
  <c r="C4198" i="1"/>
  <c r="B4198" i="1"/>
  <c r="F4197" i="1"/>
  <c r="C4197" i="1"/>
  <c r="B4197" i="1"/>
  <c r="F4196" i="1"/>
  <c r="C4196" i="1"/>
  <c r="B4196" i="1"/>
  <c r="F4195" i="1"/>
  <c r="C4195" i="1"/>
  <c r="B4195" i="1"/>
  <c r="F4194" i="1"/>
  <c r="C4194" i="1"/>
  <c r="B4194" i="1"/>
  <c r="F4193" i="1"/>
  <c r="C4193" i="1"/>
  <c r="B4193" i="1"/>
  <c r="F4192" i="1"/>
  <c r="C4192" i="1"/>
  <c r="B4192" i="1"/>
  <c r="F4191" i="1"/>
  <c r="C4191" i="1"/>
  <c r="B4191" i="1"/>
  <c r="F4190" i="1"/>
  <c r="C4190" i="1"/>
  <c r="B4190" i="1"/>
  <c r="F4189" i="1"/>
  <c r="C4189" i="1"/>
  <c r="B4189" i="1"/>
  <c r="F4188" i="1"/>
  <c r="C4188" i="1"/>
  <c r="B4188" i="1"/>
  <c r="F4187" i="1"/>
  <c r="C4187" i="1"/>
  <c r="B4187" i="1"/>
  <c r="F4186" i="1"/>
  <c r="C4186" i="1"/>
  <c r="B4186" i="1"/>
  <c r="F4185" i="1"/>
  <c r="C4185" i="1"/>
  <c r="B4185" i="1"/>
  <c r="F4184" i="1"/>
  <c r="C4184" i="1"/>
  <c r="B4184" i="1"/>
  <c r="F4183" i="1"/>
  <c r="C4183" i="1"/>
  <c r="B4183" i="1"/>
  <c r="F4182" i="1"/>
  <c r="C4182" i="1"/>
  <c r="B4182" i="1"/>
  <c r="F4181" i="1"/>
  <c r="C4181" i="1"/>
  <c r="B4181" i="1"/>
  <c r="F4180" i="1"/>
  <c r="C4180" i="1"/>
  <c r="B4180" i="1"/>
  <c r="F4179" i="1"/>
  <c r="C4179" i="1"/>
  <c r="B4179" i="1"/>
  <c r="F4178" i="1"/>
  <c r="C4178" i="1"/>
  <c r="B4178" i="1"/>
  <c r="F4177" i="1"/>
  <c r="C4177" i="1"/>
  <c r="B4177" i="1"/>
  <c r="F4176" i="1"/>
  <c r="C4176" i="1"/>
  <c r="B4176" i="1"/>
  <c r="F4175" i="1"/>
  <c r="C4175" i="1"/>
  <c r="B4175" i="1"/>
  <c r="F4174" i="1"/>
  <c r="C4174" i="1"/>
  <c r="B4174" i="1"/>
  <c r="F4173" i="1"/>
  <c r="C4173" i="1"/>
  <c r="B4173" i="1"/>
  <c r="F4172" i="1"/>
  <c r="C4172" i="1"/>
  <c r="B4172" i="1"/>
  <c r="F4171" i="1"/>
  <c r="C4171" i="1"/>
  <c r="B4171" i="1"/>
  <c r="F4170" i="1"/>
  <c r="C4170" i="1"/>
  <c r="B4170" i="1"/>
  <c r="F4169" i="1"/>
  <c r="C4169" i="1"/>
  <c r="B4169" i="1"/>
  <c r="F4168" i="1"/>
  <c r="C4168" i="1"/>
  <c r="B4168" i="1"/>
  <c r="F4167" i="1"/>
  <c r="C4167" i="1"/>
  <c r="B4167" i="1"/>
  <c r="F4166" i="1"/>
  <c r="C4166" i="1"/>
  <c r="B4166" i="1"/>
  <c r="F4165" i="1"/>
  <c r="C4165" i="1"/>
  <c r="B4165" i="1"/>
  <c r="F4164" i="1"/>
  <c r="C4164" i="1"/>
  <c r="B4164" i="1"/>
  <c r="F4163" i="1"/>
  <c r="C4163" i="1"/>
  <c r="B4163" i="1"/>
  <c r="F4162" i="1"/>
  <c r="C4162" i="1"/>
  <c r="B4162" i="1"/>
  <c r="F4161" i="1"/>
  <c r="C4161" i="1"/>
  <c r="B4161" i="1"/>
  <c r="F4160" i="1"/>
  <c r="C4160" i="1"/>
  <c r="B4160" i="1"/>
  <c r="F4159" i="1"/>
  <c r="C4159" i="1"/>
  <c r="B4159" i="1"/>
  <c r="F4158" i="1"/>
  <c r="C4158" i="1"/>
  <c r="B4158" i="1"/>
  <c r="F4157" i="1"/>
  <c r="C4157" i="1"/>
  <c r="B4157" i="1"/>
  <c r="F4156" i="1"/>
  <c r="C4156" i="1"/>
  <c r="B4156" i="1"/>
  <c r="F4155" i="1"/>
  <c r="C4155" i="1"/>
  <c r="B4155" i="1"/>
  <c r="F4154" i="1"/>
  <c r="C4154" i="1"/>
  <c r="B4154" i="1"/>
  <c r="F4153" i="1"/>
  <c r="C4153" i="1"/>
  <c r="B4153" i="1"/>
  <c r="F4152" i="1"/>
  <c r="C4152" i="1"/>
  <c r="B4152" i="1"/>
  <c r="F4151" i="1"/>
  <c r="C4151" i="1"/>
  <c r="B4151" i="1"/>
  <c r="F4150" i="1"/>
  <c r="C4150" i="1"/>
  <c r="B4150" i="1"/>
  <c r="F4149" i="1"/>
  <c r="C4149" i="1"/>
  <c r="B4149" i="1"/>
  <c r="F4148" i="1"/>
  <c r="C4148" i="1"/>
  <c r="B4148" i="1"/>
  <c r="F4147" i="1"/>
  <c r="C4147" i="1"/>
  <c r="B4147" i="1"/>
  <c r="F4146" i="1"/>
  <c r="C4146" i="1"/>
  <c r="B4146" i="1"/>
  <c r="F4145" i="1"/>
  <c r="C4145" i="1"/>
  <c r="B4145" i="1"/>
  <c r="F4144" i="1"/>
  <c r="C4144" i="1"/>
  <c r="B4144" i="1"/>
  <c r="F4143" i="1"/>
  <c r="C4143" i="1"/>
  <c r="B4143" i="1"/>
  <c r="F4142" i="1"/>
  <c r="C4142" i="1"/>
  <c r="B4142" i="1"/>
  <c r="F4141" i="1"/>
  <c r="C4141" i="1"/>
  <c r="B4141" i="1"/>
  <c r="F4140" i="1"/>
  <c r="C4140" i="1"/>
  <c r="B4140" i="1"/>
  <c r="F4139" i="1"/>
  <c r="C4139" i="1"/>
  <c r="B4139" i="1"/>
  <c r="F4138" i="1"/>
  <c r="C4138" i="1"/>
  <c r="B4138" i="1"/>
  <c r="F4137" i="1"/>
  <c r="C4137" i="1"/>
  <c r="B4137" i="1"/>
  <c r="F4136" i="1"/>
  <c r="C4136" i="1"/>
  <c r="B4136" i="1"/>
  <c r="F4135" i="1"/>
  <c r="C4135" i="1"/>
  <c r="B4135" i="1"/>
  <c r="F4134" i="1"/>
  <c r="C4134" i="1"/>
  <c r="B4134" i="1"/>
  <c r="F4133" i="1"/>
  <c r="C4133" i="1"/>
  <c r="B4133" i="1"/>
  <c r="F4132" i="1"/>
  <c r="C4132" i="1"/>
  <c r="B4132" i="1"/>
  <c r="F4131" i="1"/>
  <c r="C4131" i="1"/>
  <c r="B4131" i="1"/>
  <c r="F4130" i="1"/>
  <c r="C4130" i="1"/>
  <c r="B4130" i="1"/>
  <c r="F4129" i="1"/>
  <c r="C4129" i="1"/>
  <c r="B4129" i="1"/>
  <c r="F4128" i="1"/>
  <c r="C4128" i="1"/>
  <c r="B4128" i="1"/>
  <c r="F4127" i="1"/>
  <c r="C4127" i="1"/>
  <c r="B4127" i="1"/>
  <c r="F4126" i="1"/>
  <c r="C4126" i="1"/>
  <c r="B4126" i="1"/>
  <c r="F4125" i="1"/>
  <c r="C4125" i="1"/>
  <c r="B4125" i="1"/>
  <c r="F4124" i="1"/>
  <c r="C4124" i="1"/>
  <c r="B4124" i="1"/>
  <c r="F4123" i="1"/>
  <c r="C4123" i="1"/>
  <c r="B4123" i="1"/>
  <c r="F4122" i="1"/>
  <c r="C4122" i="1"/>
  <c r="B4122" i="1"/>
  <c r="F4121" i="1"/>
  <c r="C4121" i="1"/>
  <c r="B4121" i="1"/>
  <c r="F4120" i="1"/>
  <c r="C4120" i="1"/>
  <c r="B4120" i="1"/>
  <c r="F4119" i="1"/>
  <c r="C4119" i="1"/>
  <c r="B4119" i="1"/>
  <c r="F4118" i="1"/>
  <c r="C4118" i="1"/>
  <c r="B4118" i="1"/>
  <c r="F4117" i="1"/>
  <c r="C4117" i="1"/>
  <c r="B4117" i="1"/>
  <c r="F4116" i="1"/>
  <c r="C4116" i="1"/>
  <c r="B4116" i="1"/>
  <c r="F4115" i="1"/>
  <c r="C4115" i="1"/>
  <c r="B4115" i="1"/>
  <c r="F4114" i="1"/>
  <c r="C4114" i="1"/>
  <c r="B4114" i="1"/>
  <c r="F4113" i="1"/>
  <c r="C4113" i="1"/>
  <c r="B4113" i="1"/>
  <c r="F4112" i="1"/>
  <c r="C4112" i="1"/>
  <c r="B4112" i="1"/>
  <c r="F4111" i="1"/>
  <c r="C4111" i="1"/>
  <c r="B4111" i="1"/>
  <c r="F4110" i="1"/>
  <c r="C4110" i="1"/>
  <c r="B4110" i="1"/>
  <c r="F4109" i="1"/>
  <c r="C4109" i="1"/>
  <c r="B4109" i="1"/>
  <c r="F4108" i="1"/>
  <c r="C4108" i="1"/>
  <c r="B4108" i="1"/>
  <c r="F4107" i="1"/>
  <c r="C4107" i="1"/>
  <c r="B4107" i="1"/>
  <c r="F4106" i="1"/>
  <c r="C4106" i="1"/>
  <c r="B4106" i="1"/>
  <c r="F4105" i="1"/>
  <c r="C4105" i="1"/>
  <c r="B4105" i="1"/>
  <c r="F4104" i="1"/>
  <c r="C4104" i="1"/>
  <c r="B4104" i="1"/>
  <c r="F4103" i="1"/>
  <c r="C4103" i="1"/>
  <c r="B4103" i="1"/>
  <c r="F4102" i="1"/>
  <c r="C4102" i="1"/>
  <c r="B4102" i="1"/>
  <c r="F4101" i="1"/>
  <c r="C4101" i="1"/>
  <c r="B4101" i="1"/>
  <c r="F4100" i="1"/>
  <c r="C4100" i="1"/>
  <c r="B4100" i="1"/>
  <c r="F4099" i="1"/>
  <c r="C4099" i="1"/>
  <c r="B4099" i="1"/>
  <c r="F4098" i="1"/>
  <c r="C4098" i="1"/>
  <c r="B4098" i="1"/>
  <c r="F4097" i="1"/>
  <c r="C4097" i="1"/>
  <c r="B4097" i="1"/>
  <c r="F4096" i="1"/>
  <c r="C4096" i="1"/>
  <c r="B4096" i="1"/>
  <c r="F4095" i="1"/>
  <c r="C4095" i="1"/>
  <c r="B4095" i="1"/>
  <c r="F4094" i="1"/>
  <c r="C4094" i="1"/>
  <c r="B4094" i="1"/>
  <c r="F4093" i="1"/>
  <c r="C4093" i="1"/>
  <c r="B4093" i="1"/>
  <c r="F4092" i="1"/>
  <c r="C4092" i="1"/>
  <c r="B4092" i="1"/>
  <c r="F4091" i="1"/>
  <c r="C4091" i="1"/>
  <c r="B4091" i="1"/>
  <c r="F4090" i="1"/>
  <c r="C4090" i="1"/>
  <c r="B4090" i="1"/>
  <c r="F4089" i="1"/>
  <c r="C4089" i="1"/>
  <c r="B4089" i="1"/>
  <c r="F4088" i="1"/>
  <c r="C4088" i="1"/>
  <c r="B4088" i="1"/>
  <c r="F4087" i="1"/>
  <c r="C4087" i="1"/>
  <c r="B4087" i="1"/>
  <c r="F4086" i="1"/>
  <c r="C4086" i="1"/>
  <c r="B4086" i="1"/>
  <c r="F4085" i="1"/>
  <c r="C4085" i="1"/>
  <c r="B4085" i="1"/>
  <c r="F4084" i="1"/>
  <c r="C4084" i="1"/>
  <c r="B4084" i="1"/>
  <c r="F4083" i="1"/>
  <c r="C4083" i="1"/>
  <c r="B4083" i="1"/>
  <c r="F4082" i="1"/>
  <c r="C4082" i="1"/>
  <c r="B4082" i="1"/>
  <c r="F4081" i="1"/>
  <c r="C4081" i="1"/>
  <c r="B4081" i="1"/>
  <c r="F4080" i="1"/>
  <c r="C4080" i="1"/>
  <c r="B4080" i="1"/>
  <c r="F4079" i="1"/>
  <c r="C4079" i="1"/>
  <c r="B4079" i="1"/>
  <c r="F4078" i="1"/>
  <c r="C4078" i="1"/>
  <c r="B4078" i="1"/>
  <c r="F4077" i="1"/>
  <c r="C4077" i="1"/>
  <c r="B4077" i="1"/>
  <c r="F4076" i="1"/>
  <c r="C4076" i="1"/>
  <c r="B4076" i="1"/>
  <c r="F4075" i="1"/>
  <c r="C4075" i="1"/>
  <c r="B4075" i="1"/>
  <c r="F4074" i="1"/>
  <c r="C4074" i="1"/>
  <c r="B4074" i="1"/>
  <c r="F4073" i="1"/>
  <c r="C4073" i="1"/>
  <c r="B4073" i="1"/>
  <c r="F4072" i="1"/>
  <c r="C4072" i="1"/>
  <c r="B4072" i="1"/>
  <c r="F4071" i="1"/>
  <c r="C4071" i="1"/>
  <c r="B4071" i="1"/>
  <c r="F4070" i="1"/>
  <c r="C4070" i="1"/>
  <c r="B4070" i="1"/>
  <c r="F4069" i="1"/>
  <c r="C4069" i="1"/>
  <c r="B4069" i="1"/>
  <c r="F4068" i="1"/>
  <c r="C4068" i="1"/>
  <c r="B4068" i="1"/>
  <c r="F4067" i="1"/>
  <c r="C4067" i="1"/>
  <c r="B4067" i="1"/>
  <c r="F4066" i="1"/>
  <c r="C4066" i="1"/>
  <c r="B4066" i="1"/>
  <c r="F4065" i="1"/>
  <c r="C4065" i="1"/>
  <c r="B4065" i="1"/>
  <c r="F4064" i="1"/>
  <c r="C4064" i="1"/>
  <c r="B4064" i="1"/>
  <c r="F4063" i="1"/>
  <c r="C4063" i="1"/>
  <c r="B4063" i="1"/>
  <c r="F4062" i="1"/>
  <c r="C4062" i="1"/>
  <c r="B4062" i="1"/>
  <c r="F4061" i="1"/>
  <c r="C4061" i="1"/>
  <c r="B4061" i="1"/>
  <c r="F4060" i="1"/>
  <c r="C4060" i="1"/>
  <c r="B4060" i="1"/>
  <c r="F4059" i="1"/>
  <c r="C4059" i="1"/>
  <c r="B4059" i="1"/>
  <c r="F4058" i="1"/>
  <c r="C4058" i="1"/>
  <c r="B4058" i="1"/>
  <c r="F4057" i="1"/>
  <c r="C4057" i="1"/>
  <c r="B4057" i="1"/>
  <c r="F4056" i="1"/>
  <c r="C4056" i="1"/>
  <c r="B4056" i="1"/>
  <c r="F4055" i="1"/>
  <c r="C4055" i="1"/>
  <c r="B4055" i="1"/>
  <c r="F4054" i="1"/>
  <c r="C4054" i="1"/>
  <c r="B4054" i="1"/>
  <c r="F4053" i="1"/>
  <c r="C4053" i="1"/>
  <c r="B4053" i="1"/>
  <c r="F4052" i="1"/>
  <c r="C4052" i="1"/>
  <c r="B4052" i="1"/>
  <c r="F4051" i="1"/>
  <c r="C4051" i="1"/>
  <c r="B4051" i="1"/>
  <c r="F4050" i="1"/>
  <c r="C4050" i="1"/>
  <c r="B4050" i="1"/>
  <c r="F4049" i="1"/>
  <c r="C4049" i="1"/>
  <c r="B4049" i="1"/>
  <c r="F4048" i="1"/>
  <c r="C4048" i="1"/>
  <c r="B4048" i="1"/>
  <c r="F4047" i="1"/>
  <c r="C4047" i="1"/>
  <c r="B4047" i="1"/>
  <c r="F4046" i="1"/>
  <c r="C4046" i="1"/>
  <c r="B4046" i="1"/>
  <c r="F4045" i="1"/>
  <c r="C4045" i="1"/>
  <c r="B4045" i="1"/>
  <c r="F4044" i="1"/>
  <c r="C4044" i="1"/>
  <c r="B4044" i="1"/>
  <c r="F4043" i="1"/>
  <c r="C4043" i="1"/>
  <c r="B4043" i="1"/>
  <c r="F4042" i="1"/>
  <c r="C4042" i="1"/>
  <c r="B4042" i="1"/>
  <c r="F4041" i="1"/>
  <c r="C4041" i="1"/>
  <c r="B4041" i="1"/>
  <c r="F4040" i="1"/>
  <c r="C4040" i="1"/>
  <c r="B4040" i="1"/>
  <c r="F4039" i="1"/>
  <c r="C4039" i="1"/>
  <c r="B4039" i="1"/>
  <c r="F4038" i="1"/>
  <c r="C4038" i="1"/>
  <c r="B4038" i="1"/>
  <c r="F4037" i="1"/>
  <c r="C4037" i="1"/>
  <c r="B4037" i="1"/>
  <c r="F4036" i="1"/>
  <c r="C4036" i="1"/>
  <c r="B4036" i="1"/>
  <c r="F4035" i="1"/>
  <c r="C4035" i="1"/>
  <c r="B4035" i="1"/>
  <c r="F4034" i="1"/>
  <c r="C4034" i="1"/>
  <c r="B4034" i="1"/>
  <c r="F4033" i="1"/>
  <c r="C4033" i="1"/>
  <c r="B4033" i="1"/>
  <c r="F4032" i="1"/>
  <c r="C4032" i="1"/>
  <c r="B4032" i="1"/>
  <c r="F4031" i="1"/>
  <c r="C4031" i="1"/>
  <c r="B4031" i="1"/>
  <c r="F4030" i="1"/>
  <c r="C4030" i="1"/>
  <c r="B4030" i="1"/>
  <c r="F4029" i="1"/>
  <c r="C4029" i="1"/>
  <c r="B4029" i="1"/>
  <c r="F4028" i="1"/>
  <c r="C4028" i="1"/>
  <c r="B4028" i="1"/>
  <c r="F4027" i="1"/>
  <c r="C4027" i="1"/>
  <c r="B4027" i="1"/>
  <c r="F4026" i="1"/>
  <c r="C4026" i="1"/>
  <c r="B4026" i="1"/>
  <c r="F4025" i="1"/>
  <c r="C4025" i="1"/>
  <c r="B4025" i="1"/>
  <c r="F4024" i="1"/>
  <c r="C4024" i="1"/>
  <c r="B4024" i="1"/>
  <c r="F4023" i="1"/>
  <c r="C4023" i="1"/>
  <c r="B4023" i="1"/>
  <c r="F4022" i="1"/>
  <c r="C4022" i="1"/>
  <c r="B4022" i="1"/>
  <c r="F4021" i="1"/>
  <c r="C4021" i="1"/>
  <c r="B4021" i="1"/>
  <c r="F4020" i="1"/>
  <c r="C4020" i="1"/>
  <c r="B4020" i="1"/>
  <c r="F4019" i="1"/>
  <c r="C4019" i="1"/>
  <c r="B4019" i="1"/>
  <c r="F4018" i="1"/>
  <c r="C4018" i="1"/>
  <c r="B4018" i="1"/>
  <c r="F4017" i="1"/>
  <c r="C4017" i="1"/>
  <c r="B4017" i="1"/>
  <c r="F4016" i="1"/>
  <c r="C4016" i="1"/>
  <c r="B4016" i="1"/>
  <c r="F4015" i="1"/>
  <c r="C4015" i="1"/>
  <c r="B4015" i="1"/>
  <c r="F4014" i="1"/>
  <c r="C4014" i="1"/>
  <c r="B4014" i="1"/>
  <c r="F4013" i="1"/>
  <c r="C4013" i="1"/>
  <c r="B4013" i="1"/>
  <c r="F4012" i="1"/>
  <c r="C4012" i="1"/>
  <c r="B4012" i="1"/>
  <c r="F4011" i="1"/>
  <c r="C4011" i="1"/>
  <c r="B4011" i="1"/>
  <c r="F4010" i="1"/>
  <c r="C4010" i="1"/>
  <c r="B4010" i="1"/>
  <c r="F4009" i="1"/>
  <c r="C4009" i="1"/>
  <c r="B4009" i="1"/>
  <c r="F4008" i="1"/>
  <c r="C4008" i="1"/>
  <c r="B4008" i="1"/>
  <c r="F4007" i="1"/>
  <c r="C4007" i="1"/>
  <c r="B4007" i="1"/>
  <c r="F4006" i="1"/>
  <c r="C4006" i="1"/>
  <c r="B4006" i="1"/>
  <c r="F4005" i="1"/>
  <c r="C4005" i="1"/>
  <c r="B4005" i="1"/>
  <c r="F4004" i="1"/>
  <c r="C4004" i="1"/>
  <c r="B4004" i="1"/>
  <c r="F4003" i="1"/>
  <c r="C4003" i="1"/>
  <c r="B4003" i="1"/>
  <c r="F4002" i="1"/>
  <c r="C4002" i="1"/>
  <c r="B4002" i="1"/>
  <c r="F4001" i="1"/>
  <c r="C4001" i="1"/>
  <c r="B4001" i="1"/>
  <c r="F4000" i="1"/>
  <c r="C4000" i="1"/>
  <c r="B4000" i="1"/>
  <c r="F3999" i="1"/>
  <c r="C3999" i="1"/>
  <c r="B3999" i="1"/>
  <c r="F3998" i="1"/>
  <c r="C3998" i="1"/>
  <c r="B3998" i="1"/>
  <c r="F3997" i="1"/>
  <c r="C3997" i="1"/>
  <c r="B3997" i="1"/>
  <c r="F3996" i="1"/>
  <c r="C3996" i="1"/>
  <c r="B3996" i="1"/>
  <c r="F3995" i="1"/>
  <c r="C3995" i="1"/>
  <c r="B3995" i="1"/>
  <c r="F3994" i="1"/>
  <c r="C3994" i="1"/>
  <c r="B3994" i="1"/>
  <c r="F3993" i="1"/>
  <c r="C3993" i="1"/>
  <c r="B3993" i="1"/>
  <c r="F3992" i="1"/>
  <c r="C3992" i="1"/>
  <c r="B3992" i="1"/>
  <c r="F3991" i="1"/>
  <c r="C3991" i="1"/>
  <c r="B3991" i="1"/>
  <c r="F3990" i="1"/>
  <c r="C3990" i="1"/>
  <c r="B3990" i="1"/>
  <c r="F3989" i="1"/>
  <c r="C3989" i="1"/>
  <c r="B3989" i="1"/>
  <c r="F3988" i="1"/>
  <c r="C3988" i="1"/>
  <c r="B3988" i="1"/>
  <c r="F3987" i="1"/>
  <c r="C3987" i="1"/>
  <c r="B3987" i="1"/>
  <c r="F3986" i="1"/>
  <c r="C3986" i="1"/>
  <c r="B3986" i="1"/>
  <c r="F3985" i="1"/>
  <c r="C3985" i="1"/>
  <c r="B3985" i="1"/>
  <c r="F3984" i="1"/>
  <c r="C3984" i="1"/>
  <c r="B3984" i="1"/>
  <c r="F3983" i="1"/>
  <c r="C3983" i="1"/>
  <c r="B3983" i="1"/>
  <c r="F3982" i="1"/>
  <c r="C3982" i="1"/>
  <c r="B3982" i="1"/>
  <c r="F3981" i="1"/>
  <c r="C3981" i="1"/>
  <c r="B3981" i="1"/>
  <c r="F3980" i="1"/>
  <c r="C3980" i="1"/>
  <c r="B3980" i="1"/>
  <c r="F3979" i="1"/>
  <c r="C3979" i="1"/>
  <c r="B3979" i="1"/>
  <c r="F3978" i="1"/>
  <c r="C3978" i="1"/>
  <c r="B3978" i="1"/>
  <c r="F3977" i="1"/>
  <c r="C3977" i="1"/>
  <c r="B3977" i="1"/>
  <c r="F3976" i="1"/>
  <c r="C3976" i="1"/>
  <c r="B3976" i="1"/>
  <c r="F3975" i="1"/>
  <c r="C3975" i="1"/>
  <c r="B3975" i="1"/>
  <c r="F3974" i="1"/>
  <c r="C3974" i="1"/>
  <c r="B3974" i="1"/>
  <c r="F3973" i="1"/>
  <c r="C3973" i="1"/>
  <c r="B3973" i="1"/>
  <c r="F3972" i="1"/>
  <c r="C3972" i="1"/>
  <c r="B3972" i="1"/>
  <c r="F3971" i="1"/>
  <c r="C3971" i="1"/>
  <c r="B3971" i="1"/>
  <c r="F3970" i="1"/>
  <c r="C3970" i="1"/>
  <c r="B3970" i="1"/>
  <c r="F3969" i="1"/>
  <c r="C3969" i="1"/>
  <c r="B3969" i="1"/>
  <c r="F3968" i="1"/>
  <c r="C3968" i="1"/>
  <c r="B3968" i="1"/>
  <c r="F3967" i="1"/>
  <c r="C3967" i="1"/>
  <c r="B3967" i="1"/>
  <c r="F3966" i="1"/>
  <c r="C3966" i="1"/>
  <c r="B3966" i="1"/>
  <c r="F3965" i="1"/>
  <c r="C3965" i="1"/>
  <c r="B3965" i="1"/>
  <c r="F3964" i="1"/>
  <c r="C3964" i="1"/>
  <c r="B3964" i="1"/>
  <c r="F3963" i="1"/>
  <c r="C3963" i="1"/>
  <c r="B3963" i="1"/>
  <c r="F3962" i="1"/>
  <c r="C3962" i="1"/>
  <c r="B3962" i="1"/>
  <c r="F3961" i="1"/>
  <c r="C3961" i="1"/>
  <c r="B3961" i="1"/>
  <c r="F3960" i="1"/>
  <c r="C3960" i="1"/>
  <c r="B3960" i="1"/>
  <c r="F3959" i="1"/>
  <c r="C3959" i="1"/>
  <c r="B3959" i="1"/>
  <c r="F3958" i="1"/>
  <c r="C3958" i="1"/>
  <c r="B3958" i="1"/>
  <c r="F3957" i="1"/>
  <c r="C3957" i="1"/>
  <c r="B3957" i="1"/>
  <c r="F3956" i="1"/>
  <c r="C3956" i="1"/>
  <c r="B3956" i="1"/>
  <c r="F3955" i="1"/>
  <c r="C3955" i="1"/>
  <c r="B3955" i="1"/>
  <c r="F3954" i="1"/>
  <c r="C3954" i="1"/>
  <c r="B3954" i="1"/>
  <c r="F3953" i="1"/>
  <c r="C3953" i="1"/>
  <c r="B3953" i="1"/>
  <c r="F3952" i="1"/>
  <c r="C3952" i="1"/>
  <c r="B3952" i="1"/>
  <c r="F3951" i="1"/>
  <c r="C3951" i="1"/>
  <c r="B3951" i="1"/>
  <c r="F3950" i="1"/>
  <c r="C3950" i="1"/>
  <c r="B3950" i="1"/>
  <c r="F3949" i="1"/>
  <c r="C3949" i="1"/>
  <c r="B3949" i="1"/>
  <c r="F3948" i="1"/>
  <c r="C3948" i="1"/>
  <c r="B3948" i="1"/>
  <c r="F3947" i="1"/>
  <c r="C3947" i="1"/>
  <c r="B3947" i="1"/>
  <c r="F3946" i="1"/>
  <c r="C3946" i="1"/>
  <c r="B3946" i="1"/>
  <c r="F3945" i="1"/>
  <c r="C3945" i="1"/>
  <c r="B3945" i="1"/>
  <c r="F3944" i="1"/>
  <c r="C3944" i="1"/>
  <c r="B3944" i="1"/>
  <c r="F3943" i="1"/>
  <c r="C3943" i="1"/>
  <c r="B3943" i="1"/>
  <c r="F3942" i="1"/>
  <c r="C3942" i="1"/>
  <c r="B3942" i="1"/>
  <c r="F3941" i="1"/>
  <c r="C3941" i="1"/>
  <c r="B3941" i="1"/>
  <c r="F3940" i="1"/>
  <c r="C3940" i="1"/>
  <c r="B3940" i="1"/>
  <c r="F3939" i="1"/>
  <c r="C3939" i="1"/>
  <c r="B3939" i="1"/>
  <c r="F3938" i="1"/>
  <c r="C3938" i="1"/>
  <c r="B3938" i="1"/>
  <c r="F3937" i="1"/>
  <c r="C3937" i="1"/>
  <c r="B3937" i="1"/>
  <c r="F3936" i="1"/>
  <c r="C3936" i="1"/>
  <c r="B3936" i="1"/>
  <c r="F3935" i="1"/>
  <c r="C3935" i="1"/>
  <c r="B3935" i="1"/>
  <c r="F3934" i="1"/>
  <c r="C3934" i="1"/>
  <c r="B3934" i="1"/>
  <c r="F3933" i="1"/>
  <c r="C3933" i="1"/>
  <c r="B3933" i="1"/>
  <c r="F3932" i="1"/>
  <c r="C3932" i="1"/>
  <c r="B3932" i="1"/>
  <c r="F3931" i="1"/>
  <c r="C3931" i="1"/>
  <c r="B3931" i="1"/>
  <c r="F3930" i="1"/>
  <c r="C3930" i="1"/>
  <c r="B3930" i="1"/>
  <c r="F3929" i="1"/>
  <c r="C3929" i="1"/>
  <c r="B3929" i="1"/>
  <c r="F3928" i="1"/>
  <c r="C3928" i="1"/>
  <c r="B3928" i="1"/>
  <c r="F3927" i="1"/>
  <c r="C3927" i="1"/>
  <c r="B3927" i="1"/>
  <c r="F3926" i="1"/>
  <c r="C3926" i="1"/>
  <c r="B3926" i="1"/>
  <c r="F3925" i="1"/>
  <c r="C3925" i="1"/>
  <c r="B3925" i="1"/>
  <c r="F3924" i="1"/>
  <c r="C3924" i="1"/>
  <c r="B3924" i="1"/>
  <c r="F3923" i="1"/>
  <c r="C3923" i="1"/>
  <c r="B3923" i="1"/>
  <c r="F3922" i="1"/>
  <c r="C3922" i="1"/>
  <c r="B3922" i="1"/>
  <c r="F3921" i="1"/>
  <c r="C3921" i="1"/>
  <c r="B3921" i="1"/>
  <c r="F3920" i="1"/>
  <c r="C3920" i="1"/>
  <c r="B3920" i="1"/>
  <c r="F3919" i="1"/>
  <c r="C3919" i="1"/>
  <c r="B3919" i="1"/>
  <c r="F3918" i="1"/>
  <c r="C3918" i="1"/>
  <c r="B3918" i="1"/>
  <c r="F3917" i="1"/>
  <c r="C3917" i="1"/>
  <c r="B3917" i="1"/>
  <c r="F3916" i="1"/>
  <c r="C3916" i="1"/>
  <c r="B3916" i="1"/>
  <c r="F3915" i="1"/>
  <c r="C3915" i="1"/>
  <c r="B3915" i="1"/>
  <c r="F3914" i="1"/>
  <c r="C3914" i="1"/>
  <c r="B3914" i="1"/>
  <c r="F3913" i="1"/>
  <c r="C3913" i="1"/>
  <c r="B3913" i="1"/>
  <c r="F3912" i="1"/>
  <c r="C3912" i="1"/>
  <c r="B3912" i="1"/>
  <c r="F3911" i="1"/>
  <c r="C3911" i="1"/>
  <c r="B3911" i="1"/>
  <c r="F3910" i="1"/>
  <c r="C3910" i="1"/>
  <c r="B3910" i="1"/>
  <c r="F3909" i="1"/>
  <c r="C3909" i="1"/>
  <c r="B3909" i="1"/>
  <c r="F3908" i="1"/>
  <c r="C3908" i="1"/>
  <c r="B3908" i="1"/>
  <c r="F3907" i="1"/>
  <c r="C3907" i="1"/>
  <c r="B3907" i="1"/>
  <c r="F3906" i="1"/>
  <c r="C3906" i="1"/>
  <c r="B3906" i="1"/>
  <c r="F3905" i="1"/>
  <c r="C3905" i="1"/>
  <c r="B3905" i="1"/>
  <c r="F3904" i="1"/>
  <c r="C3904" i="1"/>
  <c r="B3904" i="1"/>
  <c r="F3903" i="1"/>
  <c r="C3903" i="1"/>
  <c r="B3903" i="1"/>
  <c r="F3902" i="1"/>
  <c r="C3902" i="1"/>
  <c r="B3902" i="1"/>
  <c r="F3901" i="1"/>
  <c r="C3901" i="1"/>
  <c r="B3901" i="1"/>
  <c r="F3900" i="1"/>
  <c r="C3900" i="1"/>
  <c r="B3900" i="1"/>
  <c r="F3899" i="1"/>
  <c r="C3899" i="1"/>
  <c r="B3899" i="1"/>
  <c r="F3898" i="1"/>
  <c r="C3898" i="1"/>
  <c r="B3898" i="1"/>
  <c r="F3897" i="1"/>
  <c r="C3897" i="1"/>
  <c r="B3897" i="1"/>
  <c r="F3896" i="1"/>
  <c r="C3896" i="1"/>
  <c r="B3896" i="1"/>
  <c r="F3895" i="1"/>
  <c r="C3895" i="1"/>
  <c r="B3895" i="1"/>
  <c r="F3894" i="1"/>
  <c r="C3894" i="1"/>
  <c r="B3894" i="1"/>
  <c r="F3893" i="1"/>
  <c r="C3893" i="1"/>
  <c r="B3893" i="1"/>
  <c r="F3892" i="1"/>
  <c r="C3892" i="1"/>
  <c r="B3892" i="1"/>
  <c r="F3891" i="1"/>
  <c r="C3891" i="1"/>
  <c r="B3891" i="1"/>
  <c r="F3890" i="1"/>
  <c r="C3890" i="1"/>
  <c r="B3890" i="1"/>
  <c r="F3889" i="1"/>
  <c r="C3889" i="1"/>
  <c r="B3889" i="1"/>
  <c r="F3888" i="1"/>
  <c r="C3888" i="1"/>
  <c r="B3888" i="1"/>
  <c r="F3887" i="1"/>
  <c r="C3887" i="1"/>
  <c r="B3887" i="1"/>
  <c r="F3886" i="1"/>
  <c r="C3886" i="1"/>
  <c r="B3886" i="1"/>
  <c r="F3885" i="1"/>
  <c r="C3885" i="1"/>
  <c r="B3885" i="1"/>
  <c r="F3884" i="1"/>
  <c r="C3884" i="1"/>
  <c r="B3884" i="1"/>
  <c r="F3883" i="1"/>
  <c r="C3883" i="1"/>
  <c r="B3883" i="1"/>
  <c r="F3882" i="1"/>
  <c r="C3882" i="1"/>
  <c r="B3882" i="1"/>
  <c r="F3881" i="1"/>
  <c r="C3881" i="1"/>
  <c r="B3881" i="1"/>
  <c r="F3880" i="1"/>
  <c r="C3880" i="1"/>
  <c r="B3880" i="1"/>
  <c r="F3879" i="1"/>
  <c r="C3879" i="1"/>
  <c r="B3879" i="1"/>
  <c r="F3878" i="1"/>
  <c r="C3878" i="1"/>
  <c r="B3878" i="1"/>
  <c r="F3877" i="1"/>
  <c r="C3877" i="1"/>
  <c r="B3877" i="1"/>
  <c r="F3876" i="1"/>
  <c r="C3876" i="1"/>
  <c r="B3876" i="1"/>
  <c r="F3875" i="1"/>
  <c r="C3875" i="1"/>
  <c r="B3875" i="1"/>
  <c r="F3874" i="1"/>
  <c r="C3874" i="1"/>
  <c r="B3874" i="1"/>
  <c r="F3873" i="1"/>
  <c r="C3873" i="1"/>
  <c r="B3873" i="1"/>
  <c r="F3872" i="1"/>
  <c r="C3872" i="1"/>
  <c r="B3872" i="1"/>
  <c r="F3871" i="1"/>
  <c r="C3871" i="1"/>
  <c r="B3871" i="1"/>
  <c r="F3870" i="1"/>
  <c r="C3870" i="1"/>
  <c r="B3870" i="1"/>
  <c r="F3869" i="1"/>
  <c r="C3869" i="1"/>
  <c r="B3869" i="1"/>
  <c r="F3868" i="1"/>
  <c r="C3868" i="1"/>
  <c r="B3868" i="1"/>
  <c r="F3867" i="1"/>
  <c r="C3867" i="1"/>
  <c r="B3867" i="1"/>
  <c r="F3866" i="1"/>
  <c r="C3866" i="1"/>
  <c r="B3866" i="1"/>
  <c r="F3865" i="1"/>
  <c r="C3865" i="1"/>
  <c r="B3865" i="1"/>
  <c r="F3864" i="1"/>
  <c r="C3864" i="1"/>
  <c r="B3864" i="1"/>
  <c r="F3863" i="1"/>
  <c r="C3863" i="1"/>
  <c r="B3863" i="1"/>
  <c r="F3862" i="1"/>
  <c r="C3862" i="1"/>
  <c r="B3862" i="1"/>
  <c r="F3861" i="1"/>
  <c r="C3861" i="1"/>
  <c r="B3861" i="1"/>
  <c r="F3860" i="1"/>
  <c r="C3860" i="1"/>
  <c r="B3860" i="1"/>
  <c r="F3859" i="1"/>
  <c r="C3859" i="1"/>
  <c r="B3859" i="1"/>
  <c r="F3858" i="1"/>
  <c r="C3858" i="1"/>
  <c r="B3858" i="1"/>
  <c r="F3857" i="1"/>
  <c r="C3857" i="1"/>
  <c r="B3857" i="1"/>
  <c r="F3856" i="1"/>
  <c r="C3856" i="1"/>
  <c r="B3856" i="1"/>
  <c r="F3855" i="1"/>
  <c r="C3855" i="1"/>
  <c r="B3855" i="1"/>
  <c r="F3854" i="1"/>
  <c r="C3854" i="1"/>
  <c r="B3854" i="1"/>
  <c r="F3853" i="1"/>
  <c r="C3853" i="1"/>
  <c r="B3853" i="1"/>
  <c r="F3852" i="1"/>
  <c r="C3852" i="1"/>
  <c r="B3852" i="1"/>
  <c r="F3851" i="1"/>
  <c r="C3851" i="1"/>
  <c r="B3851" i="1"/>
  <c r="F3850" i="1"/>
  <c r="C3850" i="1"/>
  <c r="B3850" i="1"/>
  <c r="F3849" i="1"/>
  <c r="C3849" i="1"/>
  <c r="B3849" i="1"/>
  <c r="F3848" i="1"/>
  <c r="C3848" i="1"/>
  <c r="B3848" i="1"/>
  <c r="F3847" i="1"/>
  <c r="C3847" i="1"/>
  <c r="B3847" i="1"/>
  <c r="F3846" i="1"/>
  <c r="C3846" i="1"/>
  <c r="B3846" i="1"/>
  <c r="F3845" i="1"/>
  <c r="C3845" i="1"/>
  <c r="B3845" i="1"/>
  <c r="F3844" i="1"/>
  <c r="C3844" i="1"/>
  <c r="B3844" i="1"/>
  <c r="F3843" i="1"/>
  <c r="C3843" i="1"/>
  <c r="B3843" i="1"/>
  <c r="F3842" i="1"/>
  <c r="C3842" i="1"/>
  <c r="B3842" i="1"/>
  <c r="F3841" i="1"/>
  <c r="C3841" i="1"/>
  <c r="B3841" i="1"/>
  <c r="F3840" i="1"/>
  <c r="C3840" i="1"/>
  <c r="B3840" i="1"/>
  <c r="F3839" i="1"/>
  <c r="C3839" i="1"/>
  <c r="B3839" i="1"/>
  <c r="F3838" i="1"/>
  <c r="C3838" i="1"/>
  <c r="B3838" i="1"/>
  <c r="F3837" i="1"/>
  <c r="C3837" i="1"/>
  <c r="B3837" i="1"/>
  <c r="F3836" i="1"/>
  <c r="C3836" i="1"/>
  <c r="B3836" i="1"/>
  <c r="F3835" i="1"/>
  <c r="C3835" i="1"/>
  <c r="B3835" i="1"/>
  <c r="F3834" i="1"/>
  <c r="C3834" i="1"/>
  <c r="B3834" i="1"/>
  <c r="F3833" i="1"/>
  <c r="C3833" i="1"/>
  <c r="B3833" i="1"/>
  <c r="F3832" i="1"/>
  <c r="C3832" i="1"/>
  <c r="B3832" i="1"/>
  <c r="F3831" i="1"/>
  <c r="C3831" i="1"/>
  <c r="B3831" i="1"/>
  <c r="F3830" i="1"/>
  <c r="C3830" i="1"/>
  <c r="B3830" i="1"/>
  <c r="F3829" i="1"/>
  <c r="C3829" i="1"/>
  <c r="B3829" i="1"/>
  <c r="F3828" i="1"/>
  <c r="C3828" i="1"/>
  <c r="B3828" i="1"/>
  <c r="F3827" i="1"/>
  <c r="C3827" i="1"/>
  <c r="B3827" i="1"/>
  <c r="F3826" i="1"/>
  <c r="C3826" i="1"/>
  <c r="B3826" i="1"/>
  <c r="F3825" i="1"/>
  <c r="C3825" i="1"/>
  <c r="B3825" i="1"/>
  <c r="F3824" i="1"/>
  <c r="C3824" i="1"/>
  <c r="B3824" i="1"/>
  <c r="F3823" i="1"/>
  <c r="C3823" i="1"/>
  <c r="B3823" i="1"/>
  <c r="F3822" i="1"/>
  <c r="C3822" i="1"/>
  <c r="B3822" i="1"/>
  <c r="F3821" i="1"/>
  <c r="C3821" i="1"/>
  <c r="B3821" i="1"/>
  <c r="F3820" i="1"/>
  <c r="C3820" i="1"/>
  <c r="B3820" i="1"/>
  <c r="F3819" i="1"/>
  <c r="C3819" i="1"/>
  <c r="B3819" i="1"/>
  <c r="F3818" i="1"/>
  <c r="C3818" i="1"/>
  <c r="B3818" i="1"/>
  <c r="F3817" i="1"/>
  <c r="C3817" i="1"/>
  <c r="B3817" i="1"/>
  <c r="F3816" i="1"/>
  <c r="C3816" i="1"/>
  <c r="B3816" i="1"/>
  <c r="F3815" i="1"/>
  <c r="C3815" i="1"/>
  <c r="B3815" i="1"/>
  <c r="F3814" i="1"/>
  <c r="C3814" i="1"/>
  <c r="B3814" i="1"/>
  <c r="F3813" i="1"/>
  <c r="C3813" i="1"/>
  <c r="B3813" i="1"/>
  <c r="F3812" i="1"/>
  <c r="C3812" i="1"/>
  <c r="B3812" i="1"/>
  <c r="F3811" i="1"/>
  <c r="C3811" i="1"/>
  <c r="B3811" i="1"/>
  <c r="F3810" i="1"/>
  <c r="C3810" i="1"/>
  <c r="B3810" i="1"/>
  <c r="F3809" i="1"/>
  <c r="C3809" i="1"/>
  <c r="B3809" i="1"/>
  <c r="F3808" i="1"/>
  <c r="C3808" i="1"/>
  <c r="B3808" i="1"/>
  <c r="F3807" i="1"/>
  <c r="C3807" i="1"/>
  <c r="B3807" i="1"/>
  <c r="F3806" i="1"/>
  <c r="C3806" i="1"/>
  <c r="B3806" i="1"/>
  <c r="F3805" i="1"/>
  <c r="C3805" i="1"/>
  <c r="B3805" i="1"/>
  <c r="F3804" i="1"/>
  <c r="C3804" i="1"/>
  <c r="B3804" i="1"/>
  <c r="F3803" i="1"/>
  <c r="C3803" i="1"/>
  <c r="B3803" i="1"/>
  <c r="F3802" i="1"/>
  <c r="C3802" i="1"/>
  <c r="B3802" i="1"/>
  <c r="F3801" i="1"/>
  <c r="C3801" i="1"/>
  <c r="B3801" i="1"/>
  <c r="F3800" i="1"/>
  <c r="C3800" i="1"/>
  <c r="B3800" i="1"/>
  <c r="F3799" i="1"/>
  <c r="C3799" i="1"/>
  <c r="B3799" i="1"/>
  <c r="F3798" i="1"/>
  <c r="C3798" i="1"/>
  <c r="B3798" i="1"/>
  <c r="F3797" i="1"/>
  <c r="C3797" i="1"/>
  <c r="B3797" i="1"/>
  <c r="F3796" i="1"/>
  <c r="C3796" i="1"/>
  <c r="B3796" i="1"/>
  <c r="F3795" i="1"/>
  <c r="C3795" i="1"/>
  <c r="B3795" i="1"/>
  <c r="F3794" i="1"/>
  <c r="C3794" i="1"/>
  <c r="B3794" i="1"/>
  <c r="F3793" i="1"/>
  <c r="C3793" i="1"/>
  <c r="B3793" i="1"/>
  <c r="F3792" i="1"/>
  <c r="C3792" i="1"/>
  <c r="B3792" i="1"/>
  <c r="F3791" i="1"/>
  <c r="C3791" i="1"/>
  <c r="B3791" i="1"/>
  <c r="F3790" i="1"/>
  <c r="C3790" i="1"/>
  <c r="B3790" i="1"/>
  <c r="F3789" i="1"/>
  <c r="C3789" i="1"/>
  <c r="B3789" i="1"/>
  <c r="F3788" i="1"/>
  <c r="C3788" i="1"/>
  <c r="B3788" i="1"/>
  <c r="F3787" i="1"/>
  <c r="C3787" i="1"/>
  <c r="B3787" i="1"/>
  <c r="F3786" i="1"/>
  <c r="C3786" i="1"/>
  <c r="B3786" i="1"/>
  <c r="F3785" i="1"/>
  <c r="C3785" i="1"/>
  <c r="B3785" i="1"/>
  <c r="F3784" i="1"/>
  <c r="C3784" i="1"/>
  <c r="B3784" i="1"/>
  <c r="F3783" i="1"/>
  <c r="C3783" i="1"/>
  <c r="B3783" i="1"/>
  <c r="F3782" i="1"/>
  <c r="C3782" i="1"/>
  <c r="B3782" i="1"/>
  <c r="F3781" i="1"/>
  <c r="C3781" i="1"/>
  <c r="B3781" i="1"/>
  <c r="F3780" i="1"/>
  <c r="C3780" i="1"/>
  <c r="B3780" i="1"/>
  <c r="F3779" i="1"/>
  <c r="C3779" i="1"/>
  <c r="B3779" i="1"/>
  <c r="F3778" i="1"/>
  <c r="C3778" i="1"/>
  <c r="B3778" i="1"/>
  <c r="F3777" i="1"/>
  <c r="C3777" i="1"/>
  <c r="B3777" i="1"/>
  <c r="F3776" i="1"/>
  <c r="C3776" i="1"/>
  <c r="B3776" i="1"/>
  <c r="F3775" i="1"/>
  <c r="C3775" i="1"/>
  <c r="B3775" i="1"/>
  <c r="F3774" i="1"/>
  <c r="C3774" i="1"/>
  <c r="B3774" i="1"/>
  <c r="F3773" i="1"/>
  <c r="C3773" i="1"/>
  <c r="B3773" i="1"/>
  <c r="F3772" i="1"/>
  <c r="C3772" i="1"/>
  <c r="B3772" i="1"/>
  <c r="F3771" i="1"/>
  <c r="C3771" i="1"/>
  <c r="B3771" i="1"/>
  <c r="F3770" i="1"/>
  <c r="C3770" i="1"/>
  <c r="B3770" i="1"/>
  <c r="F3769" i="1"/>
  <c r="C3769" i="1"/>
  <c r="B3769" i="1"/>
  <c r="F3768" i="1"/>
  <c r="C3768" i="1"/>
  <c r="B3768" i="1"/>
  <c r="F3767" i="1"/>
  <c r="C3767" i="1"/>
  <c r="B3767" i="1"/>
  <c r="F3766" i="1"/>
  <c r="C3766" i="1"/>
  <c r="B3766" i="1"/>
  <c r="F3765" i="1"/>
  <c r="C3765" i="1"/>
  <c r="B3765" i="1"/>
  <c r="F3764" i="1"/>
  <c r="C3764" i="1"/>
  <c r="B3764" i="1"/>
  <c r="F3763" i="1"/>
  <c r="C3763" i="1"/>
  <c r="B3763" i="1"/>
  <c r="F3762" i="1"/>
  <c r="C3762" i="1"/>
  <c r="B3762" i="1"/>
  <c r="F3761" i="1"/>
  <c r="C3761" i="1"/>
  <c r="B3761" i="1"/>
  <c r="F3760" i="1"/>
  <c r="C3760" i="1"/>
  <c r="B3760" i="1"/>
  <c r="F3759" i="1"/>
  <c r="C3759" i="1"/>
  <c r="B3759" i="1"/>
  <c r="F3758" i="1"/>
  <c r="C3758" i="1"/>
  <c r="B3758" i="1"/>
  <c r="F3757" i="1"/>
  <c r="C3757" i="1"/>
  <c r="B3757" i="1"/>
  <c r="F3756" i="1"/>
  <c r="C3756" i="1"/>
  <c r="B3756" i="1"/>
  <c r="F3755" i="1"/>
  <c r="C3755" i="1"/>
  <c r="B3755" i="1"/>
  <c r="F3754" i="1"/>
  <c r="C3754" i="1"/>
  <c r="B3754" i="1"/>
  <c r="F3753" i="1"/>
  <c r="C3753" i="1"/>
  <c r="B3753" i="1"/>
  <c r="F3752" i="1"/>
  <c r="C3752" i="1"/>
  <c r="B3752" i="1"/>
  <c r="F3751" i="1"/>
  <c r="C3751" i="1"/>
  <c r="B3751" i="1"/>
  <c r="F3750" i="1"/>
  <c r="C3750" i="1"/>
  <c r="B3750" i="1"/>
  <c r="F3749" i="1"/>
  <c r="C3749" i="1"/>
  <c r="B3749" i="1"/>
  <c r="F3748" i="1"/>
  <c r="C3748" i="1"/>
  <c r="B3748" i="1"/>
  <c r="F3747" i="1"/>
  <c r="C3747" i="1"/>
  <c r="B3747" i="1"/>
  <c r="F3746" i="1"/>
  <c r="C3746" i="1"/>
  <c r="B3746" i="1"/>
  <c r="F3745" i="1"/>
  <c r="C3745" i="1"/>
  <c r="B3745" i="1"/>
  <c r="F3744" i="1"/>
  <c r="C3744" i="1"/>
  <c r="B3744" i="1"/>
  <c r="F3743" i="1"/>
  <c r="C3743" i="1"/>
  <c r="B3743" i="1"/>
  <c r="F3742" i="1"/>
  <c r="C3742" i="1"/>
  <c r="B3742" i="1"/>
  <c r="F3741" i="1"/>
  <c r="C3741" i="1"/>
  <c r="B3741" i="1"/>
  <c r="F3740" i="1"/>
  <c r="C3740" i="1"/>
  <c r="B3740" i="1"/>
  <c r="F3739" i="1"/>
  <c r="C3739" i="1"/>
  <c r="B3739" i="1"/>
  <c r="F3738" i="1"/>
  <c r="C3738" i="1"/>
  <c r="B3738" i="1"/>
  <c r="F3737" i="1"/>
  <c r="C3737" i="1"/>
  <c r="B3737" i="1"/>
  <c r="F3736" i="1"/>
  <c r="C3736" i="1"/>
  <c r="B3736" i="1"/>
  <c r="F3735" i="1"/>
  <c r="C3735" i="1"/>
  <c r="B3735" i="1"/>
  <c r="F3734" i="1"/>
  <c r="C3734" i="1"/>
  <c r="B3734" i="1"/>
  <c r="F3733" i="1"/>
  <c r="C3733" i="1"/>
  <c r="B3733" i="1"/>
  <c r="F3732" i="1"/>
  <c r="C3732" i="1"/>
  <c r="B3732" i="1"/>
  <c r="F3731" i="1"/>
  <c r="C3731" i="1"/>
  <c r="B3731" i="1"/>
  <c r="F3730" i="1"/>
  <c r="C3730" i="1"/>
  <c r="B3730" i="1"/>
  <c r="F3729" i="1"/>
  <c r="C3729" i="1"/>
  <c r="B3729" i="1"/>
  <c r="F3728" i="1"/>
  <c r="C3728" i="1"/>
  <c r="B3728" i="1"/>
  <c r="F3727" i="1"/>
  <c r="C3727" i="1"/>
  <c r="B3727" i="1"/>
  <c r="F3726" i="1"/>
  <c r="C3726" i="1"/>
  <c r="B3726" i="1"/>
  <c r="F3725" i="1"/>
  <c r="C3725" i="1"/>
  <c r="B3725" i="1"/>
  <c r="F3724" i="1"/>
  <c r="C3724" i="1"/>
  <c r="B3724" i="1"/>
  <c r="F3723" i="1"/>
  <c r="C3723" i="1"/>
  <c r="B3723" i="1"/>
  <c r="F3722" i="1"/>
  <c r="C3722" i="1"/>
  <c r="B3722" i="1"/>
  <c r="F3721" i="1"/>
  <c r="C3721" i="1"/>
  <c r="B3721" i="1"/>
  <c r="F3720" i="1"/>
  <c r="C3720" i="1"/>
  <c r="B3720" i="1"/>
  <c r="F3719" i="1"/>
  <c r="C3719" i="1"/>
  <c r="B3719" i="1"/>
  <c r="F3718" i="1"/>
  <c r="C3718" i="1"/>
  <c r="B3718" i="1"/>
  <c r="F3717" i="1"/>
  <c r="C3717" i="1"/>
  <c r="B3717" i="1"/>
  <c r="F3716" i="1"/>
  <c r="C3716" i="1"/>
  <c r="B3716" i="1"/>
  <c r="F3715" i="1"/>
  <c r="C3715" i="1"/>
  <c r="B3715" i="1"/>
  <c r="F3714" i="1"/>
  <c r="C3714" i="1"/>
  <c r="B3714" i="1"/>
  <c r="F3713" i="1"/>
  <c r="C3713" i="1"/>
  <c r="B3713" i="1"/>
  <c r="F3712" i="1"/>
  <c r="C3712" i="1"/>
  <c r="B3712" i="1"/>
  <c r="F3711" i="1"/>
  <c r="C3711" i="1"/>
  <c r="B3711" i="1"/>
  <c r="F3710" i="1"/>
  <c r="C3710" i="1"/>
  <c r="B3710" i="1"/>
  <c r="F3709" i="1"/>
  <c r="C3709" i="1"/>
  <c r="B3709" i="1"/>
  <c r="F3708" i="1"/>
  <c r="C3708" i="1"/>
  <c r="B3708" i="1"/>
  <c r="F3707" i="1"/>
  <c r="C3707" i="1"/>
  <c r="B3707" i="1"/>
  <c r="F3706" i="1"/>
  <c r="C3706" i="1"/>
  <c r="B3706" i="1"/>
  <c r="F3705" i="1"/>
  <c r="C3705" i="1"/>
  <c r="B3705" i="1"/>
  <c r="F3704" i="1"/>
  <c r="C3704" i="1"/>
  <c r="B3704" i="1"/>
  <c r="F3703" i="1"/>
  <c r="C3703" i="1"/>
  <c r="B3703" i="1"/>
  <c r="F3702" i="1"/>
  <c r="C3702" i="1"/>
  <c r="B3702" i="1"/>
  <c r="F3701" i="1"/>
  <c r="C3701" i="1"/>
  <c r="B3701" i="1"/>
  <c r="F3700" i="1"/>
  <c r="C3700" i="1"/>
  <c r="B3700" i="1"/>
  <c r="F3699" i="1"/>
  <c r="C3699" i="1"/>
  <c r="B3699" i="1"/>
  <c r="F3698" i="1"/>
  <c r="C3698" i="1"/>
  <c r="B3698" i="1"/>
  <c r="F3697" i="1"/>
  <c r="C3697" i="1"/>
  <c r="B3697" i="1"/>
  <c r="F3696" i="1"/>
  <c r="C3696" i="1"/>
  <c r="B3696" i="1"/>
  <c r="F3695" i="1"/>
  <c r="C3695" i="1"/>
  <c r="B3695" i="1"/>
  <c r="F3694" i="1"/>
  <c r="C3694" i="1"/>
  <c r="B3694" i="1"/>
  <c r="F3693" i="1"/>
  <c r="C3693" i="1"/>
  <c r="B3693" i="1"/>
  <c r="F3692" i="1"/>
  <c r="C3692" i="1"/>
  <c r="B3692" i="1"/>
  <c r="F3691" i="1"/>
  <c r="C3691" i="1"/>
  <c r="B3691" i="1"/>
  <c r="F3690" i="1"/>
  <c r="C3690" i="1"/>
  <c r="B3690" i="1"/>
  <c r="F3689" i="1"/>
  <c r="C3689" i="1"/>
  <c r="B3689" i="1"/>
  <c r="F3688" i="1"/>
  <c r="C3688" i="1"/>
  <c r="B3688" i="1"/>
  <c r="F3687" i="1"/>
  <c r="C3687" i="1"/>
  <c r="B3687" i="1"/>
  <c r="F3686" i="1"/>
  <c r="C3686" i="1"/>
  <c r="B3686" i="1"/>
  <c r="F3685" i="1"/>
  <c r="C3685" i="1"/>
  <c r="B3685" i="1"/>
  <c r="F3684" i="1"/>
  <c r="C3684" i="1"/>
  <c r="B3684" i="1"/>
  <c r="F3683" i="1"/>
  <c r="C3683" i="1"/>
  <c r="B3683" i="1"/>
  <c r="F3682" i="1"/>
  <c r="C3682" i="1"/>
  <c r="B3682" i="1"/>
  <c r="F3681" i="1"/>
  <c r="C3681" i="1"/>
  <c r="B3681" i="1"/>
  <c r="F3680" i="1"/>
  <c r="C3680" i="1"/>
  <c r="B3680" i="1"/>
  <c r="F3679" i="1"/>
  <c r="C3679" i="1"/>
  <c r="B3679" i="1"/>
  <c r="F3678" i="1"/>
  <c r="C3678" i="1"/>
  <c r="B3678" i="1"/>
  <c r="F3677" i="1"/>
  <c r="C3677" i="1"/>
  <c r="B3677" i="1"/>
  <c r="F3676" i="1"/>
  <c r="C3676" i="1"/>
  <c r="B3676" i="1"/>
  <c r="F3675" i="1"/>
  <c r="C3675" i="1"/>
  <c r="B3675" i="1"/>
  <c r="F3674" i="1"/>
  <c r="C3674" i="1"/>
  <c r="B3674" i="1"/>
  <c r="F3673" i="1"/>
  <c r="C3673" i="1"/>
  <c r="B3673" i="1"/>
  <c r="F3672" i="1"/>
  <c r="C3672" i="1"/>
  <c r="B3672" i="1"/>
  <c r="F3671" i="1"/>
  <c r="C3671" i="1"/>
  <c r="B3671" i="1"/>
  <c r="F3670" i="1"/>
  <c r="C3670" i="1"/>
  <c r="B3670" i="1"/>
  <c r="F3669" i="1"/>
  <c r="C3669" i="1"/>
  <c r="B3669" i="1"/>
  <c r="F3668" i="1"/>
  <c r="C3668" i="1"/>
  <c r="B3668" i="1"/>
  <c r="F3667" i="1"/>
  <c r="C3667" i="1"/>
  <c r="B3667" i="1"/>
  <c r="F3666" i="1"/>
  <c r="C3666" i="1"/>
  <c r="B3666" i="1"/>
  <c r="F3665" i="1"/>
  <c r="C3665" i="1"/>
  <c r="B3665" i="1"/>
  <c r="F3664" i="1"/>
  <c r="C3664" i="1"/>
  <c r="B3664" i="1"/>
  <c r="F3663" i="1"/>
  <c r="C3663" i="1"/>
  <c r="B3663" i="1"/>
  <c r="F3662" i="1"/>
  <c r="C3662" i="1"/>
  <c r="B3662" i="1"/>
  <c r="F3661" i="1"/>
  <c r="C3661" i="1"/>
  <c r="B3661" i="1"/>
  <c r="F3660" i="1"/>
  <c r="C3660" i="1"/>
  <c r="B3660" i="1"/>
  <c r="F3659" i="1"/>
  <c r="C3659" i="1"/>
  <c r="B3659" i="1"/>
  <c r="F3658" i="1"/>
  <c r="C3658" i="1"/>
  <c r="B3658" i="1"/>
  <c r="F3657" i="1"/>
  <c r="C3657" i="1"/>
  <c r="B3657" i="1"/>
  <c r="F3656" i="1"/>
  <c r="C3656" i="1"/>
  <c r="B3656" i="1"/>
  <c r="F3655" i="1"/>
  <c r="C3655" i="1"/>
  <c r="B3655" i="1"/>
  <c r="F3654" i="1"/>
  <c r="C3654" i="1"/>
  <c r="B3654" i="1"/>
  <c r="F3653" i="1"/>
  <c r="C3653" i="1"/>
  <c r="B3653" i="1"/>
  <c r="F3652" i="1"/>
  <c r="C3652" i="1"/>
  <c r="B3652" i="1"/>
  <c r="F3651" i="1"/>
  <c r="C3651" i="1"/>
  <c r="B3651" i="1"/>
  <c r="F3650" i="1"/>
  <c r="C3650" i="1"/>
  <c r="B3650" i="1"/>
  <c r="F3649" i="1"/>
  <c r="C3649" i="1"/>
  <c r="B3649" i="1"/>
  <c r="F3648" i="1"/>
  <c r="C3648" i="1"/>
  <c r="B3648" i="1"/>
  <c r="F3647" i="1"/>
  <c r="C3647" i="1"/>
  <c r="B3647" i="1"/>
  <c r="F3646" i="1"/>
  <c r="C3646" i="1"/>
  <c r="B3646" i="1"/>
  <c r="F3645" i="1"/>
  <c r="C3645" i="1"/>
  <c r="B3645" i="1"/>
  <c r="F3644" i="1"/>
  <c r="C3644" i="1"/>
  <c r="B3644" i="1"/>
  <c r="F3643" i="1"/>
  <c r="C3643" i="1"/>
  <c r="B3643" i="1"/>
  <c r="F3642" i="1"/>
  <c r="C3642" i="1"/>
  <c r="B3642" i="1"/>
  <c r="F3641" i="1"/>
  <c r="C3641" i="1"/>
  <c r="B3641" i="1"/>
  <c r="F3640" i="1"/>
  <c r="C3640" i="1"/>
  <c r="B3640" i="1"/>
  <c r="F3639" i="1"/>
  <c r="C3639" i="1"/>
  <c r="B3639" i="1"/>
  <c r="F3638" i="1"/>
  <c r="C3638" i="1"/>
  <c r="B3638" i="1"/>
  <c r="F3637" i="1"/>
  <c r="C3637" i="1"/>
  <c r="B3637" i="1"/>
  <c r="F3636" i="1"/>
  <c r="C3636" i="1"/>
  <c r="B3636" i="1"/>
  <c r="F3635" i="1"/>
  <c r="C3635" i="1"/>
  <c r="B3635" i="1"/>
  <c r="F3634" i="1"/>
  <c r="C3634" i="1"/>
  <c r="B3634" i="1"/>
  <c r="F3633" i="1"/>
  <c r="C3633" i="1"/>
  <c r="B3633" i="1"/>
  <c r="F3632" i="1"/>
  <c r="C3632" i="1"/>
  <c r="B3632" i="1"/>
  <c r="F3631" i="1"/>
  <c r="C3631" i="1"/>
  <c r="B3631" i="1"/>
  <c r="F3630" i="1"/>
  <c r="C3630" i="1"/>
  <c r="B3630" i="1"/>
  <c r="F3629" i="1"/>
  <c r="C3629" i="1"/>
  <c r="B3629" i="1"/>
  <c r="F3628" i="1"/>
  <c r="C3628" i="1"/>
  <c r="B3628" i="1"/>
  <c r="F3627" i="1"/>
  <c r="C3627" i="1"/>
  <c r="B3627" i="1"/>
  <c r="F3626" i="1"/>
  <c r="C3626" i="1"/>
  <c r="B3626" i="1"/>
  <c r="F3625" i="1"/>
  <c r="C3625" i="1"/>
  <c r="B3625" i="1"/>
  <c r="F3624" i="1"/>
  <c r="C3624" i="1"/>
  <c r="B3624" i="1"/>
  <c r="F3623" i="1"/>
  <c r="C3623" i="1"/>
  <c r="B3623" i="1"/>
  <c r="F3622" i="1"/>
  <c r="C3622" i="1"/>
  <c r="B3622" i="1"/>
  <c r="F3621" i="1"/>
  <c r="C3621" i="1"/>
  <c r="B3621" i="1"/>
  <c r="F3620" i="1"/>
  <c r="C3620" i="1"/>
  <c r="B3620" i="1"/>
  <c r="F3619" i="1"/>
  <c r="C3619" i="1"/>
  <c r="B3619" i="1"/>
  <c r="F3618" i="1"/>
  <c r="C3618" i="1"/>
  <c r="B3618" i="1"/>
  <c r="F3617" i="1"/>
  <c r="C3617" i="1"/>
  <c r="B3617" i="1"/>
  <c r="F3616" i="1"/>
  <c r="C3616" i="1"/>
  <c r="B3616" i="1"/>
  <c r="F3615" i="1"/>
  <c r="C3615" i="1"/>
  <c r="B3615" i="1"/>
  <c r="F3614" i="1"/>
  <c r="C3614" i="1"/>
  <c r="B3614" i="1"/>
  <c r="F3613" i="1"/>
  <c r="C3613" i="1"/>
  <c r="B3613" i="1"/>
  <c r="F3612" i="1"/>
  <c r="C3612" i="1"/>
  <c r="B3612" i="1"/>
  <c r="F3611" i="1"/>
  <c r="C3611" i="1"/>
  <c r="B3611" i="1"/>
  <c r="F3610" i="1"/>
  <c r="C3610" i="1"/>
  <c r="B3610" i="1"/>
  <c r="F3609" i="1"/>
  <c r="C3609" i="1"/>
  <c r="B3609" i="1"/>
  <c r="F3608" i="1"/>
  <c r="C3608" i="1"/>
  <c r="B3608" i="1"/>
  <c r="F3607" i="1"/>
  <c r="C3607" i="1"/>
  <c r="B3607" i="1"/>
  <c r="F3606" i="1"/>
  <c r="C3606" i="1"/>
  <c r="B3606" i="1"/>
  <c r="F3605" i="1"/>
  <c r="C3605" i="1"/>
  <c r="B3605" i="1"/>
  <c r="F3604" i="1"/>
  <c r="C3604" i="1"/>
  <c r="B3604" i="1"/>
  <c r="F3603" i="1"/>
  <c r="C3603" i="1"/>
  <c r="B3603" i="1"/>
  <c r="F3602" i="1"/>
  <c r="C3602" i="1"/>
  <c r="B3602" i="1"/>
  <c r="F3601" i="1"/>
  <c r="C3601" i="1"/>
  <c r="B3601" i="1"/>
  <c r="F3600" i="1"/>
  <c r="C3600" i="1"/>
  <c r="B3600" i="1"/>
  <c r="F3599" i="1"/>
  <c r="C3599" i="1"/>
  <c r="B3599" i="1"/>
  <c r="F3598" i="1"/>
  <c r="C3598" i="1"/>
  <c r="B3598" i="1"/>
  <c r="F3597" i="1"/>
  <c r="C3597" i="1"/>
  <c r="B3597" i="1"/>
  <c r="F3596" i="1"/>
  <c r="C3596" i="1"/>
  <c r="B3596" i="1"/>
  <c r="F3595" i="1"/>
  <c r="C3595" i="1"/>
  <c r="B3595" i="1"/>
  <c r="F3594" i="1"/>
  <c r="C3594" i="1"/>
  <c r="B3594" i="1"/>
  <c r="F3593" i="1"/>
  <c r="C3593" i="1"/>
  <c r="B3593" i="1"/>
  <c r="F3592" i="1"/>
  <c r="C3592" i="1"/>
  <c r="B3592" i="1"/>
  <c r="F3591" i="1"/>
  <c r="C3591" i="1"/>
  <c r="B3591" i="1"/>
  <c r="F3590" i="1"/>
  <c r="C3590" i="1"/>
  <c r="B3590" i="1"/>
  <c r="F3589" i="1"/>
  <c r="C3589" i="1"/>
  <c r="B3589" i="1"/>
  <c r="F3588" i="1"/>
  <c r="C3588" i="1"/>
  <c r="B3588" i="1"/>
  <c r="F3587" i="1"/>
  <c r="C3587" i="1"/>
  <c r="B3587" i="1"/>
  <c r="F3586" i="1"/>
  <c r="C3586" i="1"/>
  <c r="B3586" i="1"/>
  <c r="F3585" i="1"/>
  <c r="C3585" i="1"/>
  <c r="B3585" i="1"/>
  <c r="F3584" i="1"/>
  <c r="C3584" i="1"/>
  <c r="B3584" i="1"/>
  <c r="F3583" i="1"/>
  <c r="C3583" i="1"/>
  <c r="B3583" i="1"/>
  <c r="F3582" i="1"/>
  <c r="C3582" i="1"/>
  <c r="B3582" i="1"/>
  <c r="F3581" i="1"/>
  <c r="C3581" i="1"/>
  <c r="B3581" i="1"/>
  <c r="F3580" i="1"/>
  <c r="C3580" i="1"/>
  <c r="B3580" i="1"/>
  <c r="F3579" i="1"/>
  <c r="C3579" i="1"/>
  <c r="B3579" i="1"/>
  <c r="F3578" i="1"/>
  <c r="C3578" i="1"/>
  <c r="B3578" i="1"/>
  <c r="F3577" i="1"/>
  <c r="C3577" i="1"/>
  <c r="B3577" i="1"/>
  <c r="F3576" i="1"/>
  <c r="C3576" i="1"/>
  <c r="B3576" i="1"/>
  <c r="F3575" i="1"/>
  <c r="C3575" i="1"/>
  <c r="B3575" i="1"/>
  <c r="F3574" i="1"/>
  <c r="C3574" i="1"/>
  <c r="B3574" i="1"/>
  <c r="F3573" i="1"/>
  <c r="C3573" i="1"/>
  <c r="B3573" i="1"/>
  <c r="F3572" i="1"/>
  <c r="C3572" i="1"/>
  <c r="B3572" i="1"/>
  <c r="F3571" i="1"/>
  <c r="C3571" i="1"/>
  <c r="B3571" i="1"/>
  <c r="F3570" i="1"/>
  <c r="C3570" i="1"/>
  <c r="B3570" i="1"/>
  <c r="F3569" i="1"/>
  <c r="C3569" i="1"/>
  <c r="B3569" i="1"/>
  <c r="F3568" i="1"/>
  <c r="C3568" i="1"/>
  <c r="B3568" i="1"/>
  <c r="F3567" i="1"/>
  <c r="C3567" i="1"/>
  <c r="B3567" i="1"/>
  <c r="F3566" i="1"/>
  <c r="C3566" i="1"/>
  <c r="B3566" i="1"/>
  <c r="F3565" i="1"/>
  <c r="C3565" i="1"/>
  <c r="B3565" i="1"/>
  <c r="F3564" i="1"/>
  <c r="C3564" i="1"/>
  <c r="B3564" i="1"/>
  <c r="F3563" i="1"/>
  <c r="C3563" i="1"/>
  <c r="B3563" i="1"/>
  <c r="F3562" i="1"/>
  <c r="C3562" i="1"/>
  <c r="B3562" i="1"/>
  <c r="F3561" i="1"/>
  <c r="C3561" i="1"/>
  <c r="B3561" i="1"/>
  <c r="F3560" i="1"/>
  <c r="C3560" i="1"/>
  <c r="B3560" i="1"/>
  <c r="F3559" i="1"/>
  <c r="C3559" i="1"/>
  <c r="B3559" i="1"/>
  <c r="F3558" i="1"/>
  <c r="C3558" i="1"/>
  <c r="B3558" i="1"/>
  <c r="F3557" i="1"/>
  <c r="C3557" i="1"/>
  <c r="B3557" i="1"/>
  <c r="F3556" i="1"/>
  <c r="C3556" i="1"/>
  <c r="B3556" i="1"/>
  <c r="F3555" i="1"/>
  <c r="C3555" i="1"/>
  <c r="B3555" i="1"/>
  <c r="F3554" i="1"/>
  <c r="C3554" i="1"/>
  <c r="B3554" i="1"/>
  <c r="F3553" i="1"/>
  <c r="C3553" i="1"/>
  <c r="B3553" i="1"/>
  <c r="F3552" i="1"/>
  <c r="C3552" i="1"/>
  <c r="B3552" i="1"/>
  <c r="F3551" i="1"/>
  <c r="C3551" i="1"/>
  <c r="B3551" i="1"/>
  <c r="F3550" i="1"/>
  <c r="C3550" i="1"/>
  <c r="B3550" i="1"/>
  <c r="F3549" i="1"/>
  <c r="C3549" i="1"/>
  <c r="B3549" i="1"/>
  <c r="F3548" i="1"/>
  <c r="C3548" i="1"/>
  <c r="B3548" i="1"/>
  <c r="F3547" i="1"/>
  <c r="C3547" i="1"/>
  <c r="B3547" i="1"/>
  <c r="F3546" i="1"/>
  <c r="C3546" i="1"/>
  <c r="B3546" i="1"/>
  <c r="F3545" i="1"/>
  <c r="C3545" i="1"/>
  <c r="B3545" i="1"/>
  <c r="F3544" i="1"/>
  <c r="C3544" i="1"/>
  <c r="B3544" i="1"/>
  <c r="F3543" i="1"/>
  <c r="C3543" i="1"/>
  <c r="B3543" i="1"/>
  <c r="F3542" i="1"/>
  <c r="C3542" i="1"/>
  <c r="B3542" i="1"/>
  <c r="F3541" i="1"/>
  <c r="C3541" i="1"/>
  <c r="B3541" i="1"/>
  <c r="F3540" i="1"/>
  <c r="C3540" i="1"/>
  <c r="B3540" i="1"/>
  <c r="F3539" i="1"/>
  <c r="C3539" i="1"/>
  <c r="B3539" i="1"/>
  <c r="F3538" i="1"/>
  <c r="C3538" i="1"/>
  <c r="B3538" i="1"/>
  <c r="F3537" i="1"/>
  <c r="C3537" i="1"/>
  <c r="B3537" i="1"/>
  <c r="F3536" i="1"/>
  <c r="C3536" i="1"/>
  <c r="B3536" i="1"/>
  <c r="F3535" i="1"/>
  <c r="C3535" i="1"/>
  <c r="B3535" i="1"/>
  <c r="F3534" i="1"/>
  <c r="C3534" i="1"/>
  <c r="B3534" i="1"/>
  <c r="F3533" i="1"/>
  <c r="C3533" i="1"/>
  <c r="B3533" i="1"/>
  <c r="F3532" i="1"/>
  <c r="C3532" i="1"/>
  <c r="B3532" i="1"/>
  <c r="F3531" i="1"/>
  <c r="C3531" i="1"/>
  <c r="B3531" i="1"/>
  <c r="F3530" i="1"/>
  <c r="C3530" i="1"/>
  <c r="B3530" i="1"/>
  <c r="F3529" i="1"/>
  <c r="C3529" i="1"/>
  <c r="B3529" i="1"/>
  <c r="F3528" i="1"/>
  <c r="C3528" i="1"/>
  <c r="B3528" i="1"/>
  <c r="F3527" i="1"/>
  <c r="C3527" i="1"/>
  <c r="B3527" i="1"/>
  <c r="F3526" i="1"/>
  <c r="C3526" i="1"/>
  <c r="B3526" i="1"/>
  <c r="F3525" i="1"/>
  <c r="C3525" i="1"/>
  <c r="B3525" i="1"/>
  <c r="F3524" i="1"/>
  <c r="C3524" i="1"/>
  <c r="B3524" i="1"/>
  <c r="F3523" i="1"/>
  <c r="C3523" i="1"/>
  <c r="B3523" i="1"/>
  <c r="F3522" i="1"/>
  <c r="C3522" i="1"/>
  <c r="B3522" i="1"/>
  <c r="F3521" i="1"/>
  <c r="C3521" i="1"/>
  <c r="B3521" i="1"/>
  <c r="F3520" i="1"/>
  <c r="C3520" i="1"/>
  <c r="B3520" i="1"/>
  <c r="F3519" i="1"/>
  <c r="C3519" i="1"/>
  <c r="B3519" i="1"/>
  <c r="F3518" i="1"/>
  <c r="C3518" i="1"/>
  <c r="B3518" i="1"/>
  <c r="F3517" i="1"/>
  <c r="C3517" i="1"/>
  <c r="B3517" i="1"/>
  <c r="F3516" i="1"/>
  <c r="C3516" i="1"/>
  <c r="B3516" i="1"/>
  <c r="F3515" i="1"/>
  <c r="C3515" i="1"/>
  <c r="B3515" i="1"/>
  <c r="F3514" i="1"/>
  <c r="C3514" i="1"/>
  <c r="B3514" i="1"/>
  <c r="F3513" i="1"/>
  <c r="C3513" i="1"/>
  <c r="B3513" i="1"/>
  <c r="F3512" i="1"/>
  <c r="C3512" i="1"/>
  <c r="B3512" i="1"/>
  <c r="F3511" i="1"/>
  <c r="C3511" i="1"/>
  <c r="B3511" i="1"/>
  <c r="F3510" i="1"/>
  <c r="C3510" i="1"/>
  <c r="B3510" i="1"/>
  <c r="F3509" i="1"/>
  <c r="C3509" i="1"/>
  <c r="B3509" i="1"/>
  <c r="F3508" i="1"/>
  <c r="C3508" i="1"/>
  <c r="B3508" i="1"/>
  <c r="F3507" i="1"/>
  <c r="C3507" i="1"/>
  <c r="B3507" i="1"/>
  <c r="F3506" i="1"/>
  <c r="C3506" i="1"/>
  <c r="B3506" i="1"/>
  <c r="F3505" i="1"/>
  <c r="C3505" i="1"/>
  <c r="B3505" i="1"/>
  <c r="F3504" i="1"/>
  <c r="C3504" i="1"/>
  <c r="B3504" i="1"/>
  <c r="F3503" i="1"/>
  <c r="C3503" i="1"/>
  <c r="B3503" i="1"/>
  <c r="F3502" i="1"/>
  <c r="C3502" i="1"/>
  <c r="B3502" i="1"/>
  <c r="F3501" i="1"/>
  <c r="C3501" i="1"/>
  <c r="B3501" i="1"/>
  <c r="F3500" i="1"/>
  <c r="C3500" i="1"/>
  <c r="B3500" i="1"/>
  <c r="F3499" i="1"/>
  <c r="C3499" i="1"/>
  <c r="B3499" i="1"/>
  <c r="F3498" i="1"/>
  <c r="C3498" i="1"/>
  <c r="B3498" i="1"/>
  <c r="F3497" i="1"/>
  <c r="C3497" i="1"/>
  <c r="B3497" i="1"/>
  <c r="F3496" i="1"/>
  <c r="C3496" i="1"/>
  <c r="B3496" i="1"/>
  <c r="F3495" i="1"/>
  <c r="C3495" i="1"/>
  <c r="B3495" i="1"/>
  <c r="F3494" i="1"/>
  <c r="C3494" i="1"/>
  <c r="B3494" i="1"/>
  <c r="F3493" i="1"/>
  <c r="C3493" i="1"/>
  <c r="B3493" i="1"/>
  <c r="F3492" i="1"/>
  <c r="C3492" i="1"/>
  <c r="B3492" i="1"/>
  <c r="F3491" i="1"/>
  <c r="C3491" i="1"/>
  <c r="B3491" i="1"/>
  <c r="F3490" i="1"/>
  <c r="C3490" i="1"/>
  <c r="B3490" i="1"/>
  <c r="F3489" i="1"/>
  <c r="C3489" i="1"/>
  <c r="B3489" i="1"/>
  <c r="F3488" i="1"/>
  <c r="C3488" i="1"/>
  <c r="B3488" i="1"/>
  <c r="F3487" i="1"/>
  <c r="C3487" i="1"/>
  <c r="B3487" i="1"/>
  <c r="F3486" i="1"/>
  <c r="C3486" i="1"/>
  <c r="B3486" i="1"/>
  <c r="F3485" i="1"/>
  <c r="C3485" i="1"/>
  <c r="B3485" i="1"/>
  <c r="F3484" i="1"/>
  <c r="C3484" i="1"/>
  <c r="B3484" i="1"/>
  <c r="F3483" i="1"/>
  <c r="C3483" i="1"/>
  <c r="B3483" i="1"/>
  <c r="F3482" i="1"/>
  <c r="C3482" i="1"/>
  <c r="B3482" i="1"/>
  <c r="F3481" i="1"/>
  <c r="C3481" i="1"/>
  <c r="B3481" i="1"/>
  <c r="F3480" i="1"/>
  <c r="C3480" i="1"/>
  <c r="B3480" i="1"/>
  <c r="F3479" i="1"/>
  <c r="C3479" i="1"/>
  <c r="B3479" i="1"/>
  <c r="F3478" i="1"/>
  <c r="C3478" i="1"/>
  <c r="B3478" i="1"/>
  <c r="F3477" i="1"/>
  <c r="C3477" i="1"/>
  <c r="B3477" i="1"/>
  <c r="F3476" i="1"/>
  <c r="C3476" i="1"/>
  <c r="B3476" i="1"/>
  <c r="F3475" i="1"/>
  <c r="C3475" i="1"/>
  <c r="B3475" i="1"/>
  <c r="F3474" i="1"/>
  <c r="C3474" i="1"/>
  <c r="B3474" i="1"/>
  <c r="F3473" i="1"/>
  <c r="C3473" i="1"/>
  <c r="B3473" i="1"/>
  <c r="F3472" i="1"/>
  <c r="C3472" i="1"/>
  <c r="B3472" i="1"/>
  <c r="F3471" i="1"/>
  <c r="C3471" i="1"/>
  <c r="B3471" i="1"/>
  <c r="F3470" i="1"/>
  <c r="C3470" i="1"/>
  <c r="B3470" i="1"/>
  <c r="F3469" i="1"/>
  <c r="C3469" i="1"/>
  <c r="B3469" i="1"/>
  <c r="F3468" i="1"/>
  <c r="C3468" i="1"/>
  <c r="B3468" i="1"/>
  <c r="F3467" i="1"/>
  <c r="C3467" i="1"/>
  <c r="B3467" i="1"/>
  <c r="F3466" i="1"/>
  <c r="C3466" i="1"/>
  <c r="B3466" i="1"/>
  <c r="F3465" i="1"/>
  <c r="C3465" i="1"/>
  <c r="B3465" i="1"/>
  <c r="F3464" i="1"/>
  <c r="C3464" i="1"/>
  <c r="B3464" i="1"/>
  <c r="F3463" i="1"/>
  <c r="C3463" i="1"/>
  <c r="B3463" i="1"/>
  <c r="F3462" i="1"/>
  <c r="C3462" i="1"/>
  <c r="B3462" i="1"/>
  <c r="F3461" i="1"/>
  <c r="C3461" i="1"/>
  <c r="B3461" i="1"/>
  <c r="F3460" i="1"/>
  <c r="C3460" i="1"/>
  <c r="B3460" i="1"/>
  <c r="F3459" i="1"/>
  <c r="C3459" i="1"/>
  <c r="B3459" i="1"/>
  <c r="F3458" i="1"/>
  <c r="C3458" i="1"/>
  <c r="B3458" i="1"/>
  <c r="F3457" i="1"/>
  <c r="C3457" i="1"/>
  <c r="B3457" i="1"/>
  <c r="F3456" i="1"/>
  <c r="C3456" i="1"/>
  <c r="B3456" i="1"/>
  <c r="F3455" i="1"/>
  <c r="C3455" i="1"/>
  <c r="B3455" i="1"/>
  <c r="F3454" i="1"/>
  <c r="C3454" i="1"/>
  <c r="B3454" i="1"/>
  <c r="F3453" i="1"/>
  <c r="C3453" i="1"/>
  <c r="B3453" i="1"/>
  <c r="F3452" i="1"/>
  <c r="C3452" i="1"/>
  <c r="B3452" i="1"/>
  <c r="F3451" i="1"/>
  <c r="C3451" i="1"/>
  <c r="B3451" i="1"/>
  <c r="F3450" i="1"/>
  <c r="C3450" i="1"/>
  <c r="B3450" i="1"/>
  <c r="F3449" i="1"/>
  <c r="C3449" i="1"/>
  <c r="B3449" i="1"/>
  <c r="F3448" i="1"/>
  <c r="C3448" i="1"/>
  <c r="B3448" i="1"/>
  <c r="F3447" i="1"/>
  <c r="C3447" i="1"/>
  <c r="B3447" i="1"/>
  <c r="F3446" i="1"/>
  <c r="C3446" i="1"/>
  <c r="B3446" i="1"/>
  <c r="F3445" i="1"/>
  <c r="C3445" i="1"/>
  <c r="B3445" i="1"/>
  <c r="F3444" i="1"/>
  <c r="C3444" i="1"/>
  <c r="B3444" i="1"/>
  <c r="F3443" i="1"/>
  <c r="C3443" i="1"/>
  <c r="B3443" i="1"/>
  <c r="F3442" i="1"/>
  <c r="C3442" i="1"/>
  <c r="B3442" i="1"/>
  <c r="F3441" i="1"/>
  <c r="C3441" i="1"/>
  <c r="B3441" i="1"/>
  <c r="F3440" i="1"/>
  <c r="C3440" i="1"/>
  <c r="B3440" i="1"/>
  <c r="F3439" i="1"/>
  <c r="C3439" i="1"/>
  <c r="B3439" i="1"/>
  <c r="F3438" i="1"/>
  <c r="C3438" i="1"/>
  <c r="B3438" i="1"/>
  <c r="F3437" i="1"/>
  <c r="C3437" i="1"/>
  <c r="B3437" i="1"/>
  <c r="F3436" i="1"/>
  <c r="C3436" i="1"/>
  <c r="B3436" i="1"/>
  <c r="F3435" i="1"/>
  <c r="C3435" i="1"/>
  <c r="B3435" i="1"/>
  <c r="F3434" i="1"/>
  <c r="C3434" i="1"/>
  <c r="B3434" i="1"/>
  <c r="F3433" i="1"/>
  <c r="C3433" i="1"/>
  <c r="B3433" i="1"/>
  <c r="F3432" i="1"/>
  <c r="C3432" i="1"/>
  <c r="B3432" i="1"/>
  <c r="F3431" i="1"/>
  <c r="C3431" i="1"/>
  <c r="B3431" i="1"/>
  <c r="F3430" i="1"/>
  <c r="C3430" i="1"/>
  <c r="B3430" i="1"/>
  <c r="F3429" i="1"/>
  <c r="C3429" i="1"/>
  <c r="B3429" i="1"/>
  <c r="F3428" i="1"/>
  <c r="C3428" i="1"/>
  <c r="B3428" i="1"/>
  <c r="F3427" i="1"/>
  <c r="C3427" i="1"/>
  <c r="B3427" i="1"/>
  <c r="F3426" i="1"/>
  <c r="C3426" i="1"/>
  <c r="B3426" i="1"/>
  <c r="F3425" i="1"/>
  <c r="C3425" i="1"/>
  <c r="B3425" i="1"/>
  <c r="F3424" i="1"/>
  <c r="C3424" i="1"/>
  <c r="B3424" i="1"/>
  <c r="F3423" i="1"/>
  <c r="C3423" i="1"/>
  <c r="B3423" i="1"/>
  <c r="F3422" i="1"/>
  <c r="C3422" i="1"/>
  <c r="B3422" i="1"/>
  <c r="F3421" i="1"/>
  <c r="C3421" i="1"/>
  <c r="B3421" i="1"/>
  <c r="F3420" i="1"/>
  <c r="C3420" i="1"/>
  <c r="B3420" i="1"/>
  <c r="F3419" i="1"/>
  <c r="C3419" i="1"/>
  <c r="B3419" i="1"/>
  <c r="F3418" i="1"/>
  <c r="C3418" i="1"/>
  <c r="B3418" i="1"/>
  <c r="F3417" i="1"/>
  <c r="C3417" i="1"/>
  <c r="B3417" i="1"/>
  <c r="F3416" i="1"/>
  <c r="C3416" i="1"/>
  <c r="B3416" i="1"/>
  <c r="F3415" i="1"/>
  <c r="C3415" i="1"/>
  <c r="B3415" i="1"/>
  <c r="F3414" i="1"/>
  <c r="C3414" i="1"/>
  <c r="B3414" i="1"/>
  <c r="F3413" i="1"/>
  <c r="C3413" i="1"/>
  <c r="B3413" i="1"/>
  <c r="F3412" i="1"/>
  <c r="C3412" i="1"/>
  <c r="B3412" i="1"/>
  <c r="F3411" i="1"/>
  <c r="C3411" i="1"/>
  <c r="B3411" i="1"/>
  <c r="F3410" i="1"/>
  <c r="C3410" i="1"/>
  <c r="B3410" i="1"/>
  <c r="F3409" i="1"/>
  <c r="C3409" i="1"/>
  <c r="B3409" i="1"/>
  <c r="F3408" i="1"/>
  <c r="C3408" i="1"/>
  <c r="B3408" i="1"/>
  <c r="F3407" i="1"/>
  <c r="C3407" i="1"/>
  <c r="B3407" i="1"/>
  <c r="F3406" i="1"/>
  <c r="C3406" i="1"/>
  <c r="B3406" i="1"/>
  <c r="F3405" i="1"/>
  <c r="C3405" i="1"/>
  <c r="B3405" i="1"/>
  <c r="F3404" i="1"/>
  <c r="C3404" i="1"/>
  <c r="B3404" i="1"/>
  <c r="F3403" i="1"/>
  <c r="C3403" i="1"/>
  <c r="B3403" i="1"/>
  <c r="F3402" i="1"/>
  <c r="C3402" i="1"/>
  <c r="B3402" i="1"/>
  <c r="F3401" i="1"/>
  <c r="C3401" i="1"/>
  <c r="B3401" i="1"/>
  <c r="F3400" i="1"/>
  <c r="C3400" i="1"/>
  <c r="B3400" i="1"/>
  <c r="F3399" i="1"/>
  <c r="C3399" i="1"/>
  <c r="B3399" i="1"/>
  <c r="F3398" i="1"/>
  <c r="C3398" i="1"/>
  <c r="B3398" i="1"/>
  <c r="F3397" i="1"/>
  <c r="C3397" i="1"/>
  <c r="B3397" i="1"/>
  <c r="F3396" i="1"/>
  <c r="C3396" i="1"/>
  <c r="B3396" i="1"/>
  <c r="F3395" i="1"/>
  <c r="C3395" i="1"/>
  <c r="B3395" i="1"/>
  <c r="F3394" i="1"/>
  <c r="C3394" i="1"/>
  <c r="B3394" i="1"/>
  <c r="F3393" i="1"/>
  <c r="C3393" i="1"/>
  <c r="B3393" i="1"/>
  <c r="F3392" i="1"/>
  <c r="C3392" i="1"/>
  <c r="B3392" i="1"/>
  <c r="F3391" i="1"/>
  <c r="C3391" i="1"/>
  <c r="B3391" i="1"/>
  <c r="F3390" i="1"/>
  <c r="C3390" i="1"/>
  <c r="B3390" i="1"/>
  <c r="F3389" i="1"/>
  <c r="C3389" i="1"/>
  <c r="B3389" i="1"/>
  <c r="F3388" i="1"/>
  <c r="C3388" i="1"/>
  <c r="B3388" i="1"/>
  <c r="F3387" i="1"/>
  <c r="C3387" i="1"/>
  <c r="B3387" i="1"/>
  <c r="F3386" i="1"/>
  <c r="C3386" i="1"/>
  <c r="B3386" i="1"/>
  <c r="F3385" i="1"/>
  <c r="C3385" i="1"/>
  <c r="B3385" i="1"/>
  <c r="F3384" i="1"/>
  <c r="C3384" i="1"/>
  <c r="B3384" i="1"/>
  <c r="F3383" i="1"/>
  <c r="C3383" i="1"/>
  <c r="B3383" i="1"/>
  <c r="F3382" i="1"/>
  <c r="C3382" i="1"/>
  <c r="B3382" i="1"/>
  <c r="F3381" i="1"/>
  <c r="C3381" i="1"/>
  <c r="B3381" i="1"/>
  <c r="F3380" i="1"/>
  <c r="C3380" i="1"/>
  <c r="B3380" i="1"/>
  <c r="F3379" i="1"/>
  <c r="C3379" i="1"/>
  <c r="B3379" i="1"/>
  <c r="F3378" i="1"/>
  <c r="C3378" i="1"/>
  <c r="B3378" i="1"/>
  <c r="F3377" i="1"/>
  <c r="C3377" i="1"/>
  <c r="B3377" i="1"/>
  <c r="F3376" i="1"/>
  <c r="C3376" i="1"/>
  <c r="B3376" i="1"/>
  <c r="F3375" i="1"/>
  <c r="C3375" i="1"/>
  <c r="B3375" i="1"/>
  <c r="F3374" i="1"/>
  <c r="C3374" i="1"/>
  <c r="B3374" i="1"/>
  <c r="F3373" i="1"/>
  <c r="C3373" i="1"/>
  <c r="B3373" i="1"/>
  <c r="F3372" i="1"/>
  <c r="C3372" i="1"/>
  <c r="B3372" i="1"/>
  <c r="F3371" i="1"/>
  <c r="C3371" i="1"/>
  <c r="B3371" i="1"/>
  <c r="F3370" i="1"/>
  <c r="C3370" i="1"/>
  <c r="B3370" i="1"/>
  <c r="F3369" i="1"/>
  <c r="C3369" i="1"/>
  <c r="B3369" i="1"/>
  <c r="F3368" i="1"/>
  <c r="C3368" i="1"/>
  <c r="B3368" i="1"/>
  <c r="F3367" i="1"/>
  <c r="C3367" i="1"/>
  <c r="B3367" i="1"/>
  <c r="F3366" i="1"/>
  <c r="C3366" i="1"/>
  <c r="B3366" i="1"/>
  <c r="F3365" i="1"/>
  <c r="C3365" i="1"/>
  <c r="B3365" i="1"/>
  <c r="F3364" i="1"/>
  <c r="C3364" i="1"/>
  <c r="B3364" i="1"/>
  <c r="F3363" i="1"/>
  <c r="C3363" i="1"/>
  <c r="B3363" i="1"/>
  <c r="F3362" i="1"/>
  <c r="C3362" i="1"/>
  <c r="B3362" i="1"/>
  <c r="F3361" i="1"/>
  <c r="C3361" i="1"/>
  <c r="B3361" i="1"/>
  <c r="F3360" i="1"/>
  <c r="C3360" i="1"/>
  <c r="B3360" i="1"/>
  <c r="F3359" i="1"/>
  <c r="C3359" i="1"/>
  <c r="B3359" i="1"/>
  <c r="F3358" i="1"/>
  <c r="C3358" i="1"/>
  <c r="B3358" i="1"/>
  <c r="F3357" i="1"/>
  <c r="C3357" i="1"/>
  <c r="B3357" i="1"/>
  <c r="F3356" i="1"/>
  <c r="C3356" i="1"/>
  <c r="B3356" i="1"/>
  <c r="F3355" i="1"/>
  <c r="C3355" i="1"/>
  <c r="B3355" i="1"/>
  <c r="F3354" i="1"/>
  <c r="C3354" i="1"/>
  <c r="B3354" i="1"/>
  <c r="F3353" i="1"/>
  <c r="C3353" i="1"/>
  <c r="B3353" i="1"/>
  <c r="F3352" i="1"/>
  <c r="C3352" i="1"/>
  <c r="B3352" i="1"/>
  <c r="F3351" i="1"/>
  <c r="C3351" i="1"/>
  <c r="B3351" i="1"/>
  <c r="F3350" i="1"/>
  <c r="C3350" i="1"/>
  <c r="B3350" i="1"/>
  <c r="F3349" i="1"/>
  <c r="C3349" i="1"/>
  <c r="B3349" i="1"/>
  <c r="F3348" i="1"/>
  <c r="C3348" i="1"/>
  <c r="B3348" i="1"/>
  <c r="F3347" i="1"/>
  <c r="C3347" i="1"/>
  <c r="B3347" i="1"/>
  <c r="F3346" i="1"/>
  <c r="C3346" i="1"/>
  <c r="B3346" i="1"/>
  <c r="F3345" i="1"/>
  <c r="C3345" i="1"/>
  <c r="B3345" i="1"/>
  <c r="F3344" i="1"/>
  <c r="C3344" i="1"/>
  <c r="B3344" i="1"/>
  <c r="F3343" i="1"/>
  <c r="C3343" i="1"/>
  <c r="B3343" i="1"/>
  <c r="F3342" i="1"/>
  <c r="C3342" i="1"/>
  <c r="B3342" i="1"/>
  <c r="F3341" i="1"/>
  <c r="C3341" i="1"/>
  <c r="B3341" i="1"/>
  <c r="F3340" i="1"/>
  <c r="C3340" i="1"/>
  <c r="B3340" i="1"/>
  <c r="F3339" i="1"/>
  <c r="C3339" i="1"/>
  <c r="B3339" i="1"/>
  <c r="F3338" i="1"/>
  <c r="C3338" i="1"/>
  <c r="B3338" i="1"/>
  <c r="F3337" i="1"/>
  <c r="C3337" i="1"/>
  <c r="B3337" i="1"/>
  <c r="F3336" i="1"/>
  <c r="C3336" i="1"/>
  <c r="B3336" i="1"/>
  <c r="F3335" i="1"/>
  <c r="C3335" i="1"/>
  <c r="B3335" i="1"/>
  <c r="F3334" i="1"/>
  <c r="C3334" i="1"/>
  <c r="B3334" i="1"/>
  <c r="F3333" i="1"/>
  <c r="C3333" i="1"/>
  <c r="B3333" i="1"/>
  <c r="F3332" i="1"/>
  <c r="C3332" i="1"/>
  <c r="B3332" i="1"/>
  <c r="F3331" i="1"/>
  <c r="C3331" i="1"/>
  <c r="B3331" i="1"/>
  <c r="F3330" i="1"/>
  <c r="C3330" i="1"/>
  <c r="B3330" i="1"/>
  <c r="F3329" i="1"/>
  <c r="C3329" i="1"/>
  <c r="B3329" i="1"/>
  <c r="F3328" i="1"/>
  <c r="C3328" i="1"/>
  <c r="B3328" i="1"/>
  <c r="F3327" i="1"/>
  <c r="C3327" i="1"/>
  <c r="B3327" i="1"/>
  <c r="F3326" i="1"/>
  <c r="C3326" i="1"/>
  <c r="B3326" i="1"/>
  <c r="F3325" i="1"/>
  <c r="C3325" i="1"/>
  <c r="B3325" i="1"/>
  <c r="F3324" i="1"/>
  <c r="C3324" i="1"/>
  <c r="B3324" i="1"/>
  <c r="F3323" i="1"/>
  <c r="C3323" i="1"/>
  <c r="B3323" i="1"/>
  <c r="F3322" i="1"/>
  <c r="C3322" i="1"/>
  <c r="B3322" i="1"/>
  <c r="F3321" i="1"/>
  <c r="C3321" i="1"/>
  <c r="B3321" i="1"/>
  <c r="F3320" i="1"/>
  <c r="C3320" i="1"/>
  <c r="B3320" i="1"/>
  <c r="F3319" i="1"/>
  <c r="C3319" i="1"/>
  <c r="B3319" i="1"/>
  <c r="F3318" i="1"/>
  <c r="C3318" i="1"/>
  <c r="B3318" i="1"/>
  <c r="F3317" i="1"/>
  <c r="C3317" i="1"/>
  <c r="B3317" i="1"/>
  <c r="F3316" i="1"/>
  <c r="C3316" i="1"/>
  <c r="B3316" i="1"/>
  <c r="F3315" i="1"/>
  <c r="C3315" i="1"/>
  <c r="B3315" i="1"/>
  <c r="F3314" i="1"/>
  <c r="C3314" i="1"/>
  <c r="B3314" i="1"/>
  <c r="F3313" i="1"/>
  <c r="C3313" i="1"/>
  <c r="B3313" i="1"/>
  <c r="F3312" i="1"/>
  <c r="C3312" i="1"/>
  <c r="B3312" i="1"/>
  <c r="F3311" i="1"/>
  <c r="C3311" i="1"/>
  <c r="B3311" i="1"/>
  <c r="F3310" i="1"/>
  <c r="C3310" i="1"/>
  <c r="B3310" i="1"/>
  <c r="F3309" i="1"/>
  <c r="C3309" i="1"/>
  <c r="B3309" i="1"/>
  <c r="F3308" i="1"/>
  <c r="C3308" i="1"/>
  <c r="B3308" i="1"/>
  <c r="F3307" i="1"/>
  <c r="C3307" i="1"/>
  <c r="B3307" i="1"/>
  <c r="F3306" i="1"/>
  <c r="C3306" i="1"/>
  <c r="B3306" i="1"/>
  <c r="F3305" i="1"/>
  <c r="C3305" i="1"/>
  <c r="B3305" i="1"/>
  <c r="F3304" i="1"/>
  <c r="C3304" i="1"/>
  <c r="B3304" i="1"/>
  <c r="F3303" i="1"/>
  <c r="C3303" i="1"/>
  <c r="B3303" i="1"/>
  <c r="F3302" i="1"/>
  <c r="C3302" i="1"/>
  <c r="B3302" i="1"/>
  <c r="F3301" i="1"/>
  <c r="C3301" i="1"/>
  <c r="B3301" i="1"/>
  <c r="F3300" i="1"/>
  <c r="C3300" i="1"/>
  <c r="B3300" i="1"/>
  <c r="F3299" i="1"/>
  <c r="C3299" i="1"/>
  <c r="B3299" i="1"/>
  <c r="F3298" i="1"/>
  <c r="C3298" i="1"/>
  <c r="B3298" i="1"/>
  <c r="F3297" i="1"/>
  <c r="C3297" i="1"/>
  <c r="B3297" i="1"/>
  <c r="F3296" i="1"/>
  <c r="C3296" i="1"/>
  <c r="B3296" i="1"/>
  <c r="F3295" i="1"/>
  <c r="C3295" i="1"/>
  <c r="B3295" i="1"/>
  <c r="F3294" i="1"/>
  <c r="C3294" i="1"/>
  <c r="B3294" i="1"/>
  <c r="F3293" i="1"/>
  <c r="C3293" i="1"/>
  <c r="B3293" i="1"/>
  <c r="F3292" i="1"/>
  <c r="C3292" i="1"/>
  <c r="B3292" i="1"/>
  <c r="F3291" i="1"/>
  <c r="C3291" i="1"/>
  <c r="B3291" i="1"/>
  <c r="F3290" i="1"/>
  <c r="C3290" i="1"/>
  <c r="B3290" i="1"/>
  <c r="F3289" i="1"/>
  <c r="C3289" i="1"/>
  <c r="B3289" i="1"/>
  <c r="F3288" i="1"/>
  <c r="C3288" i="1"/>
  <c r="B3288" i="1"/>
  <c r="F3287" i="1"/>
  <c r="C3287" i="1"/>
  <c r="B3287" i="1"/>
  <c r="F3286" i="1"/>
  <c r="C3286" i="1"/>
  <c r="B3286" i="1"/>
  <c r="F3285" i="1"/>
  <c r="C3285" i="1"/>
  <c r="B3285" i="1"/>
  <c r="F3284" i="1"/>
  <c r="C3284" i="1"/>
  <c r="B3284" i="1"/>
  <c r="F3283" i="1"/>
  <c r="C3283" i="1"/>
  <c r="B3283" i="1"/>
  <c r="F3282" i="1"/>
  <c r="C3282" i="1"/>
  <c r="B3282" i="1"/>
  <c r="F3281" i="1"/>
  <c r="C3281" i="1"/>
  <c r="B3281" i="1"/>
  <c r="F3280" i="1"/>
  <c r="C3280" i="1"/>
  <c r="B3280" i="1"/>
  <c r="F3279" i="1"/>
  <c r="C3279" i="1"/>
  <c r="B3279" i="1"/>
  <c r="F3278" i="1"/>
  <c r="C3278" i="1"/>
  <c r="B3278" i="1"/>
  <c r="F3277" i="1"/>
  <c r="C3277" i="1"/>
  <c r="B3277" i="1"/>
  <c r="F3276" i="1"/>
  <c r="C3276" i="1"/>
  <c r="B3276" i="1"/>
  <c r="F3275" i="1"/>
  <c r="C3275" i="1"/>
  <c r="B3275" i="1"/>
  <c r="F3274" i="1"/>
  <c r="C3274" i="1"/>
  <c r="B3274" i="1"/>
  <c r="F3273" i="1"/>
  <c r="C3273" i="1"/>
  <c r="B3273" i="1"/>
  <c r="F3272" i="1"/>
  <c r="C3272" i="1"/>
  <c r="B3272" i="1"/>
  <c r="F3271" i="1"/>
  <c r="C3271" i="1"/>
  <c r="B3271" i="1"/>
  <c r="F3270" i="1"/>
  <c r="C3270" i="1"/>
  <c r="B3270" i="1"/>
  <c r="F3269" i="1"/>
  <c r="C3269" i="1"/>
  <c r="B3269" i="1"/>
  <c r="F3268" i="1"/>
  <c r="C3268" i="1"/>
  <c r="B3268" i="1"/>
  <c r="F3267" i="1"/>
  <c r="C3267" i="1"/>
  <c r="B3267" i="1"/>
  <c r="F3266" i="1"/>
  <c r="C3266" i="1"/>
  <c r="B3266" i="1"/>
  <c r="F3265" i="1"/>
  <c r="C3265" i="1"/>
  <c r="B3265" i="1"/>
  <c r="F3264" i="1"/>
  <c r="C3264" i="1"/>
  <c r="B3264" i="1"/>
  <c r="F3263" i="1"/>
  <c r="C3263" i="1"/>
  <c r="B3263" i="1"/>
  <c r="F3262" i="1"/>
  <c r="C3262" i="1"/>
  <c r="B3262" i="1"/>
  <c r="F3261" i="1"/>
  <c r="C3261" i="1"/>
  <c r="B3261" i="1"/>
  <c r="F3260" i="1"/>
  <c r="C3260" i="1"/>
  <c r="B3260" i="1"/>
  <c r="F3259" i="1"/>
  <c r="C3259" i="1"/>
  <c r="B3259" i="1"/>
  <c r="F3258" i="1"/>
  <c r="C3258" i="1"/>
  <c r="B3258" i="1"/>
  <c r="F3257" i="1"/>
  <c r="C3257" i="1"/>
  <c r="B3257" i="1"/>
  <c r="F3256" i="1"/>
  <c r="C3256" i="1"/>
  <c r="B3256" i="1"/>
  <c r="F3255" i="1"/>
  <c r="C3255" i="1"/>
  <c r="B3255" i="1"/>
  <c r="F3254" i="1"/>
  <c r="C3254" i="1"/>
  <c r="B3254" i="1"/>
  <c r="F3253" i="1"/>
  <c r="C3253" i="1"/>
  <c r="B3253" i="1"/>
  <c r="F3252" i="1"/>
  <c r="C3252" i="1"/>
  <c r="B3252" i="1"/>
  <c r="F3251" i="1"/>
  <c r="C3251" i="1"/>
  <c r="B3251" i="1"/>
  <c r="F3250" i="1"/>
  <c r="C3250" i="1"/>
  <c r="B3250" i="1"/>
  <c r="F3249" i="1"/>
  <c r="C3249" i="1"/>
  <c r="B3249" i="1"/>
  <c r="F3248" i="1"/>
  <c r="C3248" i="1"/>
  <c r="B3248" i="1"/>
  <c r="F3247" i="1"/>
  <c r="C3247" i="1"/>
  <c r="B3247" i="1"/>
  <c r="F3246" i="1"/>
  <c r="C3246" i="1"/>
  <c r="B3246" i="1"/>
  <c r="F3245" i="1"/>
  <c r="C3245" i="1"/>
  <c r="B3245" i="1"/>
  <c r="F3244" i="1"/>
  <c r="C3244" i="1"/>
  <c r="B3244" i="1"/>
  <c r="F3243" i="1"/>
  <c r="C3243" i="1"/>
  <c r="B3243" i="1"/>
  <c r="F3242" i="1"/>
  <c r="C3242" i="1"/>
  <c r="B3242" i="1"/>
  <c r="F3241" i="1"/>
  <c r="C3241" i="1"/>
  <c r="B3241" i="1"/>
  <c r="F3240" i="1"/>
  <c r="C3240" i="1"/>
  <c r="B3240" i="1"/>
  <c r="F3239" i="1"/>
  <c r="C3239" i="1"/>
  <c r="B3239" i="1"/>
  <c r="F3238" i="1"/>
  <c r="C3238" i="1"/>
  <c r="B3238" i="1"/>
  <c r="F3237" i="1"/>
  <c r="C3237" i="1"/>
  <c r="B3237" i="1"/>
  <c r="F3236" i="1"/>
  <c r="C3236" i="1"/>
  <c r="B3236" i="1"/>
  <c r="F3235" i="1"/>
  <c r="C3235" i="1"/>
  <c r="B3235" i="1"/>
  <c r="F3234" i="1"/>
  <c r="C3234" i="1"/>
  <c r="B3234" i="1"/>
  <c r="F3233" i="1"/>
  <c r="C3233" i="1"/>
  <c r="B3233" i="1"/>
  <c r="F3232" i="1"/>
  <c r="C3232" i="1"/>
  <c r="B3232" i="1"/>
  <c r="F3231" i="1"/>
  <c r="C3231" i="1"/>
  <c r="B3231" i="1"/>
  <c r="F3230" i="1"/>
  <c r="C3230" i="1"/>
  <c r="B3230" i="1"/>
  <c r="F3229" i="1"/>
  <c r="C3229" i="1"/>
  <c r="B3229" i="1"/>
  <c r="F3228" i="1"/>
  <c r="C3228" i="1"/>
  <c r="B3228" i="1"/>
  <c r="F3227" i="1"/>
  <c r="C3227" i="1"/>
  <c r="B3227" i="1"/>
  <c r="F3226" i="1"/>
  <c r="C3226" i="1"/>
  <c r="B3226" i="1"/>
  <c r="F3225" i="1"/>
  <c r="C3225" i="1"/>
  <c r="B3225" i="1"/>
  <c r="F3224" i="1"/>
  <c r="C3224" i="1"/>
  <c r="B3224" i="1"/>
  <c r="F3223" i="1"/>
  <c r="C3223" i="1"/>
  <c r="B3223" i="1"/>
  <c r="F3222" i="1"/>
  <c r="C3222" i="1"/>
  <c r="B3222" i="1"/>
  <c r="F3221" i="1"/>
  <c r="C3221" i="1"/>
  <c r="B3221" i="1"/>
  <c r="F3220" i="1"/>
  <c r="C3220" i="1"/>
  <c r="B3220" i="1"/>
  <c r="F3219" i="1"/>
  <c r="C3219" i="1"/>
  <c r="B3219" i="1"/>
  <c r="F3218" i="1"/>
  <c r="C3218" i="1"/>
  <c r="B3218" i="1"/>
  <c r="F3217" i="1"/>
  <c r="C3217" i="1"/>
  <c r="B3217" i="1"/>
  <c r="F3216" i="1"/>
  <c r="C3216" i="1"/>
  <c r="B3216" i="1"/>
  <c r="F3215" i="1"/>
  <c r="C3215" i="1"/>
  <c r="B3215" i="1"/>
  <c r="F3214" i="1"/>
  <c r="C3214" i="1"/>
  <c r="B3214" i="1"/>
  <c r="F3213" i="1"/>
  <c r="C3213" i="1"/>
  <c r="B3213" i="1"/>
  <c r="F3212" i="1"/>
  <c r="C3212" i="1"/>
  <c r="B3212" i="1"/>
  <c r="F3211" i="1"/>
  <c r="C3211" i="1"/>
  <c r="B3211" i="1"/>
  <c r="F3210" i="1"/>
  <c r="C3210" i="1"/>
  <c r="B3210" i="1"/>
  <c r="F3209" i="1"/>
  <c r="C3209" i="1"/>
  <c r="B3209" i="1"/>
  <c r="F3208" i="1"/>
  <c r="C3208" i="1"/>
  <c r="B3208" i="1"/>
  <c r="F3207" i="1"/>
  <c r="C3207" i="1"/>
  <c r="B3207" i="1"/>
  <c r="F3206" i="1"/>
  <c r="C3206" i="1"/>
  <c r="B3206" i="1"/>
  <c r="F3205" i="1"/>
  <c r="C3205" i="1"/>
  <c r="B3205" i="1"/>
  <c r="F3204" i="1"/>
  <c r="C3204" i="1"/>
  <c r="B3204" i="1"/>
  <c r="F3203" i="1"/>
  <c r="C3203" i="1"/>
  <c r="B3203" i="1"/>
  <c r="F3202" i="1"/>
  <c r="C3202" i="1"/>
  <c r="B3202" i="1"/>
  <c r="F3201" i="1"/>
  <c r="C3201" i="1"/>
  <c r="B3201" i="1"/>
  <c r="F3200" i="1"/>
  <c r="C3200" i="1"/>
  <c r="B3200" i="1"/>
  <c r="F3199" i="1"/>
  <c r="C3199" i="1"/>
  <c r="B3199" i="1"/>
  <c r="F3198" i="1"/>
  <c r="C3198" i="1"/>
  <c r="B3198" i="1"/>
  <c r="F3197" i="1"/>
  <c r="C3197" i="1"/>
  <c r="B3197" i="1"/>
  <c r="F3196" i="1"/>
  <c r="C3196" i="1"/>
  <c r="B3196" i="1"/>
  <c r="F3195" i="1"/>
  <c r="C3195" i="1"/>
  <c r="B3195" i="1"/>
  <c r="F3194" i="1"/>
  <c r="C3194" i="1"/>
  <c r="B3194" i="1"/>
  <c r="F3193" i="1"/>
  <c r="C3193" i="1"/>
  <c r="B3193" i="1"/>
  <c r="F3192" i="1"/>
  <c r="C3192" i="1"/>
  <c r="B3192" i="1"/>
  <c r="F3191" i="1"/>
  <c r="C3191" i="1"/>
  <c r="B3191" i="1"/>
  <c r="F3190" i="1"/>
  <c r="C3190" i="1"/>
  <c r="B3190" i="1"/>
  <c r="F3189" i="1"/>
  <c r="C3189" i="1"/>
  <c r="B3189" i="1"/>
  <c r="F3188" i="1"/>
  <c r="C3188" i="1"/>
  <c r="B3188" i="1"/>
  <c r="F3187" i="1"/>
  <c r="C3187" i="1"/>
  <c r="B3187" i="1"/>
  <c r="F3186" i="1"/>
  <c r="C3186" i="1"/>
  <c r="B3186" i="1"/>
  <c r="F3185" i="1"/>
  <c r="C3185" i="1"/>
  <c r="B3185" i="1"/>
  <c r="F3184" i="1"/>
  <c r="C3184" i="1"/>
  <c r="B3184" i="1"/>
  <c r="F3183" i="1"/>
  <c r="C3183" i="1"/>
  <c r="B3183" i="1"/>
  <c r="F3182" i="1"/>
  <c r="C3182" i="1"/>
  <c r="B3182" i="1"/>
  <c r="F3181" i="1"/>
  <c r="C3181" i="1"/>
  <c r="B3181" i="1"/>
  <c r="F3180" i="1"/>
  <c r="C3180" i="1"/>
  <c r="B3180" i="1"/>
  <c r="F3179" i="1"/>
  <c r="C3179" i="1"/>
  <c r="B3179" i="1"/>
  <c r="F3178" i="1"/>
  <c r="C3178" i="1"/>
  <c r="B3178" i="1"/>
  <c r="F3177" i="1"/>
  <c r="C3177" i="1"/>
  <c r="B3177" i="1"/>
  <c r="F3176" i="1"/>
  <c r="C3176" i="1"/>
  <c r="B3176" i="1"/>
  <c r="F3175" i="1"/>
  <c r="C3175" i="1"/>
  <c r="B3175" i="1"/>
  <c r="F3174" i="1"/>
  <c r="C3174" i="1"/>
  <c r="B3174" i="1"/>
  <c r="F3173" i="1"/>
  <c r="C3173" i="1"/>
  <c r="B3173" i="1"/>
  <c r="F3172" i="1"/>
  <c r="C3172" i="1"/>
  <c r="B3172" i="1"/>
  <c r="F3171" i="1"/>
  <c r="C3171" i="1"/>
  <c r="B3171" i="1"/>
  <c r="F3170" i="1"/>
  <c r="C3170" i="1"/>
  <c r="B3170" i="1"/>
  <c r="F3169" i="1"/>
  <c r="C3169" i="1"/>
  <c r="B3169" i="1"/>
  <c r="F3168" i="1"/>
  <c r="C3168" i="1"/>
  <c r="B3168" i="1"/>
  <c r="F3167" i="1"/>
  <c r="C3167" i="1"/>
  <c r="B3167" i="1"/>
  <c r="F3166" i="1"/>
  <c r="C3166" i="1"/>
  <c r="B3166" i="1"/>
  <c r="F3165" i="1"/>
  <c r="C3165" i="1"/>
  <c r="B3165" i="1"/>
  <c r="F3164" i="1"/>
  <c r="C3164" i="1"/>
  <c r="B3164" i="1"/>
  <c r="F3163" i="1"/>
  <c r="C3163" i="1"/>
  <c r="B3163" i="1"/>
  <c r="F3162" i="1"/>
  <c r="C3162" i="1"/>
  <c r="B3162" i="1"/>
  <c r="F3161" i="1"/>
  <c r="C3161" i="1"/>
  <c r="B3161" i="1"/>
  <c r="F3160" i="1"/>
  <c r="C3160" i="1"/>
  <c r="B3160" i="1"/>
  <c r="F3159" i="1"/>
  <c r="C3159" i="1"/>
  <c r="B3159" i="1"/>
  <c r="F3158" i="1"/>
  <c r="C3158" i="1"/>
  <c r="B3158" i="1"/>
  <c r="F3157" i="1"/>
  <c r="C3157" i="1"/>
  <c r="B3157" i="1"/>
  <c r="F3156" i="1"/>
  <c r="C3156" i="1"/>
  <c r="B3156" i="1"/>
  <c r="F3155" i="1"/>
  <c r="C3155" i="1"/>
  <c r="B3155" i="1"/>
  <c r="F3154" i="1"/>
  <c r="C3154" i="1"/>
  <c r="B3154" i="1"/>
  <c r="F3153" i="1"/>
  <c r="C3153" i="1"/>
  <c r="B3153" i="1"/>
  <c r="F3152" i="1"/>
  <c r="C3152" i="1"/>
  <c r="B3152" i="1"/>
  <c r="F3151" i="1"/>
  <c r="C3151" i="1"/>
  <c r="B3151" i="1"/>
  <c r="F3150" i="1"/>
  <c r="C3150" i="1"/>
  <c r="B3150" i="1"/>
  <c r="F3149" i="1"/>
  <c r="C3149" i="1"/>
  <c r="B3149" i="1"/>
  <c r="F3148" i="1"/>
  <c r="C3148" i="1"/>
  <c r="B3148" i="1"/>
  <c r="F3147" i="1"/>
  <c r="C3147" i="1"/>
  <c r="B3147" i="1"/>
  <c r="F3146" i="1"/>
  <c r="C3146" i="1"/>
  <c r="B3146" i="1"/>
  <c r="F3145" i="1"/>
  <c r="C3145" i="1"/>
  <c r="B3145" i="1"/>
  <c r="F3144" i="1"/>
  <c r="C3144" i="1"/>
  <c r="B3144" i="1"/>
  <c r="F3143" i="1"/>
  <c r="C3143" i="1"/>
  <c r="B3143" i="1"/>
  <c r="F3142" i="1"/>
  <c r="C3142" i="1"/>
  <c r="B3142" i="1"/>
  <c r="F3141" i="1"/>
  <c r="C3141" i="1"/>
  <c r="B3141" i="1"/>
  <c r="F3140" i="1"/>
  <c r="C3140" i="1"/>
  <c r="B3140" i="1"/>
  <c r="F3139" i="1"/>
  <c r="C3139" i="1"/>
  <c r="B3139" i="1"/>
  <c r="F3138" i="1"/>
  <c r="C3138" i="1"/>
  <c r="B3138" i="1"/>
  <c r="F3137" i="1"/>
  <c r="C3137" i="1"/>
  <c r="B3137" i="1"/>
  <c r="F3136" i="1"/>
  <c r="C3136" i="1"/>
  <c r="B3136" i="1"/>
  <c r="F3135" i="1"/>
  <c r="C3135" i="1"/>
  <c r="B3135" i="1"/>
  <c r="F3134" i="1"/>
  <c r="C3134" i="1"/>
  <c r="B3134" i="1"/>
  <c r="F3133" i="1"/>
  <c r="C3133" i="1"/>
  <c r="B3133" i="1"/>
  <c r="F3132" i="1"/>
  <c r="C3132" i="1"/>
  <c r="B3132" i="1"/>
  <c r="F3131" i="1"/>
  <c r="C3131" i="1"/>
  <c r="B3131" i="1"/>
  <c r="F3130" i="1"/>
  <c r="C3130" i="1"/>
  <c r="B3130" i="1"/>
  <c r="F3129" i="1"/>
  <c r="C3129" i="1"/>
  <c r="B3129" i="1"/>
  <c r="F3128" i="1"/>
  <c r="C3128" i="1"/>
  <c r="B3128" i="1"/>
  <c r="F3127" i="1"/>
  <c r="C3127" i="1"/>
  <c r="B3127" i="1"/>
  <c r="F3126" i="1"/>
  <c r="C3126" i="1"/>
  <c r="B3126" i="1"/>
  <c r="F3125" i="1"/>
  <c r="C3125" i="1"/>
  <c r="B3125" i="1"/>
  <c r="F3124" i="1"/>
  <c r="C3124" i="1"/>
  <c r="B3124" i="1"/>
  <c r="F3123" i="1"/>
  <c r="C3123" i="1"/>
  <c r="B3123" i="1"/>
  <c r="F3122" i="1"/>
  <c r="C3122" i="1"/>
  <c r="B3122" i="1"/>
  <c r="F3121" i="1"/>
  <c r="C3121" i="1"/>
  <c r="B3121" i="1"/>
  <c r="F3120" i="1"/>
  <c r="C3120" i="1"/>
  <c r="B3120" i="1"/>
  <c r="F3119" i="1"/>
  <c r="C3119" i="1"/>
  <c r="B3119" i="1"/>
  <c r="F3118" i="1"/>
  <c r="C3118" i="1"/>
  <c r="B3118" i="1"/>
  <c r="F3117" i="1"/>
  <c r="C3117" i="1"/>
  <c r="B3117" i="1"/>
  <c r="F3116" i="1"/>
  <c r="C3116" i="1"/>
  <c r="B3116" i="1"/>
  <c r="F3115" i="1"/>
  <c r="C3115" i="1"/>
  <c r="B3115" i="1"/>
  <c r="F3114" i="1"/>
  <c r="C3114" i="1"/>
  <c r="B3114" i="1"/>
  <c r="F3113" i="1"/>
  <c r="C3113" i="1"/>
  <c r="B3113" i="1"/>
  <c r="F3112" i="1"/>
  <c r="C3112" i="1"/>
  <c r="B3112" i="1"/>
  <c r="F3111" i="1"/>
  <c r="C3111" i="1"/>
  <c r="B3111" i="1"/>
  <c r="F3110" i="1"/>
  <c r="C3110" i="1"/>
  <c r="B3110" i="1"/>
  <c r="F3109" i="1"/>
  <c r="C3109" i="1"/>
  <c r="B3109" i="1"/>
  <c r="F3108" i="1"/>
  <c r="C3108" i="1"/>
  <c r="B3108" i="1"/>
  <c r="F3107" i="1"/>
  <c r="C3107" i="1"/>
  <c r="B3107" i="1"/>
  <c r="F3106" i="1"/>
  <c r="C3106" i="1"/>
  <c r="B3106" i="1"/>
  <c r="F3105" i="1"/>
  <c r="C3105" i="1"/>
  <c r="B3105" i="1"/>
  <c r="F3104" i="1"/>
  <c r="C3104" i="1"/>
  <c r="B3104" i="1"/>
  <c r="F3103" i="1"/>
  <c r="C3103" i="1"/>
  <c r="B3103" i="1"/>
  <c r="F3102" i="1"/>
  <c r="C3102" i="1"/>
  <c r="B3102" i="1"/>
  <c r="F3101" i="1"/>
  <c r="C3101" i="1"/>
  <c r="B3101" i="1"/>
  <c r="F3100" i="1"/>
  <c r="C3100" i="1"/>
  <c r="B3100" i="1"/>
  <c r="F3099" i="1"/>
  <c r="C3099" i="1"/>
  <c r="B3099" i="1"/>
  <c r="F3098" i="1"/>
  <c r="C3098" i="1"/>
  <c r="B3098" i="1"/>
  <c r="F3097" i="1"/>
  <c r="C3097" i="1"/>
  <c r="B3097" i="1"/>
  <c r="F3096" i="1"/>
  <c r="C3096" i="1"/>
  <c r="B3096" i="1"/>
  <c r="F3095" i="1"/>
  <c r="C3095" i="1"/>
  <c r="B3095" i="1"/>
  <c r="F3094" i="1"/>
  <c r="C3094" i="1"/>
  <c r="B3094" i="1"/>
  <c r="F3093" i="1"/>
  <c r="C3093" i="1"/>
  <c r="B3093" i="1"/>
  <c r="F3092" i="1"/>
  <c r="C3092" i="1"/>
  <c r="B3092" i="1"/>
  <c r="F3091" i="1"/>
  <c r="C3091" i="1"/>
  <c r="B3091" i="1"/>
  <c r="F3090" i="1"/>
  <c r="C3090" i="1"/>
  <c r="B3090" i="1"/>
  <c r="F3089" i="1"/>
  <c r="C3089" i="1"/>
  <c r="B3089" i="1"/>
  <c r="F3088" i="1"/>
  <c r="C3088" i="1"/>
  <c r="B3088" i="1"/>
  <c r="F3087" i="1"/>
  <c r="C3087" i="1"/>
  <c r="B3087" i="1"/>
  <c r="F3086" i="1"/>
  <c r="C3086" i="1"/>
  <c r="B3086" i="1"/>
  <c r="F3085" i="1"/>
  <c r="C3085" i="1"/>
  <c r="B3085" i="1"/>
  <c r="F3084" i="1"/>
  <c r="C3084" i="1"/>
  <c r="B3084" i="1"/>
  <c r="F3083" i="1"/>
  <c r="C3083" i="1"/>
  <c r="B3083" i="1"/>
  <c r="F3082" i="1"/>
  <c r="C3082" i="1"/>
  <c r="B3082" i="1"/>
  <c r="F3081" i="1"/>
  <c r="C3081" i="1"/>
  <c r="B3081" i="1"/>
  <c r="F3080" i="1"/>
  <c r="C3080" i="1"/>
  <c r="B3080" i="1"/>
  <c r="F3079" i="1"/>
  <c r="C3079" i="1"/>
  <c r="B3079" i="1"/>
  <c r="F3078" i="1"/>
  <c r="C3078" i="1"/>
  <c r="B3078" i="1"/>
  <c r="F3077" i="1"/>
  <c r="C3077" i="1"/>
  <c r="B3077" i="1"/>
  <c r="F3076" i="1"/>
  <c r="C3076" i="1"/>
  <c r="B3076" i="1"/>
  <c r="F3075" i="1"/>
  <c r="C3075" i="1"/>
  <c r="B3075" i="1"/>
  <c r="F3074" i="1"/>
  <c r="C3074" i="1"/>
  <c r="B3074" i="1"/>
  <c r="F3073" i="1"/>
  <c r="C3073" i="1"/>
  <c r="B3073" i="1"/>
  <c r="F3072" i="1"/>
  <c r="C3072" i="1"/>
  <c r="B3072" i="1"/>
  <c r="F3071" i="1"/>
  <c r="C3071" i="1"/>
  <c r="B3071" i="1"/>
  <c r="F3070" i="1"/>
  <c r="C3070" i="1"/>
  <c r="B3070" i="1"/>
  <c r="F3069" i="1"/>
  <c r="C3069" i="1"/>
  <c r="B3069" i="1"/>
  <c r="F3068" i="1"/>
  <c r="C3068" i="1"/>
  <c r="B3068" i="1"/>
  <c r="F3067" i="1"/>
  <c r="C3067" i="1"/>
  <c r="B3067" i="1"/>
  <c r="F3066" i="1"/>
  <c r="C3066" i="1"/>
  <c r="B3066" i="1"/>
  <c r="F3065" i="1"/>
  <c r="C3065" i="1"/>
  <c r="B3065" i="1"/>
  <c r="F3064" i="1"/>
  <c r="C3064" i="1"/>
  <c r="B3064" i="1"/>
  <c r="F3063" i="1"/>
  <c r="C3063" i="1"/>
  <c r="B3063" i="1"/>
  <c r="F3062" i="1"/>
  <c r="C3062" i="1"/>
  <c r="B3062" i="1"/>
  <c r="F3061" i="1"/>
  <c r="C3061" i="1"/>
  <c r="B3061" i="1"/>
  <c r="F3060" i="1"/>
  <c r="C3060" i="1"/>
  <c r="B3060" i="1"/>
  <c r="F3059" i="1"/>
  <c r="C3059" i="1"/>
  <c r="B3059" i="1"/>
  <c r="F3058" i="1"/>
  <c r="C3058" i="1"/>
  <c r="B3058" i="1"/>
  <c r="F3057" i="1"/>
  <c r="C3057" i="1"/>
  <c r="B3057" i="1"/>
  <c r="F3056" i="1"/>
  <c r="C3056" i="1"/>
  <c r="B3056" i="1"/>
  <c r="F3055" i="1"/>
  <c r="C3055" i="1"/>
  <c r="B3055" i="1"/>
  <c r="F3054" i="1"/>
  <c r="C3054" i="1"/>
  <c r="B3054" i="1"/>
  <c r="F3053" i="1"/>
  <c r="C3053" i="1"/>
  <c r="B3053" i="1"/>
  <c r="F3052" i="1"/>
  <c r="C3052" i="1"/>
  <c r="B3052" i="1"/>
  <c r="F3051" i="1"/>
  <c r="C3051" i="1"/>
  <c r="B3051" i="1"/>
  <c r="F3050" i="1"/>
  <c r="C3050" i="1"/>
  <c r="B3050" i="1"/>
  <c r="F3049" i="1"/>
  <c r="C3049" i="1"/>
  <c r="B3049" i="1"/>
  <c r="F3048" i="1"/>
  <c r="C3048" i="1"/>
  <c r="B3048" i="1"/>
  <c r="F3047" i="1"/>
  <c r="C3047" i="1"/>
  <c r="B3047" i="1"/>
  <c r="F3046" i="1"/>
  <c r="C3046" i="1"/>
  <c r="B3046" i="1"/>
  <c r="F3045" i="1"/>
  <c r="C3045" i="1"/>
  <c r="B3045" i="1"/>
  <c r="F3044" i="1"/>
  <c r="C3044" i="1"/>
  <c r="B3044" i="1"/>
  <c r="F3043" i="1"/>
  <c r="C3043" i="1"/>
  <c r="B3043" i="1"/>
  <c r="F3042" i="1"/>
  <c r="C3042" i="1"/>
  <c r="B3042" i="1"/>
  <c r="F3041" i="1"/>
  <c r="C3041" i="1"/>
  <c r="B3041" i="1"/>
  <c r="F3040" i="1"/>
  <c r="C3040" i="1"/>
  <c r="B3040" i="1"/>
  <c r="F3039" i="1"/>
  <c r="C3039" i="1"/>
  <c r="B3039" i="1"/>
  <c r="F3038" i="1"/>
  <c r="C3038" i="1"/>
  <c r="B3038" i="1"/>
  <c r="F3037" i="1"/>
  <c r="C3037" i="1"/>
  <c r="B3037" i="1"/>
  <c r="F3036" i="1"/>
  <c r="C3036" i="1"/>
  <c r="B3036" i="1"/>
  <c r="F3035" i="1"/>
  <c r="C3035" i="1"/>
  <c r="B3035" i="1"/>
  <c r="F3034" i="1"/>
  <c r="C3034" i="1"/>
  <c r="B3034" i="1"/>
  <c r="F3033" i="1"/>
  <c r="C3033" i="1"/>
  <c r="B3033" i="1"/>
  <c r="F3032" i="1"/>
  <c r="C3032" i="1"/>
  <c r="B3032" i="1"/>
  <c r="F3031" i="1"/>
  <c r="C3031" i="1"/>
  <c r="B3031" i="1"/>
  <c r="F3030" i="1"/>
  <c r="C3030" i="1"/>
  <c r="B3030" i="1"/>
  <c r="F3029" i="1"/>
  <c r="C3029" i="1"/>
  <c r="B3029" i="1"/>
  <c r="F3028" i="1"/>
  <c r="C3028" i="1"/>
  <c r="B3028" i="1"/>
  <c r="F3027" i="1"/>
  <c r="C3027" i="1"/>
  <c r="B3027" i="1"/>
  <c r="F3026" i="1"/>
  <c r="C3026" i="1"/>
  <c r="B3026" i="1"/>
  <c r="F3025" i="1"/>
  <c r="C3025" i="1"/>
  <c r="B3025" i="1"/>
  <c r="F3024" i="1"/>
  <c r="C3024" i="1"/>
  <c r="B3024" i="1"/>
  <c r="F3023" i="1"/>
  <c r="C3023" i="1"/>
  <c r="B3023" i="1"/>
  <c r="F3022" i="1"/>
  <c r="C3022" i="1"/>
  <c r="B3022" i="1"/>
  <c r="F3021" i="1"/>
  <c r="C3021" i="1"/>
  <c r="B3021" i="1"/>
  <c r="F3020" i="1"/>
  <c r="C3020" i="1"/>
  <c r="B3020" i="1"/>
  <c r="F3019" i="1"/>
  <c r="C3019" i="1"/>
  <c r="B3019" i="1"/>
  <c r="F3018" i="1"/>
  <c r="C3018" i="1"/>
  <c r="B3018" i="1"/>
  <c r="F3017" i="1"/>
  <c r="C3017" i="1"/>
  <c r="B3017" i="1"/>
  <c r="F3016" i="1"/>
  <c r="C3016" i="1"/>
  <c r="B3016" i="1"/>
  <c r="F3015" i="1"/>
  <c r="C3015" i="1"/>
  <c r="B3015" i="1"/>
  <c r="F3014" i="1"/>
  <c r="C3014" i="1"/>
  <c r="B3014" i="1"/>
  <c r="F3013" i="1"/>
  <c r="C3013" i="1"/>
  <c r="B3013" i="1"/>
  <c r="F3012" i="1"/>
  <c r="C3012" i="1"/>
  <c r="B3012" i="1"/>
  <c r="F3011" i="1"/>
  <c r="C3011" i="1"/>
  <c r="B3011" i="1"/>
  <c r="F3010" i="1"/>
  <c r="C3010" i="1"/>
  <c r="B3010" i="1"/>
  <c r="F3009" i="1"/>
  <c r="C3009" i="1"/>
  <c r="B3009" i="1"/>
  <c r="F3008" i="1"/>
  <c r="C3008" i="1"/>
  <c r="B3008" i="1"/>
  <c r="F3007" i="1"/>
  <c r="C3007" i="1"/>
  <c r="B3007" i="1"/>
  <c r="F3006" i="1"/>
  <c r="C3006" i="1"/>
  <c r="B3006" i="1"/>
  <c r="F3005" i="1"/>
  <c r="C3005" i="1"/>
  <c r="B3005" i="1"/>
  <c r="F3004" i="1"/>
  <c r="C3004" i="1"/>
  <c r="B3004" i="1"/>
  <c r="F3003" i="1"/>
  <c r="C3003" i="1"/>
  <c r="B3003" i="1"/>
  <c r="F3002" i="1"/>
  <c r="C3002" i="1"/>
  <c r="B3002" i="1"/>
  <c r="F3001" i="1"/>
  <c r="C3001" i="1"/>
  <c r="B3001" i="1"/>
  <c r="F3000" i="1"/>
  <c r="C3000" i="1"/>
  <c r="B3000" i="1"/>
  <c r="F2999" i="1"/>
  <c r="C2999" i="1"/>
  <c r="B2999" i="1"/>
  <c r="F2998" i="1"/>
  <c r="C2998" i="1"/>
  <c r="B2998" i="1"/>
  <c r="F2997" i="1"/>
  <c r="C2997" i="1"/>
  <c r="B2997" i="1"/>
  <c r="F2996" i="1"/>
  <c r="C2996" i="1"/>
  <c r="B2996" i="1"/>
  <c r="F2995" i="1"/>
  <c r="C2995" i="1"/>
  <c r="B2995" i="1"/>
  <c r="F2994" i="1"/>
  <c r="C2994" i="1"/>
  <c r="B2994" i="1"/>
  <c r="F2993" i="1"/>
  <c r="C2993" i="1"/>
  <c r="B2993" i="1"/>
  <c r="F2992" i="1"/>
  <c r="C2992" i="1"/>
  <c r="B2992" i="1"/>
  <c r="F2991" i="1"/>
  <c r="C2991" i="1"/>
  <c r="B2991" i="1"/>
  <c r="F2990" i="1"/>
  <c r="C2990" i="1"/>
  <c r="B2990" i="1"/>
  <c r="F2989" i="1"/>
  <c r="C2989" i="1"/>
  <c r="B2989" i="1"/>
  <c r="F2988" i="1"/>
  <c r="C2988" i="1"/>
  <c r="B2988" i="1"/>
  <c r="F2987" i="1"/>
  <c r="C2987" i="1"/>
  <c r="B2987" i="1"/>
  <c r="F2986" i="1"/>
  <c r="C2986" i="1"/>
  <c r="B2986" i="1"/>
  <c r="F2985" i="1"/>
  <c r="C2985" i="1"/>
  <c r="B2985" i="1"/>
  <c r="F2984" i="1"/>
  <c r="C2984" i="1"/>
  <c r="B2984" i="1"/>
  <c r="F2983" i="1"/>
  <c r="C2983" i="1"/>
  <c r="B2983" i="1"/>
  <c r="F2982" i="1"/>
  <c r="C2982" i="1"/>
  <c r="B2982" i="1"/>
  <c r="F2981" i="1"/>
  <c r="C2981" i="1"/>
  <c r="B2981" i="1"/>
  <c r="F2980" i="1"/>
  <c r="C2980" i="1"/>
  <c r="B2980" i="1"/>
  <c r="F2979" i="1"/>
  <c r="C2979" i="1"/>
  <c r="B2979" i="1"/>
  <c r="F2978" i="1"/>
  <c r="C2978" i="1"/>
  <c r="B2978" i="1"/>
  <c r="F2977" i="1"/>
  <c r="C2977" i="1"/>
  <c r="B2977" i="1"/>
  <c r="F2976" i="1"/>
  <c r="C2976" i="1"/>
  <c r="B2976" i="1"/>
  <c r="F2975" i="1"/>
  <c r="C2975" i="1"/>
  <c r="B2975" i="1"/>
  <c r="F2974" i="1"/>
  <c r="C2974" i="1"/>
  <c r="B2974" i="1"/>
  <c r="F2973" i="1"/>
  <c r="C2973" i="1"/>
  <c r="B2973" i="1"/>
  <c r="F2972" i="1"/>
  <c r="C2972" i="1"/>
  <c r="B2972" i="1"/>
  <c r="F2971" i="1"/>
  <c r="C2971" i="1"/>
  <c r="B2971" i="1"/>
  <c r="F2970" i="1"/>
  <c r="C2970" i="1"/>
  <c r="B2970" i="1"/>
  <c r="F2969" i="1"/>
  <c r="C2969" i="1"/>
  <c r="B2969" i="1"/>
  <c r="F2968" i="1"/>
  <c r="C2968" i="1"/>
  <c r="B2968" i="1"/>
  <c r="F2967" i="1"/>
  <c r="C2967" i="1"/>
  <c r="B2967" i="1"/>
  <c r="F2966" i="1"/>
  <c r="C2966" i="1"/>
  <c r="B2966" i="1"/>
  <c r="F2965" i="1"/>
  <c r="C2965" i="1"/>
  <c r="B2965" i="1"/>
  <c r="F2964" i="1"/>
  <c r="C2964" i="1"/>
  <c r="B2964" i="1"/>
  <c r="F2963" i="1"/>
  <c r="C2963" i="1"/>
  <c r="B2963" i="1"/>
  <c r="F2962" i="1"/>
  <c r="C2962" i="1"/>
  <c r="B2962" i="1"/>
  <c r="F2961" i="1"/>
  <c r="C2961" i="1"/>
  <c r="B2961" i="1"/>
  <c r="F2960" i="1"/>
  <c r="C2960" i="1"/>
  <c r="B2960" i="1"/>
  <c r="F2959" i="1"/>
  <c r="C2959" i="1"/>
  <c r="B2959" i="1"/>
  <c r="F2958" i="1"/>
  <c r="C2958" i="1"/>
  <c r="B2958" i="1"/>
  <c r="F2957" i="1"/>
  <c r="C2957" i="1"/>
  <c r="B2957" i="1"/>
  <c r="F2956" i="1"/>
  <c r="C2956" i="1"/>
  <c r="B2956" i="1"/>
  <c r="F2955" i="1"/>
  <c r="C2955" i="1"/>
  <c r="B2955" i="1"/>
  <c r="F2954" i="1"/>
  <c r="C2954" i="1"/>
  <c r="B2954" i="1"/>
  <c r="F2953" i="1"/>
  <c r="C2953" i="1"/>
  <c r="B2953" i="1"/>
  <c r="F2952" i="1"/>
  <c r="C2952" i="1"/>
  <c r="B2952" i="1"/>
  <c r="F2951" i="1"/>
  <c r="C2951" i="1"/>
  <c r="B2951" i="1"/>
  <c r="F2950" i="1"/>
  <c r="C2950" i="1"/>
  <c r="B2950" i="1"/>
  <c r="F2949" i="1"/>
  <c r="C2949" i="1"/>
  <c r="B2949" i="1"/>
  <c r="F2948" i="1"/>
  <c r="C2948" i="1"/>
  <c r="B2948" i="1"/>
  <c r="F2947" i="1"/>
  <c r="C2947" i="1"/>
  <c r="B2947" i="1"/>
  <c r="F2946" i="1"/>
  <c r="C2946" i="1"/>
  <c r="B2946" i="1"/>
  <c r="F2945" i="1"/>
  <c r="C2945" i="1"/>
  <c r="B2945" i="1"/>
  <c r="F2944" i="1"/>
  <c r="C2944" i="1"/>
  <c r="B2944" i="1"/>
  <c r="F2943" i="1"/>
  <c r="C2943" i="1"/>
  <c r="B2943" i="1"/>
  <c r="F2942" i="1"/>
  <c r="C2942" i="1"/>
  <c r="B2942" i="1"/>
  <c r="F2941" i="1"/>
  <c r="C2941" i="1"/>
  <c r="B2941" i="1"/>
  <c r="F2940" i="1"/>
  <c r="C2940" i="1"/>
  <c r="B2940" i="1"/>
  <c r="F2939" i="1"/>
  <c r="C2939" i="1"/>
  <c r="B2939" i="1"/>
  <c r="F2938" i="1"/>
  <c r="C2938" i="1"/>
  <c r="B2938" i="1"/>
  <c r="F2937" i="1"/>
  <c r="C2937" i="1"/>
  <c r="B2937" i="1"/>
  <c r="F2936" i="1"/>
  <c r="C2936" i="1"/>
  <c r="B2936" i="1"/>
  <c r="F2935" i="1"/>
  <c r="C2935" i="1"/>
  <c r="B2935" i="1"/>
  <c r="F2934" i="1"/>
  <c r="C2934" i="1"/>
  <c r="B2934" i="1"/>
  <c r="F2933" i="1"/>
  <c r="C2933" i="1"/>
  <c r="B2933" i="1"/>
  <c r="F2932" i="1"/>
  <c r="C2932" i="1"/>
  <c r="B2932" i="1"/>
  <c r="F2931" i="1"/>
  <c r="C2931" i="1"/>
  <c r="B2931" i="1"/>
  <c r="F2930" i="1"/>
  <c r="C2930" i="1"/>
  <c r="B2930" i="1"/>
  <c r="F2929" i="1"/>
  <c r="C2929" i="1"/>
  <c r="B2929" i="1"/>
  <c r="F2928" i="1"/>
  <c r="C2928" i="1"/>
  <c r="B2928" i="1"/>
  <c r="F2927" i="1"/>
  <c r="C2927" i="1"/>
  <c r="B2927" i="1"/>
  <c r="F2926" i="1"/>
  <c r="C2926" i="1"/>
  <c r="B2926" i="1"/>
  <c r="F2925" i="1"/>
  <c r="C2925" i="1"/>
  <c r="B2925" i="1"/>
  <c r="F2924" i="1"/>
  <c r="C2924" i="1"/>
  <c r="B2924" i="1"/>
  <c r="F2923" i="1"/>
  <c r="C2923" i="1"/>
  <c r="B2923" i="1"/>
  <c r="F2922" i="1"/>
  <c r="C2922" i="1"/>
  <c r="B2922" i="1"/>
  <c r="F2921" i="1"/>
  <c r="C2921" i="1"/>
  <c r="B2921" i="1"/>
  <c r="F2920" i="1"/>
  <c r="C2920" i="1"/>
  <c r="B2920" i="1"/>
  <c r="F2919" i="1"/>
  <c r="C2919" i="1"/>
  <c r="B2919" i="1"/>
  <c r="F2918" i="1"/>
  <c r="C2918" i="1"/>
  <c r="B2918" i="1"/>
  <c r="F2917" i="1"/>
  <c r="C2917" i="1"/>
  <c r="B2917" i="1"/>
  <c r="F2916" i="1"/>
  <c r="C2916" i="1"/>
  <c r="B2916" i="1"/>
  <c r="F2915" i="1"/>
  <c r="C2915" i="1"/>
  <c r="B2915" i="1"/>
  <c r="F2914" i="1"/>
  <c r="C2914" i="1"/>
  <c r="B2914" i="1"/>
  <c r="F2913" i="1"/>
  <c r="C2913" i="1"/>
  <c r="B2913" i="1"/>
  <c r="F2912" i="1"/>
  <c r="C2912" i="1"/>
  <c r="B2912" i="1"/>
  <c r="F2911" i="1"/>
  <c r="C2911" i="1"/>
  <c r="B2911" i="1"/>
  <c r="F2910" i="1"/>
  <c r="C2910" i="1"/>
  <c r="B2910" i="1"/>
  <c r="F2909" i="1"/>
  <c r="C2909" i="1"/>
  <c r="B2909" i="1"/>
  <c r="F2908" i="1"/>
  <c r="C2908" i="1"/>
  <c r="B2908" i="1"/>
  <c r="F2907" i="1"/>
  <c r="C2907" i="1"/>
  <c r="B2907" i="1"/>
  <c r="F2906" i="1"/>
  <c r="C2906" i="1"/>
  <c r="B2906" i="1"/>
  <c r="F2905" i="1"/>
  <c r="C2905" i="1"/>
  <c r="B2905" i="1"/>
  <c r="F2904" i="1"/>
  <c r="C2904" i="1"/>
  <c r="B2904" i="1"/>
  <c r="F2903" i="1"/>
  <c r="C2903" i="1"/>
  <c r="B2903" i="1"/>
  <c r="F2902" i="1"/>
  <c r="C2902" i="1"/>
  <c r="B2902" i="1"/>
  <c r="F2901" i="1"/>
  <c r="C2901" i="1"/>
  <c r="B2901" i="1"/>
  <c r="F2900" i="1"/>
  <c r="C2900" i="1"/>
  <c r="B2900" i="1"/>
  <c r="F2899" i="1"/>
  <c r="C2899" i="1"/>
  <c r="B2899" i="1"/>
  <c r="F2898" i="1"/>
  <c r="C2898" i="1"/>
  <c r="B2898" i="1"/>
  <c r="F2897" i="1"/>
  <c r="C2897" i="1"/>
  <c r="B2897" i="1"/>
  <c r="F2896" i="1"/>
  <c r="C2896" i="1"/>
  <c r="B2896" i="1"/>
  <c r="F2895" i="1"/>
  <c r="C2895" i="1"/>
  <c r="B2895" i="1"/>
  <c r="F2894" i="1"/>
  <c r="C2894" i="1"/>
  <c r="B2894" i="1"/>
  <c r="F2893" i="1"/>
  <c r="C2893" i="1"/>
  <c r="B2893" i="1"/>
  <c r="F2892" i="1"/>
  <c r="C2892" i="1"/>
  <c r="B2892" i="1"/>
  <c r="F2891" i="1"/>
  <c r="C2891" i="1"/>
  <c r="B2891" i="1"/>
  <c r="F2890" i="1"/>
  <c r="C2890" i="1"/>
  <c r="B2890" i="1"/>
  <c r="F2889" i="1"/>
  <c r="C2889" i="1"/>
  <c r="B2889" i="1"/>
  <c r="F2888" i="1"/>
  <c r="C2888" i="1"/>
  <c r="B2888" i="1"/>
  <c r="F2887" i="1"/>
  <c r="C2887" i="1"/>
  <c r="B2887" i="1"/>
  <c r="F2886" i="1"/>
  <c r="C2886" i="1"/>
  <c r="B2886" i="1"/>
  <c r="F2885" i="1"/>
  <c r="C2885" i="1"/>
  <c r="B2885" i="1"/>
  <c r="F2884" i="1"/>
  <c r="C2884" i="1"/>
  <c r="B2884" i="1"/>
  <c r="F2883" i="1"/>
  <c r="C2883" i="1"/>
  <c r="B2883" i="1"/>
  <c r="F2882" i="1"/>
  <c r="C2882" i="1"/>
  <c r="B2882" i="1"/>
  <c r="F2881" i="1"/>
  <c r="C2881" i="1"/>
  <c r="B2881" i="1"/>
  <c r="F2880" i="1"/>
  <c r="C2880" i="1"/>
  <c r="B2880" i="1"/>
  <c r="F2879" i="1"/>
  <c r="C2879" i="1"/>
  <c r="B2879" i="1"/>
  <c r="F2878" i="1"/>
  <c r="C2878" i="1"/>
  <c r="B2878" i="1"/>
  <c r="F2877" i="1"/>
  <c r="C2877" i="1"/>
  <c r="B2877" i="1"/>
  <c r="F2876" i="1"/>
  <c r="C2876" i="1"/>
  <c r="B2876" i="1"/>
  <c r="F2875" i="1"/>
  <c r="C2875" i="1"/>
  <c r="B2875" i="1"/>
  <c r="F2874" i="1"/>
  <c r="C2874" i="1"/>
  <c r="B2874" i="1"/>
  <c r="F2873" i="1"/>
  <c r="C2873" i="1"/>
  <c r="B2873" i="1"/>
  <c r="F2872" i="1"/>
  <c r="C2872" i="1"/>
  <c r="B2872" i="1"/>
  <c r="F2871" i="1"/>
  <c r="C2871" i="1"/>
  <c r="B2871" i="1"/>
  <c r="F2870" i="1"/>
  <c r="C2870" i="1"/>
  <c r="B2870" i="1"/>
  <c r="F2869" i="1"/>
  <c r="C2869" i="1"/>
  <c r="B2869" i="1"/>
  <c r="F2868" i="1"/>
  <c r="C2868" i="1"/>
  <c r="B2868" i="1"/>
  <c r="F2867" i="1"/>
  <c r="C2867" i="1"/>
  <c r="B2867" i="1"/>
  <c r="F2866" i="1"/>
  <c r="C2866" i="1"/>
  <c r="B2866" i="1"/>
  <c r="F2865" i="1"/>
  <c r="C2865" i="1"/>
  <c r="B2865" i="1"/>
  <c r="F2864" i="1"/>
  <c r="C2864" i="1"/>
  <c r="B2864" i="1"/>
  <c r="F2863" i="1"/>
  <c r="C2863" i="1"/>
  <c r="B2863" i="1"/>
  <c r="F2862" i="1"/>
  <c r="C2862" i="1"/>
  <c r="B2862" i="1"/>
  <c r="F2861" i="1"/>
  <c r="C2861" i="1"/>
  <c r="B2861" i="1"/>
  <c r="F2860" i="1"/>
  <c r="C2860" i="1"/>
  <c r="B2860" i="1"/>
  <c r="F2859" i="1"/>
  <c r="C2859" i="1"/>
  <c r="B2859" i="1"/>
  <c r="F2858" i="1"/>
  <c r="C2858" i="1"/>
  <c r="B2858" i="1"/>
  <c r="F2857" i="1"/>
  <c r="C2857" i="1"/>
  <c r="B2857" i="1"/>
  <c r="F2856" i="1"/>
  <c r="C2856" i="1"/>
  <c r="B2856" i="1"/>
  <c r="F2855" i="1"/>
  <c r="C2855" i="1"/>
  <c r="B2855" i="1"/>
  <c r="F2854" i="1"/>
  <c r="C2854" i="1"/>
  <c r="B2854" i="1"/>
  <c r="F2853" i="1"/>
  <c r="C2853" i="1"/>
  <c r="B2853" i="1"/>
  <c r="F2852" i="1"/>
  <c r="C2852" i="1"/>
  <c r="B2852" i="1"/>
  <c r="F2851" i="1"/>
  <c r="C2851" i="1"/>
  <c r="B2851" i="1"/>
  <c r="F2850" i="1"/>
  <c r="C2850" i="1"/>
  <c r="B2850" i="1"/>
  <c r="F2849" i="1"/>
  <c r="C2849" i="1"/>
  <c r="B2849" i="1"/>
  <c r="F2848" i="1"/>
  <c r="C2848" i="1"/>
  <c r="B2848" i="1"/>
  <c r="F2847" i="1"/>
  <c r="C2847" i="1"/>
  <c r="B2847" i="1"/>
  <c r="F2846" i="1"/>
  <c r="C2846" i="1"/>
  <c r="B2846" i="1"/>
  <c r="F2845" i="1"/>
  <c r="C2845" i="1"/>
  <c r="B2845" i="1"/>
  <c r="F2844" i="1"/>
  <c r="C2844" i="1"/>
  <c r="B2844" i="1"/>
  <c r="F2843" i="1"/>
  <c r="C2843" i="1"/>
  <c r="B2843" i="1"/>
  <c r="F2842" i="1"/>
  <c r="C2842" i="1"/>
  <c r="B2842" i="1"/>
  <c r="F2841" i="1"/>
  <c r="C2841" i="1"/>
  <c r="B2841" i="1"/>
  <c r="F2840" i="1"/>
  <c r="C2840" i="1"/>
  <c r="B2840" i="1"/>
  <c r="F2839" i="1"/>
  <c r="C2839" i="1"/>
  <c r="B2839" i="1"/>
  <c r="F2838" i="1"/>
  <c r="C2838" i="1"/>
  <c r="B2838" i="1"/>
  <c r="F2837" i="1"/>
  <c r="C2837" i="1"/>
  <c r="B2837" i="1"/>
  <c r="F2836" i="1"/>
  <c r="C2836" i="1"/>
  <c r="B2836" i="1"/>
  <c r="F2835" i="1"/>
  <c r="C2835" i="1"/>
  <c r="B2835" i="1"/>
  <c r="F2834" i="1"/>
  <c r="C2834" i="1"/>
  <c r="B2834" i="1"/>
  <c r="F2833" i="1"/>
  <c r="C2833" i="1"/>
  <c r="B2833" i="1"/>
  <c r="F2832" i="1"/>
  <c r="C2832" i="1"/>
  <c r="B2832" i="1"/>
  <c r="F2831" i="1"/>
  <c r="C2831" i="1"/>
  <c r="B2831" i="1"/>
  <c r="F2830" i="1"/>
  <c r="C2830" i="1"/>
  <c r="B2830" i="1"/>
  <c r="F2829" i="1"/>
  <c r="C2829" i="1"/>
  <c r="B2829" i="1"/>
  <c r="F2828" i="1"/>
  <c r="C2828" i="1"/>
  <c r="B2828" i="1"/>
  <c r="F2827" i="1"/>
  <c r="C2827" i="1"/>
  <c r="B2827" i="1"/>
  <c r="F2826" i="1"/>
  <c r="C2826" i="1"/>
  <c r="B2826" i="1"/>
  <c r="F2825" i="1"/>
  <c r="C2825" i="1"/>
  <c r="B2825" i="1"/>
  <c r="F2824" i="1"/>
  <c r="C2824" i="1"/>
  <c r="B2824" i="1"/>
  <c r="F2823" i="1"/>
  <c r="C2823" i="1"/>
  <c r="B2823" i="1"/>
  <c r="F2822" i="1"/>
  <c r="C2822" i="1"/>
  <c r="B2822" i="1"/>
  <c r="F2821" i="1"/>
  <c r="C2821" i="1"/>
  <c r="B2821" i="1"/>
  <c r="F2820" i="1"/>
  <c r="C2820" i="1"/>
  <c r="B2820" i="1"/>
  <c r="F2819" i="1"/>
  <c r="C2819" i="1"/>
  <c r="B2819" i="1"/>
  <c r="F2818" i="1"/>
  <c r="C2818" i="1"/>
  <c r="B2818" i="1"/>
  <c r="F2817" i="1"/>
  <c r="C2817" i="1"/>
  <c r="B2817" i="1"/>
  <c r="F2816" i="1"/>
  <c r="C2816" i="1"/>
  <c r="B2816" i="1"/>
  <c r="F2815" i="1"/>
  <c r="C2815" i="1"/>
  <c r="B2815" i="1"/>
  <c r="F2814" i="1"/>
  <c r="C2814" i="1"/>
  <c r="B2814" i="1"/>
  <c r="F2813" i="1"/>
  <c r="C2813" i="1"/>
  <c r="B2813" i="1"/>
  <c r="F2812" i="1"/>
  <c r="C2812" i="1"/>
  <c r="B2812" i="1"/>
  <c r="F2811" i="1"/>
  <c r="C2811" i="1"/>
  <c r="B2811" i="1"/>
  <c r="F2810" i="1"/>
  <c r="C2810" i="1"/>
  <c r="B2810" i="1"/>
  <c r="F2809" i="1"/>
  <c r="C2809" i="1"/>
  <c r="B2809" i="1"/>
  <c r="F2808" i="1"/>
  <c r="C2808" i="1"/>
  <c r="B2808" i="1"/>
  <c r="F2807" i="1"/>
  <c r="C2807" i="1"/>
  <c r="B2807" i="1"/>
  <c r="F2806" i="1"/>
  <c r="C2806" i="1"/>
  <c r="B2806" i="1"/>
  <c r="F2805" i="1"/>
  <c r="C2805" i="1"/>
  <c r="B2805" i="1"/>
  <c r="F2804" i="1"/>
  <c r="C2804" i="1"/>
  <c r="B2804" i="1"/>
  <c r="F2803" i="1"/>
  <c r="C2803" i="1"/>
  <c r="B2803" i="1"/>
  <c r="F2802" i="1"/>
  <c r="C2802" i="1"/>
  <c r="B2802" i="1"/>
  <c r="F2801" i="1"/>
  <c r="C2801" i="1"/>
  <c r="B2801" i="1"/>
  <c r="F2800" i="1"/>
  <c r="C2800" i="1"/>
  <c r="B2800" i="1"/>
  <c r="F2799" i="1"/>
  <c r="C2799" i="1"/>
  <c r="B2799" i="1"/>
  <c r="F2798" i="1"/>
  <c r="C2798" i="1"/>
  <c r="B2798" i="1"/>
  <c r="F2797" i="1"/>
  <c r="C2797" i="1"/>
  <c r="B2797" i="1"/>
  <c r="F2796" i="1"/>
  <c r="C2796" i="1"/>
  <c r="B2796" i="1"/>
  <c r="F2795" i="1"/>
  <c r="C2795" i="1"/>
  <c r="B2795" i="1"/>
  <c r="F2794" i="1"/>
  <c r="C2794" i="1"/>
  <c r="B2794" i="1"/>
  <c r="F2793" i="1"/>
  <c r="C2793" i="1"/>
  <c r="B2793" i="1"/>
  <c r="F2792" i="1"/>
  <c r="C2792" i="1"/>
  <c r="B2792" i="1"/>
  <c r="F2791" i="1"/>
  <c r="C2791" i="1"/>
  <c r="B2791" i="1"/>
  <c r="F2790" i="1"/>
  <c r="C2790" i="1"/>
  <c r="B2790" i="1"/>
  <c r="F2789" i="1"/>
  <c r="C2789" i="1"/>
  <c r="B2789" i="1"/>
  <c r="F2788" i="1"/>
  <c r="C2788" i="1"/>
  <c r="B2788" i="1"/>
  <c r="F2787" i="1"/>
  <c r="C2787" i="1"/>
  <c r="B2787" i="1"/>
  <c r="F2786" i="1"/>
  <c r="C2786" i="1"/>
  <c r="B2786" i="1"/>
  <c r="F2785" i="1"/>
  <c r="C2785" i="1"/>
  <c r="B2785" i="1"/>
  <c r="F2784" i="1"/>
  <c r="C2784" i="1"/>
  <c r="B2784" i="1"/>
  <c r="F2783" i="1"/>
  <c r="C2783" i="1"/>
  <c r="B2783" i="1"/>
  <c r="F2782" i="1"/>
  <c r="C2782" i="1"/>
  <c r="B2782" i="1"/>
  <c r="F2781" i="1"/>
  <c r="C2781" i="1"/>
  <c r="B2781" i="1"/>
  <c r="F2780" i="1"/>
  <c r="C2780" i="1"/>
  <c r="B2780" i="1"/>
  <c r="F2779" i="1"/>
  <c r="C2779" i="1"/>
  <c r="B2779" i="1"/>
  <c r="F2778" i="1"/>
  <c r="C2778" i="1"/>
  <c r="B2778" i="1"/>
  <c r="F2777" i="1"/>
  <c r="C2777" i="1"/>
  <c r="B2777" i="1"/>
  <c r="F2776" i="1"/>
  <c r="C2776" i="1"/>
  <c r="B2776" i="1"/>
  <c r="F2775" i="1"/>
  <c r="C2775" i="1"/>
  <c r="B2775" i="1"/>
  <c r="F2774" i="1"/>
  <c r="C2774" i="1"/>
  <c r="B2774" i="1"/>
  <c r="F2773" i="1"/>
  <c r="C2773" i="1"/>
  <c r="B2773" i="1"/>
  <c r="F2772" i="1"/>
  <c r="C2772" i="1"/>
  <c r="B2772" i="1"/>
  <c r="F2771" i="1"/>
  <c r="C2771" i="1"/>
  <c r="B2771" i="1"/>
  <c r="F2770" i="1"/>
  <c r="C2770" i="1"/>
  <c r="B2770" i="1"/>
  <c r="F2769" i="1"/>
  <c r="C2769" i="1"/>
  <c r="B2769" i="1"/>
  <c r="F2768" i="1"/>
  <c r="C2768" i="1"/>
  <c r="B2768" i="1"/>
  <c r="F2767" i="1"/>
  <c r="C2767" i="1"/>
  <c r="B2767" i="1"/>
  <c r="F2766" i="1"/>
  <c r="C2766" i="1"/>
  <c r="B2766" i="1"/>
  <c r="F2765" i="1"/>
  <c r="C2765" i="1"/>
  <c r="B2765" i="1"/>
  <c r="F2764" i="1"/>
  <c r="C2764" i="1"/>
  <c r="B2764" i="1"/>
  <c r="F2763" i="1"/>
  <c r="C2763" i="1"/>
  <c r="B2763" i="1"/>
  <c r="F2762" i="1"/>
  <c r="C2762" i="1"/>
  <c r="B2762" i="1"/>
  <c r="F2761" i="1"/>
  <c r="C2761" i="1"/>
  <c r="B2761" i="1"/>
  <c r="F2760" i="1"/>
  <c r="C2760" i="1"/>
  <c r="B2760" i="1"/>
  <c r="F2759" i="1"/>
  <c r="C2759" i="1"/>
  <c r="B2759" i="1"/>
  <c r="F2758" i="1"/>
  <c r="C2758" i="1"/>
  <c r="B2758" i="1"/>
  <c r="F2757" i="1"/>
  <c r="C2757" i="1"/>
  <c r="B2757" i="1"/>
  <c r="F2756" i="1"/>
  <c r="C2756" i="1"/>
  <c r="B2756" i="1"/>
  <c r="F2755" i="1"/>
  <c r="C2755" i="1"/>
  <c r="B2755" i="1"/>
  <c r="F2754" i="1"/>
  <c r="C2754" i="1"/>
  <c r="B2754" i="1"/>
  <c r="F2753" i="1"/>
  <c r="C2753" i="1"/>
  <c r="B2753" i="1"/>
  <c r="F2752" i="1"/>
  <c r="C2752" i="1"/>
  <c r="B2752" i="1"/>
  <c r="F2751" i="1"/>
  <c r="C2751" i="1"/>
  <c r="B2751" i="1"/>
  <c r="F2750" i="1"/>
  <c r="C2750" i="1"/>
  <c r="B2750" i="1"/>
  <c r="F2749" i="1"/>
  <c r="C2749" i="1"/>
  <c r="B2749" i="1"/>
  <c r="F2748" i="1"/>
  <c r="C2748" i="1"/>
  <c r="B2748" i="1"/>
  <c r="F2747" i="1"/>
  <c r="C2747" i="1"/>
  <c r="B2747" i="1"/>
  <c r="F2746" i="1"/>
  <c r="C2746" i="1"/>
  <c r="B2746" i="1"/>
  <c r="F2745" i="1"/>
  <c r="C2745" i="1"/>
  <c r="B2745" i="1"/>
  <c r="F2744" i="1"/>
  <c r="C2744" i="1"/>
  <c r="B2744" i="1"/>
  <c r="F2743" i="1"/>
  <c r="C2743" i="1"/>
  <c r="B2743" i="1"/>
  <c r="F2742" i="1"/>
  <c r="C2742" i="1"/>
  <c r="B2742" i="1"/>
  <c r="F2741" i="1"/>
  <c r="C2741" i="1"/>
  <c r="B2741" i="1"/>
  <c r="F2740" i="1"/>
  <c r="C2740" i="1"/>
  <c r="B2740" i="1"/>
  <c r="F2739" i="1"/>
  <c r="C2739" i="1"/>
  <c r="B2739" i="1"/>
  <c r="F2738" i="1"/>
  <c r="C2738" i="1"/>
  <c r="B2738" i="1"/>
  <c r="F2737" i="1"/>
  <c r="C2737" i="1"/>
  <c r="B2737" i="1"/>
  <c r="F2736" i="1"/>
  <c r="C2736" i="1"/>
  <c r="B2736" i="1"/>
  <c r="F2735" i="1"/>
  <c r="C2735" i="1"/>
  <c r="B2735" i="1"/>
  <c r="F2734" i="1"/>
  <c r="C2734" i="1"/>
  <c r="B2734" i="1"/>
  <c r="F2733" i="1"/>
  <c r="C2733" i="1"/>
  <c r="B2733" i="1"/>
  <c r="F2732" i="1"/>
  <c r="C2732" i="1"/>
  <c r="B2732" i="1"/>
  <c r="F2731" i="1"/>
  <c r="C2731" i="1"/>
  <c r="B2731" i="1"/>
  <c r="F2730" i="1"/>
  <c r="C2730" i="1"/>
  <c r="B2730" i="1"/>
  <c r="F2729" i="1"/>
  <c r="C2729" i="1"/>
  <c r="B2729" i="1"/>
  <c r="F2728" i="1"/>
  <c r="C2728" i="1"/>
  <c r="B2728" i="1"/>
  <c r="F2727" i="1"/>
  <c r="C2727" i="1"/>
  <c r="B2727" i="1"/>
  <c r="F2726" i="1"/>
  <c r="C2726" i="1"/>
  <c r="B2726" i="1"/>
  <c r="F2725" i="1"/>
  <c r="C2725" i="1"/>
  <c r="B2725" i="1"/>
  <c r="F2724" i="1"/>
  <c r="C2724" i="1"/>
  <c r="B2724" i="1"/>
  <c r="F2723" i="1"/>
  <c r="C2723" i="1"/>
  <c r="B2723" i="1"/>
  <c r="F2722" i="1"/>
  <c r="C2722" i="1"/>
  <c r="B2722" i="1"/>
  <c r="F2721" i="1"/>
  <c r="C2721" i="1"/>
  <c r="B2721" i="1"/>
  <c r="F2720" i="1"/>
  <c r="C2720" i="1"/>
  <c r="B2720" i="1"/>
  <c r="F2719" i="1"/>
  <c r="C2719" i="1"/>
  <c r="B2719" i="1"/>
  <c r="F2718" i="1"/>
  <c r="C2718" i="1"/>
  <c r="B2718" i="1"/>
  <c r="F2717" i="1"/>
  <c r="C2717" i="1"/>
  <c r="B2717" i="1"/>
  <c r="F2716" i="1"/>
  <c r="C2716" i="1"/>
  <c r="B2716" i="1"/>
  <c r="F2715" i="1"/>
  <c r="C2715" i="1"/>
  <c r="B2715" i="1"/>
  <c r="F2714" i="1"/>
  <c r="C2714" i="1"/>
  <c r="B2714" i="1"/>
  <c r="F2713" i="1"/>
  <c r="C2713" i="1"/>
  <c r="B2713" i="1"/>
  <c r="F2712" i="1"/>
  <c r="C2712" i="1"/>
  <c r="B2712" i="1"/>
  <c r="F2711" i="1"/>
  <c r="C2711" i="1"/>
  <c r="B2711" i="1"/>
  <c r="F2710" i="1"/>
  <c r="C2710" i="1"/>
  <c r="B2710" i="1"/>
  <c r="F2709" i="1"/>
  <c r="C2709" i="1"/>
  <c r="B2709" i="1"/>
  <c r="F2708" i="1"/>
  <c r="C2708" i="1"/>
  <c r="B2708" i="1"/>
  <c r="F2707" i="1"/>
  <c r="C2707" i="1"/>
  <c r="B2707" i="1"/>
  <c r="F2706" i="1"/>
  <c r="C2706" i="1"/>
  <c r="B2706" i="1"/>
  <c r="F2705" i="1"/>
  <c r="C2705" i="1"/>
  <c r="B2705" i="1"/>
  <c r="F2704" i="1"/>
  <c r="C2704" i="1"/>
  <c r="B2704" i="1"/>
  <c r="F2703" i="1"/>
  <c r="C2703" i="1"/>
  <c r="B2703" i="1"/>
  <c r="F2702" i="1"/>
  <c r="C2702" i="1"/>
  <c r="B2702" i="1"/>
  <c r="F2701" i="1"/>
  <c r="C2701" i="1"/>
  <c r="B2701" i="1"/>
  <c r="F2700" i="1"/>
  <c r="C2700" i="1"/>
  <c r="B2700" i="1"/>
  <c r="F2699" i="1"/>
  <c r="C2699" i="1"/>
  <c r="B2699" i="1"/>
  <c r="F2698" i="1"/>
  <c r="C2698" i="1"/>
  <c r="B2698" i="1"/>
  <c r="F2697" i="1"/>
  <c r="C2697" i="1"/>
  <c r="B2697" i="1"/>
  <c r="F2696" i="1"/>
  <c r="C2696" i="1"/>
  <c r="B2696" i="1"/>
  <c r="F2695" i="1"/>
  <c r="C2695" i="1"/>
  <c r="B2695" i="1"/>
  <c r="F2694" i="1"/>
  <c r="C2694" i="1"/>
  <c r="B2694" i="1"/>
  <c r="F2693" i="1"/>
  <c r="C2693" i="1"/>
  <c r="B2693" i="1"/>
  <c r="F2692" i="1"/>
  <c r="C2692" i="1"/>
  <c r="B2692" i="1"/>
  <c r="F2691" i="1"/>
  <c r="C2691" i="1"/>
  <c r="B2691" i="1"/>
  <c r="F2690" i="1"/>
  <c r="C2690" i="1"/>
  <c r="B2690" i="1"/>
  <c r="F2689" i="1"/>
  <c r="C2689" i="1"/>
  <c r="B2689" i="1"/>
  <c r="F2688" i="1"/>
  <c r="C2688" i="1"/>
  <c r="B2688" i="1"/>
  <c r="F2687" i="1"/>
  <c r="C2687" i="1"/>
  <c r="B2687" i="1"/>
  <c r="F2686" i="1"/>
  <c r="C2686" i="1"/>
  <c r="B2686" i="1"/>
  <c r="F2685" i="1"/>
  <c r="C2685" i="1"/>
  <c r="B2685" i="1"/>
  <c r="F2684" i="1"/>
  <c r="C2684" i="1"/>
  <c r="B2684" i="1"/>
  <c r="F2683" i="1"/>
  <c r="C2683" i="1"/>
  <c r="B2683" i="1"/>
  <c r="F2682" i="1"/>
  <c r="C2682" i="1"/>
  <c r="B2682" i="1"/>
  <c r="F2681" i="1"/>
  <c r="C2681" i="1"/>
  <c r="B2681" i="1"/>
  <c r="F2680" i="1"/>
  <c r="C2680" i="1"/>
  <c r="B2680" i="1"/>
  <c r="F2679" i="1"/>
  <c r="C2679" i="1"/>
  <c r="B2679" i="1"/>
  <c r="F2678" i="1"/>
  <c r="C2678" i="1"/>
  <c r="B2678" i="1"/>
  <c r="F2677" i="1"/>
  <c r="C2677" i="1"/>
  <c r="B2677" i="1"/>
  <c r="F2676" i="1"/>
  <c r="C2676" i="1"/>
  <c r="B2676" i="1"/>
  <c r="F2675" i="1"/>
  <c r="C2675" i="1"/>
  <c r="B2675" i="1"/>
  <c r="F2674" i="1"/>
  <c r="C2674" i="1"/>
  <c r="B2674" i="1"/>
  <c r="F2673" i="1"/>
  <c r="C2673" i="1"/>
  <c r="B2673" i="1"/>
  <c r="F2672" i="1"/>
  <c r="C2672" i="1"/>
  <c r="B2672" i="1"/>
  <c r="F2671" i="1"/>
  <c r="C2671" i="1"/>
  <c r="B2671" i="1"/>
  <c r="F2670" i="1"/>
  <c r="C2670" i="1"/>
  <c r="B2670" i="1"/>
  <c r="F2669" i="1"/>
  <c r="C2669" i="1"/>
  <c r="B2669" i="1"/>
  <c r="F2668" i="1"/>
  <c r="C2668" i="1"/>
  <c r="B2668" i="1"/>
  <c r="F2667" i="1"/>
  <c r="C2667" i="1"/>
  <c r="B2667" i="1"/>
  <c r="F2666" i="1"/>
  <c r="C2666" i="1"/>
  <c r="B2666" i="1"/>
  <c r="F2665" i="1"/>
  <c r="C2665" i="1"/>
  <c r="B2665" i="1"/>
  <c r="F2664" i="1"/>
  <c r="C2664" i="1"/>
  <c r="B2664" i="1"/>
  <c r="F2663" i="1"/>
  <c r="C2663" i="1"/>
  <c r="B2663" i="1"/>
  <c r="F2662" i="1"/>
  <c r="C2662" i="1"/>
  <c r="B2662" i="1"/>
  <c r="F2661" i="1"/>
  <c r="C2661" i="1"/>
  <c r="B2661" i="1"/>
  <c r="F2660" i="1"/>
  <c r="C2660" i="1"/>
  <c r="B2660" i="1"/>
  <c r="F2659" i="1"/>
  <c r="C2659" i="1"/>
  <c r="B2659" i="1"/>
  <c r="F2658" i="1"/>
  <c r="C2658" i="1"/>
  <c r="B2658" i="1"/>
  <c r="F2657" i="1"/>
  <c r="C2657" i="1"/>
  <c r="B2657" i="1"/>
  <c r="F2656" i="1"/>
  <c r="C2656" i="1"/>
  <c r="B2656" i="1"/>
  <c r="F2655" i="1"/>
  <c r="C2655" i="1"/>
  <c r="B2655" i="1"/>
  <c r="F2654" i="1"/>
  <c r="C2654" i="1"/>
  <c r="B2654" i="1"/>
  <c r="F2653" i="1"/>
  <c r="C2653" i="1"/>
  <c r="B2653" i="1"/>
  <c r="F2652" i="1"/>
  <c r="C2652" i="1"/>
  <c r="B2652" i="1"/>
  <c r="F2651" i="1"/>
  <c r="C2651" i="1"/>
  <c r="B2651" i="1"/>
  <c r="F2650" i="1"/>
  <c r="C2650" i="1"/>
  <c r="B2650" i="1"/>
  <c r="F2649" i="1"/>
  <c r="C2649" i="1"/>
  <c r="B2649" i="1"/>
  <c r="F2648" i="1"/>
  <c r="C2648" i="1"/>
  <c r="B2648" i="1"/>
  <c r="F2647" i="1"/>
  <c r="C2647" i="1"/>
  <c r="B2647" i="1"/>
  <c r="F2646" i="1"/>
  <c r="C2646" i="1"/>
  <c r="B2646" i="1"/>
  <c r="F2645" i="1"/>
  <c r="C2645" i="1"/>
  <c r="B2645" i="1"/>
  <c r="F2644" i="1"/>
  <c r="C2644" i="1"/>
  <c r="B2644" i="1"/>
  <c r="F2643" i="1"/>
  <c r="C2643" i="1"/>
  <c r="B2643" i="1"/>
  <c r="F2642" i="1"/>
  <c r="C2642" i="1"/>
  <c r="B2642" i="1"/>
  <c r="F2641" i="1"/>
  <c r="C2641" i="1"/>
  <c r="B2641" i="1"/>
  <c r="F2640" i="1"/>
  <c r="C2640" i="1"/>
  <c r="B2640" i="1"/>
  <c r="F2639" i="1"/>
  <c r="C2639" i="1"/>
  <c r="B2639" i="1"/>
  <c r="F2638" i="1"/>
  <c r="C2638" i="1"/>
  <c r="B2638" i="1"/>
  <c r="F2637" i="1"/>
  <c r="C2637" i="1"/>
  <c r="B2637" i="1"/>
  <c r="F2636" i="1"/>
  <c r="C2636" i="1"/>
  <c r="B2636" i="1"/>
  <c r="F2635" i="1"/>
  <c r="C2635" i="1"/>
  <c r="B2635" i="1"/>
  <c r="F2634" i="1"/>
  <c r="C2634" i="1"/>
  <c r="B2634" i="1"/>
  <c r="F2633" i="1"/>
  <c r="C2633" i="1"/>
  <c r="B2633" i="1"/>
  <c r="F2632" i="1"/>
  <c r="C2632" i="1"/>
  <c r="B2632" i="1"/>
  <c r="F2631" i="1"/>
  <c r="C2631" i="1"/>
  <c r="B2631" i="1"/>
  <c r="F2630" i="1"/>
  <c r="C2630" i="1"/>
  <c r="B2630" i="1"/>
  <c r="F2629" i="1"/>
  <c r="C2629" i="1"/>
  <c r="B2629" i="1"/>
  <c r="F2628" i="1"/>
  <c r="C2628" i="1"/>
  <c r="B2628" i="1"/>
  <c r="F2627" i="1"/>
  <c r="C2627" i="1"/>
  <c r="B2627" i="1"/>
  <c r="F2626" i="1"/>
  <c r="C2626" i="1"/>
  <c r="B2626" i="1"/>
  <c r="F2625" i="1"/>
  <c r="C2625" i="1"/>
  <c r="B2625" i="1"/>
  <c r="F2624" i="1"/>
  <c r="C2624" i="1"/>
  <c r="B2624" i="1"/>
  <c r="F2623" i="1"/>
  <c r="C2623" i="1"/>
  <c r="B2623" i="1"/>
  <c r="F2622" i="1"/>
  <c r="C2622" i="1"/>
  <c r="B2622" i="1"/>
  <c r="F2621" i="1"/>
  <c r="C2621" i="1"/>
  <c r="B2621" i="1"/>
  <c r="F2620" i="1"/>
  <c r="C2620" i="1"/>
  <c r="B2620" i="1"/>
  <c r="F2619" i="1"/>
  <c r="C2619" i="1"/>
  <c r="B2619" i="1"/>
  <c r="F2618" i="1"/>
  <c r="C2618" i="1"/>
  <c r="B2618" i="1"/>
  <c r="F2617" i="1"/>
  <c r="C2617" i="1"/>
  <c r="B2617" i="1"/>
  <c r="F2616" i="1"/>
  <c r="C2616" i="1"/>
  <c r="B2616" i="1"/>
  <c r="F2615" i="1"/>
  <c r="C2615" i="1"/>
  <c r="B2615" i="1"/>
  <c r="F2614" i="1"/>
  <c r="C2614" i="1"/>
  <c r="B2614" i="1"/>
  <c r="F2613" i="1"/>
  <c r="C2613" i="1"/>
  <c r="B2613" i="1"/>
  <c r="F2612" i="1"/>
  <c r="C2612" i="1"/>
  <c r="B2612" i="1"/>
  <c r="F2611" i="1"/>
  <c r="C2611" i="1"/>
  <c r="B2611" i="1"/>
  <c r="F2610" i="1"/>
  <c r="C2610" i="1"/>
  <c r="B2610" i="1"/>
  <c r="F2609" i="1"/>
  <c r="C2609" i="1"/>
  <c r="B2609" i="1"/>
  <c r="F2608" i="1"/>
  <c r="C2608" i="1"/>
  <c r="B2608" i="1"/>
  <c r="F2607" i="1"/>
  <c r="C2607" i="1"/>
  <c r="B2607" i="1"/>
  <c r="F2606" i="1"/>
  <c r="C2606" i="1"/>
  <c r="B2606" i="1"/>
  <c r="F2605" i="1"/>
  <c r="C2605" i="1"/>
  <c r="B2605" i="1"/>
  <c r="F2604" i="1"/>
  <c r="C2604" i="1"/>
  <c r="B2604" i="1"/>
  <c r="F2603" i="1"/>
  <c r="C2603" i="1"/>
  <c r="B2603" i="1"/>
  <c r="F2602" i="1"/>
  <c r="C2602" i="1"/>
  <c r="B2602" i="1"/>
  <c r="F2601" i="1"/>
  <c r="C2601" i="1"/>
  <c r="B2601" i="1"/>
  <c r="F2600" i="1"/>
  <c r="C2600" i="1"/>
  <c r="B2600" i="1"/>
  <c r="F2599" i="1"/>
  <c r="C2599" i="1"/>
  <c r="B2599" i="1"/>
  <c r="F2598" i="1"/>
  <c r="C2598" i="1"/>
  <c r="B2598" i="1"/>
  <c r="F2597" i="1"/>
  <c r="C2597" i="1"/>
  <c r="B2597" i="1"/>
  <c r="F2596" i="1"/>
  <c r="C2596" i="1"/>
  <c r="B2596" i="1"/>
  <c r="F2595" i="1"/>
  <c r="C2595" i="1"/>
  <c r="B2595" i="1"/>
  <c r="F2594" i="1"/>
  <c r="C2594" i="1"/>
  <c r="B2594" i="1"/>
  <c r="F2593" i="1"/>
  <c r="C2593" i="1"/>
  <c r="B2593" i="1"/>
  <c r="F2592" i="1"/>
  <c r="C2592" i="1"/>
  <c r="B2592" i="1"/>
  <c r="F2591" i="1"/>
  <c r="C2591" i="1"/>
  <c r="B2591" i="1"/>
  <c r="F2590" i="1"/>
  <c r="C2590" i="1"/>
  <c r="B2590" i="1"/>
  <c r="F2589" i="1"/>
  <c r="C2589" i="1"/>
  <c r="B2589" i="1"/>
  <c r="F2588" i="1"/>
  <c r="C2588" i="1"/>
  <c r="B2588" i="1"/>
  <c r="F2587" i="1"/>
  <c r="C2587" i="1"/>
  <c r="B2587" i="1"/>
  <c r="F2586" i="1"/>
  <c r="C2586" i="1"/>
  <c r="B2586" i="1"/>
  <c r="F2585" i="1"/>
  <c r="C2585" i="1"/>
  <c r="B2585" i="1"/>
  <c r="F2584" i="1"/>
  <c r="C2584" i="1"/>
  <c r="B2584" i="1"/>
  <c r="F2583" i="1"/>
  <c r="C2583" i="1"/>
  <c r="B2583" i="1"/>
  <c r="F2582" i="1"/>
  <c r="C2582" i="1"/>
  <c r="B2582" i="1"/>
  <c r="F2581" i="1"/>
  <c r="C2581" i="1"/>
  <c r="B2581" i="1"/>
  <c r="F2580" i="1"/>
  <c r="C2580" i="1"/>
  <c r="B2580" i="1"/>
  <c r="F2579" i="1"/>
  <c r="C2579" i="1"/>
  <c r="B2579" i="1"/>
  <c r="F2578" i="1"/>
  <c r="C2578" i="1"/>
  <c r="B2578" i="1"/>
  <c r="F2577" i="1"/>
  <c r="C2577" i="1"/>
  <c r="B2577" i="1"/>
  <c r="F2576" i="1"/>
  <c r="C2576" i="1"/>
  <c r="B2576" i="1"/>
  <c r="F2575" i="1"/>
  <c r="C2575" i="1"/>
  <c r="B2575" i="1"/>
  <c r="F2574" i="1"/>
  <c r="C2574" i="1"/>
  <c r="B2574" i="1"/>
  <c r="F2573" i="1"/>
  <c r="C2573" i="1"/>
  <c r="B2573" i="1"/>
  <c r="F2572" i="1"/>
  <c r="C2572" i="1"/>
  <c r="B2572" i="1"/>
  <c r="F2571" i="1"/>
  <c r="C2571" i="1"/>
  <c r="B2571" i="1"/>
  <c r="F2570" i="1"/>
  <c r="C2570" i="1"/>
  <c r="B2570" i="1"/>
  <c r="F2569" i="1"/>
  <c r="C2569" i="1"/>
  <c r="B2569" i="1"/>
  <c r="F2568" i="1"/>
  <c r="C2568" i="1"/>
  <c r="B2568" i="1"/>
  <c r="F2567" i="1"/>
  <c r="C2567" i="1"/>
  <c r="B2567" i="1"/>
  <c r="F2566" i="1"/>
  <c r="C2566" i="1"/>
  <c r="B2566" i="1"/>
  <c r="F2565" i="1"/>
  <c r="C2565" i="1"/>
  <c r="B2565" i="1"/>
  <c r="F2564" i="1"/>
  <c r="C2564" i="1"/>
  <c r="B2564" i="1"/>
  <c r="F2563" i="1"/>
  <c r="C2563" i="1"/>
  <c r="B2563" i="1"/>
  <c r="F2562" i="1"/>
  <c r="C2562" i="1"/>
  <c r="B2562" i="1"/>
  <c r="F2561" i="1"/>
  <c r="C2561" i="1"/>
  <c r="B2561" i="1"/>
  <c r="F2560" i="1"/>
  <c r="C2560" i="1"/>
  <c r="B2560" i="1"/>
  <c r="F2559" i="1"/>
  <c r="C2559" i="1"/>
  <c r="B2559" i="1"/>
  <c r="F2558" i="1"/>
  <c r="C2558" i="1"/>
  <c r="B2558" i="1"/>
  <c r="F2557" i="1"/>
  <c r="C2557" i="1"/>
  <c r="B2557" i="1"/>
  <c r="F2556" i="1"/>
  <c r="C2556" i="1"/>
  <c r="B2556" i="1"/>
  <c r="F2555" i="1"/>
  <c r="C2555" i="1"/>
  <c r="B2555" i="1"/>
  <c r="F2554" i="1"/>
  <c r="C2554" i="1"/>
  <c r="B2554" i="1"/>
  <c r="F2553" i="1"/>
  <c r="C2553" i="1"/>
  <c r="B2553" i="1"/>
  <c r="F2552" i="1"/>
  <c r="C2552" i="1"/>
  <c r="B2552" i="1"/>
  <c r="F2551" i="1"/>
  <c r="C2551" i="1"/>
  <c r="B2551" i="1"/>
  <c r="F2550" i="1"/>
  <c r="C2550" i="1"/>
  <c r="B2550" i="1"/>
  <c r="F2549" i="1"/>
  <c r="C2549" i="1"/>
  <c r="B2549" i="1"/>
  <c r="F2548" i="1"/>
  <c r="C2548" i="1"/>
  <c r="B2548" i="1"/>
  <c r="F2547" i="1"/>
  <c r="C2547" i="1"/>
  <c r="B2547" i="1"/>
  <c r="F2546" i="1"/>
  <c r="C2546" i="1"/>
  <c r="B2546" i="1"/>
  <c r="F2545" i="1"/>
  <c r="C2545" i="1"/>
  <c r="B2545" i="1"/>
  <c r="F2544" i="1"/>
  <c r="C2544" i="1"/>
  <c r="B2544" i="1"/>
  <c r="F2543" i="1"/>
  <c r="C2543" i="1"/>
  <c r="B2543" i="1"/>
  <c r="F2542" i="1"/>
  <c r="C2542" i="1"/>
  <c r="B2542" i="1"/>
  <c r="F2541" i="1"/>
  <c r="C2541" i="1"/>
  <c r="B2541" i="1"/>
  <c r="F2540" i="1"/>
  <c r="C2540" i="1"/>
  <c r="B2540" i="1"/>
  <c r="F2539" i="1"/>
  <c r="C2539" i="1"/>
  <c r="B2539" i="1"/>
  <c r="F2538" i="1"/>
  <c r="C2538" i="1"/>
  <c r="B2538" i="1"/>
  <c r="F2537" i="1"/>
  <c r="C2537" i="1"/>
  <c r="B2537" i="1"/>
  <c r="F2536" i="1"/>
  <c r="C2536" i="1"/>
  <c r="B2536" i="1"/>
  <c r="F2535" i="1"/>
  <c r="C2535" i="1"/>
  <c r="B2535" i="1"/>
  <c r="F2534" i="1"/>
  <c r="C2534" i="1"/>
  <c r="B2534" i="1"/>
  <c r="F2533" i="1"/>
  <c r="C2533" i="1"/>
  <c r="B2533" i="1"/>
  <c r="F2532" i="1"/>
  <c r="C2532" i="1"/>
  <c r="B2532" i="1"/>
  <c r="F2531" i="1"/>
  <c r="C2531" i="1"/>
  <c r="B2531" i="1"/>
  <c r="F2530" i="1"/>
  <c r="C2530" i="1"/>
  <c r="B2530" i="1"/>
  <c r="F2529" i="1"/>
  <c r="C2529" i="1"/>
  <c r="B2529" i="1"/>
  <c r="F2528" i="1"/>
  <c r="C2528" i="1"/>
  <c r="B2528" i="1"/>
  <c r="F2527" i="1"/>
  <c r="C2527" i="1"/>
  <c r="B2527" i="1"/>
  <c r="F2526" i="1"/>
  <c r="C2526" i="1"/>
  <c r="B2526" i="1"/>
  <c r="F2525" i="1"/>
  <c r="C2525" i="1"/>
  <c r="B2525" i="1"/>
  <c r="F2524" i="1"/>
  <c r="C2524" i="1"/>
  <c r="B2524" i="1"/>
  <c r="F2523" i="1"/>
  <c r="C2523" i="1"/>
  <c r="B2523" i="1"/>
  <c r="F2522" i="1"/>
  <c r="C2522" i="1"/>
  <c r="B2522" i="1"/>
  <c r="F2521" i="1"/>
  <c r="C2521" i="1"/>
  <c r="B2521" i="1"/>
  <c r="F2520" i="1"/>
  <c r="C2520" i="1"/>
  <c r="B2520" i="1"/>
  <c r="F2519" i="1"/>
  <c r="C2519" i="1"/>
  <c r="B2519" i="1"/>
  <c r="F2518" i="1"/>
  <c r="C2518" i="1"/>
  <c r="B2518" i="1"/>
  <c r="F2517" i="1"/>
  <c r="C2517" i="1"/>
  <c r="B2517" i="1"/>
  <c r="F2516" i="1"/>
  <c r="C2516" i="1"/>
  <c r="B2516" i="1"/>
  <c r="F2515" i="1"/>
  <c r="C2515" i="1"/>
  <c r="B2515" i="1"/>
  <c r="F2514" i="1"/>
  <c r="C2514" i="1"/>
  <c r="B2514" i="1"/>
  <c r="F2513" i="1"/>
  <c r="C2513" i="1"/>
  <c r="B2513" i="1"/>
  <c r="F2512" i="1"/>
  <c r="C2512" i="1"/>
  <c r="B2512" i="1"/>
  <c r="F2511" i="1"/>
  <c r="C2511" i="1"/>
  <c r="B2511" i="1"/>
  <c r="F2510" i="1"/>
  <c r="C2510" i="1"/>
  <c r="B2510" i="1"/>
  <c r="F2509" i="1"/>
  <c r="C2509" i="1"/>
  <c r="B2509" i="1"/>
  <c r="F2508" i="1"/>
  <c r="C2508" i="1"/>
  <c r="B2508" i="1"/>
  <c r="F2507" i="1"/>
  <c r="C2507" i="1"/>
  <c r="B2507" i="1"/>
  <c r="F2506" i="1"/>
  <c r="C2506" i="1"/>
  <c r="B2506" i="1"/>
  <c r="F2505" i="1"/>
  <c r="C2505" i="1"/>
  <c r="B2505" i="1"/>
  <c r="F2504" i="1"/>
  <c r="C2504" i="1"/>
  <c r="B2504" i="1"/>
  <c r="F2503" i="1"/>
  <c r="C2503" i="1"/>
  <c r="B2503" i="1"/>
  <c r="F2502" i="1"/>
  <c r="C2502" i="1"/>
  <c r="B2502" i="1"/>
  <c r="F2501" i="1"/>
  <c r="C2501" i="1"/>
  <c r="B2501" i="1"/>
  <c r="F2500" i="1"/>
  <c r="C2500" i="1"/>
  <c r="B2500" i="1"/>
  <c r="F2499" i="1"/>
  <c r="C2499" i="1"/>
  <c r="B2499" i="1"/>
  <c r="F2498" i="1"/>
  <c r="C2498" i="1"/>
  <c r="B2498" i="1"/>
  <c r="F2497" i="1"/>
  <c r="C2497" i="1"/>
  <c r="B2497" i="1"/>
  <c r="F2496" i="1"/>
  <c r="C2496" i="1"/>
  <c r="B2496" i="1"/>
  <c r="F2495" i="1"/>
  <c r="C2495" i="1"/>
  <c r="B2495" i="1"/>
  <c r="F2494" i="1"/>
  <c r="C2494" i="1"/>
  <c r="B2494" i="1"/>
  <c r="F2493" i="1"/>
  <c r="C2493" i="1"/>
  <c r="B2493" i="1"/>
  <c r="F2492" i="1"/>
  <c r="C2492" i="1"/>
  <c r="B2492" i="1"/>
  <c r="F2491" i="1"/>
  <c r="C2491" i="1"/>
  <c r="B2491" i="1"/>
  <c r="F2490" i="1"/>
  <c r="C2490" i="1"/>
  <c r="B2490" i="1"/>
  <c r="F2489" i="1"/>
  <c r="C2489" i="1"/>
  <c r="B2489" i="1"/>
  <c r="F2488" i="1"/>
  <c r="C2488" i="1"/>
  <c r="B2488" i="1"/>
  <c r="F2487" i="1"/>
  <c r="C2487" i="1"/>
  <c r="B2487" i="1"/>
  <c r="F2486" i="1"/>
  <c r="C2486" i="1"/>
  <c r="B2486" i="1"/>
  <c r="F2485" i="1"/>
  <c r="C2485" i="1"/>
  <c r="B2485" i="1"/>
  <c r="F2484" i="1"/>
  <c r="C2484" i="1"/>
  <c r="B2484" i="1"/>
  <c r="F2483" i="1"/>
  <c r="C2483" i="1"/>
  <c r="B2483" i="1"/>
  <c r="F2482" i="1"/>
  <c r="C2482" i="1"/>
  <c r="B2482" i="1"/>
  <c r="F2481" i="1"/>
  <c r="C2481" i="1"/>
  <c r="B2481" i="1"/>
  <c r="F2480" i="1"/>
  <c r="C2480" i="1"/>
  <c r="B2480" i="1"/>
  <c r="F2479" i="1"/>
  <c r="C2479" i="1"/>
  <c r="B2479" i="1"/>
  <c r="F2478" i="1"/>
  <c r="C2478" i="1"/>
  <c r="B2478" i="1"/>
  <c r="F2477" i="1"/>
  <c r="C2477" i="1"/>
  <c r="B2477" i="1"/>
  <c r="F2476" i="1"/>
  <c r="C2476" i="1"/>
  <c r="B2476" i="1"/>
  <c r="F2475" i="1"/>
  <c r="C2475" i="1"/>
  <c r="B2475" i="1"/>
  <c r="F2474" i="1"/>
  <c r="C2474" i="1"/>
  <c r="B2474" i="1"/>
  <c r="F2473" i="1"/>
  <c r="C2473" i="1"/>
  <c r="B2473" i="1"/>
  <c r="F2472" i="1"/>
  <c r="C2472" i="1"/>
  <c r="B2472" i="1"/>
  <c r="F2471" i="1"/>
  <c r="C2471" i="1"/>
  <c r="B2471" i="1"/>
  <c r="F2470" i="1"/>
  <c r="C2470" i="1"/>
  <c r="B2470" i="1"/>
  <c r="F2469" i="1"/>
  <c r="C2469" i="1"/>
  <c r="B2469" i="1"/>
  <c r="F2468" i="1"/>
  <c r="C2468" i="1"/>
  <c r="B2468" i="1"/>
  <c r="F2467" i="1"/>
  <c r="C2467" i="1"/>
  <c r="B2467" i="1"/>
  <c r="F2466" i="1"/>
  <c r="C2466" i="1"/>
  <c r="B2466" i="1"/>
  <c r="F2465" i="1"/>
  <c r="C2465" i="1"/>
  <c r="B2465" i="1"/>
  <c r="F2464" i="1"/>
  <c r="C2464" i="1"/>
  <c r="B2464" i="1"/>
  <c r="F2463" i="1"/>
  <c r="C2463" i="1"/>
  <c r="B2463" i="1"/>
  <c r="F2462" i="1"/>
  <c r="C2462" i="1"/>
  <c r="B2462" i="1"/>
  <c r="F2461" i="1"/>
  <c r="C2461" i="1"/>
  <c r="B2461" i="1"/>
  <c r="F2460" i="1"/>
  <c r="C2460" i="1"/>
  <c r="B2460" i="1"/>
  <c r="F2459" i="1"/>
  <c r="C2459" i="1"/>
  <c r="B2459" i="1"/>
  <c r="F2458" i="1"/>
  <c r="C2458" i="1"/>
  <c r="B2458" i="1"/>
  <c r="F2457" i="1"/>
  <c r="C2457" i="1"/>
  <c r="B2457" i="1"/>
  <c r="F2456" i="1"/>
  <c r="C2456" i="1"/>
  <c r="B2456" i="1"/>
  <c r="F2455" i="1"/>
  <c r="C2455" i="1"/>
  <c r="B2455" i="1"/>
  <c r="F2454" i="1"/>
  <c r="C2454" i="1"/>
  <c r="B2454" i="1"/>
  <c r="F2453" i="1"/>
  <c r="C2453" i="1"/>
  <c r="B2453" i="1"/>
  <c r="F2452" i="1"/>
  <c r="C2452" i="1"/>
  <c r="B2452" i="1"/>
  <c r="F2451" i="1"/>
  <c r="C2451" i="1"/>
  <c r="B2451" i="1"/>
  <c r="F2450" i="1"/>
  <c r="C2450" i="1"/>
  <c r="B2450" i="1"/>
  <c r="F2449" i="1"/>
  <c r="C2449" i="1"/>
  <c r="B2449" i="1"/>
  <c r="F2448" i="1"/>
  <c r="C2448" i="1"/>
  <c r="B2448" i="1"/>
  <c r="F2447" i="1"/>
  <c r="C2447" i="1"/>
  <c r="B2447" i="1"/>
  <c r="F2446" i="1"/>
  <c r="C2446" i="1"/>
  <c r="B2446" i="1"/>
  <c r="F2445" i="1"/>
  <c r="C2445" i="1"/>
  <c r="B2445" i="1"/>
  <c r="F2444" i="1"/>
  <c r="C2444" i="1"/>
  <c r="B2444" i="1"/>
  <c r="F2443" i="1"/>
  <c r="C2443" i="1"/>
  <c r="B2443" i="1"/>
  <c r="F2442" i="1"/>
  <c r="C2442" i="1"/>
  <c r="B2442" i="1"/>
  <c r="F2441" i="1"/>
  <c r="C2441" i="1"/>
  <c r="B2441" i="1"/>
  <c r="F2440" i="1"/>
  <c r="C2440" i="1"/>
  <c r="B2440" i="1"/>
  <c r="F2439" i="1"/>
  <c r="C2439" i="1"/>
  <c r="B2439" i="1"/>
  <c r="F2438" i="1"/>
  <c r="C2438" i="1"/>
  <c r="B2438" i="1"/>
  <c r="F2437" i="1"/>
  <c r="C2437" i="1"/>
  <c r="B2437" i="1"/>
  <c r="F2436" i="1"/>
  <c r="C2436" i="1"/>
  <c r="B2436" i="1"/>
  <c r="F2435" i="1"/>
  <c r="C2435" i="1"/>
  <c r="B2435" i="1"/>
  <c r="F2434" i="1"/>
  <c r="C2434" i="1"/>
  <c r="B2434" i="1"/>
  <c r="F2433" i="1"/>
  <c r="C2433" i="1"/>
  <c r="B2433" i="1"/>
  <c r="F2432" i="1"/>
  <c r="C2432" i="1"/>
  <c r="B2432" i="1"/>
  <c r="F2431" i="1"/>
  <c r="C2431" i="1"/>
  <c r="B2431" i="1"/>
  <c r="F2430" i="1"/>
  <c r="C2430" i="1"/>
  <c r="B2430" i="1"/>
  <c r="F2429" i="1"/>
  <c r="C2429" i="1"/>
  <c r="B2429" i="1"/>
  <c r="F2428" i="1"/>
  <c r="C2428" i="1"/>
  <c r="B2428" i="1"/>
  <c r="F2427" i="1"/>
  <c r="C2427" i="1"/>
  <c r="B2427" i="1"/>
  <c r="F2426" i="1"/>
  <c r="C2426" i="1"/>
  <c r="B2426" i="1"/>
  <c r="F2425" i="1"/>
  <c r="C2425" i="1"/>
  <c r="B2425" i="1"/>
  <c r="F2424" i="1"/>
  <c r="C2424" i="1"/>
  <c r="B2424" i="1"/>
  <c r="F2423" i="1"/>
  <c r="C2423" i="1"/>
  <c r="B2423" i="1"/>
  <c r="F2422" i="1"/>
  <c r="C2422" i="1"/>
  <c r="B2422" i="1"/>
  <c r="F2421" i="1"/>
  <c r="C2421" i="1"/>
  <c r="B2421" i="1"/>
  <c r="F2420" i="1"/>
  <c r="C2420" i="1"/>
  <c r="B2420" i="1"/>
  <c r="F2419" i="1"/>
  <c r="C2419" i="1"/>
  <c r="B2419" i="1"/>
  <c r="F2418" i="1"/>
  <c r="C2418" i="1"/>
  <c r="B2418" i="1"/>
  <c r="F2417" i="1"/>
  <c r="C2417" i="1"/>
  <c r="B2417" i="1"/>
  <c r="F2416" i="1"/>
  <c r="C2416" i="1"/>
  <c r="B2416" i="1"/>
  <c r="F2415" i="1"/>
  <c r="C2415" i="1"/>
  <c r="B2415" i="1"/>
  <c r="F2414" i="1"/>
  <c r="C2414" i="1"/>
  <c r="B2414" i="1"/>
  <c r="F2413" i="1"/>
  <c r="C2413" i="1"/>
  <c r="B2413" i="1"/>
  <c r="F2412" i="1"/>
  <c r="C2412" i="1"/>
  <c r="B2412" i="1"/>
  <c r="F2411" i="1"/>
  <c r="C2411" i="1"/>
  <c r="B2411" i="1"/>
  <c r="F2410" i="1"/>
  <c r="C2410" i="1"/>
  <c r="B2410" i="1"/>
  <c r="F2409" i="1"/>
  <c r="C2409" i="1"/>
  <c r="B2409" i="1"/>
  <c r="F2408" i="1"/>
  <c r="C2408" i="1"/>
  <c r="B2408" i="1"/>
  <c r="F2407" i="1"/>
  <c r="C2407" i="1"/>
  <c r="B2407" i="1"/>
  <c r="F2406" i="1"/>
  <c r="C2406" i="1"/>
  <c r="B2406" i="1"/>
  <c r="F2405" i="1"/>
  <c r="C2405" i="1"/>
  <c r="B2405" i="1"/>
  <c r="F2404" i="1"/>
  <c r="C2404" i="1"/>
  <c r="B2404" i="1"/>
  <c r="F2403" i="1"/>
  <c r="C2403" i="1"/>
  <c r="B2403" i="1"/>
  <c r="F2402" i="1"/>
  <c r="C2402" i="1"/>
  <c r="B2402" i="1"/>
  <c r="F2401" i="1"/>
  <c r="C2401" i="1"/>
  <c r="B2401" i="1"/>
  <c r="F2400" i="1"/>
  <c r="C2400" i="1"/>
  <c r="B2400" i="1"/>
  <c r="F2399" i="1"/>
  <c r="C2399" i="1"/>
  <c r="B2399" i="1"/>
  <c r="F2398" i="1"/>
  <c r="C2398" i="1"/>
  <c r="B2398" i="1"/>
  <c r="F2397" i="1"/>
  <c r="C2397" i="1"/>
  <c r="B2397" i="1"/>
  <c r="F2396" i="1"/>
  <c r="C2396" i="1"/>
  <c r="B2396" i="1"/>
  <c r="F2395" i="1"/>
  <c r="C2395" i="1"/>
  <c r="B2395" i="1"/>
  <c r="F2394" i="1"/>
  <c r="C2394" i="1"/>
  <c r="B2394" i="1"/>
  <c r="F2393" i="1"/>
  <c r="C2393" i="1"/>
  <c r="B2393" i="1"/>
  <c r="F2392" i="1"/>
  <c r="C2392" i="1"/>
  <c r="B2392" i="1"/>
  <c r="F2391" i="1"/>
  <c r="C2391" i="1"/>
  <c r="B2391" i="1"/>
  <c r="F2390" i="1"/>
  <c r="C2390" i="1"/>
  <c r="B2390" i="1"/>
  <c r="F2389" i="1"/>
  <c r="C2389" i="1"/>
  <c r="B2389" i="1"/>
  <c r="F2388" i="1"/>
  <c r="C2388" i="1"/>
  <c r="B2388" i="1"/>
  <c r="F2387" i="1"/>
  <c r="C2387" i="1"/>
  <c r="B2387" i="1"/>
  <c r="F2386" i="1"/>
  <c r="C2386" i="1"/>
  <c r="B2386" i="1"/>
  <c r="F2385" i="1"/>
  <c r="C2385" i="1"/>
  <c r="B2385" i="1"/>
  <c r="F2384" i="1"/>
  <c r="C2384" i="1"/>
  <c r="B2384" i="1"/>
  <c r="F2383" i="1"/>
  <c r="C2383" i="1"/>
  <c r="B2383" i="1"/>
  <c r="F2382" i="1"/>
  <c r="C2382" i="1"/>
  <c r="B2382" i="1"/>
  <c r="F2381" i="1"/>
  <c r="C2381" i="1"/>
  <c r="B2381" i="1"/>
  <c r="F2380" i="1"/>
  <c r="C2380" i="1"/>
  <c r="B2380" i="1"/>
  <c r="F2379" i="1"/>
  <c r="C2379" i="1"/>
  <c r="B2379" i="1"/>
  <c r="F2378" i="1"/>
  <c r="C2378" i="1"/>
  <c r="B2378" i="1"/>
  <c r="F2377" i="1"/>
  <c r="C2377" i="1"/>
  <c r="B2377" i="1"/>
  <c r="F2376" i="1"/>
  <c r="C2376" i="1"/>
  <c r="B2376" i="1"/>
  <c r="F2375" i="1"/>
  <c r="C2375" i="1"/>
  <c r="B2375" i="1"/>
  <c r="F2374" i="1"/>
  <c r="C2374" i="1"/>
  <c r="B2374" i="1"/>
  <c r="F2373" i="1"/>
  <c r="C2373" i="1"/>
  <c r="B2373" i="1"/>
  <c r="F2372" i="1"/>
  <c r="C2372" i="1"/>
  <c r="B2372" i="1"/>
  <c r="F2371" i="1"/>
  <c r="C2371" i="1"/>
  <c r="B2371" i="1"/>
  <c r="F2370" i="1"/>
  <c r="C2370" i="1"/>
  <c r="B2370" i="1"/>
  <c r="F2369" i="1"/>
  <c r="C2369" i="1"/>
  <c r="B2369" i="1"/>
  <c r="F2368" i="1"/>
  <c r="C2368" i="1"/>
  <c r="B2368" i="1"/>
  <c r="F2367" i="1"/>
  <c r="C2367" i="1"/>
  <c r="B2367" i="1"/>
  <c r="F2366" i="1"/>
  <c r="C2366" i="1"/>
  <c r="B2366" i="1"/>
  <c r="F2365" i="1"/>
  <c r="C2365" i="1"/>
  <c r="B2365" i="1"/>
  <c r="F2364" i="1"/>
  <c r="C2364" i="1"/>
  <c r="B2364" i="1"/>
  <c r="F2363" i="1"/>
  <c r="C2363" i="1"/>
  <c r="B2363" i="1"/>
  <c r="F2362" i="1"/>
  <c r="C2362" i="1"/>
  <c r="B2362" i="1"/>
  <c r="F2361" i="1"/>
  <c r="C2361" i="1"/>
  <c r="B2361" i="1"/>
  <c r="F2360" i="1"/>
  <c r="C2360" i="1"/>
  <c r="B2360" i="1"/>
  <c r="F2359" i="1"/>
  <c r="C2359" i="1"/>
  <c r="B2359" i="1"/>
  <c r="F2358" i="1"/>
  <c r="C2358" i="1"/>
  <c r="B2358" i="1"/>
  <c r="F2357" i="1"/>
  <c r="C2357" i="1"/>
  <c r="B2357" i="1"/>
  <c r="F2356" i="1"/>
  <c r="C2356" i="1"/>
  <c r="B2356" i="1"/>
  <c r="F2355" i="1"/>
  <c r="C2355" i="1"/>
  <c r="B2355" i="1"/>
  <c r="F2354" i="1"/>
  <c r="C2354" i="1"/>
  <c r="B2354" i="1"/>
  <c r="F2353" i="1"/>
  <c r="C2353" i="1"/>
  <c r="B2353" i="1"/>
  <c r="F2352" i="1"/>
  <c r="C2352" i="1"/>
  <c r="B2352" i="1"/>
  <c r="F2351" i="1"/>
  <c r="C2351" i="1"/>
  <c r="B2351" i="1"/>
  <c r="F2350" i="1"/>
  <c r="C2350" i="1"/>
  <c r="B2350" i="1"/>
  <c r="F2349" i="1"/>
  <c r="C2349" i="1"/>
  <c r="B2349" i="1"/>
  <c r="F2348" i="1"/>
  <c r="C2348" i="1"/>
  <c r="B2348" i="1"/>
  <c r="F2347" i="1"/>
  <c r="C2347" i="1"/>
  <c r="B2347" i="1"/>
  <c r="F2346" i="1"/>
  <c r="C2346" i="1"/>
  <c r="B2346" i="1"/>
  <c r="F2345" i="1"/>
  <c r="C2345" i="1"/>
  <c r="B2345" i="1"/>
  <c r="F2344" i="1"/>
  <c r="C2344" i="1"/>
  <c r="B2344" i="1"/>
  <c r="F2343" i="1"/>
  <c r="C2343" i="1"/>
  <c r="B2343" i="1"/>
  <c r="F2342" i="1"/>
  <c r="C2342" i="1"/>
  <c r="B2342" i="1"/>
  <c r="F2341" i="1"/>
  <c r="C2341" i="1"/>
  <c r="B2341" i="1"/>
  <c r="F2340" i="1"/>
  <c r="C2340" i="1"/>
  <c r="B2340" i="1"/>
  <c r="F2339" i="1"/>
  <c r="C2339" i="1"/>
  <c r="B2339" i="1"/>
  <c r="F2338" i="1"/>
  <c r="C2338" i="1"/>
  <c r="B2338" i="1"/>
  <c r="F2337" i="1"/>
  <c r="C2337" i="1"/>
  <c r="B2337" i="1"/>
  <c r="F2336" i="1"/>
  <c r="C2336" i="1"/>
  <c r="B2336" i="1"/>
  <c r="F2335" i="1"/>
  <c r="C2335" i="1"/>
  <c r="B2335" i="1"/>
  <c r="F2334" i="1"/>
  <c r="C2334" i="1"/>
  <c r="B2334" i="1"/>
  <c r="F2333" i="1"/>
  <c r="C2333" i="1"/>
  <c r="B2333" i="1"/>
  <c r="F2332" i="1"/>
  <c r="C2332" i="1"/>
  <c r="B2332" i="1"/>
  <c r="F2331" i="1"/>
  <c r="C2331" i="1"/>
  <c r="B2331" i="1"/>
  <c r="F2330" i="1"/>
  <c r="C2330" i="1"/>
  <c r="B2330" i="1"/>
  <c r="F2329" i="1"/>
  <c r="C2329" i="1"/>
  <c r="B2329" i="1"/>
  <c r="F2328" i="1"/>
  <c r="C2328" i="1"/>
  <c r="B2328" i="1"/>
  <c r="F2327" i="1"/>
  <c r="C2327" i="1"/>
  <c r="B2327" i="1"/>
  <c r="F2326" i="1"/>
  <c r="C2326" i="1"/>
  <c r="B2326" i="1"/>
  <c r="F2325" i="1"/>
  <c r="C2325" i="1"/>
  <c r="B2325" i="1"/>
  <c r="F2324" i="1"/>
  <c r="C2324" i="1"/>
  <c r="B2324" i="1"/>
  <c r="F2323" i="1"/>
  <c r="C2323" i="1"/>
  <c r="B2323" i="1"/>
  <c r="F2322" i="1"/>
  <c r="C2322" i="1"/>
  <c r="B2322" i="1"/>
  <c r="F2321" i="1"/>
  <c r="C2321" i="1"/>
  <c r="B2321" i="1"/>
  <c r="F2320" i="1"/>
  <c r="C2320" i="1"/>
  <c r="B2320" i="1"/>
  <c r="F2319" i="1"/>
  <c r="C2319" i="1"/>
  <c r="B2319" i="1"/>
  <c r="F2318" i="1"/>
  <c r="C2318" i="1"/>
  <c r="B2318" i="1"/>
  <c r="F2317" i="1"/>
  <c r="C2317" i="1"/>
  <c r="B2317" i="1"/>
  <c r="F2316" i="1"/>
  <c r="C2316" i="1"/>
  <c r="B2316" i="1"/>
  <c r="F2315" i="1"/>
  <c r="C2315" i="1"/>
  <c r="B2315" i="1"/>
  <c r="F2314" i="1"/>
  <c r="C2314" i="1"/>
  <c r="B2314" i="1"/>
  <c r="F2313" i="1"/>
  <c r="C2313" i="1"/>
  <c r="B2313" i="1"/>
  <c r="F2312" i="1"/>
  <c r="C2312" i="1"/>
  <c r="B2312" i="1"/>
  <c r="F2311" i="1"/>
  <c r="C2311" i="1"/>
  <c r="B2311" i="1"/>
  <c r="F2310" i="1"/>
  <c r="C2310" i="1"/>
  <c r="B2310" i="1"/>
  <c r="F2309" i="1"/>
  <c r="C2309" i="1"/>
  <c r="B2309" i="1"/>
  <c r="F2308" i="1"/>
  <c r="C2308" i="1"/>
  <c r="B2308" i="1"/>
  <c r="F2307" i="1"/>
  <c r="C2307" i="1"/>
  <c r="B2307" i="1"/>
  <c r="F2306" i="1"/>
  <c r="C2306" i="1"/>
  <c r="B2306" i="1"/>
  <c r="F2305" i="1"/>
  <c r="C2305" i="1"/>
  <c r="B2305" i="1"/>
  <c r="F2304" i="1"/>
  <c r="C2304" i="1"/>
  <c r="B2304" i="1"/>
  <c r="F2303" i="1"/>
  <c r="C2303" i="1"/>
  <c r="B2303" i="1"/>
  <c r="F2302" i="1"/>
  <c r="C2302" i="1"/>
  <c r="B2302" i="1"/>
  <c r="F2301" i="1"/>
  <c r="C2301" i="1"/>
  <c r="B2301" i="1"/>
  <c r="F2300" i="1"/>
  <c r="C2300" i="1"/>
  <c r="B2300" i="1"/>
  <c r="F2299" i="1"/>
  <c r="C2299" i="1"/>
  <c r="B2299" i="1"/>
  <c r="F2298" i="1"/>
  <c r="C2298" i="1"/>
  <c r="B2298" i="1"/>
  <c r="F2297" i="1"/>
  <c r="C2297" i="1"/>
  <c r="B2297" i="1"/>
  <c r="F2296" i="1"/>
  <c r="C2296" i="1"/>
  <c r="B2296" i="1"/>
  <c r="F2295" i="1"/>
  <c r="C2295" i="1"/>
  <c r="B2295" i="1"/>
  <c r="F2294" i="1"/>
  <c r="C2294" i="1"/>
  <c r="B2294" i="1"/>
  <c r="F2293" i="1"/>
  <c r="C2293" i="1"/>
  <c r="B2293" i="1"/>
  <c r="F2292" i="1"/>
  <c r="C2292" i="1"/>
  <c r="B2292" i="1"/>
  <c r="F2291" i="1"/>
  <c r="C2291" i="1"/>
  <c r="B2291" i="1"/>
  <c r="F2290" i="1"/>
  <c r="C2290" i="1"/>
  <c r="B2290" i="1"/>
  <c r="F2289" i="1"/>
  <c r="C2289" i="1"/>
  <c r="B2289" i="1"/>
  <c r="F2288" i="1"/>
  <c r="C2288" i="1"/>
  <c r="B2288" i="1"/>
  <c r="F2287" i="1"/>
  <c r="C2287" i="1"/>
  <c r="B2287" i="1"/>
  <c r="F2286" i="1"/>
  <c r="C2286" i="1"/>
  <c r="B2286" i="1"/>
  <c r="F2285" i="1"/>
  <c r="C2285" i="1"/>
  <c r="B2285" i="1"/>
  <c r="F2284" i="1"/>
  <c r="C2284" i="1"/>
  <c r="B2284" i="1"/>
  <c r="F2283" i="1"/>
  <c r="C2283" i="1"/>
  <c r="B2283" i="1"/>
  <c r="F2282" i="1"/>
  <c r="C2282" i="1"/>
  <c r="B2282" i="1"/>
  <c r="F2281" i="1"/>
  <c r="C2281" i="1"/>
  <c r="B2281" i="1"/>
  <c r="F2280" i="1"/>
  <c r="C2280" i="1"/>
  <c r="B2280" i="1"/>
  <c r="F2279" i="1"/>
  <c r="C2279" i="1"/>
  <c r="B2279" i="1"/>
  <c r="F2278" i="1"/>
  <c r="C2278" i="1"/>
  <c r="B2278" i="1"/>
  <c r="F2277" i="1"/>
  <c r="C2277" i="1"/>
  <c r="B2277" i="1"/>
  <c r="F2276" i="1"/>
  <c r="C2276" i="1"/>
  <c r="B2276" i="1"/>
  <c r="F2275" i="1"/>
  <c r="C2275" i="1"/>
  <c r="B2275" i="1"/>
  <c r="F2274" i="1"/>
  <c r="C2274" i="1"/>
  <c r="B2274" i="1"/>
  <c r="F2273" i="1"/>
  <c r="C2273" i="1"/>
  <c r="B2273" i="1"/>
  <c r="F2272" i="1"/>
  <c r="C2272" i="1"/>
  <c r="B2272" i="1"/>
  <c r="F2271" i="1"/>
  <c r="C2271" i="1"/>
  <c r="B2271" i="1"/>
  <c r="F2270" i="1"/>
  <c r="C2270" i="1"/>
  <c r="B2270" i="1"/>
  <c r="F2269" i="1"/>
  <c r="C2269" i="1"/>
  <c r="B2269" i="1"/>
  <c r="F2268" i="1"/>
  <c r="C2268" i="1"/>
  <c r="B2268" i="1"/>
  <c r="F2267" i="1"/>
  <c r="C2267" i="1"/>
  <c r="B2267" i="1"/>
  <c r="F2266" i="1"/>
  <c r="C2266" i="1"/>
  <c r="B2266" i="1"/>
  <c r="F2265" i="1"/>
  <c r="C2265" i="1"/>
  <c r="B2265" i="1"/>
  <c r="F2264" i="1"/>
  <c r="C2264" i="1"/>
  <c r="B2264" i="1"/>
  <c r="F2263" i="1"/>
  <c r="C2263" i="1"/>
  <c r="B2263" i="1"/>
  <c r="F2262" i="1"/>
  <c r="C2262" i="1"/>
  <c r="B2262" i="1"/>
  <c r="F2261" i="1"/>
  <c r="C2261" i="1"/>
  <c r="B2261" i="1"/>
  <c r="F2260" i="1"/>
  <c r="C2260" i="1"/>
  <c r="B2260" i="1"/>
  <c r="F2259" i="1"/>
  <c r="C2259" i="1"/>
  <c r="B2259" i="1"/>
  <c r="F2258" i="1"/>
  <c r="C2258" i="1"/>
  <c r="B2258" i="1"/>
  <c r="F2257" i="1"/>
  <c r="C2257" i="1"/>
  <c r="B2257" i="1"/>
  <c r="F2256" i="1"/>
  <c r="C2256" i="1"/>
  <c r="B2256" i="1"/>
  <c r="F2255" i="1"/>
  <c r="C2255" i="1"/>
  <c r="B2255" i="1"/>
  <c r="F2254" i="1"/>
  <c r="C2254" i="1"/>
  <c r="B2254" i="1"/>
  <c r="F2253" i="1"/>
  <c r="C2253" i="1"/>
  <c r="B2253" i="1"/>
  <c r="F2252" i="1"/>
  <c r="C2252" i="1"/>
  <c r="B2252" i="1"/>
  <c r="F2251" i="1"/>
  <c r="C2251" i="1"/>
  <c r="B2251" i="1"/>
  <c r="F2250" i="1"/>
  <c r="C2250" i="1"/>
  <c r="B2250" i="1"/>
  <c r="F2249" i="1"/>
  <c r="C2249" i="1"/>
  <c r="B2249" i="1"/>
  <c r="F2248" i="1"/>
  <c r="C2248" i="1"/>
  <c r="B2248" i="1"/>
  <c r="F2247" i="1"/>
  <c r="C2247" i="1"/>
  <c r="B2247" i="1"/>
  <c r="F2246" i="1"/>
  <c r="C2246" i="1"/>
  <c r="B2246" i="1"/>
  <c r="F2245" i="1"/>
  <c r="C2245" i="1"/>
  <c r="B2245" i="1"/>
  <c r="F2244" i="1"/>
  <c r="C2244" i="1"/>
  <c r="B2244" i="1"/>
  <c r="F2243" i="1"/>
  <c r="C2243" i="1"/>
  <c r="B2243" i="1"/>
  <c r="F2242" i="1"/>
  <c r="C2242" i="1"/>
  <c r="B2242" i="1"/>
  <c r="F2241" i="1"/>
  <c r="C2241" i="1"/>
  <c r="B2241" i="1"/>
  <c r="F2240" i="1"/>
  <c r="C2240" i="1"/>
  <c r="B2240" i="1"/>
  <c r="F2239" i="1"/>
  <c r="C2239" i="1"/>
  <c r="B2239" i="1"/>
  <c r="F2238" i="1"/>
  <c r="C2238" i="1"/>
  <c r="B2238" i="1"/>
  <c r="F2237" i="1"/>
  <c r="C2237" i="1"/>
  <c r="B2237" i="1"/>
  <c r="F2236" i="1"/>
  <c r="C2236" i="1"/>
  <c r="B2236" i="1"/>
  <c r="F2235" i="1"/>
  <c r="C2235" i="1"/>
  <c r="B2235" i="1"/>
  <c r="F2234" i="1"/>
  <c r="C2234" i="1"/>
  <c r="B2234" i="1"/>
  <c r="F2233" i="1"/>
  <c r="C2233" i="1"/>
  <c r="B2233" i="1"/>
  <c r="F2232" i="1"/>
  <c r="C2232" i="1"/>
  <c r="B2232" i="1"/>
  <c r="F2231" i="1"/>
  <c r="C2231" i="1"/>
  <c r="B2231" i="1"/>
  <c r="F2230" i="1"/>
  <c r="C2230" i="1"/>
  <c r="B2230" i="1"/>
  <c r="F2229" i="1"/>
  <c r="C2229" i="1"/>
  <c r="B2229" i="1"/>
  <c r="F2228" i="1"/>
  <c r="C2228" i="1"/>
  <c r="B2228" i="1"/>
  <c r="F2227" i="1"/>
  <c r="C2227" i="1"/>
  <c r="B2227" i="1"/>
  <c r="F2226" i="1"/>
  <c r="C2226" i="1"/>
  <c r="B2226" i="1"/>
  <c r="F2225" i="1"/>
  <c r="C2225" i="1"/>
  <c r="B2225" i="1"/>
  <c r="F2224" i="1"/>
  <c r="C2224" i="1"/>
  <c r="B2224" i="1"/>
  <c r="F2223" i="1"/>
  <c r="C2223" i="1"/>
  <c r="B2223" i="1"/>
  <c r="F2222" i="1"/>
  <c r="C2222" i="1"/>
  <c r="B2222" i="1"/>
  <c r="F2221" i="1"/>
  <c r="C2221" i="1"/>
  <c r="B2221" i="1"/>
  <c r="F2220" i="1"/>
  <c r="C2220" i="1"/>
  <c r="B2220" i="1"/>
  <c r="F2219" i="1"/>
  <c r="C2219" i="1"/>
  <c r="B2219" i="1"/>
  <c r="F2218" i="1"/>
  <c r="C2218" i="1"/>
  <c r="B2218" i="1"/>
  <c r="F2217" i="1"/>
  <c r="C2217" i="1"/>
  <c r="B2217" i="1"/>
  <c r="F2216" i="1"/>
  <c r="C2216" i="1"/>
  <c r="B2216" i="1"/>
  <c r="F2215" i="1"/>
  <c r="C2215" i="1"/>
  <c r="B2215" i="1"/>
  <c r="F2214" i="1"/>
  <c r="C2214" i="1"/>
  <c r="B2214" i="1"/>
  <c r="F2213" i="1"/>
  <c r="C2213" i="1"/>
  <c r="B2213" i="1"/>
  <c r="F2212" i="1"/>
  <c r="C2212" i="1"/>
  <c r="B2212" i="1"/>
  <c r="F2211" i="1"/>
  <c r="C2211" i="1"/>
  <c r="B2211" i="1"/>
  <c r="F2210" i="1"/>
  <c r="C2210" i="1"/>
  <c r="B2210" i="1"/>
  <c r="F2209" i="1"/>
  <c r="C2209" i="1"/>
  <c r="B2209" i="1"/>
  <c r="F2208" i="1"/>
  <c r="C2208" i="1"/>
  <c r="B2208" i="1"/>
  <c r="F2207" i="1"/>
  <c r="C2207" i="1"/>
  <c r="B2207" i="1"/>
  <c r="F2206" i="1"/>
  <c r="C2206" i="1"/>
  <c r="B2206" i="1"/>
  <c r="F2205" i="1"/>
  <c r="C2205" i="1"/>
  <c r="B2205" i="1"/>
  <c r="F2204" i="1"/>
  <c r="C2204" i="1"/>
  <c r="B2204" i="1"/>
  <c r="F2203" i="1"/>
  <c r="C2203" i="1"/>
  <c r="B2203" i="1"/>
  <c r="F2202" i="1"/>
  <c r="C2202" i="1"/>
  <c r="B2202" i="1"/>
  <c r="F2201" i="1"/>
  <c r="C2201" i="1"/>
  <c r="B2201" i="1"/>
  <c r="F2200" i="1"/>
  <c r="C2200" i="1"/>
  <c r="B2200" i="1"/>
  <c r="F2199" i="1"/>
  <c r="C2199" i="1"/>
  <c r="B2199" i="1"/>
  <c r="F2198" i="1"/>
  <c r="C2198" i="1"/>
  <c r="B2198" i="1"/>
  <c r="F2197" i="1"/>
  <c r="C2197" i="1"/>
  <c r="B2197" i="1"/>
  <c r="F2196" i="1"/>
  <c r="C2196" i="1"/>
  <c r="B2196" i="1"/>
  <c r="F2195" i="1"/>
  <c r="C2195" i="1"/>
  <c r="B2195" i="1"/>
  <c r="F2194" i="1"/>
  <c r="C2194" i="1"/>
  <c r="B2194" i="1"/>
  <c r="F2193" i="1"/>
  <c r="C2193" i="1"/>
  <c r="B2193" i="1"/>
  <c r="F2192" i="1"/>
  <c r="C2192" i="1"/>
  <c r="B2192" i="1"/>
  <c r="F2191" i="1"/>
  <c r="C2191" i="1"/>
  <c r="B2191" i="1"/>
  <c r="F2190" i="1"/>
  <c r="C2190" i="1"/>
  <c r="B2190" i="1"/>
  <c r="F2189" i="1"/>
  <c r="C2189" i="1"/>
  <c r="B2189" i="1"/>
  <c r="F2188" i="1"/>
  <c r="C2188" i="1"/>
  <c r="B2188" i="1"/>
  <c r="F2187" i="1"/>
  <c r="C2187" i="1"/>
  <c r="B2187" i="1"/>
  <c r="F2186" i="1"/>
  <c r="C2186" i="1"/>
  <c r="B2186" i="1"/>
  <c r="F2185" i="1"/>
  <c r="C2185" i="1"/>
  <c r="B2185" i="1"/>
  <c r="F2184" i="1"/>
  <c r="C2184" i="1"/>
  <c r="B2184" i="1"/>
  <c r="F2183" i="1"/>
  <c r="C2183" i="1"/>
  <c r="B2183" i="1"/>
  <c r="F2182" i="1"/>
  <c r="C2182" i="1"/>
  <c r="B2182" i="1"/>
  <c r="F2181" i="1"/>
  <c r="C2181" i="1"/>
  <c r="B2181" i="1"/>
  <c r="F2180" i="1"/>
  <c r="C2180" i="1"/>
  <c r="B2180" i="1"/>
  <c r="F2179" i="1"/>
  <c r="C2179" i="1"/>
  <c r="B2179" i="1"/>
  <c r="F2178" i="1"/>
  <c r="C2178" i="1"/>
  <c r="B2178" i="1"/>
  <c r="F2177" i="1"/>
  <c r="C2177" i="1"/>
  <c r="B2177" i="1"/>
  <c r="F2176" i="1"/>
  <c r="C2176" i="1"/>
  <c r="B2176" i="1"/>
  <c r="F2175" i="1"/>
  <c r="C2175" i="1"/>
  <c r="B2175" i="1"/>
  <c r="F2174" i="1"/>
  <c r="C2174" i="1"/>
  <c r="B2174" i="1"/>
  <c r="F2173" i="1"/>
  <c r="C2173" i="1"/>
  <c r="B2173" i="1"/>
  <c r="F2172" i="1"/>
  <c r="C2172" i="1"/>
  <c r="B2172" i="1"/>
  <c r="F2171" i="1"/>
  <c r="C2171" i="1"/>
  <c r="B2171" i="1"/>
  <c r="F2170" i="1"/>
  <c r="C2170" i="1"/>
  <c r="B2170" i="1"/>
  <c r="F2169" i="1"/>
  <c r="C2169" i="1"/>
  <c r="B2169" i="1"/>
  <c r="F2168" i="1"/>
  <c r="C2168" i="1"/>
  <c r="B2168" i="1"/>
  <c r="F2167" i="1"/>
  <c r="C2167" i="1"/>
  <c r="B2167" i="1"/>
  <c r="F2166" i="1"/>
  <c r="C2166" i="1"/>
  <c r="B2166" i="1"/>
  <c r="F2165" i="1"/>
  <c r="C2165" i="1"/>
  <c r="B2165" i="1"/>
  <c r="F2164" i="1"/>
  <c r="C2164" i="1"/>
  <c r="B2164" i="1"/>
  <c r="F2163" i="1"/>
  <c r="C2163" i="1"/>
  <c r="B2163" i="1"/>
  <c r="F2162" i="1"/>
  <c r="C2162" i="1"/>
  <c r="B2162" i="1"/>
  <c r="F2161" i="1"/>
  <c r="C2161" i="1"/>
  <c r="B2161" i="1"/>
  <c r="F2160" i="1"/>
  <c r="C2160" i="1"/>
  <c r="B2160" i="1"/>
  <c r="F2159" i="1"/>
  <c r="C2159" i="1"/>
  <c r="B2159" i="1"/>
  <c r="F2158" i="1"/>
  <c r="C2158" i="1"/>
  <c r="B2158" i="1"/>
  <c r="F2157" i="1"/>
  <c r="C2157" i="1"/>
  <c r="B2157" i="1"/>
  <c r="F2156" i="1"/>
  <c r="C2156" i="1"/>
  <c r="B2156" i="1"/>
  <c r="F2155" i="1"/>
  <c r="C2155" i="1"/>
  <c r="B2155" i="1"/>
  <c r="F2154" i="1"/>
  <c r="C2154" i="1"/>
  <c r="B2154" i="1"/>
  <c r="F2153" i="1"/>
  <c r="C2153" i="1"/>
  <c r="B2153" i="1"/>
  <c r="F2152" i="1"/>
  <c r="C2152" i="1"/>
  <c r="B2152" i="1"/>
  <c r="F2151" i="1"/>
  <c r="C2151" i="1"/>
  <c r="B2151" i="1"/>
  <c r="F2150" i="1"/>
  <c r="C2150" i="1"/>
  <c r="B2150" i="1"/>
  <c r="F2149" i="1"/>
  <c r="C2149" i="1"/>
  <c r="B2149" i="1"/>
  <c r="F2148" i="1"/>
  <c r="C2148" i="1"/>
  <c r="B2148" i="1"/>
  <c r="F2147" i="1"/>
  <c r="C2147" i="1"/>
  <c r="B2147" i="1"/>
  <c r="F2146" i="1"/>
  <c r="C2146" i="1"/>
  <c r="B2146" i="1"/>
  <c r="F2145" i="1"/>
  <c r="C2145" i="1"/>
  <c r="B2145" i="1"/>
  <c r="F2144" i="1"/>
  <c r="C2144" i="1"/>
  <c r="B2144" i="1"/>
  <c r="F2143" i="1"/>
  <c r="C2143" i="1"/>
  <c r="B2143" i="1"/>
  <c r="F2142" i="1"/>
  <c r="C2142" i="1"/>
  <c r="B2142" i="1"/>
  <c r="F2141" i="1"/>
  <c r="C2141" i="1"/>
  <c r="B2141" i="1"/>
  <c r="F2140" i="1"/>
  <c r="C2140" i="1"/>
  <c r="B2140" i="1"/>
  <c r="F2139" i="1"/>
  <c r="C2139" i="1"/>
  <c r="B2139" i="1"/>
  <c r="F2138" i="1"/>
  <c r="C2138" i="1"/>
  <c r="B2138" i="1"/>
  <c r="F2137" i="1"/>
  <c r="C2137" i="1"/>
  <c r="B2137" i="1"/>
  <c r="F2136" i="1"/>
  <c r="C2136" i="1"/>
  <c r="B2136" i="1"/>
  <c r="F2135" i="1"/>
  <c r="C2135" i="1"/>
  <c r="B2135" i="1"/>
  <c r="F2134" i="1"/>
  <c r="C2134" i="1"/>
  <c r="B2134" i="1"/>
  <c r="F2133" i="1"/>
  <c r="C2133" i="1"/>
  <c r="B2133" i="1"/>
  <c r="F2132" i="1"/>
  <c r="C2132" i="1"/>
  <c r="B2132" i="1"/>
  <c r="F2131" i="1"/>
  <c r="C2131" i="1"/>
  <c r="B2131" i="1"/>
  <c r="F2130" i="1"/>
  <c r="C2130" i="1"/>
  <c r="B2130" i="1"/>
  <c r="F2129" i="1"/>
  <c r="C2129" i="1"/>
  <c r="B2129" i="1"/>
  <c r="F2128" i="1"/>
  <c r="C2128" i="1"/>
  <c r="B2128" i="1"/>
  <c r="F2127" i="1"/>
  <c r="C2127" i="1"/>
  <c r="B2127" i="1"/>
  <c r="F2126" i="1"/>
  <c r="C2126" i="1"/>
  <c r="B2126" i="1"/>
  <c r="F2125" i="1"/>
  <c r="C2125" i="1"/>
  <c r="B2125" i="1"/>
  <c r="F2124" i="1"/>
  <c r="C2124" i="1"/>
  <c r="B2124" i="1"/>
  <c r="F2123" i="1"/>
  <c r="C2123" i="1"/>
  <c r="B2123" i="1"/>
  <c r="F2122" i="1"/>
  <c r="C2122" i="1"/>
  <c r="B2122" i="1"/>
  <c r="F2121" i="1"/>
  <c r="C2121" i="1"/>
  <c r="B2121" i="1"/>
  <c r="F2120" i="1"/>
  <c r="C2120" i="1"/>
  <c r="B2120" i="1"/>
  <c r="F2119" i="1"/>
  <c r="C2119" i="1"/>
  <c r="B2119" i="1"/>
  <c r="F2118" i="1"/>
  <c r="C2118" i="1"/>
  <c r="B2118" i="1"/>
  <c r="F2117" i="1"/>
  <c r="C2117" i="1"/>
  <c r="B2117" i="1"/>
  <c r="F2116" i="1"/>
  <c r="C2116" i="1"/>
  <c r="B2116" i="1"/>
  <c r="F2115" i="1"/>
  <c r="C2115" i="1"/>
  <c r="B2115" i="1"/>
  <c r="F2114" i="1"/>
  <c r="C2114" i="1"/>
  <c r="B2114" i="1"/>
  <c r="F2113" i="1"/>
  <c r="C2113" i="1"/>
  <c r="B2113" i="1"/>
  <c r="F2112" i="1"/>
  <c r="C2112" i="1"/>
  <c r="B2112" i="1"/>
  <c r="F2111" i="1"/>
  <c r="C2111" i="1"/>
  <c r="B2111" i="1"/>
  <c r="F2110" i="1"/>
  <c r="C2110" i="1"/>
  <c r="B2110" i="1"/>
  <c r="F2109" i="1"/>
  <c r="C2109" i="1"/>
  <c r="B2109" i="1"/>
  <c r="F2108" i="1"/>
  <c r="C2108" i="1"/>
  <c r="B2108" i="1"/>
  <c r="F2107" i="1"/>
  <c r="C2107" i="1"/>
  <c r="B2107" i="1"/>
  <c r="F2106" i="1"/>
  <c r="C2106" i="1"/>
  <c r="B2106" i="1"/>
  <c r="F2105" i="1"/>
  <c r="C2105" i="1"/>
  <c r="B2105" i="1"/>
  <c r="F2104" i="1"/>
  <c r="C2104" i="1"/>
  <c r="B2104" i="1"/>
  <c r="F2103" i="1"/>
  <c r="C2103" i="1"/>
  <c r="B2103" i="1"/>
  <c r="F2102" i="1"/>
  <c r="C2102" i="1"/>
  <c r="B2102" i="1"/>
  <c r="F2101" i="1"/>
  <c r="C2101" i="1"/>
  <c r="B2101" i="1"/>
  <c r="F2100" i="1"/>
  <c r="C2100" i="1"/>
  <c r="B2100" i="1"/>
  <c r="F2099" i="1"/>
  <c r="C2099" i="1"/>
  <c r="B2099" i="1"/>
  <c r="F2098" i="1"/>
  <c r="C2098" i="1"/>
  <c r="B2098" i="1"/>
  <c r="F2097" i="1"/>
  <c r="C2097" i="1"/>
  <c r="B2097" i="1"/>
  <c r="F2096" i="1"/>
  <c r="C2096" i="1"/>
  <c r="B2096" i="1"/>
  <c r="F2095" i="1"/>
  <c r="C2095" i="1"/>
  <c r="B2095" i="1"/>
  <c r="F2094" i="1"/>
  <c r="C2094" i="1"/>
  <c r="B2094" i="1"/>
  <c r="F2093" i="1"/>
  <c r="C2093" i="1"/>
  <c r="B2093" i="1"/>
  <c r="F2092" i="1"/>
  <c r="C2092" i="1"/>
  <c r="B2092" i="1"/>
  <c r="F2091" i="1"/>
  <c r="C2091" i="1"/>
  <c r="B2091" i="1"/>
  <c r="F2090" i="1"/>
  <c r="C2090" i="1"/>
  <c r="B2090" i="1"/>
  <c r="F2089" i="1"/>
  <c r="C2089" i="1"/>
  <c r="B2089" i="1"/>
  <c r="F2088" i="1"/>
  <c r="C2088" i="1"/>
  <c r="B2088" i="1"/>
  <c r="F2087" i="1"/>
  <c r="C2087" i="1"/>
  <c r="B2087" i="1"/>
  <c r="F2086" i="1"/>
  <c r="C2086" i="1"/>
  <c r="B2086" i="1"/>
  <c r="F2085" i="1"/>
  <c r="C2085" i="1"/>
  <c r="B2085" i="1"/>
  <c r="F2084" i="1"/>
  <c r="C2084" i="1"/>
  <c r="B2084" i="1"/>
  <c r="F2083" i="1"/>
  <c r="C2083" i="1"/>
  <c r="B2083" i="1"/>
  <c r="F2082" i="1"/>
  <c r="C2082" i="1"/>
  <c r="B2082" i="1"/>
  <c r="F2081" i="1"/>
  <c r="C2081" i="1"/>
  <c r="B2081" i="1"/>
  <c r="F2080" i="1"/>
  <c r="C2080" i="1"/>
  <c r="B2080" i="1"/>
  <c r="F2079" i="1"/>
  <c r="C2079" i="1"/>
  <c r="B2079" i="1"/>
  <c r="F2078" i="1"/>
  <c r="C2078" i="1"/>
  <c r="B2078" i="1"/>
  <c r="F2077" i="1"/>
  <c r="C2077" i="1"/>
  <c r="B2077" i="1"/>
  <c r="F2076" i="1"/>
  <c r="C2076" i="1"/>
  <c r="B2076" i="1"/>
  <c r="F2075" i="1"/>
  <c r="C2075" i="1"/>
  <c r="B2075" i="1"/>
  <c r="F2074" i="1"/>
  <c r="C2074" i="1"/>
  <c r="B2074" i="1"/>
  <c r="F2073" i="1"/>
  <c r="C2073" i="1"/>
  <c r="B2073" i="1"/>
  <c r="F2072" i="1"/>
  <c r="C2072" i="1"/>
  <c r="B2072" i="1"/>
  <c r="F2071" i="1"/>
  <c r="C2071" i="1"/>
  <c r="B2071" i="1"/>
  <c r="F2070" i="1"/>
  <c r="C2070" i="1"/>
  <c r="B2070" i="1"/>
  <c r="F2069" i="1"/>
  <c r="C2069" i="1"/>
  <c r="B2069" i="1"/>
  <c r="F2068" i="1"/>
  <c r="C2068" i="1"/>
  <c r="B2068" i="1"/>
  <c r="F2067" i="1"/>
  <c r="C2067" i="1"/>
  <c r="B2067" i="1"/>
  <c r="F2066" i="1"/>
  <c r="C2066" i="1"/>
  <c r="B2066" i="1"/>
  <c r="F2065" i="1"/>
  <c r="C2065" i="1"/>
  <c r="B2065" i="1"/>
  <c r="F2064" i="1"/>
  <c r="C2064" i="1"/>
  <c r="B2064" i="1"/>
  <c r="F2063" i="1"/>
  <c r="C2063" i="1"/>
  <c r="B2063" i="1"/>
  <c r="F2062" i="1"/>
  <c r="C2062" i="1"/>
  <c r="B2062" i="1"/>
  <c r="F2061" i="1"/>
  <c r="C2061" i="1"/>
  <c r="B2061" i="1"/>
  <c r="F2060" i="1"/>
  <c r="C2060" i="1"/>
  <c r="B2060" i="1"/>
  <c r="F2059" i="1"/>
  <c r="C2059" i="1"/>
  <c r="B2059" i="1"/>
  <c r="F2058" i="1"/>
  <c r="C2058" i="1"/>
  <c r="B2058" i="1"/>
  <c r="F2057" i="1"/>
  <c r="C2057" i="1"/>
  <c r="B2057" i="1"/>
  <c r="F2056" i="1"/>
  <c r="C2056" i="1"/>
  <c r="B2056" i="1"/>
  <c r="F2055" i="1"/>
  <c r="C2055" i="1"/>
  <c r="B2055" i="1"/>
  <c r="F2054" i="1"/>
  <c r="C2054" i="1"/>
  <c r="B2054" i="1"/>
  <c r="F2053" i="1"/>
  <c r="C2053" i="1"/>
  <c r="B2053" i="1"/>
  <c r="F2052" i="1"/>
  <c r="C2052" i="1"/>
  <c r="B2052" i="1"/>
  <c r="F2051" i="1"/>
  <c r="C2051" i="1"/>
  <c r="B2051" i="1"/>
  <c r="F2050" i="1"/>
  <c r="C2050" i="1"/>
  <c r="B2050" i="1"/>
  <c r="F2049" i="1"/>
  <c r="C2049" i="1"/>
  <c r="B2049" i="1"/>
  <c r="F2048" i="1"/>
  <c r="C2048" i="1"/>
  <c r="B2048" i="1"/>
  <c r="F2047" i="1"/>
  <c r="C2047" i="1"/>
  <c r="B2047" i="1"/>
  <c r="F2046" i="1"/>
  <c r="C2046" i="1"/>
  <c r="B2046" i="1"/>
  <c r="F2045" i="1"/>
  <c r="C2045" i="1"/>
  <c r="B2045" i="1"/>
  <c r="F2044" i="1"/>
  <c r="C2044" i="1"/>
  <c r="B2044" i="1"/>
  <c r="F2043" i="1"/>
  <c r="C2043" i="1"/>
  <c r="B2043" i="1"/>
  <c r="F2042" i="1"/>
  <c r="C2042" i="1"/>
  <c r="B2042" i="1"/>
  <c r="F2041" i="1"/>
  <c r="C2041" i="1"/>
  <c r="B2041" i="1"/>
  <c r="F2040" i="1"/>
  <c r="C2040" i="1"/>
  <c r="B2040" i="1"/>
  <c r="F2039" i="1"/>
  <c r="C2039" i="1"/>
  <c r="B2039" i="1"/>
  <c r="F2038" i="1"/>
  <c r="C2038" i="1"/>
  <c r="B2038" i="1"/>
  <c r="F2037" i="1"/>
  <c r="C2037" i="1"/>
  <c r="B2037" i="1"/>
  <c r="F2036" i="1"/>
  <c r="C2036" i="1"/>
  <c r="B2036" i="1"/>
  <c r="F2035" i="1"/>
  <c r="C2035" i="1"/>
  <c r="B2035" i="1"/>
  <c r="F2034" i="1"/>
  <c r="C2034" i="1"/>
  <c r="B2034" i="1"/>
  <c r="F2033" i="1"/>
  <c r="C2033" i="1"/>
  <c r="B2033" i="1"/>
  <c r="F2032" i="1"/>
  <c r="C2032" i="1"/>
  <c r="B2032" i="1"/>
  <c r="F2031" i="1"/>
  <c r="C2031" i="1"/>
  <c r="B2031" i="1"/>
  <c r="F2030" i="1"/>
  <c r="C2030" i="1"/>
  <c r="B2030" i="1"/>
  <c r="F2029" i="1"/>
  <c r="C2029" i="1"/>
  <c r="B2029" i="1"/>
  <c r="F2028" i="1"/>
  <c r="C2028" i="1"/>
  <c r="B2028" i="1"/>
  <c r="F2027" i="1"/>
  <c r="C2027" i="1"/>
  <c r="B2027" i="1"/>
  <c r="F2026" i="1"/>
  <c r="C2026" i="1"/>
  <c r="B2026" i="1"/>
  <c r="F2025" i="1"/>
  <c r="C2025" i="1"/>
  <c r="B2025" i="1"/>
  <c r="F2024" i="1"/>
  <c r="C2024" i="1"/>
  <c r="B2024" i="1"/>
  <c r="F2023" i="1"/>
  <c r="C2023" i="1"/>
  <c r="B2023" i="1"/>
  <c r="F2022" i="1"/>
  <c r="C2022" i="1"/>
  <c r="B2022" i="1"/>
  <c r="F2021" i="1"/>
  <c r="C2021" i="1"/>
  <c r="B2021" i="1"/>
  <c r="F2020" i="1"/>
  <c r="C2020" i="1"/>
  <c r="B2020" i="1"/>
  <c r="F2019" i="1"/>
  <c r="C2019" i="1"/>
  <c r="B2019" i="1"/>
  <c r="F2018" i="1"/>
  <c r="C2018" i="1"/>
  <c r="B2018" i="1"/>
  <c r="F2017" i="1"/>
  <c r="C2017" i="1"/>
  <c r="B2017" i="1"/>
  <c r="F2016" i="1"/>
  <c r="C2016" i="1"/>
  <c r="B2016" i="1"/>
  <c r="F2015" i="1"/>
  <c r="C2015" i="1"/>
  <c r="B2015" i="1"/>
  <c r="F2014" i="1"/>
  <c r="C2014" i="1"/>
  <c r="B2014" i="1"/>
  <c r="F2013" i="1"/>
  <c r="C2013" i="1"/>
  <c r="B2013" i="1"/>
  <c r="F2012" i="1"/>
  <c r="C2012" i="1"/>
  <c r="B2012" i="1"/>
  <c r="F2011" i="1"/>
  <c r="C2011" i="1"/>
  <c r="B2011" i="1"/>
  <c r="F2010" i="1"/>
  <c r="C2010" i="1"/>
  <c r="B2010" i="1"/>
  <c r="F2009" i="1"/>
  <c r="C2009" i="1"/>
  <c r="B2009" i="1"/>
  <c r="F2008" i="1"/>
  <c r="C2008" i="1"/>
  <c r="B2008" i="1"/>
  <c r="F2007" i="1"/>
  <c r="C2007" i="1"/>
  <c r="B2007" i="1"/>
  <c r="F2006" i="1"/>
  <c r="C2006" i="1"/>
  <c r="B2006" i="1"/>
  <c r="F2005" i="1"/>
  <c r="C2005" i="1"/>
  <c r="B2005" i="1"/>
  <c r="F2004" i="1"/>
  <c r="C2004" i="1"/>
  <c r="B2004" i="1"/>
  <c r="F2003" i="1"/>
  <c r="C2003" i="1"/>
  <c r="B2003" i="1"/>
  <c r="F2002" i="1"/>
  <c r="C2002" i="1"/>
  <c r="B2002" i="1"/>
  <c r="F2001" i="1"/>
  <c r="C2001" i="1"/>
  <c r="B2001" i="1"/>
  <c r="F2000" i="1"/>
  <c r="C2000" i="1"/>
  <c r="B2000" i="1"/>
  <c r="F1999" i="1"/>
  <c r="C1999" i="1"/>
  <c r="B1999" i="1"/>
  <c r="F1998" i="1"/>
  <c r="C1998" i="1"/>
  <c r="B1998" i="1"/>
  <c r="F1997" i="1"/>
  <c r="C1997" i="1"/>
  <c r="B1997" i="1"/>
  <c r="F1996" i="1"/>
  <c r="C1996" i="1"/>
  <c r="B1996" i="1"/>
  <c r="F1995" i="1"/>
  <c r="C1995" i="1"/>
  <c r="B1995" i="1"/>
  <c r="F1994" i="1"/>
  <c r="C1994" i="1"/>
  <c r="B1994" i="1"/>
  <c r="F1993" i="1"/>
  <c r="C1993" i="1"/>
  <c r="B1993" i="1"/>
  <c r="F1992" i="1"/>
  <c r="C1992" i="1"/>
  <c r="B1992" i="1"/>
  <c r="F1991" i="1"/>
  <c r="C1991" i="1"/>
  <c r="B1991" i="1"/>
  <c r="F1990" i="1"/>
  <c r="C1990" i="1"/>
  <c r="B1990" i="1"/>
  <c r="F1989" i="1"/>
  <c r="C1989" i="1"/>
  <c r="B1989" i="1"/>
  <c r="F1988" i="1"/>
  <c r="C1988" i="1"/>
  <c r="B1988" i="1"/>
  <c r="F1987" i="1"/>
  <c r="C1987" i="1"/>
  <c r="B1987" i="1"/>
  <c r="F1986" i="1"/>
  <c r="C1986" i="1"/>
  <c r="B1986" i="1"/>
  <c r="F1985" i="1"/>
  <c r="C1985" i="1"/>
  <c r="B1985" i="1"/>
  <c r="F1984" i="1"/>
  <c r="C1984" i="1"/>
  <c r="B1984" i="1"/>
  <c r="F1983" i="1"/>
  <c r="C1983" i="1"/>
  <c r="B1983" i="1"/>
  <c r="F1982" i="1"/>
  <c r="C1982" i="1"/>
  <c r="B1982" i="1"/>
  <c r="F1981" i="1"/>
  <c r="C1981" i="1"/>
  <c r="B1981" i="1"/>
  <c r="F1980" i="1"/>
  <c r="C1980" i="1"/>
  <c r="B1980" i="1"/>
  <c r="F1979" i="1"/>
  <c r="C1979" i="1"/>
  <c r="B1979" i="1"/>
  <c r="F1978" i="1"/>
  <c r="C1978" i="1"/>
  <c r="B1978" i="1"/>
  <c r="F1977" i="1"/>
  <c r="C1977" i="1"/>
  <c r="B1977" i="1"/>
  <c r="F1976" i="1"/>
  <c r="C1976" i="1"/>
  <c r="B1976" i="1"/>
  <c r="F1975" i="1"/>
  <c r="C1975" i="1"/>
  <c r="B1975" i="1"/>
  <c r="F1974" i="1"/>
  <c r="C1974" i="1"/>
  <c r="B1974" i="1"/>
  <c r="F1973" i="1"/>
  <c r="C1973" i="1"/>
  <c r="B1973" i="1"/>
  <c r="F1972" i="1"/>
  <c r="C1972" i="1"/>
  <c r="B1972" i="1"/>
  <c r="F1971" i="1"/>
  <c r="C1971" i="1"/>
  <c r="B1971" i="1"/>
  <c r="F1970" i="1"/>
  <c r="C1970" i="1"/>
  <c r="B1970" i="1"/>
  <c r="F1969" i="1"/>
  <c r="C1969" i="1"/>
  <c r="B1969" i="1"/>
  <c r="F1968" i="1"/>
  <c r="C1968" i="1"/>
  <c r="B1968" i="1"/>
  <c r="F1967" i="1"/>
  <c r="C1967" i="1"/>
  <c r="B1967" i="1"/>
  <c r="F1966" i="1"/>
  <c r="C1966" i="1"/>
  <c r="B1966" i="1"/>
  <c r="F1965" i="1"/>
  <c r="C1965" i="1"/>
  <c r="B1965" i="1"/>
  <c r="F1964" i="1"/>
  <c r="C1964" i="1"/>
  <c r="B1964" i="1"/>
  <c r="F1963" i="1"/>
  <c r="C1963" i="1"/>
  <c r="B1963" i="1"/>
  <c r="F1962" i="1"/>
  <c r="C1962" i="1"/>
  <c r="B1962" i="1"/>
  <c r="F1961" i="1"/>
  <c r="C1961" i="1"/>
  <c r="B1961" i="1"/>
  <c r="F1960" i="1"/>
  <c r="C1960" i="1"/>
  <c r="B1960" i="1"/>
  <c r="F1959" i="1"/>
  <c r="C1959" i="1"/>
  <c r="B1959" i="1"/>
  <c r="F1958" i="1"/>
  <c r="C1958" i="1"/>
  <c r="B1958" i="1"/>
  <c r="F1957" i="1"/>
  <c r="C1957" i="1"/>
  <c r="B1957" i="1"/>
  <c r="F1956" i="1"/>
  <c r="C1956" i="1"/>
  <c r="B1956" i="1"/>
  <c r="F1955" i="1"/>
  <c r="C1955" i="1"/>
  <c r="B1955" i="1"/>
  <c r="F1954" i="1"/>
  <c r="C1954" i="1"/>
  <c r="B1954" i="1"/>
  <c r="F1953" i="1"/>
  <c r="C1953" i="1"/>
  <c r="B1953" i="1"/>
  <c r="F1952" i="1"/>
  <c r="C1952" i="1"/>
  <c r="B1952" i="1"/>
  <c r="F1951" i="1"/>
  <c r="C1951" i="1"/>
  <c r="B1951" i="1"/>
  <c r="F1950" i="1"/>
  <c r="C1950" i="1"/>
  <c r="B1950" i="1"/>
  <c r="F1949" i="1"/>
  <c r="C1949" i="1"/>
  <c r="B1949" i="1"/>
  <c r="F1948" i="1"/>
  <c r="C1948" i="1"/>
  <c r="B1948" i="1"/>
  <c r="F1947" i="1"/>
  <c r="C1947" i="1"/>
  <c r="B1947" i="1"/>
  <c r="F1946" i="1"/>
  <c r="C1946" i="1"/>
  <c r="B1946" i="1"/>
  <c r="F1945" i="1"/>
  <c r="C1945" i="1"/>
  <c r="B1945" i="1"/>
  <c r="F1944" i="1"/>
  <c r="C1944" i="1"/>
  <c r="B1944" i="1"/>
  <c r="F1943" i="1"/>
  <c r="C1943" i="1"/>
  <c r="B1943" i="1"/>
  <c r="F1942" i="1"/>
  <c r="C1942" i="1"/>
  <c r="B1942" i="1"/>
  <c r="F1941" i="1"/>
  <c r="C1941" i="1"/>
  <c r="B1941" i="1"/>
  <c r="F1940" i="1"/>
  <c r="C1940" i="1"/>
  <c r="B1940" i="1"/>
  <c r="F1939" i="1"/>
  <c r="C1939" i="1"/>
  <c r="B1939" i="1"/>
  <c r="F1938" i="1"/>
  <c r="C1938" i="1"/>
  <c r="B1938" i="1"/>
  <c r="F1937" i="1"/>
  <c r="C1937" i="1"/>
  <c r="B1937" i="1"/>
  <c r="F1936" i="1"/>
  <c r="C1936" i="1"/>
  <c r="B1936" i="1"/>
  <c r="F1935" i="1"/>
  <c r="C1935" i="1"/>
  <c r="B1935" i="1"/>
  <c r="F1934" i="1"/>
  <c r="C1934" i="1"/>
  <c r="B1934" i="1"/>
  <c r="F1933" i="1"/>
  <c r="C1933" i="1"/>
  <c r="B1933" i="1"/>
  <c r="F1932" i="1"/>
  <c r="C1932" i="1"/>
  <c r="B1932" i="1"/>
  <c r="F1931" i="1"/>
  <c r="C1931" i="1"/>
  <c r="B1931" i="1"/>
  <c r="F1930" i="1"/>
  <c r="C1930" i="1"/>
  <c r="B1930" i="1"/>
  <c r="F1929" i="1"/>
  <c r="C1929" i="1"/>
  <c r="B1929" i="1"/>
  <c r="F1928" i="1"/>
  <c r="C1928" i="1"/>
  <c r="B1928" i="1"/>
  <c r="F1927" i="1"/>
  <c r="C1927" i="1"/>
  <c r="B1927" i="1"/>
  <c r="F1926" i="1"/>
  <c r="C1926" i="1"/>
  <c r="B1926" i="1"/>
  <c r="F1925" i="1"/>
  <c r="C1925" i="1"/>
  <c r="B1925" i="1"/>
  <c r="F1924" i="1"/>
  <c r="C1924" i="1"/>
  <c r="B1924" i="1"/>
  <c r="F1923" i="1"/>
  <c r="C1923" i="1"/>
  <c r="B1923" i="1"/>
  <c r="F1922" i="1"/>
  <c r="C1922" i="1"/>
  <c r="B1922" i="1"/>
  <c r="F1921" i="1"/>
  <c r="C1921" i="1"/>
  <c r="B1921" i="1"/>
  <c r="F1920" i="1"/>
  <c r="C1920" i="1"/>
  <c r="B1920" i="1"/>
  <c r="F1919" i="1"/>
  <c r="C1919" i="1"/>
  <c r="B1919" i="1"/>
  <c r="F1918" i="1"/>
  <c r="C1918" i="1"/>
  <c r="B1918" i="1"/>
  <c r="F1917" i="1"/>
  <c r="C1917" i="1"/>
  <c r="B1917" i="1"/>
  <c r="F1916" i="1"/>
  <c r="C1916" i="1"/>
  <c r="B1916" i="1"/>
  <c r="F1915" i="1"/>
  <c r="C1915" i="1"/>
  <c r="B1915" i="1"/>
  <c r="F1914" i="1"/>
  <c r="C1914" i="1"/>
  <c r="B1914" i="1"/>
  <c r="F1913" i="1"/>
  <c r="C1913" i="1"/>
  <c r="B1913" i="1"/>
  <c r="F1912" i="1"/>
  <c r="C1912" i="1"/>
  <c r="B1912" i="1"/>
  <c r="F1911" i="1"/>
  <c r="C1911" i="1"/>
  <c r="B1911" i="1"/>
  <c r="F1910" i="1"/>
  <c r="C1910" i="1"/>
  <c r="B1910" i="1"/>
  <c r="F1909" i="1"/>
  <c r="C1909" i="1"/>
  <c r="B1909" i="1"/>
  <c r="F1908" i="1"/>
  <c r="C1908" i="1"/>
  <c r="B1908" i="1"/>
  <c r="F1907" i="1"/>
  <c r="C1907" i="1"/>
  <c r="B1907" i="1"/>
  <c r="F1906" i="1"/>
  <c r="C1906" i="1"/>
  <c r="B1906" i="1"/>
  <c r="F1905" i="1"/>
  <c r="C1905" i="1"/>
  <c r="B1905" i="1"/>
  <c r="F1904" i="1"/>
  <c r="C1904" i="1"/>
  <c r="B1904" i="1"/>
  <c r="F1903" i="1"/>
  <c r="C1903" i="1"/>
  <c r="B1903" i="1"/>
  <c r="F1902" i="1"/>
  <c r="C1902" i="1"/>
  <c r="B1902" i="1"/>
  <c r="F1901" i="1"/>
  <c r="C1901" i="1"/>
  <c r="B1901" i="1"/>
  <c r="F1900" i="1"/>
  <c r="C1900" i="1"/>
  <c r="B1900" i="1"/>
  <c r="F1899" i="1"/>
  <c r="C1899" i="1"/>
  <c r="B1899" i="1"/>
  <c r="F1898" i="1"/>
  <c r="C1898" i="1"/>
  <c r="B1898" i="1"/>
  <c r="F1897" i="1"/>
  <c r="C1897" i="1"/>
  <c r="B1897" i="1"/>
  <c r="F1896" i="1"/>
  <c r="C1896" i="1"/>
  <c r="B1896" i="1"/>
  <c r="F1895" i="1"/>
  <c r="C1895" i="1"/>
  <c r="B1895" i="1"/>
  <c r="F1894" i="1"/>
  <c r="C1894" i="1"/>
  <c r="B1894" i="1"/>
  <c r="F1893" i="1"/>
  <c r="C1893" i="1"/>
  <c r="B1893" i="1"/>
  <c r="F1892" i="1"/>
  <c r="C1892" i="1"/>
  <c r="B1892" i="1"/>
  <c r="F1891" i="1"/>
  <c r="C1891" i="1"/>
  <c r="B1891" i="1"/>
  <c r="F1890" i="1"/>
  <c r="C1890" i="1"/>
  <c r="B1890" i="1"/>
  <c r="F1889" i="1"/>
  <c r="C1889" i="1"/>
  <c r="B1889" i="1"/>
  <c r="F1888" i="1"/>
  <c r="C1888" i="1"/>
  <c r="B1888" i="1"/>
  <c r="F1887" i="1"/>
  <c r="C1887" i="1"/>
  <c r="B1887" i="1"/>
  <c r="F1886" i="1"/>
  <c r="C1886" i="1"/>
  <c r="B1886" i="1"/>
  <c r="F1885" i="1"/>
  <c r="C1885" i="1"/>
  <c r="B1885" i="1"/>
  <c r="F1884" i="1"/>
  <c r="C1884" i="1"/>
  <c r="B1884" i="1"/>
  <c r="F1883" i="1"/>
  <c r="C1883" i="1"/>
  <c r="B1883" i="1"/>
  <c r="F1882" i="1"/>
  <c r="C1882" i="1"/>
  <c r="B1882" i="1"/>
  <c r="F1881" i="1"/>
  <c r="C1881" i="1"/>
  <c r="B1881" i="1"/>
  <c r="F1880" i="1"/>
  <c r="C1880" i="1"/>
  <c r="B1880" i="1"/>
  <c r="F1879" i="1"/>
  <c r="C1879" i="1"/>
  <c r="B1879" i="1"/>
  <c r="F1878" i="1"/>
  <c r="C1878" i="1"/>
  <c r="B1878" i="1"/>
  <c r="F1877" i="1"/>
  <c r="C1877" i="1"/>
  <c r="B1877" i="1"/>
  <c r="F1876" i="1"/>
  <c r="C1876" i="1"/>
  <c r="B1876" i="1"/>
  <c r="F1875" i="1"/>
  <c r="C1875" i="1"/>
  <c r="B1875" i="1"/>
  <c r="F1874" i="1"/>
  <c r="C1874" i="1"/>
  <c r="B1874" i="1"/>
  <c r="F1873" i="1"/>
  <c r="C1873" i="1"/>
  <c r="B1873" i="1"/>
  <c r="F1872" i="1"/>
  <c r="C1872" i="1"/>
  <c r="B1872" i="1"/>
  <c r="F1871" i="1"/>
  <c r="C1871" i="1"/>
  <c r="B1871" i="1"/>
  <c r="F1870" i="1"/>
  <c r="C1870" i="1"/>
  <c r="B1870" i="1"/>
  <c r="F1869" i="1"/>
  <c r="C1869" i="1"/>
  <c r="B1869" i="1"/>
  <c r="F1868" i="1"/>
  <c r="C1868" i="1"/>
  <c r="B1868" i="1"/>
  <c r="F1867" i="1"/>
  <c r="C1867" i="1"/>
  <c r="B1867" i="1"/>
  <c r="F1866" i="1"/>
  <c r="C1866" i="1"/>
  <c r="B1866" i="1"/>
  <c r="F1865" i="1"/>
  <c r="C1865" i="1"/>
  <c r="B1865" i="1"/>
  <c r="F1864" i="1"/>
  <c r="C1864" i="1"/>
  <c r="B1864" i="1"/>
  <c r="F1863" i="1"/>
  <c r="C1863" i="1"/>
  <c r="B1863" i="1"/>
  <c r="F1862" i="1"/>
  <c r="C1862" i="1"/>
  <c r="B1862" i="1"/>
  <c r="F1861" i="1"/>
  <c r="C1861" i="1"/>
  <c r="B1861" i="1"/>
  <c r="F1860" i="1"/>
  <c r="C1860" i="1"/>
  <c r="B1860" i="1"/>
  <c r="F1859" i="1"/>
  <c r="C1859" i="1"/>
  <c r="B1859" i="1"/>
  <c r="F1858" i="1"/>
  <c r="C1858" i="1"/>
  <c r="B1858" i="1"/>
  <c r="F1857" i="1"/>
  <c r="C1857" i="1"/>
  <c r="B1857" i="1"/>
  <c r="F1856" i="1"/>
  <c r="C1856" i="1"/>
  <c r="B1856" i="1"/>
  <c r="F1855" i="1"/>
  <c r="C1855" i="1"/>
  <c r="B1855" i="1"/>
  <c r="F1854" i="1"/>
  <c r="C1854" i="1"/>
  <c r="B1854" i="1"/>
  <c r="F1853" i="1"/>
  <c r="C1853" i="1"/>
  <c r="B1853" i="1"/>
  <c r="F1852" i="1"/>
  <c r="C1852" i="1"/>
  <c r="B1852" i="1"/>
  <c r="F1851" i="1"/>
  <c r="C1851" i="1"/>
  <c r="B1851" i="1"/>
  <c r="F1850" i="1"/>
  <c r="C1850" i="1"/>
  <c r="B1850" i="1"/>
  <c r="F1849" i="1"/>
  <c r="C1849" i="1"/>
  <c r="B1849" i="1"/>
  <c r="F1848" i="1"/>
  <c r="C1848" i="1"/>
  <c r="B1848" i="1"/>
  <c r="F1847" i="1"/>
  <c r="C1847" i="1"/>
  <c r="B1847" i="1"/>
  <c r="F1846" i="1"/>
  <c r="C1846" i="1"/>
  <c r="B1846" i="1"/>
  <c r="F1845" i="1"/>
  <c r="C1845" i="1"/>
  <c r="B1845" i="1"/>
  <c r="F1844" i="1"/>
  <c r="C1844" i="1"/>
  <c r="B1844" i="1"/>
  <c r="F1843" i="1"/>
  <c r="C1843" i="1"/>
  <c r="B1843" i="1"/>
  <c r="F1842" i="1"/>
  <c r="C1842" i="1"/>
  <c r="B1842" i="1"/>
  <c r="F1841" i="1"/>
  <c r="C1841" i="1"/>
  <c r="B1841" i="1"/>
  <c r="F1840" i="1"/>
  <c r="C1840" i="1"/>
  <c r="B1840" i="1"/>
  <c r="F1839" i="1"/>
  <c r="C1839" i="1"/>
  <c r="B1839" i="1"/>
  <c r="F1838" i="1"/>
  <c r="C1838" i="1"/>
  <c r="B1838" i="1"/>
  <c r="F1837" i="1"/>
  <c r="C1837" i="1"/>
  <c r="B1837" i="1"/>
  <c r="F1836" i="1"/>
  <c r="C1836" i="1"/>
  <c r="B1836" i="1"/>
  <c r="F1835" i="1"/>
  <c r="C1835" i="1"/>
  <c r="B1835" i="1"/>
  <c r="F1834" i="1"/>
  <c r="C1834" i="1"/>
  <c r="B1834" i="1"/>
  <c r="F1833" i="1"/>
  <c r="C1833" i="1"/>
  <c r="B1833" i="1"/>
  <c r="F1832" i="1"/>
  <c r="C1832" i="1"/>
  <c r="B1832" i="1"/>
  <c r="F1831" i="1"/>
  <c r="C1831" i="1"/>
  <c r="B1831" i="1"/>
  <c r="F1830" i="1"/>
  <c r="C1830" i="1"/>
  <c r="B1830" i="1"/>
  <c r="F1829" i="1"/>
  <c r="C1829" i="1"/>
  <c r="B1829" i="1"/>
  <c r="F1828" i="1"/>
  <c r="C1828" i="1"/>
  <c r="B1828" i="1"/>
  <c r="F1827" i="1"/>
  <c r="C1827" i="1"/>
  <c r="B1827" i="1"/>
  <c r="F1826" i="1"/>
  <c r="C1826" i="1"/>
  <c r="B1826" i="1"/>
  <c r="F1825" i="1"/>
  <c r="C1825" i="1"/>
  <c r="B1825" i="1"/>
  <c r="F1824" i="1"/>
  <c r="C1824" i="1"/>
  <c r="B1824" i="1"/>
  <c r="F1823" i="1"/>
  <c r="C1823" i="1"/>
  <c r="B1823" i="1"/>
  <c r="F1822" i="1"/>
  <c r="C1822" i="1"/>
  <c r="B1822" i="1"/>
  <c r="F1821" i="1"/>
  <c r="C1821" i="1"/>
  <c r="B1821" i="1"/>
  <c r="F1820" i="1"/>
  <c r="C1820" i="1"/>
  <c r="B1820" i="1"/>
  <c r="F1819" i="1"/>
  <c r="C1819" i="1"/>
  <c r="B1819" i="1"/>
  <c r="F1818" i="1"/>
  <c r="C1818" i="1"/>
  <c r="B1818" i="1"/>
  <c r="F1817" i="1"/>
  <c r="C1817" i="1"/>
  <c r="B1817" i="1"/>
  <c r="F1816" i="1"/>
  <c r="C1816" i="1"/>
  <c r="B1816" i="1"/>
  <c r="F1815" i="1"/>
  <c r="C1815" i="1"/>
  <c r="B1815" i="1"/>
  <c r="F1814" i="1"/>
  <c r="C1814" i="1"/>
  <c r="B1814" i="1"/>
  <c r="F1813" i="1"/>
  <c r="C1813" i="1"/>
  <c r="B1813" i="1"/>
  <c r="F1812" i="1"/>
  <c r="C1812" i="1"/>
  <c r="B1812" i="1"/>
  <c r="F1811" i="1"/>
  <c r="C1811" i="1"/>
  <c r="B1811" i="1"/>
  <c r="F1810" i="1"/>
  <c r="C1810" i="1"/>
  <c r="B1810" i="1"/>
  <c r="F1809" i="1"/>
  <c r="C1809" i="1"/>
  <c r="B1809" i="1"/>
  <c r="F1808" i="1"/>
  <c r="C1808" i="1"/>
  <c r="B1808" i="1"/>
  <c r="F1807" i="1"/>
  <c r="C1807" i="1"/>
  <c r="B1807" i="1"/>
  <c r="F1806" i="1"/>
  <c r="C1806" i="1"/>
  <c r="B1806" i="1"/>
  <c r="F1805" i="1"/>
  <c r="C1805" i="1"/>
  <c r="B1805" i="1"/>
  <c r="F1804" i="1"/>
  <c r="C1804" i="1"/>
  <c r="B1804" i="1"/>
  <c r="F1803" i="1"/>
  <c r="C1803" i="1"/>
  <c r="B1803" i="1"/>
  <c r="F1802" i="1"/>
  <c r="C1802" i="1"/>
  <c r="B1802" i="1"/>
  <c r="F1801" i="1"/>
  <c r="C1801" i="1"/>
  <c r="B1801" i="1"/>
  <c r="F1800" i="1"/>
  <c r="C1800" i="1"/>
  <c r="B1800" i="1"/>
  <c r="F1799" i="1"/>
  <c r="C1799" i="1"/>
  <c r="B1799" i="1"/>
  <c r="F1798" i="1"/>
  <c r="C1798" i="1"/>
  <c r="B1798" i="1"/>
  <c r="F1797" i="1"/>
  <c r="C1797" i="1"/>
  <c r="B1797" i="1"/>
  <c r="F1796" i="1"/>
  <c r="C1796" i="1"/>
  <c r="B1796" i="1"/>
  <c r="F1795" i="1"/>
  <c r="C1795" i="1"/>
  <c r="B1795" i="1"/>
  <c r="F1794" i="1"/>
  <c r="C1794" i="1"/>
  <c r="B1794" i="1"/>
  <c r="F1793" i="1"/>
  <c r="C1793" i="1"/>
  <c r="B1793" i="1"/>
  <c r="F1792" i="1"/>
  <c r="C1792" i="1"/>
  <c r="B1792" i="1"/>
  <c r="F1791" i="1"/>
  <c r="C1791" i="1"/>
  <c r="B1791" i="1"/>
  <c r="F1790" i="1"/>
  <c r="C1790" i="1"/>
  <c r="B1790" i="1"/>
  <c r="F1789" i="1"/>
  <c r="C1789" i="1"/>
  <c r="B1789" i="1"/>
  <c r="F1788" i="1"/>
  <c r="C1788" i="1"/>
  <c r="B1788" i="1"/>
  <c r="F1787" i="1"/>
  <c r="C1787" i="1"/>
  <c r="B1787" i="1"/>
  <c r="F1786" i="1"/>
  <c r="C1786" i="1"/>
  <c r="B1786" i="1"/>
  <c r="F1785" i="1"/>
  <c r="C1785" i="1"/>
  <c r="B1785" i="1"/>
  <c r="F1784" i="1"/>
  <c r="C1784" i="1"/>
  <c r="B1784" i="1"/>
  <c r="F1783" i="1"/>
  <c r="C1783" i="1"/>
  <c r="B1783" i="1"/>
  <c r="F1782" i="1"/>
  <c r="C1782" i="1"/>
  <c r="B1782" i="1"/>
  <c r="F1781" i="1"/>
  <c r="C1781" i="1"/>
  <c r="B1781" i="1"/>
  <c r="F1780" i="1"/>
  <c r="C1780" i="1"/>
  <c r="B1780" i="1"/>
  <c r="F1779" i="1"/>
  <c r="C1779" i="1"/>
  <c r="B1779" i="1"/>
  <c r="F1778" i="1"/>
  <c r="C1778" i="1"/>
  <c r="B1778" i="1"/>
  <c r="F1777" i="1"/>
  <c r="C1777" i="1"/>
  <c r="B1777" i="1"/>
  <c r="F1776" i="1"/>
  <c r="C1776" i="1"/>
  <c r="B1776" i="1"/>
  <c r="F1775" i="1"/>
  <c r="C1775" i="1"/>
  <c r="B1775" i="1"/>
  <c r="F1774" i="1"/>
  <c r="C1774" i="1"/>
  <c r="B1774" i="1"/>
  <c r="F1773" i="1"/>
  <c r="C1773" i="1"/>
  <c r="B1773" i="1"/>
  <c r="F1772" i="1"/>
  <c r="C1772" i="1"/>
  <c r="B1772" i="1"/>
  <c r="F1771" i="1"/>
  <c r="C1771" i="1"/>
  <c r="B1771" i="1"/>
  <c r="F1770" i="1"/>
  <c r="C1770" i="1"/>
  <c r="B1770" i="1"/>
  <c r="F1769" i="1"/>
  <c r="C1769" i="1"/>
  <c r="B1769" i="1"/>
  <c r="F1768" i="1"/>
  <c r="C1768" i="1"/>
  <c r="B1768" i="1"/>
  <c r="F1767" i="1"/>
  <c r="C1767" i="1"/>
  <c r="B1767" i="1"/>
  <c r="F1766" i="1"/>
  <c r="C1766" i="1"/>
  <c r="B1766" i="1"/>
  <c r="F1765" i="1"/>
  <c r="C1765" i="1"/>
  <c r="B1765" i="1"/>
  <c r="F1764" i="1"/>
  <c r="C1764" i="1"/>
  <c r="B1764" i="1"/>
  <c r="F1763" i="1"/>
  <c r="C1763" i="1"/>
  <c r="B1763" i="1"/>
  <c r="F1762" i="1"/>
  <c r="C1762" i="1"/>
  <c r="B1762" i="1"/>
  <c r="F1761" i="1"/>
  <c r="C1761" i="1"/>
  <c r="B1761" i="1"/>
  <c r="F1760" i="1"/>
  <c r="C1760" i="1"/>
  <c r="B1760" i="1"/>
  <c r="F1759" i="1"/>
  <c r="C1759" i="1"/>
  <c r="B1759" i="1"/>
  <c r="F1758" i="1"/>
  <c r="C1758" i="1"/>
  <c r="B1758" i="1"/>
  <c r="F1757" i="1"/>
  <c r="C1757" i="1"/>
  <c r="B1757" i="1"/>
  <c r="F1756" i="1"/>
  <c r="C1756" i="1"/>
  <c r="B1756" i="1"/>
  <c r="F1755" i="1"/>
  <c r="C1755" i="1"/>
  <c r="B1755" i="1"/>
  <c r="F1754" i="1"/>
  <c r="C1754" i="1"/>
  <c r="B1754" i="1"/>
  <c r="F1753" i="1"/>
  <c r="C1753" i="1"/>
  <c r="B1753" i="1"/>
  <c r="F1752" i="1"/>
  <c r="C1752" i="1"/>
  <c r="B1752" i="1"/>
  <c r="F1751" i="1"/>
  <c r="C1751" i="1"/>
  <c r="B1751" i="1"/>
  <c r="F1750" i="1"/>
  <c r="C1750" i="1"/>
  <c r="B1750" i="1"/>
  <c r="F1749" i="1"/>
  <c r="C1749" i="1"/>
  <c r="B1749" i="1"/>
  <c r="F1748" i="1"/>
  <c r="C1748" i="1"/>
  <c r="B1748" i="1"/>
  <c r="F1747" i="1"/>
  <c r="C1747" i="1"/>
  <c r="B1747" i="1"/>
  <c r="F1746" i="1"/>
  <c r="C1746" i="1"/>
  <c r="B1746" i="1"/>
  <c r="F1745" i="1"/>
  <c r="C1745" i="1"/>
  <c r="B1745" i="1"/>
  <c r="F1744" i="1"/>
  <c r="C1744" i="1"/>
  <c r="B1744" i="1"/>
  <c r="F1743" i="1"/>
  <c r="C1743" i="1"/>
  <c r="B1743" i="1"/>
  <c r="F1742" i="1"/>
  <c r="C1742" i="1"/>
  <c r="B1742" i="1"/>
  <c r="F1741" i="1"/>
  <c r="C1741" i="1"/>
  <c r="B1741" i="1"/>
  <c r="F1740" i="1"/>
  <c r="C1740" i="1"/>
  <c r="B1740" i="1"/>
  <c r="F1739" i="1"/>
  <c r="C1739" i="1"/>
  <c r="B1739" i="1"/>
  <c r="F1738" i="1"/>
  <c r="C1738" i="1"/>
  <c r="B1738" i="1"/>
  <c r="F1737" i="1"/>
  <c r="C1737" i="1"/>
  <c r="B1737" i="1"/>
  <c r="F1736" i="1"/>
  <c r="C1736" i="1"/>
  <c r="B1736" i="1"/>
  <c r="F1735" i="1"/>
  <c r="C1735" i="1"/>
  <c r="B1735" i="1"/>
  <c r="F1734" i="1"/>
  <c r="C1734" i="1"/>
  <c r="B1734" i="1"/>
  <c r="F1733" i="1"/>
  <c r="C1733" i="1"/>
  <c r="B1733" i="1"/>
  <c r="F1732" i="1"/>
  <c r="C1732" i="1"/>
  <c r="B1732" i="1"/>
  <c r="F1731" i="1"/>
  <c r="C1731" i="1"/>
  <c r="B1731" i="1"/>
  <c r="F1730" i="1"/>
  <c r="C1730" i="1"/>
  <c r="B1730" i="1"/>
  <c r="F1729" i="1"/>
  <c r="C1729" i="1"/>
  <c r="B1729" i="1"/>
  <c r="F1728" i="1"/>
  <c r="C1728" i="1"/>
  <c r="B1728" i="1"/>
  <c r="F1727" i="1"/>
  <c r="C1727" i="1"/>
  <c r="B1727" i="1"/>
  <c r="F1726" i="1"/>
  <c r="C1726" i="1"/>
  <c r="B1726" i="1"/>
  <c r="F1725" i="1"/>
  <c r="C1725" i="1"/>
  <c r="B1725" i="1"/>
  <c r="F1724" i="1"/>
  <c r="C1724" i="1"/>
  <c r="B1724" i="1"/>
  <c r="F1723" i="1"/>
  <c r="C1723" i="1"/>
  <c r="B1723" i="1"/>
  <c r="F1722" i="1"/>
  <c r="C1722" i="1"/>
  <c r="B1722" i="1"/>
  <c r="F1721" i="1"/>
  <c r="C1721" i="1"/>
  <c r="B1721" i="1"/>
  <c r="F1720" i="1"/>
  <c r="C1720" i="1"/>
  <c r="B1720" i="1"/>
  <c r="F1719" i="1"/>
  <c r="C1719" i="1"/>
  <c r="B1719" i="1"/>
  <c r="F1718" i="1"/>
  <c r="C1718" i="1"/>
  <c r="B1718" i="1"/>
  <c r="F1717" i="1"/>
  <c r="C1717" i="1"/>
  <c r="B1717" i="1"/>
  <c r="F1716" i="1"/>
  <c r="C1716" i="1"/>
  <c r="B1716" i="1"/>
  <c r="F1715" i="1"/>
  <c r="C1715" i="1"/>
  <c r="B1715" i="1"/>
  <c r="F1714" i="1"/>
  <c r="C1714" i="1"/>
  <c r="B1714" i="1"/>
  <c r="F1713" i="1"/>
  <c r="C1713" i="1"/>
  <c r="B1713" i="1"/>
  <c r="F1712" i="1"/>
  <c r="C1712" i="1"/>
  <c r="B1712" i="1"/>
  <c r="F1711" i="1"/>
  <c r="C1711" i="1"/>
  <c r="B1711" i="1"/>
  <c r="F1710" i="1"/>
  <c r="C1710" i="1"/>
  <c r="B1710" i="1"/>
  <c r="F1709" i="1"/>
  <c r="C1709" i="1"/>
  <c r="B1709" i="1"/>
  <c r="F1708" i="1"/>
  <c r="C1708" i="1"/>
  <c r="B1708" i="1"/>
  <c r="F1707" i="1"/>
  <c r="C1707" i="1"/>
  <c r="B1707" i="1"/>
  <c r="F1706" i="1"/>
  <c r="C1706" i="1"/>
  <c r="B1706" i="1"/>
  <c r="F1705" i="1"/>
  <c r="C1705" i="1"/>
  <c r="B1705" i="1"/>
  <c r="F1704" i="1"/>
  <c r="C1704" i="1"/>
  <c r="B1704" i="1"/>
  <c r="F1703" i="1"/>
  <c r="C1703" i="1"/>
  <c r="B1703" i="1"/>
  <c r="F1702" i="1"/>
  <c r="C1702" i="1"/>
  <c r="B1702" i="1"/>
  <c r="F1701" i="1"/>
  <c r="C1701" i="1"/>
  <c r="B1701" i="1"/>
  <c r="F1700" i="1"/>
  <c r="C1700" i="1"/>
  <c r="B1700" i="1"/>
  <c r="F1699" i="1"/>
  <c r="C1699" i="1"/>
  <c r="B1699" i="1"/>
  <c r="F1698" i="1"/>
  <c r="C1698" i="1"/>
  <c r="B1698" i="1"/>
  <c r="F1697" i="1"/>
  <c r="C1697" i="1"/>
  <c r="B1697" i="1"/>
  <c r="F1696" i="1"/>
  <c r="C1696" i="1"/>
  <c r="B1696" i="1"/>
  <c r="F1695" i="1"/>
  <c r="C1695" i="1"/>
  <c r="B1695" i="1"/>
  <c r="F1694" i="1"/>
  <c r="C1694" i="1"/>
  <c r="B1694" i="1"/>
  <c r="F1693" i="1"/>
  <c r="C1693" i="1"/>
  <c r="B1693" i="1"/>
  <c r="F1692" i="1"/>
  <c r="C1692" i="1"/>
  <c r="B1692" i="1"/>
  <c r="F1691" i="1"/>
  <c r="C1691" i="1"/>
  <c r="B1691" i="1"/>
  <c r="F1690" i="1"/>
  <c r="C1690" i="1"/>
  <c r="B1690" i="1"/>
  <c r="F1689" i="1"/>
  <c r="C1689" i="1"/>
  <c r="B1689" i="1"/>
  <c r="F1688" i="1"/>
  <c r="C1688" i="1"/>
  <c r="B1688" i="1"/>
  <c r="F1687" i="1"/>
  <c r="C1687" i="1"/>
  <c r="B1687" i="1"/>
  <c r="F1686" i="1"/>
  <c r="C1686" i="1"/>
  <c r="B1686" i="1"/>
  <c r="F1685" i="1"/>
  <c r="C1685" i="1"/>
  <c r="B1685" i="1"/>
  <c r="F1684" i="1"/>
  <c r="C1684" i="1"/>
  <c r="B1684" i="1"/>
  <c r="F1683" i="1"/>
  <c r="C1683" i="1"/>
  <c r="B1683" i="1"/>
  <c r="F1682" i="1"/>
  <c r="C1682" i="1"/>
  <c r="B1682" i="1"/>
  <c r="F1681" i="1"/>
  <c r="C1681" i="1"/>
  <c r="B1681" i="1"/>
  <c r="F1680" i="1"/>
  <c r="C1680" i="1"/>
  <c r="B1680" i="1"/>
  <c r="F1679" i="1"/>
  <c r="C1679" i="1"/>
  <c r="B1679" i="1"/>
  <c r="F1678" i="1"/>
  <c r="C1678" i="1"/>
  <c r="B1678" i="1"/>
  <c r="F1677" i="1"/>
  <c r="C1677" i="1"/>
  <c r="B1677" i="1"/>
  <c r="F1676" i="1"/>
  <c r="C1676" i="1"/>
  <c r="B1676" i="1"/>
  <c r="F1675" i="1"/>
  <c r="C1675" i="1"/>
  <c r="B1675" i="1"/>
  <c r="F1674" i="1"/>
  <c r="C1674" i="1"/>
  <c r="B1674" i="1"/>
  <c r="F1673" i="1"/>
  <c r="C1673" i="1"/>
  <c r="B1673" i="1"/>
  <c r="F1672" i="1"/>
  <c r="C1672" i="1"/>
  <c r="B1672" i="1"/>
  <c r="F1671" i="1"/>
  <c r="C1671" i="1"/>
  <c r="B1671" i="1"/>
  <c r="F1670" i="1"/>
  <c r="C1670" i="1"/>
  <c r="B1670" i="1"/>
  <c r="F1669" i="1"/>
  <c r="C1669" i="1"/>
  <c r="B1669" i="1"/>
  <c r="F1668" i="1"/>
  <c r="C1668" i="1"/>
  <c r="B1668" i="1"/>
  <c r="F1667" i="1"/>
  <c r="C1667" i="1"/>
  <c r="B1667" i="1"/>
  <c r="F1666" i="1"/>
  <c r="C1666" i="1"/>
  <c r="B1666" i="1"/>
  <c r="F1665" i="1"/>
  <c r="C1665" i="1"/>
  <c r="B1665" i="1"/>
  <c r="F1664" i="1"/>
  <c r="C1664" i="1"/>
  <c r="B1664" i="1"/>
  <c r="F1663" i="1"/>
  <c r="C1663" i="1"/>
  <c r="B1663" i="1"/>
  <c r="F1662" i="1"/>
  <c r="C1662" i="1"/>
  <c r="B1662" i="1"/>
  <c r="F1661" i="1"/>
  <c r="C1661" i="1"/>
  <c r="B1661" i="1"/>
  <c r="F1660" i="1"/>
  <c r="C1660" i="1"/>
  <c r="B1660" i="1"/>
  <c r="F1659" i="1"/>
  <c r="C1659" i="1"/>
  <c r="B1659" i="1"/>
  <c r="F1658" i="1"/>
  <c r="C1658" i="1"/>
  <c r="B1658" i="1"/>
  <c r="F1657" i="1"/>
  <c r="C1657" i="1"/>
  <c r="B1657" i="1"/>
  <c r="F1656" i="1"/>
  <c r="C1656" i="1"/>
  <c r="B1656" i="1"/>
  <c r="F1655" i="1"/>
  <c r="C1655" i="1"/>
  <c r="B1655" i="1"/>
  <c r="F1654" i="1"/>
  <c r="C1654" i="1"/>
  <c r="B1654" i="1"/>
  <c r="F1653" i="1"/>
  <c r="C1653" i="1"/>
  <c r="B1653" i="1"/>
  <c r="F1652" i="1"/>
  <c r="C1652" i="1"/>
  <c r="B1652" i="1"/>
  <c r="F1651" i="1"/>
  <c r="C1651" i="1"/>
  <c r="B1651" i="1"/>
  <c r="F1650" i="1"/>
  <c r="C1650" i="1"/>
  <c r="B1650" i="1"/>
  <c r="F1649" i="1"/>
  <c r="C1649" i="1"/>
  <c r="B1649" i="1"/>
  <c r="F1648" i="1"/>
  <c r="C1648" i="1"/>
  <c r="B1648" i="1"/>
  <c r="F1647" i="1"/>
  <c r="C1647" i="1"/>
  <c r="B1647" i="1"/>
  <c r="F1646" i="1"/>
  <c r="C1646" i="1"/>
  <c r="B1646" i="1"/>
  <c r="F1645" i="1"/>
  <c r="C1645" i="1"/>
  <c r="B1645" i="1"/>
  <c r="F1644" i="1"/>
  <c r="C1644" i="1"/>
  <c r="B1644" i="1"/>
  <c r="F1643" i="1"/>
  <c r="C1643" i="1"/>
  <c r="B1643" i="1"/>
  <c r="F1642" i="1"/>
  <c r="C1642" i="1"/>
  <c r="B1642" i="1"/>
  <c r="F1641" i="1"/>
  <c r="C1641" i="1"/>
  <c r="B1641" i="1"/>
  <c r="F1640" i="1"/>
  <c r="C1640" i="1"/>
  <c r="B1640" i="1"/>
  <c r="F1639" i="1"/>
  <c r="C1639" i="1"/>
  <c r="B1639" i="1"/>
  <c r="F1638" i="1"/>
  <c r="C1638" i="1"/>
  <c r="B1638" i="1"/>
  <c r="F1637" i="1"/>
  <c r="C1637" i="1"/>
  <c r="B1637" i="1"/>
  <c r="F1636" i="1"/>
  <c r="C1636" i="1"/>
  <c r="B1636" i="1"/>
  <c r="F1635" i="1"/>
  <c r="C1635" i="1"/>
  <c r="B1635" i="1"/>
  <c r="F1634" i="1"/>
  <c r="C1634" i="1"/>
  <c r="B1634" i="1"/>
  <c r="F1633" i="1"/>
  <c r="C1633" i="1"/>
  <c r="B1633" i="1"/>
  <c r="F1632" i="1"/>
  <c r="C1632" i="1"/>
  <c r="B1632" i="1"/>
  <c r="F1631" i="1"/>
  <c r="C1631" i="1"/>
  <c r="B1631" i="1"/>
  <c r="F1630" i="1"/>
  <c r="C1630" i="1"/>
  <c r="B1630" i="1"/>
  <c r="F1629" i="1"/>
  <c r="C1629" i="1"/>
  <c r="B1629" i="1"/>
  <c r="F1628" i="1"/>
  <c r="C1628" i="1"/>
  <c r="B1628" i="1"/>
  <c r="F1627" i="1"/>
  <c r="C1627" i="1"/>
  <c r="B1627" i="1"/>
  <c r="F1626" i="1"/>
  <c r="C1626" i="1"/>
  <c r="B1626" i="1"/>
  <c r="F1625" i="1"/>
  <c r="C1625" i="1"/>
  <c r="B1625" i="1"/>
  <c r="F1624" i="1"/>
  <c r="C1624" i="1"/>
  <c r="B1624" i="1"/>
  <c r="F1623" i="1"/>
  <c r="C1623" i="1"/>
  <c r="B1623" i="1"/>
  <c r="F1622" i="1"/>
  <c r="C1622" i="1"/>
  <c r="B1622" i="1"/>
  <c r="F1621" i="1"/>
  <c r="C1621" i="1"/>
  <c r="B1621" i="1"/>
  <c r="F1620" i="1"/>
  <c r="C1620" i="1"/>
  <c r="B1620" i="1"/>
  <c r="F1619" i="1"/>
  <c r="C1619" i="1"/>
  <c r="B1619" i="1"/>
  <c r="F1618" i="1"/>
  <c r="C1618" i="1"/>
  <c r="B1618" i="1"/>
  <c r="F1617" i="1"/>
  <c r="C1617" i="1"/>
  <c r="B1617" i="1"/>
  <c r="F1616" i="1"/>
  <c r="C1616" i="1"/>
  <c r="B1616" i="1"/>
  <c r="F1615" i="1"/>
  <c r="C1615" i="1"/>
  <c r="B1615" i="1"/>
  <c r="F1614" i="1"/>
  <c r="C1614" i="1"/>
  <c r="B1614" i="1"/>
  <c r="F1613" i="1"/>
  <c r="C1613" i="1"/>
  <c r="B1613" i="1"/>
  <c r="F1612" i="1"/>
  <c r="C1612" i="1"/>
  <c r="B1612" i="1"/>
  <c r="F1611" i="1"/>
  <c r="C1611" i="1"/>
  <c r="B1611" i="1"/>
  <c r="F1610" i="1"/>
  <c r="C1610" i="1"/>
  <c r="B1610" i="1"/>
  <c r="F1609" i="1"/>
  <c r="C1609" i="1"/>
  <c r="B1609" i="1"/>
  <c r="F1608" i="1"/>
  <c r="C1608" i="1"/>
  <c r="B1608" i="1"/>
  <c r="F1607" i="1"/>
  <c r="C1607" i="1"/>
  <c r="B1607" i="1"/>
  <c r="F1606" i="1"/>
  <c r="C1606" i="1"/>
  <c r="B1606" i="1"/>
  <c r="F1605" i="1"/>
  <c r="C1605" i="1"/>
  <c r="B1605" i="1"/>
  <c r="F1604" i="1"/>
  <c r="C1604" i="1"/>
  <c r="B1604" i="1"/>
  <c r="F1603" i="1"/>
  <c r="C1603" i="1"/>
  <c r="B1603" i="1"/>
  <c r="F1602" i="1"/>
  <c r="C1602" i="1"/>
  <c r="B1602" i="1"/>
  <c r="F1601" i="1"/>
  <c r="C1601" i="1"/>
  <c r="B1601" i="1"/>
  <c r="F1600" i="1"/>
  <c r="C1600" i="1"/>
  <c r="B1600" i="1"/>
  <c r="F1599" i="1"/>
  <c r="C1599" i="1"/>
  <c r="B1599" i="1"/>
  <c r="F1598" i="1"/>
  <c r="C1598" i="1"/>
  <c r="B1598" i="1"/>
  <c r="F1597" i="1"/>
  <c r="C1597" i="1"/>
  <c r="B1597" i="1"/>
  <c r="F1596" i="1"/>
  <c r="C1596" i="1"/>
  <c r="B1596" i="1"/>
  <c r="F1595" i="1"/>
  <c r="C1595" i="1"/>
  <c r="B1595" i="1"/>
  <c r="F1594" i="1"/>
  <c r="C1594" i="1"/>
  <c r="B1594" i="1"/>
  <c r="F1593" i="1"/>
  <c r="C1593" i="1"/>
  <c r="B1593" i="1"/>
  <c r="F1592" i="1"/>
  <c r="C1592" i="1"/>
  <c r="B1592" i="1"/>
  <c r="F1591" i="1"/>
  <c r="C1591" i="1"/>
  <c r="B1591" i="1"/>
  <c r="F1590" i="1"/>
  <c r="C1590" i="1"/>
  <c r="B1590" i="1"/>
  <c r="F1589" i="1"/>
  <c r="C1589" i="1"/>
  <c r="B1589" i="1"/>
  <c r="F1588" i="1"/>
  <c r="C1588" i="1"/>
  <c r="B1588" i="1"/>
  <c r="F1587" i="1"/>
  <c r="C1587" i="1"/>
  <c r="B1587" i="1"/>
  <c r="F1586" i="1"/>
  <c r="C1586" i="1"/>
  <c r="B1586" i="1"/>
  <c r="F1585" i="1"/>
  <c r="C1585" i="1"/>
  <c r="B1585" i="1"/>
  <c r="F1584" i="1"/>
  <c r="C1584" i="1"/>
  <c r="B1584" i="1"/>
  <c r="F1583" i="1"/>
  <c r="C1583" i="1"/>
  <c r="B1583" i="1"/>
  <c r="F1582" i="1"/>
  <c r="C1582" i="1"/>
  <c r="B1582" i="1"/>
  <c r="F1581" i="1"/>
  <c r="C1581" i="1"/>
  <c r="B1581" i="1"/>
  <c r="F1580" i="1"/>
  <c r="C1580" i="1"/>
  <c r="B1580" i="1"/>
  <c r="F1579" i="1"/>
  <c r="C1579" i="1"/>
  <c r="B1579" i="1"/>
  <c r="F1578" i="1"/>
  <c r="C1578" i="1"/>
  <c r="B1578" i="1"/>
  <c r="F1577" i="1"/>
  <c r="C1577" i="1"/>
  <c r="B1577" i="1"/>
  <c r="F1576" i="1"/>
  <c r="C1576" i="1"/>
  <c r="B1576" i="1"/>
  <c r="F1575" i="1"/>
  <c r="C1575" i="1"/>
  <c r="B1575" i="1"/>
  <c r="F1574" i="1"/>
  <c r="C1574" i="1"/>
  <c r="B1574" i="1"/>
  <c r="F1573" i="1"/>
  <c r="C1573" i="1"/>
  <c r="B1573" i="1"/>
  <c r="F1572" i="1"/>
  <c r="C1572" i="1"/>
  <c r="B1572" i="1"/>
  <c r="F1571" i="1"/>
  <c r="C1571" i="1"/>
  <c r="B1571" i="1"/>
  <c r="F1570" i="1"/>
  <c r="C1570" i="1"/>
  <c r="B1570" i="1"/>
  <c r="F1569" i="1"/>
  <c r="C1569" i="1"/>
  <c r="B1569" i="1"/>
  <c r="F1568" i="1"/>
  <c r="C1568" i="1"/>
  <c r="B1568" i="1"/>
  <c r="F1567" i="1"/>
  <c r="C1567" i="1"/>
  <c r="B1567" i="1"/>
  <c r="F1566" i="1"/>
  <c r="C1566" i="1"/>
  <c r="B1566" i="1"/>
  <c r="F1565" i="1"/>
  <c r="C1565" i="1"/>
  <c r="B1565" i="1"/>
  <c r="F1564" i="1"/>
  <c r="C1564" i="1"/>
  <c r="B1564" i="1"/>
  <c r="F1563" i="1"/>
  <c r="C1563" i="1"/>
  <c r="B1563" i="1"/>
  <c r="F1562" i="1"/>
  <c r="C1562" i="1"/>
  <c r="B1562" i="1"/>
  <c r="F1561" i="1"/>
  <c r="C1561" i="1"/>
  <c r="B1561" i="1"/>
  <c r="F1560" i="1"/>
  <c r="C1560" i="1"/>
  <c r="B1560" i="1"/>
  <c r="F1559" i="1"/>
  <c r="C1559" i="1"/>
  <c r="B1559" i="1"/>
  <c r="F1558" i="1"/>
  <c r="C1558" i="1"/>
  <c r="B1558" i="1"/>
  <c r="F1557" i="1"/>
  <c r="C1557" i="1"/>
  <c r="B1557" i="1"/>
  <c r="F1556" i="1"/>
  <c r="C1556" i="1"/>
  <c r="B1556" i="1"/>
  <c r="F1555" i="1"/>
  <c r="C1555" i="1"/>
  <c r="B1555" i="1"/>
  <c r="F1554" i="1"/>
  <c r="C1554" i="1"/>
  <c r="B1554" i="1"/>
  <c r="F1553" i="1"/>
  <c r="C1553" i="1"/>
  <c r="B1553" i="1"/>
  <c r="F1552" i="1"/>
  <c r="C1552" i="1"/>
  <c r="B1552" i="1"/>
  <c r="F1551" i="1"/>
  <c r="C1551" i="1"/>
  <c r="B1551" i="1"/>
  <c r="F1550" i="1"/>
  <c r="C1550" i="1"/>
  <c r="B1550" i="1"/>
  <c r="F1549" i="1"/>
  <c r="C1549" i="1"/>
  <c r="B1549" i="1"/>
  <c r="F1548" i="1"/>
  <c r="C1548" i="1"/>
  <c r="B1548" i="1"/>
  <c r="F1547" i="1"/>
  <c r="C1547" i="1"/>
  <c r="B1547" i="1"/>
  <c r="F1546" i="1"/>
  <c r="C1546" i="1"/>
  <c r="B1546" i="1"/>
  <c r="F1545" i="1"/>
  <c r="C1545" i="1"/>
  <c r="B1545" i="1"/>
  <c r="F1544" i="1"/>
  <c r="C1544" i="1"/>
  <c r="B1544" i="1"/>
  <c r="F1543" i="1"/>
  <c r="C1543" i="1"/>
  <c r="B1543" i="1"/>
  <c r="F1542" i="1"/>
  <c r="C1542" i="1"/>
  <c r="B1542" i="1"/>
  <c r="F1541" i="1"/>
  <c r="C1541" i="1"/>
  <c r="B1541" i="1"/>
  <c r="F1540" i="1"/>
  <c r="C1540" i="1"/>
  <c r="B1540" i="1"/>
  <c r="F1539" i="1"/>
  <c r="C1539" i="1"/>
  <c r="B1539" i="1"/>
  <c r="F1538" i="1"/>
  <c r="C1538" i="1"/>
  <c r="B1538" i="1"/>
  <c r="F1537" i="1"/>
  <c r="C1537" i="1"/>
  <c r="B1537" i="1"/>
  <c r="F1536" i="1"/>
  <c r="C1536" i="1"/>
  <c r="B1536" i="1"/>
  <c r="F1535" i="1"/>
  <c r="C1535" i="1"/>
  <c r="B1535" i="1"/>
  <c r="F1534" i="1"/>
  <c r="C1534" i="1"/>
  <c r="B1534" i="1"/>
  <c r="F1533" i="1"/>
  <c r="C1533" i="1"/>
  <c r="B1533" i="1"/>
  <c r="F1532" i="1"/>
  <c r="C1532" i="1"/>
  <c r="B1532" i="1"/>
  <c r="F1531" i="1"/>
  <c r="C1531" i="1"/>
  <c r="B1531" i="1"/>
  <c r="F1530" i="1"/>
  <c r="C1530" i="1"/>
  <c r="B1530" i="1"/>
  <c r="F1529" i="1"/>
  <c r="C1529" i="1"/>
  <c r="B1529" i="1"/>
  <c r="F1528" i="1"/>
  <c r="C1528" i="1"/>
  <c r="B1528" i="1"/>
  <c r="F1527" i="1"/>
  <c r="C1527" i="1"/>
  <c r="B1527" i="1"/>
  <c r="F1526" i="1"/>
  <c r="C1526" i="1"/>
  <c r="B1526" i="1"/>
  <c r="F1525" i="1"/>
  <c r="C1525" i="1"/>
  <c r="B1525" i="1"/>
  <c r="F1524" i="1"/>
  <c r="C1524" i="1"/>
  <c r="B1524" i="1"/>
  <c r="F1523" i="1"/>
  <c r="C1523" i="1"/>
  <c r="B1523" i="1"/>
  <c r="F1522" i="1"/>
  <c r="C1522" i="1"/>
  <c r="B1522" i="1"/>
  <c r="F1521" i="1"/>
  <c r="C1521" i="1"/>
  <c r="B1521" i="1"/>
  <c r="F1520" i="1"/>
  <c r="C1520" i="1"/>
  <c r="B1520" i="1"/>
  <c r="F1519" i="1"/>
  <c r="C1519" i="1"/>
  <c r="B1519" i="1"/>
  <c r="F1518" i="1"/>
  <c r="C1518" i="1"/>
  <c r="B1518" i="1"/>
  <c r="F1517" i="1"/>
  <c r="C1517" i="1"/>
  <c r="B1517" i="1"/>
  <c r="F1516" i="1"/>
  <c r="C1516" i="1"/>
  <c r="B1516" i="1"/>
  <c r="F1515" i="1"/>
  <c r="C1515" i="1"/>
  <c r="B1515" i="1"/>
  <c r="F1514" i="1"/>
  <c r="C1514" i="1"/>
  <c r="B1514" i="1"/>
  <c r="F1513" i="1"/>
  <c r="C1513" i="1"/>
  <c r="B1513" i="1"/>
  <c r="F1512" i="1"/>
  <c r="C1512" i="1"/>
  <c r="B1512" i="1"/>
  <c r="F1511" i="1"/>
  <c r="C1511" i="1"/>
  <c r="B1511" i="1"/>
  <c r="F1510" i="1"/>
  <c r="C1510" i="1"/>
  <c r="B1510" i="1"/>
  <c r="F1509" i="1"/>
  <c r="C1509" i="1"/>
  <c r="B1509" i="1"/>
  <c r="F1508" i="1"/>
  <c r="C1508" i="1"/>
  <c r="B1508" i="1"/>
  <c r="F1507" i="1"/>
  <c r="C1507" i="1"/>
  <c r="B1507" i="1"/>
  <c r="F1506" i="1"/>
  <c r="C1506" i="1"/>
  <c r="B1506" i="1"/>
  <c r="F1505" i="1"/>
  <c r="C1505" i="1"/>
  <c r="B1505" i="1"/>
  <c r="F1504" i="1"/>
  <c r="C1504" i="1"/>
  <c r="B1504" i="1"/>
  <c r="F1503" i="1"/>
  <c r="C1503" i="1"/>
  <c r="B1503" i="1"/>
  <c r="F1502" i="1"/>
  <c r="C1502" i="1"/>
  <c r="B1502" i="1"/>
  <c r="F1501" i="1"/>
  <c r="C1501" i="1"/>
  <c r="B1501" i="1"/>
  <c r="F1500" i="1"/>
  <c r="C1500" i="1"/>
  <c r="B1500" i="1"/>
  <c r="F1499" i="1"/>
  <c r="C1499" i="1"/>
  <c r="B1499" i="1"/>
  <c r="F1498" i="1"/>
  <c r="C1498" i="1"/>
  <c r="B1498" i="1"/>
  <c r="F1497" i="1"/>
  <c r="C1497" i="1"/>
  <c r="B1497" i="1"/>
  <c r="F1496" i="1"/>
  <c r="C1496" i="1"/>
  <c r="B1496" i="1"/>
  <c r="F1495" i="1"/>
  <c r="C1495" i="1"/>
  <c r="B1495" i="1"/>
  <c r="F1494" i="1"/>
  <c r="C1494" i="1"/>
  <c r="B1494" i="1"/>
  <c r="F1493" i="1"/>
  <c r="C1493" i="1"/>
  <c r="B1493" i="1"/>
  <c r="F1492" i="1"/>
  <c r="C1492" i="1"/>
  <c r="B1492" i="1"/>
  <c r="F1491" i="1"/>
  <c r="C1491" i="1"/>
  <c r="B1491" i="1"/>
  <c r="F1490" i="1"/>
  <c r="C1490" i="1"/>
  <c r="B1490" i="1"/>
  <c r="F1489" i="1"/>
  <c r="C1489" i="1"/>
  <c r="B1489" i="1"/>
  <c r="F1488" i="1"/>
  <c r="C1488" i="1"/>
  <c r="B1488" i="1"/>
  <c r="F1487" i="1"/>
  <c r="C1487" i="1"/>
  <c r="B1487" i="1"/>
  <c r="F1486" i="1"/>
  <c r="C1486" i="1"/>
  <c r="B1486" i="1"/>
  <c r="F1485" i="1"/>
  <c r="C1485" i="1"/>
  <c r="B1485" i="1"/>
  <c r="F1484" i="1"/>
  <c r="C1484" i="1"/>
  <c r="B1484" i="1"/>
  <c r="F1483" i="1"/>
  <c r="C1483" i="1"/>
  <c r="B1483" i="1"/>
  <c r="F1482" i="1"/>
  <c r="C1482" i="1"/>
  <c r="B1482" i="1"/>
  <c r="F1481" i="1"/>
  <c r="C1481" i="1"/>
  <c r="B1481" i="1"/>
  <c r="F1480" i="1"/>
  <c r="C1480" i="1"/>
  <c r="B1480" i="1"/>
  <c r="F1479" i="1"/>
  <c r="C1479" i="1"/>
  <c r="B1479" i="1"/>
  <c r="F1478" i="1"/>
  <c r="C1478" i="1"/>
  <c r="B1478" i="1"/>
  <c r="F1477" i="1"/>
  <c r="C1477" i="1"/>
  <c r="B1477" i="1"/>
  <c r="F1476" i="1"/>
  <c r="C1476" i="1"/>
  <c r="B1476" i="1"/>
  <c r="F1475" i="1"/>
  <c r="C1475" i="1"/>
  <c r="B1475" i="1"/>
  <c r="F1474" i="1"/>
  <c r="C1474" i="1"/>
  <c r="B1474" i="1"/>
  <c r="F1473" i="1"/>
  <c r="C1473" i="1"/>
  <c r="B1473" i="1"/>
  <c r="F1472" i="1"/>
  <c r="C1472" i="1"/>
  <c r="B1472" i="1"/>
  <c r="F1471" i="1"/>
  <c r="C1471" i="1"/>
  <c r="B1471" i="1"/>
  <c r="F1470" i="1"/>
  <c r="C1470" i="1"/>
  <c r="B1470" i="1"/>
  <c r="F1469" i="1"/>
  <c r="C1469" i="1"/>
  <c r="B1469" i="1"/>
  <c r="F1468" i="1"/>
  <c r="C1468" i="1"/>
  <c r="B1468" i="1"/>
  <c r="F1467" i="1"/>
  <c r="C1467" i="1"/>
  <c r="B1467" i="1"/>
  <c r="F1466" i="1"/>
  <c r="C1466" i="1"/>
  <c r="B1466" i="1"/>
  <c r="F1465" i="1"/>
  <c r="C1465" i="1"/>
  <c r="B1465" i="1"/>
  <c r="F1464" i="1"/>
  <c r="C1464" i="1"/>
  <c r="B1464" i="1"/>
  <c r="F1463" i="1"/>
  <c r="C1463" i="1"/>
  <c r="B1463" i="1"/>
  <c r="F1462" i="1"/>
  <c r="C1462" i="1"/>
  <c r="B1462" i="1"/>
  <c r="F1461" i="1"/>
  <c r="C1461" i="1"/>
  <c r="B1461" i="1"/>
  <c r="F1460" i="1"/>
  <c r="C1460" i="1"/>
  <c r="B1460" i="1"/>
  <c r="F1459" i="1"/>
  <c r="C1459" i="1"/>
  <c r="B1459" i="1"/>
  <c r="F1458" i="1"/>
  <c r="C1458" i="1"/>
  <c r="B1458" i="1"/>
  <c r="F1457" i="1"/>
  <c r="C1457" i="1"/>
  <c r="B1457" i="1"/>
  <c r="F1456" i="1"/>
  <c r="C1456" i="1"/>
  <c r="B1456" i="1"/>
  <c r="F1455" i="1"/>
  <c r="C1455" i="1"/>
  <c r="B1455" i="1"/>
  <c r="F1454" i="1"/>
  <c r="C1454" i="1"/>
  <c r="B1454" i="1"/>
  <c r="F1453" i="1"/>
  <c r="C1453" i="1"/>
  <c r="B1453" i="1"/>
  <c r="F1452" i="1"/>
  <c r="C1452" i="1"/>
  <c r="B1452" i="1"/>
  <c r="F1451" i="1"/>
  <c r="C1451" i="1"/>
  <c r="B1451" i="1"/>
  <c r="F1450" i="1"/>
  <c r="C1450" i="1"/>
  <c r="B1450" i="1"/>
  <c r="F1449" i="1"/>
  <c r="C1449" i="1"/>
  <c r="B1449" i="1"/>
  <c r="F1448" i="1"/>
  <c r="C1448" i="1"/>
  <c r="B1448" i="1"/>
  <c r="F1447" i="1"/>
  <c r="C1447" i="1"/>
  <c r="B1447" i="1"/>
  <c r="F1446" i="1"/>
  <c r="C1446" i="1"/>
  <c r="B1446" i="1"/>
  <c r="F1445" i="1"/>
  <c r="C1445" i="1"/>
  <c r="B1445" i="1"/>
  <c r="F1444" i="1"/>
  <c r="C1444" i="1"/>
  <c r="B1444" i="1"/>
  <c r="F1443" i="1"/>
  <c r="C1443" i="1"/>
  <c r="B1443" i="1"/>
  <c r="F1442" i="1"/>
  <c r="C1442" i="1"/>
  <c r="B1442" i="1"/>
  <c r="F1441" i="1"/>
  <c r="C1441" i="1"/>
  <c r="B1441" i="1"/>
  <c r="F1440" i="1"/>
  <c r="C1440" i="1"/>
  <c r="B1440" i="1"/>
  <c r="F1439" i="1"/>
  <c r="C1439" i="1"/>
  <c r="B1439" i="1"/>
  <c r="F1438" i="1"/>
  <c r="C1438" i="1"/>
  <c r="B1438" i="1"/>
  <c r="F1437" i="1"/>
  <c r="C1437" i="1"/>
  <c r="B1437" i="1"/>
  <c r="F1436" i="1"/>
  <c r="C1436" i="1"/>
  <c r="B1436" i="1"/>
  <c r="F1435" i="1"/>
  <c r="C1435" i="1"/>
  <c r="B1435" i="1"/>
  <c r="F1434" i="1"/>
  <c r="C1434" i="1"/>
  <c r="B1434" i="1"/>
  <c r="F1433" i="1"/>
  <c r="C1433" i="1"/>
  <c r="B1433" i="1"/>
  <c r="F1432" i="1"/>
  <c r="C1432" i="1"/>
  <c r="B1432" i="1"/>
  <c r="F1431" i="1"/>
  <c r="C1431" i="1"/>
  <c r="B1431" i="1"/>
  <c r="F1430" i="1"/>
  <c r="C1430" i="1"/>
  <c r="B1430" i="1"/>
  <c r="F1429" i="1"/>
  <c r="C1429" i="1"/>
  <c r="B1429" i="1"/>
  <c r="F1428" i="1"/>
  <c r="C1428" i="1"/>
  <c r="B1428" i="1"/>
  <c r="F1427" i="1"/>
  <c r="C1427" i="1"/>
  <c r="B1427" i="1"/>
  <c r="F1426" i="1"/>
  <c r="C1426" i="1"/>
  <c r="B1426" i="1"/>
  <c r="F1425" i="1"/>
  <c r="C1425" i="1"/>
  <c r="B1425" i="1"/>
  <c r="F1424" i="1"/>
  <c r="C1424" i="1"/>
  <c r="B1424" i="1"/>
  <c r="F1423" i="1"/>
  <c r="C1423" i="1"/>
  <c r="B1423" i="1"/>
  <c r="F1422" i="1"/>
  <c r="C1422" i="1"/>
  <c r="B1422" i="1"/>
  <c r="F1421" i="1"/>
  <c r="C1421" i="1"/>
  <c r="B1421" i="1"/>
  <c r="F1420" i="1"/>
  <c r="C1420" i="1"/>
  <c r="B1420" i="1"/>
  <c r="F1419" i="1"/>
  <c r="C1419" i="1"/>
  <c r="B1419" i="1"/>
  <c r="F1418" i="1"/>
  <c r="C1418" i="1"/>
  <c r="B1418" i="1"/>
  <c r="F1417" i="1"/>
  <c r="C1417" i="1"/>
  <c r="B1417" i="1"/>
  <c r="F1416" i="1"/>
  <c r="C1416" i="1"/>
  <c r="B1416" i="1"/>
  <c r="F1415" i="1"/>
  <c r="C1415" i="1"/>
  <c r="B1415" i="1"/>
  <c r="F1414" i="1"/>
  <c r="C1414" i="1"/>
  <c r="B1414" i="1"/>
  <c r="F1413" i="1"/>
  <c r="C1413" i="1"/>
  <c r="B1413" i="1"/>
  <c r="F1412" i="1"/>
  <c r="C1412" i="1"/>
  <c r="B1412" i="1"/>
  <c r="F1411" i="1"/>
  <c r="C1411" i="1"/>
  <c r="B1411" i="1"/>
  <c r="F1410" i="1"/>
  <c r="C1410" i="1"/>
  <c r="B1410" i="1"/>
  <c r="F1409" i="1"/>
  <c r="C1409" i="1"/>
  <c r="B1409" i="1"/>
  <c r="F1408" i="1"/>
  <c r="C1408" i="1"/>
  <c r="B1408" i="1"/>
  <c r="F1407" i="1"/>
  <c r="C1407" i="1"/>
  <c r="B1407" i="1"/>
  <c r="F1406" i="1"/>
  <c r="C1406" i="1"/>
  <c r="B1406" i="1"/>
  <c r="F1405" i="1"/>
  <c r="C1405" i="1"/>
  <c r="B1405" i="1"/>
  <c r="F1404" i="1"/>
  <c r="C1404" i="1"/>
  <c r="B1404" i="1"/>
  <c r="F1403" i="1"/>
  <c r="C1403" i="1"/>
  <c r="B1403" i="1"/>
  <c r="F1402" i="1"/>
  <c r="C1402" i="1"/>
  <c r="B1402" i="1"/>
  <c r="F1401" i="1"/>
  <c r="C1401" i="1"/>
  <c r="B1401" i="1"/>
  <c r="F1400" i="1"/>
  <c r="C1400" i="1"/>
  <c r="B1400" i="1"/>
  <c r="F1399" i="1"/>
  <c r="C1399" i="1"/>
  <c r="B1399" i="1"/>
  <c r="F1398" i="1"/>
  <c r="C1398" i="1"/>
  <c r="B1398" i="1"/>
  <c r="F1397" i="1"/>
  <c r="C1397" i="1"/>
  <c r="B1397" i="1"/>
  <c r="F1396" i="1"/>
  <c r="C1396" i="1"/>
  <c r="B1396" i="1"/>
  <c r="F1395" i="1"/>
  <c r="C1395" i="1"/>
  <c r="B1395" i="1"/>
  <c r="F1394" i="1"/>
  <c r="C1394" i="1"/>
  <c r="B1394" i="1"/>
  <c r="F1393" i="1"/>
  <c r="C1393" i="1"/>
  <c r="B1393" i="1"/>
  <c r="F1392" i="1"/>
  <c r="C1392" i="1"/>
  <c r="B1392" i="1"/>
  <c r="F1391" i="1"/>
  <c r="C1391" i="1"/>
  <c r="B1391" i="1"/>
  <c r="F1390" i="1"/>
  <c r="C1390" i="1"/>
  <c r="B1390" i="1"/>
  <c r="F1389" i="1"/>
  <c r="C1389" i="1"/>
  <c r="B1389" i="1"/>
  <c r="F1388" i="1"/>
  <c r="C1388" i="1"/>
  <c r="B1388" i="1"/>
  <c r="F1387" i="1"/>
  <c r="C1387" i="1"/>
  <c r="B1387" i="1"/>
  <c r="F1386" i="1"/>
  <c r="C1386" i="1"/>
  <c r="B1386" i="1"/>
  <c r="F1385" i="1"/>
  <c r="C1385" i="1"/>
  <c r="B1385" i="1"/>
  <c r="F1384" i="1"/>
  <c r="C1384" i="1"/>
  <c r="B1384" i="1"/>
  <c r="F1383" i="1"/>
  <c r="C1383" i="1"/>
  <c r="B1383" i="1"/>
  <c r="F1382" i="1"/>
  <c r="C1382" i="1"/>
  <c r="B1382" i="1"/>
  <c r="F1381" i="1"/>
  <c r="C1381" i="1"/>
  <c r="B1381" i="1"/>
  <c r="F1380" i="1"/>
  <c r="C1380" i="1"/>
  <c r="B1380" i="1"/>
  <c r="F1379" i="1"/>
  <c r="C1379" i="1"/>
  <c r="B1379" i="1"/>
  <c r="F1378" i="1"/>
  <c r="C1378" i="1"/>
  <c r="B1378" i="1"/>
  <c r="F1377" i="1"/>
  <c r="C1377" i="1"/>
  <c r="B1377" i="1"/>
  <c r="F1376" i="1"/>
  <c r="C1376" i="1"/>
  <c r="B1376" i="1"/>
  <c r="F1375" i="1"/>
  <c r="C1375" i="1"/>
  <c r="B1375" i="1"/>
  <c r="F1374" i="1"/>
  <c r="C1374" i="1"/>
  <c r="B1374" i="1"/>
  <c r="F1373" i="1"/>
  <c r="C1373" i="1"/>
  <c r="B1373" i="1"/>
  <c r="F1372" i="1"/>
  <c r="C1372" i="1"/>
  <c r="B1372" i="1"/>
  <c r="F1371" i="1"/>
  <c r="C1371" i="1"/>
  <c r="B1371" i="1"/>
  <c r="F1370" i="1"/>
  <c r="C1370" i="1"/>
  <c r="B1370" i="1"/>
  <c r="F1369" i="1"/>
  <c r="C1369" i="1"/>
  <c r="B1369" i="1"/>
  <c r="F1368" i="1"/>
  <c r="C1368" i="1"/>
  <c r="B1368" i="1"/>
  <c r="F1367" i="1"/>
  <c r="C1367" i="1"/>
  <c r="B1367" i="1"/>
  <c r="F1366" i="1"/>
  <c r="C1366" i="1"/>
  <c r="B1366" i="1"/>
  <c r="F1365" i="1"/>
  <c r="C1365" i="1"/>
  <c r="B1365" i="1"/>
  <c r="F1364" i="1"/>
  <c r="C1364" i="1"/>
  <c r="B1364" i="1"/>
  <c r="F1363" i="1"/>
  <c r="C1363" i="1"/>
  <c r="B1363" i="1"/>
  <c r="F1362" i="1"/>
  <c r="C1362" i="1"/>
  <c r="B1362" i="1"/>
  <c r="F1361" i="1"/>
  <c r="C1361" i="1"/>
  <c r="B1361" i="1"/>
  <c r="F1360" i="1"/>
  <c r="C1360" i="1"/>
  <c r="B1360" i="1"/>
  <c r="F1359" i="1"/>
  <c r="C1359" i="1"/>
  <c r="B1359" i="1"/>
  <c r="F1358" i="1"/>
  <c r="C1358" i="1"/>
  <c r="B1358" i="1"/>
  <c r="F1357" i="1"/>
  <c r="C1357" i="1"/>
  <c r="B1357" i="1"/>
  <c r="F1356" i="1"/>
  <c r="C1356" i="1"/>
  <c r="B1356" i="1"/>
  <c r="F1355" i="1"/>
  <c r="C1355" i="1"/>
  <c r="B1355" i="1"/>
  <c r="F1354" i="1"/>
  <c r="C1354" i="1"/>
  <c r="B1354" i="1"/>
  <c r="F1353" i="1"/>
  <c r="C1353" i="1"/>
  <c r="B1353" i="1"/>
  <c r="F1352" i="1"/>
  <c r="C1352" i="1"/>
  <c r="B1352" i="1"/>
  <c r="F1351" i="1"/>
  <c r="C1351" i="1"/>
  <c r="B1351" i="1"/>
  <c r="F1350" i="1"/>
  <c r="C1350" i="1"/>
  <c r="B1350" i="1"/>
  <c r="F1349" i="1"/>
  <c r="C1349" i="1"/>
  <c r="B1349" i="1"/>
  <c r="F1348" i="1"/>
  <c r="C1348" i="1"/>
  <c r="B1348" i="1"/>
  <c r="F1347" i="1"/>
  <c r="C1347" i="1"/>
  <c r="B1347" i="1"/>
  <c r="F1346" i="1"/>
  <c r="C1346" i="1"/>
  <c r="B1346" i="1"/>
  <c r="F1345" i="1"/>
  <c r="C1345" i="1"/>
  <c r="B1345" i="1"/>
  <c r="F1344" i="1"/>
  <c r="C1344" i="1"/>
  <c r="B1344" i="1"/>
  <c r="F1343" i="1"/>
  <c r="C1343" i="1"/>
  <c r="B1343" i="1"/>
  <c r="F1342" i="1"/>
  <c r="C1342" i="1"/>
  <c r="B1342" i="1"/>
  <c r="F1341" i="1"/>
  <c r="C1341" i="1"/>
  <c r="B1341" i="1"/>
  <c r="F1340" i="1"/>
  <c r="C1340" i="1"/>
  <c r="B1340" i="1"/>
  <c r="F1339" i="1"/>
  <c r="C1339" i="1"/>
  <c r="B1339" i="1"/>
  <c r="F1338" i="1"/>
  <c r="C1338" i="1"/>
  <c r="B1338" i="1"/>
  <c r="F1337" i="1"/>
  <c r="C1337" i="1"/>
  <c r="B1337" i="1"/>
  <c r="F1336" i="1"/>
  <c r="C1336" i="1"/>
  <c r="B1336" i="1"/>
  <c r="F1335" i="1"/>
  <c r="C1335" i="1"/>
  <c r="B1335" i="1"/>
  <c r="F1334" i="1"/>
  <c r="C1334" i="1"/>
  <c r="B1334" i="1"/>
  <c r="F1333" i="1"/>
  <c r="C1333" i="1"/>
  <c r="B1333" i="1"/>
  <c r="F1332" i="1"/>
  <c r="C1332" i="1"/>
  <c r="B1332" i="1"/>
  <c r="F1331" i="1"/>
  <c r="C1331" i="1"/>
  <c r="B1331" i="1"/>
  <c r="F1330" i="1"/>
  <c r="C1330" i="1"/>
  <c r="B1330" i="1"/>
  <c r="F1329" i="1"/>
  <c r="C1329" i="1"/>
  <c r="B1329" i="1"/>
  <c r="F1328" i="1"/>
  <c r="C1328" i="1"/>
  <c r="B1328" i="1"/>
  <c r="F1327" i="1"/>
  <c r="C1327" i="1"/>
  <c r="B1327" i="1"/>
  <c r="F1326" i="1"/>
  <c r="C1326" i="1"/>
  <c r="B1326" i="1"/>
  <c r="F1325" i="1"/>
  <c r="C1325" i="1"/>
  <c r="B1325" i="1"/>
  <c r="F1324" i="1"/>
  <c r="C1324" i="1"/>
  <c r="B1324" i="1"/>
  <c r="F1323" i="1"/>
  <c r="C1323" i="1"/>
  <c r="B1323" i="1"/>
  <c r="F1322" i="1"/>
  <c r="C1322" i="1"/>
  <c r="B1322" i="1"/>
  <c r="F1321" i="1"/>
  <c r="C1321" i="1"/>
  <c r="B1321" i="1"/>
  <c r="F1320" i="1"/>
  <c r="C1320" i="1"/>
  <c r="B1320" i="1"/>
  <c r="F1319" i="1"/>
  <c r="C1319" i="1"/>
  <c r="B1319" i="1"/>
  <c r="F1318" i="1"/>
  <c r="C1318" i="1"/>
  <c r="B1318" i="1"/>
  <c r="F1317" i="1"/>
  <c r="C1317" i="1"/>
  <c r="B1317" i="1"/>
  <c r="F1316" i="1"/>
  <c r="C1316" i="1"/>
  <c r="B1316" i="1"/>
  <c r="F1315" i="1"/>
  <c r="C1315" i="1"/>
  <c r="B1315" i="1"/>
  <c r="F1314" i="1"/>
  <c r="C1314" i="1"/>
  <c r="B1314" i="1"/>
  <c r="F1313" i="1"/>
  <c r="C1313" i="1"/>
  <c r="B1313" i="1"/>
  <c r="F1312" i="1"/>
  <c r="C1312" i="1"/>
  <c r="B1312" i="1"/>
  <c r="F1311" i="1"/>
  <c r="C1311" i="1"/>
  <c r="B1311" i="1"/>
  <c r="F1310" i="1"/>
  <c r="C1310" i="1"/>
  <c r="B1310" i="1"/>
  <c r="F1309" i="1"/>
  <c r="C1309" i="1"/>
  <c r="B1309" i="1"/>
  <c r="F1308" i="1"/>
  <c r="C1308" i="1"/>
  <c r="B1308" i="1"/>
  <c r="F1307" i="1"/>
  <c r="C1307" i="1"/>
  <c r="B1307" i="1"/>
  <c r="F1306" i="1"/>
  <c r="C1306" i="1"/>
  <c r="B1306" i="1"/>
  <c r="F1305" i="1"/>
  <c r="C1305" i="1"/>
  <c r="B1305" i="1"/>
  <c r="F1304" i="1"/>
  <c r="C1304" i="1"/>
  <c r="B1304" i="1"/>
  <c r="F1303" i="1"/>
  <c r="C1303" i="1"/>
  <c r="B1303" i="1"/>
  <c r="F1302" i="1"/>
  <c r="C1302" i="1"/>
  <c r="B1302" i="1"/>
  <c r="F1301" i="1"/>
  <c r="C1301" i="1"/>
  <c r="B1301" i="1"/>
  <c r="F1300" i="1"/>
  <c r="C1300" i="1"/>
  <c r="B1300" i="1"/>
  <c r="F1299" i="1"/>
  <c r="C1299" i="1"/>
  <c r="B1299" i="1"/>
  <c r="F1298" i="1"/>
  <c r="C1298" i="1"/>
  <c r="B1298" i="1"/>
  <c r="F1297" i="1"/>
  <c r="C1297" i="1"/>
  <c r="B1297" i="1"/>
  <c r="F1296" i="1"/>
  <c r="C1296" i="1"/>
  <c r="B1296" i="1"/>
  <c r="F1295" i="1"/>
  <c r="C1295" i="1"/>
  <c r="B1295" i="1"/>
  <c r="F1294" i="1"/>
  <c r="C1294" i="1"/>
  <c r="B1294" i="1"/>
  <c r="F1293" i="1"/>
  <c r="C1293" i="1"/>
  <c r="B1293" i="1"/>
  <c r="F1292" i="1"/>
  <c r="C1292" i="1"/>
  <c r="B1292" i="1"/>
  <c r="F1291" i="1"/>
  <c r="C1291" i="1"/>
  <c r="B1291" i="1"/>
  <c r="F1290" i="1"/>
  <c r="C1290" i="1"/>
  <c r="B1290" i="1"/>
  <c r="F1289" i="1"/>
  <c r="C1289" i="1"/>
  <c r="B1289" i="1"/>
  <c r="F1288" i="1"/>
  <c r="C1288" i="1"/>
  <c r="B1288" i="1"/>
  <c r="F1287" i="1"/>
  <c r="C1287" i="1"/>
  <c r="B1287" i="1"/>
  <c r="F1286" i="1"/>
  <c r="C1286" i="1"/>
  <c r="B1286" i="1"/>
  <c r="F1285" i="1"/>
  <c r="C1285" i="1"/>
  <c r="B1285" i="1"/>
  <c r="F1284" i="1"/>
  <c r="C1284" i="1"/>
  <c r="B1284" i="1"/>
  <c r="F1283" i="1"/>
  <c r="C1283" i="1"/>
  <c r="B1283" i="1"/>
  <c r="F1282" i="1"/>
  <c r="C1282" i="1"/>
  <c r="B1282" i="1"/>
  <c r="F1281" i="1"/>
  <c r="C1281" i="1"/>
  <c r="B1281" i="1"/>
  <c r="F1280" i="1"/>
  <c r="C1280" i="1"/>
  <c r="B1280" i="1"/>
  <c r="F1279" i="1"/>
  <c r="C1279" i="1"/>
  <c r="B1279" i="1"/>
  <c r="F1278" i="1"/>
  <c r="C1278" i="1"/>
  <c r="B1278" i="1"/>
  <c r="F1277" i="1"/>
  <c r="C1277" i="1"/>
  <c r="B1277" i="1"/>
  <c r="F1276" i="1"/>
  <c r="C1276" i="1"/>
  <c r="B1276" i="1"/>
  <c r="F1275" i="1"/>
  <c r="C1275" i="1"/>
  <c r="B1275" i="1"/>
  <c r="F1274" i="1"/>
  <c r="C1274" i="1"/>
  <c r="B1274" i="1"/>
  <c r="F1273" i="1"/>
  <c r="C1273" i="1"/>
  <c r="B1273" i="1"/>
  <c r="F1272" i="1"/>
  <c r="C1272" i="1"/>
  <c r="B1272" i="1"/>
  <c r="F1271" i="1"/>
  <c r="C1271" i="1"/>
  <c r="B1271" i="1"/>
  <c r="F1270" i="1"/>
  <c r="C1270" i="1"/>
  <c r="B1270" i="1"/>
  <c r="F1269" i="1"/>
  <c r="C1269" i="1"/>
  <c r="B1269" i="1"/>
  <c r="F1268" i="1"/>
  <c r="C1268" i="1"/>
  <c r="B1268" i="1"/>
  <c r="F1267" i="1"/>
  <c r="C1267" i="1"/>
  <c r="B1267" i="1"/>
  <c r="F1266" i="1"/>
  <c r="C1266" i="1"/>
  <c r="B1266" i="1"/>
  <c r="F1265" i="1"/>
  <c r="C1265" i="1"/>
  <c r="B1265" i="1"/>
  <c r="F1264" i="1"/>
  <c r="C1264" i="1"/>
  <c r="B1264" i="1"/>
  <c r="F1263" i="1"/>
  <c r="C1263" i="1"/>
  <c r="B1263" i="1"/>
  <c r="F1262" i="1"/>
  <c r="C1262" i="1"/>
  <c r="B1262" i="1"/>
  <c r="F1261" i="1"/>
  <c r="C1261" i="1"/>
  <c r="B1261" i="1"/>
  <c r="F1260" i="1"/>
  <c r="C1260" i="1"/>
  <c r="B1260" i="1"/>
  <c r="F1259" i="1"/>
  <c r="C1259" i="1"/>
  <c r="B1259" i="1"/>
  <c r="F1258" i="1"/>
  <c r="C1258" i="1"/>
  <c r="B1258" i="1"/>
  <c r="F1257" i="1"/>
  <c r="C1257" i="1"/>
  <c r="B1257" i="1"/>
  <c r="F1256" i="1"/>
  <c r="C1256" i="1"/>
  <c r="B1256" i="1"/>
  <c r="F1255" i="1"/>
  <c r="C1255" i="1"/>
  <c r="B1255" i="1"/>
  <c r="F1254" i="1"/>
  <c r="C1254" i="1"/>
  <c r="B1254" i="1"/>
  <c r="F1253" i="1"/>
  <c r="C1253" i="1"/>
  <c r="B1253" i="1"/>
  <c r="F1252" i="1"/>
  <c r="C1252" i="1"/>
  <c r="B1252" i="1"/>
  <c r="F1251" i="1"/>
  <c r="C1251" i="1"/>
  <c r="B1251" i="1"/>
  <c r="F1250" i="1"/>
  <c r="C1250" i="1"/>
  <c r="B1250" i="1"/>
  <c r="F1249" i="1"/>
  <c r="C1249" i="1"/>
  <c r="B1249" i="1"/>
  <c r="F1248" i="1"/>
  <c r="C1248" i="1"/>
  <c r="B1248" i="1"/>
  <c r="F1247" i="1"/>
  <c r="C1247" i="1"/>
  <c r="B1247" i="1"/>
  <c r="F1246" i="1"/>
  <c r="C1246" i="1"/>
  <c r="B1246" i="1"/>
  <c r="F1245" i="1"/>
  <c r="C1245" i="1"/>
  <c r="B1245" i="1"/>
  <c r="F1244" i="1"/>
  <c r="C1244" i="1"/>
  <c r="B1244" i="1"/>
  <c r="F1243" i="1"/>
  <c r="C1243" i="1"/>
  <c r="B1243" i="1"/>
  <c r="F1242" i="1"/>
  <c r="C1242" i="1"/>
  <c r="B1242" i="1"/>
  <c r="F1241" i="1"/>
  <c r="C1241" i="1"/>
  <c r="B1241" i="1"/>
  <c r="F1240" i="1"/>
  <c r="C1240" i="1"/>
  <c r="B1240" i="1"/>
  <c r="F1239" i="1"/>
  <c r="C1239" i="1"/>
  <c r="B1239" i="1"/>
  <c r="F1238" i="1"/>
  <c r="C1238" i="1"/>
  <c r="B1238" i="1"/>
  <c r="F1237" i="1"/>
  <c r="C1237" i="1"/>
  <c r="B1237" i="1"/>
  <c r="F1236" i="1"/>
  <c r="C1236" i="1"/>
  <c r="B1236" i="1"/>
  <c r="F1235" i="1"/>
  <c r="C1235" i="1"/>
  <c r="B1235" i="1"/>
  <c r="F1234" i="1"/>
  <c r="C1234" i="1"/>
  <c r="B1234" i="1"/>
  <c r="F1233" i="1"/>
  <c r="C1233" i="1"/>
  <c r="B1233" i="1"/>
  <c r="F1232" i="1"/>
  <c r="C1232" i="1"/>
  <c r="B1232" i="1"/>
  <c r="F1231" i="1"/>
  <c r="C1231" i="1"/>
  <c r="B1231" i="1"/>
  <c r="F1230" i="1"/>
  <c r="C1230" i="1"/>
  <c r="B1230" i="1"/>
  <c r="F1229" i="1"/>
  <c r="C1229" i="1"/>
  <c r="B1229" i="1"/>
  <c r="F1228" i="1"/>
  <c r="C1228" i="1"/>
  <c r="B1228" i="1"/>
  <c r="F1227" i="1"/>
  <c r="C1227" i="1"/>
  <c r="B1227" i="1"/>
  <c r="F1226" i="1"/>
  <c r="C1226" i="1"/>
  <c r="B1226" i="1"/>
  <c r="F1225" i="1"/>
  <c r="C1225" i="1"/>
  <c r="B1225" i="1"/>
  <c r="F1224" i="1"/>
  <c r="C1224" i="1"/>
  <c r="B1224" i="1"/>
  <c r="F1223" i="1"/>
  <c r="C1223" i="1"/>
  <c r="B1223" i="1"/>
  <c r="F1222" i="1"/>
  <c r="C1222" i="1"/>
  <c r="B1222" i="1"/>
  <c r="F1221" i="1"/>
  <c r="C1221" i="1"/>
  <c r="B1221" i="1"/>
  <c r="F1220" i="1"/>
  <c r="C1220" i="1"/>
  <c r="B1220" i="1"/>
  <c r="F1219" i="1"/>
  <c r="C1219" i="1"/>
  <c r="B1219" i="1"/>
  <c r="F1218" i="1"/>
  <c r="C1218" i="1"/>
  <c r="B1218" i="1"/>
  <c r="F1217" i="1"/>
  <c r="C1217" i="1"/>
  <c r="B1217" i="1"/>
  <c r="F1216" i="1"/>
  <c r="C1216" i="1"/>
  <c r="B1216" i="1"/>
  <c r="F1215" i="1"/>
  <c r="C1215" i="1"/>
  <c r="B1215" i="1"/>
  <c r="F1214" i="1"/>
  <c r="C1214" i="1"/>
  <c r="B1214" i="1"/>
  <c r="F1213" i="1"/>
  <c r="C1213" i="1"/>
  <c r="B1213" i="1"/>
  <c r="F1212" i="1"/>
  <c r="C1212" i="1"/>
  <c r="B1212" i="1"/>
  <c r="F1211" i="1"/>
  <c r="C1211" i="1"/>
  <c r="B1211" i="1"/>
  <c r="F1210" i="1"/>
  <c r="C1210" i="1"/>
  <c r="B1210" i="1"/>
  <c r="F1209" i="1"/>
  <c r="C1209" i="1"/>
  <c r="B1209" i="1"/>
  <c r="F1208" i="1"/>
  <c r="C1208" i="1"/>
  <c r="B1208" i="1"/>
  <c r="F1207" i="1"/>
  <c r="C1207" i="1"/>
  <c r="B1207" i="1"/>
  <c r="F1206" i="1"/>
  <c r="C1206" i="1"/>
  <c r="B1206" i="1"/>
  <c r="F1205" i="1"/>
  <c r="C1205" i="1"/>
  <c r="B1205" i="1"/>
  <c r="F1204" i="1"/>
  <c r="C1204" i="1"/>
  <c r="B1204" i="1"/>
  <c r="F1203" i="1"/>
  <c r="C1203" i="1"/>
  <c r="B1203" i="1"/>
  <c r="F1202" i="1"/>
  <c r="C1202" i="1"/>
  <c r="B1202" i="1"/>
  <c r="F1201" i="1"/>
  <c r="C1201" i="1"/>
  <c r="B1201" i="1"/>
  <c r="F1200" i="1"/>
  <c r="C1200" i="1"/>
  <c r="B1200" i="1"/>
  <c r="F1199" i="1"/>
  <c r="C1199" i="1"/>
  <c r="B1199" i="1"/>
  <c r="F1198" i="1"/>
  <c r="C1198" i="1"/>
  <c r="B1198" i="1"/>
  <c r="F1197" i="1"/>
  <c r="C1197" i="1"/>
  <c r="B1197" i="1"/>
  <c r="F1196" i="1"/>
  <c r="C1196" i="1"/>
  <c r="B1196" i="1"/>
  <c r="F1195" i="1"/>
  <c r="C1195" i="1"/>
  <c r="B1195" i="1"/>
  <c r="F1194" i="1"/>
  <c r="C1194" i="1"/>
  <c r="B1194" i="1"/>
  <c r="F1193" i="1"/>
  <c r="C1193" i="1"/>
  <c r="B1193" i="1"/>
  <c r="F1192" i="1"/>
  <c r="C1192" i="1"/>
  <c r="B1192" i="1"/>
  <c r="F1191" i="1"/>
  <c r="C1191" i="1"/>
  <c r="B1191" i="1"/>
  <c r="F1190" i="1"/>
  <c r="C1190" i="1"/>
  <c r="B1190" i="1"/>
  <c r="F1189" i="1"/>
  <c r="C1189" i="1"/>
  <c r="B1189" i="1"/>
  <c r="F1188" i="1"/>
  <c r="C1188" i="1"/>
  <c r="B1188" i="1"/>
  <c r="F1187" i="1"/>
  <c r="C1187" i="1"/>
  <c r="B1187" i="1"/>
  <c r="F1186" i="1"/>
  <c r="C1186" i="1"/>
  <c r="B1186" i="1"/>
  <c r="F1185" i="1"/>
  <c r="C1185" i="1"/>
  <c r="B1185" i="1"/>
  <c r="F1184" i="1"/>
  <c r="C1184" i="1"/>
  <c r="B1184" i="1"/>
  <c r="F1183" i="1"/>
  <c r="C1183" i="1"/>
  <c r="B1183" i="1"/>
  <c r="F1182" i="1"/>
  <c r="C1182" i="1"/>
  <c r="B1182" i="1"/>
  <c r="F1181" i="1"/>
  <c r="C1181" i="1"/>
  <c r="B1181" i="1"/>
  <c r="F1180" i="1"/>
  <c r="C1180" i="1"/>
  <c r="B1180" i="1"/>
  <c r="F1179" i="1"/>
  <c r="C1179" i="1"/>
  <c r="B1179" i="1"/>
  <c r="F1178" i="1"/>
  <c r="C1178" i="1"/>
  <c r="B1178" i="1"/>
  <c r="F1177" i="1"/>
  <c r="C1177" i="1"/>
  <c r="B1177" i="1"/>
  <c r="F1176" i="1"/>
  <c r="C1176" i="1"/>
  <c r="B1176" i="1"/>
  <c r="F1175" i="1"/>
  <c r="C1175" i="1"/>
  <c r="B1175" i="1"/>
  <c r="F1174" i="1"/>
  <c r="C1174" i="1"/>
  <c r="B1174" i="1"/>
  <c r="F1173" i="1"/>
  <c r="C1173" i="1"/>
  <c r="B1173" i="1"/>
  <c r="F1172" i="1"/>
  <c r="C1172" i="1"/>
  <c r="B1172" i="1"/>
  <c r="F1171" i="1"/>
  <c r="C1171" i="1"/>
  <c r="B1171" i="1"/>
  <c r="F1170" i="1"/>
  <c r="C1170" i="1"/>
  <c r="B1170" i="1"/>
  <c r="F1169" i="1"/>
  <c r="C1169" i="1"/>
  <c r="B1169" i="1"/>
  <c r="F1168" i="1"/>
  <c r="C1168" i="1"/>
  <c r="B1168" i="1"/>
  <c r="F1167" i="1"/>
  <c r="C1167" i="1"/>
  <c r="B1167" i="1"/>
  <c r="F1166" i="1"/>
  <c r="C1166" i="1"/>
  <c r="B1166" i="1"/>
  <c r="F1165" i="1"/>
  <c r="C1165" i="1"/>
  <c r="B1165" i="1"/>
  <c r="F1164" i="1"/>
  <c r="C1164" i="1"/>
  <c r="B1164" i="1"/>
  <c r="F1163" i="1"/>
  <c r="C1163" i="1"/>
  <c r="B1163" i="1"/>
  <c r="F1162" i="1"/>
  <c r="C1162" i="1"/>
  <c r="B1162" i="1"/>
  <c r="F1161" i="1"/>
  <c r="C1161" i="1"/>
  <c r="B1161" i="1"/>
  <c r="F1160" i="1"/>
  <c r="C1160" i="1"/>
  <c r="B1160" i="1"/>
  <c r="F1159" i="1"/>
  <c r="C1159" i="1"/>
  <c r="B1159" i="1"/>
  <c r="F1158" i="1"/>
  <c r="C1158" i="1"/>
  <c r="B1158" i="1"/>
  <c r="F1157" i="1"/>
  <c r="C1157" i="1"/>
  <c r="B1157" i="1"/>
  <c r="F1156" i="1"/>
  <c r="C1156" i="1"/>
  <c r="B1156" i="1"/>
  <c r="F1155" i="1"/>
  <c r="C1155" i="1"/>
  <c r="B1155" i="1"/>
  <c r="F1154" i="1"/>
  <c r="C1154" i="1"/>
  <c r="B1154" i="1"/>
  <c r="F1153" i="1"/>
  <c r="C1153" i="1"/>
  <c r="B1153" i="1"/>
  <c r="F1152" i="1"/>
  <c r="C1152" i="1"/>
  <c r="B1152" i="1"/>
  <c r="F1151" i="1"/>
  <c r="C1151" i="1"/>
  <c r="B1151" i="1"/>
  <c r="F1150" i="1"/>
  <c r="C1150" i="1"/>
  <c r="B1150" i="1"/>
  <c r="F1149" i="1"/>
  <c r="C1149" i="1"/>
  <c r="B1149" i="1"/>
  <c r="F1148" i="1"/>
  <c r="C1148" i="1"/>
  <c r="B1148" i="1"/>
  <c r="F1147" i="1"/>
  <c r="C1147" i="1"/>
  <c r="B1147" i="1"/>
  <c r="F1146" i="1"/>
  <c r="C1146" i="1"/>
  <c r="B1146" i="1"/>
  <c r="F1145" i="1"/>
  <c r="C1145" i="1"/>
  <c r="B1145" i="1"/>
  <c r="F1144" i="1"/>
  <c r="C1144" i="1"/>
  <c r="B1144" i="1"/>
  <c r="F1143" i="1"/>
  <c r="C1143" i="1"/>
  <c r="B1143" i="1"/>
  <c r="F1142" i="1"/>
  <c r="C1142" i="1"/>
  <c r="B1142" i="1"/>
  <c r="F1141" i="1"/>
  <c r="C1141" i="1"/>
  <c r="B1141" i="1"/>
  <c r="F1140" i="1"/>
  <c r="C1140" i="1"/>
  <c r="B1140" i="1"/>
  <c r="F1139" i="1"/>
  <c r="C1139" i="1"/>
  <c r="B1139" i="1"/>
  <c r="F1138" i="1"/>
  <c r="C1138" i="1"/>
  <c r="B1138" i="1"/>
  <c r="F1137" i="1"/>
  <c r="C1137" i="1"/>
  <c r="B1137" i="1"/>
  <c r="F1136" i="1"/>
  <c r="C1136" i="1"/>
  <c r="B1136" i="1"/>
  <c r="F1135" i="1"/>
  <c r="C1135" i="1"/>
  <c r="B1135" i="1"/>
  <c r="F1134" i="1"/>
  <c r="C1134" i="1"/>
  <c r="B1134" i="1"/>
  <c r="F1133" i="1"/>
  <c r="C1133" i="1"/>
  <c r="B1133" i="1"/>
  <c r="F1132" i="1"/>
  <c r="C1132" i="1"/>
  <c r="B1132" i="1"/>
  <c r="F1131" i="1"/>
  <c r="C1131" i="1"/>
  <c r="B1131" i="1"/>
  <c r="F1130" i="1"/>
  <c r="C1130" i="1"/>
  <c r="B1130" i="1"/>
  <c r="F1129" i="1"/>
  <c r="C1129" i="1"/>
  <c r="B1129" i="1"/>
  <c r="F1128" i="1"/>
  <c r="C1128" i="1"/>
  <c r="B1128" i="1"/>
  <c r="F1127" i="1"/>
  <c r="C1127" i="1"/>
  <c r="B1127" i="1"/>
  <c r="F1126" i="1"/>
  <c r="C1126" i="1"/>
  <c r="B1126" i="1"/>
  <c r="F1125" i="1"/>
  <c r="C1125" i="1"/>
  <c r="B1125" i="1"/>
  <c r="F1124" i="1"/>
  <c r="C1124" i="1"/>
  <c r="B1124" i="1"/>
  <c r="F1123" i="1"/>
  <c r="C1123" i="1"/>
  <c r="B1123" i="1"/>
  <c r="F1122" i="1"/>
  <c r="C1122" i="1"/>
  <c r="B1122" i="1"/>
  <c r="F1121" i="1"/>
  <c r="C1121" i="1"/>
  <c r="B1121" i="1"/>
  <c r="F1120" i="1"/>
  <c r="C1120" i="1"/>
  <c r="B1120" i="1"/>
  <c r="F1119" i="1"/>
  <c r="C1119" i="1"/>
  <c r="B1119" i="1"/>
  <c r="F1118" i="1"/>
  <c r="C1118" i="1"/>
  <c r="B1118" i="1"/>
  <c r="F1117" i="1"/>
  <c r="C1117" i="1"/>
  <c r="B1117" i="1"/>
  <c r="F1116" i="1"/>
  <c r="C1116" i="1"/>
  <c r="B1116" i="1"/>
  <c r="F1115" i="1"/>
  <c r="C1115" i="1"/>
  <c r="B1115" i="1"/>
  <c r="F1114" i="1"/>
  <c r="C1114" i="1"/>
  <c r="B1114" i="1"/>
  <c r="F1113" i="1"/>
  <c r="C1113" i="1"/>
  <c r="B1113" i="1"/>
  <c r="F1112" i="1"/>
  <c r="C1112" i="1"/>
  <c r="B1112" i="1"/>
  <c r="F1111" i="1"/>
  <c r="C1111" i="1"/>
  <c r="B1111" i="1"/>
  <c r="F1110" i="1"/>
  <c r="C1110" i="1"/>
  <c r="B1110" i="1"/>
  <c r="F1109" i="1"/>
  <c r="C1109" i="1"/>
  <c r="B1109" i="1"/>
  <c r="F1108" i="1"/>
  <c r="C1108" i="1"/>
  <c r="B1108" i="1"/>
  <c r="F1107" i="1"/>
  <c r="C1107" i="1"/>
  <c r="B1107" i="1"/>
  <c r="F1106" i="1"/>
  <c r="C1106" i="1"/>
  <c r="B1106" i="1"/>
  <c r="F1105" i="1"/>
  <c r="C1105" i="1"/>
  <c r="B1105" i="1"/>
  <c r="F1104" i="1"/>
  <c r="C1104" i="1"/>
  <c r="B1104" i="1"/>
  <c r="F1103" i="1"/>
  <c r="C1103" i="1"/>
  <c r="B1103" i="1"/>
  <c r="F1102" i="1"/>
  <c r="C1102" i="1"/>
  <c r="B1102" i="1"/>
  <c r="F1101" i="1"/>
  <c r="C1101" i="1"/>
  <c r="B1101" i="1"/>
  <c r="F1100" i="1"/>
  <c r="C1100" i="1"/>
  <c r="B1100" i="1"/>
  <c r="F1099" i="1"/>
  <c r="C1099" i="1"/>
  <c r="B1099" i="1"/>
  <c r="F1098" i="1"/>
  <c r="C1098" i="1"/>
  <c r="B1098" i="1"/>
  <c r="F1097" i="1"/>
  <c r="C1097" i="1"/>
  <c r="B1097" i="1"/>
  <c r="F1096" i="1"/>
  <c r="C1096" i="1"/>
  <c r="B1096" i="1"/>
  <c r="F1095" i="1"/>
  <c r="C1095" i="1"/>
  <c r="B1095" i="1"/>
  <c r="F1094" i="1"/>
  <c r="C1094" i="1"/>
  <c r="B1094" i="1"/>
  <c r="F1093" i="1"/>
  <c r="C1093" i="1"/>
  <c r="B1093" i="1"/>
  <c r="F1092" i="1"/>
  <c r="C1092" i="1"/>
  <c r="B1092" i="1"/>
  <c r="F1091" i="1"/>
  <c r="C1091" i="1"/>
  <c r="B1091" i="1"/>
  <c r="F1090" i="1"/>
  <c r="C1090" i="1"/>
  <c r="B1090" i="1"/>
  <c r="F1089" i="1"/>
  <c r="C1089" i="1"/>
  <c r="B1089" i="1"/>
  <c r="F1088" i="1"/>
  <c r="C1088" i="1"/>
  <c r="B1088" i="1"/>
  <c r="F1087" i="1"/>
  <c r="C1087" i="1"/>
  <c r="B1087" i="1"/>
  <c r="F1086" i="1"/>
  <c r="C1086" i="1"/>
  <c r="B1086" i="1"/>
  <c r="F1085" i="1"/>
  <c r="C1085" i="1"/>
  <c r="B1085" i="1"/>
  <c r="F1084" i="1"/>
  <c r="C1084" i="1"/>
  <c r="B1084" i="1"/>
  <c r="F1083" i="1"/>
  <c r="C1083" i="1"/>
  <c r="B1083" i="1"/>
  <c r="F1082" i="1"/>
  <c r="C1082" i="1"/>
  <c r="B1082" i="1"/>
  <c r="F1081" i="1"/>
  <c r="C1081" i="1"/>
  <c r="B1081" i="1"/>
  <c r="F1080" i="1"/>
  <c r="C1080" i="1"/>
  <c r="B1080" i="1"/>
  <c r="F1079" i="1"/>
  <c r="C1079" i="1"/>
  <c r="B1079" i="1"/>
  <c r="F1078" i="1"/>
  <c r="C1078" i="1"/>
  <c r="B1078" i="1"/>
  <c r="F1077" i="1"/>
  <c r="C1077" i="1"/>
  <c r="B1077" i="1"/>
  <c r="F1076" i="1"/>
  <c r="C1076" i="1"/>
  <c r="B1076" i="1"/>
  <c r="F1075" i="1"/>
  <c r="C1075" i="1"/>
  <c r="B1075" i="1"/>
  <c r="F1074" i="1"/>
  <c r="C1074" i="1"/>
  <c r="B1074" i="1"/>
  <c r="F1073" i="1"/>
  <c r="C1073" i="1"/>
  <c r="B1073" i="1"/>
  <c r="F1072" i="1"/>
  <c r="C1072" i="1"/>
  <c r="B1072" i="1"/>
  <c r="F1071" i="1"/>
  <c r="C1071" i="1"/>
  <c r="B1071" i="1"/>
  <c r="F1070" i="1"/>
  <c r="C1070" i="1"/>
  <c r="B1070" i="1"/>
  <c r="F1069" i="1"/>
  <c r="C1069" i="1"/>
  <c r="B1069" i="1"/>
  <c r="F1068" i="1"/>
  <c r="C1068" i="1"/>
  <c r="B1068" i="1"/>
  <c r="F1067" i="1"/>
  <c r="C1067" i="1"/>
  <c r="B1067" i="1"/>
  <c r="F1066" i="1"/>
  <c r="C1066" i="1"/>
  <c r="B1066" i="1"/>
  <c r="F1065" i="1"/>
  <c r="C1065" i="1"/>
  <c r="B1065" i="1"/>
  <c r="F1064" i="1"/>
  <c r="C1064" i="1"/>
  <c r="B1064" i="1"/>
  <c r="F1063" i="1"/>
  <c r="C1063" i="1"/>
  <c r="B1063" i="1"/>
  <c r="F1062" i="1"/>
  <c r="C1062" i="1"/>
  <c r="B1062" i="1"/>
  <c r="F1061" i="1"/>
  <c r="C1061" i="1"/>
  <c r="B1061" i="1"/>
  <c r="F1060" i="1"/>
  <c r="C1060" i="1"/>
  <c r="B1060" i="1"/>
  <c r="F1059" i="1"/>
  <c r="C1059" i="1"/>
  <c r="B1059" i="1"/>
  <c r="F1058" i="1"/>
  <c r="C1058" i="1"/>
  <c r="B1058" i="1"/>
  <c r="F1057" i="1"/>
  <c r="C1057" i="1"/>
  <c r="B1057" i="1"/>
  <c r="F1056" i="1"/>
  <c r="C1056" i="1"/>
  <c r="B1056" i="1"/>
  <c r="F1055" i="1"/>
  <c r="C1055" i="1"/>
  <c r="B1055" i="1"/>
  <c r="F1054" i="1"/>
  <c r="C1054" i="1"/>
  <c r="B1054" i="1"/>
  <c r="F1053" i="1"/>
  <c r="C1053" i="1"/>
  <c r="B1053" i="1"/>
  <c r="F1052" i="1"/>
  <c r="C1052" i="1"/>
  <c r="B1052" i="1"/>
  <c r="F1051" i="1"/>
  <c r="C1051" i="1"/>
  <c r="B1051" i="1"/>
  <c r="F1050" i="1"/>
  <c r="C1050" i="1"/>
  <c r="B1050" i="1"/>
  <c r="F1049" i="1"/>
  <c r="C1049" i="1"/>
  <c r="B1049" i="1"/>
  <c r="F1048" i="1"/>
  <c r="C1048" i="1"/>
  <c r="B1048" i="1"/>
  <c r="F1047" i="1"/>
  <c r="C1047" i="1"/>
  <c r="B1047" i="1"/>
  <c r="F1046" i="1"/>
  <c r="C1046" i="1"/>
  <c r="B1046" i="1"/>
  <c r="F1045" i="1"/>
  <c r="C1045" i="1"/>
  <c r="B1045" i="1"/>
  <c r="F1044" i="1"/>
  <c r="C1044" i="1"/>
  <c r="B1044" i="1"/>
  <c r="F1043" i="1"/>
  <c r="C1043" i="1"/>
  <c r="B1043" i="1"/>
  <c r="F1042" i="1"/>
  <c r="C1042" i="1"/>
  <c r="B1042" i="1"/>
  <c r="F1041" i="1"/>
  <c r="C1041" i="1"/>
  <c r="B1041" i="1"/>
  <c r="F1040" i="1"/>
  <c r="C1040" i="1"/>
  <c r="B1040" i="1"/>
  <c r="F1039" i="1"/>
  <c r="C1039" i="1"/>
  <c r="B1039" i="1"/>
  <c r="F1038" i="1"/>
  <c r="C1038" i="1"/>
  <c r="B1038" i="1"/>
  <c r="F1037" i="1"/>
  <c r="C1037" i="1"/>
  <c r="B1037" i="1"/>
  <c r="F1036" i="1"/>
  <c r="C1036" i="1"/>
  <c r="B1036" i="1"/>
  <c r="F1035" i="1"/>
  <c r="C1035" i="1"/>
  <c r="B1035" i="1"/>
  <c r="F1034" i="1"/>
  <c r="C1034" i="1"/>
  <c r="B1034" i="1"/>
  <c r="F1033" i="1"/>
  <c r="C1033" i="1"/>
  <c r="B1033" i="1"/>
  <c r="F1032" i="1"/>
  <c r="C1032" i="1"/>
  <c r="B1032" i="1"/>
  <c r="F1031" i="1"/>
  <c r="C1031" i="1"/>
  <c r="B1031" i="1"/>
  <c r="F1030" i="1"/>
  <c r="C1030" i="1"/>
  <c r="B1030" i="1"/>
  <c r="F1029" i="1"/>
  <c r="C1029" i="1"/>
  <c r="B1029" i="1"/>
  <c r="F1028" i="1"/>
  <c r="C1028" i="1"/>
  <c r="B1028" i="1"/>
  <c r="F1027" i="1"/>
  <c r="C1027" i="1"/>
  <c r="B1027" i="1"/>
  <c r="F1026" i="1"/>
  <c r="C1026" i="1"/>
  <c r="B1026" i="1"/>
  <c r="F1025" i="1"/>
  <c r="C1025" i="1"/>
  <c r="B1025" i="1"/>
  <c r="F1024" i="1"/>
  <c r="C1024" i="1"/>
  <c r="B1024" i="1"/>
  <c r="F1023" i="1"/>
  <c r="C1023" i="1"/>
  <c r="B1023" i="1"/>
  <c r="F1022" i="1"/>
  <c r="C1022" i="1"/>
  <c r="B1022" i="1"/>
  <c r="F1021" i="1"/>
  <c r="C1021" i="1"/>
  <c r="B1021" i="1"/>
  <c r="F1020" i="1"/>
  <c r="C1020" i="1"/>
  <c r="B1020" i="1"/>
  <c r="F1019" i="1"/>
  <c r="C1019" i="1"/>
  <c r="B1019" i="1"/>
  <c r="F1018" i="1"/>
  <c r="C1018" i="1"/>
  <c r="B1018" i="1"/>
  <c r="F1017" i="1"/>
  <c r="C1017" i="1"/>
  <c r="B1017" i="1"/>
  <c r="F1016" i="1"/>
  <c r="C1016" i="1"/>
  <c r="B1016" i="1"/>
  <c r="F1015" i="1"/>
  <c r="C1015" i="1"/>
  <c r="B1015" i="1"/>
  <c r="F1014" i="1"/>
  <c r="C1014" i="1"/>
  <c r="B1014" i="1"/>
  <c r="F1013" i="1"/>
  <c r="C1013" i="1"/>
  <c r="B1013" i="1"/>
  <c r="F1012" i="1"/>
  <c r="C1012" i="1"/>
  <c r="B1012" i="1"/>
  <c r="F1011" i="1"/>
  <c r="C1011" i="1"/>
  <c r="B1011" i="1"/>
  <c r="F1010" i="1"/>
  <c r="C1010" i="1"/>
  <c r="B1010" i="1"/>
  <c r="F1009" i="1"/>
  <c r="C1009" i="1"/>
  <c r="B1009" i="1"/>
  <c r="F1008" i="1"/>
  <c r="C1008" i="1"/>
  <c r="B1008" i="1"/>
  <c r="F1007" i="1"/>
  <c r="C1007" i="1"/>
  <c r="B1007" i="1"/>
  <c r="F1006" i="1"/>
  <c r="C1006" i="1"/>
  <c r="B1006" i="1"/>
  <c r="F1005" i="1"/>
  <c r="C1005" i="1"/>
  <c r="B1005" i="1"/>
  <c r="F1004" i="1"/>
  <c r="C1004" i="1"/>
  <c r="B1004" i="1"/>
  <c r="F1003" i="1"/>
  <c r="C1003" i="1"/>
  <c r="B1003" i="1"/>
  <c r="F1002" i="1"/>
  <c r="C1002" i="1"/>
  <c r="B1002" i="1"/>
  <c r="F1001" i="1"/>
  <c r="C1001" i="1"/>
  <c r="B1001" i="1"/>
  <c r="F1000" i="1"/>
  <c r="C1000" i="1"/>
  <c r="B1000" i="1"/>
  <c r="F999" i="1"/>
  <c r="C999" i="1"/>
  <c r="B999" i="1"/>
  <c r="F998" i="1"/>
  <c r="C998" i="1"/>
  <c r="B998" i="1"/>
  <c r="F997" i="1"/>
  <c r="C997" i="1"/>
  <c r="B997" i="1"/>
  <c r="F996" i="1"/>
  <c r="C996" i="1"/>
  <c r="B996" i="1"/>
  <c r="F995" i="1"/>
  <c r="C995" i="1"/>
  <c r="B995" i="1"/>
  <c r="F994" i="1"/>
  <c r="C994" i="1"/>
  <c r="B994" i="1"/>
  <c r="F993" i="1"/>
  <c r="C993" i="1"/>
  <c r="B993" i="1"/>
  <c r="F992" i="1"/>
  <c r="C992" i="1"/>
  <c r="B992" i="1"/>
  <c r="F991" i="1"/>
  <c r="C991" i="1"/>
  <c r="B991" i="1"/>
  <c r="F990" i="1"/>
  <c r="C990" i="1"/>
  <c r="B990" i="1"/>
  <c r="F989" i="1"/>
  <c r="C989" i="1"/>
  <c r="B989" i="1"/>
  <c r="F988" i="1"/>
  <c r="C988" i="1"/>
  <c r="B988" i="1"/>
  <c r="F987" i="1"/>
  <c r="C987" i="1"/>
  <c r="B987" i="1"/>
  <c r="F986" i="1"/>
  <c r="C986" i="1"/>
  <c r="B986" i="1"/>
  <c r="F985" i="1"/>
  <c r="C985" i="1"/>
  <c r="B985" i="1"/>
  <c r="F984" i="1"/>
  <c r="C984" i="1"/>
  <c r="B984" i="1"/>
  <c r="F983" i="1"/>
  <c r="C983" i="1"/>
  <c r="B983" i="1"/>
  <c r="F982" i="1"/>
  <c r="C982" i="1"/>
  <c r="B982" i="1"/>
  <c r="F981" i="1"/>
  <c r="C981" i="1"/>
  <c r="B981" i="1"/>
  <c r="F980" i="1"/>
  <c r="C980" i="1"/>
  <c r="B980" i="1"/>
  <c r="F979" i="1"/>
  <c r="C979" i="1"/>
  <c r="B979" i="1"/>
  <c r="F978" i="1"/>
  <c r="C978" i="1"/>
  <c r="B978" i="1"/>
  <c r="F977" i="1"/>
  <c r="C977" i="1"/>
  <c r="B977" i="1"/>
  <c r="F976" i="1"/>
  <c r="C976" i="1"/>
  <c r="B976" i="1"/>
  <c r="F975" i="1"/>
  <c r="C975" i="1"/>
  <c r="B975" i="1"/>
  <c r="F974" i="1"/>
  <c r="C974" i="1"/>
  <c r="B974" i="1"/>
  <c r="F973" i="1"/>
  <c r="C973" i="1"/>
  <c r="B973" i="1"/>
  <c r="F972" i="1"/>
  <c r="C972" i="1"/>
  <c r="B972" i="1"/>
  <c r="F971" i="1"/>
  <c r="C971" i="1"/>
  <c r="B971" i="1"/>
  <c r="F970" i="1"/>
  <c r="C970" i="1"/>
  <c r="B970" i="1"/>
  <c r="F969" i="1"/>
  <c r="C969" i="1"/>
  <c r="B969" i="1"/>
  <c r="F968" i="1"/>
  <c r="C968" i="1"/>
  <c r="B968" i="1"/>
  <c r="F967" i="1"/>
  <c r="C967" i="1"/>
  <c r="B967" i="1"/>
  <c r="F966" i="1"/>
  <c r="C966" i="1"/>
  <c r="B966" i="1"/>
  <c r="F965" i="1"/>
  <c r="C965" i="1"/>
  <c r="B965" i="1"/>
  <c r="F964" i="1"/>
  <c r="C964" i="1"/>
  <c r="B964" i="1"/>
  <c r="F963" i="1"/>
  <c r="C963" i="1"/>
  <c r="B963" i="1"/>
  <c r="F962" i="1"/>
  <c r="C962" i="1"/>
  <c r="B962" i="1"/>
  <c r="F961" i="1"/>
  <c r="C961" i="1"/>
  <c r="B961" i="1"/>
  <c r="F960" i="1"/>
  <c r="C960" i="1"/>
  <c r="B960" i="1"/>
  <c r="F959" i="1"/>
  <c r="C959" i="1"/>
  <c r="B959" i="1"/>
  <c r="F958" i="1"/>
  <c r="C958" i="1"/>
  <c r="B958" i="1"/>
  <c r="F957" i="1"/>
  <c r="C957" i="1"/>
  <c r="B957" i="1"/>
  <c r="F956" i="1"/>
  <c r="C956" i="1"/>
  <c r="B956" i="1"/>
  <c r="F955" i="1"/>
  <c r="C955" i="1"/>
  <c r="B955" i="1"/>
  <c r="F954" i="1"/>
  <c r="C954" i="1"/>
  <c r="B954" i="1"/>
  <c r="F953" i="1"/>
  <c r="C953" i="1"/>
  <c r="B953" i="1"/>
  <c r="F952" i="1"/>
  <c r="C952" i="1"/>
  <c r="B952" i="1"/>
  <c r="F951" i="1"/>
  <c r="C951" i="1"/>
  <c r="B951" i="1"/>
  <c r="F950" i="1"/>
  <c r="C950" i="1"/>
  <c r="B950" i="1"/>
  <c r="F949" i="1"/>
  <c r="C949" i="1"/>
  <c r="B949" i="1"/>
  <c r="F948" i="1"/>
  <c r="C948" i="1"/>
  <c r="B948" i="1"/>
  <c r="F947" i="1"/>
  <c r="C947" i="1"/>
  <c r="B947" i="1"/>
  <c r="F946" i="1"/>
  <c r="C946" i="1"/>
  <c r="B946" i="1"/>
  <c r="F945" i="1"/>
  <c r="C945" i="1"/>
  <c r="B945" i="1"/>
  <c r="F944" i="1"/>
  <c r="C944" i="1"/>
  <c r="B944" i="1"/>
  <c r="F943" i="1"/>
  <c r="C943" i="1"/>
  <c r="B943" i="1"/>
  <c r="F942" i="1"/>
  <c r="C942" i="1"/>
  <c r="B942" i="1"/>
  <c r="F941" i="1"/>
  <c r="C941" i="1"/>
  <c r="B941" i="1"/>
  <c r="F940" i="1"/>
  <c r="C940" i="1"/>
  <c r="B940" i="1"/>
  <c r="F939" i="1"/>
  <c r="C939" i="1"/>
  <c r="B939" i="1"/>
  <c r="F938" i="1"/>
  <c r="C938" i="1"/>
  <c r="B938" i="1"/>
  <c r="F937" i="1"/>
  <c r="C937" i="1"/>
  <c r="B937" i="1"/>
  <c r="F936" i="1"/>
  <c r="C936" i="1"/>
  <c r="B936" i="1"/>
  <c r="F935" i="1"/>
  <c r="C935" i="1"/>
  <c r="B935" i="1"/>
  <c r="F934" i="1"/>
  <c r="C934" i="1"/>
  <c r="B934" i="1"/>
  <c r="F933" i="1"/>
  <c r="C933" i="1"/>
  <c r="B933" i="1"/>
  <c r="F932" i="1"/>
  <c r="C932" i="1"/>
  <c r="B932" i="1"/>
  <c r="F931" i="1"/>
  <c r="C931" i="1"/>
  <c r="B931" i="1"/>
  <c r="F930" i="1"/>
  <c r="C930" i="1"/>
  <c r="B930" i="1"/>
  <c r="F929" i="1"/>
  <c r="C929" i="1"/>
  <c r="B929" i="1"/>
  <c r="F928" i="1"/>
  <c r="C928" i="1"/>
  <c r="B928" i="1"/>
  <c r="F927" i="1"/>
  <c r="C927" i="1"/>
  <c r="B927" i="1"/>
  <c r="F926" i="1"/>
  <c r="C926" i="1"/>
  <c r="B926" i="1"/>
  <c r="F925" i="1"/>
  <c r="C925" i="1"/>
  <c r="B925" i="1"/>
  <c r="F924" i="1"/>
  <c r="C924" i="1"/>
  <c r="B924" i="1"/>
  <c r="F923" i="1"/>
  <c r="C923" i="1"/>
  <c r="B923" i="1"/>
  <c r="F922" i="1"/>
  <c r="C922" i="1"/>
  <c r="B922" i="1"/>
  <c r="F921" i="1"/>
  <c r="C921" i="1"/>
  <c r="B921" i="1"/>
  <c r="F920" i="1"/>
  <c r="C920" i="1"/>
  <c r="B920" i="1"/>
  <c r="F919" i="1"/>
  <c r="C919" i="1"/>
  <c r="B919" i="1"/>
  <c r="F918" i="1"/>
  <c r="C918" i="1"/>
  <c r="B918" i="1"/>
  <c r="F917" i="1"/>
  <c r="C917" i="1"/>
  <c r="B917" i="1"/>
  <c r="F916" i="1"/>
  <c r="C916" i="1"/>
  <c r="B916" i="1"/>
  <c r="F915" i="1"/>
  <c r="C915" i="1"/>
  <c r="B915" i="1"/>
  <c r="F914" i="1"/>
  <c r="C914" i="1"/>
  <c r="B914" i="1"/>
  <c r="F913" i="1"/>
  <c r="C913" i="1"/>
  <c r="B913" i="1"/>
  <c r="F912" i="1"/>
  <c r="C912" i="1"/>
  <c r="B912" i="1"/>
  <c r="F911" i="1"/>
  <c r="C911" i="1"/>
  <c r="B911" i="1"/>
  <c r="F910" i="1"/>
  <c r="C910" i="1"/>
  <c r="B910" i="1"/>
  <c r="F909" i="1"/>
  <c r="C909" i="1"/>
  <c r="B909" i="1"/>
  <c r="F908" i="1"/>
  <c r="C908" i="1"/>
  <c r="B908" i="1"/>
  <c r="F907" i="1"/>
  <c r="C907" i="1"/>
  <c r="B907" i="1"/>
  <c r="F906" i="1"/>
  <c r="C906" i="1"/>
  <c r="B906" i="1"/>
  <c r="F905" i="1"/>
  <c r="C905" i="1"/>
  <c r="B905" i="1"/>
  <c r="F904" i="1"/>
  <c r="C904" i="1"/>
  <c r="B904" i="1"/>
  <c r="F903" i="1"/>
  <c r="C903" i="1"/>
  <c r="B903" i="1"/>
  <c r="F902" i="1"/>
  <c r="C902" i="1"/>
  <c r="B902" i="1"/>
  <c r="F901" i="1"/>
  <c r="C901" i="1"/>
  <c r="B901" i="1"/>
  <c r="F900" i="1"/>
  <c r="C900" i="1"/>
  <c r="B900" i="1"/>
  <c r="F899" i="1"/>
  <c r="C899" i="1"/>
  <c r="B899" i="1"/>
  <c r="F898" i="1"/>
  <c r="C898" i="1"/>
  <c r="B898" i="1"/>
  <c r="F897" i="1"/>
  <c r="C897" i="1"/>
  <c r="B897" i="1"/>
  <c r="F896" i="1"/>
  <c r="C896" i="1"/>
  <c r="B896" i="1"/>
  <c r="F895" i="1"/>
  <c r="C895" i="1"/>
  <c r="B895" i="1"/>
  <c r="F894" i="1"/>
  <c r="C894" i="1"/>
  <c r="B894" i="1"/>
  <c r="F893" i="1"/>
  <c r="C893" i="1"/>
  <c r="B893" i="1"/>
  <c r="F892" i="1"/>
  <c r="C892" i="1"/>
  <c r="B892" i="1"/>
  <c r="F891" i="1"/>
  <c r="C891" i="1"/>
  <c r="B891" i="1"/>
  <c r="F890" i="1"/>
  <c r="C890" i="1"/>
  <c r="B890" i="1"/>
  <c r="F889" i="1"/>
  <c r="C889" i="1"/>
  <c r="B889" i="1"/>
  <c r="F888" i="1"/>
  <c r="C888" i="1"/>
  <c r="B888" i="1"/>
  <c r="F887" i="1"/>
  <c r="C887" i="1"/>
  <c r="B887" i="1"/>
  <c r="F886" i="1"/>
  <c r="C886" i="1"/>
  <c r="B886" i="1"/>
  <c r="F885" i="1"/>
  <c r="C885" i="1"/>
  <c r="B885" i="1"/>
  <c r="F884" i="1"/>
  <c r="C884" i="1"/>
  <c r="B884" i="1"/>
  <c r="F883" i="1"/>
  <c r="C883" i="1"/>
  <c r="B883" i="1"/>
  <c r="F882" i="1"/>
  <c r="C882" i="1"/>
  <c r="B882" i="1"/>
  <c r="F881" i="1"/>
  <c r="C881" i="1"/>
  <c r="B881" i="1"/>
  <c r="F880" i="1"/>
  <c r="C880" i="1"/>
  <c r="B880" i="1"/>
  <c r="F879" i="1"/>
  <c r="C879" i="1"/>
  <c r="B879" i="1"/>
  <c r="F878" i="1"/>
  <c r="C878" i="1"/>
  <c r="B878" i="1"/>
  <c r="F877" i="1"/>
  <c r="C877" i="1"/>
  <c r="B877" i="1"/>
  <c r="F876" i="1"/>
  <c r="C876" i="1"/>
  <c r="B876" i="1"/>
  <c r="F875" i="1"/>
  <c r="C875" i="1"/>
  <c r="B875" i="1"/>
  <c r="F874" i="1"/>
  <c r="C874" i="1"/>
  <c r="B874" i="1"/>
  <c r="F873" i="1"/>
  <c r="C873" i="1"/>
  <c r="B873" i="1"/>
  <c r="F872" i="1"/>
  <c r="C872" i="1"/>
  <c r="B872" i="1"/>
  <c r="F871" i="1"/>
  <c r="C871" i="1"/>
  <c r="B871" i="1"/>
  <c r="F870" i="1"/>
  <c r="C870" i="1"/>
  <c r="B870" i="1"/>
  <c r="F869" i="1"/>
  <c r="C869" i="1"/>
  <c r="B869" i="1"/>
  <c r="F868" i="1"/>
  <c r="C868" i="1"/>
  <c r="B868" i="1"/>
  <c r="F867" i="1"/>
  <c r="C867" i="1"/>
  <c r="B867" i="1"/>
  <c r="F866" i="1"/>
  <c r="C866" i="1"/>
  <c r="B866" i="1"/>
  <c r="F865" i="1"/>
  <c r="C865" i="1"/>
  <c r="B865" i="1"/>
  <c r="F864" i="1"/>
  <c r="C864" i="1"/>
  <c r="B864" i="1"/>
  <c r="F863" i="1"/>
  <c r="C863" i="1"/>
  <c r="B863" i="1"/>
  <c r="F862" i="1"/>
  <c r="C862" i="1"/>
  <c r="B862" i="1"/>
  <c r="F861" i="1"/>
  <c r="C861" i="1"/>
  <c r="B861" i="1"/>
  <c r="F860" i="1"/>
  <c r="C860" i="1"/>
  <c r="B860" i="1"/>
  <c r="F859" i="1"/>
  <c r="C859" i="1"/>
  <c r="B859" i="1"/>
  <c r="F858" i="1"/>
  <c r="C858" i="1"/>
  <c r="B858" i="1"/>
  <c r="F857" i="1"/>
  <c r="C857" i="1"/>
  <c r="B857" i="1"/>
  <c r="F856" i="1"/>
  <c r="C856" i="1"/>
  <c r="B856" i="1"/>
  <c r="F855" i="1"/>
  <c r="C855" i="1"/>
  <c r="B855" i="1"/>
  <c r="F854" i="1"/>
  <c r="C854" i="1"/>
  <c r="B854" i="1"/>
  <c r="F853" i="1"/>
  <c r="C853" i="1"/>
  <c r="B853" i="1"/>
  <c r="F852" i="1"/>
  <c r="C852" i="1"/>
  <c r="B852" i="1"/>
  <c r="F851" i="1"/>
  <c r="C851" i="1"/>
  <c r="B851" i="1"/>
  <c r="F850" i="1"/>
  <c r="C850" i="1"/>
  <c r="B850" i="1"/>
  <c r="F849" i="1"/>
  <c r="C849" i="1"/>
  <c r="B849" i="1"/>
  <c r="F848" i="1"/>
  <c r="C848" i="1"/>
  <c r="B848" i="1"/>
  <c r="F847" i="1"/>
  <c r="C847" i="1"/>
  <c r="B847" i="1"/>
  <c r="F846" i="1"/>
  <c r="C846" i="1"/>
  <c r="B846" i="1"/>
  <c r="F845" i="1"/>
  <c r="C845" i="1"/>
  <c r="B845" i="1"/>
  <c r="F844" i="1"/>
  <c r="C844" i="1"/>
  <c r="B844" i="1"/>
  <c r="F843" i="1"/>
  <c r="C843" i="1"/>
  <c r="B843" i="1"/>
  <c r="F842" i="1"/>
  <c r="C842" i="1"/>
  <c r="B842" i="1"/>
  <c r="F841" i="1"/>
  <c r="C841" i="1"/>
  <c r="B841" i="1"/>
  <c r="F840" i="1"/>
  <c r="C840" i="1"/>
  <c r="B840" i="1"/>
  <c r="F839" i="1"/>
  <c r="C839" i="1"/>
  <c r="B839" i="1"/>
  <c r="F838" i="1"/>
  <c r="C838" i="1"/>
  <c r="B838" i="1"/>
  <c r="F837" i="1"/>
  <c r="C837" i="1"/>
  <c r="B837" i="1"/>
  <c r="F836" i="1"/>
  <c r="C836" i="1"/>
  <c r="B836" i="1"/>
  <c r="F835" i="1"/>
  <c r="C835" i="1"/>
  <c r="B835" i="1"/>
  <c r="F834" i="1"/>
  <c r="C834" i="1"/>
  <c r="B834" i="1"/>
  <c r="F833" i="1"/>
  <c r="C833" i="1"/>
  <c r="B833" i="1"/>
  <c r="F832" i="1"/>
  <c r="C832" i="1"/>
  <c r="B832" i="1"/>
  <c r="F831" i="1"/>
  <c r="C831" i="1"/>
  <c r="B831" i="1"/>
  <c r="F830" i="1"/>
  <c r="C830" i="1"/>
  <c r="B830" i="1"/>
  <c r="F829" i="1"/>
  <c r="C829" i="1"/>
  <c r="B829" i="1"/>
  <c r="F828" i="1"/>
  <c r="C828" i="1"/>
  <c r="B828" i="1"/>
  <c r="F827" i="1"/>
  <c r="C827" i="1"/>
  <c r="B827" i="1"/>
  <c r="F826" i="1"/>
  <c r="C826" i="1"/>
  <c r="B826" i="1"/>
  <c r="F825" i="1"/>
  <c r="C825" i="1"/>
  <c r="B825" i="1"/>
  <c r="F824" i="1"/>
  <c r="C824" i="1"/>
  <c r="B824" i="1"/>
  <c r="F823" i="1"/>
  <c r="C823" i="1"/>
  <c r="B823" i="1"/>
  <c r="F822" i="1"/>
  <c r="C822" i="1"/>
  <c r="B822" i="1"/>
  <c r="F821" i="1"/>
  <c r="C821" i="1"/>
  <c r="B821" i="1"/>
  <c r="F820" i="1"/>
  <c r="C820" i="1"/>
  <c r="B820" i="1"/>
  <c r="F819" i="1"/>
  <c r="C819" i="1"/>
  <c r="B819" i="1"/>
  <c r="F818" i="1"/>
  <c r="C818" i="1"/>
  <c r="B818" i="1"/>
  <c r="F817" i="1"/>
  <c r="C817" i="1"/>
  <c r="B817" i="1"/>
  <c r="F816" i="1"/>
  <c r="C816" i="1"/>
  <c r="B816" i="1"/>
  <c r="F815" i="1"/>
  <c r="C815" i="1"/>
  <c r="B815" i="1"/>
  <c r="F814" i="1"/>
  <c r="C814" i="1"/>
  <c r="B814" i="1"/>
  <c r="F813" i="1"/>
  <c r="C813" i="1"/>
  <c r="B813" i="1"/>
  <c r="F812" i="1"/>
  <c r="C812" i="1"/>
  <c r="B812" i="1"/>
  <c r="F811" i="1"/>
  <c r="C811" i="1"/>
  <c r="B811" i="1"/>
  <c r="F810" i="1"/>
  <c r="C810" i="1"/>
  <c r="B810" i="1"/>
  <c r="F809" i="1"/>
  <c r="C809" i="1"/>
  <c r="B809" i="1"/>
  <c r="F808" i="1"/>
  <c r="C808" i="1"/>
  <c r="B808" i="1"/>
  <c r="F807" i="1"/>
  <c r="C807" i="1"/>
  <c r="B807" i="1"/>
  <c r="F806" i="1"/>
  <c r="C806" i="1"/>
  <c r="B806" i="1"/>
  <c r="F805" i="1"/>
  <c r="C805" i="1"/>
  <c r="B805" i="1"/>
  <c r="F804" i="1"/>
  <c r="C804" i="1"/>
  <c r="B804" i="1"/>
  <c r="F803" i="1"/>
  <c r="C803" i="1"/>
  <c r="B803" i="1"/>
  <c r="F802" i="1"/>
  <c r="C802" i="1"/>
  <c r="B802" i="1"/>
  <c r="F801" i="1"/>
  <c r="C801" i="1"/>
  <c r="B801" i="1"/>
  <c r="F800" i="1"/>
  <c r="C800" i="1"/>
  <c r="B800" i="1"/>
  <c r="F799" i="1"/>
  <c r="C799" i="1"/>
  <c r="B799" i="1"/>
  <c r="F798" i="1"/>
  <c r="C798" i="1"/>
  <c r="B798" i="1"/>
  <c r="F797" i="1"/>
  <c r="C797" i="1"/>
  <c r="B797" i="1"/>
  <c r="F796" i="1"/>
  <c r="C796" i="1"/>
  <c r="B796" i="1"/>
  <c r="F795" i="1"/>
  <c r="C795" i="1"/>
  <c r="B795" i="1"/>
  <c r="F794" i="1"/>
  <c r="C794" i="1"/>
  <c r="B794" i="1"/>
  <c r="F793" i="1"/>
  <c r="C793" i="1"/>
  <c r="B793" i="1"/>
  <c r="F792" i="1"/>
  <c r="C792" i="1"/>
  <c r="B792" i="1"/>
  <c r="F791" i="1"/>
  <c r="C791" i="1"/>
  <c r="B791" i="1"/>
  <c r="F790" i="1"/>
  <c r="C790" i="1"/>
  <c r="B790" i="1"/>
  <c r="F789" i="1"/>
  <c r="C789" i="1"/>
  <c r="B789" i="1"/>
  <c r="F788" i="1"/>
  <c r="C788" i="1"/>
  <c r="B788" i="1"/>
  <c r="F787" i="1"/>
  <c r="C787" i="1"/>
  <c r="B787" i="1"/>
  <c r="F786" i="1"/>
  <c r="C786" i="1"/>
  <c r="B786" i="1"/>
  <c r="F785" i="1"/>
  <c r="C785" i="1"/>
  <c r="B785" i="1"/>
  <c r="F784" i="1"/>
  <c r="C784" i="1"/>
  <c r="B784" i="1"/>
  <c r="F783" i="1"/>
  <c r="C783" i="1"/>
  <c r="B783" i="1"/>
  <c r="F782" i="1"/>
  <c r="C782" i="1"/>
  <c r="B782" i="1"/>
  <c r="F781" i="1"/>
  <c r="C781" i="1"/>
  <c r="B781" i="1"/>
  <c r="F780" i="1"/>
  <c r="C780" i="1"/>
  <c r="B780" i="1"/>
  <c r="F779" i="1"/>
  <c r="C779" i="1"/>
  <c r="B779" i="1"/>
  <c r="F778" i="1"/>
  <c r="C778" i="1"/>
  <c r="B778" i="1"/>
  <c r="F777" i="1"/>
  <c r="C777" i="1"/>
  <c r="B777" i="1"/>
  <c r="F776" i="1"/>
  <c r="C776" i="1"/>
  <c r="B776" i="1"/>
  <c r="F775" i="1"/>
  <c r="C775" i="1"/>
  <c r="B775" i="1"/>
  <c r="F774" i="1"/>
  <c r="C774" i="1"/>
  <c r="B774" i="1"/>
  <c r="F773" i="1"/>
  <c r="C773" i="1"/>
  <c r="B773" i="1"/>
  <c r="F772" i="1"/>
  <c r="C772" i="1"/>
  <c r="B772" i="1"/>
  <c r="F771" i="1"/>
  <c r="C771" i="1"/>
  <c r="B771" i="1"/>
  <c r="F770" i="1"/>
  <c r="C770" i="1"/>
  <c r="B770" i="1"/>
  <c r="F769" i="1"/>
  <c r="C769" i="1"/>
  <c r="B769" i="1"/>
  <c r="F768" i="1"/>
  <c r="C768" i="1"/>
  <c r="B768" i="1"/>
  <c r="F767" i="1"/>
  <c r="C767" i="1"/>
  <c r="B767" i="1"/>
  <c r="F766" i="1"/>
  <c r="C766" i="1"/>
  <c r="B766" i="1"/>
  <c r="F765" i="1"/>
  <c r="C765" i="1"/>
  <c r="B765" i="1"/>
  <c r="F764" i="1"/>
  <c r="C764" i="1"/>
  <c r="B764" i="1"/>
  <c r="F763" i="1"/>
  <c r="C763" i="1"/>
  <c r="B763" i="1"/>
  <c r="F762" i="1"/>
  <c r="C762" i="1"/>
  <c r="B762" i="1"/>
  <c r="F761" i="1"/>
  <c r="C761" i="1"/>
  <c r="B761" i="1"/>
  <c r="F760" i="1"/>
  <c r="C760" i="1"/>
  <c r="B760" i="1"/>
  <c r="F759" i="1"/>
  <c r="C759" i="1"/>
  <c r="B759" i="1"/>
  <c r="F758" i="1"/>
  <c r="C758" i="1"/>
  <c r="B758" i="1"/>
  <c r="F757" i="1"/>
  <c r="C757" i="1"/>
  <c r="B757" i="1"/>
  <c r="F756" i="1"/>
  <c r="C756" i="1"/>
  <c r="B756" i="1"/>
  <c r="F755" i="1"/>
  <c r="C755" i="1"/>
  <c r="B755" i="1"/>
  <c r="F754" i="1"/>
  <c r="C754" i="1"/>
  <c r="B754" i="1"/>
  <c r="F753" i="1"/>
  <c r="C753" i="1"/>
  <c r="B753" i="1"/>
  <c r="F752" i="1"/>
  <c r="C752" i="1"/>
  <c r="B752" i="1"/>
  <c r="F751" i="1"/>
  <c r="C751" i="1"/>
  <c r="B751" i="1"/>
  <c r="F750" i="1"/>
  <c r="C750" i="1"/>
  <c r="B750" i="1"/>
  <c r="F749" i="1"/>
  <c r="C749" i="1"/>
  <c r="B749" i="1"/>
  <c r="F748" i="1"/>
  <c r="C748" i="1"/>
  <c r="B748" i="1"/>
  <c r="F747" i="1"/>
  <c r="C747" i="1"/>
  <c r="B747" i="1"/>
  <c r="F746" i="1"/>
  <c r="C746" i="1"/>
  <c r="B746" i="1"/>
  <c r="F745" i="1"/>
  <c r="C745" i="1"/>
  <c r="B745" i="1"/>
  <c r="F744" i="1"/>
  <c r="C744" i="1"/>
  <c r="B744" i="1"/>
  <c r="F743" i="1"/>
  <c r="C743" i="1"/>
  <c r="B743" i="1"/>
  <c r="F742" i="1"/>
  <c r="C742" i="1"/>
  <c r="B742" i="1"/>
  <c r="F741" i="1"/>
  <c r="C741" i="1"/>
  <c r="B741" i="1"/>
  <c r="F740" i="1"/>
  <c r="C740" i="1"/>
  <c r="B740" i="1"/>
  <c r="F739" i="1"/>
  <c r="C739" i="1"/>
  <c r="B739" i="1"/>
  <c r="F738" i="1"/>
  <c r="C738" i="1"/>
  <c r="B738" i="1"/>
  <c r="F737" i="1"/>
  <c r="C737" i="1"/>
  <c r="B737" i="1"/>
  <c r="F736" i="1"/>
  <c r="C736" i="1"/>
  <c r="B736" i="1"/>
  <c r="F735" i="1"/>
  <c r="C735" i="1"/>
  <c r="B735" i="1"/>
  <c r="F734" i="1"/>
  <c r="C734" i="1"/>
  <c r="B734" i="1"/>
  <c r="F733" i="1"/>
  <c r="C733" i="1"/>
  <c r="B733" i="1"/>
  <c r="F732" i="1"/>
  <c r="C732" i="1"/>
  <c r="B732" i="1"/>
  <c r="F731" i="1"/>
  <c r="C731" i="1"/>
  <c r="B731" i="1"/>
  <c r="F730" i="1"/>
  <c r="C730" i="1"/>
  <c r="B730" i="1"/>
  <c r="F729" i="1"/>
  <c r="C729" i="1"/>
  <c r="B729" i="1"/>
  <c r="F728" i="1"/>
  <c r="C728" i="1"/>
  <c r="B728" i="1"/>
  <c r="F727" i="1"/>
  <c r="C727" i="1"/>
  <c r="B727" i="1"/>
  <c r="F726" i="1"/>
  <c r="C726" i="1"/>
  <c r="B726" i="1"/>
  <c r="F725" i="1"/>
  <c r="C725" i="1"/>
  <c r="B725" i="1"/>
  <c r="F724" i="1"/>
  <c r="C724" i="1"/>
  <c r="B724" i="1"/>
  <c r="F723" i="1"/>
  <c r="C723" i="1"/>
  <c r="B723" i="1"/>
  <c r="F722" i="1"/>
  <c r="C722" i="1"/>
  <c r="B722" i="1"/>
  <c r="F721" i="1"/>
  <c r="C721" i="1"/>
  <c r="B721" i="1"/>
  <c r="F720" i="1"/>
  <c r="C720" i="1"/>
  <c r="B720" i="1"/>
  <c r="F719" i="1"/>
  <c r="C719" i="1"/>
  <c r="B719" i="1"/>
  <c r="F718" i="1"/>
  <c r="C718" i="1"/>
  <c r="B718" i="1"/>
  <c r="F717" i="1"/>
  <c r="C717" i="1"/>
  <c r="B717" i="1"/>
  <c r="F716" i="1"/>
  <c r="C716" i="1"/>
  <c r="B716" i="1"/>
  <c r="F715" i="1"/>
  <c r="C715" i="1"/>
  <c r="B715" i="1"/>
  <c r="F714" i="1"/>
  <c r="C714" i="1"/>
  <c r="B714" i="1"/>
  <c r="F713" i="1"/>
  <c r="C713" i="1"/>
  <c r="B713" i="1"/>
  <c r="F712" i="1"/>
  <c r="C712" i="1"/>
  <c r="B712" i="1"/>
  <c r="F711" i="1"/>
  <c r="C711" i="1"/>
  <c r="B711" i="1"/>
  <c r="F710" i="1"/>
  <c r="C710" i="1"/>
  <c r="B710" i="1"/>
  <c r="F709" i="1"/>
  <c r="C709" i="1"/>
  <c r="B709" i="1"/>
  <c r="F708" i="1"/>
  <c r="C708" i="1"/>
  <c r="B708" i="1"/>
  <c r="F707" i="1"/>
  <c r="C707" i="1"/>
  <c r="B707" i="1"/>
  <c r="F706" i="1"/>
  <c r="C706" i="1"/>
  <c r="B706" i="1"/>
  <c r="F705" i="1"/>
  <c r="C705" i="1"/>
  <c r="B705" i="1"/>
  <c r="F704" i="1"/>
  <c r="C704" i="1"/>
  <c r="B704" i="1"/>
  <c r="F703" i="1"/>
  <c r="C703" i="1"/>
  <c r="B703" i="1"/>
  <c r="F702" i="1"/>
  <c r="C702" i="1"/>
  <c r="B702" i="1"/>
  <c r="F701" i="1"/>
  <c r="C701" i="1"/>
  <c r="B701" i="1"/>
  <c r="F700" i="1"/>
  <c r="C700" i="1"/>
  <c r="B700" i="1"/>
  <c r="F699" i="1"/>
  <c r="C699" i="1"/>
  <c r="B699" i="1"/>
  <c r="F698" i="1"/>
  <c r="C698" i="1"/>
  <c r="B698" i="1"/>
  <c r="F697" i="1"/>
  <c r="C697" i="1"/>
  <c r="B697" i="1"/>
  <c r="F696" i="1"/>
  <c r="C696" i="1"/>
  <c r="B696" i="1"/>
  <c r="F695" i="1"/>
  <c r="C695" i="1"/>
  <c r="B695" i="1"/>
  <c r="F694" i="1"/>
  <c r="C694" i="1"/>
  <c r="B694" i="1"/>
  <c r="F693" i="1"/>
  <c r="C693" i="1"/>
  <c r="B693" i="1"/>
  <c r="F692" i="1"/>
  <c r="C692" i="1"/>
  <c r="B692" i="1"/>
  <c r="F691" i="1"/>
  <c r="C691" i="1"/>
  <c r="B691" i="1"/>
  <c r="F690" i="1"/>
  <c r="C690" i="1"/>
  <c r="B690" i="1"/>
  <c r="F689" i="1"/>
  <c r="C689" i="1"/>
  <c r="B689" i="1"/>
  <c r="F688" i="1"/>
  <c r="C688" i="1"/>
  <c r="B688" i="1"/>
  <c r="F687" i="1"/>
  <c r="C687" i="1"/>
  <c r="B687" i="1"/>
  <c r="F686" i="1"/>
  <c r="C686" i="1"/>
  <c r="B686" i="1"/>
  <c r="F685" i="1"/>
  <c r="C685" i="1"/>
  <c r="B685" i="1"/>
  <c r="F684" i="1"/>
  <c r="C684" i="1"/>
  <c r="B684" i="1"/>
  <c r="F683" i="1"/>
  <c r="C683" i="1"/>
  <c r="B683" i="1"/>
  <c r="F682" i="1"/>
  <c r="C682" i="1"/>
  <c r="B682" i="1"/>
  <c r="F681" i="1"/>
  <c r="C681" i="1"/>
  <c r="B681" i="1"/>
  <c r="F680" i="1"/>
  <c r="C680" i="1"/>
  <c r="B680" i="1"/>
  <c r="F679" i="1"/>
  <c r="C679" i="1"/>
  <c r="B679" i="1"/>
  <c r="F678" i="1"/>
  <c r="C678" i="1"/>
  <c r="B678" i="1"/>
  <c r="F677" i="1"/>
  <c r="C677" i="1"/>
  <c r="B677" i="1"/>
  <c r="F676" i="1"/>
  <c r="C676" i="1"/>
  <c r="B676" i="1"/>
  <c r="F675" i="1"/>
  <c r="C675" i="1"/>
  <c r="B675" i="1"/>
  <c r="F674" i="1"/>
  <c r="C674" i="1"/>
  <c r="B674" i="1"/>
  <c r="F673" i="1"/>
  <c r="C673" i="1"/>
  <c r="B673" i="1"/>
  <c r="F672" i="1"/>
  <c r="C672" i="1"/>
  <c r="B672" i="1"/>
  <c r="F671" i="1"/>
  <c r="C671" i="1"/>
  <c r="B671" i="1"/>
  <c r="F670" i="1"/>
  <c r="C670" i="1"/>
  <c r="B670" i="1"/>
  <c r="F669" i="1"/>
  <c r="C669" i="1"/>
  <c r="B669" i="1"/>
  <c r="F668" i="1"/>
  <c r="C668" i="1"/>
  <c r="B668" i="1"/>
  <c r="F667" i="1"/>
  <c r="C667" i="1"/>
  <c r="B667" i="1"/>
  <c r="F666" i="1"/>
  <c r="C666" i="1"/>
  <c r="B666" i="1"/>
  <c r="F665" i="1"/>
  <c r="C665" i="1"/>
  <c r="B665" i="1"/>
  <c r="F664" i="1"/>
  <c r="C664" i="1"/>
  <c r="B664" i="1"/>
  <c r="F663" i="1"/>
  <c r="C663" i="1"/>
  <c r="B663" i="1"/>
  <c r="F662" i="1"/>
  <c r="C662" i="1"/>
  <c r="B662" i="1"/>
  <c r="F661" i="1"/>
  <c r="C661" i="1"/>
  <c r="B661" i="1"/>
  <c r="F660" i="1"/>
  <c r="C660" i="1"/>
  <c r="B660" i="1"/>
  <c r="F659" i="1"/>
  <c r="C659" i="1"/>
  <c r="B659" i="1"/>
  <c r="F658" i="1"/>
  <c r="C658" i="1"/>
  <c r="B658" i="1"/>
  <c r="F657" i="1"/>
  <c r="C657" i="1"/>
  <c r="B657" i="1"/>
  <c r="F656" i="1"/>
  <c r="C656" i="1"/>
  <c r="B656" i="1"/>
  <c r="F655" i="1"/>
  <c r="C655" i="1"/>
  <c r="B655" i="1"/>
  <c r="F654" i="1"/>
  <c r="C654" i="1"/>
  <c r="B654" i="1"/>
  <c r="F653" i="1"/>
  <c r="C653" i="1"/>
  <c r="B653" i="1"/>
  <c r="F652" i="1"/>
  <c r="C652" i="1"/>
  <c r="B652" i="1"/>
  <c r="F651" i="1"/>
  <c r="C651" i="1"/>
  <c r="B651" i="1"/>
  <c r="F650" i="1"/>
  <c r="C650" i="1"/>
  <c r="B650" i="1"/>
  <c r="F649" i="1"/>
  <c r="C649" i="1"/>
  <c r="B649" i="1"/>
  <c r="F648" i="1"/>
  <c r="C648" i="1"/>
  <c r="B648" i="1"/>
  <c r="F647" i="1"/>
  <c r="C647" i="1"/>
  <c r="B647" i="1"/>
  <c r="F646" i="1"/>
  <c r="C646" i="1"/>
  <c r="B646" i="1"/>
  <c r="F645" i="1"/>
  <c r="C645" i="1"/>
  <c r="B645" i="1"/>
  <c r="F644" i="1"/>
  <c r="C644" i="1"/>
  <c r="B644" i="1"/>
  <c r="F643" i="1"/>
  <c r="C643" i="1"/>
  <c r="B643" i="1"/>
  <c r="F642" i="1"/>
  <c r="C642" i="1"/>
  <c r="B642" i="1"/>
  <c r="F641" i="1"/>
  <c r="C641" i="1"/>
  <c r="B641" i="1"/>
  <c r="F640" i="1"/>
  <c r="C640" i="1"/>
  <c r="B640" i="1"/>
  <c r="F639" i="1"/>
  <c r="C639" i="1"/>
  <c r="B639" i="1"/>
  <c r="F638" i="1"/>
  <c r="C638" i="1"/>
  <c r="B638" i="1"/>
  <c r="F637" i="1"/>
  <c r="C637" i="1"/>
  <c r="B637" i="1"/>
  <c r="F636" i="1"/>
  <c r="C636" i="1"/>
  <c r="B636" i="1"/>
  <c r="F635" i="1"/>
  <c r="C635" i="1"/>
  <c r="B635" i="1"/>
  <c r="F634" i="1"/>
  <c r="C634" i="1"/>
  <c r="B634" i="1"/>
  <c r="F633" i="1"/>
  <c r="C633" i="1"/>
  <c r="B633" i="1"/>
  <c r="F632" i="1"/>
  <c r="C632" i="1"/>
  <c r="B632" i="1"/>
  <c r="F631" i="1"/>
  <c r="C631" i="1"/>
  <c r="B631" i="1"/>
  <c r="F630" i="1"/>
  <c r="C630" i="1"/>
  <c r="B630" i="1"/>
  <c r="F629" i="1"/>
  <c r="C629" i="1"/>
  <c r="B629" i="1"/>
  <c r="F628" i="1"/>
  <c r="C628" i="1"/>
  <c r="B628" i="1"/>
  <c r="F627" i="1"/>
  <c r="C627" i="1"/>
  <c r="B627" i="1"/>
  <c r="F626" i="1"/>
  <c r="C626" i="1"/>
  <c r="B626" i="1"/>
  <c r="F625" i="1"/>
  <c r="C625" i="1"/>
  <c r="B625" i="1"/>
  <c r="F624" i="1"/>
  <c r="C624" i="1"/>
  <c r="B624" i="1"/>
  <c r="F623" i="1"/>
  <c r="C623" i="1"/>
  <c r="B623" i="1"/>
  <c r="F622" i="1"/>
  <c r="C622" i="1"/>
  <c r="B622" i="1"/>
  <c r="F621" i="1"/>
  <c r="C621" i="1"/>
  <c r="B621" i="1"/>
  <c r="F620" i="1"/>
  <c r="C620" i="1"/>
  <c r="B620" i="1"/>
  <c r="F619" i="1"/>
  <c r="C619" i="1"/>
  <c r="B619" i="1"/>
  <c r="F618" i="1"/>
  <c r="C618" i="1"/>
  <c r="B618" i="1"/>
  <c r="F617" i="1"/>
  <c r="C617" i="1"/>
  <c r="B617" i="1"/>
  <c r="F616" i="1"/>
  <c r="C616" i="1"/>
  <c r="B616" i="1"/>
  <c r="F615" i="1"/>
  <c r="C615" i="1"/>
  <c r="B615" i="1"/>
  <c r="F614" i="1"/>
  <c r="C614" i="1"/>
  <c r="B614" i="1"/>
  <c r="F613" i="1"/>
  <c r="C613" i="1"/>
  <c r="B613" i="1"/>
  <c r="F612" i="1"/>
  <c r="C612" i="1"/>
  <c r="B612" i="1"/>
  <c r="F611" i="1"/>
  <c r="C611" i="1"/>
  <c r="B611" i="1"/>
  <c r="F610" i="1"/>
  <c r="C610" i="1"/>
  <c r="B610" i="1"/>
  <c r="F609" i="1"/>
  <c r="C609" i="1"/>
  <c r="B609" i="1"/>
  <c r="F608" i="1"/>
  <c r="C608" i="1"/>
  <c r="B608" i="1"/>
  <c r="F607" i="1"/>
  <c r="C607" i="1"/>
  <c r="B607" i="1"/>
  <c r="F606" i="1"/>
  <c r="C606" i="1"/>
  <c r="B606" i="1"/>
  <c r="F605" i="1"/>
  <c r="C605" i="1"/>
  <c r="B605" i="1"/>
  <c r="F604" i="1"/>
  <c r="C604" i="1"/>
  <c r="B604" i="1"/>
  <c r="F603" i="1"/>
  <c r="C603" i="1"/>
  <c r="B603" i="1"/>
  <c r="F602" i="1"/>
  <c r="C602" i="1"/>
  <c r="B602" i="1"/>
  <c r="F601" i="1"/>
  <c r="C601" i="1"/>
  <c r="B601" i="1"/>
  <c r="F600" i="1"/>
  <c r="C600" i="1"/>
  <c r="B600" i="1"/>
  <c r="F599" i="1"/>
  <c r="C599" i="1"/>
  <c r="B599" i="1"/>
  <c r="F598" i="1"/>
  <c r="C598" i="1"/>
  <c r="B598" i="1"/>
  <c r="F597" i="1"/>
  <c r="C597" i="1"/>
  <c r="B597" i="1"/>
  <c r="F596" i="1"/>
  <c r="C596" i="1"/>
  <c r="B596" i="1"/>
  <c r="F595" i="1"/>
  <c r="C595" i="1"/>
  <c r="B595" i="1"/>
  <c r="F594" i="1"/>
  <c r="C594" i="1"/>
  <c r="B594" i="1"/>
  <c r="F593" i="1"/>
  <c r="C593" i="1"/>
  <c r="B593" i="1"/>
  <c r="F592" i="1"/>
  <c r="C592" i="1"/>
  <c r="B592" i="1"/>
  <c r="F591" i="1"/>
  <c r="C591" i="1"/>
  <c r="B591" i="1"/>
  <c r="F590" i="1"/>
  <c r="C590" i="1"/>
  <c r="B590" i="1"/>
  <c r="F589" i="1"/>
  <c r="C589" i="1"/>
  <c r="B589" i="1"/>
  <c r="F588" i="1"/>
  <c r="C588" i="1"/>
  <c r="B588" i="1"/>
  <c r="F587" i="1"/>
  <c r="C587" i="1"/>
  <c r="B587" i="1"/>
  <c r="F586" i="1"/>
  <c r="C586" i="1"/>
  <c r="B586" i="1"/>
  <c r="F585" i="1"/>
  <c r="C585" i="1"/>
  <c r="B585" i="1"/>
  <c r="F584" i="1"/>
  <c r="C584" i="1"/>
  <c r="B584" i="1"/>
  <c r="F583" i="1"/>
  <c r="C583" i="1"/>
  <c r="B583" i="1"/>
  <c r="F582" i="1"/>
  <c r="C582" i="1"/>
  <c r="B582" i="1"/>
  <c r="F581" i="1"/>
  <c r="C581" i="1"/>
  <c r="B581" i="1"/>
  <c r="F580" i="1"/>
  <c r="C580" i="1"/>
  <c r="B580" i="1"/>
  <c r="F579" i="1"/>
  <c r="C579" i="1"/>
  <c r="B579" i="1"/>
  <c r="F578" i="1"/>
  <c r="C578" i="1"/>
  <c r="B578" i="1"/>
  <c r="F577" i="1"/>
  <c r="C577" i="1"/>
  <c r="B577" i="1"/>
  <c r="F576" i="1"/>
  <c r="C576" i="1"/>
  <c r="B576" i="1"/>
  <c r="F575" i="1"/>
  <c r="C575" i="1"/>
  <c r="B575" i="1"/>
  <c r="F574" i="1"/>
  <c r="C574" i="1"/>
  <c r="B574" i="1"/>
  <c r="F573" i="1"/>
  <c r="C573" i="1"/>
  <c r="B573" i="1"/>
  <c r="F572" i="1"/>
  <c r="C572" i="1"/>
  <c r="B572" i="1"/>
  <c r="F571" i="1"/>
  <c r="C571" i="1"/>
  <c r="B571" i="1"/>
  <c r="F570" i="1"/>
  <c r="C570" i="1"/>
  <c r="B570" i="1"/>
  <c r="F569" i="1"/>
  <c r="C569" i="1"/>
  <c r="B569" i="1"/>
  <c r="F568" i="1"/>
  <c r="C568" i="1"/>
  <c r="B568" i="1"/>
  <c r="F567" i="1"/>
  <c r="C567" i="1"/>
  <c r="B567" i="1"/>
  <c r="F566" i="1"/>
  <c r="C566" i="1"/>
  <c r="B566" i="1"/>
  <c r="F565" i="1"/>
  <c r="C565" i="1"/>
  <c r="B565" i="1"/>
  <c r="F564" i="1"/>
  <c r="C564" i="1"/>
  <c r="B564" i="1"/>
  <c r="F563" i="1"/>
  <c r="C563" i="1"/>
  <c r="B563" i="1"/>
  <c r="F562" i="1"/>
  <c r="C562" i="1"/>
  <c r="B562" i="1"/>
  <c r="F561" i="1"/>
  <c r="C561" i="1"/>
  <c r="B561" i="1"/>
  <c r="F560" i="1"/>
  <c r="C560" i="1"/>
  <c r="B560" i="1"/>
  <c r="F559" i="1"/>
  <c r="C559" i="1"/>
  <c r="B559" i="1"/>
  <c r="F558" i="1"/>
  <c r="C558" i="1"/>
  <c r="B558" i="1"/>
  <c r="F557" i="1"/>
  <c r="C557" i="1"/>
  <c r="B557" i="1"/>
  <c r="F556" i="1"/>
  <c r="C556" i="1"/>
  <c r="B556" i="1"/>
  <c r="F555" i="1"/>
  <c r="C555" i="1"/>
  <c r="B555" i="1"/>
  <c r="F554" i="1"/>
  <c r="C554" i="1"/>
  <c r="B554" i="1"/>
  <c r="F553" i="1"/>
  <c r="C553" i="1"/>
  <c r="B553" i="1"/>
  <c r="F552" i="1"/>
  <c r="C552" i="1"/>
  <c r="B552" i="1"/>
  <c r="F551" i="1"/>
  <c r="C551" i="1"/>
  <c r="B551" i="1"/>
  <c r="F550" i="1"/>
  <c r="C550" i="1"/>
  <c r="B550" i="1"/>
  <c r="F549" i="1"/>
  <c r="C549" i="1"/>
  <c r="B549" i="1"/>
  <c r="F548" i="1"/>
  <c r="C548" i="1"/>
  <c r="B548" i="1"/>
  <c r="F547" i="1"/>
  <c r="C547" i="1"/>
  <c r="B547" i="1"/>
  <c r="F546" i="1"/>
  <c r="C546" i="1"/>
  <c r="B546" i="1"/>
  <c r="F545" i="1"/>
  <c r="C545" i="1"/>
  <c r="B545" i="1"/>
  <c r="F544" i="1"/>
  <c r="C544" i="1"/>
  <c r="B544" i="1"/>
  <c r="F543" i="1"/>
  <c r="C543" i="1"/>
  <c r="B543" i="1"/>
  <c r="F542" i="1"/>
  <c r="C542" i="1"/>
  <c r="B542" i="1"/>
  <c r="F541" i="1"/>
  <c r="C541" i="1"/>
  <c r="B541" i="1"/>
  <c r="F540" i="1"/>
  <c r="C540" i="1"/>
  <c r="B540" i="1"/>
  <c r="F539" i="1"/>
  <c r="C539" i="1"/>
  <c r="B539" i="1"/>
  <c r="F538" i="1"/>
  <c r="C538" i="1"/>
  <c r="B538" i="1"/>
  <c r="F537" i="1"/>
  <c r="C537" i="1"/>
  <c r="B537" i="1"/>
  <c r="F536" i="1"/>
  <c r="C536" i="1"/>
  <c r="B536" i="1"/>
  <c r="F535" i="1"/>
  <c r="C535" i="1"/>
  <c r="B535" i="1"/>
  <c r="F534" i="1"/>
  <c r="C534" i="1"/>
  <c r="B534" i="1"/>
  <c r="F533" i="1"/>
  <c r="C533" i="1"/>
  <c r="B533" i="1"/>
  <c r="F532" i="1"/>
  <c r="C532" i="1"/>
  <c r="B532" i="1"/>
  <c r="F531" i="1"/>
  <c r="C531" i="1"/>
  <c r="B531" i="1"/>
  <c r="F530" i="1"/>
  <c r="C530" i="1"/>
  <c r="B530" i="1"/>
  <c r="F529" i="1"/>
  <c r="C529" i="1"/>
  <c r="B529" i="1"/>
  <c r="F528" i="1"/>
  <c r="C528" i="1"/>
  <c r="B528" i="1"/>
  <c r="F527" i="1"/>
  <c r="C527" i="1"/>
  <c r="B527" i="1"/>
  <c r="F526" i="1"/>
  <c r="C526" i="1"/>
  <c r="B526" i="1"/>
  <c r="F525" i="1"/>
  <c r="C525" i="1"/>
  <c r="B525" i="1"/>
  <c r="F524" i="1"/>
  <c r="C524" i="1"/>
  <c r="B524" i="1"/>
  <c r="F523" i="1"/>
  <c r="C523" i="1"/>
  <c r="B523" i="1"/>
  <c r="F522" i="1"/>
  <c r="C522" i="1"/>
  <c r="B522" i="1"/>
  <c r="F521" i="1"/>
  <c r="C521" i="1"/>
  <c r="B521" i="1"/>
  <c r="F520" i="1"/>
  <c r="C520" i="1"/>
  <c r="B520" i="1"/>
  <c r="F519" i="1"/>
  <c r="C519" i="1"/>
  <c r="B519" i="1"/>
  <c r="F518" i="1"/>
  <c r="C518" i="1"/>
  <c r="B518" i="1"/>
  <c r="F517" i="1"/>
  <c r="C517" i="1"/>
  <c r="B517" i="1"/>
  <c r="F516" i="1"/>
  <c r="C516" i="1"/>
  <c r="B516" i="1"/>
  <c r="F515" i="1"/>
  <c r="C515" i="1"/>
  <c r="B515" i="1"/>
  <c r="F514" i="1"/>
  <c r="C514" i="1"/>
  <c r="B514" i="1"/>
  <c r="F513" i="1"/>
  <c r="C513" i="1"/>
  <c r="B513" i="1"/>
  <c r="F512" i="1"/>
  <c r="C512" i="1"/>
  <c r="B512" i="1"/>
  <c r="F511" i="1"/>
  <c r="C511" i="1"/>
  <c r="B511" i="1"/>
  <c r="F510" i="1"/>
  <c r="C510" i="1"/>
  <c r="B510" i="1"/>
  <c r="F509" i="1"/>
  <c r="C509" i="1"/>
  <c r="B509" i="1"/>
  <c r="F508" i="1"/>
  <c r="C508" i="1"/>
  <c r="B508" i="1"/>
  <c r="F507" i="1"/>
  <c r="C507" i="1"/>
  <c r="B507" i="1"/>
  <c r="F506" i="1"/>
  <c r="C506" i="1"/>
  <c r="B506" i="1"/>
  <c r="F505" i="1"/>
  <c r="C505" i="1"/>
  <c r="B505" i="1"/>
  <c r="F504" i="1"/>
  <c r="C504" i="1"/>
  <c r="B504" i="1"/>
  <c r="F503" i="1"/>
  <c r="C503" i="1"/>
  <c r="B503" i="1"/>
  <c r="F502" i="1"/>
  <c r="C502" i="1"/>
  <c r="B502" i="1"/>
  <c r="F501" i="1"/>
  <c r="C501" i="1"/>
  <c r="B501" i="1"/>
  <c r="F500" i="1"/>
  <c r="C500" i="1"/>
  <c r="B500" i="1"/>
  <c r="F499" i="1"/>
  <c r="C499" i="1"/>
  <c r="B499" i="1"/>
  <c r="F498" i="1"/>
  <c r="C498" i="1"/>
  <c r="B498" i="1"/>
  <c r="F497" i="1"/>
  <c r="C497" i="1"/>
  <c r="B497" i="1"/>
  <c r="F496" i="1"/>
  <c r="C496" i="1"/>
  <c r="B496" i="1"/>
  <c r="F495" i="1"/>
  <c r="C495" i="1"/>
  <c r="B495" i="1"/>
  <c r="F494" i="1"/>
  <c r="C494" i="1"/>
  <c r="B494" i="1"/>
  <c r="F493" i="1"/>
  <c r="C493" i="1"/>
  <c r="B493" i="1"/>
  <c r="F492" i="1"/>
  <c r="C492" i="1"/>
  <c r="B492" i="1"/>
  <c r="F491" i="1"/>
  <c r="C491" i="1"/>
  <c r="B491" i="1"/>
  <c r="F490" i="1"/>
  <c r="C490" i="1"/>
  <c r="B490" i="1"/>
  <c r="F489" i="1"/>
  <c r="C489" i="1"/>
  <c r="B489" i="1"/>
  <c r="F488" i="1"/>
  <c r="C488" i="1"/>
  <c r="B488" i="1"/>
  <c r="F487" i="1"/>
  <c r="C487" i="1"/>
  <c r="B487" i="1"/>
  <c r="F486" i="1"/>
  <c r="C486" i="1"/>
  <c r="B486" i="1"/>
  <c r="F485" i="1"/>
  <c r="C485" i="1"/>
  <c r="B485" i="1"/>
  <c r="F484" i="1"/>
  <c r="C484" i="1"/>
  <c r="B484" i="1"/>
  <c r="F483" i="1"/>
  <c r="C483" i="1"/>
  <c r="B483" i="1"/>
  <c r="F482" i="1"/>
  <c r="C482" i="1"/>
  <c r="B482" i="1"/>
  <c r="F481" i="1"/>
  <c r="C481" i="1"/>
  <c r="B481" i="1"/>
  <c r="F480" i="1"/>
  <c r="C480" i="1"/>
  <c r="B480" i="1"/>
  <c r="F479" i="1"/>
  <c r="C479" i="1"/>
  <c r="B479" i="1"/>
  <c r="F478" i="1"/>
  <c r="C478" i="1"/>
  <c r="B478" i="1"/>
  <c r="F477" i="1"/>
  <c r="C477" i="1"/>
  <c r="B477" i="1"/>
  <c r="F476" i="1"/>
  <c r="C476" i="1"/>
  <c r="B476" i="1"/>
  <c r="F475" i="1"/>
  <c r="C475" i="1"/>
  <c r="B475" i="1"/>
  <c r="F474" i="1"/>
  <c r="C474" i="1"/>
  <c r="B474" i="1"/>
  <c r="F473" i="1"/>
  <c r="C473" i="1"/>
  <c r="B473" i="1"/>
  <c r="F472" i="1"/>
  <c r="C472" i="1"/>
  <c r="B472" i="1"/>
  <c r="F471" i="1"/>
  <c r="C471" i="1"/>
  <c r="B471" i="1"/>
  <c r="F470" i="1"/>
  <c r="C470" i="1"/>
  <c r="B470" i="1"/>
  <c r="F469" i="1"/>
  <c r="C469" i="1"/>
  <c r="B469" i="1"/>
  <c r="F468" i="1"/>
  <c r="C468" i="1"/>
  <c r="B468" i="1"/>
  <c r="F467" i="1"/>
  <c r="C467" i="1"/>
  <c r="B467" i="1"/>
  <c r="F466" i="1"/>
  <c r="C466" i="1"/>
  <c r="B466" i="1"/>
  <c r="F465" i="1"/>
  <c r="C465" i="1"/>
  <c r="B465" i="1"/>
  <c r="F464" i="1"/>
  <c r="C464" i="1"/>
  <c r="B464" i="1"/>
  <c r="F463" i="1"/>
  <c r="C463" i="1"/>
  <c r="B463" i="1"/>
  <c r="F462" i="1"/>
  <c r="C462" i="1"/>
  <c r="B462" i="1"/>
  <c r="F461" i="1"/>
  <c r="C461" i="1"/>
  <c r="B461" i="1"/>
  <c r="F460" i="1"/>
  <c r="C460" i="1"/>
  <c r="B460" i="1"/>
  <c r="F459" i="1"/>
  <c r="C459" i="1"/>
  <c r="B459" i="1"/>
  <c r="F458" i="1"/>
  <c r="C458" i="1"/>
  <c r="B458" i="1"/>
  <c r="F457" i="1"/>
  <c r="C457" i="1"/>
  <c r="B457" i="1"/>
  <c r="F456" i="1"/>
  <c r="C456" i="1"/>
  <c r="B456" i="1"/>
  <c r="F455" i="1"/>
  <c r="C455" i="1"/>
  <c r="B455" i="1"/>
  <c r="F454" i="1"/>
  <c r="C454" i="1"/>
  <c r="B454" i="1"/>
  <c r="F453" i="1"/>
  <c r="C453" i="1"/>
  <c r="B453" i="1"/>
  <c r="F452" i="1"/>
  <c r="C452" i="1"/>
  <c r="B452" i="1"/>
  <c r="F451" i="1"/>
  <c r="C451" i="1"/>
  <c r="B451" i="1"/>
  <c r="F450" i="1"/>
  <c r="C450" i="1"/>
  <c r="B450" i="1"/>
  <c r="F449" i="1"/>
  <c r="C449" i="1"/>
  <c r="B449" i="1"/>
  <c r="F448" i="1"/>
  <c r="C448" i="1"/>
  <c r="B448" i="1"/>
  <c r="F447" i="1"/>
  <c r="C447" i="1"/>
  <c r="B447" i="1"/>
  <c r="F446" i="1"/>
  <c r="C446" i="1"/>
  <c r="B446" i="1"/>
  <c r="F445" i="1"/>
  <c r="C445" i="1"/>
  <c r="B445" i="1"/>
  <c r="F444" i="1"/>
  <c r="C444" i="1"/>
  <c r="B444" i="1"/>
  <c r="F443" i="1"/>
  <c r="C443" i="1"/>
  <c r="B443" i="1"/>
  <c r="F442" i="1"/>
  <c r="C442" i="1"/>
  <c r="B442" i="1"/>
  <c r="F441" i="1"/>
  <c r="C441" i="1"/>
  <c r="B441" i="1"/>
  <c r="F440" i="1"/>
  <c r="C440" i="1"/>
  <c r="B440" i="1"/>
  <c r="F439" i="1"/>
  <c r="C439" i="1"/>
  <c r="B439" i="1"/>
  <c r="F438" i="1"/>
  <c r="C438" i="1"/>
  <c r="B438" i="1"/>
  <c r="F437" i="1"/>
  <c r="C437" i="1"/>
  <c r="B437" i="1"/>
  <c r="F436" i="1"/>
  <c r="C436" i="1"/>
  <c r="B436" i="1"/>
  <c r="F435" i="1"/>
  <c r="C435" i="1"/>
  <c r="B435" i="1"/>
  <c r="F434" i="1"/>
  <c r="C434" i="1"/>
  <c r="B434" i="1"/>
  <c r="F433" i="1"/>
  <c r="C433" i="1"/>
  <c r="B433" i="1"/>
  <c r="F432" i="1"/>
  <c r="C432" i="1"/>
  <c r="B432" i="1"/>
  <c r="F431" i="1"/>
  <c r="C431" i="1"/>
  <c r="B431" i="1"/>
  <c r="F430" i="1"/>
  <c r="C430" i="1"/>
  <c r="B430" i="1"/>
  <c r="F429" i="1"/>
  <c r="C429" i="1"/>
  <c r="B429" i="1"/>
  <c r="F428" i="1"/>
  <c r="C428" i="1"/>
  <c r="B428" i="1"/>
  <c r="F427" i="1"/>
  <c r="C427" i="1"/>
  <c r="B427" i="1"/>
  <c r="F426" i="1"/>
  <c r="C426" i="1"/>
  <c r="B426" i="1"/>
  <c r="F425" i="1"/>
  <c r="C425" i="1"/>
  <c r="B425" i="1"/>
  <c r="F424" i="1"/>
  <c r="C424" i="1"/>
  <c r="B424" i="1"/>
  <c r="F423" i="1"/>
  <c r="C423" i="1"/>
  <c r="B423" i="1"/>
  <c r="F422" i="1"/>
  <c r="C422" i="1"/>
  <c r="B422" i="1"/>
  <c r="F421" i="1"/>
  <c r="C421" i="1"/>
  <c r="B421" i="1"/>
  <c r="F420" i="1"/>
  <c r="C420" i="1"/>
  <c r="B420" i="1"/>
  <c r="F419" i="1"/>
  <c r="C419" i="1"/>
  <c r="B419" i="1"/>
  <c r="F418" i="1"/>
  <c r="C418" i="1"/>
  <c r="B418" i="1"/>
  <c r="F417" i="1"/>
  <c r="C417" i="1"/>
  <c r="B417" i="1"/>
  <c r="F416" i="1"/>
  <c r="C416" i="1"/>
  <c r="B416" i="1"/>
  <c r="F415" i="1"/>
  <c r="C415" i="1"/>
  <c r="B415" i="1"/>
  <c r="F414" i="1"/>
  <c r="C414" i="1"/>
  <c r="B414" i="1"/>
  <c r="F413" i="1"/>
  <c r="C413" i="1"/>
  <c r="B413" i="1"/>
  <c r="F412" i="1"/>
  <c r="C412" i="1"/>
  <c r="B412" i="1"/>
  <c r="F411" i="1"/>
  <c r="C411" i="1"/>
  <c r="B411" i="1"/>
  <c r="F410" i="1"/>
  <c r="C410" i="1"/>
  <c r="B410" i="1"/>
  <c r="F409" i="1"/>
  <c r="C409" i="1"/>
  <c r="B409" i="1"/>
  <c r="F408" i="1"/>
  <c r="C408" i="1"/>
  <c r="B408" i="1"/>
  <c r="F407" i="1"/>
  <c r="C407" i="1"/>
  <c r="B407" i="1"/>
  <c r="F406" i="1"/>
  <c r="C406" i="1"/>
  <c r="B406" i="1"/>
  <c r="F405" i="1"/>
  <c r="C405" i="1"/>
  <c r="B405" i="1"/>
  <c r="F404" i="1"/>
  <c r="C404" i="1"/>
  <c r="B404" i="1"/>
  <c r="F403" i="1"/>
  <c r="C403" i="1"/>
  <c r="B403" i="1"/>
  <c r="F402" i="1"/>
  <c r="C402" i="1"/>
  <c r="B402" i="1"/>
  <c r="F401" i="1"/>
  <c r="C401" i="1"/>
  <c r="B401" i="1"/>
  <c r="F400" i="1"/>
  <c r="C400" i="1"/>
  <c r="B400" i="1"/>
  <c r="F399" i="1"/>
  <c r="C399" i="1"/>
  <c r="B399" i="1"/>
  <c r="F398" i="1"/>
  <c r="C398" i="1"/>
  <c r="B398" i="1"/>
  <c r="F397" i="1"/>
  <c r="C397" i="1"/>
  <c r="B397" i="1"/>
  <c r="F396" i="1"/>
  <c r="C396" i="1"/>
  <c r="B396" i="1"/>
  <c r="F395" i="1"/>
  <c r="C395" i="1"/>
  <c r="B395" i="1"/>
  <c r="F394" i="1"/>
  <c r="C394" i="1"/>
  <c r="B394" i="1"/>
  <c r="F393" i="1"/>
  <c r="C393" i="1"/>
  <c r="B393" i="1"/>
  <c r="F392" i="1"/>
  <c r="C392" i="1"/>
  <c r="B392" i="1"/>
  <c r="F391" i="1"/>
  <c r="C391" i="1"/>
  <c r="B391" i="1"/>
  <c r="F390" i="1"/>
  <c r="C390" i="1"/>
  <c r="B390" i="1"/>
  <c r="F389" i="1"/>
  <c r="C389" i="1"/>
  <c r="B389" i="1"/>
  <c r="F388" i="1"/>
  <c r="C388" i="1"/>
  <c r="B388" i="1"/>
  <c r="F387" i="1"/>
  <c r="C387" i="1"/>
  <c r="B387" i="1"/>
  <c r="F386" i="1"/>
  <c r="C386" i="1"/>
  <c r="B386" i="1"/>
  <c r="F385" i="1"/>
  <c r="C385" i="1"/>
  <c r="B385" i="1"/>
  <c r="F384" i="1"/>
  <c r="C384" i="1"/>
  <c r="B384" i="1"/>
  <c r="F383" i="1"/>
  <c r="C383" i="1"/>
  <c r="B383" i="1"/>
  <c r="F382" i="1"/>
  <c r="C382" i="1"/>
  <c r="B382" i="1"/>
  <c r="F381" i="1"/>
  <c r="C381" i="1"/>
  <c r="B381" i="1"/>
  <c r="F380" i="1"/>
  <c r="C380" i="1"/>
  <c r="B380" i="1"/>
  <c r="F379" i="1"/>
  <c r="C379" i="1"/>
  <c r="B379" i="1"/>
  <c r="F378" i="1"/>
  <c r="C378" i="1"/>
  <c r="B378" i="1"/>
  <c r="F377" i="1"/>
  <c r="C377" i="1"/>
  <c r="B377" i="1"/>
  <c r="F376" i="1"/>
  <c r="C376" i="1"/>
  <c r="B376" i="1"/>
  <c r="F375" i="1"/>
  <c r="C375" i="1"/>
  <c r="B375" i="1"/>
  <c r="F374" i="1"/>
  <c r="C374" i="1"/>
  <c r="B374" i="1"/>
  <c r="F373" i="1"/>
  <c r="C373" i="1"/>
  <c r="B373" i="1"/>
  <c r="F372" i="1"/>
  <c r="C372" i="1"/>
  <c r="B372" i="1"/>
  <c r="F371" i="1"/>
  <c r="C371" i="1"/>
  <c r="B371" i="1"/>
  <c r="F370" i="1"/>
  <c r="C370" i="1"/>
  <c r="B370" i="1"/>
  <c r="F369" i="1"/>
  <c r="C369" i="1"/>
  <c r="B369" i="1"/>
  <c r="F368" i="1"/>
  <c r="C368" i="1"/>
  <c r="B368" i="1"/>
  <c r="F367" i="1"/>
  <c r="C367" i="1"/>
  <c r="B367" i="1"/>
  <c r="F366" i="1"/>
  <c r="C366" i="1"/>
  <c r="B366" i="1"/>
  <c r="F365" i="1"/>
  <c r="C365" i="1"/>
  <c r="B365" i="1"/>
  <c r="F364" i="1"/>
  <c r="C364" i="1"/>
  <c r="B364" i="1"/>
  <c r="F363" i="1"/>
  <c r="C363" i="1"/>
  <c r="B363" i="1"/>
  <c r="F362" i="1"/>
  <c r="C362" i="1"/>
  <c r="B362" i="1"/>
  <c r="F361" i="1"/>
  <c r="C361" i="1"/>
  <c r="B361" i="1"/>
  <c r="F360" i="1"/>
  <c r="C360" i="1"/>
  <c r="B360" i="1"/>
  <c r="F359" i="1"/>
  <c r="C359" i="1"/>
  <c r="B359" i="1"/>
  <c r="F358" i="1"/>
  <c r="C358" i="1"/>
  <c r="B358" i="1"/>
  <c r="F357" i="1"/>
  <c r="C357" i="1"/>
  <c r="B357" i="1"/>
  <c r="F356" i="1"/>
  <c r="C356" i="1"/>
  <c r="B356" i="1"/>
  <c r="F355" i="1"/>
  <c r="C355" i="1"/>
  <c r="B355" i="1"/>
  <c r="F354" i="1"/>
  <c r="C354" i="1"/>
  <c r="B354" i="1"/>
  <c r="F353" i="1"/>
  <c r="C353" i="1"/>
  <c r="B353" i="1"/>
  <c r="F352" i="1"/>
  <c r="C352" i="1"/>
  <c r="B352" i="1"/>
  <c r="F351" i="1"/>
  <c r="C351" i="1"/>
  <c r="B351" i="1"/>
  <c r="F350" i="1"/>
  <c r="C350" i="1"/>
  <c r="B350" i="1"/>
  <c r="F349" i="1"/>
  <c r="C349" i="1"/>
  <c r="B349" i="1"/>
  <c r="F348" i="1"/>
  <c r="C348" i="1"/>
  <c r="B348" i="1"/>
  <c r="F347" i="1"/>
  <c r="C347" i="1"/>
  <c r="B347" i="1"/>
  <c r="F346" i="1"/>
  <c r="C346" i="1"/>
  <c r="B346" i="1"/>
  <c r="F345" i="1"/>
  <c r="C345" i="1"/>
  <c r="B345" i="1"/>
  <c r="F344" i="1"/>
  <c r="C344" i="1"/>
  <c r="B344" i="1"/>
  <c r="F343" i="1"/>
  <c r="C343" i="1"/>
  <c r="B343" i="1"/>
  <c r="F342" i="1"/>
  <c r="C342" i="1"/>
  <c r="B342" i="1"/>
  <c r="F341" i="1"/>
  <c r="C341" i="1"/>
  <c r="B341" i="1"/>
  <c r="F340" i="1"/>
  <c r="C340" i="1"/>
  <c r="B340" i="1"/>
  <c r="F339" i="1"/>
  <c r="C339" i="1"/>
  <c r="B339" i="1"/>
  <c r="F338" i="1"/>
  <c r="C338" i="1"/>
  <c r="B338" i="1"/>
  <c r="F337" i="1"/>
  <c r="C337" i="1"/>
  <c r="B337" i="1"/>
  <c r="F336" i="1"/>
  <c r="C336" i="1"/>
  <c r="B336" i="1"/>
  <c r="F335" i="1"/>
  <c r="C335" i="1"/>
  <c r="B335" i="1"/>
  <c r="F334" i="1"/>
  <c r="C334" i="1"/>
  <c r="B334" i="1"/>
  <c r="F333" i="1"/>
  <c r="C333" i="1"/>
  <c r="B333" i="1"/>
  <c r="F332" i="1"/>
  <c r="C332" i="1"/>
  <c r="B332" i="1"/>
  <c r="F331" i="1"/>
  <c r="C331" i="1"/>
  <c r="B331" i="1"/>
  <c r="F330" i="1"/>
  <c r="C330" i="1"/>
  <c r="B330" i="1"/>
  <c r="F329" i="1"/>
  <c r="C329" i="1"/>
  <c r="B329" i="1"/>
  <c r="F328" i="1"/>
  <c r="C328" i="1"/>
  <c r="B328" i="1"/>
  <c r="F327" i="1"/>
  <c r="C327" i="1"/>
  <c r="B327" i="1"/>
  <c r="F326" i="1"/>
  <c r="C326" i="1"/>
  <c r="B326" i="1"/>
  <c r="F325" i="1"/>
  <c r="C325" i="1"/>
  <c r="B325" i="1"/>
  <c r="F324" i="1"/>
  <c r="C324" i="1"/>
  <c r="B324" i="1"/>
  <c r="F323" i="1"/>
  <c r="C323" i="1"/>
  <c r="B323" i="1"/>
  <c r="F322" i="1"/>
  <c r="C322" i="1"/>
  <c r="B322" i="1"/>
  <c r="F321" i="1"/>
  <c r="C321" i="1"/>
  <c r="B321" i="1"/>
  <c r="F320" i="1"/>
  <c r="C320" i="1"/>
  <c r="B320" i="1"/>
  <c r="F319" i="1"/>
  <c r="C319" i="1"/>
  <c r="B319" i="1"/>
  <c r="F318" i="1"/>
  <c r="C318" i="1"/>
  <c r="B318" i="1"/>
  <c r="F317" i="1"/>
  <c r="C317" i="1"/>
  <c r="B317" i="1"/>
  <c r="F316" i="1"/>
  <c r="C316" i="1"/>
  <c r="B316" i="1"/>
  <c r="F315" i="1"/>
  <c r="C315" i="1"/>
  <c r="B315" i="1"/>
  <c r="F314" i="1"/>
  <c r="C314" i="1"/>
  <c r="B314" i="1"/>
  <c r="F313" i="1"/>
  <c r="C313" i="1"/>
  <c r="B313" i="1"/>
  <c r="F312" i="1"/>
  <c r="C312" i="1"/>
  <c r="B312" i="1"/>
  <c r="F311" i="1"/>
  <c r="C311" i="1"/>
  <c r="B311" i="1"/>
  <c r="F310" i="1"/>
  <c r="C310" i="1"/>
  <c r="B310" i="1"/>
  <c r="F309" i="1"/>
  <c r="C309" i="1"/>
  <c r="B309" i="1"/>
  <c r="F308" i="1"/>
  <c r="C308" i="1"/>
  <c r="B308" i="1"/>
  <c r="F307" i="1"/>
  <c r="C307" i="1"/>
  <c r="B307" i="1"/>
  <c r="F306" i="1"/>
  <c r="C306" i="1"/>
  <c r="B306" i="1"/>
  <c r="F305" i="1"/>
  <c r="C305" i="1"/>
  <c r="B305" i="1"/>
  <c r="F304" i="1"/>
  <c r="C304" i="1"/>
  <c r="B304" i="1"/>
  <c r="F303" i="1"/>
  <c r="C303" i="1"/>
  <c r="B303" i="1"/>
  <c r="F302" i="1"/>
  <c r="C302" i="1"/>
  <c r="B302" i="1"/>
  <c r="F301" i="1"/>
  <c r="C301" i="1"/>
  <c r="B301" i="1"/>
  <c r="F300" i="1"/>
  <c r="C300" i="1"/>
  <c r="B300" i="1"/>
  <c r="F299" i="1"/>
  <c r="C299" i="1"/>
  <c r="B299" i="1"/>
  <c r="F298" i="1"/>
  <c r="C298" i="1"/>
  <c r="B298" i="1"/>
  <c r="F297" i="1"/>
  <c r="C297" i="1"/>
  <c r="B297" i="1"/>
  <c r="F296" i="1"/>
  <c r="C296" i="1"/>
  <c r="B296" i="1"/>
  <c r="F295" i="1"/>
  <c r="C295" i="1"/>
  <c r="B295" i="1"/>
  <c r="F294" i="1"/>
  <c r="C294" i="1"/>
  <c r="B294" i="1"/>
  <c r="F293" i="1"/>
  <c r="C293" i="1"/>
  <c r="B293" i="1"/>
  <c r="F292" i="1"/>
  <c r="C292" i="1"/>
  <c r="B292" i="1"/>
  <c r="F291" i="1"/>
  <c r="C291" i="1"/>
  <c r="B291" i="1"/>
  <c r="F290" i="1"/>
  <c r="C290" i="1"/>
  <c r="B290" i="1"/>
  <c r="F289" i="1"/>
  <c r="C289" i="1"/>
  <c r="B289" i="1"/>
  <c r="F288" i="1"/>
  <c r="C288" i="1"/>
  <c r="B288" i="1"/>
  <c r="F287" i="1"/>
  <c r="C287" i="1"/>
  <c r="B287" i="1"/>
  <c r="F286" i="1"/>
  <c r="C286" i="1"/>
  <c r="B286" i="1"/>
  <c r="F285" i="1"/>
  <c r="C285" i="1"/>
  <c r="B285" i="1"/>
  <c r="F284" i="1"/>
  <c r="C284" i="1"/>
  <c r="B284" i="1"/>
  <c r="F283" i="1"/>
  <c r="C283" i="1"/>
  <c r="B283" i="1"/>
  <c r="F282" i="1"/>
  <c r="C282" i="1"/>
  <c r="B282" i="1"/>
  <c r="F281" i="1"/>
  <c r="C281" i="1"/>
  <c r="B281" i="1"/>
  <c r="F280" i="1"/>
  <c r="C280" i="1"/>
  <c r="B280" i="1"/>
  <c r="F279" i="1"/>
  <c r="C279" i="1"/>
  <c r="B279" i="1"/>
  <c r="F278" i="1"/>
  <c r="C278" i="1"/>
  <c r="B278" i="1"/>
  <c r="F277" i="1"/>
  <c r="C277" i="1"/>
  <c r="B277" i="1"/>
  <c r="F276" i="1"/>
  <c r="C276" i="1"/>
  <c r="B276" i="1"/>
  <c r="F275" i="1"/>
  <c r="C275" i="1"/>
  <c r="B275" i="1"/>
  <c r="F274" i="1"/>
  <c r="C274" i="1"/>
  <c r="B274" i="1"/>
  <c r="F273" i="1"/>
  <c r="C273" i="1"/>
  <c r="B273" i="1"/>
  <c r="F272" i="1"/>
  <c r="C272" i="1"/>
  <c r="B272" i="1"/>
  <c r="F271" i="1"/>
  <c r="C271" i="1"/>
  <c r="B271" i="1"/>
  <c r="F270" i="1"/>
  <c r="C270" i="1"/>
  <c r="B270" i="1"/>
  <c r="F269" i="1"/>
  <c r="C269" i="1"/>
  <c r="B269" i="1"/>
  <c r="F268" i="1"/>
  <c r="C268" i="1"/>
  <c r="B268" i="1"/>
  <c r="F267" i="1"/>
  <c r="C267" i="1"/>
  <c r="B267" i="1"/>
  <c r="F266" i="1"/>
  <c r="C266" i="1"/>
  <c r="B266" i="1"/>
  <c r="F265" i="1"/>
  <c r="C265" i="1"/>
  <c r="B265" i="1"/>
  <c r="F264" i="1"/>
  <c r="C264" i="1"/>
  <c r="B264" i="1"/>
  <c r="F263" i="1"/>
  <c r="C263" i="1"/>
  <c r="B263" i="1"/>
  <c r="F262" i="1"/>
  <c r="C262" i="1"/>
  <c r="B262" i="1"/>
  <c r="F261" i="1"/>
  <c r="C261" i="1"/>
  <c r="B261" i="1"/>
  <c r="F260" i="1"/>
  <c r="C260" i="1"/>
  <c r="B260" i="1"/>
  <c r="F259" i="1"/>
  <c r="C259" i="1"/>
  <c r="B259" i="1"/>
  <c r="F258" i="1"/>
  <c r="C258" i="1"/>
  <c r="B258" i="1"/>
  <c r="F257" i="1"/>
  <c r="C257" i="1"/>
  <c r="B257" i="1"/>
  <c r="F256" i="1"/>
  <c r="C256" i="1"/>
  <c r="B256" i="1"/>
  <c r="F255" i="1"/>
  <c r="C255" i="1"/>
  <c r="B255" i="1"/>
  <c r="F254" i="1"/>
  <c r="C254" i="1"/>
  <c r="B254" i="1"/>
  <c r="F253" i="1"/>
  <c r="C253" i="1"/>
  <c r="B253" i="1"/>
  <c r="F252" i="1"/>
  <c r="C252" i="1"/>
  <c r="B252" i="1"/>
  <c r="F251" i="1"/>
  <c r="C251" i="1"/>
  <c r="B251" i="1"/>
  <c r="F250" i="1"/>
  <c r="C250" i="1"/>
  <c r="B250" i="1"/>
  <c r="F249" i="1"/>
  <c r="C249" i="1"/>
  <c r="B249" i="1"/>
  <c r="F248" i="1"/>
  <c r="C248" i="1"/>
  <c r="B248" i="1"/>
  <c r="F247" i="1"/>
  <c r="C247" i="1"/>
  <c r="B247" i="1"/>
  <c r="F246" i="1"/>
  <c r="C246" i="1"/>
  <c r="B246" i="1"/>
  <c r="F245" i="1"/>
  <c r="C245" i="1"/>
  <c r="B245" i="1"/>
  <c r="F244" i="1"/>
  <c r="C244" i="1"/>
  <c r="B244" i="1"/>
  <c r="F243" i="1"/>
  <c r="C243" i="1"/>
  <c r="B243" i="1"/>
  <c r="F242" i="1"/>
  <c r="C242" i="1"/>
  <c r="B242" i="1"/>
  <c r="F241" i="1"/>
  <c r="C241" i="1"/>
  <c r="B241" i="1"/>
  <c r="F240" i="1"/>
  <c r="C240" i="1"/>
  <c r="B240" i="1"/>
  <c r="F239" i="1"/>
  <c r="C239" i="1"/>
  <c r="B239" i="1"/>
  <c r="F238" i="1"/>
  <c r="C238" i="1"/>
  <c r="B238" i="1"/>
  <c r="F237" i="1"/>
  <c r="C237" i="1"/>
  <c r="B237" i="1"/>
  <c r="F236" i="1"/>
  <c r="C236" i="1"/>
  <c r="B236" i="1"/>
  <c r="F235" i="1"/>
  <c r="C235" i="1"/>
  <c r="B235" i="1"/>
  <c r="F234" i="1"/>
  <c r="C234" i="1"/>
  <c r="B234" i="1"/>
  <c r="F233" i="1"/>
  <c r="C233" i="1"/>
  <c r="B233" i="1"/>
  <c r="F232" i="1"/>
  <c r="C232" i="1"/>
  <c r="B232" i="1"/>
  <c r="F231" i="1"/>
  <c r="C231" i="1"/>
  <c r="B231" i="1"/>
  <c r="F230" i="1"/>
  <c r="C230" i="1"/>
  <c r="B230" i="1"/>
  <c r="F229" i="1"/>
  <c r="C229" i="1"/>
  <c r="B229" i="1"/>
  <c r="F228" i="1"/>
  <c r="C228" i="1"/>
  <c r="B228" i="1"/>
  <c r="F227" i="1"/>
  <c r="C227" i="1"/>
  <c r="B227" i="1"/>
  <c r="F226" i="1"/>
  <c r="C226" i="1"/>
  <c r="B226" i="1"/>
  <c r="F225" i="1"/>
  <c r="C225" i="1"/>
  <c r="B225" i="1"/>
  <c r="F224" i="1"/>
  <c r="C224" i="1"/>
  <c r="B224" i="1"/>
  <c r="F223" i="1"/>
  <c r="C223" i="1"/>
  <c r="B223" i="1"/>
  <c r="F222" i="1"/>
  <c r="C222" i="1"/>
  <c r="B222" i="1"/>
  <c r="F221" i="1"/>
  <c r="C221" i="1"/>
  <c r="B221" i="1"/>
  <c r="F220" i="1"/>
  <c r="C220" i="1"/>
  <c r="B220" i="1"/>
  <c r="F219" i="1"/>
  <c r="C219" i="1"/>
  <c r="B219" i="1"/>
  <c r="F218" i="1"/>
  <c r="C218" i="1"/>
  <c r="B218" i="1"/>
  <c r="F217" i="1"/>
  <c r="C217" i="1"/>
  <c r="B217" i="1"/>
  <c r="F216" i="1"/>
  <c r="C216" i="1"/>
  <c r="B216" i="1"/>
  <c r="F215" i="1"/>
  <c r="C215" i="1"/>
  <c r="B215" i="1"/>
  <c r="F214" i="1"/>
  <c r="C214" i="1"/>
  <c r="B214" i="1"/>
  <c r="F213" i="1"/>
  <c r="C213" i="1"/>
  <c r="B213" i="1"/>
  <c r="F212" i="1"/>
  <c r="C212" i="1"/>
  <c r="B212" i="1"/>
  <c r="F211" i="1"/>
  <c r="C211" i="1"/>
  <c r="B211" i="1"/>
  <c r="F210" i="1"/>
  <c r="C210" i="1"/>
  <c r="B210" i="1"/>
  <c r="F209" i="1"/>
  <c r="C209" i="1"/>
  <c r="B209" i="1"/>
  <c r="F208" i="1"/>
  <c r="C208" i="1"/>
  <c r="B208" i="1"/>
  <c r="F207" i="1"/>
  <c r="C207" i="1"/>
  <c r="B207" i="1"/>
  <c r="F206" i="1"/>
  <c r="C206" i="1"/>
  <c r="B206" i="1"/>
  <c r="F205" i="1"/>
  <c r="C205" i="1"/>
  <c r="B205" i="1"/>
  <c r="F204" i="1"/>
  <c r="C204" i="1"/>
  <c r="B204" i="1"/>
  <c r="F203" i="1"/>
  <c r="C203" i="1"/>
  <c r="B203" i="1"/>
  <c r="F202" i="1"/>
  <c r="C202" i="1"/>
  <c r="B202" i="1"/>
  <c r="F201" i="1"/>
  <c r="C201" i="1"/>
  <c r="B201" i="1"/>
  <c r="F200" i="1"/>
  <c r="C200" i="1"/>
  <c r="B200" i="1"/>
  <c r="F199" i="1"/>
  <c r="C199" i="1"/>
  <c r="B199" i="1"/>
  <c r="F198" i="1"/>
  <c r="C198" i="1"/>
  <c r="B198" i="1"/>
  <c r="F197" i="1"/>
  <c r="C197" i="1"/>
  <c r="B197" i="1"/>
  <c r="F196" i="1"/>
  <c r="C196" i="1"/>
  <c r="B196" i="1"/>
  <c r="F195" i="1"/>
  <c r="C195" i="1"/>
  <c r="B195" i="1"/>
  <c r="F194" i="1"/>
  <c r="C194" i="1"/>
  <c r="B194" i="1"/>
  <c r="F193" i="1"/>
  <c r="C193" i="1"/>
  <c r="B193" i="1"/>
  <c r="F192" i="1"/>
  <c r="C192" i="1"/>
  <c r="B192" i="1"/>
  <c r="F191" i="1"/>
  <c r="C191" i="1"/>
  <c r="B191" i="1"/>
  <c r="F190" i="1"/>
  <c r="C190" i="1"/>
  <c r="B190" i="1"/>
  <c r="F189" i="1"/>
  <c r="C189" i="1"/>
  <c r="B189" i="1"/>
  <c r="F188" i="1"/>
  <c r="C188" i="1"/>
  <c r="B188" i="1"/>
  <c r="F187" i="1"/>
  <c r="C187" i="1"/>
  <c r="B187" i="1"/>
  <c r="F186" i="1"/>
  <c r="C186" i="1"/>
  <c r="B186" i="1"/>
  <c r="F185" i="1"/>
  <c r="C185" i="1"/>
  <c r="B185" i="1"/>
  <c r="F184" i="1"/>
  <c r="C184" i="1"/>
  <c r="B184" i="1"/>
  <c r="F183" i="1"/>
  <c r="C183" i="1"/>
  <c r="B183" i="1"/>
  <c r="F182" i="1"/>
  <c r="C182" i="1"/>
  <c r="B182" i="1"/>
  <c r="F181" i="1"/>
  <c r="C181" i="1"/>
  <c r="B181" i="1"/>
  <c r="F180" i="1"/>
  <c r="C180" i="1"/>
  <c r="B180" i="1"/>
  <c r="F179" i="1"/>
  <c r="C179" i="1"/>
  <c r="B179" i="1"/>
  <c r="F178" i="1"/>
  <c r="C178" i="1"/>
  <c r="B178" i="1"/>
  <c r="F177" i="1"/>
  <c r="C177" i="1"/>
  <c r="B177" i="1"/>
  <c r="F176" i="1"/>
  <c r="C176" i="1"/>
  <c r="B176" i="1"/>
  <c r="F175" i="1"/>
  <c r="C175" i="1"/>
  <c r="B175" i="1"/>
  <c r="F174" i="1"/>
  <c r="C174" i="1"/>
  <c r="B174" i="1"/>
  <c r="F173" i="1"/>
  <c r="C173" i="1"/>
  <c r="B173" i="1"/>
  <c r="F172" i="1"/>
  <c r="C172" i="1"/>
  <c r="B172" i="1"/>
  <c r="F171" i="1"/>
  <c r="C171" i="1"/>
  <c r="B171" i="1"/>
  <c r="F170" i="1"/>
  <c r="C170" i="1"/>
  <c r="B170" i="1"/>
  <c r="F169" i="1"/>
  <c r="C169" i="1"/>
  <c r="B169" i="1"/>
  <c r="F168" i="1"/>
  <c r="C168" i="1"/>
  <c r="B168" i="1"/>
  <c r="F167" i="1"/>
  <c r="C167" i="1"/>
  <c r="B167" i="1"/>
  <c r="F166" i="1"/>
  <c r="C166" i="1"/>
  <c r="B166" i="1"/>
  <c r="F165" i="1"/>
  <c r="C165" i="1"/>
  <c r="B165" i="1"/>
  <c r="F164" i="1"/>
  <c r="C164" i="1"/>
  <c r="B164" i="1"/>
  <c r="F163" i="1"/>
  <c r="C163" i="1"/>
  <c r="B163" i="1"/>
  <c r="F162" i="1"/>
  <c r="C162" i="1"/>
  <c r="B162" i="1"/>
  <c r="F161" i="1"/>
  <c r="C161" i="1"/>
  <c r="B161" i="1"/>
  <c r="F160" i="1"/>
  <c r="C160" i="1"/>
  <c r="B160" i="1"/>
  <c r="F159" i="1"/>
  <c r="C159" i="1"/>
  <c r="B159" i="1"/>
  <c r="F158" i="1"/>
  <c r="C158" i="1"/>
  <c r="B158" i="1"/>
  <c r="F157" i="1"/>
  <c r="C157" i="1"/>
  <c r="B157" i="1"/>
  <c r="F156" i="1"/>
  <c r="C156" i="1"/>
  <c r="B156" i="1"/>
  <c r="F155" i="1"/>
  <c r="C155" i="1"/>
  <c r="B155" i="1"/>
  <c r="F154" i="1"/>
  <c r="C154" i="1"/>
  <c r="B154" i="1"/>
  <c r="F153" i="1"/>
  <c r="C153" i="1"/>
  <c r="B153" i="1"/>
  <c r="F152" i="1"/>
  <c r="C152" i="1"/>
  <c r="B152" i="1"/>
  <c r="F151" i="1"/>
  <c r="C151" i="1"/>
  <c r="B151" i="1"/>
  <c r="F150" i="1"/>
  <c r="C150" i="1"/>
  <c r="B150" i="1"/>
  <c r="F149" i="1"/>
  <c r="C149" i="1"/>
  <c r="B149" i="1"/>
  <c r="F148" i="1"/>
  <c r="C148" i="1"/>
  <c r="B148" i="1"/>
  <c r="F147" i="1"/>
  <c r="C147" i="1"/>
  <c r="B147" i="1"/>
  <c r="F146" i="1"/>
  <c r="C146" i="1"/>
  <c r="B146" i="1"/>
  <c r="F145" i="1"/>
  <c r="C145" i="1"/>
  <c r="B145" i="1"/>
  <c r="F144" i="1"/>
  <c r="C144" i="1"/>
  <c r="B144" i="1"/>
  <c r="F143" i="1"/>
  <c r="C143" i="1"/>
  <c r="B143" i="1"/>
  <c r="F142" i="1"/>
  <c r="C142" i="1"/>
  <c r="B142" i="1"/>
  <c r="F141" i="1"/>
  <c r="C141" i="1"/>
  <c r="B141" i="1"/>
  <c r="F140" i="1"/>
  <c r="C140" i="1"/>
  <c r="B140" i="1"/>
  <c r="F139" i="1"/>
  <c r="C139" i="1"/>
  <c r="B139" i="1"/>
  <c r="F138" i="1"/>
  <c r="C138" i="1"/>
  <c r="B138" i="1"/>
  <c r="F137" i="1"/>
  <c r="C137" i="1"/>
  <c r="B137" i="1"/>
  <c r="F136" i="1"/>
  <c r="C136" i="1"/>
  <c r="B136" i="1"/>
  <c r="F135" i="1"/>
  <c r="C135" i="1"/>
  <c r="B135" i="1"/>
  <c r="F134" i="1"/>
  <c r="C134" i="1"/>
  <c r="B134" i="1"/>
  <c r="F133" i="1"/>
  <c r="C133" i="1"/>
  <c r="B133" i="1"/>
  <c r="F132" i="1"/>
  <c r="C132" i="1"/>
  <c r="B132" i="1"/>
  <c r="F131" i="1"/>
  <c r="C131" i="1"/>
  <c r="B131" i="1"/>
  <c r="F130" i="1"/>
  <c r="C130" i="1"/>
  <c r="B130" i="1"/>
  <c r="F129" i="1"/>
  <c r="C129" i="1"/>
  <c r="B129" i="1"/>
  <c r="F128" i="1"/>
  <c r="C128" i="1"/>
  <c r="B128" i="1"/>
  <c r="F127" i="1"/>
  <c r="C127" i="1"/>
  <c r="B127" i="1"/>
  <c r="F126" i="1"/>
  <c r="C126" i="1"/>
  <c r="B126" i="1"/>
  <c r="F125" i="1"/>
  <c r="C125" i="1"/>
  <c r="B125" i="1"/>
  <c r="F124" i="1"/>
  <c r="C124" i="1"/>
  <c r="B124" i="1"/>
  <c r="F123" i="1"/>
  <c r="C123" i="1"/>
  <c r="B123" i="1"/>
  <c r="F122" i="1"/>
  <c r="C122" i="1"/>
  <c r="B122" i="1"/>
  <c r="F121" i="1"/>
  <c r="C121" i="1"/>
  <c r="B121" i="1"/>
  <c r="F120" i="1"/>
  <c r="C120" i="1"/>
  <c r="B120" i="1"/>
  <c r="F119" i="1"/>
  <c r="C119" i="1"/>
  <c r="B119" i="1"/>
  <c r="F118" i="1"/>
  <c r="C118" i="1"/>
  <c r="B118" i="1"/>
  <c r="F117" i="1"/>
  <c r="C117" i="1"/>
  <c r="B117" i="1"/>
  <c r="F116" i="1"/>
  <c r="C116" i="1"/>
  <c r="B116" i="1"/>
  <c r="F115" i="1"/>
  <c r="C115" i="1"/>
  <c r="B115" i="1"/>
  <c r="F114" i="1"/>
  <c r="C114" i="1"/>
  <c r="B114" i="1"/>
  <c r="F113" i="1"/>
  <c r="C113" i="1"/>
  <c r="B113" i="1"/>
  <c r="F112" i="1"/>
  <c r="C112" i="1"/>
  <c r="B112" i="1"/>
  <c r="F111" i="1"/>
  <c r="C111" i="1"/>
  <c r="B111" i="1"/>
  <c r="F110" i="1"/>
  <c r="C110" i="1"/>
  <c r="B110" i="1"/>
  <c r="F109" i="1"/>
  <c r="C109" i="1"/>
  <c r="B109" i="1"/>
  <c r="F108" i="1"/>
  <c r="C108" i="1"/>
  <c r="B108" i="1"/>
  <c r="F107" i="1"/>
  <c r="C107" i="1"/>
  <c r="B107" i="1"/>
  <c r="F106" i="1"/>
  <c r="C106" i="1"/>
  <c r="B106" i="1"/>
  <c r="F105" i="1"/>
  <c r="C105" i="1"/>
  <c r="B105" i="1"/>
  <c r="F104" i="1"/>
  <c r="C104" i="1"/>
  <c r="B104" i="1"/>
  <c r="F103" i="1"/>
  <c r="C103" i="1"/>
  <c r="B103" i="1"/>
  <c r="F102" i="1"/>
  <c r="C102" i="1"/>
  <c r="B102" i="1"/>
  <c r="F101" i="1"/>
  <c r="C101" i="1"/>
  <c r="B101" i="1"/>
  <c r="F100" i="1"/>
  <c r="C100" i="1"/>
  <c r="B100" i="1"/>
  <c r="F99" i="1"/>
  <c r="C99" i="1"/>
  <c r="B99" i="1"/>
  <c r="F98" i="1"/>
  <c r="C98" i="1"/>
  <c r="B98" i="1"/>
  <c r="F97" i="1"/>
  <c r="C97" i="1"/>
  <c r="B97" i="1"/>
  <c r="F96" i="1"/>
  <c r="C96" i="1"/>
  <c r="B96" i="1"/>
  <c r="F95" i="1"/>
  <c r="C95" i="1"/>
  <c r="B95" i="1"/>
  <c r="F94" i="1"/>
  <c r="C94" i="1"/>
  <c r="B94" i="1"/>
  <c r="F93" i="1"/>
  <c r="C93" i="1"/>
  <c r="B93" i="1"/>
  <c r="F92" i="1"/>
  <c r="C92" i="1"/>
  <c r="B92" i="1"/>
  <c r="F91" i="1"/>
  <c r="C91" i="1"/>
  <c r="B91" i="1"/>
  <c r="F90" i="1"/>
  <c r="C90" i="1"/>
  <c r="B90" i="1"/>
  <c r="F89" i="1"/>
  <c r="C89" i="1"/>
  <c r="B89" i="1"/>
  <c r="F88" i="1"/>
  <c r="C88" i="1"/>
  <c r="B88" i="1"/>
  <c r="F87" i="1"/>
  <c r="C87" i="1"/>
  <c r="B87" i="1"/>
  <c r="F86" i="1"/>
  <c r="C86" i="1"/>
  <c r="B86" i="1"/>
  <c r="F85" i="1"/>
  <c r="C85" i="1"/>
  <c r="B85" i="1"/>
  <c r="F84" i="1"/>
  <c r="C84" i="1"/>
  <c r="B84" i="1"/>
  <c r="F83" i="1"/>
  <c r="C83" i="1"/>
  <c r="B83" i="1"/>
  <c r="F82" i="1"/>
  <c r="C82" i="1"/>
  <c r="B82" i="1"/>
  <c r="F81" i="1"/>
  <c r="C81" i="1"/>
  <c r="B81" i="1"/>
  <c r="F80" i="1"/>
  <c r="C80" i="1"/>
  <c r="B80" i="1"/>
  <c r="F79" i="1"/>
  <c r="C79" i="1"/>
  <c r="B79" i="1"/>
  <c r="F78" i="1"/>
  <c r="C78" i="1"/>
  <c r="B78" i="1"/>
  <c r="F77" i="1"/>
  <c r="C77" i="1"/>
  <c r="B77" i="1"/>
  <c r="F76" i="1"/>
  <c r="C76" i="1"/>
  <c r="B76" i="1"/>
  <c r="F75" i="1"/>
  <c r="C75" i="1"/>
  <c r="B75" i="1"/>
  <c r="F74" i="1"/>
  <c r="C74" i="1"/>
  <c r="B74" i="1"/>
  <c r="F73" i="1"/>
  <c r="C73" i="1"/>
  <c r="B73" i="1"/>
  <c r="F72" i="1"/>
  <c r="C72" i="1"/>
  <c r="B72" i="1"/>
  <c r="F71" i="1"/>
  <c r="C71" i="1"/>
  <c r="B71" i="1"/>
  <c r="F70" i="1"/>
  <c r="C70" i="1"/>
  <c r="B70" i="1"/>
  <c r="F69" i="1"/>
  <c r="C69" i="1"/>
  <c r="B69" i="1"/>
  <c r="F68" i="1"/>
  <c r="C68" i="1"/>
  <c r="B68" i="1"/>
  <c r="F67" i="1"/>
  <c r="C67" i="1"/>
  <c r="B67" i="1"/>
  <c r="F66" i="1"/>
  <c r="C66" i="1"/>
  <c r="B66" i="1"/>
  <c r="F65" i="1"/>
  <c r="C65" i="1"/>
  <c r="B65" i="1"/>
  <c r="F64" i="1"/>
  <c r="C64" i="1"/>
  <c r="B64" i="1"/>
  <c r="F63" i="1"/>
  <c r="C63" i="1"/>
  <c r="B63" i="1"/>
  <c r="F62" i="1"/>
  <c r="C62" i="1"/>
  <c r="B62" i="1"/>
  <c r="F61" i="1"/>
  <c r="C61" i="1"/>
  <c r="B61" i="1"/>
  <c r="F60" i="1"/>
  <c r="C60" i="1"/>
  <c r="B60" i="1"/>
  <c r="F59" i="1"/>
  <c r="C59" i="1"/>
  <c r="B59" i="1"/>
  <c r="F58" i="1"/>
  <c r="C58" i="1"/>
  <c r="B58" i="1"/>
  <c r="F57" i="1"/>
  <c r="C57" i="1"/>
  <c r="B57" i="1"/>
  <c r="F56" i="1"/>
  <c r="C56" i="1"/>
  <c r="B56" i="1"/>
  <c r="F55" i="1"/>
  <c r="C55" i="1"/>
  <c r="B55" i="1"/>
  <c r="F54" i="1"/>
  <c r="C54" i="1"/>
  <c r="B54" i="1"/>
  <c r="F53" i="1"/>
  <c r="C53" i="1"/>
  <c r="B53" i="1"/>
  <c r="F52" i="1"/>
  <c r="C52" i="1"/>
  <c r="B52" i="1"/>
  <c r="F51" i="1"/>
  <c r="C51" i="1"/>
  <c r="B51" i="1"/>
  <c r="F50" i="1"/>
  <c r="C50" i="1"/>
  <c r="B50" i="1"/>
  <c r="F49" i="1"/>
  <c r="C49" i="1"/>
  <c r="B49" i="1"/>
  <c r="F48" i="1"/>
  <c r="C48" i="1"/>
  <c r="B48" i="1"/>
  <c r="F47" i="1"/>
  <c r="C47" i="1"/>
  <c r="B47" i="1"/>
  <c r="F46" i="1"/>
  <c r="C46" i="1"/>
  <c r="B46" i="1"/>
  <c r="F45" i="1"/>
  <c r="C45" i="1"/>
  <c r="B45" i="1"/>
  <c r="F44" i="1"/>
  <c r="C44" i="1"/>
  <c r="B44" i="1"/>
  <c r="F43" i="1"/>
  <c r="C43" i="1"/>
  <c r="B43" i="1"/>
  <c r="F42" i="1"/>
  <c r="C42" i="1"/>
  <c r="B42" i="1"/>
  <c r="F41" i="1"/>
  <c r="C41" i="1"/>
  <c r="B41" i="1"/>
  <c r="F40" i="1"/>
  <c r="C40" i="1"/>
  <c r="B40" i="1"/>
  <c r="F39" i="1"/>
  <c r="C39" i="1"/>
  <c r="B39" i="1"/>
  <c r="F38" i="1"/>
  <c r="C38" i="1"/>
  <c r="B38" i="1"/>
  <c r="F37" i="1"/>
  <c r="C37" i="1"/>
  <c r="B37" i="1"/>
  <c r="F36" i="1"/>
  <c r="C36" i="1"/>
  <c r="B36" i="1"/>
  <c r="F35" i="1"/>
  <c r="C35" i="1"/>
  <c r="B35" i="1"/>
  <c r="F34" i="1"/>
  <c r="C34" i="1"/>
  <c r="B34" i="1"/>
  <c r="F33" i="1"/>
  <c r="C33" i="1"/>
  <c r="B33" i="1"/>
  <c r="F32" i="1"/>
  <c r="C32" i="1"/>
  <c r="B32" i="1"/>
  <c r="F31" i="1"/>
  <c r="C31" i="1"/>
  <c r="B31" i="1"/>
  <c r="F30" i="1"/>
  <c r="C30" i="1"/>
  <c r="B30" i="1"/>
  <c r="F29" i="1"/>
  <c r="C29" i="1"/>
  <c r="B29" i="1"/>
  <c r="F28" i="1"/>
  <c r="C28" i="1"/>
  <c r="B28" i="1"/>
  <c r="F27" i="1"/>
  <c r="C27" i="1"/>
  <c r="B27" i="1"/>
  <c r="F26" i="1"/>
  <c r="C26" i="1"/>
  <c r="B26" i="1"/>
  <c r="F25" i="1"/>
  <c r="C25" i="1"/>
  <c r="B25" i="1"/>
  <c r="F24" i="1"/>
  <c r="C24" i="1"/>
  <c r="B24" i="1"/>
  <c r="F23" i="1"/>
  <c r="C23" i="1"/>
  <c r="B23" i="1"/>
  <c r="F22" i="1"/>
  <c r="C22" i="1"/>
  <c r="B22" i="1"/>
  <c r="F21" i="1"/>
  <c r="C21" i="1"/>
  <c r="B21" i="1"/>
  <c r="F20" i="1"/>
  <c r="C20" i="1"/>
  <c r="B20" i="1"/>
  <c r="F19" i="1"/>
  <c r="C19" i="1"/>
  <c r="B19" i="1"/>
  <c r="F18" i="1"/>
  <c r="C18" i="1"/>
  <c r="B18" i="1"/>
  <c r="F17" i="1"/>
  <c r="C17" i="1"/>
  <c r="B17" i="1"/>
  <c r="F16" i="1"/>
  <c r="C16" i="1"/>
  <c r="B16" i="1"/>
  <c r="F15" i="1"/>
  <c r="C15" i="1"/>
  <c r="B15" i="1"/>
  <c r="F14" i="1"/>
  <c r="C14" i="1"/>
  <c r="B14" i="1"/>
  <c r="F13" i="1"/>
  <c r="C13" i="1"/>
  <c r="B13" i="1"/>
  <c r="F12" i="1"/>
  <c r="C12" i="1"/>
  <c r="B12" i="1"/>
  <c r="F11" i="1"/>
  <c r="C11" i="1"/>
  <c r="B11" i="1"/>
  <c r="F10" i="1"/>
  <c r="C10" i="1"/>
  <c r="B10" i="1"/>
  <c r="F9" i="1"/>
  <c r="C9" i="1"/>
  <c r="B9" i="1"/>
  <c r="F8" i="1"/>
  <c r="C8" i="1"/>
  <c r="B8" i="1"/>
  <c r="F7" i="1"/>
  <c r="C7" i="1"/>
  <c r="B7" i="1"/>
  <c r="F6" i="1"/>
  <c r="C6" i="1"/>
  <c r="B6" i="1"/>
  <c r="F5" i="1"/>
  <c r="C5" i="1"/>
  <c r="B5" i="1"/>
  <c r="F4" i="1"/>
  <c r="C4" i="1"/>
  <c r="B4" i="1"/>
  <c r="F3" i="1"/>
  <c r="C3" i="1"/>
  <c r="B3" i="1"/>
  <c r="F2" i="1"/>
  <c r="C2" i="1"/>
  <c r="B2" i="1"/>
  <c r="F4506" i="16"/>
  <c r="C4506" i="16"/>
  <c r="B4506" i="16"/>
  <c r="F4505" i="16"/>
  <c r="C4505" i="16"/>
  <c r="B4505" i="16"/>
  <c r="F4504" i="16"/>
  <c r="C4504" i="16"/>
  <c r="B4504" i="16"/>
  <c r="F4503" i="16"/>
  <c r="C4503" i="16"/>
  <c r="B4503" i="16"/>
  <c r="F4502" i="16"/>
  <c r="C4502" i="16"/>
  <c r="B4502" i="16"/>
  <c r="F4501" i="16"/>
  <c r="C4501" i="16"/>
  <c r="B4501" i="16"/>
  <c r="F4500" i="16"/>
  <c r="C4500" i="16"/>
  <c r="B4500" i="16"/>
  <c r="F4499" i="16"/>
  <c r="C4499" i="16"/>
  <c r="B4499" i="16"/>
  <c r="F4498" i="16"/>
  <c r="C4498" i="16"/>
  <c r="B4498" i="16"/>
  <c r="F4497" i="16"/>
  <c r="C4497" i="16"/>
  <c r="B4497" i="16"/>
  <c r="F4496" i="16"/>
  <c r="C4496" i="16"/>
  <c r="B4496" i="16"/>
  <c r="F4495" i="16"/>
  <c r="C4495" i="16"/>
  <c r="B4495" i="16"/>
  <c r="F4494" i="16"/>
  <c r="C4494" i="16"/>
  <c r="B4494" i="16"/>
  <c r="F4493" i="16"/>
  <c r="C4493" i="16"/>
  <c r="B4493" i="16"/>
  <c r="F4492" i="16"/>
  <c r="C4492" i="16"/>
  <c r="B4492" i="16"/>
  <c r="F4491" i="16"/>
  <c r="C4491" i="16"/>
  <c r="B4491" i="16"/>
  <c r="F4490" i="16"/>
  <c r="C4490" i="16"/>
  <c r="B4490" i="16"/>
  <c r="F4489" i="16"/>
  <c r="C4489" i="16"/>
  <c r="B4489" i="16"/>
  <c r="F4488" i="16"/>
  <c r="C4488" i="16"/>
  <c r="B4488" i="16"/>
  <c r="F4487" i="16"/>
  <c r="C4487" i="16"/>
  <c r="B4487" i="16"/>
  <c r="F4486" i="16"/>
  <c r="C4486" i="16"/>
  <c r="B4486" i="16"/>
  <c r="F4485" i="16"/>
  <c r="C4485" i="16"/>
  <c r="B4485" i="16"/>
  <c r="F4484" i="16"/>
  <c r="C4484" i="16"/>
  <c r="B4484" i="16"/>
  <c r="F4483" i="16"/>
  <c r="C4483" i="16"/>
  <c r="B4483" i="16"/>
  <c r="F4482" i="16"/>
  <c r="C4482" i="16"/>
  <c r="B4482" i="16"/>
  <c r="F4481" i="16"/>
  <c r="C4481" i="16"/>
  <c r="B4481" i="16"/>
  <c r="F4480" i="16"/>
  <c r="C4480" i="16"/>
  <c r="B4480" i="16"/>
  <c r="F4479" i="16"/>
  <c r="C4479" i="16"/>
  <c r="B4479" i="16"/>
  <c r="F4478" i="16"/>
  <c r="C4478" i="16"/>
  <c r="B4478" i="16"/>
  <c r="F4477" i="16"/>
  <c r="C4477" i="16"/>
  <c r="B4477" i="16"/>
  <c r="F4476" i="16"/>
  <c r="C4476" i="16"/>
  <c r="B4476" i="16"/>
  <c r="F4475" i="16"/>
  <c r="C4475" i="16"/>
  <c r="B4475" i="16"/>
  <c r="F4474" i="16"/>
  <c r="C4474" i="16"/>
  <c r="B4474" i="16"/>
  <c r="F4473" i="16"/>
  <c r="C4473" i="16"/>
  <c r="B4473" i="16"/>
  <c r="F4472" i="16"/>
  <c r="C4472" i="16"/>
  <c r="B4472" i="16"/>
  <c r="F4471" i="16"/>
  <c r="C4471" i="16"/>
  <c r="B4471" i="16"/>
  <c r="F4470" i="16"/>
  <c r="C4470" i="16"/>
  <c r="B4470" i="16"/>
  <c r="F4469" i="16"/>
  <c r="C4469" i="16"/>
  <c r="B4469" i="16"/>
  <c r="F4468" i="16"/>
  <c r="C4468" i="16"/>
  <c r="B4468" i="16"/>
  <c r="F4467" i="16"/>
  <c r="C4467" i="16"/>
  <c r="B4467" i="16"/>
  <c r="F4466" i="16"/>
  <c r="C4466" i="16"/>
  <c r="B4466" i="16"/>
  <c r="F4465" i="16"/>
  <c r="C4465" i="16"/>
  <c r="B4465" i="16"/>
  <c r="F4464" i="16"/>
  <c r="C4464" i="16"/>
  <c r="B4464" i="16"/>
  <c r="F4463" i="16"/>
  <c r="C4463" i="16"/>
  <c r="B4463" i="16"/>
  <c r="F4462" i="16"/>
  <c r="C4462" i="16"/>
  <c r="B4462" i="16"/>
  <c r="F4461" i="16"/>
  <c r="C4461" i="16"/>
  <c r="B4461" i="16"/>
  <c r="F4460" i="16"/>
  <c r="C4460" i="16"/>
  <c r="B4460" i="16"/>
  <c r="F4459" i="16"/>
  <c r="C4459" i="16"/>
  <c r="B4459" i="16"/>
  <c r="F4458" i="16"/>
  <c r="C4458" i="16"/>
  <c r="B4458" i="16"/>
  <c r="F4457" i="16"/>
  <c r="C4457" i="16"/>
  <c r="B4457" i="16"/>
  <c r="F4456" i="16"/>
  <c r="C4456" i="16"/>
  <c r="B4456" i="16"/>
  <c r="F4455" i="16"/>
  <c r="C4455" i="16"/>
  <c r="B4455" i="16"/>
  <c r="F4454" i="16"/>
  <c r="C4454" i="16"/>
  <c r="B4454" i="16"/>
  <c r="F4453" i="16"/>
  <c r="C4453" i="16"/>
  <c r="B4453" i="16"/>
  <c r="F4452" i="16"/>
  <c r="C4452" i="16"/>
  <c r="B4452" i="16"/>
  <c r="F4451" i="16"/>
  <c r="C4451" i="16"/>
  <c r="B4451" i="16"/>
  <c r="F4450" i="16"/>
  <c r="C4450" i="16"/>
  <c r="B4450" i="16"/>
  <c r="F4449" i="16"/>
  <c r="C4449" i="16"/>
  <c r="B4449" i="16"/>
  <c r="F4448" i="16"/>
  <c r="C4448" i="16"/>
  <c r="B4448" i="16"/>
  <c r="F4447" i="16"/>
  <c r="C4447" i="16"/>
  <c r="B4447" i="16"/>
  <c r="F4446" i="16"/>
  <c r="C4446" i="16"/>
  <c r="B4446" i="16"/>
  <c r="F4445" i="16"/>
  <c r="C4445" i="16"/>
  <c r="B4445" i="16"/>
  <c r="F4444" i="16"/>
  <c r="C4444" i="16"/>
  <c r="B4444" i="16"/>
  <c r="F4443" i="16"/>
  <c r="C4443" i="16"/>
  <c r="B4443" i="16"/>
  <c r="F4442" i="16"/>
  <c r="C4442" i="16"/>
  <c r="B4442" i="16"/>
  <c r="F4441" i="16"/>
  <c r="C4441" i="16"/>
  <c r="B4441" i="16"/>
  <c r="F4440" i="16"/>
  <c r="C4440" i="16"/>
  <c r="B4440" i="16"/>
  <c r="F4439" i="16"/>
  <c r="C4439" i="16"/>
  <c r="B4439" i="16"/>
  <c r="F4438" i="16"/>
  <c r="C4438" i="16"/>
  <c r="B4438" i="16"/>
  <c r="F4437" i="16"/>
  <c r="C4437" i="16"/>
  <c r="B4437" i="16"/>
  <c r="F4436" i="16"/>
  <c r="C4436" i="16"/>
  <c r="B4436" i="16"/>
  <c r="F4435" i="16"/>
  <c r="C4435" i="16"/>
  <c r="B4435" i="16"/>
  <c r="F4434" i="16"/>
  <c r="C4434" i="16"/>
  <c r="B4434" i="16"/>
  <c r="F4433" i="16"/>
  <c r="C4433" i="16"/>
  <c r="B4433" i="16"/>
  <c r="F4432" i="16"/>
  <c r="C4432" i="16"/>
  <c r="B4432" i="16"/>
  <c r="F4431" i="16"/>
  <c r="C4431" i="16"/>
  <c r="B4431" i="16"/>
  <c r="F4430" i="16"/>
  <c r="C4430" i="16"/>
  <c r="B4430" i="16"/>
  <c r="F4429" i="16"/>
  <c r="C4429" i="16"/>
  <c r="B4429" i="16"/>
  <c r="F4428" i="16"/>
  <c r="C4428" i="16"/>
  <c r="B4428" i="16"/>
  <c r="F4427" i="16"/>
  <c r="C4427" i="16"/>
  <c r="B4427" i="16"/>
  <c r="F4426" i="16"/>
  <c r="C4426" i="16"/>
  <c r="B4426" i="16"/>
  <c r="F4425" i="16"/>
  <c r="C4425" i="16"/>
  <c r="B4425" i="16"/>
  <c r="F4424" i="16"/>
  <c r="C4424" i="16"/>
  <c r="B4424" i="16"/>
  <c r="F4423" i="16"/>
  <c r="C4423" i="16"/>
  <c r="B4423" i="16"/>
  <c r="F4422" i="16"/>
  <c r="C4422" i="16"/>
  <c r="B4422" i="16"/>
  <c r="F4421" i="16"/>
  <c r="C4421" i="16"/>
  <c r="B4421" i="16"/>
  <c r="F4420" i="16"/>
  <c r="C4420" i="16"/>
  <c r="B4420" i="16"/>
  <c r="F4419" i="16"/>
  <c r="C4419" i="16"/>
  <c r="B4419" i="16"/>
  <c r="F4418" i="16"/>
  <c r="C4418" i="16"/>
  <c r="B4418" i="16"/>
  <c r="F4417" i="16"/>
  <c r="C4417" i="16"/>
  <c r="B4417" i="16"/>
  <c r="F4416" i="16"/>
  <c r="C4416" i="16"/>
  <c r="B4416" i="16"/>
  <c r="F4415" i="16"/>
  <c r="C4415" i="16"/>
  <c r="B4415" i="16"/>
  <c r="F4414" i="16"/>
  <c r="C4414" i="16"/>
  <c r="B4414" i="16"/>
  <c r="F4413" i="16"/>
  <c r="C4413" i="16"/>
  <c r="B4413" i="16"/>
  <c r="F4412" i="16"/>
  <c r="C4412" i="16"/>
  <c r="B4412" i="16"/>
  <c r="F4411" i="16"/>
  <c r="C4411" i="16"/>
  <c r="B4411" i="16"/>
  <c r="F4410" i="16"/>
  <c r="C4410" i="16"/>
  <c r="B4410" i="16"/>
  <c r="F4409" i="16"/>
  <c r="C4409" i="16"/>
  <c r="B4409" i="16"/>
  <c r="F4408" i="16"/>
  <c r="C4408" i="16"/>
  <c r="B4408" i="16"/>
  <c r="F4407" i="16"/>
  <c r="C4407" i="16"/>
  <c r="B4407" i="16"/>
  <c r="F4406" i="16"/>
  <c r="C4406" i="16"/>
  <c r="B4406" i="16"/>
  <c r="F4405" i="16"/>
  <c r="C4405" i="16"/>
  <c r="B4405" i="16"/>
  <c r="F4404" i="16"/>
  <c r="C4404" i="16"/>
  <c r="B4404" i="16"/>
  <c r="F4403" i="16"/>
  <c r="C4403" i="16"/>
  <c r="B4403" i="16"/>
  <c r="F4402" i="16"/>
  <c r="C4402" i="16"/>
  <c r="B4402" i="16"/>
  <c r="F4401" i="16"/>
  <c r="C4401" i="16"/>
  <c r="B4401" i="16"/>
  <c r="F4400" i="16"/>
  <c r="C4400" i="16"/>
  <c r="B4400" i="16"/>
  <c r="F4399" i="16"/>
  <c r="C4399" i="16"/>
  <c r="B4399" i="16"/>
  <c r="F4398" i="16"/>
  <c r="C4398" i="16"/>
  <c r="B4398" i="16"/>
  <c r="F4397" i="16"/>
  <c r="C4397" i="16"/>
  <c r="B4397" i="16"/>
  <c r="F4396" i="16"/>
  <c r="C4396" i="16"/>
  <c r="B4396" i="16"/>
  <c r="F4395" i="16"/>
  <c r="C4395" i="16"/>
  <c r="B4395" i="16"/>
  <c r="F4394" i="16"/>
  <c r="C4394" i="16"/>
  <c r="B4394" i="16"/>
  <c r="F4393" i="16"/>
  <c r="C4393" i="16"/>
  <c r="B4393" i="16"/>
  <c r="F4392" i="16"/>
  <c r="C4392" i="16"/>
  <c r="B4392" i="16"/>
  <c r="F4391" i="16"/>
  <c r="C4391" i="16"/>
  <c r="B4391" i="16"/>
  <c r="F4390" i="16"/>
  <c r="C4390" i="16"/>
  <c r="B4390" i="16"/>
  <c r="F4389" i="16"/>
  <c r="C4389" i="16"/>
  <c r="B4389" i="16"/>
  <c r="F4388" i="16"/>
  <c r="C4388" i="16"/>
  <c r="B4388" i="16"/>
  <c r="F4387" i="16"/>
  <c r="C4387" i="16"/>
  <c r="B4387" i="16"/>
  <c r="F4386" i="16"/>
  <c r="C4386" i="16"/>
  <c r="B4386" i="16"/>
  <c r="F4385" i="16"/>
  <c r="C4385" i="16"/>
  <c r="B4385" i="16"/>
  <c r="F4384" i="16"/>
  <c r="C4384" i="16"/>
  <c r="B4384" i="16"/>
  <c r="F4383" i="16"/>
  <c r="C4383" i="16"/>
  <c r="B4383" i="16"/>
  <c r="F4382" i="16"/>
  <c r="C4382" i="16"/>
  <c r="B4382" i="16"/>
  <c r="F4381" i="16"/>
  <c r="C4381" i="16"/>
  <c r="B4381" i="16"/>
  <c r="F4380" i="16"/>
  <c r="C4380" i="16"/>
  <c r="B4380" i="16"/>
  <c r="F4379" i="16"/>
  <c r="C4379" i="16"/>
  <c r="B4379" i="16"/>
  <c r="F4378" i="16"/>
  <c r="C4378" i="16"/>
  <c r="B4378" i="16"/>
  <c r="F4377" i="16"/>
  <c r="C4377" i="16"/>
  <c r="B4377" i="16"/>
  <c r="F4376" i="16"/>
  <c r="C4376" i="16"/>
  <c r="B4376" i="16"/>
  <c r="F4375" i="16"/>
  <c r="C4375" i="16"/>
  <c r="B4375" i="16"/>
  <c r="F4374" i="16"/>
  <c r="C4374" i="16"/>
  <c r="B4374" i="16"/>
  <c r="F4373" i="16"/>
  <c r="C4373" i="16"/>
  <c r="B4373" i="16"/>
  <c r="F4372" i="16"/>
  <c r="C4372" i="16"/>
  <c r="B4372" i="16"/>
  <c r="F4371" i="16"/>
  <c r="C4371" i="16"/>
  <c r="B4371" i="16"/>
  <c r="F4370" i="16"/>
  <c r="C4370" i="16"/>
  <c r="B4370" i="16"/>
  <c r="F4369" i="16"/>
  <c r="C4369" i="16"/>
  <c r="B4369" i="16"/>
  <c r="F4368" i="16"/>
  <c r="C4368" i="16"/>
  <c r="B4368" i="16"/>
  <c r="F4367" i="16"/>
  <c r="C4367" i="16"/>
  <c r="B4367" i="16"/>
  <c r="F4366" i="16"/>
  <c r="C4366" i="16"/>
  <c r="B4366" i="16"/>
  <c r="F4365" i="16"/>
  <c r="C4365" i="16"/>
  <c r="B4365" i="16"/>
  <c r="F4364" i="16"/>
  <c r="C4364" i="16"/>
  <c r="B4364" i="16"/>
  <c r="F4363" i="16"/>
  <c r="C4363" i="16"/>
  <c r="B4363" i="16"/>
  <c r="F4362" i="16"/>
  <c r="C4362" i="16"/>
  <c r="B4362" i="16"/>
  <c r="F4361" i="16"/>
  <c r="C4361" i="16"/>
  <c r="B4361" i="16"/>
  <c r="F4360" i="16"/>
  <c r="C4360" i="16"/>
  <c r="B4360" i="16"/>
  <c r="F4359" i="16"/>
  <c r="C4359" i="16"/>
  <c r="B4359" i="16"/>
  <c r="F4358" i="16"/>
  <c r="C4358" i="16"/>
  <c r="B4358" i="16"/>
  <c r="F4357" i="16"/>
  <c r="C4357" i="16"/>
  <c r="B4357" i="16"/>
  <c r="F4356" i="16"/>
  <c r="C4356" i="16"/>
  <c r="B4356" i="16"/>
  <c r="F4355" i="16"/>
  <c r="C4355" i="16"/>
  <c r="B4355" i="16"/>
  <c r="F4354" i="16"/>
  <c r="C4354" i="16"/>
  <c r="B4354" i="16"/>
  <c r="F4353" i="16"/>
  <c r="C4353" i="16"/>
  <c r="B4353" i="16"/>
  <c r="F4352" i="16"/>
  <c r="C4352" i="16"/>
  <c r="B4352" i="16"/>
  <c r="F4351" i="16"/>
  <c r="C4351" i="16"/>
  <c r="B4351" i="16"/>
  <c r="F4350" i="16"/>
  <c r="C4350" i="16"/>
  <c r="B4350" i="16"/>
  <c r="F4349" i="16"/>
  <c r="C4349" i="16"/>
  <c r="B4349" i="16"/>
  <c r="F4348" i="16"/>
  <c r="C4348" i="16"/>
  <c r="B4348" i="16"/>
  <c r="F4347" i="16"/>
  <c r="C4347" i="16"/>
  <c r="B4347" i="16"/>
  <c r="F4346" i="16"/>
  <c r="C4346" i="16"/>
  <c r="B4346" i="16"/>
  <c r="F4345" i="16"/>
  <c r="C4345" i="16"/>
  <c r="B4345" i="16"/>
  <c r="F4344" i="16"/>
  <c r="C4344" i="16"/>
  <c r="B4344" i="16"/>
  <c r="F4343" i="16"/>
  <c r="C4343" i="16"/>
  <c r="B4343" i="16"/>
  <c r="F4342" i="16"/>
  <c r="C4342" i="16"/>
  <c r="B4342" i="16"/>
  <c r="F4341" i="16"/>
  <c r="C4341" i="16"/>
  <c r="B4341" i="16"/>
  <c r="F4340" i="16"/>
  <c r="C4340" i="16"/>
  <c r="B4340" i="16"/>
  <c r="F4339" i="16"/>
  <c r="C4339" i="16"/>
  <c r="B4339" i="16"/>
  <c r="F4338" i="16"/>
  <c r="C4338" i="16"/>
  <c r="B4338" i="16"/>
  <c r="F4337" i="16"/>
  <c r="C4337" i="16"/>
  <c r="B4337" i="16"/>
  <c r="F4336" i="16"/>
  <c r="C4336" i="16"/>
  <c r="B4336" i="16"/>
  <c r="F4335" i="16"/>
  <c r="C4335" i="16"/>
  <c r="B4335" i="16"/>
  <c r="F4334" i="16"/>
  <c r="C4334" i="16"/>
  <c r="B4334" i="16"/>
  <c r="F4333" i="16"/>
  <c r="C4333" i="16"/>
  <c r="B4333" i="16"/>
  <c r="F4332" i="16"/>
  <c r="C4332" i="16"/>
  <c r="B4332" i="16"/>
  <c r="F4331" i="16"/>
  <c r="C4331" i="16"/>
  <c r="B4331" i="16"/>
  <c r="F4330" i="16"/>
  <c r="C4330" i="16"/>
  <c r="B4330" i="16"/>
  <c r="F4329" i="16"/>
  <c r="C4329" i="16"/>
  <c r="B4329" i="16"/>
  <c r="F4328" i="16"/>
  <c r="C4328" i="16"/>
  <c r="B4328" i="16"/>
  <c r="F4327" i="16"/>
  <c r="C4327" i="16"/>
  <c r="B4327" i="16"/>
  <c r="F4326" i="16"/>
  <c r="C4326" i="16"/>
  <c r="B4326" i="16"/>
  <c r="F4325" i="16"/>
  <c r="C4325" i="16"/>
  <c r="B4325" i="16"/>
  <c r="F4324" i="16"/>
  <c r="C4324" i="16"/>
  <c r="B4324" i="16"/>
  <c r="F4323" i="16"/>
  <c r="C4323" i="16"/>
  <c r="B4323" i="16"/>
  <c r="F4322" i="16"/>
  <c r="C4322" i="16"/>
  <c r="B4322" i="16"/>
  <c r="F4321" i="16"/>
  <c r="C4321" i="16"/>
  <c r="B4321" i="16"/>
  <c r="F4320" i="16"/>
  <c r="C4320" i="16"/>
  <c r="B4320" i="16"/>
  <c r="F4319" i="16"/>
  <c r="C4319" i="16"/>
  <c r="B4319" i="16"/>
  <c r="F4318" i="16"/>
  <c r="C4318" i="16"/>
  <c r="B4318" i="16"/>
  <c r="F4317" i="16"/>
  <c r="C4317" i="16"/>
  <c r="B4317" i="16"/>
  <c r="F4316" i="16"/>
  <c r="C4316" i="16"/>
  <c r="B4316" i="16"/>
  <c r="F4315" i="16"/>
  <c r="C4315" i="16"/>
  <c r="B4315" i="16"/>
  <c r="F4314" i="16"/>
  <c r="C4314" i="16"/>
  <c r="B4314" i="16"/>
  <c r="F4313" i="16"/>
  <c r="C4313" i="16"/>
  <c r="B4313" i="16"/>
  <c r="F4312" i="16"/>
  <c r="C4312" i="16"/>
  <c r="B4312" i="16"/>
  <c r="F4311" i="16"/>
  <c r="C4311" i="16"/>
  <c r="B4311" i="16"/>
  <c r="F4310" i="16"/>
  <c r="C4310" i="16"/>
  <c r="B4310" i="16"/>
  <c r="F4309" i="16"/>
  <c r="C4309" i="16"/>
  <c r="B4309" i="16"/>
  <c r="F4308" i="16"/>
  <c r="C4308" i="16"/>
  <c r="B4308" i="16"/>
  <c r="F4307" i="16"/>
  <c r="C4307" i="16"/>
  <c r="B4307" i="16"/>
  <c r="F4306" i="16"/>
  <c r="C4306" i="16"/>
  <c r="B4306" i="16"/>
  <c r="F4305" i="16"/>
  <c r="C4305" i="16"/>
  <c r="B4305" i="16"/>
  <c r="F4304" i="16"/>
  <c r="C4304" i="16"/>
  <c r="B4304" i="16"/>
  <c r="F4303" i="16"/>
  <c r="C4303" i="16"/>
  <c r="B4303" i="16"/>
  <c r="F4302" i="16"/>
  <c r="C4302" i="16"/>
  <c r="B4302" i="16"/>
  <c r="F4301" i="16"/>
  <c r="C4301" i="16"/>
  <c r="B4301" i="16"/>
  <c r="F4300" i="16"/>
  <c r="C4300" i="16"/>
  <c r="B4300" i="16"/>
  <c r="F4299" i="16"/>
  <c r="C4299" i="16"/>
  <c r="B4299" i="16"/>
  <c r="F4298" i="16"/>
  <c r="C4298" i="16"/>
  <c r="B4298" i="16"/>
  <c r="F4297" i="16"/>
  <c r="C4297" i="16"/>
  <c r="B4297" i="16"/>
  <c r="F4296" i="16"/>
  <c r="C4296" i="16"/>
  <c r="B4296" i="16"/>
  <c r="F4295" i="16"/>
  <c r="C4295" i="16"/>
  <c r="B4295" i="16"/>
  <c r="F4294" i="16"/>
  <c r="C4294" i="16"/>
  <c r="B4294" i="16"/>
  <c r="F4293" i="16"/>
  <c r="C4293" i="16"/>
  <c r="B4293" i="16"/>
  <c r="F4292" i="16"/>
  <c r="C4292" i="16"/>
  <c r="B4292" i="16"/>
  <c r="F4291" i="16"/>
  <c r="C4291" i="16"/>
  <c r="B4291" i="16"/>
  <c r="F4290" i="16"/>
  <c r="C4290" i="16"/>
  <c r="B4290" i="16"/>
  <c r="F4289" i="16"/>
  <c r="C4289" i="16"/>
  <c r="B4289" i="16"/>
  <c r="F4288" i="16"/>
  <c r="C4288" i="16"/>
  <c r="B4288" i="16"/>
  <c r="F4287" i="16"/>
  <c r="C4287" i="16"/>
  <c r="B4287" i="16"/>
  <c r="F4286" i="16"/>
  <c r="C4286" i="16"/>
  <c r="B4286" i="16"/>
  <c r="F4285" i="16"/>
  <c r="C4285" i="16"/>
  <c r="B4285" i="16"/>
  <c r="F4284" i="16"/>
  <c r="C4284" i="16"/>
  <c r="B4284" i="16"/>
  <c r="F4283" i="16"/>
  <c r="C4283" i="16"/>
  <c r="B4283" i="16"/>
  <c r="F4282" i="16"/>
  <c r="C4282" i="16"/>
  <c r="B4282" i="16"/>
  <c r="F4281" i="16"/>
  <c r="C4281" i="16"/>
  <c r="B4281" i="16"/>
  <c r="F4280" i="16"/>
  <c r="C4280" i="16"/>
  <c r="B4280" i="16"/>
  <c r="F4279" i="16"/>
  <c r="C4279" i="16"/>
  <c r="B4279" i="16"/>
  <c r="F4278" i="16"/>
  <c r="C4278" i="16"/>
  <c r="B4278" i="16"/>
  <c r="F4277" i="16"/>
  <c r="C4277" i="16"/>
  <c r="B4277" i="16"/>
  <c r="F4276" i="16"/>
  <c r="C4276" i="16"/>
  <c r="B4276" i="16"/>
  <c r="F4275" i="16"/>
  <c r="C4275" i="16"/>
  <c r="B4275" i="16"/>
  <c r="F4274" i="16"/>
  <c r="C4274" i="16"/>
  <c r="B4274" i="16"/>
  <c r="F4273" i="16"/>
  <c r="C4273" i="16"/>
  <c r="B4273" i="16"/>
  <c r="F4272" i="16"/>
  <c r="C4272" i="16"/>
  <c r="B4272" i="16"/>
  <c r="F4271" i="16"/>
  <c r="C4271" i="16"/>
  <c r="B4271" i="16"/>
  <c r="F4270" i="16"/>
  <c r="C4270" i="16"/>
  <c r="B4270" i="16"/>
  <c r="F4269" i="16"/>
  <c r="C4269" i="16"/>
  <c r="B4269" i="16"/>
  <c r="F4268" i="16"/>
  <c r="C4268" i="16"/>
  <c r="B4268" i="16"/>
  <c r="F4267" i="16"/>
  <c r="C4267" i="16"/>
  <c r="B4267" i="16"/>
  <c r="F4266" i="16"/>
  <c r="C4266" i="16"/>
  <c r="B4266" i="16"/>
  <c r="F4265" i="16"/>
  <c r="C4265" i="16"/>
  <c r="B4265" i="16"/>
  <c r="F4264" i="16"/>
  <c r="C4264" i="16"/>
  <c r="B4264" i="16"/>
  <c r="F4263" i="16"/>
  <c r="C4263" i="16"/>
  <c r="B4263" i="16"/>
  <c r="F4262" i="16"/>
  <c r="C4262" i="16"/>
  <c r="B4262" i="16"/>
  <c r="F4261" i="16"/>
  <c r="C4261" i="16"/>
  <c r="B4261" i="16"/>
  <c r="F4260" i="16"/>
  <c r="C4260" i="16"/>
  <c r="B4260" i="16"/>
  <c r="F4259" i="16"/>
  <c r="C4259" i="16"/>
  <c r="B4259" i="16"/>
  <c r="F4258" i="16"/>
  <c r="C4258" i="16"/>
  <c r="B4258" i="16"/>
  <c r="F4257" i="16"/>
  <c r="C4257" i="16"/>
  <c r="B4257" i="16"/>
  <c r="F4256" i="16"/>
  <c r="C4256" i="16"/>
  <c r="B4256" i="16"/>
  <c r="F4255" i="16"/>
  <c r="C4255" i="16"/>
  <c r="B4255" i="16"/>
  <c r="F4254" i="16"/>
  <c r="C4254" i="16"/>
  <c r="B4254" i="16"/>
  <c r="F4253" i="16"/>
  <c r="C4253" i="16"/>
  <c r="B4253" i="16"/>
  <c r="F4252" i="16"/>
  <c r="C4252" i="16"/>
  <c r="B4252" i="16"/>
  <c r="F4251" i="16"/>
  <c r="C4251" i="16"/>
  <c r="B4251" i="16"/>
  <c r="F4250" i="16"/>
  <c r="C4250" i="16"/>
  <c r="B4250" i="16"/>
  <c r="F4249" i="16"/>
  <c r="C4249" i="16"/>
  <c r="B4249" i="16"/>
  <c r="F4248" i="16"/>
  <c r="C4248" i="16"/>
  <c r="B4248" i="16"/>
  <c r="F4247" i="16"/>
  <c r="C4247" i="16"/>
  <c r="B4247" i="16"/>
  <c r="F4246" i="16"/>
  <c r="C4246" i="16"/>
  <c r="B4246" i="16"/>
  <c r="F4245" i="16"/>
  <c r="C4245" i="16"/>
  <c r="B4245" i="16"/>
  <c r="F4244" i="16"/>
  <c r="C4244" i="16"/>
  <c r="B4244" i="16"/>
  <c r="F4243" i="16"/>
  <c r="C4243" i="16"/>
  <c r="B4243" i="16"/>
  <c r="F4242" i="16"/>
  <c r="C4242" i="16"/>
  <c r="B4242" i="16"/>
  <c r="F4241" i="16"/>
  <c r="C4241" i="16"/>
  <c r="B4241" i="16"/>
  <c r="F4240" i="16"/>
  <c r="C4240" i="16"/>
  <c r="B4240" i="16"/>
  <c r="F4239" i="16"/>
  <c r="C4239" i="16"/>
  <c r="B4239" i="16"/>
  <c r="F4238" i="16"/>
  <c r="C4238" i="16"/>
  <c r="B4238" i="16"/>
  <c r="F4237" i="16"/>
  <c r="C4237" i="16"/>
  <c r="B4237" i="16"/>
  <c r="F4236" i="16"/>
  <c r="C4236" i="16"/>
  <c r="B4236" i="16"/>
  <c r="F4235" i="16"/>
  <c r="C4235" i="16"/>
  <c r="B4235" i="16"/>
  <c r="F4234" i="16"/>
  <c r="C4234" i="16"/>
  <c r="B4234" i="16"/>
  <c r="F4233" i="16"/>
  <c r="C4233" i="16"/>
  <c r="B4233" i="16"/>
  <c r="F4232" i="16"/>
  <c r="C4232" i="16"/>
  <c r="B4232" i="16"/>
  <c r="F4231" i="16"/>
  <c r="C4231" i="16"/>
  <c r="B4231" i="16"/>
  <c r="F4230" i="16"/>
  <c r="C4230" i="16"/>
  <c r="B4230" i="16"/>
  <c r="F4229" i="16"/>
  <c r="C4229" i="16"/>
  <c r="B4229" i="16"/>
  <c r="F4228" i="16"/>
  <c r="C4228" i="16"/>
  <c r="B4228" i="16"/>
  <c r="F4227" i="16"/>
  <c r="C4227" i="16"/>
  <c r="B4227" i="16"/>
  <c r="F4226" i="16"/>
  <c r="C4226" i="16"/>
  <c r="B4226" i="16"/>
  <c r="F4225" i="16"/>
  <c r="C4225" i="16"/>
  <c r="B4225" i="16"/>
  <c r="F4224" i="16"/>
  <c r="C4224" i="16"/>
  <c r="B4224" i="16"/>
  <c r="F4223" i="16"/>
  <c r="C4223" i="16"/>
  <c r="B4223" i="16"/>
  <c r="F4222" i="16"/>
  <c r="C4222" i="16"/>
  <c r="B4222" i="16"/>
  <c r="F4221" i="16"/>
  <c r="C4221" i="16"/>
  <c r="B4221" i="16"/>
  <c r="F4220" i="16"/>
  <c r="C4220" i="16"/>
  <c r="B4220" i="16"/>
  <c r="F4219" i="16"/>
  <c r="C4219" i="16"/>
  <c r="B4219" i="16"/>
  <c r="F4218" i="16"/>
  <c r="C4218" i="16"/>
  <c r="B4218" i="16"/>
  <c r="F4217" i="16"/>
  <c r="C4217" i="16"/>
  <c r="B4217" i="16"/>
  <c r="F4216" i="16"/>
  <c r="C4216" i="16"/>
  <c r="B4216" i="16"/>
  <c r="F4215" i="16"/>
  <c r="C4215" i="16"/>
  <c r="B4215" i="16"/>
  <c r="F4214" i="16"/>
  <c r="C4214" i="16"/>
  <c r="B4214" i="16"/>
  <c r="F4213" i="16"/>
  <c r="C4213" i="16"/>
  <c r="B4213" i="16"/>
  <c r="F4212" i="16"/>
  <c r="C4212" i="16"/>
  <c r="B4212" i="16"/>
  <c r="F4211" i="16"/>
  <c r="C4211" i="16"/>
  <c r="B4211" i="16"/>
  <c r="F4210" i="16"/>
  <c r="C4210" i="16"/>
  <c r="B4210" i="16"/>
  <c r="F4209" i="16"/>
  <c r="C4209" i="16"/>
  <c r="B4209" i="16"/>
  <c r="F4208" i="16"/>
  <c r="C4208" i="16"/>
  <c r="B4208" i="16"/>
  <c r="F4207" i="16"/>
  <c r="C4207" i="16"/>
  <c r="B4207" i="16"/>
  <c r="F4206" i="16"/>
  <c r="C4206" i="16"/>
  <c r="B4206" i="16"/>
  <c r="F4205" i="16"/>
  <c r="C4205" i="16"/>
  <c r="B4205" i="16"/>
  <c r="F4204" i="16"/>
  <c r="C4204" i="16"/>
  <c r="B4204" i="16"/>
  <c r="F4203" i="16"/>
  <c r="C4203" i="16"/>
  <c r="B4203" i="16"/>
  <c r="F4202" i="16"/>
  <c r="C4202" i="16"/>
  <c r="B4202" i="16"/>
  <c r="F4201" i="16"/>
  <c r="C4201" i="16"/>
  <c r="B4201" i="16"/>
  <c r="F4200" i="16"/>
  <c r="C4200" i="16"/>
  <c r="B4200" i="16"/>
  <c r="F4199" i="16"/>
  <c r="C4199" i="16"/>
  <c r="B4199" i="16"/>
  <c r="F4198" i="16"/>
  <c r="C4198" i="16"/>
  <c r="B4198" i="16"/>
  <c r="F4197" i="16"/>
  <c r="C4197" i="16"/>
  <c r="B4197" i="16"/>
  <c r="F4196" i="16"/>
  <c r="C4196" i="16"/>
  <c r="B4196" i="16"/>
  <c r="F4195" i="16"/>
  <c r="C4195" i="16"/>
  <c r="B4195" i="16"/>
  <c r="F4194" i="16"/>
  <c r="C4194" i="16"/>
  <c r="B4194" i="16"/>
  <c r="F4193" i="16"/>
  <c r="C4193" i="16"/>
  <c r="B4193" i="16"/>
  <c r="F4192" i="16"/>
  <c r="C4192" i="16"/>
  <c r="B4192" i="16"/>
  <c r="F4191" i="16"/>
  <c r="C4191" i="16"/>
  <c r="B4191" i="16"/>
  <c r="F4190" i="16"/>
  <c r="C4190" i="16"/>
  <c r="B4190" i="16"/>
  <c r="F4189" i="16"/>
  <c r="C4189" i="16"/>
  <c r="B4189" i="16"/>
  <c r="F4188" i="16"/>
  <c r="C4188" i="16"/>
  <c r="B4188" i="16"/>
  <c r="F4187" i="16"/>
  <c r="C4187" i="16"/>
  <c r="B4187" i="16"/>
  <c r="F4186" i="16"/>
  <c r="C4186" i="16"/>
  <c r="B4186" i="16"/>
  <c r="F4185" i="16"/>
  <c r="C4185" i="16"/>
  <c r="B4185" i="16"/>
  <c r="F4184" i="16"/>
  <c r="C4184" i="16"/>
  <c r="B4184" i="16"/>
  <c r="F4183" i="16"/>
  <c r="C4183" i="16"/>
  <c r="B4183" i="16"/>
  <c r="F4182" i="16"/>
  <c r="C4182" i="16"/>
  <c r="B4182" i="16"/>
  <c r="F4181" i="16"/>
  <c r="C4181" i="16"/>
  <c r="B4181" i="16"/>
  <c r="F4180" i="16"/>
  <c r="C4180" i="16"/>
  <c r="B4180" i="16"/>
  <c r="F4179" i="16"/>
  <c r="C4179" i="16"/>
  <c r="B4179" i="16"/>
  <c r="F4178" i="16"/>
  <c r="C4178" i="16"/>
  <c r="B4178" i="16"/>
  <c r="F4177" i="16"/>
  <c r="C4177" i="16"/>
  <c r="B4177" i="16"/>
  <c r="F4176" i="16"/>
  <c r="C4176" i="16"/>
  <c r="B4176" i="16"/>
  <c r="F4175" i="16"/>
  <c r="C4175" i="16"/>
  <c r="B4175" i="16"/>
  <c r="F4174" i="16"/>
  <c r="C4174" i="16"/>
  <c r="B4174" i="16"/>
  <c r="F4173" i="16"/>
  <c r="C4173" i="16"/>
  <c r="B4173" i="16"/>
  <c r="F4172" i="16"/>
  <c r="C4172" i="16"/>
  <c r="B4172" i="16"/>
  <c r="F4171" i="16"/>
  <c r="C4171" i="16"/>
  <c r="B4171" i="16"/>
  <c r="F4170" i="16"/>
  <c r="C4170" i="16"/>
  <c r="B4170" i="16"/>
  <c r="F4169" i="16"/>
  <c r="C4169" i="16"/>
  <c r="B4169" i="16"/>
  <c r="F4168" i="16"/>
  <c r="C4168" i="16"/>
  <c r="B4168" i="16"/>
  <c r="F4167" i="16"/>
  <c r="C4167" i="16"/>
  <c r="B4167" i="16"/>
  <c r="F4166" i="16"/>
  <c r="C4166" i="16"/>
  <c r="B4166" i="16"/>
  <c r="F4165" i="16"/>
  <c r="C4165" i="16"/>
  <c r="B4165" i="16"/>
  <c r="F4164" i="16"/>
  <c r="C4164" i="16"/>
  <c r="B4164" i="16"/>
  <c r="F4163" i="16"/>
  <c r="C4163" i="16"/>
  <c r="B4163" i="16"/>
  <c r="F4162" i="16"/>
  <c r="C4162" i="16"/>
  <c r="B4162" i="16"/>
  <c r="F4161" i="16"/>
  <c r="C4161" i="16"/>
  <c r="B4161" i="16"/>
  <c r="F4160" i="16"/>
  <c r="C4160" i="16"/>
  <c r="B4160" i="16"/>
  <c r="F4159" i="16"/>
  <c r="C4159" i="16"/>
  <c r="B4159" i="16"/>
  <c r="F4158" i="16"/>
  <c r="C4158" i="16"/>
  <c r="B4158" i="16"/>
  <c r="F4157" i="16"/>
  <c r="C4157" i="16"/>
  <c r="B4157" i="16"/>
  <c r="F4156" i="16"/>
  <c r="C4156" i="16"/>
  <c r="B4156" i="16"/>
  <c r="F4155" i="16"/>
  <c r="C4155" i="16"/>
  <c r="B4155" i="16"/>
  <c r="F4154" i="16"/>
  <c r="C4154" i="16"/>
  <c r="B4154" i="16"/>
  <c r="F4153" i="16"/>
  <c r="C4153" i="16"/>
  <c r="B4153" i="16"/>
  <c r="F4152" i="16"/>
  <c r="C4152" i="16"/>
  <c r="B4152" i="16"/>
  <c r="F4151" i="16"/>
  <c r="C4151" i="16"/>
  <c r="B4151" i="16"/>
  <c r="F4150" i="16"/>
  <c r="C4150" i="16"/>
  <c r="B4150" i="16"/>
  <c r="F4149" i="16"/>
  <c r="C4149" i="16"/>
  <c r="B4149" i="16"/>
  <c r="F4148" i="16"/>
  <c r="C4148" i="16"/>
  <c r="B4148" i="16"/>
  <c r="F4147" i="16"/>
  <c r="C4147" i="16"/>
  <c r="B4147" i="16"/>
  <c r="F4146" i="16"/>
  <c r="C4146" i="16"/>
  <c r="B4146" i="16"/>
  <c r="F4145" i="16"/>
  <c r="C4145" i="16"/>
  <c r="B4145" i="16"/>
  <c r="F4144" i="16"/>
  <c r="C4144" i="16"/>
  <c r="B4144" i="16"/>
  <c r="F4143" i="16"/>
  <c r="C4143" i="16"/>
  <c r="B4143" i="16"/>
  <c r="F4142" i="16"/>
  <c r="C4142" i="16"/>
  <c r="B4142" i="16"/>
  <c r="F4141" i="16"/>
  <c r="C4141" i="16"/>
  <c r="B4141" i="16"/>
  <c r="F4140" i="16"/>
  <c r="C4140" i="16"/>
  <c r="B4140" i="16"/>
  <c r="F4139" i="16"/>
  <c r="C4139" i="16"/>
  <c r="B4139" i="16"/>
  <c r="F4138" i="16"/>
  <c r="C4138" i="16"/>
  <c r="B4138" i="16"/>
  <c r="F4137" i="16"/>
  <c r="C4137" i="16"/>
  <c r="B4137" i="16"/>
  <c r="F4136" i="16"/>
  <c r="C4136" i="16"/>
  <c r="B4136" i="16"/>
  <c r="F4135" i="16"/>
  <c r="C4135" i="16"/>
  <c r="B4135" i="16"/>
  <c r="F4134" i="16"/>
  <c r="C4134" i="16"/>
  <c r="B4134" i="16"/>
  <c r="F4133" i="16"/>
  <c r="C4133" i="16"/>
  <c r="B4133" i="16"/>
  <c r="F4132" i="16"/>
  <c r="C4132" i="16"/>
  <c r="B4132" i="16"/>
  <c r="F4131" i="16"/>
  <c r="C4131" i="16"/>
  <c r="B4131" i="16"/>
  <c r="F4130" i="16"/>
  <c r="C4130" i="16"/>
  <c r="B4130" i="16"/>
  <c r="F4129" i="16"/>
  <c r="C4129" i="16"/>
  <c r="B4129" i="16"/>
  <c r="F4128" i="16"/>
  <c r="C4128" i="16"/>
  <c r="B4128" i="16"/>
  <c r="F4127" i="16"/>
  <c r="C4127" i="16"/>
  <c r="B4127" i="16"/>
  <c r="F4126" i="16"/>
  <c r="C4126" i="16"/>
  <c r="B4126" i="16"/>
  <c r="F4125" i="16"/>
  <c r="C4125" i="16"/>
  <c r="B4125" i="16"/>
  <c r="F4124" i="16"/>
  <c r="C4124" i="16"/>
  <c r="B4124" i="16"/>
  <c r="F4123" i="16"/>
  <c r="C4123" i="16"/>
  <c r="B4123" i="16"/>
  <c r="F4122" i="16"/>
  <c r="C4122" i="16"/>
  <c r="B4122" i="16"/>
  <c r="F4121" i="16"/>
  <c r="C4121" i="16"/>
  <c r="B4121" i="16"/>
  <c r="F4120" i="16"/>
  <c r="C4120" i="16"/>
  <c r="B4120" i="16"/>
  <c r="F4119" i="16"/>
  <c r="C4119" i="16"/>
  <c r="B4119" i="16"/>
  <c r="F4118" i="16"/>
  <c r="C4118" i="16"/>
  <c r="B4118" i="16"/>
  <c r="F4117" i="16"/>
  <c r="C4117" i="16"/>
  <c r="B4117" i="16"/>
  <c r="F4116" i="16"/>
  <c r="C4116" i="16"/>
  <c r="B4116" i="16"/>
  <c r="F4115" i="16"/>
  <c r="C4115" i="16"/>
  <c r="B4115" i="16"/>
  <c r="F4114" i="16"/>
  <c r="C4114" i="16"/>
  <c r="B4114" i="16"/>
  <c r="F4113" i="16"/>
  <c r="C4113" i="16"/>
  <c r="B4113" i="16"/>
  <c r="F4112" i="16"/>
  <c r="C4112" i="16"/>
  <c r="B4112" i="16"/>
  <c r="F4111" i="16"/>
  <c r="C4111" i="16"/>
  <c r="B4111" i="16"/>
  <c r="F4110" i="16"/>
  <c r="C4110" i="16"/>
  <c r="B4110" i="16"/>
  <c r="F4109" i="16"/>
  <c r="C4109" i="16"/>
  <c r="B4109" i="16"/>
  <c r="F4108" i="16"/>
  <c r="C4108" i="16"/>
  <c r="B4108" i="16"/>
  <c r="F4107" i="16"/>
  <c r="C4107" i="16"/>
  <c r="B4107" i="16"/>
  <c r="F4106" i="16"/>
  <c r="C4106" i="16"/>
  <c r="B4106" i="16"/>
  <c r="F4105" i="16"/>
  <c r="C4105" i="16"/>
  <c r="B4105" i="16"/>
  <c r="F4104" i="16"/>
  <c r="C4104" i="16"/>
  <c r="B4104" i="16"/>
  <c r="F4103" i="16"/>
  <c r="C4103" i="16"/>
  <c r="B4103" i="16"/>
  <c r="F4102" i="16"/>
  <c r="C4102" i="16"/>
  <c r="B4102" i="16"/>
  <c r="F4101" i="16"/>
  <c r="C4101" i="16"/>
  <c r="B4101" i="16"/>
  <c r="F4100" i="16"/>
  <c r="C4100" i="16"/>
  <c r="B4100" i="16"/>
  <c r="F4099" i="16"/>
  <c r="C4099" i="16"/>
  <c r="B4099" i="16"/>
  <c r="F4098" i="16"/>
  <c r="C4098" i="16"/>
  <c r="B4098" i="16"/>
  <c r="F4097" i="16"/>
  <c r="C4097" i="16"/>
  <c r="B4097" i="16"/>
  <c r="F4096" i="16"/>
  <c r="C4096" i="16"/>
  <c r="B4096" i="16"/>
  <c r="F4095" i="16"/>
  <c r="C4095" i="16"/>
  <c r="B4095" i="16"/>
  <c r="F4094" i="16"/>
  <c r="C4094" i="16"/>
  <c r="B4094" i="16"/>
  <c r="F4093" i="16"/>
  <c r="C4093" i="16"/>
  <c r="B4093" i="16"/>
  <c r="F4092" i="16"/>
  <c r="C4092" i="16"/>
  <c r="B4092" i="16"/>
  <c r="F4091" i="16"/>
  <c r="C4091" i="16"/>
  <c r="B4091" i="16"/>
  <c r="F4090" i="16"/>
  <c r="C4090" i="16"/>
  <c r="B4090" i="16"/>
  <c r="F4089" i="16"/>
  <c r="C4089" i="16"/>
  <c r="B4089" i="16"/>
  <c r="F4088" i="16"/>
  <c r="C4088" i="16"/>
  <c r="B4088" i="16"/>
  <c r="F4087" i="16"/>
  <c r="C4087" i="16"/>
  <c r="B4087" i="16"/>
  <c r="F4086" i="16"/>
  <c r="C4086" i="16"/>
  <c r="B4086" i="16"/>
  <c r="F4085" i="16"/>
  <c r="C4085" i="16"/>
  <c r="B4085" i="16"/>
  <c r="F4084" i="16"/>
  <c r="C4084" i="16"/>
  <c r="B4084" i="16"/>
  <c r="F4083" i="16"/>
  <c r="C4083" i="16"/>
  <c r="B4083" i="16"/>
  <c r="F4082" i="16"/>
  <c r="C4082" i="16"/>
  <c r="B4082" i="16"/>
  <c r="F4081" i="16"/>
  <c r="C4081" i="16"/>
  <c r="B4081" i="16"/>
  <c r="F4080" i="16"/>
  <c r="C4080" i="16"/>
  <c r="B4080" i="16"/>
  <c r="F4079" i="16"/>
  <c r="C4079" i="16"/>
  <c r="B4079" i="16"/>
  <c r="F4078" i="16"/>
  <c r="C4078" i="16"/>
  <c r="B4078" i="16"/>
  <c r="F4077" i="16"/>
  <c r="C4077" i="16"/>
  <c r="B4077" i="16"/>
  <c r="F4076" i="16"/>
  <c r="C4076" i="16"/>
  <c r="B4076" i="16"/>
  <c r="F4075" i="16"/>
  <c r="C4075" i="16"/>
  <c r="B4075" i="16"/>
  <c r="F4074" i="16"/>
  <c r="C4074" i="16"/>
  <c r="B4074" i="16"/>
  <c r="F4073" i="16"/>
  <c r="C4073" i="16"/>
  <c r="B4073" i="16"/>
  <c r="F4072" i="16"/>
  <c r="C4072" i="16"/>
  <c r="B4072" i="16"/>
  <c r="F4071" i="16"/>
  <c r="C4071" i="16"/>
  <c r="B4071" i="16"/>
  <c r="F4070" i="16"/>
  <c r="C4070" i="16"/>
  <c r="B4070" i="16"/>
  <c r="F4069" i="16"/>
  <c r="C4069" i="16"/>
  <c r="B4069" i="16"/>
  <c r="F4068" i="16"/>
  <c r="C4068" i="16"/>
  <c r="B4068" i="16"/>
  <c r="F4067" i="16"/>
  <c r="C4067" i="16"/>
  <c r="B4067" i="16"/>
  <c r="F4066" i="16"/>
  <c r="C4066" i="16"/>
  <c r="B4066" i="16"/>
  <c r="F4065" i="16"/>
  <c r="C4065" i="16"/>
  <c r="B4065" i="16"/>
  <c r="F4064" i="16"/>
  <c r="C4064" i="16"/>
  <c r="B4064" i="16"/>
  <c r="F4063" i="16"/>
  <c r="C4063" i="16"/>
  <c r="B4063" i="16"/>
  <c r="F4062" i="16"/>
  <c r="C4062" i="16"/>
  <c r="B4062" i="16"/>
  <c r="F4061" i="16"/>
  <c r="C4061" i="16"/>
  <c r="B4061" i="16"/>
  <c r="F4060" i="16"/>
  <c r="C4060" i="16"/>
  <c r="B4060" i="16"/>
  <c r="F4059" i="16"/>
  <c r="C4059" i="16"/>
  <c r="B4059" i="16"/>
  <c r="F4058" i="16"/>
  <c r="C4058" i="16"/>
  <c r="B4058" i="16"/>
  <c r="F4057" i="16"/>
  <c r="C4057" i="16"/>
  <c r="B4057" i="16"/>
  <c r="F4056" i="16"/>
  <c r="C4056" i="16"/>
  <c r="B4056" i="16"/>
  <c r="F4055" i="16"/>
  <c r="C4055" i="16"/>
  <c r="B4055" i="16"/>
  <c r="F4054" i="16"/>
  <c r="C4054" i="16"/>
  <c r="B4054" i="16"/>
  <c r="F4053" i="16"/>
  <c r="C4053" i="16"/>
  <c r="B4053" i="16"/>
  <c r="F4052" i="16"/>
  <c r="C4052" i="16"/>
  <c r="B4052" i="16"/>
  <c r="F4051" i="16"/>
  <c r="C4051" i="16"/>
  <c r="B4051" i="16"/>
  <c r="F4050" i="16"/>
  <c r="C4050" i="16"/>
  <c r="B4050" i="16"/>
  <c r="F4049" i="16"/>
  <c r="C4049" i="16"/>
  <c r="B4049" i="16"/>
  <c r="F4048" i="16"/>
  <c r="C4048" i="16"/>
  <c r="B4048" i="16"/>
  <c r="F4047" i="16"/>
  <c r="C4047" i="16"/>
  <c r="B4047" i="16"/>
  <c r="F4046" i="16"/>
  <c r="C4046" i="16"/>
  <c r="B4046" i="16"/>
  <c r="F4045" i="16"/>
  <c r="C4045" i="16"/>
  <c r="B4045" i="16"/>
  <c r="F4044" i="16"/>
  <c r="C4044" i="16"/>
  <c r="B4044" i="16"/>
  <c r="F4043" i="16"/>
  <c r="C4043" i="16"/>
  <c r="B4043" i="16"/>
  <c r="F4042" i="16"/>
  <c r="C4042" i="16"/>
  <c r="B4042" i="16"/>
  <c r="F4041" i="16"/>
  <c r="C4041" i="16"/>
  <c r="B4041" i="16"/>
  <c r="F4040" i="16"/>
  <c r="C4040" i="16"/>
  <c r="B4040" i="16"/>
  <c r="F4039" i="16"/>
  <c r="C4039" i="16"/>
  <c r="B4039" i="16"/>
  <c r="F4038" i="16"/>
  <c r="C4038" i="16"/>
  <c r="B4038" i="16"/>
  <c r="F4037" i="16"/>
  <c r="C4037" i="16"/>
  <c r="B4037" i="16"/>
  <c r="F4036" i="16"/>
  <c r="C4036" i="16"/>
  <c r="B4036" i="16"/>
  <c r="F4035" i="16"/>
  <c r="C4035" i="16"/>
  <c r="B4035" i="16"/>
  <c r="F4034" i="16"/>
  <c r="C4034" i="16"/>
  <c r="B4034" i="16"/>
  <c r="F4033" i="16"/>
  <c r="C4033" i="16"/>
  <c r="B4033" i="16"/>
  <c r="F4032" i="16"/>
  <c r="C4032" i="16"/>
  <c r="B4032" i="16"/>
  <c r="F4031" i="16"/>
  <c r="C4031" i="16"/>
  <c r="B4031" i="16"/>
  <c r="F4030" i="16"/>
  <c r="C4030" i="16"/>
  <c r="B4030" i="16"/>
  <c r="F4029" i="16"/>
  <c r="C4029" i="16"/>
  <c r="B4029" i="16"/>
  <c r="F4028" i="16"/>
  <c r="C4028" i="16"/>
  <c r="B4028" i="16"/>
  <c r="F4027" i="16"/>
  <c r="C4027" i="16"/>
  <c r="B4027" i="16"/>
  <c r="F4026" i="16"/>
  <c r="C4026" i="16"/>
  <c r="B4026" i="16"/>
  <c r="F4025" i="16"/>
  <c r="C4025" i="16"/>
  <c r="B4025" i="16"/>
  <c r="F4024" i="16"/>
  <c r="C4024" i="16"/>
  <c r="B4024" i="16"/>
  <c r="F4023" i="16"/>
  <c r="C4023" i="16"/>
  <c r="B4023" i="16"/>
  <c r="F4022" i="16"/>
  <c r="C4022" i="16"/>
  <c r="B4022" i="16"/>
  <c r="F4021" i="16"/>
  <c r="C4021" i="16"/>
  <c r="B4021" i="16"/>
  <c r="F4020" i="16"/>
  <c r="C4020" i="16"/>
  <c r="B4020" i="16"/>
  <c r="F4019" i="16"/>
  <c r="C4019" i="16"/>
  <c r="B4019" i="16"/>
  <c r="F4018" i="16"/>
  <c r="C4018" i="16"/>
  <c r="B4018" i="16"/>
  <c r="F4017" i="16"/>
  <c r="C4017" i="16"/>
  <c r="B4017" i="16"/>
  <c r="F4016" i="16"/>
  <c r="C4016" i="16"/>
  <c r="B4016" i="16"/>
  <c r="F4015" i="16"/>
  <c r="C4015" i="16"/>
  <c r="B4015" i="16"/>
  <c r="F4014" i="16"/>
  <c r="C4014" i="16"/>
  <c r="B4014" i="16"/>
  <c r="F4013" i="16"/>
  <c r="C4013" i="16"/>
  <c r="B4013" i="16"/>
  <c r="F4012" i="16"/>
  <c r="C4012" i="16"/>
  <c r="B4012" i="16"/>
  <c r="F4011" i="16"/>
  <c r="C4011" i="16"/>
  <c r="B4011" i="16"/>
  <c r="F4010" i="16"/>
  <c r="C4010" i="16"/>
  <c r="B4010" i="16"/>
  <c r="F4009" i="16"/>
  <c r="C4009" i="16"/>
  <c r="B4009" i="16"/>
  <c r="F4008" i="16"/>
  <c r="C4008" i="16"/>
  <c r="B4008" i="16"/>
  <c r="F4007" i="16"/>
  <c r="C4007" i="16"/>
  <c r="B4007" i="16"/>
  <c r="F4006" i="16"/>
  <c r="C4006" i="16"/>
  <c r="B4006" i="16"/>
  <c r="F4005" i="16"/>
  <c r="C4005" i="16"/>
  <c r="B4005" i="16"/>
  <c r="F4004" i="16"/>
  <c r="C4004" i="16"/>
  <c r="B4004" i="16"/>
  <c r="F4003" i="16"/>
  <c r="C4003" i="16"/>
  <c r="B4003" i="16"/>
  <c r="F4002" i="16"/>
  <c r="C4002" i="16"/>
  <c r="B4002" i="16"/>
  <c r="F4001" i="16"/>
  <c r="C4001" i="16"/>
  <c r="B4001" i="16"/>
  <c r="F4000" i="16"/>
  <c r="C4000" i="16"/>
  <c r="B4000" i="16"/>
  <c r="F3999" i="16"/>
  <c r="C3999" i="16"/>
  <c r="B3999" i="16"/>
  <c r="F3998" i="16"/>
  <c r="C3998" i="16"/>
  <c r="B3998" i="16"/>
  <c r="F3997" i="16"/>
  <c r="C3997" i="16"/>
  <c r="B3997" i="16"/>
  <c r="F3996" i="16"/>
  <c r="C3996" i="16"/>
  <c r="B3996" i="16"/>
  <c r="F3995" i="16"/>
  <c r="C3995" i="16"/>
  <c r="B3995" i="16"/>
  <c r="F3994" i="16"/>
  <c r="C3994" i="16"/>
  <c r="B3994" i="16"/>
  <c r="F3993" i="16"/>
  <c r="C3993" i="16"/>
  <c r="B3993" i="16"/>
  <c r="F3992" i="16"/>
  <c r="C3992" i="16"/>
  <c r="B3992" i="16"/>
  <c r="F3991" i="16"/>
  <c r="C3991" i="16"/>
  <c r="B3991" i="16"/>
  <c r="F3990" i="16"/>
  <c r="C3990" i="16"/>
  <c r="B3990" i="16"/>
  <c r="F3989" i="16"/>
  <c r="C3989" i="16"/>
  <c r="B3989" i="16"/>
  <c r="F3988" i="16"/>
  <c r="C3988" i="16"/>
  <c r="B3988" i="16"/>
  <c r="F3987" i="16"/>
  <c r="C3987" i="16"/>
  <c r="B3987" i="16"/>
  <c r="F3986" i="16"/>
  <c r="C3986" i="16"/>
  <c r="B3986" i="16"/>
  <c r="F3985" i="16"/>
  <c r="C3985" i="16"/>
  <c r="B3985" i="16"/>
  <c r="F3984" i="16"/>
  <c r="C3984" i="16"/>
  <c r="B3984" i="16"/>
  <c r="F3983" i="16"/>
  <c r="C3983" i="16"/>
  <c r="B3983" i="16"/>
  <c r="F3982" i="16"/>
  <c r="C3982" i="16"/>
  <c r="B3982" i="16"/>
  <c r="F3981" i="16"/>
  <c r="C3981" i="16"/>
  <c r="B3981" i="16"/>
  <c r="F3980" i="16"/>
  <c r="C3980" i="16"/>
  <c r="B3980" i="16"/>
  <c r="F3979" i="16"/>
  <c r="C3979" i="16"/>
  <c r="B3979" i="16"/>
  <c r="F3978" i="16"/>
  <c r="C3978" i="16"/>
  <c r="B3978" i="16"/>
  <c r="F3977" i="16"/>
  <c r="C3977" i="16"/>
  <c r="B3977" i="16"/>
  <c r="F3976" i="16"/>
  <c r="C3976" i="16"/>
  <c r="B3976" i="16"/>
  <c r="F3975" i="16"/>
  <c r="C3975" i="16"/>
  <c r="B3975" i="16"/>
  <c r="F3974" i="16"/>
  <c r="C3974" i="16"/>
  <c r="B3974" i="16"/>
  <c r="F3973" i="16"/>
  <c r="C3973" i="16"/>
  <c r="B3973" i="16"/>
  <c r="F3972" i="16"/>
  <c r="C3972" i="16"/>
  <c r="B3972" i="16"/>
  <c r="F3971" i="16"/>
  <c r="C3971" i="16"/>
  <c r="B3971" i="16"/>
  <c r="F3970" i="16"/>
  <c r="C3970" i="16"/>
  <c r="B3970" i="16"/>
  <c r="F3969" i="16"/>
  <c r="C3969" i="16"/>
  <c r="B3969" i="16"/>
  <c r="F3968" i="16"/>
  <c r="C3968" i="16"/>
  <c r="B3968" i="16"/>
  <c r="F3967" i="16"/>
  <c r="C3967" i="16"/>
  <c r="B3967" i="16"/>
  <c r="F3966" i="16"/>
  <c r="C3966" i="16"/>
  <c r="B3966" i="16"/>
  <c r="F3965" i="16"/>
  <c r="C3965" i="16"/>
  <c r="B3965" i="16"/>
  <c r="F3964" i="16"/>
  <c r="C3964" i="16"/>
  <c r="B3964" i="16"/>
  <c r="F3963" i="16"/>
  <c r="C3963" i="16"/>
  <c r="B3963" i="16"/>
  <c r="F3962" i="16"/>
  <c r="C3962" i="16"/>
  <c r="B3962" i="16"/>
  <c r="F3961" i="16"/>
  <c r="C3961" i="16"/>
  <c r="B3961" i="16"/>
  <c r="F3960" i="16"/>
  <c r="C3960" i="16"/>
  <c r="B3960" i="16"/>
  <c r="F3959" i="16"/>
  <c r="C3959" i="16"/>
  <c r="B3959" i="16"/>
  <c r="F3958" i="16"/>
  <c r="C3958" i="16"/>
  <c r="B3958" i="16"/>
  <c r="F3957" i="16"/>
  <c r="C3957" i="16"/>
  <c r="B3957" i="16"/>
  <c r="F3956" i="16"/>
  <c r="C3956" i="16"/>
  <c r="B3956" i="16"/>
  <c r="F3955" i="16"/>
  <c r="C3955" i="16"/>
  <c r="B3955" i="16"/>
  <c r="F3954" i="16"/>
  <c r="C3954" i="16"/>
  <c r="B3954" i="16"/>
  <c r="F3953" i="16"/>
  <c r="C3953" i="16"/>
  <c r="B3953" i="16"/>
  <c r="F3952" i="16"/>
  <c r="C3952" i="16"/>
  <c r="B3952" i="16"/>
  <c r="F3951" i="16"/>
  <c r="C3951" i="16"/>
  <c r="B3951" i="16"/>
  <c r="F3950" i="16"/>
  <c r="C3950" i="16"/>
  <c r="B3950" i="16"/>
  <c r="F3949" i="16"/>
  <c r="C3949" i="16"/>
  <c r="B3949" i="16"/>
  <c r="F3948" i="16"/>
  <c r="C3948" i="16"/>
  <c r="B3948" i="16"/>
  <c r="F3947" i="16"/>
  <c r="C3947" i="16"/>
  <c r="B3947" i="16"/>
  <c r="F3946" i="16"/>
  <c r="C3946" i="16"/>
  <c r="B3946" i="16"/>
  <c r="F3945" i="16"/>
  <c r="C3945" i="16"/>
  <c r="B3945" i="16"/>
  <c r="F3944" i="16"/>
  <c r="C3944" i="16"/>
  <c r="B3944" i="16"/>
  <c r="F3943" i="16"/>
  <c r="C3943" i="16"/>
  <c r="B3943" i="16"/>
  <c r="F3942" i="16"/>
  <c r="C3942" i="16"/>
  <c r="B3942" i="16"/>
  <c r="F3941" i="16"/>
  <c r="C3941" i="16"/>
  <c r="B3941" i="16"/>
  <c r="F3940" i="16"/>
  <c r="C3940" i="16"/>
  <c r="B3940" i="16"/>
  <c r="F3939" i="16"/>
  <c r="C3939" i="16"/>
  <c r="B3939" i="16"/>
  <c r="F3938" i="16"/>
  <c r="C3938" i="16"/>
  <c r="B3938" i="16"/>
  <c r="F3937" i="16"/>
  <c r="C3937" i="16"/>
  <c r="B3937" i="16"/>
  <c r="F3936" i="16"/>
  <c r="C3936" i="16"/>
  <c r="B3936" i="16"/>
  <c r="F3935" i="16"/>
  <c r="C3935" i="16"/>
  <c r="B3935" i="16"/>
  <c r="F3934" i="16"/>
  <c r="C3934" i="16"/>
  <c r="B3934" i="16"/>
  <c r="F3933" i="16"/>
  <c r="C3933" i="16"/>
  <c r="B3933" i="16"/>
  <c r="F3932" i="16"/>
  <c r="C3932" i="16"/>
  <c r="B3932" i="16"/>
  <c r="F3931" i="16"/>
  <c r="C3931" i="16"/>
  <c r="B3931" i="16"/>
  <c r="F3930" i="16"/>
  <c r="C3930" i="16"/>
  <c r="B3930" i="16"/>
  <c r="F3929" i="16"/>
  <c r="C3929" i="16"/>
  <c r="B3929" i="16"/>
  <c r="F3928" i="16"/>
  <c r="C3928" i="16"/>
  <c r="B3928" i="16"/>
  <c r="F3927" i="16"/>
  <c r="C3927" i="16"/>
  <c r="B3927" i="16"/>
  <c r="F3926" i="16"/>
  <c r="C3926" i="16"/>
  <c r="B3926" i="16"/>
  <c r="F3925" i="16"/>
  <c r="C3925" i="16"/>
  <c r="B3925" i="16"/>
  <c r="F3924" i="16"/>
  <c r="C3924" i="16"/>
  <c r="B3924" i="16"/>
  <c r="F3923" i="16"/>
  <c r="C3923" i="16"/>
  <c r="B3923" i="16"/>
  <c r="F3922" i="16"/>
  <c r="C3922" i="16"/>
  <c r="B3922" i="16"/>
  <c r="F3921" i="16"/>
  <c r="C3921" i="16"/>
  <c r="B3921" i="16"/>
  <c r="F3920" i="16"/>
  <c r="C3920" i="16"/>
  <c r="B3920" i="16"/>
  <c r="F3919" i="16"/>
  <c r="C3919" i="16"/>
  <c r="B3919" i="16"/>
  <c r="F3918" i="16"/>
  <c r="C3918" i="16"/>
  <c r="B3918" i="16"/>
  <c r="F3917" i="16"/>
  <c r="C3917" i="16"/>
  <c r="B3917" i="16"/>
  <c r="F3916" i="16"/>
  <c r="C3916" i="16"/>
  <c r="B3916" i="16"/>
  <c r="F3915" i="16"/>
  <c r="C3915" i="16"/>
  <c r="B3915" i="16"/>
  <c r="F3914" i="16"/>
  <c r="C3914" i="16"/>
  <c r="B3914" i="16"/>
  <c r="F3913" i="16"/>
  <c r="C3913" i="16"/>
  <c r="B3913" i="16"/>
  <c r="F3912" i="16"/>
  <c r="C3912" i="16"/>
  <c r="B3912" i="16"/>
  <c r="F3911" i="16"/>
  <c r="C3911" i="16"/>
  <c r="B3911" i="16"/>
  <c r="F3910" i="16"/>
  <c r="C3910" i="16"/>
  <c r="B3910" i="16"/>
  <c r="F3909" i="16"/>
  <c r="C3909" i="16"/>
  <c r="B3909" i="16"/>
  <c r="F3908" i="16"/>
  <c r="C3908" i="16"/>
  <c r="B3908" i="16"/>
  <c r="F3907" i="16"/>
  <c r="C3907" i="16"/>
  <c r="B3907" i="16"/>
  <c r="F3906" i="16"/>
  <c r="C3906" i="16"/>
  <c r="B3906" i="16"/>
  <c r="F3905" i="16"/>
  <c r="C3905" i="16"/>
  <c r="B3905" i="16"/>
  <c r="F3904" i="16"/>
  <c r="C3904" i="16"/>
  <c r="B3904" i="16"/>
  <c r="F3903" i="16"/>
  <c r="C3903" i="16"/>
  <c r="B3903" i="16"/>
  <c r="F3902" i="16"/>
  <c r="C3902" i="16"/>
  <c r="B3902" i="16"/>
  <c r="F3901" i="16"/>
  <c r="C3901" i="16"/>
  <c r="B3901" i="16"/>
  <c r="F3900" i="16"/>
  <c r="C3900" i="16"/>
  <c r="B3900" i="16"/>
  <c r="F3899" i="16"/>
  <c r="C3899" i="16"/>
  <c r="B3899" i="16"/>
  <c r="F3898" i="16"/>
  <c r="C3898" i="16"/>
  <c r="B3898" i="16"/>
  <c r="F3897" i="16"/>
  <c r="C3897" i="16"/>
  <c r="B3897" i="16"/>
  <c r="F3896" i="16"/>
  <c r="C3896" i="16"/>
  <c r="B3896" i="16"/>
  <c r="F3895" i="16"/>
  <c r="C3895" i="16"/>
  <c r="B3895" i="16"/>
  <c r="F3894" i="16"/>
  <c r="C3894" i="16"/>
  <c r="B3894" i="16"/>
  <c r="F3893" i="16"/>
  <c r="C3893" i="16"/>
  <c r="B3893" i="16"/>
  <c r="F3892" i="16"/>
  <c r="C3892" i="16"/>
  <c r="B3892" i="16"/>
  <c r="F3891" i="16"/>
  <c r="C3891" i="16"/>
  <c r="B3891" i="16"/>
  <c r="F3890" i="16"/>
  <c r="C3890" i="16"/>
  <c r="B3890" i="16"/>
  <c r="F3889" i="16"/>
  <c r="C3889" i="16"/>
  <c r="B3889" i="16"/>
  <c r="F3888" i="16"/>
  <c r="C3888" i="16"/>
  <c r="B3888" i="16"/>
  <c r="F3887" i="16"/>
  <c r="C3887" i="16"/>
  <c r="B3887" i="16"/>
  <c r="F3886" i="16"/>
  <c r="C3886" i="16"/>
  <c r="B3886" i="16"/>
  <c r="F3885" i="16"/>
  <c r="C3885" i="16"/>
  <c r="B3885" i="16"/>
  <c r="F3884" i="16"/>
  <c r="C3884" i="16"/>
  <c r="B3884" i="16"/>
  <c r="F3883" i="16"/>
  <c r="C3883" i="16"/>
  <c r="B3883" i="16"/>
  <c r="F3882" i="16"/>
  <c r="C3882" i="16"/>
  <c r="B3882" i="16"/>
  <c r="F3881" i="16"/>
  <c r="C3881" i="16"/>
  <c r="B3881" i="16"/>
  <c r="F3880" i="16"/>
  <c r="C3880" i="16"/>
  <c r="B3880" i="16"/>
  <c r="F3879" i="16"/>
  <c r="C3879" i="16"/>
  <c r="B3879" i="16"/>
  <c r="F3878" i="16"/>
  <c r="C3878" i="16"/>
  <c r="B3878" i="16"/>
  <c r="F3877" i="16"/>
  <c r="C3877" i="16"/>
  <c r="B3877" i="16"/>
  <c r="F3876" i="16"/>
  <c r="C3876" i="16"/>
  <c r="B3876" i="16"/>
  <c r="F3875" i="16"/>
  <c r="C3875" i="16"/>
  <c r="B3875" i="16"/>
  <c r="F3874" i="16"/>
  <c r="C3874" i="16"/>
  <c r="B3874" i="16"/>
  <c r="F3873" i="16"/>
  <c r="C3873" i="16"/>
  <c r="B3873" i="16"/>
  <c r="F3872" i="16"/>
  <c r="C3872" i="16"/>
  <c r="B3872" i="16"/>
  <c r="F3871" i="16"/>
  <c r="C3871" i="16"/>
  <c r="B3871" i="16"/>
  <c r="F3870" i="16"/>
  <c r="C3870" i="16"/>
  <c r="B3870" i="16"/>
  <c r="F3869" i="16"/>
  <c r="C3869" i="16"/>
  <c r="B3869" i="16"/>
  <c r="F3868" i="16"/>
  <c r="C3868" i="16"/>
  <c r="B3868" i="16"/>
  <c r="F3867" i="16"/>
  <c r="C3867" i="16"/>
  <c r="B3867" i="16"/>
  <c r="F3866" i="16"/>
  <c r="C3866" i="16"/>
  <c r="B3866" i="16"/>
  <c r="F3865" i="16"/>
  <c r="C3865" i="16"/>
  <c r="B3865" i="16"/>
  <c r="F3864" i="16"/>
  <c r="C3864" i="16"/>
  <c r="B3864" i="16"/>
  <c r="F3863" i="16"/>
  <c r="C3863" i="16"/>
  <c r="B3863" i="16"/>
  <c r="F3862" i="16"/>
  <c r="C3862" i="16"/>
  <c r="B3862" i="16"/>
  <c r="F3861" i="16"/>
  <c r="C3861" i="16"/>
  <c r="B3861" i="16"/>
  <c r="F3860" i="16"/>
  <c r="C3860" i="16"/>
  <c r="B3860" i="16"/>
  <c r="F3859" i="16"/>
  <c r="C3859" i="16"/>
  <c r="B3859" i="16"/>
  <c r="F3858" i="16"/>
  <c r="C3858" i="16"/>
  <c r="B3858" i="16"/>
  <c r="F3857" i="16"/>
  <c r="C3857" i="16"/>
  <c r="B3857" i="16"/>
  <c r="F3856" i="16"/>
  <c r="C3856" i="16"/>
  <c r="B3856" i="16"/>
  <c r="F3855" i="16"/>
  <c r="C3855" i="16"/>
  <c r="B3855" i="16"/>
  <c r="F3854" i="16"/>
  <c r="C3854" i="16"/>
  <c r="B3854" i="16"/>
  <c r="F3853" i="16"/>
  <c r="C3853" i="16"/>
  <c r="B3853" i="16"/>
  <c r="F3852" i="16"/>
  <c r="C3852" i="16"/>
  <c r="B3852" i="16"/>
  <c r="F3851" i="16"/>
  <c r="C3851" i="16"/>
  <c r="B3851" i="16"/>
  <c r="F3850" i="16"/>
  <c r="C3850" i="16"/>
  <c r="B3850" i="16"/>
  <c r="F3849" i="16"/>
  <c r="C3849" i="16"/>
  <c r="B3849" i="16"/>
  <c r="F3848" i="16"/>
  <c r="C3848" i="16"/>
  <c r="B3848" i="16"/>
  <c r="F3847" i="16"/>
  <c r="C3847" i="16"/>
  <c r="B3847" i="16"/>
  <c r="F3846" i="16"/>
  <c r="C3846" i="16"/>
  <c r="B3846" i="16"/>
  <c r="F3845" i="16"/>
  <c r="C3845" i="16"/>
  <c r="B3845" i="16"/>
  <c r="F3844" i="16"/>
  <c r="C3844" i="16"/>
  <c r="B3844" i="16"/>
  <c r="F3843" i="16"/>
  <c r="C3843" i="16"/>
  <c r="B3843" i="16"/>
  <c r="F3842" i="16"/>
  <c r="C3842" i="16"/>
  <c r="B3842" i="16"/>
  <c r="F3841" i="16"/>
  <c r="C3841" i="16"/>
  <c r="B3841" i="16"/>
  <c r="F3840" i="16"/>
  <c r="C3840" i="16"/>
  <c r="B3840" i="16"/>
  <c r="F3839" i="16"/>
  <c r="C3839" i="16"/>
  <c r="B3839" i="16"/>
  <c r="F3838" i="16"/>
  <c r="C3838" i="16"/>
  <c r="B3838" i="16"/>
  <c r="F3837" i="16"/>
  <c r="C3837" i="16"/>
  <c r="B3837" i="16"/>
  <c r="F3836" i="16"/>
  <c r="C3836" i="16"/>
  <c r="B3836" i="16"/>
  <c r="F3835" i="16"/>
  <c r="C3835" i="16"/>
  <c r="B3835" i="16"/>
  <c r="F3834" i="16"/>
  <c r="C3834" i="16"/>
  <c r="B3834" i="16"/>
  <c r="F3833" i="16"/>
  <c r="C3833" i="16"/>
  <c r="B3833" i="16"/>
  <c r="F3832" i="16"/>
  <c r="C3832" i="16"/>
  <c r="B3832" i="16"/>
  <c r="F3831" i="16"/>
  <c r="C3831" i="16"/>
  <c r="B3831" i="16"/>
  <c r="F3830" i="16"/>
  <c r="C3830" i="16"/>
  <c r="B3830" i="16"/>
  <c r="F3829" i="16"/>
  <c r="C3829" i="16"/>
  <c r="B3829" i="16"/>
  <c r="F3828" i="16"/>
  <c r="C3828" i="16"/>
  <c r="B3828" i="16"/>
  <c r="F3827" i="16"/>
  <c r="C3827" i="16"/>
  <c r="B3827" i="16"/>
  <c r="F3826" i="16"/>
  <c r="C3826" i="16"/>
  <c r="B3826" i="16"/>
  <c r="F3825" i="16"/>
  <c r="C3825" i="16"/>
  <c r="B3825" i="16"/>
  <c r="F3824" i="16"/>
  <c r="C3824" i="16"/>
  <c r="B3824" i="16"/>
  <c r="F3823" i="16"/>
  <c r="C3823" i="16"/>
  <c r="B3823" i="16"/>
  <c r="F3822" i="16"/>
  <c r="C3822" i="16"/>
  <c r="B3822" i="16"/>
  <c r="F3821" i="16"/>
  <c r="C3821" i="16"/>
  <c r="B3821" i="16"/>
  <c r="F3820" i="16"/>
  <c r="C3820" i="16"/>
  <c r="B3820" i="16"/>
  <c r="F3819" i="16"/>
  <c r="C3819" i="16"/>
  <c r="B3819" i="16"/>
  <c r="F3818" i="16"/>
  <c r="C3818" i="16"/>
  <c r="B3818" i="16"/>
  <c r="F3817" i="16"/>
  <c r="C3817" i="16"/>
  <c r="B3817" i="16"/>
  <c r="F3816" i="16"/>
  <c r="C3816" i="16"/>
  <c r="B3816" i="16"/>
  <c r="F3815" i="16"/>
  <c r="C3815" i="16"/>
  <c r="B3815" i="16"/>
  <c r="F3814" i="16"/>
  <c r="C3814" i="16"/>
  <c r="B3814" i="16"/>
  <c r="F3813" i="16"/>
  <c r="C3813" i="16"/>
  <c r="B3813" i="16"/>
  <c r="F3812" i="16"/>
  <c r="C3812" i="16"/>
  <c r="B3812" i="16"/>
  <c r="F3811" i="16"/>
  <c r="C3811" i="16"/>
  <c r="B3811" i="16"/>
  <c r="F3810" i="16"/>
  <c r="C3810" i="16"/>
  <c r="B3810" i="16"/>
  <c r="F3809" i="16"/>
  <c r="C3809" i="16"/>
  <c r="B3809" i="16"/>
  <c r="F3808" i="16"/>
  <c r="C3808" i="16"/>
  <c r="B3808" i="16"/>
  <c r="F3807" i="16"/>
  <c r="C3807" i="16"/>
  <c r="B3807" i="16"/>
  <c r="F3806" i="16"/>
  <c r="C3806" i="16"/>
  <c r="B3806" i="16"/>
  <c r="F3805" i="16"/>
  <c r="C3805" i="16"/>
  <c r="B3805" i="16"/>
  <c r="F3804" i="16"/>
  <c r="C3804" i="16"/>
  <c r="B3804" i="16"/>
  <c r="F3803" i="16"/>
  <c r="C3803" i="16"/>
  <c r="B3803" i="16"/>
  <c r="F3802" i="16"/>
  <c r="C3802" i="16"/>
  <c r="B3802" i="16"/>
  <c r="F3801" i="16"/>
  <c r="C3801" i="16"/>
  <c r="B3801" i="16"/>
  <c r="F3800" i="16"/>
  <c r="C3800" i="16"/>
  <c r="B3800" i="16"/>
  <c r="F3799" i="16"/>
  <c r="C3799" i="16"/>
  <c r="B3799" i="16"/>
  <c r="F3798" i="16"/>
  <c r="C3798" i="16"/>
  <c r="B3798" i="16"/>
  <c r="F3797" i="16"/>
  <c r="C3797" i="16"/>
  <c r="B3797" i="16"/>
  <c r="F3796" i="16"/>
  <c r="C3796" i="16"/>
  <c r="B3796" i="16"/>
  <c r="F3795" i="16"/>
  <c r="C3795" i="16"/>
  <c r="B3795" i="16"/>
  <c r="F3794" i="16"/>
  <c r="C3794" i="16"/>
  <c r="B3794" i="16"/>
  <c r="F3793" i="16"/>
  <c r="C3793" i="16"/>
  <c r="B3793" i="16"/>
  <c r="F3792" i="16"/>
  <c r="C3792" i="16"/>
  <c r="B3792" i="16"/>
  <c r="F3791" i="16"/>
  <c r="C3791" i="16"/>
  <c r="B3791" i="16"/>
  <c r="F3790" i="16"/>
  <c r="C3790" i="16"/>
  <c r="B3790" i="16"/>
  <c r="F3789" i="16"/>
  <c r="C3789" i="16"/>
  <c r="B3789" i="16"/>
  <c r="F3788" i="16"/>
  <c r="C3788" i="16"/>
  <c r="B3788" i="16"/>
  <c r="F3787" i="16"/>
  <c r="C3787" i="16"/>
  <c r="B3787" i="16"/>
  <c r="F3786" i="16"/>
  <c r="C3786" i="16"/>
  <c r="B3786" i="16"/>
  <c r="F3785" i="16"/>
  <c r="C3785" i="16"/>
  <c r="B3785" i="16"/>
  <c r="F3784" i="16"/>
  <c r="C3784" i="16"/>
  <c r="B3784" i="16"/>
  <c r="F3783" i="16"/>
  <c r="C3783" i="16"/>
  <c r="B3783" i="16"/>
  <c r="F3782" i="16"/>
  <c r="C3782" i="16"/>
  <c r="B3782" i="16"/>
  <c r="F3781" i="16"/>
  <c r="C3781" i="16"/>
  <c r="B3781" i="16"/>
  <c r="F3780" i="16"/>
  <c r="C3780" i="16"/>
  <c r="B3780" i="16"/>
  <c r="F3779" i="16"/>
  <c r="C3779" i="16"/>
  <c r="B3779" i="16"/>
  <c r="F3778" i="16"/>
  <c r="C3778" i="16"/>
  <c r="B3778" i="16"/>
  <c r="F3777" i="16"/>
  <c r="C3777" i="16"/>
  <c r="B3777" i="16"/>
  <c r="F3776" i="16"/>
  <c r="C3776" i="16"/>
  <c r="B3776" i="16"/>
  <c r="F3775" i="16"/>
  <c r="C3775" i="16"/>
  <c r="B3775" i="16"/>
  <c r="F3774" i="16"/>
  <c r="C3774" i="16"/>
  <c r="B3774" i="16"/>
  <c r="F3773" i="16"/>
  <c r="C3773" i="16"/>
  <c r="B3773" i="16"/>
  <c r="F3772" i="16"/>
  <c r="C3772" i="16"/>
  <c r="B3772" i="16"/>
  <c r="F3771" i="16"/>
  <c r="C3771" i="16"/>
  <c r="B3771" i="16"/>
  <c r="F3770" i="16"/>
  <c r="C3770" i="16"/>
  <c r="B3770" i="16"/>
  <c r="F3769" i="16"/>
  <c r="C3769" i="16"/>
  <c r="B3769" i="16"/>
  <c r="F3768" i="16"/>
  <c r="C3768" i="16"/>
  <c r="B3768" i="16"/>
  <c r="F3767" i="16"/>
  <c r="C3767" i="16"/>
  <c r="B3767" i="16"/>
  <c r="F3766" i="16"/>
  <c r="C3766" i="16"/>
  <c r="B3766" i="16"/>
  <c r="F3765" i="16"/>
  <c r="C3765" i="16"/>
  <c r="B3765" i="16"/>
  <c r="F3764" i="16"/>
  <c r="C3764" i="16"/>
  <c r="B3764" i="16"/>
  <c r="F3763" i="16"/>
  <c r="C3763" i="16"/>
  <c r="B3763" i="16"/>
  <c r="F3762" i="16"/>
  <c r="C3762" i="16"/>
  <c r="B3762" i="16"/>
  <c r="F3761" i="16"/>
  <c r="C3761" i="16"/>
  <c r="B3761" i="16"/>
  <c r="F3760" i="16"/>
  <c r="C3760" i="16"/>
  <c r="B3760" i="16"/>
  <c r="F3759" i="16"/>
  <c r="C3759" i="16"/>
  <c r="B3759" i="16"/>
  <c r="F3758" i="16"/>
  <c r="C3758" i="16"/>
  <c r="B3758" i="16"/>
  <c r="F3757" i="16"/>
  <c r="C3757" i="16"/>
  <c r="B3757" i="16"/>
  <c r="F3756" i="16"/>
  <c r="C3756" i="16"/>
  <c r="B3756" i="16"/>
  <c r="F3755" i="16"/>
  <c r="C3755" i="16"/>
  <c r="B3755" i="16"/>
  <c r="F3754" i="16"/>
  <c r="C3754" i="16"/>
  <c r="B3754" i="16"/>
  <c r="F3753" i="16"/>
  <c r="C3753" i="16"/>
  <c r="B3753" i="16"/>
  <c r="F3752" i="16"/>
  <c r="C3752" i="16"/>
  <c r="B3752" i="16"/>
  <c r="F3751" i="16"/>
  <c r="C3751" i="16"/>
  <c r="B3751" i="16"/>
  <c r="F3750" i="16"/>
  <c r="C3750" i="16"/>
  <c r="B3750" i="16"/>
  <c r="F3749" i="16"/>
  <c r="C3749" i="16"/>
  <c r="B3749" i="16"/>
  <c r="F3748" i="16"/>
  <c r="C3748" i="16"/>
  <c r="B3748" i="16"/>
  <c r="F3747" i="16"/>
  <c r="C3747" i="16"/>
  <c r="B3747" i="16"/>
  <c r="F3746" i="16"/>
  <c r="C3746" i="16"/>
  <c r="B3746" i="16"/>
  <c r="F3745" i="16"/>
  <c r="C3745" i="16"/>
  <c r="B3745" i="16"/>
  <c r="F3744" i="16"/>
  <c r="C3744" i="16"/>
  <c r="B3744" i="16"/>
  <c r="F3743" i="16"/>
  <c r="C3743" i="16"/>
  <c r="B3743" i="16"/>
  <c r="F3742" i="16"/>
  <c r="C3742" i="16"/>
  <c r="B3742" i="16"/>
  <c r="F3741" i="16"/>
  <c r="C3741" i="16"/>
  <c r="B3741" i="16"/>
  <c r="F3740" i="16"/>
  <c r="C3740" i="16"/>
  <c r="B3740" i="16"/>
  <c r="F3739" i="16"/>
  <c r="C3739" i="16"/>
  <c r="B3739" i="16"/>
  <c r="F3738" i="16"/>
  <c r="C3738" i="16"/>
  <c r="B3738" i="16"/>
  <c r="F3737" i="16"/>
  <c r="C3737" i="16"/>
  <c r="B3737" i="16"/>
  <c r="F3736" i="16"/>
  <c r="C3736" i="16"/>
  <c r="B3736" i="16"/>
  <c r="F3735" i="16"/>
  <c r="C3735" i="16"/>
  <c r="B3735" i="16"/>
  <c r="F3734" i="16"/>
  <c r="C3734" i="16"/>
  <c r="B3734" i="16"/>
  <c r="F3733" i="16"/>
  <c r="C3733" i="16"/>
  <c r="B3733" i="16"/>
  <c r="F3732" i="16"/>
  <c r="C3732" i="16"/>
  <c r="B3732" i="16"/>
  <c r="F3731" i="16"/>
  <c r="C3731" i="16"/>
  <c r="B3731" i="16"/>
  <c r="F3730" i="16"/>
  <c r="C3730" i="16"/>
  <c r="B3730" i="16"/>
  <c r="F3729" i="16"/>
  <c r="C3729" i="16"/>
  <c r="B3729" i="16"/>
  <c r="F3728" i="16"/>
  <c r="C3728" i="16"/>
  <c r="B3728" i="16"/>
  <c r="F3727" i="16"/>
  <c r="C3727" i="16"/>
  <c r="B3727" i="16"/>
  <c r="F3726" i="16"/>
  <c r="C3726" i="16"/>
  <c r="B3726" i="16"/>
  <c r="F3725" i="16"/>
  <c r="C3725" i="16"/>
  <c r="B3725" i="16"/>
  <c r="F3724" i="16"/>
  <c r="C3724" i="16"/>
  <c r="B3724" i="16"/>
  <c r="F3723" i="16"/>
  <c r="C3723" i="16"/>
  <c r="B3723" i="16"/>
  <c r="F3722" i="16"/>
  <c r="C3722" i="16"/>
  <c r="B3722" i="16"/>
  <c r="F3721" i="16"/>
  <c r="C3721" i="16"/>
  <c r="B3721" i="16"/>
  <c r="F3720" i="16"/>
  <c r="C3720" i="16"/>
  <c r="B3720" i="16"/>
  <c r="F3719" i="16"/>
  <c r="C3719" i="16"/>
  <c r="B3719" i="16"/>
  <c r="F3718" i="16"/>
  <c r="C3718" i="16"/>
  <c r="B3718" i="16"/>
  <c r="F3717" i="16"/>
  <c r="C3717" i="16"/>
  <c r="B3717" i="16"/>
  <c r="F3716" i="16"/>
  <c r="C3716" i="16"/>
  <c r="B3716" i="16"/>
  <c r="F3715" i="16"/>
  <c r="C3715" i="16"/>
  <c r="B3715" i="16"/>
  <c r="F3714" i="16"/>
  <c r="C3714" i="16"/>
  <c r="B3714" i="16"/>
  <c r="F3713" i="16"/>
  <c r="C3713" i="16"/>
  <c r="B3713" i="16"/>
  <c r="F3712" i="16"/>
  <c r="C3712" i="16"/>
  <c r="B3712" i="16"/>
  <c r="F3711" i="16"/>
  <c r="C3711" i="16"/>
  <c r="B3711" i="16"/>
  <c r="F3710" i="16"/>
  <c r="C3710" i="16"/>
  <c r="B3710" i="16"/>
  <c r="F3709" i="16"/>
  <c r="C3709" i="16"/>
  <c r="B3709" i="16"/>
  <c r="F3708" i="16"/>
  <c r="C3708" i="16"/>
  <c r="B3708" i="16"/>
  <c r="F3707" i="16"/>
  <c r="C3707" i="16"/>
  <c r="B3707" i="16"/>
  <c r="F3706" i="16"/>
  <c r="C3706" i="16"/>
  <c r="B3706" i="16"/>
  <c r="F3705" i="16"/>
  <c r="C3705" i="16"/>
  <c r="B3705" i="16"/>
  <c r="F3704" i="16"/>
  <c r="C3704" i="16"/>
  <c r="B3704" i="16"/>
  <c r="F3703" i="16"/>
  <c r="C3703" i="16"/>
  <c r="B3703" i="16"/>
  <c r="F3702" i="16"/>
  <c r="C3702" i="16"/>
  <c r="B3702" i="16"/>
  <c r="F3701" i="16"/>
  <c r="C3701" i="16"/>
  <c r="B3701" i="16"/>
  <c r="F3700" i="16"/>
  <c r="C3700" i="16"/>
  <c r="B3700" i="16"/>
  <c r="F3699" i="16"/>
  <c r="C3699" i="16"/>
  <c r="B3699" i="16"/>
  <c r="F3698" i="16"/>
  <c r="C3698" i="16"/>
  <c r="B3698" i="16"/>
  <c r="F3697" i="16"/>
  <c r="C3697" i="16"/>
  <c r="B3697" i="16"/>
  <c r="F3696" i="16"/>
  <c r="C3696" i="16"/>
  <c r="B3696" i="16"/>
  <c r="F3695" i="16"/>
  <c r="C3695" i="16"/>
  <c r="B3695" i="16"/>
  <c r="F3694" i="16"/>
  <c r="C3694" i="16"/>
  <c r="B3694" i="16"/>
  <c r="F3693" i="16"/>
  <c r="C3693" i="16"/>
  <c r="B3693" i="16"/>
  <c r="F3692" i="16"/>
  <c r="C3692" i="16"/>
  <c r="B3692" i="16"/>
  <c r="F3691" i="16"/>
  <c r="C3691" i="16"/>
  <c r="B3691" i="16"/>
  <c r="F3690" i="16"/>
  <c r="C3690" i="16"/>
  <c r="B3690" i="16"/>
  <c r="F3689" i="16"/>
  <c r="C3689" i="16"/>
  <c r="B3689" i="16"/>
  <c r="F3688" i="16"/>
  <c r="C3688" i="16"/>
  <c r="B3688" i="16"/>
  <c r="F3687" i="16"/>
  <c r="C3687" i="16"/>
  <c r="B3687" i="16"/>
  <c r="F3686" i="16"/>
  <c r="C3686" i="16"/>
  <c r="B3686" i="16"/>
  <c r="F3685" i="16"/>
  <c r="C3685" i="16"/>
  <c r="B3685" i="16"/>
  <c r="F3684" i="16"/>
  <c r="C3684" i="16"/>
  <c r="B3684" i="16"/>
  <c r="F3683" i="16"/>
  <c r="C3683" i="16"/>
  <c r="B3683" i="16"/>
  <c r="F3682" i="16"/>
  <c r="C3682" i="16"/>
  <c r="B3682" i="16"/>
  <c r="F3681" i="16"/>
  <c r="C3681" i="16"/>
  <c r="B3681" i="16"/>
  <c r="F3680" i="16"/>
  <c r="C3680" i="16"/>
  <c r="B3680" i="16"/>
  <c r="F3679" i="16"/>
  <c r="C3679" i="16"/>
  <c r="B3679" i="16"/>
  <c r="F3678" i="16"/>
  <c r="C3678" i="16"/>
  <c r="B3678" i="16"/>
  <c r="F3677" i="16"/>
  <c r="C3677" i="16"/>
  <c r="B3677" i="16"/>
  <c r="F3676" i="16"/>
  <c r="C3676" i="16"/>
  <c r="B3676" i="16"/>
  <c r="F3675" i="16"/>
  <c r="C3675" i="16"/>
  <c r="B3675" i="16"/>
  <c r="F3674" i="16"/>
  <c r="C3674" i="16"/>
  <c r="B3674" i="16"/>
  <c r="F3673" i="16"/>
  <c r="C3673" i="16"/>
  <c r="B3673" i="16"/>
  <c r="F3672" i="16"/>
  <c r="C3672" i="16"/>
  <c r="B3672" i="16"/>
  <c r="F3671" i="16"/>
  <c r="C3671" i="16"/>
  <c r="B3671" i="16"/>
  <c r="F3670" i="16"/>
  <c r="C3670" i="16"/>
  <c r="B3670" i="16"/>
  <c r="F3669" i="16"/>
  <c r="C3669" i="16"/>
  <c r="B3669" i="16"/>
  <c r="F3668" i="16"/>
  <c r="C3668" i="16"/>
  <c r="B3668" i="16"/>
  <c r="F3667" i="16"/>
  <c r="C3667" i="16"/>
  <c r="B3667" i="16"/>
  <c r="F3666" i="16"/>
  <c r="C3666" i="16"/>
  <c r="B3666" i="16"/>
  <c r="F3665" i="16"/>
  <c r="C3665" i="16"/>
  <c r="B3665" i="16"/>
  <c r="F3664" i="16"/>
  <c r="C3664" i="16"/>
  <c r="B3664" i="16"/>
  <c r="F3663" i="16"/>
  <c r="C3663" i="16"/>
  <c r="B3663" i="16"/>
  <c r="F3662" i="16"/>
  <c r="C3662" i="16"/>
  <c r="B3662" i="16"/>
  <c r="F3661" i="16"/>
  <c r="C3661" i="16"/>
  <c r="B3661" i="16"/>
  <c r="F3660" i="16"/>
  <c r="C3660" i="16"/>
  <c r="B3660" i="16"/>
  <c r="F3659" i="16"/>
  <c r="C3659" i="16"/>
  <c r="B3659" i="16"/>
  <c r="F3658" i="16"/>
  <c r="C3658" i="16"/>
  <c r="B3658" i="16"/>
  <c r="F3657" i="16"/>
  <c r="C3657" i="16"/>
  <c r="B3657" i="16"/>
  <c r="F3656" i="16"/>
  <c r="C3656" i="16"/>
  <c r="B3656" i="16"/>
  <c r="F3655" i="16"/>
  <c r="C3655" i="16"/>
  <c r="B3655" i="16"/>
  <c r="F3654" i="16"/>
  <c r="C3654" i="16"/>
  <c r="B3654" i="16"/>
  <c r="F3653" i="16"/>
  <c r="C3653" i="16"/>
  <c r="B3653" i="16"/>
  <c r="F3652" i="16"/>
  <c r="C3652" i="16"/>
  <c r="B3652" i="16"/>
  <c r="F3651" i="16"/>
  <c r="C3651" i="16"/>
  <c r="B3651" i="16"/>
  <c r="F3650" i="16"/>
  <c r="C3650" i="16"/>
  <c r="B3650" i="16"/>
  <c r="F3649" i="16"/>
  <c r="C3649" i="16"/>
  <c r="B3649" i="16"/>
  <c r="F3648" i="16"/>
  <c r="C3648" i="16"/>
  <c r="B3648" i="16"/>
  <c r="F3647" i="16"/>
  <c r="C3647" i="16"/>
  <c r="B3647" i="16"/>
  <c r="F3646" i="16"/>
  <c r="C3646" i="16"/>
  <c r="B3646" i="16"/>
  <c r="F3645" i="16"/>
  <c r="C3645" i="16"/>
  <c r="B3645" i="16"/>
  <c r="F3644" i="16"/>
  <c r="C3644" i="16"/>
  <c r="B3644" i="16"/>
  <c r="F3643" i="16"/>
  <c r="C3643" i="16"/>
  <c r="B3643" i="16"/>
  <c r="F3642" i="16"/>
  <c r="C3642" i="16"/>
  <c r="B3642" i="16"/>
  <c r="F3641" i="16"/>
  <c r="C3641" i="16"/>
  <c r="B3641" i="16"/>
  <c r="F3640" i="16"/>
  <c r="C3640" i="16"/>
  <c r="B3640" i="16"/>
  <c r="F3639" i="16"/>
  <c r="C3639" i="16"/>
  <c r="B3639" i="16"/>
  <c r="F3638" i="16"/>
  <c r="C3638" i="16"/>
  <c r="B3638" i="16"/>
  <c r="F3637" i="16"/>
  <c r="C3637" i="16"/>
  <c r="B3637" i="16"/>
  <c r="F3636" i="16"/>
  <c r="C3636" i="16"/>
  <c r="B3636" i="16"/>
  <c r="F3635" i="16"/>
  <c r="C3635" i="16"/>
  <c r="B3635" i="16"/>
  <c r="F3634" i="16"/>
  <c r="C3634" i="16"/>
  <c r="B3634" i="16"/>
  <c r="F3633" i="16"/>
  <c r="C3633" i="16"/>
  <c r="B3633" i="16"/>
  <c r="F3632" i="16"/>
  <c r="C3632" i="16"/>
  <c r="B3632" i="16"/>
  <c r="F3631" i="16"/>
  <c r="C3631" i="16"/>
  <c r="B3631" i="16"/>
  <c r="F3630" i="16"/>
  <c r="C3630" i="16"/>
  <c r="B3630" i="16"/>
  <c r="F3629" i="16"/>
  <c r="C3629" i="16"/>
  <c r="B3629" i="16"/>
  <c r="F3628" i="16"/>
  <c r="C3628" i="16"/>
  <c r="B3628" i="16"/>
  <c r="F3627" i="16"/>
  <c r="C3627" i="16"/>
  <c r="B3627" i="16"/>
  <c r="F3626" i="16"/>
  <c r="C3626" i="16"/>
  <c r="B3626" i="16"/>
  <c r="F3625" i="16"/>
  <c r="C3625" i="16"/>
  <c r="B3625" i="16"/>
  <c r="F3624" i="16"/>
  <c r="C3624" i="16"/>
  <c r="B3624" i="16"/>
  <c r="F3623" i="16"/>
  <c r="C3623" i="16"/>
  <c r="B3623" i="16"/>
  <c r="F3622" i="16"/>
  <c r="C3622" i="16"/>
  <c r="B3622" i="16"/>
  <c r="F3621" i="16"/>
  <c r="C3621" i="16"/>
  <c r="B3621" i="16"/>
  <c r="F3620" i="16"/>
  <c r="C3620" i="16"/>
  <c r="B3620" i="16"/>
  <c r="F3619" i="16"/>
  <c r="C3619" i="16"/>
  <c r="B3619" i="16"/>
  <c r="F3618" i="16"/>
  <c r="C3618" i="16"/>
  <c r="B3618" i="16"/>
  <c r="F3617" i="16"/>
  <c r="C3617" i="16"/>
  <c r="B3617" i="16"/>
  <c r="F3616" i="16"/>
  <c r="C3616" i="16"/>
  <c r="B3616" i="16"/>
  <c r="F3615" i="16"/>
  <c r="C3615" i="16"/>
  <c r="B3615" i="16"/>
  <c r="F3614" i="16"/>
  <c r="C3614" i="16"/>
  <c r="B3614" i="16"/>
  <c r="F3613" i="16"/>
  <c r="C3613" i="16"/>
  <c r="B3613" i="16"/>
  <c r="F3612" i="16"/>
  <c r="C3612" i="16"/>
  <c r="B3612" i="16"/>
  <c r="F3611" i="16"/>
  <c r="C3611" i="16"/>
  <c r="B3611" i="16"/>
  <c r="F3610" i="16"/>
  <c r="C3610" i="16"/>
  <c r="B3610" i="16"/>
  <c r="F3609" i="16"/>
  <c r="C3609" i="16"/>
  <c r="B3609" i="16"/>
  <c r="F3608" i="16"/>
  <c r="C3608" i="16"/>
  <c r="B3608" i="16"/>
  <c r="F3607" i="16"/>
  <c r="C3607" i="16"/>
  <c r="B3607" i="16"/>
  <c r="F3606" i="16"/>
  <c r="C3606" i="16"/>
  <c r="B3606" i="16"/>
  <c r="F3605" i="16"/>
  <c r="C3605" i="16"/>
  <c r="B3605" i="16"/>
  <c r="F3604" i="16"/>
  <c r="C3604" i="16"/>
  <c r="B3604" i="16"/>
  <c r="F3603" i="16"/>
  <c r="C3603" i="16"/>
  <c r="B3603" i="16"/>
  <c r="F3602" i="16"/>
  <c r="C3602" i="16"/>
  <c r="B3602" i="16"/>
  <c r="F3601" i="16"/>
  <c r="C3601" i="16"/>
  <c r="B3601" i="16"/>
  <c r="F3600" i="16"/>
  <c r="C3600" i="16"/>
  <c r="B3600" i="16"/>
  <c r="F3599" i="16"/>
  <c r="C3599" i="16"/>
  <c r="B3599" i="16"/>
  <c r="F3598" i="16"/>
  <c r="C3598" i="16"/>
  <c r="B3598" i="16"/>
  <c r="F3597" i="16"/>
  <c r="C3597" i="16"/>
  <c r="B3597" i="16"/>
  <c r="F3596" i="16"/>
  <c r="C3596" i="16"/>
  <c r="B3596" i="16"/>
  <c r="F3595" i="16"/>
  <c r="C3595" i="16"/>
  <c r="B3595" i="16"/>
  <c r="F3594" i="16"/>
  <c r="C3594" i="16"/>
  <c r="B3594" i="16"/>
  <c r="F3593" i="16"/>
  <c r="C3593" i="16"/>
  <c r="B3593" i="16"/>
  <c r="F3592" i="16"/>
  <c r="C3592" i="16"/>
  <c r="B3592" i="16"/>
  <c r="F3591" i="16"/>
  <c r="C3591" i="16"/>
  <c r="B3591" i="16"/>
  <c r="F3590" i="16"/>
  <c r="C3590" i="16"/>
  <c r="B3590" i="16"/>
  <c r="F3589" i="16"/>
  <c r="C3589" i="16"/>
  <c r="B3589" i="16"/>
  <c r="F3588" i="16"/>
  <c r="C3588" i="16"/>
  <c r="B3588" i="16"/>
  <c r="F3587" i="16"/>
  <c r="C3587" i="16"/>
  <c r="B3587" i="16"/>
  <c r="F3586" i="16"/>
  <c r="C3586" i="16"/>
  <c r="B3586" i="16"/>
  <c r="F3585" i="16"/>
  <c r="C3585" i="16"/>
  <c r="B3585" i="16"/>
  <c r="F3584" i="16"/>
  <c r="C3584" i="16"/>
  <c r="B3584" i="16"/>
  <c r="F3583" i="16"/>
  <c r="C3583" i="16"/>
  <c r="B3583" i="16"/>
  <c r="F3582" i="16"/>
  <c r="C3582" i="16"/>
  <c r="B3582" i="16"/>
  <c r="F3581" i="16"/>
  <c r="C3581" i="16"/>
  <c r="B3581" i="16"/>
  <c r="F3580" i="16"/>
  <c r="C3580" i="16"/>
  <c r="B3580" i="16"/>
  <c r="F3579" i="16"/>
  <c r="C3579" i="16"/>
  <c r="B3579" i="16"/>
  <c r="F3578" i="16"/>
  <c r="C3578" i="16"/>
  <c r="B3578" i="16"/>
  <c r="F3577" i="16"/>
  <c r="C3577" i="16"/>
  <c r="B3577" i="16"/>
  <c r="F3576" i="16"/>
  <c r="C3576" i="16"/>
  <c r="B3576" i="16"/>
  <c r="F3575" i="16"/>
  <c r="C3575" i="16"/>
  <c r="B3575" i="16"/>
  <c r="F3574" i="16"/>
  <c r="C3574" i="16"/>
  <c r="B3574" i="16"/>
  <c r="F3573" i="16"/>
  <c r="C3573" i="16"/>
  <c r="B3573" i="16"/>
  <c r="F3572" i="16"/>
  <c r="C3572" i="16"/>
  <c r="B3572" i="16"/>
  <c r="F3571" i="16"/>
  <c r="C3571" i="16"/>
  <c r="B3571" i="16"/>
  <c r="F3570" i="16"/>
  <c r="C3570" i="16"/>
  <c r="B3570" i="16"/>
  <c r="F3569" i="16"/>
  <c r="C3569" i="16"/>
  <c r="B3569" i="16"/>
  <c r="F3568" i="16"/>
  <c r="C3568" i="16"/>
  <c r="B3568" i="16"/>
  <c r="F3567" i="16"/>
  <c r="C3567" i="16"/>
  <c r="B3567" i="16"/>
  <c r="F3566" i="16"/>
  <c r="C3566" i="16"/>
  <c r="B3566" i="16"/>
  <c r="F3565" i="16"/>
  <c r="C3565" i="16"/>
  <c r="B3565" i="16"/>
  <c r="F3564" i="16"/>
  <c r="C3564" i="16"/>
  <c r="B3564" i="16"/>
  <c r="F3563" i="16"/>
  <c r="C3563" i="16"/>
  <c r="B3563" i="16"/>
  <c r="F3562" i="16"/>
  <c r="C3562" i="16"/>
  <c r="B3562" i="16"/>
  <c r="F3561" i="16"/>
  <c r="C3561" i="16"/>
  <c r="B3561" i="16"/>
  <c r="F3560" i="16"/>
  <c r="C3560" i="16"/>
  <c r="B3560" i="16"/>
  <c r="F3559" i="16"/>
  <c r="C3559" i="16"/>
  <c r="B3559" i="16"/>
  <c r="F3558" i="16"/>
  <c r="C3558" i="16"/>
  <c r="B3558" i="16"/>
  <c r="F3557" i="16"/>
  <c r="C3557" i="16"/>
  <c r="B3557" i="16"/>
  <c r="F3556" i="16"/>
  <c r="C3556" i="16"/>
  <c r="B3556" i="16"/>
  <c r="F3555" i="16"/>
  <c r="C3555" i="16"/>
  <c r="B3555" i="16"/>
  <c r="F3554" i="16"/>
  <c r="C3554" i="16"/>
  <c r="B3554" i="16"/>
  <c r="F3553" i="16"/>
  <c r="C3553" i="16"/>
  <c r="B3553" i="16"/>
  <c r="F3552" i="16"/>
  <c r="C3552" i="16"/>
  <c r="B3552" i="16"/>
  <c r="F3551" i="16"/>
  <c r="C3551" i="16"/>
  <c r="B3551" i="16"/>
  <c r="F3550" i="16"/>
  <c r="C3550" i="16"/>
  <c r="B3550" i="16"/>
  <c r="F3549" i="16"/>
  <c r="C3549" i="16"/>
  <c r="B3549" i="16"/>
  <c r="F3548" i="16"/>
  <c r="C3548" i="16"/>
  <c r="B3548" i="16"/>
  <c r="F3547" i="16"/>
  <c r="C3547" i="16"/>
  <c r="B3547" i="16"/>
  <c r="F3546" i="16"/>
  <c r="C3546" i="16"/>
  <c r="B3546" i="16"/>
  <c r="F3545" i="16"/>
  <c r="C3545" i="16"/>
  <c r="B3545" i="16"/>
  <c r="F3544" i="16"/>
  <c r="C3544" i="16"/>
  <c r="B3544" i="16"/>
  <c r="F3543" i="16"/>
  <c r="C3543" i="16"/>
  <c r="B3543" i="16"/>
  <c r="F3542" i="16"/>
  <c r="C3542" i="16"/>
  <c r="B3542" i="16"/>
  <c r="F3541" i="16"/>
  <c r="C3541" i="16"/>
  <c r="B3541" i="16"/>
  <c r="F3540" i="16"/>
  <c r="C3540" i="16"/>
  <c r="B3540" i="16"/>
  <c r="F3539" i="16"/>
  <c r="C3539" i="16"/>
  <c r="B3539" i="16"/>
  <c r="F3538" i="16"/>
  <c r="C3538" i="16"/>
  <c r="B3538" i="16"/>
  <c r="F3537" i="16"/>
  <c r="C3537" i="16"/>
  <c r="B3537" i="16"/>
  <c r="F3536" i="16"/>
  <c r="C3536" i="16"/>
  <c r="B3536" i="16"/>
  <c r="F3535" i="16"/>
  <c r="C3535" i="16"/>
  <c r="B3535" i="16"/>
  <c r="F3534" i="16"/>
  <c r="C3534" i="16"/>
  <c r="B3534" i="16"/>
  <c r="F3533" i="16"/>
  <c r="C3533" i="16"/>
  <c r="B3533" i="16"/>
  <c r="F3532" i="16"/>
  <c r="C3532" i="16"/>
  <c r="B3532" i="16"/>
  <c r="F3531" i="16"/>
  <c r="C3531" i="16"/>
  <c r="B3531" i="16"/>
  <c r="F3530" i="16"/>
  <c r="C3530" i="16"/>
  <c r="B3530" i="16"/>
  <c r="F3529" i="16"/>
  <c r="C3529" i="16"/>
  <c r="B3529" i="16"/>
  <c r="F3528" i="16"/>
  <c r="C3528" i="16"/>
  <c r="B3528" i="16"/>
  <c r="F3527" i="16"/>
  <c r="C3527" i="16"/>
  <c r="B3527" i="16"/>
  <c r="F3526" i="16"/>
  <c r="C3526" i="16"/>
  <c r="B3526" i="16"/>
  <c r="F3525" i="16"/>
  <c r="C3525" i="16"/>
  <c r="B3525" i="16"/>
  <c r="F3524" i="16"/>
  <c r="C3524" i="16"/>
  <c r="B3524" i="16"/>
  <c r="F3523" i="16"/>
  <c r="C3523" i="16"/>
  <c r="B3523" i="16"/>
  <c r="F3522" i="16"/>
  <c r="C3522" i="16"/>
  <c r="B3522" i="16"/>
  <c r="F3521" i="16"/>
  <c r="C3521" i="16"/>
  <c r="B3521" i="16"/>
  <c r="F3520" i="16"/>
  <c r="C3520" i="16"/>
  <c r="B3520" i="16"/>
  <c r="F3519" i="16"/>
  <c r="C3519" i="16"/>
  <c r="B3519" i="16"/>
  <c r="F3518" i="16"/>
  <c r="C3518" i="16"/>
  <c r="B3518" i="16"/>
  <c r="F3517" i="16"/>
  <c r="C3517" i="16"/>
  <c r="B3517" i="16"/>
  <c r="F3516" i="16"/>
  <c r="C3516" i="16"/>
  <c r="B3516" i="16"/>
  <c r="F3515" i="16"/>
  <c r="C3515" i="16"/>
  <c r="B3515" i="16"/>
  <c r="F3514" i="16"/>
  <c r="C3514" i="16"/>
  <c r="B3514" i="16"/>
  <c r="F3513" i="16"/>
  <c r="C3513" i="16"/>
  <c r="B3513" i="16"/>
  <c r="F3512" i="16"/>
  <c r="C3512" i="16"/>
  <c r="B3512" i="16"/>
  <c r="F3511" i="16"/>
  <c r="C3511" i="16"/>
  <c r="B3511" i="16"/>
  <c r="F3510" i="16"/>
  <c r="C3510" i="16"/>
  <c r="B3510" i="16"/>
  <c r="F3509" i="16"/>
  <c r="C3509" i="16"/>
  <c r="B3509" i="16"/>
  <c r="F3508" i="16"/>
  <c r="C3508" i="16"/>
  <c r="B3508" i="16"/>
  <c r="F3507" i="16"/>
  <c r="C3507" i="16"/>
  <c r="B3507" i="16"/>
  <c r="F3506" i="16"/>
  <c r="C3506" i="16"/>
  <c r="B3506" i="16"/>
  <c r="F3505" i="16"/>
  <c r="C3505" i="16"/>
  <c r="B3505" i="16"/>
  <c r="F3504" i="16"/>
  <c r="C3504" i="16"/>
  <c r="B3504" i="16"/>
  <c r="F3503" i="16"/>
  <c r="C3503" i="16"/>
  <c r="B3503" i="16"/>
  <c r="F3502" i="16"/>
  <c r="C3502" i="16"/>
  <c r="B3502" i="16"/>
  <c r="F3501" i="16"/>
  <c r="C3501" i="16"/>
  <c r="B3501" i="16"/>
  <c r="F3500" i="16"/>
  <c r="C3500" i="16"/>
  <c r="B3500" i="16"/>
  <c r="F3499" i="16"/>
  <c r="C3499" i="16"/>
  <c r="B3499" i="16"/>
  <c r="F3498" i="16"/>
  <c r="C3498" i="16"/>
  <c r="B3498" i="16"/>
  <c r="F3497" i="16"/>
  <c r="C3497" i="16"/>
  <c r="B3497" i="16"/>
  <c r="F3496" i="16"/>
  <c r="C3496" i="16"/>
  <c r="B3496" i="16"/>
  <c r="F3495" i="16"/>
  <c r="C3495" i="16"/>
  <c r="B3495" i="16"/>
  <c r="F3494" i="16"/>
  <c r="C3494" i="16"/>
  <c r="B3494" i="16"/>
  <c r="F3493" i="16"/>
  <c r="C3493" i="16"/>
  <c r="B3493" i="16"/>
  <c r="F3492" i="16"/>
  <c r="C3492" i="16"/>
  <c r="B3492" i="16"/>
  <c r="F3491" i="16"/>
  <c r="C3491" i="16"/>
  <c r="B3491" i="16"/>
  <c r="F3490" i="16"/>
  <c r="C3490" i="16"/>
  <c r="B3490" i="16"/>
  <c r="F3489" i="16"/>
  <c r="C3489" i="16"/>
  <c r="B3489" i="16"/>
  <c r="F3488" i="16"/>
  <c r="C3488" i="16"/>
  <c r="B3488" i="16"/>
  <c r="F3487" i="16"/>
  <c r="C3487" i="16"/>
  <c r="B3487" i="16"/>
  <c r="F3486" i="16"/>
  <c r="C3486" i="16"/>
  <c r="B3486" i="16"/>
  <c r="F3485" i="16"/>
  <c r="C3485" i="16"/>
  <c r="B3485" i="16"/>
  <c r="F3484" i="16"/>
  <c r="C3484" i="16"/>
  <c r="B3484" i="16"/>
  <c r="F3483" i="16"/>
  <c r="C3483" i="16"/>
  <c r="B3483" i="16"/>
  <c r="F3482" i="16"/>
  <c r="C3482" i="16"/>
  <c r="B3482" i="16"/>
  <c r="F3481" i="16"/>
  <c r="C3481" i="16"/>
  <c r="B3481" i="16"/>
  <c r="F3480" i="16"/>
  <c r="C3480" i="16"/>
  <c r="B3480" i="16"/>
  <c r="F3479" i="16"/>
  <c r="C3479" i="16"/>
  <c r="B3479" i="16"/>
  <c r="F3478" i="16"/>
  <c r="C3478" i="16"/>
  <c r="B3478" i="16"/>
  <c r="F3477" i="16"/>
  <c r="C3477" i="16"/>
  <c r="B3477" i="16"/>
  <c r="F3476" i="16"/>
  <c r="C3476" i="16"/>
  <c r="B3476" i="16"/>
  <c r="F3475" i="16"/>
  <c r="C3475" i="16"/>
  <c r="B3475" i="16"/>
  <c r="F3474" i="16"/>
  <c r="C3474" i="16"/>
  <c r="B3474" i="16"/>
  <c r="F3473" i="16"/>
  <c r="C3473" i="16"/>
  <c r="B3473" i="16"/>
  <c r="F3472" i="16"/>
  <c r="C3472" i="16"/>
  <c r="B3472" i="16"/>
  <c r="F3471" i="16"/>
  <c r="C3471" i="16"/>
  <c r="B3471" i="16"/>
  <c r="F3470" i="16"/>
  <c r="C3470" i="16"/>
  <c r="B3470" i="16"/>
  <c r="F3469" i="16"/>
  <c r="C3469" i="16"/>
  <c r="B3469" i="16"/>
  <c r="F3468" i="16"/>
  <c r="C3468" i="16"/>
  <c r="B3468" i="16"/>
  <c r="F3467" i="16"/>
  <c r="C3467" i="16"/>
  <c r="B3467" i="16"/>
  <c r="F3466" i="16"/>
  <c r="C3466" i="16"/>
  <c r="B3466" i="16"/>
  <c r="F3465" i="16"/>
  <c r="C3465" i="16"/>
  <c r="B3465" i="16"/>
  <c r="F3464" i="16"/>
  <c r="C3464" i="16"/>
  <c r="B3464" i="16"/>
  <c r="F3463" i="16"/>
  <c r="C3463" i="16"/>
  <c r="B3463" i="16"/>
  <c r="F3462" i="16"/>
  <c r="C3462" i="16"/>
  <c r="B3462" i="16"/>
  <c r="F3461" i="16"/>
  <c r="C3461" i="16"/>
  <c r="B3461" i="16"/>
  <c r="F3460" i="16"/>
  <c r="C3460" i="16"/>
  <c r="B3460" i="16"/>
  <c r="F3459" i="16"/>
  <c r="C3459" i="16"/>
  <c r="B3459" i="16"/>
  <c r="F3458" i="16"/>
  <c r="C3458" i="16"/>
  <c r="B3458" i="16"/>
  <c r="F3457" i="16"/>
  <c r="C3457" i="16"/>
  <c r="B3457" i="16"/>
  <c r="F3456" i="16"/>
  <c r="C3456" i="16"/>
  <c r="B3456" i="16"/>
  <c r="F3455" i="16"/>
  <c r="C3455" i="16"/>
  <c r="B3455" i="16"/>
  <c r="F3454" i="16"/>
  <c r="C3454" i="16"/>
  <c r="B3454" i="16"/>
  <c r="F3453" i="16"/>
  <c r="C3453" i="16"/>
  <c r="B3453" i="16"/>
  <c r="F3452" i="16"/>
  <c r="C3452" i="16"/>
  <c r="B3452" i="16"/>
  <c r="F3451" i="16"/>
  <c r="C3451" i="16"/>
  <c r="B3451" i="16"/>
  <c r="F3450" i="16"/>
  <c r="C3450" i="16"/>
  <c r="B3450" i="16"/>
  <c r="F3449" i="16"/>
  <c r="C3449" i="16"/>
  <c r="B3449" i="16"/>
  <c r="F3448" i="16"/>
  <c r="C3448" i="16"/>
  <c r="B3448" i="16"/>
  <c r="F3447" i="16"/>
  <c r="C3447" i="16"/>
  <c r="B3447" i="16"/>
  <c r="F3446" i="16"/>
  <c r="C3446" i="16"/>
  <c r="B3446" i="16"/>
  <c r="F3445" i="16"/>
  <c r="C3445" i="16"/>
  <c r="B3445" i="16"/>
  <c r="F3444" i="16"/>
  <c r="C3444" i="16"/>
  <c r="B3444" i="16"/>
  <c r="F3443" i="16"/>
  <c r="C3443" i="16"/>
  <c r="B3443" i="16"/>
  <c r="F3442" i="16"/>
  <c r="C3442" i="16"/>
  <c r="B3442" i="16"/>
  <c r="F3441" i="16"/>
  <c r="C3441" i="16"/>
  <c r="B3441" i="16"/>
  <c r="F3440" i="16"/>
  <c r="C3440" i="16"/>
  <c r="B3440" i="16"/>
  <c r="F3439" i="16"/>
  <c r="C3439" i="16"/>
  <c r="B3439" i="16"/>
  <c r="F3438" i="16"/>
  <c r="C3438" i="16"/>
  <c r="B3438" i="16"/>
  <c r="F3437" i="16"/>
  <c r="C3437" i="16"/>
  <c r="B3437" i="16"/>
  <c r="F3436" i="16"/>
  <c r="C3436" i="16"/>
  <c r="B3436" i="16"/>
  <c r="F3435" i="16"/>
  <c r="C3435" i="16"/>
  <c r="B3435" i="16"/>
  <c r="F3434" i="16"/>
  <c r="C3434" i="16"/>
  <c r="B3434" i="16"/>
  <c r="F3433" i="16"/>
  <c r="C3433" i="16"/>
  <c r="B3433" i="16"/>
  <c r="F3432" i="16"/>
  <c r="C3432" i="16"/>
  <c r="B3432" i="16"/>
  <c r="F3431" i="16"/>
  <c r="C3431" i="16"/>
  <c r="B3431" i="16"/>
  <c r="F3430" i="16"/>
  <c r="C3430" i="16"/>
  <c r="B3430" i="16"/>
  <c r="F3429" i="16"/>
  <c r="C3429" i="16"/>
  <c r="B3429" i="16"/>
  <c r="F3428" i="16"/>
  <c r="C3428" i="16"/>
  <c r="B3428" i="16"/>
  <c r="F3427" i="16"/>
  <c r="C3427" i="16"/>
  <c r="B3427" i="16"/>
  <c r="F3426" i="16"/>
  <c r="C3426" i="16"/>
  <c r="B3426" i="16"/>
  <c r="F3425" i="16"/>
  <c r="C3425" i="16"/>
  <c r="B3425" i="16"/>
  <c r="F3424" i="16"/>
  <c r="C3424" i="16"/>
  <c r="B3424" i="16"/>
  <c r="F3423" i="16"/>
  <c r="C3423" i="16"/>
  <c r="B3423" i="16"/>
  <c r="F3422" i="16"/>
  <c r="C3422" i="16"/>
  <c r="B3422" i="16"/>
  <c r="F3421" i="16"/>
  <c r="C3421" i="16"/>
  <c r="B3421" i="16"/>
  <c r="F3420" i="16"/>
  <c r="C3420" i="16"/>
  <c r="B3420" i="16"/>
  <c r="F3419" i="16"/>
  <c r="C3419" i="16"/>
  <c r="B3419" i="16"/>
  <c r="F3418" i="16"/>
  <c r="C3418" i="16"/>
  <c r="B3418" i="16"/>
  <c r="F3417" i="16"/>
  <c r="C3417" i="16"/>
  <c r="B3417" i="16"/>
  <c r="F3416" i="16"/>
  <c r="C3416" i="16"/>
  <c r="B3416" i="16"/>
  <c r="F3415" i="16"/>
  <c r="C3415" i="16"/>
  <c r="B3415" i="16"/>
  <c r="F3414" i="16"/>
  <c r="C3414" i="16"/>
  <c r="B3414" i="16"/>
  <c r="F3413" i="16"/>
  <c r="C3413" i="16"/>
  <c r="B3413" i="16"/>
  <c r="F3412" i="16"/>
  <c r="C3412" i="16"/>
  <c r="B3412" i="16"/>
  <c r="F3411" i="16"/>
  <c r="C3411" i="16"/>
  <c r="B3411" i="16"/>
  <c r="F3410" i="16"/>
  <c r="C3410" i="16"/>
  <c r="B3410" i="16"/>
  <c r="F3409" i="16"/>
  <c r="C3409" i="16"/>
  <c r="B3409" i="16"/>
  <c r="F3408" i="16"/>
  <c r="C3408" i="16"/>
  <c r="B3408" i="16"/>
  <c r="F3407" i="16"/>
  <c r="C3407" i="16"/>
  <c r="B3407" i="16"/>
  <c r="F3406" i="16"/>
  <c r="C3406" i="16"/>
  <c r="B3406" i="16"/>
  <c r="F3405" i="16"/>
  <c r="C3405" i="16"/>
  <c r="B3405" i="16"/>
  <c r="F3404" i="16"/>
  <c r="C3404" i="16"/>
  <c r="B3404" i="16"/>
  <c r="F3403" i="16"/>
  <c r="C3403" i="16"/>
  <c r="B3403" i="16"/>
  <c r="F3402" i="16"/>
  <c r="C3402" i="16"/>
  <c r="B3402" i="16"/>
  <c r="F3401" i="16"/>
  <c r="C3401" i="16"/>
  <c r="B3401" i="16"/>
  <c r="F3400" i="16"/>
  <c r="C3400" i="16"/>
  <c r="B3400" i="16"/>
  <c r="F3399" i="16"/>
  <c r="C3399" i="16"/>
  <c r="B3399" i="16"/>
  <c r="F3398" i="16"/>
  <c r="C3398" i="16"/>
  <c r="B3398" i="16"/>
  <c r="F3397" i="16"/>
  <c r="C3397" i="16"/>
  <c r="B3397" i="16"/>
  <c r="F3396" i="16"/>
  <c r="C3396" i="16"/>
  <c r="B3396" i="16"/>
  <c r="F3395" i="16"/>
  <c r="C3395" i="16"/>
  <c r="B3395" i="16"/>
  <c r="F3394" i="16"/>
  <c r="C3394" i="16"/>
  <c r="B3394" i="16"/>
  <c r="F3393" i="16"/>
  <c r="C3393" i="16"/>
  <c r="B3393" i="16"/>
  <c r="F3392" i="16"/>
  <c r="C3392" i="16"/>
  <c r="B3392" i="16"/>
  <c r="F3391" i="16"/>
  <c r="C3391" i="16"/>
  <c r="B3391" i="16"/>
  <c r="F3390" i="16"/>
  <c r="C3390" i="16"/>
  <c r="B3390" i="16"/>
  <c r="F3389" i="16"/>
  <c r="C3389" i="16"/>
  <c r="B3389" i="16"/>
  <c r="F3388" i="16"/>
  <c r="C3388" i="16"/>
  <c r="B3388" i="16"/>
  <c r="F3387" i="16"/>
  <c r="C3387" i="16"/>
  <c r="B3387" i="16"/>
  <c r="F3386" i="16"/>
  <c r="C3386" i="16"/>
  <c r="B3386" i="16"/>
  <c r="F3385" i="16"/>
  <c r="C3385" i="16"/>
  <c r="B3385" i="16"/>
  <c r="F3384" i="16"/>
  <c r="C3384" i="16"/>
  <c r="B3384" i="16"/>
  <c r="F3383" i="16"/>
  <c r="C3383" i="16"/>
  <c r="B3383" i="16"/>
  <c r="F3382" i="16"/>
  <c r="C3382" i="16"/>
  <c r="B3382" i="16"/>
  <c r="F3381" i="16"/>
  <c r="C3381" i="16"/>
  <c r="B3381" i="16"/>
  <c r="F3380" i="16"/>
  <c r="C3380" i="16"/>
  <c r="B3380" i="16"/>
  <c r="F3379" i="16"/>
  <c r="C3379" i="16"/>
  <c r="B3379" i="16"/>
  <c r="F3378" i="16"/>
  <c r="C3378" i="16"/>
  <c r="B3378" i="16"/>
  <c r="F3377" i="16"/>
  <c r="C3377" i="16"/>
  <c r="B3377" i="16"/>
  <c r="F3376" i="16"/>
  <c r="C3376" i="16"/>
  <c r="B3376" i="16"/>
  <c r="F3375" i="16"/>
  <c r="C3375" i="16"/>
  <c r="B3375" i="16"/>
  <c r="F3374" i="16"/>
  <c r="C3374" i="16"/>
  <c r="B3374" i="16"/>
  <c r="F3373" i="16"/>
  <c r="C3373" i="16"/>
  <c r="B3373" i="16"/>
  <c r="F3372" i="16"/>
  <c r="C3372" i="16"/>
  <c r="B3372" i="16"/>
  <c r="F3371" i="16"/>
  <c r="C3371" i="16"/>
  <c r="B3371" i="16"/>
  <c r="F3370" i="16"/>
  <c r="C3370" i="16"/>
  <c r="B3370" i="16"/>
  <c r="F3369" i="16"/>
  <c r="C3369" i="16"/>
  <c r="B3369" i="16"/>
  <c r="F3368" i="16"/>
  <c r="C3368" i="16"/>
  <c r="B3368" i="16"/>
  <c r="F3367" i="16"/>
  <c r="C3367" i="16"/>
  <c r="B3367" i="16"/>
  <c r="F3366" i="16"/>
  <c r="C3366" i="16"/>
  <c r="B3366" i="16"/>
  <c r="F3365" i="16"/>
  <c r="C3365" i="16"/>
  <c r="B3365" i="16"/>
  <c r="F3364" i="16"/>
  <c r="C3364" i="16"/>
  <c r="B3364" i="16"/>
  <c r="F3363" i="16"/>
  <c r="C3363" i="16"/>
  <c r="B3363" i="16"/>
  <c r="F3362" i="16"/>
  <c r="C3362" i="16"/>
  <c r="B3362" i="16"/>
  <c r="F3361" i="16"/>
  <c r="C3361" i="16"/>
  <c r="B3361" i="16"/>
  <c r="F3360" i="16"/>
  <c r="C3360" i="16"/>
  <c r="B3360" i="16"/>
  <c r="F3359" i="16"/>
  <c r="C3359" i="16"/>
  <c r="B3359" i="16"/>
  <c r="F3358" i="16"/>
  <c r="C3358" i="16"/>
  <c r="B3358" i="16"/>
  <c r="F3357" i="16"/>
  <c r="C3357" i="16"/>
  <c r="B3357" i="16"/>
  <c r="F3356" i="16"/>
  <c r="C3356" i="16"/>
  <c r="B3356" i="16"/>
  <c r="F3355" i="16"/>
  <c r="C3355" i="16"/>
  <c r="B3355" i="16"/>
  <c r="F3354" i="16"/>
  <c r="C3354" i="16"/>
  <c r="B3354" i="16"/>
  <c r="F3353" i="16"/>
  <c r="C3353" i="16"/>
  <c r="B3353" i="16"/>
  <c r="F3352" i="16"/>
  <c r="C3352" i="16"/>
  <c r="B3352" i="16"/>
  <c r="F3351" i="16"/>
  <c r="C3351" i="16"/>
  <c r="B3351" i="16"/>
  <c r="F3350" i="16"/>
  <c r="C3350" i="16"/>
  <c r="B3350" i="16"/>
  <c r="F3349" i="16"/>
  <c r="C3349" i="16"/>
  <c r="B3349" i="16"/>
  <c r="F3348" i="16"/>
  <c r="C3348" i="16"/>
  <c r="B3348" i="16"/>
  <c r="F3347" i="16"/>
  <c r="C3347" i="16"/>
  <c r="B3347" i="16"/>
  <c r="F3346" i="16"/>
  <c r="C3346" i="16"/>
  <c r="B3346" i="16"/>
  <c r="F3345" i="16"/>
  <c r="C3345" i="16"/>
  <c r="B3345" i="16"/>
  <c r="F3344" i="16"/>
  <c r="C3344" i="16"/>
  <c r="B3344" i="16"/>
  <c r="F3343" i="16"/>
  <c r="C3343" i="16"/>
  <c r="B3343" i="16"/>
  <c r="F3342" i="16"/>
  <c r="C3342" i="16"/>
  <c r="B3342" i="16"/>
  <c r="F3341" i="16"/>
  <c r="C3341" i="16"/>
  <c r="B3341" i="16"/>
  <c r="F3340" i="16"/>
  <c r="C3340" i="16"/>
  <c r="B3340" i="16"/>
  <c r="F3339" i="16"/>
  <c r="C3339" i="16"/>
  <c r="B3339" i="16"/>
  <c r="F3338" i="16"/>
  <c r="C3338" i="16"/>
  <c r="B3338" i="16"/>
  <c r="F3337" i="16"/>
  <c r="C3337" i="16"/>
  <c r="B3337" i="16"/>
  <c r="F3336" i="16"/>
  <c r="C3336" i="16"/>
  <c r="B3336" i="16"/>
  <c r="F3335" i="16"/>
  <c r="C3335" i="16"/>
  <c r="B3335" i="16"/>
  <c r="F3334" i="16"/>
  <c r="C3334" i="16"/>
  <c r="B3334" i="16"/>
  <c r="F3333" i="16"/>
  <c r="C3333" i="16"/>
  <c r="B3333" i="16"/>
  <c r="F3332" i="16"/>
  <c r="C3332" i="16"/>
  <c r="B3332" i="16"/>
  <c r="F3331" i="16"/>
  <c r="C3331" i="16"/>
  <c r="B3331" i="16"/>
  <c r="F3330" i="16"/>
  <c r="C3330" i="16"/>
  <c r="B3330" i="16"/>
  <c r="F3329" i="16"/>
  <c r="C3329" i="16"/>
  <c r="B3329" i="16"/>
  <c r="F3328" i="16"/>
  <c r="C3328" i="16"/>
  <c r="B3328" i="16"/>
  <c r="F3327" i="16"/>
  <c r="C3327" i="16"/>
  <c r="B3327" i="16"/>
  <c r="F3326" i="16"/>
  <c r="C3326" i="16"/>
  <c r="B3326" i="16"/>
  <c r="F3325" i="16"/>
  <c r="C3325" i="16"/>
  <c r="B3325" i="16"/>
  <c r="F3324" i="16"/>
  <c r="C3324" i="16"/>
  <c r="B3324" i="16"/>
  <c r="F3323" i="16"/>
  <c r="C3323" i="16"/>
  <c r="B3323" i="16"/>
  <c r="F3322" i="16"/>
  <c r="C3322" i="16"/>
  <c r="B3322" i="16"/>
  <c r="F3321" i="16"/>
  <c r="C3321" i="16"/>
  <c r="B3321" i="16"/>
  <c r="F3320" i="16"/>
  <c r="C3320" i="16"/>
  <c r="B3320" i="16"/>
  <c r="F3319" i="16"/>
  <c r="C3319" i="16"/>
  <c r="B3319" i="16"/>
  <c r="F3318" i="16"/>
  <c r="C3318" i="16"/>
  <c r="B3318" i="16"/>
  <c r="F3317" i="16"/>
  <c r="C3317" i="16"/>
  <c r="B3317" i="16"/>
  <c r="F3316" i="16"/>
  <c r="C3316" i="16"/>
  <c r="B3316" i="16"/>
  <c r="F3315" i="16"/>
  <c r="C3315" i="16"/>
  <c r="B3315" i="16"/>
  <c r="F3314" i="16"/>
  <c r="C3314" i="16"/>
  <c r="B3314" i="16"/>
  <c r="F3313" i="16"/>
  <c r="C3313" i="16"/>
  <c r="B3313" i="16"/>
  <c r="F3312" i="16"/>
  <c r="C3312" i="16"/>
  <c r="B3312" i="16"/>
  <c r="F3311" i="16"/>
  <c r="C3311" i="16"/>
  <c r="B3311" i="16"/>
  <c r="F3310" i="16"/>
  <c r="C3310" i="16"/>
  <c r="B3310" i="16"/>
  <c r="F3309" i="16"/>
  <c r="C3309" i="16"/>
  <c r="B3309" i="16"/>
  <c r="F3308" i="16"/>
  <c r="C3308" i="16"/>
  <c r="B3308" i="16"/>
  <c r="F3307" i="16"/>
  <c r="C3307" i="16"/>
  <c r="B3307" i="16"/>
  <c r="F3306" i="16"/>
  <c r="C3306" i="16"/>
  <c r="B3306" i="16"/>
  <c r="F3305" i="16"/>
  <c r="C3305" i="16"/>
  <c r="B3305" i="16"/>
  <c r="F3304" i="16"/>
  <c r="C3304" i="16"/>
  <c r="B3304" i="16"/>
  <c r="F3303" i="16"/>
  <c r="C3303" i="16"/>
  <c r="B3303" i="16"/>
  <c r="F3302" i="16"/>
  <c r="C3302" i="16"/>
  <c r="B3302" i="16"/>
  <c r="F3301" i="16"/>
  <c r="C3301" i="16"/>
  <c r="B3301" i="16"/>
  <c r="F3300" i="16"/>
  <c r="C3300" i="16"/>
  <c r="B3300" i="16"/>
  <c r="F3299" i="16"/>
  <c r="C3299" i="16"/>
  <c r="B3299" i="16"/>
  <c r="F3298" i="16"/>
  <c r="C3298" i="16"/>
  <c r="B3298" i="16"/>
  <c r="F3297" i="16"/>
  <c r="C3297" i="16"/>
  <c r="B3297" i="16"/>
  <c r="F3296" i="16"/>
  <c r="C3296" i="16"/>
  <c r="B3296" i="16"/>
  <c r="F3295" i="16"/>
  <c r="C3295" i="16"/>
  <c r="B3295" i="16"/>
  <c r="F3294" i="16"/>
  <c r="C3294" i="16"/>
  <c r="B3294" i="16"/>
  <c r="F3293" i="16"/>
  <c r="C3293" i="16"/>
  <c r="B3293" i="16"/>
  <c r="F3292" i="16"/>
  <c r="C3292" i="16"/>
  <c r="B3292" i="16"/>
  <c r="F3291" i="16"/>
  <c r="C3291" i="16"/>
  <c r="B3291" i="16"/>
  <c r="F3290" i="16"/>
  <c r="C3290" i="16"/>
  <c r="B3290" i="16"/>
  <c r="F3289" i="16"/>
  <c r="C3289" i="16"/>
  <c r="B3289" i="16"/>
  <c r="F3288" i="16"/>
  <c r="C3288" i="16"/>
  <c r="B3288" i="16"/>
  <c r="F3287" i="16"/>
  <c r="C3287" i="16"/>
  <c r="B3287" i="16"/>
  <c r="F3286" i="16"/>
  <c r="C3286" i="16"/>
  <c r="B3286" i="16"/>
  <c r="F3285" i="16"/>
  <c r="C3285" i="16"/>
  <c r="B3285" i="16"/>
  <c r="F3284" i="16"/>
  <c r="C3284" i="16"/>
  <c r="B3284" i="16"/>
  <c r="F3283" i="16"/>
  <c r="C3283" i="16"/>
  <c r="B3283" i="16"/>
  <c r="F3282" i="16"/>
  <c r="C3282" i="16"/>
  <c r="B3282" i="16"/>
  <c r="F3281" i="16"/>
  <c r="C3281" i="16"/>
  <c r="B3281" i="16"/>
  <c r="F3280" i="16"/>
  <c r="C3280" i="16"/>
  <c r="B3280" i="16"/>
  <c r="F3279" i="16"/>
  <c r="C3279" i="16"/>
  <c r="B3279" i="16"/>
  <c r="F3278" i="16"/>
  <c r="C3278" i="16"/>
  <c r="B3278" i="16"/>
  <c r="F3277" i="16"/>
  <c r="C3277" i="16"/>
  <c r="B3277" i="16"/>
  <c r="F3276" i="16"/>
  <c r="C3276" i="16"/>
  <c r="B3276" i="16"/>
  <c r="F3275" i="16"/>
  <c r="C3275" i="16"/>
  <c r="B3275" i="16"/>
  <c r="F3274" i="16"/>
  <c r="C3274" i="16"/>
  <c r="B3274" i="16"/>
  <c r="F3273" i="16"/>
  <c r="C3273" i="16"/>
  <c r="B3273" i="16"/>
  <c r="F3272" i="16"/>
  <c r="C3272" i="16"/>
  <c r="B3272" i="16"/>
  <c r="F3271" i="16"/>
  <c r="C3271" i="16"/>
  <c r="B3271" i="16"/>
  <c r="F3270" i="16"/>
  <c r="C3270" i="16"/>
  <c r="B3270" i="16"/>
  <c r="F3269" i="16"/>
  <c r="C3269" i="16"/>
  <c r="B3269" i="16"/>
  <c r="F3268" i="16"/>
  <c r="C3268" i="16"/>
  <c r="B3268" i="16"/>
  <c r="F3267" i="16"/>
  <c r="C3267" i="16"/>
  <c r="B3267" i="16"/>
  <c r="F3266" i="16"/>
  <c r="C3266" i="16"/>
  <c r="B3266" i="16"/>
  <c r="F3265" i="16"/>
  <c r="C3265" i="16"/>
  <c r="B3265" i="16"/>
  <c r="F3264" i="16"/>
  <c r="C3264" i="16"/>
  <c r="B3264" i="16"/>
  <c r="F3263" i="16"/>
  <c r="C3263" i="16"/>
  <c r="B3263" i="16"/>
  <c r="F3262" i="16"/>
  <c r="C3262" i="16"/>
  <c r="B3262" i="16"/>
  <c r="F3261" i="16"/>
  <c r="C3261" i="16"/>
  <c r="B3261" i="16"/>
  <c r="F3260" i="16"/>
  <c r="C3260" i="16"/>
  <c r="B3260" i="16"/>
  <c r="F3259" i="16"/>
  <c r="C3259" i="16"/>
  <c r="B3259" i="16"/>
  <c r="F3258" i="16"/>
  <c r="C3258" i="16"/>
  <c r="B3258" i="16"/>
  <c r="F3257" i="16"/>
  <c r="C3257" i="16"/>
  <c r="B3257" i="16"/>
  <c r="F3256" i="16"/>
  <c r="C3256" i="16"/>
  <c r="B3256" i="16"/>
  <c r="F3255" i="16"/>
  <c r="C3255" i="16"/>
  <c r="B3255" i="16"/>
  <c r="F3254" i="16"/>
  <c r="C3254" i="16"/>
  <c r="B3254" i="16"/>
  <c r="F3253" i="16"/>
  <c r="C3253" i="16"/>
  <c r="B3253" i="16"/>
  <c r="F3252" i="16"/>
  <c r="C3252" i="16"/>
  <c r="B3252" i="16"/>
  <c r="F3251" i="16"/>
  <c r="C3251" i="16"/>
  <c r="B3251" i="16"/>
  <c r="F3250" i="16"/>
  <c r="C3250" i="16"/>
  <c r="B3250" i="16"/>
  <c r="F3249" i="16"/>
  <c r="C3249" i="16"/>
  <c r="B3249" i="16"/>
  <c r="F3248" i="16"/>
  <c r="C3248" i="16"/>
  <c r="B3248" i="16"/>
  <c r="F3247" i="16"/>
  <c r="C3247" i="16"/>
  <c r="B3247" i="16"/>
  <c r="F3246" i="16"/>
  <c r="C3246" i="16"/>
  <c r="B3246" i="16"/>
  <c r="F3245" i="16"/>
  <c r="C3245" i="16"/>
  <c r="B3245" i="16"/>
  <c r="F3244" i="16"/>
  <c r="C3244" i="16"/>
  <c r="B3244" i="16"/>
  <c r="F3243" i="16"/>
  <c r="C3243" i="16"/>
  <c r="B3243" i="16"/>
  <c r="F3242" i="16"/>
  <c r="C3242" i="16"/>
  <c r="B3242" i="16"/>
  <c r="F3241" i="16"/>
  <c r="C3241" i="16"/>
  <c r="B3241" i="16"/>
  <c r="F3240" i="16"/>
  <c r="C3240" i="16"/>
  <c r="B3240" i="16"/>
  <c r="F3239" i="16"/>
  <c r="C3239" i="16"/>
  <c r="B3239" i="16"/>
  <c r="F3238" i="16"/>
  <c r="C3238" i="16"/>
  <c r="B3238" i="16"/>
  <c r="F3237" i="16"/>
  <c r="C3237" i="16"/>
  <c r="B3237" i="16"/>
  <c r="F3236" i="16"/>
  <c r="C3236" i="16"/>
  <c r="B3236" i="16"/>
  <c r="F3235" i="16"/>
  <c r="C3235" i="16"/>
  <c r="B3235" i="16"/>
  <c r="F3234" i="16"/>
  <c r="C3234" i="16"/>
  <c r="B3234" i="16"/>
  <c r="F3233" i="16"/>
  <c r="C3233" i="16"/>
  <c r="B3233" i="16"/>
  <c r="F3232" i="16"/>
  <c r="C3232" i="16"/>
  <c r="B3232" i="16"/>
  <c r="F3231" i="16"/>
  <c r="C3231" i="16"/>
  <c r="B3231" i="16"/>
  <c r="F3230" i="16"/>
  <c r="C3230" i="16"/>
  <c r="B3230" i="16"/>
  <c r="F3229" i="16"/>
  <c r="C3229" i="16"/>
  <c r="B3229" i="16"/>
  <c r="F3228" i="16"/>
  <c r="C3228" i="16"/>
  <c r="B3228" i="16"/>
  <c r="F3227" i="16"/>
  <c r="C3227" i="16"/>
  <c r="B3227" i="16"/>
  <c r="F3226" i="16"/>
  <c r="C3226" i="16"/>
  <c r="B3226" i="16"/>
  <c r="F3225" i="16"/>
  <c r="C3225" i="16"/>
  <c r="B3225" i="16"/>
  <c r="F3224" i="16"/>
  <c r="C3224" i="16"/>
  <c r="B3224" i="16"/>
  <c r="F3223" i="16"/>
  <c r="C3223" i="16"/>
  <c r="B3223" i="16"/>
  <c r="F3222" i="16"/>
  <c r="C3222" i="16"/>
  <c r="B3222" i="16"/>
  <c r="F3221" i="16"/>
  <c r="C3221" i="16"/>
  <c r="B3221" i="16"/>
  <c r="F3220" i="16"/>
  <c r="C3220" i="16"/>
  <c r="B3220" i="16"/>
  <c r="F3219" i="16"/>
  <c r="C3219" i="16"/>
  <c r="B3219" i="16"/>
  <c r="F3218" i="16"/>
  <c r="C3218" i="16"/>
  <c r="B3218" i="16"/>
  <c r="F3217" i="16"/>
  <c r="C3217" i="16"/>
  <c r="B3217" i="16"/>
  <c r="F3216" i="16"/>
  <c r="C3216" i="16"/>
  <c r="B3216" i="16"/>
  <c r="F3215" i="16"/>
  <c r="C3215" i="16"/>
  <c r="B3215" i="16"/>
  <c r="F3214" i="16"/>
  <c r="C3214" i="16"/>
  <c r="B3214" i="16"/>
  <c r="F3213" i="16"/>
  <c r="C3213" i="16"/>
  <c r="B3213" i="16"/>
  <c r="F3212" i="16"/>
  <c r="C3212" i="16"/>
  <c r="B3212" i="16"/>
  <c r="F3211" i="16"/>
  <c r="C3211" i="16"/>
  <c r="B3211" i="16"/>
  <c r="F3210" i="16"/>
  <c r="C3210" i="16"/>
  <c r="B3210" i="16"/>
  <c r="F3209" i="16"/>
  <c r="C3209" i="16"/>
  <c r="B3209" i="16"/>
  <c r="F3208" i="16"/>
  <c r="C3208" i="16"/>
  <c r="B3208" i="16"/>
  <c r="F3207" i="16"/>
  <c r="C3207" i="16"/>
  <c r="B3207" i="16"/>
  <c r="F3206" i="16"/>
  <c r="C3206" i="16"/>
  <c r="B3206" i="16"/>
  <c r="F3205" i="16"/>
  <c r="C3205" i="16"/>
  <c r="B3205" i="16"/>
  <c r="F3204" i="16"/>
  <c r="C3204" i="16"/>
  <c r="B3204" i="16"/>
  <c r="F3203" i="16"/>
  <c r="C3203" i="16"/>
  <c r="B3203" i="16"/>
  <c r="F3202" i="16"/>
  <c r="C3202" i="16"/>
  <c r="B3202" i="16"/>
  <c r="F3201" i="16"/>
  <c r="C3201" i="16"/>
  <c r="B3201" i="16"/>
  <c r="F3200" i="16"/>
  <c r="C3200" i="16"/>
  <c r="B3200" i="16"/>
  <c r="F3199" i="16"/>
  <c r="C3199" i="16"/>
  <c r="B3199" i="16"/>
  <c r="F3198" i="16"/>
  <c r="C3198" i="16"/>
  <c r="B3198" i="16"/>
  <c r="F3197" i="16"/>
  <c r="C3197" i="16"/>
  <c r="B3197" i="16"/>
  <c r="F3196" i="16"/>
  <c r="C3196" i="16"/>
  <c r="B3196" i="16"/>
  <c r="F3195" i="16"/>
  <c r="C3195" i="16"/>
  <c r="B3195" i="16"/>
  <c r="F3194" i="16"/>
  <c r="C3194" i="16"/>
  <c r="B3194" i="16"/>
  <c r="F3193" i="16"/>
  <c r="C3193" i="16"/>
  <c r="B3193" i="16"/>
  <c r="F3192" i="16"/>
  <c r="C3192" i="16"/>
  <c r="B3192" i="16"/>
  <c r="F3191" i="16"/>
  <c r="C3191" i="16"/>
  <c r="B3191" i="16"/>
  <c r="F3190" i="16"/>
  <c r="C3190" i="16"/>
  <c r="B3190" i="16"/>
  <c r="F3189" i="16"/>
  <c r="C3189" i="16"/>
  <c r="B3189" i="16"/>
  <c r="F3188" i="16"/>
  <c r="C3188" i="16"/>
  <c r="B3188" i="16"/>
  <c r="F3187" i="16"/>
  <c r="C3187" i="16"/>
  <c r="B3187" i="16"/>
  <c r="F3186" i="16"/>
  <c r="C3186" i="16"/>
  <c r="B3186" i="16"/>
  <c r="F3185" i="16"/>
  <c r="C3185" i="16"/>
  <c r="B3185" i="16"/>
  <c r="F3184" i="16"/>
  <c r="C3184" i="16"/>
  <c r="B3184" i="16"/>
  <c r="F3183" i="16"/>
  <c r="C3183" i="16"/>
  <c r="B3183" i="16"/>
  <c r="F3182" i="16"/>
  <c r="C3182" i="16"/>
  <c r="B3182" i="16"/>
  <c r="F3181" i="16"/>
  <c r="C3181" i="16"/>
  <c r="B3181" i="16"/>
  <c r="F3180" i="16"/>
  <c r="C3180" i="16"/>
  <c r="B3180" i="16"/>
  <c r="F3179" i="16"/>
  <c r="C3179" i="16"/>
  <c r="B3179" i="16"/>
  <c r="F3178" i="16"/>
  <c r="C3178" i="16"/>
  <c r="B3178" i="16"/>
  <c r="F3177" i="16"/>
  <c r="C3177" i="16"/>
  <c r="B3177" i="16"/>
  <c r="F3176" i="16"/>
  <c r="C3176" i="16"/>
  <c r="B3176" i="16"/>
  <c r="F3175" i="16"/>
  <c r="C3175" i="16"/>
  <c r="B3175" i="16"/>
  <c r="F3174" i="16"/>
  <c r="C3174" i="16"/>
  <c r="B3174" i="16"/>
  <c r="F3173" i="16"/>
  <c r="C3173" i="16"/>
  <c r="B3173" i="16"/>
  <c r="F3172" i="16"/>
  <c r="C3172" i="16"/>
  <c r="B3172" i="16"/>
  <c r="F3171" i="16"/>
  <c r="C3171" i="16"/>
  <c r="B3171" i="16"/>
  <c r="F3170" i="16"/>
  <c r="C3170" i="16"/>
  <c r="B3170" i="16"/>
  <c r="F3169" i="16"/>
  <c r="C3169" i="16"/>
  <c r="B3169" i="16"/>
  <c r="F3168" i="16"/>
  <c r="C3168" i="16"/>
  <c r="B3168" i="16"/>
  <c r="F3167" i="16"/>
  <c r="C3167" i="16"/>
  <c r="B3167" i="16"/>
  <c r="F3166" i="16"/>
  <c r="C3166" i="16"/>
  <c r="B3166" i="16"/>
  <c r="F3165" i="16"/>
  <c r="C3165" i="16"/>
  <c r="B3165" i="16"/>
  <c r="F3164" i="16"/>
  <c r="C3164" i="16"/>
  <c r="B3164" i="16"/>
  <c r="F3163" i="16"/>
  <c r="C3163" i="16"/>
  <c r="B3163" i="16"/>
  <c r="F3162" i="16"/>
  <c r="C3162" i="16"/>
  <c r="B3162" i="16"/>
  <c r="F3161" i="16"/>
  <c r="C3161" i="16"/>
  <c r="B3161" i="16"/>
  <c r="F3160" i="16"/>
  <c r="C3160" i="16"/>
  <c r="B3160" i="16"/>
  <c r="F3159" i="16"/>
  <c r="C3159" i="16"/>
  <c r="B3159" i="16"/>
  <c r="F3158" i="16"/>
  <c r="C3158" i="16"/>
  <c r="B3158" i="16"/>
  <c r="F3157" i="16"/>
  <c r="C3157" i="16"/>
  <c r="B3157" i="16"/>
  <c r="F3156" i="16"/>
  <c r="C3156" i="16"/>
  <c r="B3156" i="16"/>
  <c r="F3155" i="16"/>
  <c r="C3155" i="16"/>
  <c r="B3155" i="16"/>
  <c r="F3154" i="16"/>
  <c r="C3154" i="16"/>
  <c r="B3154" i="16"/>
  <c r="F3153" i="16"/>
  <c r="C3153" i="16"/>
  <c r="B3153" i="16"/>
  <c r="F3152" i="16"/>
  <c r="C3152" i="16"/>
  <c r="B3152" i="16"/>
  <c r="F3151" i="16"/>
  <c r="C3151" i="16"/>
  <c r="B3151" i="16"/>
  <c r="F3150" i="16"/>
  <c r="C3150" i="16"/>
  <c r="B3150" i="16"/>
  <c r="F3149" i="16"/>
  <c r="C3149" i="16"/>
  <c r="B3149" i="16"/>
  <c r="F3148" i="16"/>
  <c r="C3148" i="16"/>
  <c r="B3148" i="16"/>
  <c r="F3147" i="16"/>
  <c r="C3147" i="16"/>
  <c r="B3147" i="16"/>
  <c r="F3146" i="16"/>
  <c r="C3146" i="16"/>
  <c r="B3146" i="16"/>
  <c r="F3145" i="16"/>
  <c r="C3145" i="16"/>
  <c r="B3145" i="16"/>
  <c r="F3144" i="16"/>
  <c r="C3144" i="16"/>
  <c r="B3144" i="16"/>
  <c r="F3143" i="16"/>
  <c r="C3143" i="16"/>
  <c r="B3143" i="16"/>
  <c r="F3142" i="16"/>
  <c r="C3142" i="16"/>
  <c r="B3142" i="16"/>
  <c r="F3141" i="16"/>
  <c r="C3141" i="16"/>
  <c r="B3141" i="16"/>
  <c r="F3140" i="16"/>
  <c r="C3140" i="16"/>
  <c r="B3140" i="16"/>
  <c r="F3139" i="16"/>
  <c r="C3139" i="16"/>
  <c r="B3139" i="16"/>
  <c r="F3138" i="16"/>
  <c r="C3138" i="16"/>
  <c r="B3138" i="16"/>
  <c r="F3137" i="16"/>
  <c r="C3137" i="16"/>
  <c r="B3137" i="16"/>
  <c r="F3136" i="16"/>
  <c r="C3136" i="16"/>
  <c r="B3136" i="16"/>
  <c r="F3135" i="16"/>
  <c r="C3135" i="16"/>
  <c r="B3135" i="16"/>
  <c r="F3134" i="16"/>
  <c r="C3134" i="16"/>
  <c r="B3134" i="16"/>
  <c r="F3133" i="16"/>
  <c r="C3133" i="16"/>
  <c r="B3133" i="16"/>
  <c r="F3132" i="16"/>
  <c r="C3132" i="16"/>
  <c r="B3132" i="16"/>
  <c r="F3131" i="16"/>
  <c r="C3131" i="16"/>
  <c r="B3131" i="16"/>
  <c r="F3130" i="16"/>
  <c r="C3130" i="16"/>
  <c r="B3130" i="16"/>
  <c r="F3129" i="16"/>
  <c r="C3129" i="16"/>
  <c r="B3129" i="16"/>
  <c r="F3128" i="16"/>
  <c r="C3128" i="16"/>
  <c r="B3128" i="16"/>
  <c r="F3127" i="16"/>
  <c r="C3127" i="16"/>
  <c r="B3127" i="16"/>
  <c r="F3126" i="16"/>
  <c r="C3126" i="16"/>
  <c r="B3126" i="16"/>
  <c r="F3125" i="16"/>
  <c r="C3125" i="16"/>
  <c r="B3125" i="16"/>
  <c r="F3124" i="16"/>
  <c r="C3124" i="16"/>
  <c r="B3124" i="16"/>
  <c r="F3123" i="16"/>
  <c r="C3123" i="16"/>
  <c r="B3123" i="16"/>
  <c r="F3122" i="16"/>
  <c r="C3122" i="16"/>
  <c r="B3122" i="16"/>
  <c r="F3121" i="16"/>
  <c r="C3121" i="16"/>
  <c r="B3121" i="16"/>
  <c r="F3120" i="16"/>
  <c r="C3120" i="16"/>
  <c r="B3120" i="16"/>
  <c r="F3119" i="16"/>
  <c r="C3119" i="16"/>
  <c r="B3119" i="16"/>
  <c r="F3118" i="16"/>
  <c r="C3118" i="16"/>
  <c r="B3118" i="16"/>
  <c r="F3117" i="16"/>
  <c r="C3117" i="16"/>
  <c r="B3117" i="16"/>
  <c r="F3116" i="16"/>
  <c r="C3116" i="16"/>
  <c r="B3116" i="16"/>
  <c r="F3115" i="16"/>
  <c r="C3115" i="16"/>
  <c r="B3115" i="16"/>
  <c r="F3114" i="16"/>
  <c r="C3114" i="16"/>
  <c r="B3114" i="16"/>
  <c r="F3113" i="16"/>
  <c r="C3113" i="16"/>
  <c r="B3113" i="16"/>
  <c r="F3112" i="16"/>
  <c r="C3112" i="16"/>
  <c r="B3112" i="16"/>
  <c r="F3111" i="16"/>
  <c r="C3111" i="16"/>
  <c r="B3111" i="16"/>
  <c r="F3110" i="16"/>
  <c r="C3110" i="16"/>
  <c r="B3110" i="16"/>
  <c r="F3109" i="16"/>
  <c r="C3109" i="16"/>
  <c r="B3109" i="16"/>
  <c r="F3108" i="16"/>
  <c r="C3108" i="16"/>
  <c r="B3108" i="16"/>
  <c r="F3107" i="16"/>
  <c r="C3107" i="16"/>
  <c r="B3107" i="16"/>
  <c r="F3106" i="16"/>
  <c r="C3106" i="16"/>
  <c r="B3106" i="16"/>
  <c r="F3105" i="16"/>
  <c r="C3105" i="16"/>
  <c r="B3105" i="16"/>
  <c r="F3104" i="16"/>
  <c r="C3104" i="16"/>
  <c r="B3104" i="16"/>
  <c r="F3103" i="16"/>
  <c r="C3103" i="16"/>
  <c r="B3103" i="16"/>
  <c r="F3102" i="16"/>
  <c r="C3102" i="16"/>
  <c r="B3102" i="16"/>
  <c r="F3101" i="16"/>
  <c r="C3101" i="16"/>
  <c r="B3101" i="16"/>
  <c r="F3100" i="16"/>
  <c r="C3100" i="16"/>
  <c r="B3100" i="16"/>
  <c r="F3099" i="16"/>
  <c r="C3099" i="16"/>
  <c r="B3099" i="16"/>
  <c r="F3098" i="16"/>
  <c r="C3098" i="16"/>
  <c r="B3098" i="16"/>
  <c r="F3097" i="16"/>
  <c r="C3097" i="16"/>
  <c r="B3097" i="16"/>
  <c r="F3096" i="16"/>
  <c r="C3096" i="16"/>
  <c r="B3096" i="16"/>
  <c r="F3095" i="16"/>
  <c r="C3095" i="16"/>
  <c r="B3095" i="16"/>
  <c r="F3094" i="16"/>
  <c r="C3094" i="16"/>
  <c r="B3094" i="16"/>
  <c r="F3093" i="16"/>
  <c r="C3093" i="16"/>
  <c r="B3093" i="16"/>
  <c r="F3092" i="16"/>
  <c r="C3092" i="16"/>
  <c r="B3092" i="16"/>
  <c r="F3091" i="16"/>
  <c r="C3091" i="16"/>
  <c r="B3091" i="16"/>
  <c r="F3090" i="16"/>
  <c r="C3090" i="16"/>
  <c r="B3090" i="16"/>
  <c r="F3089" i="16"/>
  <c r="C3089" i="16"/>
  <c r="B3089" i="16"/>
  <c r="F3088" i="16"/>
  <c r="C3088" i="16"/>
  <c r="B3088" i="16"/>
  <c r="F3087" i="16"/>
  <c r="C3087" i="16"/>
  <c r="B3087" i="16"/>
  <c r="F3086" i="16"/>
  <c r="C3086" i="16"/>
  <c r="B3086" i="16"/>
  <c r="F3085" i="16"/>
  <c r="C3085" i="16"/>
  <c r="B3085" i="16"/>
  <c r="F3084" i="16"/>
  <c r="C3084" i="16"/>
  <c r="B3084" i="16"/>
  <c r="F3083" i="16"/>
  <c r="C3083" i="16"/>
  <c r="B3083" i="16"/>
  <c r="F3082" i="16"/>
  <c r="C3082" i="16"/>
  <c r="B3082" i="16"/>
  <c r="F3081" i="16"/>
  <c r="C3081" i="16"/>
  <c r="B3081" i="16"/>
  <c r="F3080" i="16"/>
  <c r="C3080" i="16"/>
  <c r="B3080" i="16"/>
  <c r="F3079" i="16"/>
  <c r="C3079" i="16"/>
  <c r="B3079" i="16"/>
  <c r="F3078" i="16"/>
  <c r="C3078" i="16"/>
  <c r="B3078" i="16"/>
  <c r="F3077" i="16"/>
  <c r="C3077" i="16"/>
  <c r="B3077" i="16"/>
  <c r="F3076" i="16"/>
  <c r="C3076" i="16"/>
  <c r="B3076" i="16"/>
  <c r="F3075" i="16"/>
  <c r="C3075" i="16"/>
  <c r="B3075" i="16"/>
  <c r="F3074" i="16"/>
  <c r="C3074" i="16"/>
  <c r="B3074" i="16"/>
  <c r="F3073" i="16"/>
  <c r="C3073" i="16"/>
  <c r="B3073" i="16"/>
  <c r="F3072" i="16"/>
  <c r="C3072" i="16"/>
  <c r="B3072" i="16"/>
  <c r="F3071" i="16"/>
  <c r="C3071" i="16"/>
  <c r="B3071" i="16"/>
  <c r="F3070" i="16"/>
  <c r="C3070" i="16"/>
  <c r="B3070" i="16"/>
  <c r="F3069" i="16"/>
  <c r="C3069" i="16"/>
  <c r="B3069" i="16"/>
  <c r="F3068" i="16"/>
  <c r="C3068" i="16"/>
  <c r="B3068" i="16"/>
  <c r="F3067" i="16"/>
  <c r="C3067" i="16"/>
  <c r="B3067" i="16"/>
  <c r="F3066" i="16"/>
  <c r="C3066" i="16"/>
  <c r="B3066" i="16"/>
  <c r="F3065" i="16"/>
  <c r="C3065" i="16"/>
  <c r="B3065" i="16"/>
  <c r="F3064" i="16"/>
  <c r="C3064" i="16"/>
  <c r="B3064" i="16"/>
  <c r="F3063" i="16"/>
  <c r="C3063" i="16"/>
  <c r="B3063" i="16"/>
  <c r="F3062" i="16"/>
  <c r="C3062" i="16"/>
  <c r="B3062" i="16"/>
  <c r="F3061" i="16"/>
  <c r="C3061" i="16"/>
  <c r="B3061" i="16"/>
  <c r="F3060" i="16"/>
  <c r="C3060" i="16"/>
  <c r="B3060" i="16"/>
  <c r="F3059" i="16"/>
  <c r="C3059" i="16"/>
  <c r="B3059" i="16"/>
  <c r="F3058" i="16"/>
  <c r="C3058" i="16"/>
  <c r="B3058" i="16"/>
  <c r="F3057" i="16"/>
  <c r="C3057" i="16"/>
  <c r="B3057" i="16"/>
  <c r="F3056" i="16"/>
  <c r="C3056" i="16"/>
  <c r="B3056" i="16"/>
  <c r="F3055" i="16"/>
  <c r="C3055" i="16"/>
  <c r="B3055" i="16"/>
  <c r="F3054" i="16"/>
  <c r="C3054" i="16"/>
  <c r="B3054" i="16"/>
  <c r="F3053" i="16"/>
  <c r="C3053" i="16"/>
  <c r="B3053" i="16"/>
  <c r="F3052" i="16"/>
  <c r="C3052" i="16"/>
  <c r="B3052" i="16"/>
  <c r="F3051" i="16"/>
  <c r="C3051" i="16"/>
  <c r="B3051" i="16"/>
  <c r="F3050" i="16"/>
  <c r="C3050" i="16"/>
  <c r="B3050" i="16"/>
  <c r="F3049" i="16"/>
  <c r="C3049" i="16"/>
  <c r="B3049" i="16"/>
  <c r="F3048" i="16"/>
  <c r="C3048" i="16"/>
  <c r="B3048" i="16"/>
  <c r="F3047" i="16"/>
  <c r="C3047" i="16"/>
  <c r="B3047" i="16"/>
  <c r="F3046" i="16"/>
  <c r="C3046" i="16"/>
  <c r="B3046" i="16"/>
  <c r="F3045" i="16"/>
  <c r="C3045" i="16"/>
  <c r="B3045" i="16"/>
  <c r="F3044" i="16"/>
  <c r="C3044" i="16"/>
  <c r="B3044" i="16"/>
  <c r="F3043" i="16"/>
  <c r="C3043" i="16"/>
  <c r="B3043" i="16"/>
  <c r="F3042" i="16"/>
  <c r="C3042" i="16"/>
  <c r="B3042" i="16"/>
  <c r="F3041" i="16"/>
  <c r="C3041" i="16"/>
  <c r="B3041" i="16"/>
  <c r="F3040" i="16"/>
  <c r="C3040" i="16"/>
  <c r="B3040" i="16"/>
  <c r="F3039" i="16"/>
  <c r="C3039" i="16"/>
  <c r="B3039" i="16"/>
  <c r="F3038" i="16"/>
  <c r="C3038" i="16"/>
  <c r="B3038" i="16"/>
  <c r="F3037" i="16"/>
  <c r="C3037" i="16"/>
  <c r="B3037" i="16"/>
  <c r="F3036" i="16"/>
  <c r="C3036" i="16"/>
  <c r="B3036" i="16"/>
  <c r="F3035" i="16"/>
  <c r="C3035" i="16"/>
  <c r="B3035" i="16"/>
  <c r="F3034" i="16"/>
  <c r="C3034" i="16"/>
  <c r="B3034" i="16"/>
  <c r="F3033" i="16"/>
  <c r="C3033" i="16"/>
  <c r="B3033" i="16"/>
  <c r="F3032" i="16"/>
  <c r="C3032" i="16"/>
  <c r="B3032" i="16"/>
  <c r="F3031" i="16"/>
  <c r="C3031" i="16"/>
  <c r="B3031" i="16"/>
  <c r="F3030" i="16"/>
  <c r="C3030" i="16"/>
  <c r="B3030" i="16"/>
  <c r="F3029" i="16"/>
  <c r="C3029" i="16"/>
  <c r="B3029" i="16"/>
  <c r="F3028" i="16"/>
  <c r="C3028" i="16"/>
  <c r="B3028" i="16"/>
  <c r="F3027" i="16"/>
  <c r="C3027" i="16"/>
  <c r="B3027" i="16"/>
  <c r="F3026" i="16"/>
  <c r="C3026" i="16"/>
  <c r="B3026" i="16"/>
  <c r="F3025" i="16"/>
  <c r="C3025" i="16"/>
  <c r="B3025" i="16"/>
  <c r="F3024" i="16"/>
  <c r="C3024" i="16"/>
  <c r="B3024" i="16"/>
  <c r="F3023" i="16"/>
  <c r="C3023" i="16"/>
  <c r="B3023" i="16"/>
  <c r="F3022" i="16"/>
  <c r="C3022" i="16"/>
  <c r="B3022" i="16"/>
  <c r="F3021" i="16"/>
  <c r="C3021" i="16"/>
  <c r="B3021" i="16"/>
  <c r="F3020" i="16"/>
  <c r="C3020" i="16"/>
  <c r="B3020" i="16"/>
  <c r="F3019" i="16"/>
  <c r="C3019" i="16"/>
  <c r="B3019" i="16"/>
  <c r="F3018" i="16"/>
  <c r="C3018" i="16"/>
  <c r="B3018" i="16"/>
  <c r="F3017" i="16"/>
  <c r="C3017" i="16"/>
  <c r="B3017" i="16"/>
  <c r="F3016" i="16"/>
  <c r="C3016" i="16"/>
  <c r="B3016" i="16"/>
  <c r="F3015" i="16"/>
  <c r="C3015" i="16"/>
  <c r="B3015" i="16"/>
  <c r="F3014" i="16"/>
  <c r="C3014" i="16"/>
  <c r="B3014" i="16"/>
  <c r="F3013" i="16"/>
  <c r="C3013" i="16"/>
  <c r="B3013" i="16"/>
  <c r="F3012" i="16"/>
  <c r="C3012" i="16"/>
  <c r="B3012" i="16"/>
  <c r="F3011" i="16"/>
  <c r="C3011" i="16"/>
  <c r="B3011" i="16"/>
  <c r="F3010" i="16"/>
  <c r="C3010" i="16"/>
  <c r="B3010" i="16"/>
  <c r="F3009" i="16"/>
  <c r="C3009" i="16"/>
  <c r="B3009" i="16"/>
  <c r="F3008" i="16"/>
  <c r="C3008" i="16"/>
  <c r="B3008" i="16"/>
  <c r="F3007" i="16"/>
  <c r="C3007" i="16"/>
  <c r="B3007" i="16"/>
  <c r="F3006" i="16"/>
  <c r="C3006" i="16"/>
  <c r="B3006" i="16"/>
  <c r="F3005" i="16"/>
  <c r="C3005" i="16"/>
  <c r="B3005" i="16"/>
  <c r="F3004" i="16"/>
  <c r="C3004" i="16"/>
  <c r="B3004" i="16"/>
  <c r="F3003" i="16"/>
  <c r="C3003" i="16"/>
  <c r="B3003" i="16"/>
  <c r="F3002" i="16"/>
  <c r="C3002" i="16"/>
  <c r="B3002" i="16"/>
  <c r="F3001" i="16"/>
  <c r="C3001" i="16"/>
  <c r="B3001" i="16"/>
  <c r="F3000" i="16"/>
  <c r="C3000" i="16"/>
  <c r="B3000" i="16"/>
  <c r="F2999" i="16"/>
  <c r="C2999" i="16"/>
  <c r="B2999" i="16"/>
  <c r="F2998" i="16"/>
  <c r="C2998" i="16"/>
  <c r="B2998" i="16"/>
  <c r="F2997" i="16"/>
  <c r="C2997" i="16"/>
  <c r="B2997" i="16"/>
  <c r="F2996" i="16"/>
  <c r="C2996" i="16"/>
  <c r="B2996" i="16"/>
  <c r="F2995" i="16"/>
  <c r="C2995" i="16"/>
  <c r="B2995" i="16"/>
  <c r="F2994" i="16"/>
  <c r="C2994" i="16"/>
  <c r="B2994" i="16"/>
  <c r="F2993" i="16"/>
  <c r="C2993" i="16"/>
  <c r="B2993" i="16"/>
  <c r="F2992" i="16"/>
  <c r="C2992" i="16"/>
  <c r="B2992" i="16"/>
  <c r="F2991" i="16"/>
  <c r="C2991" i="16"/>
  <c r="B2991" i="16"/>
  <c r="F2990" i="16"/>
  <c r="C2990" i="16"/>
  <c r="B2990" i="16"/>
  <c r="F2989" i="16"/>
  <c r="C2989" i="16"/>
  <c r="B2989" i="16"/>
  <c r="F2988" i="16"/>
  <c r="C2988" i="16"/>
  <c r="B2988" i="16"/>
  <c r="F2987" i="16"/>
  <c r="C2987" i="16"/>
  <c r="B2987" i="16"/>
  <c r="F2986" i="16"/>
  <c r="C2986" i="16"/>
  <c r="B2986" i="16"/>
  <c r="F2985" i="16"/>
  <c r="C2985" i="16"/>
  <c r="B2985" i="16"/>
  <c r="F2984" i="16"/>
  <c r="C2984" i="16"/>
  <c r="B2984" i="16"/>
  <c r="F2983" i="16"/>
  <c r="C2983" i="16"/>
  <c r="B2983" i="16"/>
  <c r="F2982" i="16"/>
  <c r="C2982" i="16"/>
  <c r="B2982" i="16"/>
  <c r="F2981" i="16"/>
  <c r="C2981" i="16"/>
  <c r="B2981" i="16"/>
  <c r="F2980" i="16"/>
  <c r="C2980" i="16"/>
  <c r="B2980" i="16"/>
  <c r="F2979" i="16"/>
  <c r="C2979" i="16"/>
  <c r="B2979" i="16"/>
  <c r="F2978" i="16"/>
  <c r="C2978" i="16"/>
  <c r="B2978" i="16"/>
  <c r="F2977" i="16"/>
  <c r="C2977" i="16"/>
  <c r="B2977" i="16"/>
  <c r="F2976" i="16"/>
  <c r="C2976" i="16"/>
  <c r="B2976" i="16"/>
  <c r="F2975" i="16"/>
  <c r="C2975" i="16"/>
  <c r="B2975" i="16"/>
  <c r="F2974" i="16"/>
  <c r="C2974" i="16"/>
  <c r="B2974" i="16"/>
  <c r="F2973" i="16"/>
  <c r="C2973" i="16"/>
  <c r="B2973" i="16"/>
  <c r="F2972" i="16"/>
  <c r="C2972" i="16"/>
  <c r="B2972" i="16"/>
  <c r="F2971" i="16"/>
  <c r="C2971" i="16"/>
  <c r="B2971" i="16"/>
  <c r="F2970" i="16"/>
  <c r="C2970" i="16"/>
  <c r="B2970" i="16"/>
  <c r="F2969" i="16"/>
  <c r="C2969" i="16"/>
  <c r="B2969" i="16"/>
  <c r="F2968" i="16"/>
  <c r="C2968" i="16"/>
  <c r="B2968" i="16"/>
  <c r="F2967" i="16"/>
  <c r="C2967" i="16"/>
  <c r="B2967" i="16"/>
  <c r="F2966" i="16"/>
  <c r="C2966" i="16"/>
  <c r="B2966" i="16"/>
  <c r="F2965" i="16"/>
  <c r="C2965" i="16"/>
  <c r="B2965" i="16"/>
  <c r="F2964" i="16"/>
  <c r="C2964" i="16"/>
  <c r="B2964" i="16"/>
  <c r="F2963" i="16"/>
  <c r="C2963" i="16"/>
  <c r="B2963" i="16"/>
  <c r="F2962" i="16"/>
  <c r="C2962" i="16"/>
  <c r="B2962" i="16"/>
  <c r="F2961" i="16"/>
  <c r="C2961" i="16"/>
  <c r="B2961" i="16"/>
  <c r="F2960" i="16"/>
  <c r="C2960" i="16"/>
  <c r="B2960" i="16"/>
  <c r="F2959" i="16"/>
  <c r="C2959" i="16"/>
  <c r="B2959" i="16"/>
  <c r="F2958" i="16"/>
  <c r="C2958" i="16"/>
  <c r="B2958" i="16"/>
  <c r="F2957" i="16"/>
  <c r="C2957" i="16"/>
  <c r="B2957" i="16"/>
  <c r="F2956" i="16"/>
  <c r="C2956" i="16"/>
  <c r="B2956" i="16"/>
  <c r="F2955" i="16"/>
  <c r="C2955" i="16"/>
  <c r="B2955" i="16"/>
  <c r="F2954" i="16"/>
  <c r="C2954" i="16"/>
  <c r="B2954" i="16"/>
  <c r="F2953" i="16"/>
  <c r="C2953" i="16"/>
  <c r="B2953" i="16"/>
  <c r="F2952" i="16"/>
  <c r="C2952" i="16"/>
  <c r="B2952" i="16"/>
  <c r="F2951" i="16"/>
  <c r="C2951" i="16"/>
  <c r="B2951" i="16"/>
  <c r="F2950" i="16"/>
  <c r="C2950" i="16"/>
  <c r="B2950" i="16"/>
  <c r="F2949" i="16"/>
  <c r="C2949" i="16"/>
  <c r="B2949" i="16"/>
  <c r="F2948" i="16"/>
  <c r="C2948" i="16"/>
  <c r="B2948" i="16"/>
  <c r="F2947" i="16"/>
  <c r="C2947" i="16"/>
  <c r="B2947" i="16"/>
  <c r="F2946" i="16"/>
  <c r="C2946" i="16"/>
  <c r="B2946" i="16"/>
  <c r="F2945" i="16"/>
  <c r="C2945" i="16"/>
  <c r="B2945" i="16"/>
  <c r="F2944" i="16"/>
  <c r="C2944" i="16"/>
  <c r="B2944" i="16"/>
  <c r="F2943" i="16"/>
  <c r="C2943" i="16"/>
  <c r="B2943" i="16"/>
  <c r="F2942" i="16"/>
  <c r="C2942" i="16"/>
  <c r="B2942" i="16"/>
  <c r="F2941" i="16"/>
  <c r="C2941" i="16"/>
  <c r="B2941" i="16"/>
  <c r="F2940" i="16"/>
  <c r="C2940" i="16"/>
  <c r="B2940" i="16"/>
  <c r="F2939" i="16"/>
  <c r="C2939" i="16"/>
  <c r="B2939" i="16"/>
  <c r="F2938" i="16"/>
  <c r="C2938" i="16"/>
  <c r="B2938" i="16"/>
  <c r="F2937" i="16"/>
  <c r="C2937" i="16"/>
  <c r="B2937" i="16"/>
  <c r="F2936" i="16"/>
  <c r="C2936" i="16"/>
  <c r="B2936" i="16"/>
  <c r="F2935" i="16"/>
  <c r="C2935" i="16"/>
  <c r="B2935" i="16"/>
  <c r="F2934" i="16"/>
  <c r="C2934" i="16"/>
  <c r="B2934" i="16"/>
  <c r="F2933" i="16"/>
  <c r="C2933" i="16"/>
  <c r="B2933" i="16"/>
  <c r="F2932" i="16"/>
  <c r="C2932" i="16"/>
  <c r="B2932" i="16"/>
  <c r="F2931" i="16"/>
  <c r="C2931" i="16"/>
  <c r="B2931" i="16"/>
  <c r="F2930" i="16"/>
  <c r="C2930" i="16"/>
  <c r="B2930" i="16"/>
  <c r="F2929" i="16"/>
  <c r="C2929" i="16"/>
  <c r="B2929" i="16"/>
  <c r="F2928" i="16"/>
  <c r="C2928" i="16"/>
  <c r="B2928" i="16"/>
  <c r="F2927" i="16"/>
  <c r="C2927" i="16"/>
  <c r="B2927" i="16"/>
  <c r="F2926" i="16"/>
  <c r="C2926" i="16"/>
  <c r="B2926" i="16"/>
  <c r="F2925" i="16"/>
  <c r="C2925" i="16"/>
  <c r="B2925" i="16"/>
  <c r="F2924" i="16"/>
  <c r="C2924" i="16"/>
  <c r="B2924" i="16"/>
  <c r="F2923" i="16"/>
  <c r="C2923" i="16"/>
  <c r="B2923" i="16"/>
  <c r="F2922" i="16"/>
  <c r="C2922" i="16"/>
  <c r="B2922" i="16"/>
  <c r="F2921" i="16"/>
  <c r="C2921" i="16"/>
  <c r="B2921" i="16"/>
  <c r="F2920" i="16"/>
  <c r="C2920" i="16"/>
  <c r="B2920" i="16"/>
  <c r="F2919" i="16"/>
  <c r="C2919" i="16"/>
  <c r="B2919" i="16"/>
  <c r="F2918" i="16"/>
  <c r="C2918" i="16"/>
  <c r="B2918" i="16"/>
  <c r="F2917" i="16"/>
  <c r="C2917" i="16"/>
  <c r="B2917" i="16"/>
  <c r="F2916" i="16"/>
  <c r="C2916" i="16"/>
  <c r="B2916" i="16"/>
  <c r="F2915" i="16"/>
  <c r="C2915" i="16"/>
  <c r="B2915" i="16"/>
  <c r="F2914" i="16"/>
  <c r="C2914" i="16"/>
  <c r="B2914" i="16"/>
  <c r="F2913" i="16"/>
  <c r="C2913" i="16"/>
  <c r="B2913" i="16"/>
  <c r="F2912" i="16"/>
  <c r="C2912" i="16"/>
  <c r="B2912" i="16"/>
  <c r="F2911" i="16"/>
  <c r="C2911" i="16"/>
  <c r="B2911" i="16"/>
  <c r="F2910" i="16"/>
  <c r="C2910" i="16"/>
  <c r="B2910" i="16"/>
  <c r="F2909" i="16"/>
  <c r="C2909" i="16"/>
  <c r="B2909" i="16"/>
  <c r="F2908" i="16"/>
  <c r="C2908" i="16"/>
  <c r="B2908" i="16"/>
  <c r="F2907" i="16"/>
  <c r="C2907" i="16"/>
  <c r="B2907" i="16"/>
  <c r="F2906" i="16"/>
  <c r="C2906" i="16"/>
  <c r="B2906" i="16"/>
  <c r="F2905" i="16"/>
  <c r="C2905" i="16"/>
  <c r="B2905" i="16"/>
  <c r="F2904" i="16"/>
  <c r="C2904" i="16"/>
  <c r="B2904" i="16"/>
  <c r="F2903" i="16"/>
  <c r="C2903" i="16"/>
  <c r="B2903" i="16"/>
  <c r="F2902" i="16"/>
  <c r="C2902" i="16"/>
  <c r="B2902" i="16"/>
  <c r="F2901" i="16"/>
  <c r="C2901" i="16"/>
  <c r="B2901" i="16"/>
  <c r="F2900" i="16"/>
  <c r="C2900" i="16"/>
  <c r="B2900" i="16"/>
  <c r="F2899" i="16"/>
  <c r="C2899" i="16"/>
  <c r="B2899" i="16"/>
  <c r="F2898" i="16"/>
  <c r="C2898" i="16"/>
  <c r="B2898" i="16"/>
  <c r="F2897" i="16"/>
  <c r="C2897" i="16"/>
  <c r="B2897" i="16"/>
  <c r="F2896" i="16"/>
  <c r="C2896" i="16"/>
  <c r="B2896" i="16"/>
  <c r="F2895" i="16"/>
  <c r="C2895" i="16"/>
  <c r="B2895" i="16"/>
  <c r="F2894" i="16"/>
  <c r="C2894" i="16"/>
  <c r="B2894" i="16"/>
  <c r="F2893" i="16"/>
  <c r="C2893" i="16"/>
  <c r="B2893" i="16"/>
  <c r="F2892" i="16"/>
  <c r="C2892" i="16"/>
  <c r="B2892" i="16"/>
  <c r="F2891" i="16"/>
  <c r="C2891" i="16"/>
  <c r="B2891" i="16"/>
  <c r="F2890" i="16"/>
  <c r="C2890" i="16"/>
  <c r="B2890" i="16"/>
  <c r="F2889" i="16"/>
  <c r="C2889" i="16"/>
  <c r="B2889" i="16"/>
  <c r="F2888" i="16"/>
  <c r="C2888" i="16"/>
  <c r="B2888" i="16"/>
  <c r="F2887" i="16"/>
  <c r="C2887" i="16"/>
  <c r="B2887" i="16"/>
  <c r="F2886" i="16"/>
  <c r="C2886" i="16"/>
  <c r="B2886" i="16"/>
  <c r="F2885" i="16"/>
  <c r="C2885" i="16"/>
  <c r="B2885" i="16"/>
  <c r="F2884" i="16"/>
  <c r="C2884" i="16"/>
  <c r="B2884" i="16"/>
  <c r="F2883" i="16"/>
  <c r="C2883" i="16"/>
  <c r="B2883" i="16"/>
  <c r="F2882" i="16"/>
  <c r="C2882" i="16"/>
  <c r="B2882" i="16"/>
  <c r="F2881" i="16"/>
  <c r="C2881" i="16"/>
  <c r="B2881" i="16"/>
  <c r="F2880" i="16"/>
  <c r="C2880" i="16"/>
  <c r="B2880" i="16"/>
  <c r="F2879" i="16"/>
  <c r="C2879" i="16"/>
  <c r="B2879" i="16"/>
  <c r="F2878" i="16"/>
  <c r="C2878" i="16"/>
  <c r="B2878" i="16"/>
  <c r="F2877" i="16"/>
  <c r="C2877" i="16"/>
  <c r="B2877" i="16"/>
  <c r="F2876" i="16"/>
  <c r="C2876" i="16"/>
  <c r="B2876" i="16"/>
  <c r="F2875" i="16"/>
  <c r="C2875" i="16"/>
  <c r="B2875" i="16"/>
  <c r="F2874" i="16"/>
  <c r="C2874" i="16"/>
  <c r="B2874" i="16"/>
  <c r="F2873" i="16"/>
  <c r="C2873" i="16"/>
  <c r="B2873" i="16"/>
  <c r="F2872" i="16"/>
  <c r="C2872" i="16"/>
  <c r="B2872" i="16"/>
  <c r="F2871" i="16"/>
  <c r="C2871" i="16"/>
  <c r="B2871" i="16"/>
  <c r="F2870" i="16"/>
  <c r="C2870" i="16"/>
  <c r="B2870" i="16"/>
  <c r="F2869" i="16"/>
  <c r="C2869" i="16"/>
  <c r="B2869" i="16"/>
  <c r="F2868" i="16"/>
  <c r="C2868" i="16"/>
  <c r="B2868" i="16"/>
  <c r="F2867" i="16"/>
  <c r="C2867" i="16"/>
  <c r="B2867" i="16"/>
  <c r="F2866" i="16"/>
  <c r="C2866" i="16"/>
  <c r="B2866" i="16"/>
  <c r="F2865" i="16"/>
  <c r="C2865" i="16"/>
  <c r="B2865" i="16"/>
  <c r="F2864" i="16"/>
  <c r="C2864" i="16"/>
  <c r="B2864" i="16"/>
  <c r="F2863" i="16"/>
  <c r="C2863" i="16"/>
  <c r="B2863" i="16"/>
  <c r="F2862" i="16"/>
  <c r="C2862" i="16"/>
  <c r="B2862" i="16"/>
  <c r="F2861" i="16"/>
  <c r="C2861" i="16"/>
  <c r="B2861" i="16"/>
  <c r="F2860" i="16"/>
  <c r="C2860" i="16"/>
  <c r="B2860" i="16"/>
  <c r="F2859" i="16"/>
  <c r="C2859" i="16"/>
  <c r="B2859" i="16"/>
  <c r="F2858" i="16"/>
  <c r="C2858" i="16"/>
  <c r="B2858" i="16"/>
  <c r="F2857" i="16"/>
  <c r="C2857" i="16"/>
  <c r="B2857" i="16"/>
  <c r="F2856" i="16"/>
  <c r="C2856" i="16"/>
  <c r="B2856" i="16"/>
  <c r="F2855" i="16"/>
  <c r="C2855" i="16"/>
  <c r="B2855" i="16"/>
  <c r="F2854" i="16"/>
  <c r="C2854" i="16"/>
  <c r="B2854" i="16"/>
  <c r="F2853" i="16"/>
  <c r="C2853" i="16"/>
  <c r="B2853" i="16"/>
  <c r="F2852" i="16"/>
  <c r="C2852" i="16"/>
  <c r="B2852" i="16"/>
  <c r="F2851" i="16"/>
  <c r="C2851" i="16"/>
  <c r="B2851" i="16"/>
  <c r="F2850" i="16"/>
  <c r="C2850" i="16"/>
  <c r="B2850" i="16"/>
  <c r="F2849" i="16"/>
  <c r="C2849" i="16"/>
  <c r="B2849" i="16"/>
  <c r="F2848" i="16"/>
  <c r="C2848" i="16"/>
  <c r="B2848" i="16"/>
  <c r="F2847" i="16"/>
  <c r="C2847" i="16"/>
  <c r="B2847" i="16"/>
  <c r="F2846" i="16"/>
  <c r="C2846" i="16"/>
  <c r="B2846" i="16"/>
  <c r="F2845" i="16"/>
  <c r="C2845" i="16"/>
  <c r="B2845" i="16"/>
  <c r="F2844" i="16"/>
  <c r="C2844" i="16"/>
  <c r="B2844" i="16"/>
  <c r="F2843" i="16"/>
  <c r="C2843" i="16"/>
  <c r="B2843" i="16"/>
  <c r="F2842" i="16"/>
  <c r="C2842" i="16"/>
  <c r="B2842" i="16"/>
  <c r="F2841" i="16"/>
  <c r="C2841" i="16"/>
  <c r="B2841" i="16"/>
  <c r="F2840" i="16"/>
  <c r="C2840" i="16"/>
  <c r="B2840" i="16"/>
  <c r="F2839" i="16"/>
  <c r="C2839" i="16"/>
  <c r="B2839" i="16"/>
  <c r="F2838" i="16"/>
  <c r="C2838" i="16"/>
  <c r="B2838" i="16"/>
  <c r="F2837" i="16"/>
  <c r="C2837" i="16"/>
  <c r="B2837" i="16"/>
  <c r="F2836" i="16"/>
  <c r="C2836" i="16"/>
  <c r="B2836" i="16"/>
  <c r="F2835" i="16"/>
  <c r="C2835" i="16"/>
  <c r="B2835" i="16"/>
  <c r="F2834" i="16"/>
  <c r="C2834" i="16"/>
  <c r="B2834" i="16"/>
  <c r="F2833" i="16"/>
  <c r="C2833" i="16"/>
  <c r="B2833" i="16"/>
  <c r="F2832" i="16"/>
  <c r="C2832" i="16"/>
  <c r="B2832" i="16"/>
  <c r="F2831" i="16"/>
  <c r="C2831" i="16"/>
  <c r="B2831" i="16"/>
  <c r="F2830" i="16"/>
  <c r="C2830" i="16"/>
  <c r="B2830" i="16"/>
  <c r="F2829" i="16"/>
  <c r="C2829" i="16"/>
  <c r="B2829" i="16"/>
  <c r="F2828" i="16"/>
  <c r="C2828" i="16"/>
  <c r="B2828" i="16"/>
  <c r="F2827" i="16"/>
  <c r="C2827" i="16"/>
  <c r="B2827" i="16"/>
  <c r="F2826" i="16"/>
  <c r="C2826" i="16"/>
  <c r="B2826" i="16"/>
  <c r="F2825" i="16"/>
  <c r="C2825" i="16"/>
  <c r="B2825" i="16"/>
  <c r="F2824" i="16"/>
  <c r="C2824" i="16"/>
  <c r="B2824" i="16"/>
  <c r="F2823" i="16"/>
  <c r="C2823" i="16"/>
  <c r="B2823" i="16"/>
  <c r="F2822" i="16"/>
  <c r="C2822" i="16"/>
  <c r="B2822" i="16"/>
  <c r="F2821" i="16"/>
  <c r="C2821" i="16"/>
  <c r="B2821" i="16"/>
  <c r="F2820" i="16"/>
  <c r="C2820" i="16"/>
  <c r="B2820" i="16"/>
  <c r="F2819" i="16"/>
  <c r="C2819" i="16"/>
  <c r="B2819" i="16"/>
  <c r="F2818" i="16"/>
  <c r="C2818" i="16"/>
  <c r="B2818" i="16"/>
  <c r="F2817" i="16"/>
  <c r="C2817" i="16"/>
  <c r="B2817" i="16"/>
  <c r="F2816" i="16"/>
  <c r="C2816" i="16"/>
  <c r="B2816" i="16"/>
  <c r="F2815" i="16"/>
  <c r="C2815" i="16"/>
  <c r="B2815" i="16"/>
  <c r="F2814" i="16"/>
  <c r="C2814" i="16"/>
  <c r="B2814" i="16"/>
  <c r="F2813" i="16"/>
  <c r="C2813" i="16"/>
  <c r="B2813" i="16"/>
  <c r="F2812" i="16"/>
  <c r="C2812" i="16"/>
  <c r="B2812" i="16"/>
  <c r="F2811" i="16"/>
  <c r="C2811" i="16"/>
  <c r="B2811" i="16"/>
  <c r="F2810" i="16"/>
  <c r="C2810" i="16"/>
  <c r="B2810" i="16"/>
  <c r="F2809" i="16"/>
  <c r="C2809" i="16"/>
  <c r="B2809" i="16"/>
  <c r="F2808" i="16"/>
  <c r="C2808" i="16"/>
  <c r="B2808" i="16"/>
  <c r="F2807" i="16"/>
  <c r="C2807" i="16"/>
  <c r="B2807" i="16"/>
  <c r="F2806" i="16"/>
  <c r="C2806" i="16"/>
  <c r="B2806" i="16"/>
  <c r="F2805" i="16"/>
  <c r="C2805" i="16"/>
  <c r="B2805" i="16"/>
  <c r="F2804" i="16"/>
  <c r="C2804" i="16"/>
  <c r="B2804" i="16"/>
  <c r="F2803" i="16"/>
  <c r="C2803" i="16"/>
  <c r="B2803" i="16"/>
  <c r="F2802" i="16"/>
  <c r="C2802" i="16"/>
  <c r="B2802" i="16"/>
  <c r="F2801" i="16"/>
  <c r="C2801" i="16"/>
  <c r="B2801" i="16"/>
  <c r="F2800" i="16"/>
  <c r="C2800" i="16"/>
  <c r="B2800" i="16"/>
  <c r="F2799" i="16"/>
  <c r="C2799" i="16"/>
  <c r="B2799" i="16"/>
  <c r="F2798" i="16"/>
  <c r="C2798" i="16"/>
  <c r="B2798" i="16"/>
  <c r="F2797" i="16"/>
  <c r="C2797" i="16"/>
  <c r="B2797" i="16"/>
  <c r="F2796" i="16"/>
  <c r="C2796" i="16"/>
  <c r="B2796" i="16"/>
  <c r="F2795" i="16"/>
  <c r="C2795" i="16"/>
  <c r="B2795" i="16"/>
  <c r="F2794" i="16"/>
  <c r="C2794" i="16"/>
  <c r="B2794" i="16"/>
  <c r="F2793" i="16"/>
  <c r="C2793" i="16"/>
  <c r="B2793" i="16"/>
  <c r="F2792" i="16"/>
  <c r="C2792" i="16"/>
  <c r="B2792" i="16"/>
  <c r="F2791" i="16"/>
  <c r="C2791" i="16"/>
  <c r="B2791" i="16"/>
  <c r="F2790" i="16"/>
  <c r="C2790" i="16"/>
  <c r="B2790" i="16"/>
  <c r="F2789" i="16"/>
  <c r="C2789" i="16"/>
  <c r="B2789" i="16"/>
  <c r="F2788" i="16"/>
  <c r="C2788" i="16"/>
  <c r="B2788" i="16"/>
  <c r="F2787" i="16"/>
  <c r="C2787" i="16"/>
  <c r="B2787" i="16"/>
  <c r="F2786" i="16"/>
  <c r="C2786" i="16"/>
  <c r="B2786" i="16"/>
  <c r="F2785" i="16"/>
  <c r="C2785" i="16"/>
  <c r="B2785" i="16"/>
  <c r="F2784" i="16"/>
  <c r="C2784" i="16"/>
  <c r="B2784" i="16"/>
  <c r="F2783" i="16"/>
  <c r="C2783" i="16"/>
  <c r="B2783" i="16"/>
  <c r="F2782" i="16"/>
  <c r="C2782" i="16"/>
  <c r="B2782" i="16"/>
  <c r="F2781" i="16"/>
  <c r="C2781" i="16"/>
  <c r="B2781" i="16"/>
  <c r="F2780" i="16"/>
  <c r="C2780" i="16"/>
  <c r="B2780" i="16"/>
  <c r="F2779" i="16"/>
  <c r="C2779" i="16"/>
  <c r="B2779" i="16"/>
  <c r="F2778" i="16"/>
  <c r="C2778" i="16"/>
  <c r="B2778" i="16"/>
  <c r="F2777" i="16"/>
  <c r="C2777" i="16"/>
  <c r="B2777" i="16"/>
  <c r="F2776" i="16"/>
  <c r="C2776" i="16"/>
  <c r="B2776" i="16"/>
  <c r="F2775" i="16"/>
  <c r="C2775" i="16"/>
  <c r="B2775" i="16"/>
  <c r="F2774" i="16"/>
  <c r="C2774" i="16"/>
  <c r="B2774" i="16"/>
  <c r="F2773" i="16"/>
  <c r="C2773" i="16"/>
  <c r="B2773" i="16"/>
  <c r="F2772" i="16"/>
  <c r="C2772" i="16"/>
  <c r="B2772" i="16"/>
  <c r="F2771" i="16"/>
  <c r="C2771" i="16"/>
  <c r="B2771" i="16"/>
  <c r="F2770" i="16"/>
  <c r="C2770" i="16"/>
  <c r="B2770" i="16"/>
  <c r="F2769" i="16"/>
  <c r="C2769" i="16"/>
  <c r="B2769" i="16"/>
  <c r="F2768" i="16"/>
  <c r="C2768" i="16"/>
  <c r="B2768" i="16"/>
  <c r="F2767" i="16"/>
  <c r="C2767" i="16"/>
  <c r="B2767" i="16"/>
  <c r="F2766" i="16"/>
  <c r="C2766" i="16"/>
  <c r="B2766" i="16"/>
  <c r="F2765" i="16"/>
  <c r="C2765" i="16"/>
  <c r="B2765" i="16"/>
  <c r="F2764" i="16"/>
  <c r="C2764" i="16"/>
  <c r="B2764" i="16"/>
  <c r="F2763" i="16"/>
  <c r="C2763" i="16"/>
  <c r="B2763" i="16"/>
  <c r="F2762" i="16"/>
  <c r="C2762" i="16"/>
  <c r="B2762" i="16"/>
  <c r="F2761" i="16"/>
  <c r="C2761" i="16"/>
  <c r="B2761" i="16"/>
  <c r="F2760" i="16"/>
  <c r="C2760" i="16"/>
  <c r="B2760" i="16"/>
  <c r="F2759" i="16"/>
  <c r="C2759" i="16"/>
  <c r="B2759" i="16"/>
  <c r="F2758" i="16"/>
  <c r="C2758" i="16"/>
  <c r="B2758" i="16"/>
  <c r="F2757" i="16"/>
  <c r="C2757" i="16"/>
  <c r="B2757" i="16"/>
  <c r="F2756" i="16"/>
  <c r="C2756" i="16"/>
  <c r="B2756" i="16"/>
  <c r="F2755" i="16"/>
  <c r="C2755" i="16"/>
  <c r="B2755" i="16"/>
  <c r="F2754" i="16"/>
  <c r="C2754" i="16"/>
  <c r="B2754" i="16"/>
  <c r="F2753" i="16"/>
  <c r="C2753" i="16"/>
  <c r="B2753" i="16"/>
  <c r="F2752" i="16"/>
  <c r="C2752" i="16"/>
  <c r="B2752" i="16"/>
  <c r="F2751" i="16"/>
  <c r="C2751" i="16"/>
  <c r="B2751" i="16"/>
  <c r="F2750" i="16"/>
  <c r="C2750" i="16"/>
  <c r="B2750" i="16"/>
  <c r="F2749" i="16"/>
  <c r="C2749" i="16"/>
  <c r="B2749" i="16"/>
  <c r="F2748" i="16"/>
  <c r="C2748" i="16"/>
  <c r="B2748" i="16"/>
  <c r="F2747" i="16"/>
  <c r="C2747" i="16"/>
  <c r="B2747" i="16"/>
  <c r="F2746" i="16"/>
  <c r="C2746" i="16"/>
  <c r="B2746" i="16"/>
  <c r="F2745" i="16"/>
  <c r="C2745" i="16"/>
  <c r="B2745" i="16"/>
  <c r="F2744" i="16"/>
  <c r="C2744" i="16"/>
  <c r="B2744" i="16"/>
  <c r="F2743" i="16"/>
  <c r="C2743" i="16"/>
  <c r="B2743" i="16"/>
  <c r="F2742" i="16"/>
  <c r="C2742" i="16"/>
  <c r="B2742" i="16"/>
  <c r="F2741" i="16"/>
  <c r="C2741" i="16"/>
  <c r="B2741" i="16"/>
  <c r="F2740" i="16"/>
  <c r="C2740" i="16"/>
  <c r="B2740" i="16"/>
  <c r="F2739" i="16"/>
  <c r="C2739" i="16"/>
  <c r="B2739" i="16"/>
  <c r="F2738" i="16"/>
  <c r="C2738" i="16"/>
  <c r="B2738" i="16"/>
  <c r="F2737" i="16"/>
  <c r="C2737" i="16"/>
  <c r="B2737" i="16"/>
  <c r="F2736" i="16"/>
  <c r="C2736" i="16"/>
  <c r="B2736" i="16"/>
  <c r="F2735" i="16"/>
  <c r="C2735" i="16"/>
  <c r="B2735" i="16"/>
  <c r="F2734" i="16"/>
  <c r="C2734" i="16"/>
  <c r="B2734" i="16"/>
  <c r="F2733" i="16"/>
  <c r="C2733" i="16"/>
  <c r="B2733" i="16"/>
  <c r="F2732" i="16"/>
  <c r="C2732" i="16"/>
  <c r="B2732" i="16"/>
  <c r="F2731" i="16"/>
  <c r="C2731" i="16"/>
  <c r="B2731" i="16"/>
  <c r="F2730" i="16"/>
  <c r="C2730" i="16"/>
  <c r="B2730" i="16"/>
  <c r="F2729" i="16"/>
  <c r="C2729" i="16"/>
  <c r="B2729" i="16"/>
  <c r="F2728" i="16"/>
  <c r="C2728" i="16"/>
  <c r="B2728" i="16"/>
  <c r="F2727" i="16"/>
  <c r="C2727" i="16"/>
  <c r="B2727" i="16"/>
  <c r="F2726" i="16"/>
  <c r="C2726" i="16"/>
  <c r="B2726" i="16"/>
  <c r="F2725" i="16"/>
  <c r="C2725" i="16"/>
  <c r="B2725" i="16"/>
  <c r="F2724" i="16"/>
  <c r="C2724" i="16"/>
  <c r="B2724" i="16"/>
  <c r="F2723" i="16"/>
  <c r="C2723" i="16"/>
  <c r="B2723" i="16"/>
  <c r="F2722" i="16"/>
  <c r="C2722" i="16"/>
  <c r="B2722" i="16"/>
  <c r="F2721" i="16"/>
  <c r="C2721" i="16"/>
  <c r="B2721" i="16"/>
  <c r="F2720" i="16"/>
  <c r="C2720" i="16"/>
  <c r="B2720" i="16"/>
  <c r="F2719" i="16"/>
  <c r="C2719" i="16"/>
  <c r="B2719" i="16"/>
  <c r="F2718" i="16"/>
  <c r="C2718" i="16"/>
  <c r="B2718" i="16"/>
  <c r="F2717" i="16"/>
  <c r="C2717" i="16"/>
  <c r="B2717" i="16"/>
  <c r="F2716" i="16"/>
  <c r="C2716" i="16"/>
  <c r="B2716" i="16"/>
  <c r="F2715" i="16"/>
  <c r="C2715" i="16"/>
  <c r="B2715" i="16"/>
  <c r="F2714" i="16"/>
  <c r="C2714" i="16"/>
  <c r="B2714" i="16"/>
  <c r="F2713" i="16"/>
  <c r="C2713" i="16"/>
  <c r="B2713" i="16"/>
  <c r="F2712" i="16"/>
  <c r="C2712" i="16"/>
  <c r="B2712" i="16"/>
  <c r="F2711" i="16"/>
  <c r="C2711" i="16"/>
  <c r="B2711" i="16"/>
  <c r="F2710" i="16"/>
  <c r="C2710" i="16"/>
  <c r="B2710" i="16"/>
  <c r="F2709" i="16"/>
  <c r="C2709" i="16"/>
  <c r="B2709" i="16"/>
  <c r="F2708" i="16"/>
  <c r="C2708" i="16"/>
  <c r="B2708" i="16"/>
  <c r="F2707" i="16"/>
  <c r="C2707" i="16"/>
  <c r="B2707" i="16"/>
  <c r="F2706" i="16"/>
  <c r="C2706" i="16"/>
  <c r="B2706" i="16"/>
  <c r="F2705" i="16"/>
  <c r="C2705" i="16"/>
  <c r="B2705" i="16"/>
  <c r="F2704" i="16"/>
  <c r="C2704" i="16"/>
  <c r="B2704" i="16"/>
  <c r="F2703" i="16"/>
  <c r="C2703" i="16"/>
  <c r="B2703" i="16"/>
  <c r="F2702" i="16"/>
  <c r="C2702" i="16"/>
  <c r="B2702" i="16"/>
  <c r="F2701" i="16"/>
  <c r="C2701" i="16"/>
  <c r="B2701" i="16"/>
  <c r="F2700" i="16"/>
  <c r="C2700" i="16"/>
  <c r="B2700" i="16"/>
  <c r="F2699" i="16"/>
  <c r="C2699" i="16"/>
  <c r="B2699" i="16"/>
  <c r="F2698" i="16"/>
  <c r="C2698" i="16"/>
  <c r="B2698" i="16"/>
  <c r="F2697" i="16"/>
  <c r="C2697" i="16"/>
  <c r="B2697" i="16"/>
  <c r="F2696" i="16"/>
  <c r="C2696" i="16"/>
  <c r="B2696" i="16"/>
  <c r="F2695" i="16"/>
  <c r="C2695" i="16"/>
  <c r="B2695" i="16"/>
  <c r="F2694" i="16"/>
  <c r="C2694" i="16"/>
  <c r="B2694" i="16"/>
  <c r="F2693" i="16"/>
  <c r="C2693" i="16"/>
  <c r="B2693" i="16"/>
  <c r="F2692" i="16"/>
  <c r="C2692" i="16"/>
  <c r="B2692" i="16"/>
  <c r="F2691" i="16"/>
  <c r="C2691" i="16"/>
  <c r="B2691" i="16"/>
  <c r="F2690" i="16"/>
  <c r="C2690" i="16"/>
  <c r="B2690" i="16"/>
  <c r="F2689" i="16"/>
  <c r="C2689" i="16"/>
  <c r="B2689" i="16"/>
  <c r="F2688" i="16"/>
  <c r="C2688" i="16"/>
  <c r="B2688" i="16"/>
  <c r="F2687" i="16"/>
  <c r="C2687" i="16"/>
  <c r="B2687" i="16"/>
  <c r="F2686" i="16"/>
  <c r="C2686" i="16"/>
  <c r="B2686" i="16"/>
  <c r="F2685" i="16"/>
  <c r="C2685" i="16"/>
  <c r="B2685" i="16"/>
  <c r="F2684" i="16"/>
  <c r="C2684" i="16"/>
  <c r="B2684" i="16"/>
  <c r="F2683" i="16"/>
  <c r="C2683" i="16"/>
  <c r="B2683" i="16"/>
  <c r="F2682" i="16"/>
  <c r="C2682" i="16"/>
  <c r="B2682" i="16"/>
  <c r="F2681" i="16"/>
  <c r="C2681" i="16"/>
  <c r="B2681" i="16"/>
  <c r="F2680" i="16"/>
  <c r="C2680" i="16"/>
  <c r="B2680" i="16"/>
  <c r="F2679" i="16"/>
  <c r="C2679" i="16"/>
  <c r="B2679" i="16"/>
  <c r="F2678" i="16"/>
  <c r="C2678" i="16"/>
  <c r="B2678" i="16"/>
  <c r="F2677" i="16"/>
  <c r="C2677" i="16"/>
  <c r="B2677" i="16"/>
  <c r="F2676" i="16"/>
  <c r="C2676" i="16"/>
  <c r="B2676" i="16"/>
  <c r="F2675" i="16"/>
  <c r="C2675" i="16"/>
  <c r="B2675" i="16"/>
  <c r="F2674" i="16"/>
  <c r="C2674" i="16"/>
  <c r="B2674" i="16"/>
  <c r="F2673" i="16"/>
  <c r="C2673" i="16"/>
  <c r="B2673" i="16"/>
  <c r="F2672" i="16"/>
  <c r="C2672" i="16"/>
  <c r="B2672" i="16"/>
  <c r="F2671" i="16"/>
  <c r="C2671" i="16"/>
  <c r="B2671" i="16"/>
  <c r="F2670" i="16"/>
  <c r="C2670" i="16"/>
  <c r="B2670" i="16"/>
  <c r="F2669" i="16"/>
  <c r="C2669" i="16"/>
  <c r="B2669" i="16"/>
  <c r="F2668" i="16"/>
  <c r="C2668" i="16"/>
  <c r="B2668" i="16"/>
  <c r="F2667" i="16"/>
  <c r="C2667" i="16"/>
  <c r="B2667" i="16"/>
  <c r="F2666" i="16"/>
  <c r="C2666" i="16"/>
  <c r="B2666" i="16"/>
  <c r="F2665" i="16"/>
  <c r="C2665" i="16"/>
  <c r="B2665" i="16"/>
  <c r="F2664" i="16"/>
  <c r="C2664" i="16"/>
  <c r="B2664" i="16"/>
  <c r="F2663" i="16"/>
  <c r="C2663" i="16"/>
  <c r="B2663" i="16"/>
  <c r="F2662" i="16"/>
  <c r="C2662" i="16"/>
  <c r="B2662" i="16"/>
  <c r="F2661" i="16"/>
  <c r="C2661" i="16"/>
  <c r="B2661" i="16"/>
  <c r="F2660" i="16"/>
  <c r="C2660" i="16"/>
  <c r="B2660" i="16"/>
  <c r="F2659" i="16"/>
  <c r="C2659" i="16"/>
  <c r="B2659" i="16"/>
  <c r="F2658" i="16"/>
  <c r="C2658" i="16"/>
  <c r="B2658" i="16"/>
  <c r="F2657" i="16"/>
  <c r="C2657" i="16"/>
  <c r="B2657" i="16"/>
  <c r="F2656" i="16"/>
  <c r="C2656" i="16"/>
  <c r="B2656" i="16"/>
  <c r="F2655" i="16"/>
  <c r="C2655" i="16"/>
  <c r="B2655" i="16"/>
  <c r="F2654" i="16"/>
  <c r="C2654" i="16"/>
  <c r="B2654" i="16"/>
  <c r="F2653" i="16"/>
  <c r="C2653" i="16"/>
  <c r="B2653" i="16"/>
  <c r="F2652" i="16"/>
  <c r="C2652" i="16"/>
  <c r="B2652" i="16"/>
  <c r="F2651" i="16"/>
  <c r="C2651" i="16"/>
  <c r="B2651" i="16"/>
  <c r="F2650" i="16"/>
  <c r="C2650" i="16"/>
  <c r="B2650" i="16"/>
  <c r="F2649" i="16"/>
  <c r="C2649" i="16"/>
  <c r="B2649" i="16"/>
  <c r="F2648" i="16"/>
  <c r="C2648" i="16"/>
  <c r="B2648" i="16"/>
  <c r="F2647" i="16"/>
  <c r="C2647" i="16"/>
  <c r="B2647" i="16"/>
  <c r="F2646" i="16"/>
  <c r="C2646" i="16"/>
  <c r="B2646" i="16"/>
  <c r="F2645" i="16"/>
  <c r="C2645" i="16"/>
  <c r="B2645" i="16"/>
  <c r="F2644" i="16"/>
  <c r="C2644" i="16"/>
  <c r="B2644" i="16"/>
  <c r="F2643" i="16"/>
  <c r="C2643" i="16"/>
  <c r="B2643" i="16"/>
  <c r="F2642" i="16"/>
  <c r="C2642" i="16"/>
  <c r="B2642" i="16"/>
  <c r="F2641" i="16"/>
  <c r="C2641" i="16"/>
  <c r="B2641" i="16"/>
  <c r="F2640" i="16"/>
  <c r="C2640" i="16"/>
  <c r="B2640" i="16"/>
  <c r="F2639" i="16"/>
  <c r="C2639" i="16"/>
  <c r="B2639" i="16"/>
  <c r="F2638" i="16"/>
  <c r="C2638" i="16"/>
  <c r="B2638" i="16"/>
  <c r="F2637" i="16"/>
  <c r="C2637" i="16"/>
  <c r="B2637" i="16"/>
  <c r="F2636" i="16"/>
  <c r="C2636" i="16"/>
  <c r="B2636" i="16"/>
  <c r="F2635" i="16"/>
  <c r="C2635" i="16"/>
  <c r="B2635" i="16"/>
  <c r="F2634" i="16"/>
  <c r="C2634" i="16"/>
  <c r="B2634" i="16"/>
  <c r="F2633" i="16"/>
  <c r="C2633" i="16"/>
  <c r="B2633" i="16"/>
  <c r="F2632" i="16"/>
  <c r="C2632" i="16"/>
  <c r="B2632" i="16"/>
  <c r="F2631" i="16"/>
  <c r="C2631" i="16"/>
  <c r="B2631" i="16"/>
  <c r="F2630" i="16"/>
  <c r="C2630" i="16"/>
  <c r="B2630" i="16"/>
  <c r="F2629" i="16"/>
  <c r="C2629" i="16"/>
  <c r="B2629" i="16"/>
  <c r="F2628" i="16"/>
  <c r="C2628" i="16"/>
  <c r="B2628" i="16"/>
  <c r="F2627" i="16"/>
  <c r="C2627" i="16"/>
  <c r="B2627" i="16"/>
  <c r="F2626" i="16"/>
  <c r="C2626" i="16"/>
  <c r="B2626" i="16"/>
  <c r="F2625" i="16"/>
  <c r="C2625" i="16"/>
  <c r="B2625" i="16"/>
  <c r="F2624" i="16"/>
  <c r="C2624" i="16"/>
  <c r="B2624" i="16"/>
  <c r="F2623" i="16"/>
  <c r="C2623" i="16"/>
  <c r="B2623" i="16"/>
  <c r="F2622" i="16"/>
  <c r="C2622" i="16"/>
  <c r="B2622" i="16"/>
  <c r="F2621" i="16"/>
  <c r="C2621" i="16"/>
  <c r="B2621" i="16"/>
  <c r="F2620" i="16"/>
  <c r="C2620" i="16"/>
  <c r="B2620" i="16"/>
  <c r="F2619" i="16"/>
  <c r="C2619" i="16"/>
  <c r="B2619" i="16"/>
  <c r="F2618" i="16"/>
  <c r="C2618" i="16"/>
  <c r="B2618" i="16"/>
  <c r="F2617" i="16"/>
  <c r="C2617" i="16"/>
  <c r="B2617" i="16"/>
  <c r="F2616" i="16"/>
  <c r="C2616" i="16"/>
  <c r="B2616" i="16"/>
  <c r="F2615" i="16"/>
  <c r="C2615" i="16"/>
  <c r="B2615" i="16"/>
  <c r="F2614" i="16"/>
  <c r="C2614" i="16"/>
  <c r="B2614" i="16"/>
  <c r="F2613" i="16"/>
  <c r="C2613" i="16"/>
  <c r="B2613" i="16"/>
  <c r="F2612" i="16"/>
  <c r="C2612" i="16"/>
  <c r="B2612" i="16"/>
  <c r="F2611" i="16"/>
  <c r="C2611" i="16"/>
  <c r="B2611" i="16"/>
  <c r="F2610" i="16"/>
  <c r="C2610" i="16"/>
  <c r="B2610" i="16"/>
  <c r="F2609" i="16"/>
  <c r="C2609" i="16"/>
  <c r="B2609" i="16"/>
  <c r="F2608" i="16"/>
  <c r="C2608" i="16"/>
  <c r="B2608" i="16"/>
  <c r="F2607" i="16"/>
  <c r="C2607" i="16"/>
  <c r="B2607" i="16"/>
  <c r="F2606" i="16"/>
  <c r="C2606" i="16"/>
  <c r="B2606" i="16"/>
  <c r="F2605" i="16"/>
  <c r="C2605" i="16"/>
  <c r="B2605" i="16"/>
  <c r="F2604" i="16"/>
  <c r="C2604" i="16"/>
  <c r="B2604" i="16"/>
  <c r="F2603" i="16"/>
  <c r="C2603" i="16"/>
  <c r="B2603" i="16"/>
  <c r="F2602" i="16"/>
  <c r="C2602" i="16"/>
  <c r="B2602" i="16"/>
  <c r="F2601" i="16"/>
  <c r="C2601" i="16"/>
  <c r="B2601" i="16"/>
  <c r="F2600" i="16"/>
  <c r="C2600" i="16"/>
  <c r="B2600" i="16"/>
  <c r="F2599" i="16"/>
  <c r="C2599" i="16"/>
  <c r="B2599" i="16"/>
  <c r="F2598" i="16"/>
  <c r="C2598" i="16"/>
  <c r="B2598" i="16"/>
  <c r="F2597" i="16"/>
  <c r="C2597" i="16"/>
  <c r="B2597" i="16"/>
  <c r="F2596" i="16"/>
  <c r="C2596" i="16"/>
  <c r="B2596" i="16"/>
  <c r="F2595" i="16"/>
  <c r="C2595" i="16"/>
  <c r="B2595" i="16"/>
  <c r="F2594" i="16"/>
  <c r="C2594" i="16"/>
  <c r="B2594" i="16"/>
  <c r="F2593" i="16"/>
  <c r="C2593" i="16"/>
  <c r="B2593" i="16"/>
  <c r="F2592" i="16"/>
  <c r="C2592" i="16"/>
  <c r="B2592" i="16"/>
  <c r="F2591" i="16"/>
  <c r="C2591" i="16"/>
  <c r="B2591" i="16"/>
  <c r="F2590" i="16"/>
  <c r="C2590" i="16"/>
  <c r="B2590" i="16"/>
  <c r="F2589" i="16"/>
  <c r="C2589" i="16"/>
  <c r="B2589" i="16"/>
  <c r="F2588" i="16"/>
  <c r="C2588" i="16"/>
  <c r="B2588" i="16"/>
  <c r="F2587" i="16"/>
  <c r="C2587" i="16"/>
  <c r="B2587" i="16"/>
  <c r="F2586" i="16"/>
  <c r="C2586" i="16"/>
  <c r="B2586" i="16"/>
  <c r="F2585" i="16"/>
  <c r="C2585" i="16"/>
  <c r="B2585" i="16"/>
  <c r="F2584" i="16"/>
  <c r="C2584" i="16"/>
  <c r="B2584" i="16"/>
  <c r="F2583" i="16"/>
  <c r="C2583" i="16"/>
  <c r="B2583" i="16"/>
  <c r="F2582" i="16"/>
  <c r="C2582" i="16"/>
  <c r="B2582" i="16"/>
  <c r="F2581" i="16"/>
  <c r="C2581" i="16"/>
  <c r="B2581" i="16"/>
  <c r="F2580" i="16"/>
  <c r="C2580" i="16"/>
  <c r="B2580" i="16"/>
  <c r="F2579" i="16"/>
  <c r="C2579" i="16"/>
  <c r="B2579" i="16"/>
  <c r="F2578" i="16"/>
  <c r="C2578" i="16"/>
  <c r="B2578" i="16"/>
  <c r="F2577" i="16"/>
  <c r="C2577" i="16"/>
  <c r="B2577" i="16"/>
  <c r="F2576" i="16"/>
  <c r="C2576" i="16"/>
  <c r="B2576" i="16"/>
  <c r="F2575" i="16"/>
  <c r="C2575" i="16"/>
  <c r="B2575" i="16"/>
  <c r="F2574" i="16"/>
  <c r="C2574" i="16"/>
  <c r="B2574" i="16"/>
  <c r="F2573" i="16"/>
  <c r="C2573" i="16"/>
  <c r="B2573" i="16"/>
  <c r="F2572" i="16"/>
  <c r="C2572" i="16"/>
  <c r="B2572" i="16"/>
  <c r="F2571" i="16"/>
  <c r="C2571" i="16"/>
  <c r="B2571" i="16"/>
  <c r="F2570" i="16"/>
  <c r="C2570" i="16"/>
  <c r="B2570" i="16"/>
  <c r="F2569" i="16"/>
  <c r="C2569" i="16"/>
  <c r="B2569" i="16"/>
  <c r="F2568" i="16"/>
  <c r="C2568" i="16"/>
  <c r="B2568" i="16"/>
  <c r="F2567" i="16"/>
  <c r="C2567" i="16"/>
  <c r="B2567" i="16"/>
  <c r="F2566" i="16"/>
  <c r="C2566" i="16"/>
  <c r="B2566" i="16"/>
  <c r="F2565" i="16"/>
  <c r="C2565" i="16"/>
  <c r="B2565" i="16"/>
  <c r="F2564" i="16"/>
  <c r="C2564" i="16"/>
  <c r="B2564" i="16"/>
  <c r="F2563" i="16"/>
  <c r="C2563" i="16"/>
  <c r="B2563" i="16"/>
  <c r="F2562" i="16"/>
  <c r="C2562" i="16"/>
  <c r="B2562" i="16"/>
  <c r="F2561" i="16"/>
  <c r="C2561" i="16"/>
  <c r="B2561" i="16"/>
  <c r="F2560" i="16"/>
  <c r="C2560" i="16"/>
  <c r="B2560" i="16"/>
  <c r="F2559" i="16"/>
  <c r="C2559" i="16"/>
  <c r="B2559" i="16"/>
  <c r="F2558" i="16"/>
  <c r="C2558" i="16"/>
  <c r="B2558" i="16"/>
  <c r="F2557" i="16"/>
  <c r="C2557" i="16"/>
  <c r="B2557" i="16"/>
  <c r="F2556" i="16"/>
  <c r="C2556" i="16"/>
  <c r="B2556" i="16"/>
  <c r="F2555" i="16"/>
  <c r="C2555" i="16"/>
  <c r="B2555" i="16"/>
  <c r="F2554" i="16"/>
  <c r="C2554" i="16"/>
  <c r="B2554" i="16"/>
  <c r="F2553" i="16"/>
  <c r="C2553" i="16"/>
  <c r="B2553" i="16"/>
  <c r="F2552" i="16"/>
  <c r="C2552" i="16"/>
  <c r="B2552" i="16"/>
  <c r="F2551" i="16"/>
  <c r="C2551" i="16"/>
  <c r="B2551" i="16"/>
  <c r="F2550" i="16"/>
  <c r="C2550" i="16"/>
  <c r="B2550" i="16"/>
  <c r="F2549" i="16"/>
  <c r="C2549" i="16"/>
  <c r="B2549" i="16"/>
  <c r="F2548" i="16"/>
  <c r="C2548" i="16"/>
  <c r="B2548" i="16"/>
  <c r="F2547" i="16"/>
  <c r="C2547" i="16"/>
  <c r="B2547" i="16"/>
  <c r="F2546" i="16"/>
  <c r="C2546" i="16"/>
  <c r="B2546" i="16"/>
  <c r="F2545" i="16"/>
  <c r="C2545" i="16"/>
  <c r="B2545" i="16"/>
  <c r="F2544" i="16"/>
  <c r="C2544" i="16"/>
  <c r="B2544" i="16"/>
  <c r="F2543" i="16"/>
  <c r="C2543" i="16"/>
  <c r="B2543" i="16"/>
  <c r="F2542" i="16"/>
  <c r="C2542" i="16"/>
  <c r="B2542" i="16"/>
  <c r="F2541" i="16"/>
  <c r="C2541" i="16"/>
  <c r="B2541" i="16"/>
  <c r="F2540" i="16"/>
  <c r="C2540" i="16"/>
  <c r="B2540" i="16"/>
  <c r="F2539" i="16"/>
  <c r="C2539" i="16"/>
  <c r="B2539" i="16"/>
  <c r="F2538" i="16"/>
  <c r="C2538" i="16"/>
  <c r="B2538" i="16"/>
  <c r="F2537" i="16"/>
  <c r="C2537" i="16"/>
  <c r="B2537" i="16"/>
  <c r="F2536" i="16"/>
  <c r="C2536" i="16"/>
  <c r="B2536" i="16"/>
  <c r="F2535" i="16"/>
  <c r="C2535" i="16"/>
  <c r="B2535" i="16"/>
  <c r="F2534" i="16"/>
  <c r="C2534" i="16"/>
  <c r="B2534" i="16"/>
  <c r="F2533" i="16"/>
  <c r="C2533" i="16"/>
  <c r="B2533" i="16"/>
  <c r="F2532" i="16"/>
  <c r="C2532" i="16"/>
  <c r="B2532" i="16"/>
  <c r="F2531" i="16"/>
  <c r="C2531" i="16"/>
  <c r="B2531" i="16"/>
  <c r="F2530" i="16"/>
  <c r="C2530" i="16"/>
  <c r="B2530" i="16"/>
  <c r="F2529" i="16"/>
  <c r="C2529" i="16"/>
  <c r="B2529" i="16"/>
  <c r="F2528" i="16"/>
  <c r="C2528" i="16"/>
  <c r="B2528" i="16"/>
  <c r="F2527" i="16"/>
  <c r="C2527" i="16"/>
  <c r="B2527" i="16"/>
  <c r="F2526" i="16"/>
  <c r="C2526" i="16"/>
  <c r="B2526" i="16"/>
  <c r="F2525" i="16"/>
  <c r="C2525" i="16"/>
  <c r="B2525" i="16"/>
  <c r="F2524" i="16"/>
  <c r="C2524" i="16"/>
  <c r="B2524" i="16"/>
  <c r="F2523" i="16"/>
  <c r="C2523" i="16"/>
  <c r="B2523" i="16"/>
  <c r="F2522" i="16"/>
  <c r="C2522" i="16"/>
  <c r="B2522" i="16"/>
  <c r="F2521" i="16"/>
  <c r="C2521" i="16"/>
  <c r="B2521" i="16"/>
  <c r="F2520" i="16"/>
  <c r="C2520" i="16"/>
  <c r="B2520" i="16"/>
  <c r="F2519" i="16"/>
  <c r="C2519" i="16"/>
  <c r="B2519" i="16"/>
  <c r="F2518" i="16"/>
  <c r="C2518" i="16"/>
  <c r="B2518" i="16"/>
  <c r="F2517" i="16"/>
  <c r="C2517" i="16"/>
  <c r="B2517" i="16"/>
  <c r="F2516" i="16"/>
  <c r="C2516" i="16"/>
  <c r="B2516" i="16"/>
  <c r="F2515" i="16"/>
  <c r="C2515" i="16"/>
  <c r="B2515" i="16"/>
  <c r="F2514" i="16"/>
  <c r="C2514" i="16"/>
  <c r="B2514" i="16"/>
  <c r="F2513" i="16"/>
  <c r="C2513" i="16"/>
  <c r="B2513" i="16"/>
  <c r="F2512" i="16"/>
  <c r="C2512" i="16"/>
  <c r="B2512" i="16"/>
  <c r="F2511" i="16"/>
  <c r="C2511" i="16"/>
  <c r="B2511" i="16"/>
  <c r="F2510" i="16"/>
  <c r="C2510" i="16"/>
  <c r="B2510" i="16"/>
  <c r="F2509" i="16"/>
  <c r="C2509" i="16"/>
  <c r="B2509" i="16"/>
  <c r="F2508" i="16"/>
  <c r="C2508" i="16"/>
  <c r="B2508" i="16"/>
  <c r="F2507" i="16"/>
  <c r="C2507" i="16"/>
  <c r="B2507" i="16"/>
  <c r="F2506" i="16"/>
  <c r="C2506" i="16"/>
  <c r="B2506" i="16"/>
  <c r="F2505" i="16"/>
  <c r="C2505" i="16"/>
  <c r="B2505" i="16"/>
  <c r="F2504" i="16"/>
  <c r="C2504" i="16"/>
  <c r="B2504" i="16"/>
  <c r="F2503" i="16"/>
  <c r="C2503" i="16"/>
  <c r="B2503" i="16"/>
  <c r="F2502" i="16"/>
  <c r="C2502" i="16"/>
  <c r="B2502" i="16"/>
  <c r="F2501" i="16"/>
  <c r="C2501" i="16"/>
  <c r="B2501" i="16"/>
  <c r="F2500" i="16"/>
  <c r="C2500" i="16"/>
  <c r="B2500" i="16"/>
  <c r="F2499" i="16"/>
  <c r="C2499" i="16"/>
  <c r="B2499" i="16"/>
  <c r="F2498" i="16"/>
  <c r="C2498" i="16"/>
  <c r="B2498" i="16"/>
  <c r="F2497" i="16"/>
  <c r="C2497" i="16"/>
  <c r="B2497" i="16"/>
  <c r="F2496" i="16"/>
  <c r="C2496" i="16"/>
  <c r="B2496" i="16"/>
  <c r="F2495" i="16"/>
  <c r="C2495" i="16"/>
  <c r="B2495" i="16"/>
  <c r="F2494" i="16"/>
  <c r="C2494" i="16"/>
  <c r="B2494" i="16"/>
  <c r="F2493" i="16"/>
  <c r="C2493" i="16"/>
  <c r="B2493" i="16"/>
  <c r="F2492" i="16"/>
  <c r="C2492" i="16"/>
  <c r="B2492" i="16"/>
  <c r="F2491" i="16"/>
  <c r="C2491" i="16"/>
  <c r="B2491" i="16"/>
  <c r="F2490" i="16"/>
  <c r="C2490" i="16"/>
  <c r="B2490" i="16"/>
  <c r="F2489" i="16"/>
  <c r="C2489" i="16"/>
  <c r="B2489" i="16"/>
  <c r="F2488" i="16"/>
  <c r="C2488" i="16"/>
  <c r="B2488" i="16"/>
  <c r="F2487" i="16"/>
  <c r="C2487" i="16"/>
  <c r="B2487" i="16"/>
  <c r="F2486" i="16"/>
  <c r="C2486" i="16"/>
  <c r="B2486" i="16"/>
  <c r="F2485" i="16"/>
  <c r="C2485" i="16"/>
  <c r="B2485" i="16"/>
  <c r="F2484" i="16"/>
  <c r="C2484" i="16"/>
  <c r="B2484" i="16"/>
  <c r="F2483" i="16"/>
  <c r="C2483" i="16"/>
  <c r="B2483" i="16"/>
  <c r="F2482" i="16"/>
  <c r="C2482" i="16"/>
  <c r="B2482" i="16"/>
  <c r="F2481" i="16"/>
  <c r="C2481" i="16"/>
  <c r="B2481" i="16"/>
  <c r="F2480" i="16"/>
  <c r="C2480" i="16"/>
  <c r="B2480" i="16"/>
  <c r="F2479" i="16"/>
  <c r="C2479" i="16"/>
  <c r="B2479" i="16"/>
  <c r="F2478" i="16"/>
  <c r="C2478" i="16"/>
  <c r="B2478" i="16"/>
  <c r="F2477" i="16"/>
  <c r="C2477" i="16"/>
  <c r="B2477" i="16"/>
  <c r="F2476" i="16"/>
  <c r="C2476" i="16"/>
  <c r="B2476" i="16"/>
  <c r="F2475" i="16"/>
  <c r="C2475" i="16"/>
  <c r="B2475" i="16"/>
  <c r="F2474" i="16"/>
  <c r="C2474" i="16"/>
  <c r="B2474" i="16"/>
  <c r="F2473" i="16"/>
  <c r="C2473" i="16"/>
  <c r="B2473" i="16"/>
  <c r="F2472" i="16"/>
  <c r="C2472" i="16"/>
  <c r="B2472" i="16"/>
  <c r="F2471" i="16"/>
  <c r="C2471" i="16"/>
  <c r="B2471" i="16"/>
  <c r="F2470" i="16"/>
  <c r="C2470" i="16"/>
  <c r="B2470" i="16"/>
  <c r="F2469" i="16"/>
  <c r="C2469" i="16"/>
  <c r="B2469" i="16"/>
  <c r="F2468" i="16"/>
  <c r="C2468" i="16"/>
  <c r="B2468" i="16"/>
  <c r="F2467" i="16"/>
  <c r="C2467" i="16"/>
  <c r="B2467" i="16"/>
  <c r="F2466" i="16"/>
  <c r="C2466" i="16"/>
  <c r="B2466" i="16"/>
  <c r="F2465" i="16"/>
  <c r="C2465" i="16"/>
  <c r="B2465" i="16"/>
  <c r="F2464" i="16"/>
  <c r="C2464" i="16"/>
  <c r="B2464" i="16"/>
  <c r="F2463" i="16"/>
  <c r="C2463" i="16"/>
  <c r="B2463" i="16"/>
  <c r="F2462" i="16"/>
  <c r="C2462" i="16"/>
  <c r="B2462" i="16"/>
  <c r="F2461" i="16"/>
  <c r="C2461" i="16"/>
  <c r="B2461" i="16"/>
  <c r="F2460" i="16"/>
  <c r="C2460" i="16"/>
  <c r="B2460" i="16"/>
  <c r="F2459" i="16"/>
  <c r="C2459" i="16"/>
  <c r="B2459" i="16"/>
  <c r="F2458" i="16"/>
  <c r="C2458" i="16"/>
  <c r="B2458" i="16"/>
  <c r="F2457" i="16"/>
  <c r="C2457" i="16"/>
  <c r="B2457" i="16"/>
  <c r="F2456" i="16"/>
  <c r="C2456" i="16"/>
  <c r="B2456" i="16"/>
  <c r="F2455" i="16"/>
  <c r="C2455" i="16"/>
  <c r="B2455" i="16"/>
  <c r="F2454" i="16"/>
  <c r="C2454" i="16"/>
  <c r="B2454" i="16"/>
  <c r="F2453" i="16"/>
  <c r="C2453" i="16"/>
  <c r="B2453" i="16"/>
  <c r="F2452" i="16"/>
  <c r="C2452" i="16"/>
  <c r="B2452" i="16"/>
  <c r="F2451" i="16"/>
  <c r="C2451" i="16"/>
  <c r="B2451" i="16"/>
  <c r="F2450" i="16"/>
  <c r="C2450" i="16"/>
  <c r="B2450" i="16"/>
  <c r="F2449" i="16"/>
  <c r="C2449" i="16"/>
  <c r="B2449" i="16"/>
  <c r="F2448" i="16"/>
  <c r="C2448" i="16"/>
  <c r="B2448" i="16"/>
  <c r="F2447" i="16"/>
  <c r="C2447" i="16"/>
  <c r="B2447" i="16"/>
  <c r="F2446" i="16"/>
  <c r="C2446" i="16"/>
  <c r="B2446" i="16"/>
  <c r="F2445" i="16"/>
  <c r="C2445" i="16"/>
  <c r="B2445" i="16"/>
  <c r="F2444" i="16"/>
  <c r="C2444" i="16"/>
  <c r="B2444" i="16"/>
  <c r="F2443" i="16"/>
  <c r="C2443" i="16"/>
  <c r="B2443" i="16"/>
  <c r="F2442" i="16"/>
  <c r="C2442" i="16"/>
  <c r="B2442" i="16"/>
  <c r="F2441" i="16"/>
  <c r="C2441" i="16"/>
  <c r="B2441" i="16"/>
  <c r="F2440" i="16"/>
  <c r="C2440" i="16"/>
  <c r="B2440" i="16"/>
  <c r="F2439" i="16"/>
  <c r="C2439" i="16"/>
  <c r="B2439" i="16"/>
  <c r="F2438" i="16"/>
  <c r="C2438" i="16"/>
  <c r="B2438" i="16"/>
  <c r="F2437" i="16"/>
  <c r="C2437" i="16"/>
  <c r="B2437" i="16"/>
  <c r="F2436" i="16"/>
  <c r="C2436" i="16"/>
  <c r="B2436" i="16"/>
  <c r="F2435" i="16"/>
  <c r="C2435" i="16"/>
  <c r="B2435" i="16"/>
  <c r="F2434" i="16"/>
  <c r="C2434" i="16"/>
  <c r="B2434" i="16"/>
  <c r="F2433" i="16"/>
  <c r="C2433" i="16"/>
  <c r="B2433" i="16"/>
  <c r="F2432" i="16"/>
  <c r="C2432" i="16"/>
  <c r="B2432" i="16"/>
  <c r="F2431" i="16"/>
  <c r="C2431" i="16"/>
  <c r="B2431" i="16"/>
  <c r="F2430" i="16"/>
  <c r="C2430" i="16"/>
  <c r="B2430" i="16"/>
  <c r="F2429" i="16"/>
  <c r="C2429" i="16"/>
  <c r="B2429" i="16"/>
  <c r="F2428" i="16"/>
  <c r="C2428" i="16"/>
  <c r="B2428" i="16"/>
  <c r="F2427" i="16"/>
  <c r="C2427" i="16"/>
  <c r="B2427" i="16"/>
  <c r="F2426" i="16"/>
  <c r="C2426" i="16"/>
  <c r="B2426" i="16"/>
  <c r="F2425" i="16"/>
  <c r="C2425" i="16"/>
  <c r="B2425" i="16"/>
  <c r="F2424" i="16"/>
  <c r="C2424" i="16"/>
  <c r="B2424" i="16"/>
  <c r="F2423" i="16"/>
  <c r="C2423" i="16"/>
  <c r="B2423" i="16"/>
  <c r="F2422" i="16"/>
  <c r="C2422" i="16"/>
  <c r="B2422" i="16"/>
  <c r="F2421" i="16"/>
  <c r="C2421" i="16"/>
  <c r="B2421" i="16"/>
  <c r="F2420" i="16"/>
  <c r="C2420" i="16"/>
  <c r="B2420" i="16"/>
  <c r="F2419" i="16"/>
  <c r="C2419" i="16"/>
  <c r="B2419" i="16"/>
  <c r="F2418" i="16"/>
  <c r="C2418" i="16"/>
  <c r="B2418" i="16"/>
  <c r="F2417" i="16"/>
  <c r="C2417" i="16"/>
  <c r="B2417" i="16"/>
  <c r="F2416" i="16"/>
  <c r="C2416" i="16"/>
  <c r="B2416" i="16"/>
  <c r="F2415" i="16"/>
  <c r="C2415" i="16"/>
  <c r="B2415" i="16"/>
  <c r="F2414" i="16"/>
  <c r="C2414" i="16"/>
  <c r="B2414" i="16"/>
  <c r="F2413" i="16"/>
  <c r="C2413" i="16"/>
  <c r="B2413" i="16"/>
  <c r="F2412" i="16"/>
  <c r="C2412" i="16"/>
  <c r="B2412" i="16"/>
  <c r="F2411" i="16"/>
  <c r="C2411" i="16"/>
  <c r="B2411" i="16"/>
  <c r="F2410" i="16"/>
  <c r="C2410" i="16"/>
  <c r="B2410" i="16"/>
  <c r="F2409" i="16"/>
  <c r="C2409" i="16"/>
  <c r="B2409" i="16"/>
  <c r="F2408" i="16"/>
  <c r="C2408" i="16"/>
  <c r="B2408" i="16"/>
  <c r="F2407" i="16"/>
  <c r="C2407" i="16"/>
  <c r="B2407" i="16"/>
  <c r="F2406" i="16"/>
  <c r="C2406" i="16"/>
  <c r="B2406" i="16"/>
  <c r="F2405" i="16"/>
  <c r="C2405" i="16"/>
  <c r="B2405" i="16"/>
  <c r="F2404" i="16"/>
  <c r="C2404" i="16"/>
  <c r="B2404" i="16"/>
  <c r="F2403" i="16"/>
  <c r="C2403" i="16"/>
  <c r="B2403" i="16"/>
  <c r="F2402" i="16"/>
  <c r="C2402" i="16"/>
  <c r="B2402" i="16"/>
  <c r="F2401" i="16"/>
  <c r="C2401" i="16"/>
  <c r="B2401" i="16"/>
  <c r="F2400" i="16"/>
  <c r="C2400" i="16"/>
  <c r="B2400" i="16"/>
  <c r="F2399" i="16"/>
  <c r="C2399" i="16"/>
  <c r="B2399" i="16"/>
  <c r="F2398" i="16"/>
  <c r="C2398" i="16"/>
  <c r="B2398" i="16"/>
  <c r="F2397" i="16"/>
  <c r="C2397" i="16"/>
  <c r="B2397" i="16"/>
  <c r="F2396" i="16"/>
  <c r="C2396" i="16"/>
  <c r="B2396" i="16"/>
  <c r="F2395" i="16"/>
  <c r="C2395" i="16"/>
  <c r="B2395" i="16"/>
  <c r="F2394" i="16"/>
  <c r="C2394" i="16"/>
  <c r="B2394" i="16"/>
  <c r="F2393" i="16"/>
  <c r="C2393" i="16"/>
  <c r="B2393" i="16"/>
  <c r="F2392" i="16"/>
  <c r="C2392" i="16"/>
  <c r="B2392" i="16"/>
  <c r="F2391" i="16"/>
  <c r="C2391" i="16"/>
  <c r="B2391" i="16"/>
  <c r="F2390" i="16"/>
  <c r="C2390" i="16"/>
  <c r="B2390" i="16"/>
  <c r="F2389" i="16"/>
  <c r="C2389" i="16"/>
  <c r="B2389" i="16"/>
  <c r="F2388" i="16"/>
  <c r="C2388" i="16"/>
  <c r="B2388" i="16"/>
  <c r="F2387" i="16"/>
  <c r="C2387" i="16"/>
  <c r="B2387" i="16"/>
  <c r="F2386" i="16"/>
  <c r="C2386" i="16"/>
  <c r="B2386" i="16"/>
  <c r="F2385" i="16"/>
  <c r="C2385" i="16"/>
  <c r="B2385" i="16"/>
  <c r="F2384" i="16"/>
  <c r="C2384" i="16"/>
  <c r="B2384" i="16"/>
  <c r="F2383" i="16"/>
  <c r="C2383" i="16"/>
  <c r="B2383" i="16"/>
  <c r="F2382" i="16"/>
  <c r="C2382" i="16"/>
  <c r="B2382" i="16"/>
  <c r="F2381" i="16"/>
  <c r="C2381" i="16"/>
  <c r="B2381" i="16"/>
  <c r="F2380" i="16"/>
  <c r="C2380" i="16"/>
  <c r="B2380" i="16"/>
  <c r="F2379" i="16"/>
  <c r="C2379" i="16"/>
  <c r="B2379" i="16"/>
  <c r="F2378" i="16"/>
  <c r="C2378" i="16"/>
  <c r="B2378" i="16"/>
  <c r="F2377" i="16"/>
  <c r="C2377" i="16"/>
  <c r="B2377" i="16"/>
  <c r="F2376" i="16"/>
  <c r="C2376" i="16"/>
  <c r="B2376" i="16"/>
  <c r="F2375" i="16"/>
  <c r="C2375" i="16"/>
  <c r="B2375" i="16"/>
  <c r="F2374" i="16"/>
  <c r="C2374" i="16"/>
  <c r="B2374" i="16"/>
  <c r="F2373" i="16"/>
  <c r="C2373" i="16"/>
  <c r="B2373" i="16"/>
  <c r="F2372" i="16"/>
  <c r="C2372" i="16"/>
  <c r="B2372" i="16"/>
  <c r="F2371" i="16"/>
  <c r="C2371" i="16"/>
  <c r="B2371" i="16"/>
  <c r="F2370" i="16"/>
  <c r="C2370" i="16"/>
  <c r="B2370" i="16"/>
  <c r="F2369" i="16"/>
  <c r="C2369" i="16"/>
  <c r="B2369" i="16"/>
  <c r="F2368" i="16"/>
  <c r="C2368" i="16"/>
  <c r="B2368" i="16"/>
  <c r="F2367" i="16"/>
  <c r="C2367" i="16"/>
  <c r="B2367" i="16"/>
  <c r="F2366" i="16"/>
  <c r="C2366" i="16"/>
  <c r="B2366" i="16"/>
  <c r="F2365" i="16"/>
  <c r="C2365" i="16"/>
  <c r="B2365" i="16"/>
  <c r="F2364" i="16"/>
  <c r="C2364" i="16"/>
  <c r="B2364" i="16"/>
  <c r="F2363" i="16"/>
  <c r="C2363" i="16"/>
  <c r="B2363" i="16"/>
  <c r="F2362" i="16"/>
  <c r="C2362" i="16"/>
  <c r="B2362" i="16"/>
  <c r="F2361" i="16"/>
  <c r="C2361" i="16"/>
  <c r="B2361" i="16"/>
  <c r="F2360" i="16"/>
  <c r="C2360" i="16"/>
  <c r="B2360" i="16"/>
  <c r="F2359" i="16"/>
  <c r="C2359" i="16"/>
  <c r="B2359" i="16"/>
  <c r="F2358" i="16"/>
  <c r="C2358" i="16"/>
  <c r="B2358" i="16"/>
  <c r="F2357" i="16"/>
  <c r="C2357" i="16"/>
  <c r="B2357" i="16"/>
  <c r="F2356" i="16"/>
  <c r="C2356" i="16"/>
  <c r="B2356" i="16"/>
  <c r="F2355" i="16"/>
  <c r="C2355" i="16"/>
  <c r="B2355" i="16"/>
  <c r="F2354" i="16"/>
  <c r="C2354" i="16"/>
  <c r="B2354" i="16"/>
  <c r="F2353" i="16"/>
  <c r="C2353" i="16"/>
  <c r="B2353" i="16"/>
  <c r="F2352" i="16"/>
  <c r="C2352" i="16"/>
  <c r="B2352" i="16"/>
  <c r="F2351" i="16"/>
  <c r="C2351" i="16"/>
  <c r="B2351" i="16"/>
  <c r="F2350" i="16"/>
  <c r="C2350" i="16"/>
  <c r="B2350" i="16"/>
  <c r="F2349" i="16"/>
  <c r="C2349" i="16"/>
  <c r="B2349" i="16"/>
  <c r="F2348" i="16"/>
  <c r="C2348" i="16"/>
  <c r="B2348" i="16"/>
  <c r="F2347" i="16"/>
  <c r="C2347" i="16"/>
  <c r="B2347" i="16"/>
  <c r="F2346" i="16"/>
  <c r="C2346" i="16"/>
  <c r="B2346" i="16"/>
  <c r="F2345" i="16"/>
  <c r="C2345" i="16"/>
  <c r="B2345" i="16"/>
  <c r="F2344" i="16"/>
  <c r="C2344" i="16"/>
  <c r="B2344" i="16"/>
  <c r="F2343" i="16"/>
  <c r="C2343" i="16"/>
  <c r="B2343" i="16"/>
  <c r="F2342" i="16"/>
  <c r="C2342" i="16"/>
  <c r="B2342" i="16"/>
  <c r="F2341" i="16"/>
  <c r="C2341" i="16"/>
  <c r="B2341" i="16"/>
  <c r="F2340" i="16"/>
  <c r="C2340" i="16"/>
  <c r="B2340" i="16"/>
  <c r="F2339" i="16"/>
  <c r="C2339" i="16"/>
  <c r="B2339" i="16"/>
  <c r="F2338" i="16"/>
  <c r="C2338" i="16"/>
  <c r="B2338" i="16"/>
  <c r="F2337" i="16"/>
  <c r="C2337" i="16"/>
  <c r="B2337" i="16"/>
  <c r="F2336" i="16"/>
  <c r="C2336" i="16"/>
  <c r="B2336" i="16"/>
  <c r="F2335" i="16"/>
  <c r="C2335" i="16"/>
  <c r="B2335" i="16"/>
  <c r="F2334" i="16"/>
  <c r="C2334" i="16"/>
  <c r="B2334" i="16"/>
  <c r="F2333" i="16"/>
  <c r="C2333" i="16"/>
  <c r="B2333" i="16"/>
  <c r="F2332" i="16"/>
  <c r="C2332" i="16"/>
  <c r="B2332" i="16"/>
  <c r="F2331" i="16"/>
  <c r="C2331" i="16"/>
  <c r="B2331" i="16"/>
  <c r="F2330" i="16"/>
  <c r="C2330" i="16"/>
  <c r="B2330" i="16"/>
  <c r="F2329" i="16"/>
  <c r="C2329" i="16"/>
  <c r="B2329" i="16"/>
  <c r="F2328" i="16"/>
  <c r="C2328" i="16"/>
  <c r="B2328" i="16"/>
  <c r="F2327" i="16"/>
  <c r="C2327" i="16"/>
  <c r="B2327" i="16"/>
  <c r="F2326" i="16"/>
  <c r="C2326" i="16"/>
  <c r="B2326" i="16"/>
  <c r="F2325" i="16"/>
  <c r="C2325" i="16"/>
  <c r="B2325" i="16"/>
  <c r="F2324" i="16"/>
  <c r="C2324" i="16"/>
  <c r="B2324" i="16"/>
  <c r="F2323" i="16"/>
  <c r="C2323" i="16"/>
  <c r="B2323" i="16"/>
  <c r="F2322" i="16"/>
  <c r="C2322" i="16"/>
  <c r="B2322" i="16"/>
  <c r="F2321" i="16"/>
  <c r="C2321" i="16"/>
  <c r="B2321" i="16"/>
  <c r="F2320" i="16"/>
  <c r="C2320" i="16"/>
  <c r="B2320" i="16"/>
  <c r="F2319" i="16"/>
  <c r="C2319" i="16"/>
  <c r="B2319" i="16"/>
  <c r="F2318" i="16"/>
  <c r="C2318" i="16"/>
  <c r="B2318" i="16"/>
  <c r="F2317" i="16"/>
  <c r="C2317" i="16"/>
  <c r="B2317" i="16"/>
  <c r="F2316" i="16"/>
  <c r="C2316" i="16"/>
  <c r="B2316" i="16"/>
  <c r="F2315" i="16"/>
  <c r="C2315" i="16"/>
  <c r="B2315" i="16"/>
  <c r="F2314" i="16"/>
  <c r="C2314" i="16"/>
  <c r="B2314" i="16"/>
  <c r="F2313" i="16"/>
  <c r="C2313" i="16"/>
  <c r="B2313" i="16"/>
  <c r="F2312" i="16"/>
  <c r="C2312" i="16"/>
  <c r="B2312" i="16"/>
  <c r="F2311" i="16"/>
  <c r="C2311" i="16"/>
  <c r="B2311" i="16"/>
  <c r="F2310" i="16"/>
  <c r="C2310" i="16"/>
  <c r="B2310" i="16"/>
  <c r="F2309" i="16"/>
  <c r="C2309" i="16"/>
  <c r="B2309" i="16"/>
  <c r="F2308" i="16"/>
  <c r="C2308" i="16"/>
  <c r="B2308" i="16"/>
  <c r="F2307" i="16"/>
  <c r="C2307" i="16"/>
  <c r="B2307" i="16"/>
  <c r="F2306" i="16"/>
  <c r="C2306" i="16"/>
  <c r="B2306" i="16"/>
  <c r="F2305" i="16"/>
  <c r="C2305" i="16"/>
  <c r="B2305" i="16"/>
  <c r="F2304" i="16"/>
  <c r="C2304" i="16"/>
  <c r="B2304" i="16"/>
  <c r="F2303" i="16"/>
  <c r="C2303" i="16"/>
  <c r="B2303" i="16"/>
  <c r="F2302" i="16"/>
  <c r="C2302" i="16"/>
  <c r="B2302" i="16"/>
  <c r="F2301" i="16"/>
  <c r="C2301" i="16"/>
  <c r="B2301" i="16"/>
  <c r="F2300" i="16"/>
  <c r="C2300" i="16"/>
  <c r="B2300" i="16"/>
  <c r="F2299" i="16"/>
  <c r="C2299" i="16"/>
  <c r="B2299" i="16"/>
  <c r="F2298" i="16"/>
  <c r="C2298" i="16"/>
  <c r="B2298" i="16"/>
  <c r="F2297" i="16"/>
  <c r="C2297" i="16"/>
  <c r="B2297" i="16"/>
  <c r="F2296" i="16"/>
  <c r="C2296" i="16"/>
  <c r="B2296" i="16"/>
  <c r="F2295" i="16"/>
  <c r="C2295" i="16"/>
  <c r="B2295" i="16"/>
  <c r="F2294" i="16"/>
  <c r="C2294" i="16"/>
  <c r="B2294" i="16"/>
  <c r="F2293" i="16"/>
  <c r="C2293" i="16"/>
  <c r="B2293" i="16"/>
  <c r="F2292" i="16"/>
  <c r="C2292" i="16"/>
  <c r="B2292" i="16"/>
  <c r="F2291" i="16"/>
  <c r="C2291" i="16"/>
  <c r="B2291" i="16"/>
  <c r="F2290" i="16"/>
  <c r="C2290" i="16"/>
  <c r="B2290" i="16"/>
  <c r="F2289" i="16"/>
  <c r="C2289" i="16"/>
  <c r="B2289" i="16"/>
  <c r="F2288" i="16"/>
  <c r="C2288" i="16"/>
  <c r="B2288" i="16"/>
  <c r="F2287" i="16"/>
  <c r="C2287" i="16"/>
  <c r="B2287" i="16"/>
  <c r="F2286" i="16"/>
  <c r="C2286" i="16"/>
  <c r="B2286" i="16"/>
  <c r="F2285" i="16"/>
  <c r="C2285" i="16"/>
  <c r="B2285" i="16"/>
  <c r="F2284" i="16"/>
  <c r="C2284" i="16"/>
  <c r="B2284" i="16"/>
  <c r="F2283" i="16"/>
  <c r="C2283" i="16"/>
  <c r="B2283" i="16"/>
  <c r="F2282" i="16"/>
  <c r="C2282" i="16"/>
  <c r="B2282" i="16"/>
  <c r="F2281" i="16"/>
  <c r="C2281" i="16"/>
  <c r="B2281" i="16"/>
  <c r="F2280" i="16"/>
  <c r="C2280" i="16"/>
  <c r="B2280" i="16"/>
  <c r="F2279" i="16"/>
  <c r="C2279" i="16"/>
  <c r="B2279" i="16"/>
  <c r="F2278" i="16"/>
  <c r="C2278" i="16"/>
  <c r="B2278" i="16"/>
  <c r="F2277" i="16"/>
  <c r="C2277" i="16"/>
  <c r="B2277" i="16"/>
  <c r="F2276" i="16"/>
  <c r="C2276" i="16"/>
  <c r="B2276" i="16"/>
  <c r="F2275" i="16"/>
  <c r="C2275" i="16"/>
  <c r="B2275" i="16"/>
  <c r="F2274" i="16"/>
  <c r="C2274" i="16"/>
  <c r="B2274" i="16"/>
  <c r="F2273" i="16"/>
  <c r="C2273" i="16"/>
  <c r="B2273" i="16"/>
  <c r="F2272" i="16"/>
  <c r="C2272" i="16"/>
  <c r="B2272" i="16"/>
  <c r="F2271" i="16"/>
  <c r="C2271" i="16"/>
  <c r="B2271" i="16"/>
  <c r="F2270" i="16"/>
  <c r="C2270" i="16"/>
  <c r="B2270" i="16"/>
  <c r="F2269" i="16"/>
  <c r="C2269" i="16"/>
  <c r="B2269" i="16"/>
  <c r="F2268" i="16"/>
  <c r="C2268" i="16"/>
  <c r="B2268" i="16"/>
  <c r="F2267" i="16"/>
  <c r="C2267" i="16"/>
  <c r="B2267" i="16"/>
  <c r="F2266" i="16"/>
  <c r="C2266" i="16"/>
  <c r="B2266" i="16"/>
  <c r="F2265" i="16"/>
  <c r="C2265" i="16"/>
  <c r="B2265" i="16"/>
  <c r="F2264" i="16"/>
  <c r="C2264" i="16"/>
  <c r="B2264" i="16"/>
  <c r="F2263" i="16"/>
  <c r="C2263" i="16"/>
  <c r="B2263" i="16"/>
  <c r="F2262" i="16"/>
  <c r="C2262" i="16"/>
  <c r="B2262" i="16"/>
  <c r="F2261" i="16"/>
  <c r="C2261" i="16"/>
  <c r="B2261" i="16"/>
  <c r="F2260" i="16"/>
  <c r="C2260" i="16"/>
  <c r="B2260" i="16"/>
  <c r="F2259" i="16"/>
  <c r="C2259" i="16"/>
  <c r="B2259" i="16"/>
  <c r="F2258" i="16"/>
  <c r="C2258" i="16"/>
  <c r="B2258" i="16"/>
  <c r="F2257" i="16"/>
  <c r="C2257" i="16"/>
  <c r="B2257" i="16"/>
  <c r="F2256" i="16"/>
  <c r="C2256" i="16"/>
  <c r="B2256" i="16"/>
  <c r="F2255" i="16"/>
  <c r="C2255" i="16"/>
  <c r="B2255" i="16"/>
  <c r="F2254" i="16"/>
  <c r="C2254" i="16"/>
  <c r="B2254" i="16"/>
  <c r="F2253" i="16"/>
  <c r="C2253" i="16"/>
  <c r="B2253" i="16"/>
  <c r="F2252" i="16"/>
  <c r="C2252" i="16"/>
  <c r="B2252" i="16"/>
  <c r="F2251" i="16"/>
  <c r="C2251" i="16"/>
  <c r="B2251" i="16"/>
  <c r="F2250" i="16"/>
  <c r="C2250" i="16"/>
  <c r="B2250" i="16"/>
  <c r="F2249" i="16"/>
  <c r="C2249" i="16"/>
  <c r="B2249" i="16"/>
  <c r="F2248" i="16"/>
  <c r="C2248" i="16"/>
  <c r="B2248" i="16"/>
  <c r="F2247" i="16"/>
  <c r="C2247" i="16"/>
  <c r="B2247" i="16"/>
  <c r="F2246" i="16"/>
  <c r="C2246" i="16"/>
  <c r="B2246" i="16"/>
  <c r="F2245" i="16"/>
  <c r="C2245" i="16"/>
  <c r="B2245" i="16"/>
  <c r="F2244" i="16"/>
  <c r="C2244" i="16"/>
  <c r="B2244" i="16"/>
  <c r="F2243" i="16"/>
  <c r="C2243" i="16"/>
  <c r="B2243" i="16"/>
  <c r="F2242" i="16"/>
  <c r="C2242" i="16"/>
  <c r="B2242" i="16"/>
  <c r="F2241" i="16"/>
  <c r="C2241" i="16"/>
  <c r="B2241" i="16"/>
  <c r="F2240" i="16"/>
  <c r="C2240" i="16"/>
  <c r="B2240" i="16"/>
  <c r="F2239" i="16"/>
  <c r="C2239" i="16"/>
  <c r="B2239" i="16"/>
  <c r="F2238" i="16"/>
  <c r="C2238" i="16"/>
  <c r="B2238" i="16"/>
  <c r="F2237" i="16"/>
  <c r="C2237" i="16"/>
  <c r="B2237" i="16"/>
  <c r="F2236" i="16"/>
  <c r="C2236" i="16"/>
  <c r="B2236" i="16"/>
  <c r="F2235" i="16"/>
  <c r="C2235" i="16"/>
  <c r="B2235" i="16"/>
  <c r="F2234" i="16"/>
  <c r="C2234" i="16"/>
  <c r="B2234" i="16"/>
  <c r="F2233" i="16"/>
  <c r="C2233" i="16"/>
  <c r="B2233" i="16"/>
  <c r="F2232" i="16"/>
  <c r="C2232" i="16"/>
  <c r="B2232" i="16"/>
  <c r="F2231" i="16"/>
  <c r="C2231" i="16"/>
  <c r="B2231" i="16"/>
  <c r="F2230" i="16"/>
  <c r="C2230" i="16"/>
  <c r="B2230" i="16"/>
  <c r="F2229" i="16"/>
  <c r="C2229" i="16"/>
  <c r="B2229" i="16"/>
  <c r="F2228" i="16"/>
  <c r="C2228" i="16"/>
  <c r="B2228" i="16"/>
  <c r="F2227" i="16"/>
  <c r="C2227" i="16"/>
  <c r="B2227" i="16"/>
  <c r="F2226" i="16"/>
  <c r="C2226" i="16"/>
  <c r="B2226" i="16"/>
  <c r="F2225" i="16"/>
  <c r="C2225" i="16"/>
  <c r="B2225" i="16"/>
  <c r="F2224" i="16"/>
  <c r="C2224" i="16"/>
  <c r="B2224" i="16"/>
  <c r="F2223" i="16"/>
  <c r="C2223" i="16"/>
  <c r="B2223" i="16"/>
  <c r="F2222" i="16"/>
  <c r="C2222" i="16"/>
  <c r="B2222" i="16"/>
  <c r="F2221" i="16"/>
  <c r="C2221" i="16"/>
  <c r="B2221" i="16"/>
  <c r="F2220" i="16"/>
  <c r="C2220" i="16"/>
  <c r="B2220" i="16"/>
  <c r="F2219" i="16"/>
  <c r="C2219" i="16"/>
  <c r="B2219" i="16"/>
  <c r="F2218" i="16"/>
  <c r="C2218" i="16"/>
  <c r="B2218" i="16"/>
  <c r="F2217" i="16"/>
  <c r="C2217" i="16"/>
  <c r="B2217" i="16"/>
  <c r="F2216" i="16"/>
  <c r="C2216" i="16"/>
  <c r="B2216" i="16"/>
  <c r="F2215" i="16"/>
  <c r="C2215" i="16"/>
  <c r="B2215" i="16"/>
  <c r="F2214" i="16"/>
  <c r="C2214" i="16"/>
  <c r="B2214" i="16"/>
  <c r="F2213" i="16"/>
  <c r="C2213" i="16"/>
  <c r="B2213" i="16"/>
  <c r="F2212" i="16"/>
  <c r="C2212" i="16"/>
  <c r="B2212" i="16"/>
  <c r="F2211" i="16"/>
  <c r="C2211" i="16"/>
  <c r="B2211" i="16"/>
  <c r="F2210" i="16"/>
  <c r="C2210" i="16"/>
  <c r="B2210" i="16"/>
  <c r="F2209" i="16"/>
  <c r="C2209" i="16"/>
  <c r="B2209" i="16"/>
  <c r="F2208" i="16"/>
  <c r="C2208" i="16"/>
  <c r="B2208" i="16"/>
  <c r="F2207" i="16"/>
  <c r="C2207" i="16"/>
  <c r="B2207" i="16"/>
  <c r="F2206" i="16"/>
  <c r="C2206" i="16"/>
  <c r="B2206" i="16"/>
  <c r="F2205" i="16"/>
  <c r="C2205" i="16"/>
  <c r="B2205" i="16"/>
  <c r="F2204" i="16"/>
  <c r="C2204" i="16"/>
  <c r="B2204" i="16"/>
  <c r="F2203" i="16"/>
  <c r="C2203" i="16"/>
  <c r="B2203" i="16"/>
  <c r="F2202" i="16"/>
  <c r="C2202" i="16"/>
  <c r="B2202" i="16"/>
  <c r="F2201" i="16"/>
  <c r="C2201" i="16"/>
  <c r="B2201" i="16"/>
  <c r="F2200" i="16"/>
  <c r="C2200" i="16"/>
  <c r="B2200" i="16"/>
  <c r="F2199" i="16"/>
  <c r="C2199" i="16"/>
  <c r="B2199" i="16"/>
  <c r="F2198" i="16"/>
  <c r="C2198" i="16"/>
  <c r="B2198" i="16"/>
  <c r="F2197" i="16"/>
  <c r="C2197" i="16"/>
  <c r="B2197" i="16"/>
  <c r="F2196" i="16"/>
  <c r="C2196" i="16"/>
  <c r="B2196" i="16"/>
  <c r="F2195" i="16"/>
  <c r="C2195" i="16"/>
  <c r="B2195" i="16"/>
  <c r="F2194" i="16"/>
  <c r="C2194" i="16"/>
  <c r="B2194" i="16"/>
  <c r="F2193" i="16"/>
  <c r="C2193" i="16"/>
  <c r="B2193" i="16"/>
  <c r="F2192" i="16"/>
  <c r="C2192" i="16"/>
  <c r="B2192" i="16"/>
  <c r="F2191" i="16"/>
  <c r="C2191" i="16"/>
  <c r="B2191" i="16"/>
  <c r="F2190" i="16"/>
  <c r="C2190" i="16"/>
  <c r="B2190" i="16"/>
  <c r="F2189" i="16"/>
  <c r="C2189" i="16"/>
  <c r="B2189" i="16"/>
  <c r="F2188" i="16"/>
  <c r="C2188" i="16"/>
  <c r="B2188" i="16"/>
  <c r="F2187" i="16"/>
  <c r="C2187" i="16"/>
  <c r="B2187" i="16"/>
  <c r="F2186" i="16"/>
  <c r="C2186" i="16"/>
  <c r="B2186" i="16"/>
  <c r="F2185" i="16"/>
  <c r="C2185" i="16"/>
  <c r="B2185" i="16"/>
  <c r="F2184" i="16"/>
  <c r="C2184" i="16"/>
  <c r="B2184" i="16"/>
  <c r="F2183" i="16"/>
  <c r="C2183" i="16"/>
  <c r="B2183" i="16"/>
  <c r="F2182" i="16"/>
  <c r="C2182" i="16"/>
  <c r="B2182" i="16"/>
  <c r="F2181" i="16"/>
  <c r="C2181" i="16"/>
  <c r="B2181" i="16"/>
  <c r="F2180" i="16"/>
  <c r="C2180" i="16"/>
  <c r="B2180" i="16"/>
  <c r="F2179" i="16"/>
  <c r="C2179" i="16"/>
  <c r="B2179" i="16"/>
  <c r="F2178" i="16"/>
  <c r="C2178" i="16"/>
  <c r="B2178" i="16"/>
  <c r="F2177" i="16"/>
  <c r="C2177" i="16"/>
  <c r="B2177" i="16"/>
  <c r="F2176" i="16"/>
  <c r="C2176" i="16"/>
  <c r="B2176" i="16"/>
  <c r="F2175" i="16"/>
  <c r="C2175" i="16"/>
  <c r="B2175" i="16"/>
  <c r="F2174" i="16"/>
  <c r="C2174" i="16"/>
  <c r="B2174" i="16"/>
  <c r="F2173" i="16"/>
  <c r="C2173" i="16"/>
  <c r="B2173" i="16"/>
  <c r="F2172" i="16"/>
  <c r="C2172" i="16"/>
  <c r="B2172" i="16"/>
  <c r="F2171" i="16"/>
  <c r="C2171" i="16"/>
  <c r="B2171" i="16"/>
  <c r="F2170" i="16"/>
  <c r="C2170" i="16"/>
  <c r="B2170" i="16"/>
  <c r="F2169" i="16"/>
  <c r="C2169" i="16"/>
  <c r="B2169" i="16"/>
  <c r="F2168" i="16"/>
  <c r="C2168" i="16"/>
  <c r="B2168" i="16"/>
  <c r="F2167" i="16"/>
  <c r="C2167" i="16"/>
  <c r="B2167" i="16"/>
  <c r="F2166" i="16"/>
  <c r="C2166" i="16"/>
  <c r="B2166" i="16"/>
  <c r="F2165" i="16"/>
  <c r="C2165" i="16"/>
  <c r="B2165" i="16"/>
  <c r="F2164" i="16"/>
  <c r="C2164" i="16"/>
  <c r="B2164" i="16"/>
  <c r="F2163" i="16"/>
  <c r="C2163" i="16"/>
  <c r="B2163" i="16"/>
  <c r="F2162" i="16"/>
  <c r="C2162" i="16"/>
  <c r="B2162" i="16"/>
  <c r="F2161" i="16"/>
  <c r="C2161" i="16"/>
  <c r="B2161" i="16"/>
  <c r="F2160" i="16"/>
  <c r="C2160" i="16"/>
  <c r="B2160" i="16"/>
  <c r="F2159" i="16"/>
  <c r="C2159" i="16"/>
  <c r="B2159" i="16"/>
  <c r="F2158" i="16"/>
  <c r="C2158" i="16"/>
  <c r="B2158" i="16"/>
  <c r="F2157" i="16"/>
  <c r="C2157" i="16"/>
  <c r="B2157" i="16"/>
  <c r="F2156" i="16"/>
  <c r="C2156" i="16"/>
  <c r="B2156" i="16"/>
  <c r="F2155" i="16"/>
  <c r="C2155" i="16"/>
  <c r="B2155" i="16"/>
  <c r="F2154" i="16"/>
  <c r="C2154" i="16"/>
  <c r="B2154" i="16"/>
  <c r="F2153" i="16"/>
  <c r="C2153" i="16"/>
  <c r="B2153" i="16"/>
  <c r="F2152" i="16"/>
  <c r="C2152" i="16"/>
  <c r="B2152" i="16"/>
  <c r="F2151" i="16"/>
  <c r="C2151" i="16"/>
  <c r="B2151" i="16"/>
  <c r="F2150" i="16"/>
  <c r="C2150" i="16"/>
  <c r="B2150" i="16"/>
  <c r="F2149" i="16"/>
  <c r="C2149" i="16"/>
  <c r="B2149" i="16"/>
  <c r="F2148" i="16"/>
  <c r="C2148" i="16"/>
  <c r="B2148" i="16"/>
  <c r="F2147" i="16"/>
  <c r="C2147" i="16"/>
  <c r="B2147" i="16"/>
  <c r="F2146" i="16"/>
  <c r="C2146" i="16"/>
  <c r="B2146" i="16"/>
  <c r="F2145" i="16"/>
  <c r="C2145" i="16"/>
  <c r="B2145" i="16"/>
  <c r="F2144" i="16"/>
  <c r="C2144" i="16"/>
  <c r="B2144" i="16"/>
  <c r="F2143" i="16"/>
  <c r="C2143" i="16"/>
  <c r="B2143" i="16"/>
  <c r="F2142" i="16"/>
  <c r="C2142" i="16"/>
  <c r="B2142" i="16"/>
  <c r="F2141" i="16"/>
  <c r="C2141" i="16"/>
  <c r="B2141" i="16"/>
  <c r="F2140" i="16"/>
  <c r="C2140" i="16"/>
  <c r="B2140" i="16"/>
  <c r="F2139" i="16"/>
  <c r="C2139" i="16"/>
  <c r="B2139" i="16"/>
  <c r="F2138" i="16"/>
  <c r="C2138" i="16"/>
  <c r="B2138" i="16"/>
  <c r="F2137" i="16"/>
  <c r="C2137" i="16"/>
  <c r="B2137" i="16"/>
  <c r="F2136" i="16"/>
  <c r="C2136" i="16"/>
  <c r="B2136" i="16"/>
  <c r="F2135" i="16"/>
  <c r="C2135" i="16"/>
  <c r="B2135" i="16"/>
  <c r="F2134" i="16"/>
  <c r="C2134" i="16"/>
  <c r="B2134" i="16"/>
  <c r="F2133" i="16"/>
  <c r="C2133" i="16"/>
  <c r="B2133" i="16"/>
  <c r="F2132" i="16"/>
  <c r="C2132" i="16"/>
  <c r="B2132" i="16"/>
  <c r="F2131" i="16"/>
  <c r="C2131" i="16"/>
  <c r="B2131" i="16"/>
  <c r="F2130" i="16"/>
  <c r="C2130" i="16"/>
  <c r="B2130" i="16"/>
  <c r="F2129" i="16"/>
  <c r="C2129" i="16"/>
  <c r="B2129" i="16"/>
  <c r="F2128" i="16"/>
  <c r="C2128" i="16"/>
  <c r="B2128" i="16"/>
  <c r="F2127" i="16"/>
  <c r="C2127" i="16"/>
  <c r="B2127" i="16"/>
  <c r="F2126" i="16"/>
  <c r="C2126" i="16"/>
  <c r="B2126" i="16"/>
  <c r="F2125" i="16"/>
  <c r="C2125" i="16"/>
  <c r="B2125" i="16"/>
  <c r="F2124" i="16"/>
  <c r="C2124" i="16"/>
  <c r="B2124" i="16"/>
  <c r="F2123" i="16"/>
  <c r="C2123" i="16"/>
  <c r="B2123" i="16"/>
  <c r="F2122" i="16"/>
  <c r="C2122" i="16"/>
  <c r="B2122" i="16"/>
  <c r="F2121" i="16"/>
  <c r="C2121" i="16"/>
  <c r="B2121" i="16"/>
  <c r="F2120" i="16"/>
  <c r="C2120" i="16"/>
  <c r="B2120" i="16"/>
  <c r="F2119" i="16"/>
  <c r="C2119" i="16"/>
  <c r="B2119" i="16"/>
  <c r="F2118" i="16"/>
  <c r="C2118" i="16"/>
  <c r="B2118" i="16"/>
  <c r="F2117" i="16"/>
  <c r="C2117" i="16"/>
  <c r="B2117" i="16"/>
  <c r="F2116" i="16"/>
  <c r="C2116" i="16"/>
  <c r="B2116" i="16"/>
  <c r="F2115" i="16"/>
  <c r="C2115" i="16"/>
  <c r="B2115" i="16"/>
  <c r="F2114" i="16"/>
  <c r="C2114" i="16"/>
  <c r="B2114" i="16"/>
  <c r="F2113" i="16"/>
  <c r="C2113" i="16"/>
  <c r="B2113" i="16"/>
  <c r="F2112" i="16"/>
  <c r="C2112" i="16"/>
  <c r="B2112" i="16"/>
  <c r="F2111" i="16"/>
  <c r="C2111" i="16"/>
  <c r="B2111" i="16"/>
  <c r="F2110" i="16"/>
  <c r="C2110" i="16"/>
  <c r="B2110" i="16"/>
  <c r="F2109" i="16"/>
  <c r="C2109" i="16"/>
  <c r="B2109" i="16"/>
  <c r="F2108" i="16"/>
  <c r="C2108" i="16"/>
  <c r="B2108" i="16"/>
  <c r="F2107" i="16"/>
  <c r="C2107" i="16"/>
  <c r="B2107" i="16"/>
  <c r="F2106" i="16"/>
  <c r="C2106" i="16"/>
  <c r="B2106" i="16"/>
  <c r="F2105" i="16"/>
  <c r="C2105" i="16"/>
  <c r="B2105" i="16"/>
  <c r="F2104" i="16"/>
  <c r="C2104" i="16"/>
  <c r="B2104" i="16"/>
  <c r="F2103" i="16"/>
  <c r="C2103" i="16"/>
  <c r="B2103" i="16"/>
  <c r="F2102" i="16"/>
  <c r="C2102" i="16"/>
  <c r="B2102" i="16"/>
  <c r="F2101" i="16"/>
  <c r="C2101" i="16"/>
  <c r="B2101" i="16"/>
  <c r="F2100" i="16"/>
  <c r="C2100" i="16"/>
  <c r="B2100" i="16"/>
  <c r="F2099" i="16"/>
  <c r="C2099" i="16"/>
  <c r="B2099" i="16"/>
  <c r="F2098" i="16"/>
  <c r="C2098" i="16"/>
  <c r="B2098" i="16"/>
  <c r="F2097" i="16"/>
  <c r="C2097" i="16"/>
  <c r="B2097" i="16"/>
  <c r="F2096" i="16"/>
  <c r="C2096" i="16"/>
  <c r="B2096" i="16"/>
  <c r="F2095" i="16"/>
  <c r="C2095" i="16"/>
  <c r="B2095" i="16"/>
  <c r="F2094" i="16"/>
  <c r="C2094" i="16"/>
  <c r="B2094" i="16"/>
  <c r="F2093" i="16"/>
  <c r="C2093" i="16"/>
  <c r="B2093" i="16"/>
  <c r="F2092" i="16"/>
  <c r="C2092" i="16"/>
  <c r="B2092" i="16"/>
  <c r="F2091" i="16"/>
  <c r="C2091" i="16"/>
  <c r="B2091" i="16"/>
  <c r="F2090" i="16"/>
  <c r="C2090" i="16"/>
  <c r="B2090" i="16"/>
  <c r="F2089" i="16"/>
  <c r="C2089" i="16"/>
  <c r="B2089" i="16"/>
  <c r="F2088" i="16"/>
  <c r="C2088" i="16"/>
  <c r="B2088" i="16"/>
  <c r="F2087" i="16"/>
  <c r="C2087" i="16"/>
  <c r="B2087" i="16"/>
  <c r="F2086" i="16"/>
  <c r="C2086" i="16"/>
  <c r="B2086" i="16"/>
  <c r="F2085" i="16"/>
  <c r="C2085" i="16"/>
  <c r="B2085" i="16"/>
  <c r="F2084" i="16"/>
  <c r="C2084" i="16"/>
  <c r="B2084" i="16"/>
  <c r="F2083" i="16"/>
  <c r="C2083" i="16"/>
  <c r="B2083" i="16"/>
  <c r="F2082" i="16"/>
  <c r="C2082" i="16"/>
  <c r="B2082" i="16"/>
  <c r="F2081" i="16"/>
  <c r="C2081" i="16"/>
  <c r="B2081" i="16"/>
  <c r="F2080" i="16"/>
  <c r="C2080" i="16"/>
  <c r="B2080" i="16"/>
  <c r="F2079" i="16"/>
  <c r="C2079" i="16"/>
  <c r="B2079" i="16"/>
  <c r="F2078" i="16"/>
  <c r="C2078" i="16"/>
  <c r="B2078" i="16"/>
  <c r="F2077" i="16"/>
  <c r="C2077" i="16"/>
  <c r="B2077" i="16"/>
  <c r="F2076" i="16"/>
  <c r="C2076" i="16"/>
  <c r="B2076" i="16"/>
  <c r="F2075" i="16"/>
  <c r="C2075" i="16"/>
  <c r="B2075" i="16"/>
  <c r="F2074" i="16"/>
  <c r="C2074" i="16"/>
  <c r="B2074" i="16"/>
  <c r="F2073" i="16"/>
  <c r="C2073" i="16"/>
  <c r="B2073" i="16"/>
  <c r="F2072" i="16"/>
  <c r="C2072" i="16"/>
  <c r="B2072" i="16"/>
  <c r="F2071" i="16"/>
  <c r="C2071" i="16"/>
  <c r="B2071" i="16"/>
  <c r="F2070" i="16"/>
  <c r="C2070" i="16"/>
  <c r="B2070" i="16"/>
  <c r="F2069" i="16"/>
  <c r="C2069" i="16"/>
  <c r="B2069" i="16"/>
  <c r="F2068" i="16"/>
  <c r="C2068" i="16"/>
  <c r="B2068" i="16"/>
  <c r="F2067" i="16"/>
  <c r="C2067" i="16"/>
  <c r="B2067" i="16"/>
  <c r="F2066" i="16"/>
  <c r="C2066" i="16"/>
  <c r="B2066" i="16"/>
  <c r="F2065" i="16"/>
  <c r="C2065" i="16"/>
  <c r="B2065" i="16"/>
  <c r="F2064" i="16"/>
  <c r="C2064" i="16"/>
  <c r="B2064" i="16"/>
  <c r="F2063" i="16"/>
  <c r="C2063" i="16"/>
  <c r="B2063" i="16"/>
  <c r="F2062" i="16"/>
  <c r="C2062" i="16"/>
  <c r="B2062" i="16"/>
  <c r="F2061" i="16"/>
  <c r="C2061" i="16"/>
  <c r="B2061" i="16"/>
  <c r="F2060" i="16"/>
  <c r="C2060" i="16"/>
  <c r="B2060" i="16"/>
  <c r="F2059" i="16"/>
  <c r="C2059" i="16"/>
  <c r="B2059" i="16"/>
  <c r="F2058" i="16"/>
  <c r="C2058" i="16"/>
  <c r="B2058" i="16"/>
  <c r="F2057" i="16"/>
  <c r="C2057" i="16"/>
  <c r="B2057" i="16"/>
  <c r="F2056" i="16"/>
  <c r="C2056" i="16"/>
  <c r="B2056" i="16"/>
  <c r="F2055" i="16"/>
  <c r="C2055" i="16"/>
  <c r="B2055" i="16"/>
  <c r="F2054" i="16"/>
  <c r="C2054" i="16"/>
  <c r="B2054" i="16"/>
  <c r="F2053" i="16"/>
  <c r="C2053" i="16"/>
  <c r="B2053" i="16"/>
  <c r="F2052" i="16"/>
  <c r="C2052" i="16"/>
  <c r="B2052" i="16"/>
  <c r="F2051" i="16"/>
  <c r="C2051" i="16"/>
  <c r="B2051" i="16"/>
  <c r="F2050" i="16"/>
  <c r="C2050" i="16"/>
  <c r="B2050" i="16"/>
  <c r="F2049" i="16"/>
  <c r="C2049" i="16"/>
  <c r="B2049" i="16"/>
  <c r="F2048" i="16"/>
  <c r="C2048" i="16"/>
  <c r="B2048" i="16"/>
  <c r="F2047" i="16"/>
  <c r="C2047" i="16"/>
  <c r="B2047" i="16"/>
  <c r="F2046" i="16"/>
  <c r="C2046" i="16"/>
  <c r="B2046" i="16"/>
  <c r="F2045" i="16"/>
  <c r="C2045" i="16"/>
  <c r="B2045" i="16"/>
  <c r="F2044" i="16"/>
  <c r="C2044" i="16"/>
  <c r="B2044" i="16"/>
  <c r="F2043" i="16"/>
  <c r="C2043" i="16"/>
  <c r="B2043" i="16"/>
  <c r="F2042" i="16"/>
  <c r="C2042" i="16"/>
  <c r="B2042" i="16"/>
  <c r="F2041" i="16"/>
  <c r="C2041" i="16"/>
  <c r="B2041" i="16"/>
  <c r="F2040" i="16"/>
  <c r="C2040" i="16"/>
  <c r="B2040" i="16"/>
  <c r="F2039" i="16"/>
  <c r="C2039" i="16"/>
  <c r="B2039" i="16"/>
  <c r="F2038" i="16"/>
  <c r="C2038" i="16"/>
  <c r="B2038" i="16"/>
  <c r="F2037" i="16"/>
  <c r="C2037" i="16"/>
  <c r="B2037" i="16"/>
  <c r="F2036" i="16"/>
  <c r="C2036" i="16"/>
  <c r="B2036" i="16"/>
  <c r="F2035" i="16"/>
  <c r="C2035" i="16"/>
  <c r="B2035" i="16"/>
  <c r="F2034" i="16"/>
  <c r="C2034" i="16"/>
  <c r="B2034" i="16"/>
  <c r="F2033" i="16"/>
  <c r="C2033" i="16"/>
  <c r="B2033" i="16"/>
  <c r="F2032" i="16"/>
  <c r="C2032" i="16"/>
  <c r="B2032" i="16"/>
  <c r="F2031" i="16"/>
  <c r="C2031" i="16"/>
  <c r="B2031" i="16"/>
  <c r="F2030" i="16"/>
  <c r="C2030" i="16"/>
  <c r="B2030" i="16"/>
  <c r="F2029" i="16"/>
  <c r="C2029" i="16"/>
  <c r="B2029" i="16"/>
  <c r="F2028" i="16"/>
  <c r="C2028" i="16"/>
  <c r="B2028" i="16"/>
  <c r="F2027" i="16"/>
  <c r="C2027" i="16"/>
  <c r="B2027" i="16"/>
  <c r="F2026" i="16"/>
  <c r="C2026" i="16"/>
  <c r="B2026" i="16"/>
  <c r="F2025" i="16"/>
  <c r="C2025" i="16"/>
  <c r="B2025" i="16"/>
  <c r="F2024" i="16"/>
  <c r="C2024" i="16"/>
  <c r="B2024" i="16"/>
  <c r="F2023" i="16"/>
  <c r="C2023" i="16"/>
  <c r="B2023" i="16"/>
  <c r="F2022" i="16"/>
  <c r="C2022" i="16"/>
  <c r="B2022" i="16"/>
  <c r="F2021" i="16"/>
  <c r="C2021" i="16"/>
  <c r="B2021" i="16"/>
  <c r="F2020" i="16"/>
  <c r="C2020" i="16"/>
  <c r="B2020" i="16"/>
  <c r="F2019" i="16"/>
  <c r="C2019" i="16"/>
  <c r="B2019" i="16"/>
  <c r="F2018" i="16"/>
  <c r="C2018" i="16"/>
  <c r="B2018" i="16"/>
  <c r="F2017" i="16"/>
  <c r="C2017" i="16"/>
  <c r="B2017" i="16"/>
  <c r="F2016" i="16"/>
  <c r="C2016" i="16"/>
  <c r="B2016" i="16"/>
  <c r="F2015" i="16"/>
  <c r="C2015" i="16"/>
  <c r="B2015" i="16"/>
  <c r="F2014" i="16"/>
  <c r="C2014" i="16"/>
  <c r="B2014" i="16"/>
  <c r="F2013" i="16"/>
  <c r="C2013" i="16"/>
  <c r="B2013" i="16"/>
  <c r="F2012" i="16"/>
  <c r="C2012" i="16"/>
  <c r="B2012" i="16"/>
  <c r="F2011" i="16"/>
  <c r="C2011" i="16"/>
  <c r="B2011" i="16"/>
  <c r="F2010" i="16"/>
  <c r="C2010" i="16"/>
  <c r="B2010" i="16"/>
  <c r="F2009" i="16"/>
  <c r="C2009" i="16"/>
  <c r="B2009" i="16"/>
  <c r="F2008" i="16"/>
  <c r="C2008" i="16"/>
  <c r="B2008" i="16"/>
  <c r="F2007" i="16"/>
  <c r="C2007" i="16"/>
  <c r="B2007" i="16"/>
  <c r="F2006" i="16"/>
  <c r="C2006" i="16"/>
  <c r="B2006" i="16"/>
  <c r="F2005" i="16"/>
  <c r="C2005" i="16"/>
  <c r="B2005" i="16"/>
  <c r="F2004" i="16"/>
  <c r="C2004" i="16"/>
  <c r="B2004" i="16"/>
  <c r="F2003" i="16"/>
  <c r="C2003" i="16"/>
  <c r="B2003" i="16"/>
  <c r="F2002" i="16"/>
  <c r="C2002" i="16"/>
  <c r="B2002" i="16"/>
  <c r="F2001" i="16"/>
  <c r="C2001" i="16"/>
  <c r="B2001" i="16"/>
  <c r="F2000" i="16"/>
  <c r="C2000" i="16"/>
  <c r="B2000" i="16"/>
  <c r="F1999" i="16"/>
  <c r="C1999" i="16"/>
  <c r="B1999" i="16"/>
  <c r="F1998" i="16"/>
  <c r="C1998" i="16"/>
  <c r="B1998" i="16"/>
  <c r="F1997" i="16"/>
  <c r="C1997" i="16"/>
  <c r="B1997" i="16"/>
  <c r="F1996" i="16"/>
  <c r="C1996" i="16"/>
  <c r="B1996" i="16"/>
  <c r="F1995" i="16"/>
  <c r="C1995" i="16"/>
  <c r="B1995" i="16"/>
  <c r="F1994" i="16"/>
  <c r="C1994" i="16"/>
  <c r="B1994" i="16"/>
  <c r="F1993" i="16"/>
  <c r="C1993" i="16"/>
  <c r="B1993" i="16"/>
  <c r="F1992" i="16"/>
  <c r="C1992" i="16"/>
  <c r="B1992" i="16"/>
  <c r="F1991" i="16"/>
  <c r="C1991" i="16"/>
  <c r="B1991" i="16"/>
  <c r="F1990" i="16"/>
  <c r="C1990" i="16"/>
  <c r="B1990" i="16"/>
  <c r="F1989" i="16"/>
  <c r="C1989" i="16"/>
  <c r="B1989" i="16"/>
  <c r="F1988" i="16"/>
  <c r="C1988" i="16"/>
  <c r="B1988" i="16"/>
  <c r="F1987" i="16"/>
  <c r="C1987" i="16"/>
  <c r="B1987" i="16"/>
  <c r="F1986" i="16"/>
  <c r="C1986" i="16"/>
  <c r="B1986" i="16"/>
  <c r="F1985" i="16"/>
  <c r="C1985" i="16"/>
  <c r="B1985" i="16"/>
  <c r="F1984" i="16"/>
  <c r="C1984" i="16"/>
  <c r="B1984" i="16"/>
  <c r="F1983" i="16"/>
  <c r="C1983" i="16"/>
  <c r="B1983" i="16"/>
  <c r="F1982" i="16"/>
  <c r="C1982" i="16"/>
  <c r="B1982" i="16"/>
  <c r="F1981" i="16"/>
  <c r="C1981" i="16"/>
  <c r="B1981" i="16"/>
  <c r="F1980" i="16"/>
  <c r="C1980" i="16"/>
  <c r="B1980" i="16"/>
  <c r="F1979" i="16"/>
  <c r="C1979" i="16"/>
  <c r="B1979" i="16"/>
  <c r="F1978" i="16"/>
  <c r="C1978" i="16"/>
  <c r="B1978" i="16"/>
  <c r="F1977" i="16"/>
  <c r="C1977" i="16"/>
  <c r="B1977" i="16"/>
  <c r="F1976" i="16"/>
  <c r="C1976" i="16"/>
  <c r="B1976" i="16"/>
  <c r="F1975" i="16"/>
  <c r="C1975" i="16"/>
  <c r="B1975" i="16"/>
  <c r="F1974" i="16"/>
  <c r="C1974" i="16"/>
  <c r="B1974" i="16"/>
  <c r="F1973" i="16"/>
  <c r="C1973" i="16"/>
  <c r="B1973" i="16"/>
  <c r="F1972" i="16"/>
  <c r="C1972" i="16"/>
  <c r="B1972" i="16"/>
  <c r="F1971" i="16"/>
  <c r="C1971" i="16"/>
  <c r="B1971" i="16"/>
  <c r="F1970" i="16"/>
  <c r="C1970" i="16"/>
  <c r="B1970" i="16"/>
  <c r="F1969" i="16"/>
  <c r="C1969" i="16"/>
  <c r="B1969" i="16"/>
  <c r="F1968" i="16"/>
  <c r="C1968" i="16"/>
  <c r="B1968" i="16"/>
  <c r="F1967" i="16"/>
  <c r="C1967" i="16"/>
  <c r="B1967" i="16"/>
  <c r="F1966" i="16"/>
  <c r="C1966" i="16"/>
  <c r="B1966" i="16"/>
  <c r="F1965" i="16"/>
  <c r="C1965" i="16"/>
  <c r="B1965" i="16"/>
  <c r="F1964" i="16"/>
  <c r="C1964" i="16"/>
  <c r="B1964" i="16"/>
  <c r="F1963" i="16"/>
  <c r="C1963" i="16"/>
  <c r="B1963" i="16"/>
  <c r="F1962" i="16"/>
  <c r="C1962" i="16"/>
  <c r="B1962" i="16"/>
  <c r="F1961" i="16"/>
  <c r="C1961" i="16"/>
  <c r="B1961" i="16"/>
  <c r="F1960" i="16"/>
  <c r="C1960" i="16"/>
  <c r="B1960" i="16"/>
  <c r="F1959" i="16"/>
  <c r="C1959" i="16"/>
  <c r="B1959" i="16"/>
  <c r="F1958" i="16"/>
  <c r="C1958" i="16"/>
  <c r="B1958" i="16"/>
  <c r="F1957" i="16"/>
  <c r="C1957" i="16"/>
  <c r="B1957" i="16"/>
  <c r="F1956" i="16"/>
  <c r="C1956" i="16"/>
  <c r="B1956" i="16"/>
  <c r="F1955" i="16"/>
  <c r="C1955" i="16"/>
  <c r="B1955" i="16"/>
  <c r="F1954" i="16"/>
  <c r="C1954" i="16"/>
  <c r="B1954" i="16"/>
  <c r="F1953" i="16"/>
  <c r="C1953" i="16"/>
  <c r="B1953" i="16"/>
  <c r="F1952" i="16"/>
  <c r="C1952" i="16"/>
  <c r="B1952" i="16"/>
  <c r="F1951" i="16"/>
  <c r="C1951" i="16"/>
  <c r="B1951" i="16"/>
  <c r="F1950" i="16"/>
  <c r="C1950" i="16"/>
  <c r="B1950" i="16"/>
  <c r="F1949" i="16"/>
  <c r="C1949" i="16"/>
  <c r="B1949" i="16"/>
  <c r="F1948" i="16"/>
  <c r="C1948" i="16"/>
  <c r="B1948" i="16"/>
  <c r="F1947" i="16"/>
  <c r="C1947" i="16"/>
  <c r="B1947" i="16"/>
  <c r="F1946" i="16"/>
  <c r="C1946" i="16"/>
  <c r="B1946" i="16"/>
  <c r="F1945" i="16"/>
  <c r="C1945" i="16"/>
  <c r="B1945" i="16"/>
  <c r="F1944" i="16"/>
  <c r="C1944" i="16"/>
  <c r="B1944" i="16"/>
  <c r="F1943" i="16"/>
  <c r="C1943" i="16"/>
  <c r="B1943" i="16"/>
  <c r="F1942" i="16"/>
  <c r="C1942" i="16"/>
  <c r="B1942" i="16"/>
  <c r="F1941" i="16"/>
  <c r="C1941" i="16"/>
  <c r="B1941" i="16"/>
  <c r="F1940" i="16"/>
  <c r="C1940" i="16"/>
  <c r="B1940" i="16"/>
  <c r="F1939" i="16"/>
  <c r="C1939" i="16"/>
  <c r="B1939" i="16"/>
  <c r="F1938" i="16"/>
  <c r="C1938" i="16"/>
  <c r="B1938" i="16"/>
  <c r="F1937" i="16"/>
  <c r="C1937" i="16"/>
  <c r="B1937" i="16"/>
  <c r="F1936" i="16"/>
  <c r="C1936" i="16"/>
  <c r="B1936" i="16"/>
  <c r="F1935" i="16"/>
  <c r="C1935" i="16"/>
  <c r="B1935" i="16"/>
  <c r="F1934" i="16"/>
  <c r="C1934" i="16"/>
  <c r="B1934" i="16"/>
  <c r="F1933" i="16"/>
  <c r="C1933" i="16"/>
  <c r="B1933" i="16"/>
  <c r="F1932" i="16"/>
  <c r="C1932" i="16"/>
  <c r="B1932" i="16"/>
  <c r="F1931" i="16"/>
  <c r="C1931" i="16"/>
  <c r="B1931" i="16"/>
  <c r="F1930" i="16"/>
  <c r="C1930" i="16"/>
  <c r="B1930" i="16"/>
  <c r="F1929" i="16"/>
  <c r="C1929" i="16"/>
  <c r="B1929" i="16"/>
  <c r="F1928" i="16"/>
  <c r="C1928" i="16"/>
  <c r="B1928" i="16"/>
  <c r="F1927" i="16"/>
  <c r="C1927" i="16"/>
  <c r="B1927" i="16"/>
  <c r="F1926" i="16"/>
  <c r="C1926" i="16"/>
  <c r="B1926" i="16"/>
  <c r="F1925" i="16"/>
  <c r="C1925" i="16"/>
  <c r="B1925" i="16"/>
  <c r="F1924" i="16"/>
  <c r="C1924" i="16"/>
  <c r="B1924" i="16"/>
  <c r="F1923" i="16"/>
  <c r="C1923" i="16"/>
  <c r="B1923" i="16"/>
  <c r="F1922" i="16"/>
  <c r="C1922" i="16"/>
  <c r="B1922" i="16"/>
  <c r="F1921" i="16"/>
  <c r="C1921" i="16"/>
  <c r="B1921" i="16"/>
  <c r="F1920" i="16"/>
  <c r="C1920" i="16"/>
  <c r="B1920" i="16"/>
  <c r="F1919" i="16"/>
  <c r="C1919" i="16"/>
  <c r="B1919" i="16"/>
  <c r="F1918" i="16"/>
  <c r="C1918" i="16"/>
  <c r="B1918" i="16"/>
  <c r="F1917" i="16"/>
  <c r="C1917" i="16"/>
  <c r="B1917" i="16"/>
  <c r="F1916" i="16"/>
  <c r="C1916" i="16"/>
  <c r="B1916" i="16"/>
  <c r="F1915" i="16"/>
  <c r="C1915" i="16"/>
  <c r="B1915" i="16"/>
  <c r="F1914" i="16"/>
  <c r="C1914" i="16"/>
  <c r="B1914" i="16"/>
  <c r="F1913" i="16"/>
  <c r="C1913" i="16"/>
  <c r="B1913" i="16"/>
  <c r="F1912" i="16"/>
  <c r="C1912" i="16"/>
  <c r="B1912" i="16"/>
  <c r="F1911" i="16"/>
  <c r="C1911" i="16"/>
  <c r="B1911" i="16"/>
  <c r="F1910" i="16"/>
  <c r="C1910" i="16"/>
  <c r="B1910" i="16"/>
  <c r="F1909" i="16"/>
  <c r="C1909" i="16"/>
  <c r="B1909" i="16"/>
  <c r="F1908" i="16"/>
  <c r="C1908" i="16"/>
  <c r="B1908" i="16"/>
  <c r="F1907" i="16"/>
  <c r="C1907" i="16"/>
  <c r="B1907" i="16"/>
  <c r="F1906" i="16"/>
  <c r="C1906" i="16"/>
  <c r="B1906" i="16"/>
  <c r="F1905" i="16"/>
  <c r="C1905" i="16"/>
  <c r="B1905" i="16"/>
  <c r="F1904" i="16"/>
  <c r="C1904" i="16"/>
  <c r="B1904" i="16"/>
  <c r="F1903" i="16"/>
  <c r="C1903" i="16"/>
  <c r="B1903" i="16"/>
  <c r="F1902" i="16"/>
  <c r="C1902" i="16"/>
  <c r="B1902" i="16"/>
  <c r="F1901" i="16"/>
  <c r="C1901" i="16"/>
  <c r="B1901" i="16"/>
  <c r="F1900" i="16"/>
  <c r="C1900" i="16"/>
  <c r="B1900" i="16"/>
  <c r="F1899" i="16"/>
  <c r="C1899" i="16"/>
  <c r="B1899" i="16"/>
  <c r="F1898" i="16"/>
  <c r="C1898" i="16"/>
  <c r="B1898" i="16"/>
  <c r="F1897" i="16"/>
  <c r="C1897" i="16"/>
  <c r="B1897" i="16"/>
  <c r="F1896" i="16"/>
  <c r="C1896" i="16"/>
  <c r="B1896" i="16"/>
  <c r="F1895" i="16"/>
  <c r="C1895" i="16"/>
  <c r="B1895" i="16"/>
  <c r="F1894" i="16"/>
  <c r="C1894" i="16"/>
  <c r="B1894" i="16"/>
  <c r="F1893" i="16"/>
  <c r="C1893" i="16"/>
  <c r="B1893" i="16"/>
  <c r="F1892" i="16"/>
  <c r="C1892" i="16"/>
  <c r="B1892" i="16"/>
  <c r="F1891" i="16"/>
  <c r="C1891" i="16"/>
  <c r="B1891" i="16"/>
  <c r="F1890" i="16"/>
  <c r="C1890" i="16"/>
  <c r="B1890" i="16"/>
  <c r="F1889" i="16"/>
  <c r="C1889" i="16"/>
  <c r="B1889" i="16"/>
  <c r="F1888" i="16"/>
  <c r="C1888" i="16"/>
  <c r="B1888" i="16"/>
  <c r="F1887" i="16"/>
  <c r="C1887" i="16"/>
  <c r="B1887" i="16"/>
  <c r="F1886" i="16"/>
  <c r="C1886" i="16"/>
  <c r="B1886" i="16"/>
  <c r="F1885" i="16"/>
  <c r="C1885" i="16"/>
  <c r="B1885" i="16"/>
  <c r="F1884" i="16"/>
  <c r="C1884" i="16"/>
  <c r="B1884" i="16"/>
  <c r="F1883" i="16"/>
  <c r="C1883" i="16"/>
  <c r="B1883" i="16"/>
  <c r="F1882" i="16"/>
  <c r="C1882" i="16"/>
  <c r="B1882" i="16"/>
  <c r="F1881" i="16"/>
  <c r="C1881" i="16"/>
  <c r="B1881" i="16"/>
  <c r="F1880" i="16"/>
  <c r="C1880" i="16"/>
  <c r="B1880" i="16"/>
  <c r="F1879" i="16"/>
  <c r="C1879" i="16"/>
  <c r="B1879" i="16"/>
  <c r="F1878" i="16"/>
  <c r="C1878" i="16"/>
  <c r="B1878" i="16"/>
  <c r="F1877" i="16"/>
  <c r="C1877" i="16"/>
  <c r="B1877" i="16"/>
  <c r="F1876" i="16"/>
  <c r="C1876" i="16"/>
  <c r="B1876" i="16"/>
  <c r="F1875" i="16"/>
  <c r="C1875" i="16"/>
  <c r="B1875" i="16"/>
  <c r="F1874" i="16"/>
  <c r="C1874" i="16"/>
  <c r="B1874" i="16"/>
  <c r="F1873" i="16"/>
  <c r="C1873" i="16"/>
  <c r="B1873" i="16"/>
  <c r="F1872" i="16"/>
  <c r="C1872" i="16"/>
  <c r="B1872" i="16"/>
  <c r="F1871" i="16"/>
  <c r="C1871" i="16"/>
  <c r="B1871" i="16"/>
  <c r="F1870" i="16"/>
  <c r="C1870" i="16"/>
  <c r="B1870" i="16"/>
  <c r="F1869" i="16"/>
  <c r="C1869" i="16"/>
  <c r="B1869" i="16"/>
  <c r="F1868" i="16"/>
  <c r="C1868" i="16"/>
  <c r="B1868" i="16"/>
  <c r="F1867" i="16"/>
  <c r="C1867" i="16"/>
  <c r="B1867" i="16"/>
  <c r="F1866" i="16"/>
  <c r="C1866" i="16"/>
  <c r="B1866" i="16"/>
  <c r="F1865" i="16"/>
  <c r="C1865" i="16"/>
  <c r="B1865" i="16"/>
  <c r="F1864" i="16"/>
  <c r="C1864" i="16"/>
  <c r="B1864" i="16"/>
  <c r="F1863" i="16"/>
  <c r="C1863" i="16"/>
  <c r="B1863" i="16"/>
  <c r="F1862" i="16"/>
  <c r="C1862" i="16"/>
  <c r="B1862" i="16"/>
  <c r="F1861" i="16"/>
  <c r="C1861" i="16"/>
  <c r="B1861" i="16"/>
  <c r="F1860" i="16"/>
  <c r="C1860" i="16"/>
  <c r="B1860" i="16"/>
  <c r="F1859" i="16"/>
  <c r="C1859" i="16"/>
  <c r="B1859" i="16"/>
  <c r="F1858" i="16"/>
  <c r="C1858" i="16"/>
  <c r="B1858" i="16"/>
  <c r="F1857" i="16"/>
  <c r="C1857" i="16"/>
  <c r="B1857" i="16"/>
  <c r="F1856" i="16"/>
  <c r="C1856" i="16"/>
  <c r="B1856" i="16"/>
  <c r="F1855" i="16"/>
  <c r="C1855" i="16"/>
  <c r="B1855" i="16"/>
  <c r="F1854" i="16"/>
  <c r="C1854" i="16"/>
  <c r="B1854" i="16"/>
  <c r="F1853" i="16"/>
  <c r="C1853" i="16"/>
  <c r="B1853" i="16"/>
  <c r="F1852" i="16"/>
  <c r="C1852" i="16"/>
  <c r="B1852" i="16"/>
  <c r="F1851" i="16"/>
  <c r="C1851" i="16"/>
  <c r="B1851" i="16"/>
  <c r="F1850" i="16"/>
  <c r="C1850" i="16"/>
  <c r="B1850" i="16"/>
  <c r="F1849" i="16"/>
  <c r="C1849" i="16"/>
  <c r="B1849" i="16"/>
  <c r="F1848" i="16"/>
  <c r="C1848" i="16"/>
  <c r="B1848" i="16"/>
  <c r="F1847" i="16"/>
  <c r="C1847" i="16"/>
  <c r="B1847" i="16"/>
  <c r="F1846" i="16"/>
  <c r="C1846" i="16"/>
  <c r="B1846" i="16"/>
  <c r="F1845" i="16"/>
  <c r="C1845" i="16"/>
  <c r="B1845" i="16"/>
  <c r="F1844" i="16"/>
  <c r="C1844" i="16"/>
  <c r="B1844" i="16"/>
  <c r="F1843" i="16"/>
  <c r="C1843" i="16"/>
  <c r="B1843" i="16"/>
  <c r="F1842" i="16"/>
  <c r="C1842" i="16"/>
  <c r="B1842" i="16"/>
  <c r="F1841" i="16"/>
  <c r="C1841" i="16"/>
  <c r="B1841" i="16"/>
  <c r="F1840" i="16"/>
  <c r="C1840" i="16"/>
  <c r="B1840" i="16"/>
  <c r="F1839" i="16"/>
  <c r="C1839" i="16"/>
  <c r="B1839" i="16"/>
  <c r="F1838" i="16"/>
  <c r="C1838" i="16"/>
  <c r="B1838" i="16"/>
  <c r="F1837" i="16"/>
  <c r="C1837" i="16"/>
  <c r="B1837" i="16"/>
  <c r="F1836" i="16"/>
  <c r="C1836" i="16"/>
  <c r="B1836" i="16"/>
  <c r="F1835" i="16"/>
  <c r="C1835" i="16"/>
  <c r="B1835" i="16"/>
  <c r="F1834" i="16"/>
  <c r="C1834" i="16"/>
  <c r="B1834" i="16"/>
  <c r="F1833" i="16"/>
  <c r="C1833" i="16"/>
  <c r="B1833" i="16"/>
  <c r="F1832" i="16"/>
  <c r="C1832" i="16"/>
  <c r="B1832" i="16"/>
  <c r="F1831" i="16"/>
  <c r="C1831" i="16"/>
  <c r="B1831" i="16"/>
  <c r="F1830" i="16"/>
  <c r="C1830" i="16"/>
  <c r="B1830" i="16"/>
  <c r="F1829" i="16"/>
  <c r="C1829" i="16"/>
  <c r="B1829" i="16"/>
  <c r="F1828" i="16"/>
  <c r="C1828" i="16"/>
  <c r="B1828" i="16"/>
  <c r="F1827" i="16"/>
  <c r="C1827" i="16"/>
  <c r="B1827" i="16"/>
  <c r="F1826" i="16"/>
  <c r="C1826" i="16"/>
  <c r="B1826" i="16"/>
  <c r="F1825" i="16"/>
  <c r="C1825" i="16"/>
  <c r="B1825" i="16"/>
  <c r="F1824" i="16"/>
  <c r="C1824" i="16"/>
  <c r="B1824" i="16"/>
  <c r="F1823" i="16"/>
  <c r="C1823" i="16"/>
  <c r="B1823" i="16"/>
  <c r="F1822" i="16"/>
  <c r="C1822" i="16"/>
  <c r="B1822" i="16"/>
  <c r="F1821" i="16"/>
  <c r="C1821" i="16"/>
  <c r="B1821" i="16"/>
  <c r="F1820" i="16"/>
  <c r="C1820" i="16"/>
  <c r="B1820" i="16"/>
  <c r="F1819" i="16"/>
  <c r="C1819" i="16"/>
  <c r="B1819" i="16"/>
  <c r="F1818" i="16"/>
  <c r="C1818" i="16"/>
  <c r="B1818" i="16"/>
  <c r="F1817" i="16"/>
  <c r="C1817" i="16"/>
  <c r="B1817" i="16"/>
  <c r="F1816" i="16"/>
  <c r="C1816" i="16"/>
  <c r="B1816" i="16"/>
  <c r="F1815" i="16"/>
  <c r="C1815" i="16"/>
  <c r="B1815" i="16"/>
  <c r="F1814" i="16"/>
  <c r="C1814" i="16"/>
  <c r="B1814" i="16"/>
  <c r="F1813" i="16"/>
  <c r="C1813" i="16"/>
  <c r="B1813" i="16"/>
  <c r="F1812" i="16"/>
  <c r="C1812" i="16"/>
  <c r="B1812" i="16"/>
  <c r="F1811" i="16"/>
  <c r="C1811" i="16"/>
  <c r="B1811" i="16"/>
  <c r="F1810" i="16"/>
  <c r="C1810" i="16"/>
  <c r="B1810" i="16"/>
  <c r="F1809" i="16"/>
  <c r="C1809" i="16"/>
  <c r="B1809" i="16"/>
  <c r="F1808" i="16"/>
  <c r="C1808" i="16"/>
  <c r="B1808" i="16"/>
  <c r="F1807" i="16"/>
  <c r="C1807" i="16"/>
  <c r="B1807" i="16"/>
  <c r="F1806" i="16"/>
  <c r="C1806" i="16"/>
  <c r="B1806" i="16"/>
  <c r="F1805" i="16"/>
  <c r="C1805" i="16"/>
  <c r="B1805" i="16"/>
  <c r="F1804" i="16"/>
  <c r="C1804" i="16"/>
  <c r="B1804" i="16"/>
  <c r="F1803" i="16"/>
  <c r="C1803" i="16"/>
  <c r="B1803" i="16"/>
  <c r="F1802" i="16"/>
  <c r="C1802" i="16"/>
  <c r="B1802" i="16"/>
  <c r="F1801" i="16"/>
  <c r="C1801" i="16"/>
  <c r="B1801" i="16"/>
  <c r="F1800" i="16"/>
  <c r="C1800" i="16"/>
  <c r="B1800" i="16"/>
  <c r="F1799" i="16"/>
  <c r="C1799" i="16"/>
  <c r="B1799" i="16"/>
  <c r="F1798" i="16"/>
  <c r="C1798" i="16"/>
  <c r="B1798" i="16"/>
  <c r="F1797" i="16"/>
  <c r="C1797" i="16"/>
  <c r="B1797" i="16"/>
  <c r="F1796" i="16"/>
  <c r="C1796" i="16"/>
  <c r="B1796" i="16"/>
  <c r="F1795" i="16"/>
  <c r="C1795" i="16"/>
  <c r="B1795" i="16"/>
  <c r="F1794" i="16"/>
  <c r="C1794" i="16"/>
  <c r="B1794" i="16"/>
  <c r="F1793" i="16"/>
  <c r="C1793" i="16"/>
  <c r="B1793" i="16"/>
  <c r="F1792" i="16"/>
  <c r="C1792" i="16"/>
  <c r="B1792" i="16"/>
  <c r="F1791" i="16"/>
  <c r="C1791" i="16"/>
  <c r="B1791" i="16"/>
  <c r="F1790" i="16"/>
  <c r="C1790" i="16"/>
  <c r="B1790" i="16"/>
  <c r="F1789" i="16"/>
  <c r="C1789" i="16"/>
  <c r="B1789" i="16"/>
  <c r="F1788" i="16"/>
  <c r="C1788" i="16"/>
  <c r="B1788" i="16"/>
  <c r="F1787" i="16"/>
  <c r="C1787" i="16"/>
  <c r="B1787" i="16"/>
  <c r="F1786" i="16"/>
  <c r="C1786" i="16"/>
  <c r="B1786" i="16"/>
  <c r="F1785" i="16"/>
  <c r="C1785" i="16"/>
  <c r="B1785" i="16"/>
  <c r="F1784" i="16"/>
  <c r="C1784" i="16"/>
  <c r="B1784" i="16"/>
  <c r="F1783" i="16"/>
  <c r="C1783" i="16"/>
  <c r="B1783" i="16"/>
  <c r="F1782" i="16"/>
  <c r="C1782" i="16"/>
  <c r="B1782" i="16"/>
  <c r="F1781" i="16"/>
  <c r="C1781" i="16"/>
  <c r="B1781" i="16"/>
  <c r="F1780" i="16"/>
  <c r="C1780" i="16"/>
  <c r="B1780" i="16"/>
  <c r="F1779" i="16"/>
  <c r="C1779" i="16"/>
  <c r="B1779" i="16"/>
  <c r="F1778" i="16"/>
  <c r="C1778" i="16"/>
  <c r="B1778" i="16"/>
  <c r="F1777" i="16"/>
  <c r="C1777" i="16"/>
  <c r="B1777" i="16"/>
  <c r="F1776" i="16"/>
  <c r="C1776" i="16"/>
  <c r="B1776" i="16"/>
  <c r="F1775" i="16"/>
  <c r="C1775" i="16"/>
  <c r="B1775" i="16"/>
  <c r="F1774" i="16"/>
  <c r="C1774" i="16"/>
  <c r="B1774" i="16"/>
  <c r="F1773" i="16"/>
  <c r="C1773" i="16"/>
  <c r="B1773" i="16"/>
  <c r="F1772" i="16"/>
  <c r="C1772" i="16"/>
  <c r="B1772" i="16"/>
  <c r="F1771" i="16"/>
  <c r="C1771" i="16"/>
  <c r="B1771" i="16"/>
  <c r="F1770" i="16"/>
  <c r="C1770" i="16"/>
  <c r="B1770" i="16"/>
  <c r="F1769" i="16"/>
  <c r="C1769" i="16"/>
  <c r="B1769" i="16"/>
  <c r="F1768" i="16"/>
  <c r="C1768" i="16"/>
  <c r="B1768" i="16"/>
  <c r="F1767" i="16"/>
  <c r="C1767" i="16"/>
  <c r="B1767" i="16"/>
  <c r="F1766" i="16"/>
  <c r="C1766" i="16"/>
  <c r="B1766" i="16"/>
  <c r="F1765" i="16"/>
  <c r="C1765" i="16"/>
  <c r="B1765" i="16"/>
  <c r="F1764" i="16"/>
  <c r="C1764" i="16"/>
  <c r="B1764" i="16"/>
  <c r="F1763" i="16"/>
  <c r="C1763" i="16"/>
  <c r="B1763" i="16"/>
  <c r="F1762" i="16"/>
  <c r="C1762" i="16"/>
  <c r="B1762" i="16"/>
  <c r="F1761" i="16"/>
  <c r="C1761" i="16"/>
  <c r="B1761" i="16"/>
  <c r="F1760" i="16"/>
  <c r="C1760" i="16"/>
  <c r="B1760" i="16"/>
  <c r="F1759" i="16"/>
  <c r="C1759" i="16"/>
  <c r="B1759" i="16"/>
  <c r="F1758" i="16"/>
  <c r="C1758" i="16"/>
  <c r="B1758" i="16"/>
  <c r="F1757" i="16"/>
  <c r="C1757" i="16"/>
  <c r="B1757" i="16"/>
  <c r="F1756" i="16"/>
  <c r="C1756" i="16"/>
  <c r="B1756" i="16"/>
  <c r="F1755" i="16"/>
  <c r="C1755" i="16"/>
  <c r="B1755" i="16"/>
  <c r="F1754" i="16"/>
  <c r="C1754" i="16"/>
  <c r="B1754" i="16"/>
  <c r="F1753" i="16"/>
  <c r="C1753" i="16"/>
  <c r="B1753" i="16"/>
  <c r="F1752" i="16"/>
  <c r="C1752" i="16"/>
  <c r="B1752" i="16"/>
  <c r="F1751" i="16"/>
  <c r="C1751" i="16"/>
  <c r="B1751" i="16"/>
  <c r="F1750" i="16"/>
  <c r="C1750" i="16"/>
  <c r="B1750" i="16"/>
  <c r="F1749" i="16"/>
  <c r="C1749" i="16"/>
  <c r="B1749" i="16"/>
  <c r="F1748" i="16"/>
  <c r="C1748" i="16"/>
  <c r="B1748" i="16"/>
  <c r="F1747" i="16"/>
  <c r="C1747" i="16"/>
  <c r="B1747" i="16"/>
  <c r="F1746" i="16"/>
  <c r="C1746" i="16"/>
  <c r="B1746" i="16"/>
  <c r="F1745" i="16"/>
  <c r="C1745" i="16"/>
  <c r="B1745" i="16"/>
  <c r="F1744" i="16"/>
  <c r="C1744" i="16"/>
  <c r="B1744" i="16"/>
  <c r="F1743" i="16"/>
  <c r="C1743" i="16"/>
  <c r="B1743" i="16"/>
  <c r="F1742" i="16"/>
  <c r="C1742" i="16"/>
  <c r="B1742" i="16"/>
  <c r="F1741" i="16"/>
  <c r="C1741" i="16"/>
  <c r="B1741" i="16"/>
  <c r="F1740" i="16"/>
  <c r="C1740" i="16"/>
  <c r="B1740" i="16"/>
  <c r="F1739" i="16"/>
  <c r="C1739" i="16"/>
  <c r="B1739" i="16"/>
  <c r="F1738" i="16"/>
  <c r="C1738" i="16"/>
  <c r="B1738" i="16"/>
  <c r="F1737" i="16"/>
  <c r="C1737" i="16"/>
  <c r="B1737" i="16"/>
  <c r="F1736" i="16"/>
  <c r="C1736" i="16"/>
  <c r="B1736" i="16"/>
  <c r="F1735" i="16"/>
  <c r="C1735" i="16"/>
  <c r="B1735" i="16"/>
  <c r="F1734" i="16"/>
  <c r="C1734" i="16"/>
  <c r="B1734" i="16"/>
  <c r="F1733" i="16"/>
  <c r="C1733" i="16"/>
  <c r="B1733" i="16"/>
  <c r="F1732" i="16"/>
  <c r="C1732" i="16"/>
  <c r="B1732" i="16"/>
  <c r="F1731" i="16"/>
  <c r="C1731" i="16"/>
  <c r="B1731" i="16"/>
  <c r="F1730" i="16"/>
  <c r="C1730" i="16"/>
  <c r="B1730" i="16"/>
  <c r="F1729" i="16"/>
  <c r="C1729" i="16"/>
  <c r="B1729" i="16"/>
  <c r="F1728" i="16"/>
  <c r="C1728" i="16"/>
  <c r="B1728" i="16"/>
  <c r="F1727" i="16"/>
  <c r="C1727" i="16"/>
  <c r="B1727" i="16"/>
  <c r="F1726" i="16"/>
  <c r="C1726" i="16"/>
  <c r="B1726" i="16"/>
  <c r="F1725" i="16"/>
  <c r="C1725" i="16"/>
  <c r="B1725" i="16"/>
  <c r="F1724" i="16"/>
  <c r="C1724" i="16"/>
  <c r="B1724" i="16"/>
  <c r="F1723" i="16"/>
  <c r="C1723" i="16"/>
  <c r="B1723" i="16"/>
  <c r="F1722" i="16"/>
  <c r="C1722" i="16"/>
  <c r="B1722" i="16"/>
  <c r="F1721" i="16"/>
  <c r="C1721" i="16"/>
  <c r="B1721" i="16"/>
  <c r="F1720" i="16"/>
  <c r="C1720" i="16"/>
  <c r="B1720" i="16"/>
  <c r="F1719" i="16"/>
  <c r="C1719" i="16"/>
  <c r="B1719" i="16"/>
  <c r="F1718" i="16"/>
  <c r="C1718" i="16"/>
  <c r="B1718" i="16"/>
  <c r="F1717" i="16"/>
  <c r="C1717" i="16"/>
  <c r="B1717" i="16"/>
  <c r="F1716" i="16"/>
  <c r="C1716" i="16"/>
  <c r="B1716" i="16"/>
  <c r="F1715" i="16"/>
  <c r="C1715" i="16"/>
  <c r="B1715" i="16"/>
  <c r="F1714" i="16"/>
  <c r="C1714" i="16"/>
  <c r="B1714" i="16"/>
  <c r="F1713" i="16"/>
  <c r="C1713" i="16"/>
  <c r="B1713" i="16"/>
  <c r="F1712" i="16"/>
  <c r="C1712" i="16"/>
  <c r="B1712" i="16"/>
  <c r="F1711" i="16"/>
  <c r="C1711" i="16"/>
  <c r="B1711" i="16"/>
  <c r="F1710" i="16"/>
  <c r="C1710" i="16"/>
  <c r="B1710" i="16"/>
  <c r="F1709" i="16"/>
  <c r="C1709" i="16"/>
  <c r="B1709" i="16"/>
  <c r="F1708" i="16"/>
  <c r="C1708" i="16"/>
  <c r="B1708" i="16"/>
  <c r="F1707" i="16"/>
  <c r="C1707" i="16"/>
  <c r="B1707" i="16"/>
  <c r="F1706" i="16"/>
  <c r="C1706" i="16"/>
  <c r="B1706" i="16"/>
  <c r="F1705" i="16"/>
  <c r="C1705" i="16"/>
  <c r="B1705" i="16"/>
  <c r="F1704" i="16"/>
  <c r="C1704" i="16"/>
  <c r="B1704" i="16"/>
  <c r="F1703" i="16"/>
  <c r="C1703" i="16"/>
  <c r="B1703" i="16"/>
  <c r="F1702" i="16"/>
  <c r="C1702" i="16"/>
  <c r="B1702" i="16"/>
  <c r="F1701" i="16"/>
  <c r="C1701" i="16"/>
  <c r="B1701" i="16"/>
  <c r="F1700" i="16"/>
  <c r="C1700" i="16"/>
  <c r="B1700" i="16"/>
  <c r="F1699" i="16"/>
  <c r="C1699" i="16"/>
  <c r="B1699" i="16"/>
  <c r="F1698" i="16"/>
  <c r="C1698" i="16"/>
  <c r="B1698" i="16"/>
  <c r="F1697" i="16"/>
  <c r="C1697" i="16"/>
  <c r="B1697" i="16"/>
  <c r="F1696" i="16"/>
  <c r="C1696" i="16"/>
  <c r="B1696" i="16"/>
  <c r="F1695" i="16"/>
  <c r="C1695" i="16"/>
  <c r="B1695" i="16"/>
  <c r="F1694" i="16"/>
  <c r="C1694" i="16"/>
  <c r="B1694" i="16"/>
  <c r="F1693" i="16"/>
  <c r="C1693" i="16"/>
  <c r="B1693" i="16"/>
  <c r="F1692" i="16"/>
  <c r="C1692" i="16"/>
  <c r="B1692" i="16"/>
  <c r="F1691" i="16"/>
  <c r="C1691" i="16"/>
  <c r="B1691" i="16"/>
  <c r="F1690" i="16"/>
  <c r="C1690" i="16"/>
  <c r="B1690" i="16"/>
  <c r="F1689" i="16"/>
  <c r="C1689" i="16"/>
  <c r="B1689" i="16"/>
  <c r="F1688" i="16"/>
  <c r="C1688" i="16"/>
  <c r="B1688" i="16"/>
  <c r="F1687" i="16"/>
  <c r="C1687" i="16"/>
  <c r="B1687" i="16"/>
  <c r="F1686" i="16"/>
  <c r="C1686" i="16"/>
  <c r="B1686" i="16"/>
  <c r="F1685" i="16"/>
  <c r="C1685" i="16"/>
  <c r="B1685" i="16"/>
  <c r="F1684" i="16"/>
  <c r="C1684" i="16"/>
  <c r="B1684" i="16"/>
  <c r="F1683" i="16"/>
  <c r="C1683" i="16"/>
  <c r="B1683" i="16"/>
  <c r="F1682" i="16"/>
  <c r="C1682" i="16"/>
  <c r="B1682" i="16"/>
  <c r="F1681" i="16"/>
  <c r="C1681" i="16"/>
  <c r="B1681" i="16"/>
  <c r="F1680" i="16"/>
  <c r="C1680" i="16"/>
  <c r="B1680" i="16"/>
  <c r="F1679" i="16"/>
  <c r="C1679" i="16"/>
  <c r="B1679" i="16"/>
  <c r="F1678" i="16"/>
  <c r="C1678" i="16"/>
  <c r="B1678" i="16"/>
  <c r="F1677" i="16"/>
  <c r="C1677" i="16"/>
  <c r="B1677" i="16"/>
  <c r="F1676" i="16"/>
  <c r="C1676" i="16"/>
  <c r="B1676" i="16"/>
  <c r="F1675" i="16"/>
  <c r="C1675" i="16"/>
  <c r="B1675" i="16"/>
  <c r="F1674" i="16"/>
  <c r="C1674" i="16"/>
  <c r="B1674" i="16"/>
  <c r="F1673" i="16"/>
  <c r="C1673" i="16"/>
  <c r="B1673" i="16"/>
  <c r="F1672" i="16"/>
  <c r="C1672" i="16"/>
  <c r="B1672" i="16"/>
  <c r="F1671" i="16"/>
  <c r="C1671" i="16"/>
  <c r="B1671" i="16"/>
  <c r="F1670" i="16"/>
  <c r="C1670" i="16"/>
  <c r="B1670" i="16"/>
  <c r="F1669" i="16"/>
  <c r="C1669" i="16"/>
  <c r="B1669" i="16"/>
  <c r="F1668" i="16"/>
  <c r="C1668" i="16"/>
  <c r="B1668" i="16"/>
  <c r="F1667" i="16"/>
  <c r="C1667" i="16"/>
  <c r="B1667" i="16"/>
  <c r="F1666" i="16"/>
  <c r="C1666" i="16"/>
  <c r="B1666" i="16"/>
  <c r="F1665" i="16"/>
  <c r="C1665" i="16"/>
  <c r="B1665" i="16"/>
  <c r="F1664" i="16"/>
  <c r="C1664" i="16"/>
  <c r="B1664" i="16"/>
  <c r="F1663" i="16"/>
  <c r="C1663" i="16"/>
  <c r="B1663" i="16"/>
  <c r="F1662" i="16"/>
  <c r="C1662" i="16"/>
  <c r="B1662" i="16"/>
  <c r="F1661" i="16"/>
  <c r="C1661" i="16"/>
  <c r="B1661" i="16"/>
  <c r="F1660" i="16"/>
  <c r="C1660" i="16"/>
  <c r="B1660" i="16"/>
  <c r="F1659" i="16"/>
  <c r="C1659" i="16"/>
  <c r="B1659" i="16"/>
  <c r="F1658" i="16"/>
  <c r="C1658" i="16"/>
  <c r="B1658" i="16"/>
  <c r="F1657" i="16"/>
  <c r="C1657" i="16"/>
  <c r="B1657" i="16"/>
  <c r="F1656" i="16"/>
  <c r="C1656" i="16"/>
  <c r="B1656" i="16"/>
  <c r="F1655" i="16"/>
  <c r="C1655" i="16"/>
  <c r="B1655" i="16"/>
  <c r="F1654" i="16"/>
  <c r="C1654" i="16"/>
  <c r="B1654" i="16"/>
  <c r="F1653" i="16"/>
  <c r="C1653" i="16"/>
  <c r="B1653" i="16"/>
  <c r="F1652" i="16"/>
  <c r="C1652" i="16"/>
  <c r="B1652" i="16"/>
  <c r="F1651" i="16"/>
  <c r="C1651" i="16"/>
  <c r="B1651" i="16"/>
  <c r="F1650" i="16"/>
  <c r="C1650" i="16"/>
  <c r="B1650" i="16"/>
  <c r="F1649" i="16"/>
  <c r="C1649" i="16"/>
  <c r="B1649" i="16"/>
  <c r="F1648" i="16"/>
  <c r="C1648" i="16"/>
  <c r="B1648" i="16"/>
  <c r="F1647" i="16"/>
  <c r="C1647" i="16"/>
  <c r="B1647" i="16"/>
  <c r="F1646" i="16"/>
  <c r="C1646" i="16"/>
  <c r="B1646" i="16"/>
  <c r="F1645" i="16"/>
  <c r="C1645" i="16"/>
  <c r="B1645" i="16"/>
  <c r="F1644" i="16"/>
  <c r="C1644" i="16"/>
  <c r="B1644" i="16"/>
  <c r="F1643" i="16"/>
  <c r="C1643" i="16"/>
  <c r="B1643" i="16"/>
  <c r="F1642" i="16"/>
  <c r="C1642" i="16"/>
  <c r="B1642" i="16"/>
  <c r="F1641" i="16"/>
  <c r="C1641" i="16"/>
  <c r="B1641" i="16"/>
  <c r="F1640" i="16"/>
  <c r="C1640" i="16"/>
  <c r="B1640" i="16"/>
  <c r="F1639" i="16"/>
  <c r="C1639" i="16"/>
  <c r="B1639" i="16"/>
  <c r="F1638" i="16"/>
  <c r="C1638" i="16"/>
  <c r="B1638" i="16"/>
  <c r="F1637" i="16"/>
  <c r="C1637" i="16"/>
  <c r="B1637" i="16"/>
  <c r="F1636" i="16"/>
  <c r="C1636" i="16"/>
  <c r="B1636" i="16"/>
  <c r="F1635" i="16"/>
  <c r="C1635" i="16"/>
  <c r="B1635" i="16"/>
  <c r="F1634" i="16"/>
  <c r="C1634" i="16"/>
  <c r="B1634" i="16"/>
  <c r="F1633" i="16"/>
  <c r="C1633" i="16"/>
  <c r="B1633" i="16"/>
  <c r="F1632" i="16"/>
  <c r="C1632" i="16"/>
  <c r="B1632" i="16"/>
  <c r="F1631" i="16"/>
  <c r="C1631" i="16"/>
  <c r="B1631" i="16"/>
  <c r="F1630" i="16"/>
  <c r="C1630" i="16"/>
  <c r="B1630" i="16"/>
  <c r="F1629" i="16"/>
  <c r="C1629" i="16"/>
  <c r="B1629" i="16"/>
  <c r="F1628" i="16"/>
  <c r="C1628" i="16"/>
  <c r="B1628" i="16"/>
  <c r="F1627" i="16"/>
  <c r="C1627" i="16"/>
  <c r="B1627" i="16"/>
  <c r="F1626" i="16"/>
  <c r="C1626" i="16"/>
  <c r="B1626" i="16"/>
  <c r="F1625" i="16"/>
  <c r="C1625" i="16"/>
  <c r="B1625" i="16"/>
  <c r="F1624" i="16"/>
  <c r="C1624" i="16"/>
  <c r="B1624" i="16"/>
  <c r="F1623" i="16"/>
  <c r="C1623" i="16"/>
  <c r="B1623" i="16"/>
  <c r="F1622" i="16"/>
  <c r="C1622" i="16"/>
  <c r="B1622" i="16"/>
  <c r="F1621" i="16"/>
  <c r="C1621" i="16"/>
  <c r="B1621" i="16"/>
  <c r="F1620" i="16"/>
  <c r="C1620" i="16"/>
  <c r="B1620" i="16"/>
  <c r="F1619" i="16"/>
  <c r="C1619" i="16"/>
  <c r="B1619" i="16"/>
  <c r="F1618" i="16"/>
  <c r="C1618" i="16"/>
  <c r="B1618" i="16"/>
  <c r="F1617" i="16"/>
  <c r="C1617" i="16"/>
  <c r="B1617" i="16"/>
  <c r="F1616" i="16"/>
  <c r="C1616" i="16"/>
  <c r="B1616" i="16"/>
  <c r="F1615" i="16"/>
  <c r="C1615" i="16"/>
  <c r="B1615" i="16"/>
  <c r="F1614" i="16"/>
  <c r="C1614" i="16"/>
  <c r="B1614" i="16"/>
  <c r="F1613" i="16"/>
  <c r="C1613" i="16"/>
  <c r="B1613" i="16"/>
  <c r="F1612" i="16"/>
  <c r="C1612" i="16"/>
  <c r="B1612" i="16"/>
  <c r="F1611" i="16"/>
  <c r="C1611" i="16"/>
  <c r="B1611" i="16"/>
  <c r="F1610" i="16"/>
  <c r="C1610" i="16"/>
  <c r="B1610" i="16"/>
  <c r="F1609" i="16"/>
  <c r="C1609" i="16"/>
  <c r="B1609" i="16"/>
  <c r="F1608" i="16"/>
  <c r="C1608" i="16"/>
  <c r="B1608" i="16"/>
  <c r="F1607" i="16"/>
  <c r="C1607" i="16"/>
  <c r="B1607" i="16"/>
  <c r="F1606" i="16"/>
  <c r="C1606" i="16"/>
  <c r="B1606" i="16"/>
  <c r="F1605" i="16"/>
  <c r="C1605" i="16"/>
  <c r="B1605" i="16"/>
  <c r="F1604" i="16"/>
  <c r="C1604" i="16"/>
  <c r="B1604" i="16"/>
  <c r="F1603" i="16"/>
  <c r="C1603" i="16"/>
  <c r="B1603" i="16"/>
  <c r="F1602" i="16"/>
  <c r="C1602" i="16"/>
  <c r="B1602" i="16"/>
  <c r="F1601" i="16"/>
  <c r="C1601" i="16"/>
  <c r="B1601" i="16"/>
  <c r="F1600" i="16"/>
  <c r="C1600" i="16"/>
  <c r="B1600" i="16"/>
  <c r="F1599" i="16"/>
  <c r="C1599" i="16"/>
  <c r="B1599" i="16"/>
  <c r="F1598" i="16"/>
  <c r="C1598" i="16"/>
  <c r="B1598" i="16"/>
  <c r="F1597" i="16"/>
  <c r="C1597" i="16"/>
  <c r="B1597" i="16"/>
  <c r="F1596" i="16"/>
  <c r="C1596" i="16"/>
  <c r="B1596" i="16"/>
  <c r="F1595" i="16"/>
  <c r="C1595" i="16"/>
  <c r="B1595" i="16"/>
  <c r="F1594" i="16"/>
  <c r="C1594" i="16"/>
  <c r="B1594" i="16"/>
  <c r="F1593" i="16"/>
  <c r="C1593" i="16"/>
  <c r="B1593" i="16"/>
  <c r="F1592" i="16"/>
  <c r="C1592" i="16"/>
  <c r="B1592" i="16"/>
  <c r="F1591" i="16"/>
  <c r="C1591" i="16"/>
  <c r="B1591" i="16"/>
  <c r="F1590" i="16"/>
  <c r="C1590" i="16"/>
  <c r="B1590" i="16"/>
  <c r="F1589" i="16"/>
  <c r="C1589" i="16"/>
  <c r="B1589" i="16"/>
  <c r="F1588" i="16"/>
  <c r="C1588" i="16"/>
  <c r="B1588" i="16"/>
  <c r="F1587" i="16"/>
  <c r="C1587" i="16"/>
  <c r="B1587" i="16"/>
  <c r="F1586" i="16"/>
  <c r="C1586" i="16"/>
  <c r="B1586" i="16"/>
  <c r="F1585" i="16"/>
  <c r="C1585" i="16"/>
  <c r="B1585" i="16"/>
  <c r="F1584" i="16"/>
  <c r="C1584" i="16"/>
  <c r="B1584" i="16"/>
  <c r="F1583" i="16"/>
  <c r="C1583" i="16"/>
  <c r="B1583" i="16"/>
  <c r="F1582" i="16"/>
  <c r="C1582" i="16"/>
  <c r="B1582" i="16"/>
  <c r="F1581" i="16"/>
  <c r="C1581" i="16"/>
  <c r="B1581" i="16"/>
  <c r="F1580" i="16"/>
  <c r="C1580" i="16"/>
  <c r="B1580" i="16"/>
  <c r="F1579" i="16"/>
  <c r="C1579" i="16"/>
  <c r="B1579" i="16"/>
  <c r="F1578" i="16"/>
  <c r="C1578" i="16"/>
  <c r="B1578" i="16"/>
  <c r="F1577" i="16"/>
  <c r="C1577" i="16"/>
  <c r="B1577" i="16"/>
  <c r="F1576" i="16"/>
  <c r="C1576" i="16"/>
  <c r="B1576" i="16"/>
  <c r="F1575" i="16"/>
  <c r="C1575" i="16"/>
  <c r="B1575" i="16"/>
  <c r="F1574" i="16"/>
  <c r="C1574" i="16"/>
  <c r="B1574" i="16"/>
  <c r="F1573" i="16"/>
  <c r="C1573" i="16"/>
  <c r="B1573" i="16"/>
  <c r="F1572" i="16"/>
  <c r="C1572" i="16"/>
  <c r="B1572" i="16"/>
  <c r="F1571" i="16"/>
  <c r="C1571" i="16"/>
  <c r="B1571" i="16"/>
  <c r="F1570" i="16"/>
  <c r="C1570" i="16"/>
  <c r="B1570" i="16"/>
  <c r="F1569" i="16"/>
  <c r="C1569" i="16"/>
  <c r="B1569" i="16"/>
  <c r="F1568" i="16"/>
  <c r="C1568" i="16"/>
  <c r="B1568" i="16"/>
  <c r="F1567" i="16"/>
  <c r="C1567" i="16"/>
  <c r="B1567" i="16"/>
  <c r="F1566" i="16"/>
  <c r="C1566" i="16"/>
  <c r="B1566" i="16"/>
  <c r="F1565" i="16"/>
  <c r="C1565" i="16"/>
  <c r="B1565" i="16"/>
  <c r="F1564" i="16"/>
  <c r="C1564" i="16"/>
  <c r="B1564" i="16"/>
  <c r="F1563" i="16"/>
  <c r="C1563" i="16"/>
  <c r="B1563" i="16"/>
  <c r="F1562" i="16"/>
  <c r="C1562" i="16"/>
  <c r="B1562" i="16"/>
  <c r="F1561" i="16"/>
  <c r="C1561" i="16"/>
  <c r="B1561" i="16"/>
  <c r="F1560" i="16"/>
  <c r="C1560" i="16"/>
  <c r="B1560" i="16"/>
  <c r="F1559" i="16"/>
  <c r="C1559" i="16"/>
  <c r="B1559" i="16"/>
  <c r="F1558" i="16"/>
  <c r="C1558" i="16"/>
  <c r="B1558" i="16"/>
  <c r="F1557" i="16"/>
  <c r="C1557" i="16"/>
  <c r="B1557" i="16"/>
  <c r="F1556" i="16"/>
  <c r="C1556" i="16"/>
  <c r="B1556" i="16"/>
  <c r="F1555" i="16"/>
  <c r="C1555" i="16"/>
  <c r="B1555" i="16"/>
  <c r="F1554" i="16"/>
  <c r="C1554" i="16"/>
  <c r="B1554" i="16"/>
  <c r="F1553" i="16"/>
  <c r="C1553" i="16"/>
  <c r="B1553" i="16"/>
  <c r="F1552" i="16"/>
  <c r="C1552" i="16"/>
  <c r="B1552" i="16"/>
  <c r="F1551" i="16"/>
  <c r="C1551" i="16"/>
  <c r="B1551" i="16"/>
  <c r="F1550" i="16"/>
  <c r="C1550" i="16"/>
  <c r="B1550" i="16"/>
  <c r="F1549" i="16"/>
  <c r="C1549" i="16"/>
  <c r="B1549" i="16"/>
  <c r="F1548" i="16"/>
  <c r="C1548" i="16"/>
  <c r="B1548" i="16"/>
  <c r="F1547" i="16"/>
  <c r="C1547" i="16"/>
  <c r="B1547" i="16"/>
  <c r="F1546" i="16"/>
  <c r="C1546" i="16"/>
  <c r="B1546" i="16"/>
  <c r="F1545" i="16"/>
  <c r="C1545" i="16"/>
  <c r="B1545" i="16"/>
  <c r="F1544" i="16"/>
  <c r="C1544" i="16"/>
  <c r="B1544" i="16"/>
  <c r="F1543" i="16"/>
  <c r="C1543" i="16"/>
  <c r="B1543" i="16"/>
  <c r="F1542" i="16"/>
  <c r="C1542" i="16"/>
  <c r="B1542" i="16"/>
  <c r="F1541" i="16"/>
  <c r="C1541" i="16"/>
  <c r="B1541" i="16"/>
  <c r="F1540" i="16"/>
  <c r="C1540" i="16"/>
  <c r="B1540" i="16"/>
  <c r="F1539" i="16"/>
  <c r="C1539" i="16"/>
  <c r="B1539" i="16"/>
  <c r="F1538" i="16"/>
  <c r="C1538" i="16"/>
  <c r="B1538" i="16"/>
  <c r="F1537" i="16"/>
  <c r="C1537" i="16"/>
  <c r="B1537" i="16"/>
  <c r="F1536" i="16"/>
  <c r="C1536" i="16"/>
  <c r="B1536" i="16"/>
  <c r="F1535" i="16"/>
  <c r="C1535" i="16"/>
  <c r="B1535" i="16"/>
  <c r="F1534" i="16"/>
  <c r="C1534" i="16"/>
  <c r="B1534" i="16"/>
  <c r="F1533" i="16"/>
  <c r="C1533" i="16"/>
  <c r="B1533" i="16"/>
  <c r="F1532" i="16"/>
  <c r="C1532" i="16"/>
  <c r="B1532" i="16"/>
  <c r="F1531" i="16"/>
  <c r="C1531" i="16"/>
  <c r="B1531" i="16"/>
  <c r="F1530" i="16"/>
  <c r="C1530" i="16"/>
  <c r="B1530" i="16"/>
  <c r="F1529" i="16"/>
  <c r="C1529" i="16"/>
  <c r="B1529" i="16"/>
  <c r="F1528" i="16"/>
  <c r="C1528" i="16"/>
  <c r="B1528" i="16"/>
  <c r="F1527" i="16"/>
  <c r="C1527" i="16"/>
  <c r="B1527" i="16"/>
  <c r="F1526" i="16"/>
  <c r="C1526" i="16"/>
  <c r="B1526" i="16"/>
  <c r="F1525" i="16"/>
  <c r="C1525" i="16"/>
  <c r="B1525" i="16"/>
  <c r="F1524" i="16"/>
  <c r="C1524" i="16"/>
  <c r="B1524" i="16"/>
  <c r="F1523" i="16"/>
  <c r="C1523" i="16"/>
  <c r="B1523" i="16"/>
  <c r="F1522" i="16"/>
  <c r="C1522" i="16"/>
  <c r="B1522" i="16"/>
  <c r="F1521" i="16"/>
  <c r="C1521" i="16"/>
  <c r="B1521" i="16"/>
  <c r="F1520" i="16"/>
  <c r="C1520" i="16"/>
  <c r="B1520" i="16"/>
  <c r="F1519" i="16"/>
  <c r="C1519" i="16"/>
  <c r="B1519" i="16"/>
  <c r="F1518" i="16"/>
  <c r="C1518" i="16"/>
  <c r="B1518" i="16"/>
  <c r="F1517" i="16"/>
  <c r="C1517" i="16"/>
  <c r="B1517" i="16"/>
  <c r="F1516" i="16"/>
  <c r="C1516" i="16"/>
  <c r="B1516" i="16"/>
  <c r="F1515" i="16"/>
  <c r="C1515" i="16"/>
  <c r="B1515" i="16"/>
  <c r="F1514" i="16"/>
  <c r="C1514" i="16"/>
  <c r="B1514" i="16"/>
  <c r="F1513" i="16"/>
  <c r="C1513" i="16"/>
  <c r="B1513" i="16"/>
  <c r="F1512" i="16"/>
  <c r="C1512" i="16"/>
  <c r="B1512" i="16"/>
  <c r="F1511" i="16"/>
  <c r="C1511" i="16"/>
  <c r="B1511" i="16"/>
  <c r="F1510" i="16"/>
  <c r="C1510" i="16"/>
  <c r="B1510" i="16"/>
  <c r="F1509" i="16"/>
  <c r="C1509" i="16"/>
  <c r="B1509" i="16"/>
  <c r="F1508" i="16"/>
  <c r="C1508" i="16"/>
  <c r="B1508" i="16"/>
  <c r="F1507" i="16"/>
  <c r="C1507" i="16"/>
  <c r="B1507" i="16"/>
  <c r="F1506" i="16"/>
  <c r="C1506" i="16"/>
  <c r="B1506" i="16"/>
  <c r="F1505" i="16"/>
  <c r="C1505" i="16"/>
  <c r="B1505" i="16"/>
  <c r="F1504" i="16"/>
  <c r="C1504" i="16"/>
  <c r="B1504" i="16"/>
  <c r="F1503" i="16"/>
  <c r="C1503" i="16"/>
  <c r="B1503" i="16"/>
  <c r="F1502" i="16"/>
  <c r="C1502" i="16"/>
  <c r="B1502" i="16"/>
  <c r="F1501" i="16"/>
  <c r="C1501" i="16"/>
  <c r="B1501" i="16"/>
  <c r="F1500" i="16"/>
  <c r="C1500" i="16"/>
  <c r="B1500" i="16"/>
  <c r="F1499" i="16"/>
  <c r="C1499" i="16"/>
  <c r="B1499" i="16"/>
  <c r="F1498" i="16"/>
  <c r="C1498" i="16"/>
  <c r="B1498" i="16"/>
  <c r="F1497" i="16"/>
  <c r="C1497" i="16"/>
  <c r="B1497" i="16"/>
  <c r="F1496" i="16"/>
  <c r="C1496" i="16"/>
  <c r="B1496" i="16"/>
  <c r="F1495" i="16"/>
  <c r="C1495" i="16"/>
  <c r="B1495" i="16"/>
  <c r="F1494" i="16"/>
  <c r="C1494" i="16"/>
  <c r="B1494" i="16"/>
  <c r="F1493" i="16"/>
  <c r="C1493" i="16"/>
  <c r="B1493" i="16"/>
  <c r="F1492" i="16"/>
  <c r="C1492" i="16"/>
  <c r="B1492" i="16"/>
  <c r="F1491" i="16"/>
  <c r="C1491" i="16"/>
  <c r="B1491" i="16"/>
  <c r="F1490" i="16"/>
  <c r="C1490" i="16"/>
  <c r="B1490" i="16"/>
  <c r="F1489" i="16"/>
  <c r="C1489" i="16"/>
  <c r="B1489" i="16"/>
  <c r="F1488" i="16"/>
  <c r="C1488" i="16"/>
  <c r="B1488" i="16"/>
  <c r="F1487" i="16"/>
  <c r="C1487" i="16"/>
  <c r="B1487" i="16"/>
  <c r="F1486" i="16"/>
  <c r="C1486" i="16"/>
  <c r="B1486" i="16"/>
  <c r="F1485" i="16"/>
  <c r="C1485" i="16"/>
  <c r="B1485" i="16"/>
  <c r="F1484" i="16"/>
  <c r="C1484" i="16"/>
  <c r="B1484" i="16"/>
  <c r="F1483" i="16"/>
  <c r="C1483" i="16"/>
  <c r="B1483" i="16"/>
  <c r="F1482" i="16"/>
  <c r="C1482" i="16"/>
  <c r="B1482" i="16"/>
  <c r="F1481" i="16"/>
  <c r="C1481" i="16"/>
  <c r="B1481" i="16"/>
  <c r="F1480" i="16"/>
  <c r="C1480" i="16"/>
  <c r="B1480" i="16"/>
  <c r="F1479" i="16"/>
  <c r="C1479" i="16"/>
  <c r="B1479" i="16"/>
  <c r="F1478" i="16"/>
  <c r="C1478" i="16"/>
  <c r="B1478" i="16"/>
  <c r="F1477" i="16"/>
  <c r="C1477" i="16"/>
  <c r="B1477" i="16"/>
  <c r="F1476" i="16"/>
  <c r="C1476" i="16"/>
  <c r="B1476" i="16"/>
  <c r="F1475" i="16"/>
  <c r="C1475" i="16"/>
  <c r="B1475" i="16"/>
  <c r="F1474" i="16"/>
  <c r="C1474" i="16"/>
  <c r="B1474" i="16"/>
  <c r="F1473" i="16"/>
  <c r="C1473" i="16"/>
  <c r="B1473" i="16"/>
  <c r="F1472" i="16"/>
  <c r="C1472" i="16"/>
  <c r="B1472" i="16"/>
  <c r="F1471" i="16"/>
  <c r="C1471" i="16"/>
  <c r="B1471" i="16"/>
  <c r="F1470" i="16"/>
  <c r="C1470" i="16"/>
  <c r="B1470" i="16"/>
  <c r="F1469" i="16"/>
  <c r="C1469" i="16"/>
  <c r="B1469" i="16"/>
  <c r="F1468" i="16"/>
  <c r="C1468" i="16"/>
  <c r="B1468" i="16"/>
  <c r="F1467" i="16"/>
  <c r="C1467" i="16"/>
  <c r="B1467" i="16"/>
  <c r="F1466" i="16"/>
  <c r="C1466" i="16"/>
  <c r="B1466" i="16"/>
  <c r="F1465" i="16"/>
  <c r="C1465" i="16"/>
  <c r="B1465" i="16"/>
  <c r="F1464" i="16"/>
  <c r="C1464" i="16"/>
  <c r="B1464" i="16"/>
  <c r="F1463" i="16"/>
  <c r="C1463" i="16"/>
  <c r="B1463" i="16"/>
  <c r="F1462" i="16"/>
  <c r="C1462" i="16"/>
  <c r="B1462" i="16"/>
  <c r="F1461" i="16"/>
  <c r="C1461" i="16"/>
  <c r="B1461" i="16"/>
  <c r="F1460" i="16"/>
  <c r="C1460" i="16"/>
  <c r="B1460" i="16"/>
  <c r="F1459" i="16"/>
  <c r="C1459" i="16"/>
  <c r="B1459" i="16"/>
  <c r="F1458" i="16"/>
  <c r="C1458" i="16"/>
  <c r="B1458" i="16"/>
  <c r="F1457" i="16"/>
  <c r="C1457" i="16"/>
  <c r="B1457" i="16"/>
  <c r="F1456" i="16"/>
  <c r="C1456" i="16"/>
  <c r="B1456" i="16"/>
  <c r="F1455" i="16"/>
  <c r="C1455" i="16"/>
  <c r="B1455" i="16"/>
  <c r="F1454" i="16"/>
  <c r="C1454" i="16"/>
  <c r="B1454" i="16"/>
  <c r="F1453" i="16"/>
  <c r="C1453" i="16"/>
  <c r="B1453" i="16"/>
  <c r="F1452" i="16"/>
  <c r="C1452" i="16"/>
  <c r="B1452" i="16"/>
  <c r="F1451" i="16"/>
  <c r="C1451" i="16"/>
  <c r="B1451" i="16"/>
  <c r="F1450" i="16"/>
  <c r="C1450" i="16"/>
  <c r="B1450" i="16"/>
  <c r="F1449" i="16"/>
  <c r="C1449" i="16"/>
  <c r="B1449" i="16"/>
  <c r="F1448" i="16"/>
  <c r="C1448" i="16"/>
  <c r="B1448" i="16"/>
  <c r="F1447" i="16"/>
  <c r="C1447" i="16"/>
  <c r="B1447" i="16"/>
  <c r="F1446" i="16"/>
  <c r="C1446" i="16"/>
  <c r="B1446" i="16"/>
  <c r="F1445" i="16"/>
  <c r="C1445" i="16"/>
  <c r="B1445" i="16"/>
  <c r="F1444" i="16"/>
  <c r="C1444" i="16"/>
  <c r="B1444" i="16"/>
  <c r="F1443" i="16"/>
  <c r="C1443" i="16"/>
  <c r="B1443" i="16"/>
  <c r="F1442" i="16"/>
  <c r="C1442" i="16"/>
  <c r="B1442" i="16"/>
  <c r="F1441" i="16"/>
  <c r="C1441" i="16"/>
  <c r="B1441" i="16"/>
  <c r="F1440" i="16"/>
  <c r="C1440" i="16"/>
  <c r="B1440" i="16"/>
  <c r="F1439" i="16"/>
  <c r="C1439" i="16"/>
  <c r="B1439" i="16"/>
  <c r="F1438" i="16"/>
  <c r="C1438" i="16"/>
  <c r="B1438" i="16"/>
  <c r="F1437" i="16"/>
  <c r="C1437" i="16"/>
  <c r="B1437" i="16"/>
  <c r="F1436" i="16"/>
  <c r="C1436" i="16"/>
  <c r="B1436" i="16"/>
  <c r="F1435" i="16"/>
  <c r="C1435" i="16"/>
  <c r="B1435" i="16"/>
  <c r="F1434" i="16"/>
  <c r="C1434" i="16"/>
  <c r="B1434" i="16"/>
  <c r="F1433" i="16"/>
  <c r="C1433" i="16"/>
  <c r="B1433" i="16"/>
  <c r="F1432" i="16"/>
  <c r="C1432" i="16"/>
  <c r="B1432" i="16"/>
  <c r="F1431" i="16"/>
  <c r="C1431" i="16"/>
  <c r="B1431" i="16"/>
  <c r="F1430" i="16"/>
  <c r="C1430" i="16"/>
  <c r="B1430" i="16"/>
  <c r="F1429" i="16"/>
  <c r="C1429" i="16"/>
  <c r="B1429" i="16"/>
  <c r="F1428" i="16"/>
  <c r="C1428" i="16"/>
  <c r="B1428" i="16"/>
  <c r="F1427" i="16"/>
  <c r="C1427" i="16"/>
  <c r="B1427" i="16"/>
  <c r="F1426" i="16"/>
  <c r="C1426" i="16"/>
  <c r="B1426" i="16"/>
  <c r="F1425" i="16"/>
  <c r="C1425" i="16"/>
  <c r="B1425" i="16"/>
  <c r="F1424" i="16"/>
  <c r="C1424" i="16"/>
  <c r="B1424" i="16"/>
  <c r="F1423" i="16"/>
  <c r="C1423" i="16"/>
  <c r="B1423" i="16"/>
  <c r="F1422" i="16"/>
  <c r="C1422" i="16"/>
  <c r="B1422" i="16"/>
  <c r="F1421" i="16"/>
  <c r="C1421" i="16"/>
  <c r="B1421" i="16"/>
  <c r="F1420" i="16"/>
  <c r="C1420" i="16"/>
  <c r="B1420" i="16"/>
  <c r="F1419" i="16"/>
  <c r="C1419" i="16"/>
  <c r="B1419" i="16"/>
  <c r="F1418" i="16"/>
  <c r="C1418" i="16"/>
  <c r="B1418" i="16"/>
  <c r="F1417" i="16"/>
  <c r="C1417" i="16"/>
  <c r="B1417" i="16"/>
  <c r="F1416" i="16"/>
  <c r="C1416" i="16"/>
  <c r="B1416" i="16"/>
  <c r="F1415" i="16"/>
  <c r="C1415" i="16"/>
  <c r="B1415" i="16"/>
  <c r="F1414" i="16"/>
  <c r="C1414" i="16"/>
  <c r="B1414" i="16"/>
  <c r="F1413" i="16"/>
  <c r="C1413" i="16"/>
  <c r="B1413" i="16"/>
  <c r="F1412" i="16"/>
  <c r="C1412" i="16"/>
  <c r="B1412" i="16"/>
  <c r="F1411" i="16"/>
  <c r="C1411" i="16"/>
  <c r="B1411" i="16"/>
  <c r="F1410" i="16"/>
  <c r="C1410" i="16"/>
  <c r="B1410" i="16"/>
  <c r="F1409" i="16"/>
  <c r="C1409" i="16"/>
  <c r="B1409" i="16"/>
  <c r="F1408" i="16"/>
  <c r="C1408" i="16"/>
  <c r="B1408" i="16"/>
  <c r="F1407" i="16"/>
  <c r="C1407" i="16"/>
  <c r="B1407" i="16"/>
  <c r="F1406" i="16"/>
  <c r="C1406" i="16"/>
  <c r="B1406" i="16"/>
  <c r="F1405" i="16"/>
  <c r="C1405" i="16"/>
  <c r="B1405" i="16"/>
  <c r="F1404" i="16"/>
  <c r="C1404" i="16"/>
  <c r="B1404" i="16"/>
  <c r="F1403" i="16"/>
  <c r="C1403" i="16"/>
  <c r="B1403" i="16"/>
  <c r="F1402" i="16"/>
  <c r="C1402" i="16"/>
  <c r="B1402" i="16"/>
  <c r="F1401" i="16"/>
  <c r="C1401" i="16"/>
  <c r="B1401" i="16"/>
  <c r="F1400" i="16"/>
  <c r="C1400" i="16"/>
  <c r="B1400" i="16"/>
  <c r="F1399" i="16"/>
  <c r="C1399" i="16"/>
  <c r="B1399" i="16"/>
  <c r="F1398" i="16"/>
  <c r="C1398" i="16"/>
  <c r="B1398" i="16"/>
  <c r="F1397" i="16"/>
  <c r="C1397" i="16"/>
  <c r="B1397" i="16"/>
  <c r="F1396" i="16"/>
  <c r="C1396" i="16"/>
  <c r="B1396" i="16"/>
  <c r="F1395" i="16"/>
  <c r="C1395" i="16"/>
  <c r="B1395" i="16"/>
  <c r="F1394" i="16"/>
  <c r="C1394" i="16"/>
  <c r="B1394" i="16"/>
  <c r="F1393" i="16"/>
  <c r="C1393" i="16"/>
  <c r="B1393" i="16"/>
  <c r="F1392" i="16"/>
  <c r="C1392" i="16"/>
  <c r="B1392" i="16"/>
  <c r="F1391" i="16"/>
  <c r="C1391" i="16"/>
  <c r="B1391" i="16"/>
  <c r="F1390" i="16"/>
  <c r="C1390" i="16"/>
  <c r="B1390" i="16"/>
  <c r="F1389" i="16"/>
  <c r="C1389" i="16"/>
  <c r="B1389" i="16"/>
  <c r="F1388" i="16"/>
  <c r="C1388" i="16"/>
  <c r="B1388" i="16"/>
  <c r="F1387" i="16"/>
  <c r="C1387" i="16"/>
  <c r="B1387" i="16"/>
  <c r="F1386" i="16"/>
  <c r="C1386" i="16"/>
  <c r="B1386" i="16"/>
  <c r="F1385" i="16"/>
  <c r="C1385" i="16"/>
  <c r="B1385" i="16"/>
  <c r="F1384" i="16"/>
  <c r="C1384" i="16"/>
  <c r="B1384" i="16"/>
  <c r="F1383" i="16"/>
  <c r="C1383" i="16"/>
  <c r="B1383" i="16"/>
  <c r="F1382" i="16"/>
  <c r="C1382" i="16"/>
  <c r="B1382" i="16"/>
  <c r="F1381" i="16"/>
  <c r="C1381" i="16"/>
  <c r="B1381" i="16"/>
  <c r="F1380" i="16"/>
  <c r="C1380" i="16"/>
  <c r="B1380" i="16"/>
  <c r="F1379" i="16"/>
  <c r="C1379" i="16"/>
  <c r="B1379" i="16"/>
  <c r="F1378" i="16"/>
  <c r="C1378" i="16"/>
  <c r="B1378" i="16"/>
  <c r="F1377" i="16"/>
  <c r="C1377" i="16"/>
  <c r="B1377" i="16"/>
  <c r="F1376" i="16"/>
  <c r="C1376" i="16"/>
  <c r="B1376" i="16"/>
  <c r="F1375" i="16"/>
  <c r="C1375" i="16"/>
  <c r="B1375" i="16"/>
  <c r="F1374" i="16"/>
  <c r="C1374" i="16"/>
  <c r="B1374" i="16"/>
  <c r="F1373" i="16"/>
  <c r="C1373" i="16"/>
  <c r="B1373" i="16"/>
  <c r="F1372" i="16"/>
  <c r="C1372" i="16"/>
  <c r="B1372" i="16"/>
  <c r="F1371" i="16"/>
  <c r="C1371" i="16"/>
  <c r="B1371" i="16"/>
  <c r="F1370" i="16"/>
  <c r="C1370" i="16"/>
  <c r="B1370" i="16"/>
  <c r="F1369" i="16"/>
  <c r="C1369" i="16"/>
  <c r="B1369" i="16"/>
  <c r="F1368" i="16"/>
  <c r="C1368" i="16"/>
  <c r="B1368" i="16"/>
  <c r="F1367" i="16"/>
  <c r="C1367" i="16"/>
  <c r="B1367" i="16"/>
  <c r="F1366" i="16"/>
  <c r="C1366" i="16"/>
  <c r="B1366" i="16"/>
  <c r="F1365" i="16"/>
  <c r="C1365" i="16"/>
  <c r="B1365" i="16"/>
  <c r="F1364" i="16"/>
  <c r="C1364" i="16"/>
  <c r="B1364" i="16"/>
  <c r="F1363" i="16"/>
  <c r="C1363" i="16"/>
  <c r="B1363" i="16"/>
  <c r="F1362" i="16"/>
  <c r="C1362" i="16"/>
  <c r="B1362" i="16"/>
  <c r="F1361" i="16"/>
  <c r="C1361" i="16"/>
  <c r="B1361" i="16"/>
  <c r="F1360" i="16"/>
  <c r="C1360" i="16"/>
  <c r="B1360" i="16"/>
  <c r="F1359" i="16"/>
  <c r="C1359" i="16"/>
  <c r="B1359" i="16"/>
  <c r="F1358" i="16"/>
  <c r="C1358" i="16"/>
  <c r="B1358" i="16"/>
  <c r="F1357" i="16"/>
  <c r="C1357" i="16"/>
  <c r="B1357" i="16"/>
  <c r="F1356" i="16"/>
  <c r="C1356" i="16"/>
  <c r="B1356" i="16"/>
  <c r="F1355" i="16"/>
  <c r="C1355" i="16"/>
  <c r="B1355" i="16"/>
  <c r="F1354" i="16"/>
  <c r="C1354" i="16"/>
  <c r="B1354" i="16"/>
  <c r="F1353" i="16"/>
  <c r="C1353" i="16"/>
  <c r="B1353" i="16"/>
  <c r="F1352" i="16"/>
  <c r="C1352" i="16"/>
  <c r="B1352" i="16"/>
  <c r="F1351" i="16"/>
  <c r="C1351" i="16"/>
  <c r="B1351" i="16"/>
  <c r="F1350" i="16"/>
  <c r="C1350" i="16"/>
  <c r="B1350" i="16"/>
  <c r="F1349" i="16"/>
  <c r="C1349" i="16"/>
  <c r="B1349" i="16"/>
  <c r="F1348" i="16"/>
  <c r="C1348" i="16"/>
  <c r="B1348" i="16"/>
  <c r="F1347" i="16"/>
  <c r="C1347" i="16"/>
  <c r="B1347" i="16"/>
  <c r="F1346" i="16"/>
  <c r="C1346" i="16"/>
  <c r="B1346" i="16"/>
  <c r="F1345" i="16"/>
  <c r="C1345" i="16"/>
  <c r="B1345" i="16"/>
  <c r="F1344" i="16"/>
  <c r="C1344" i="16"/>
  <c r="B1344" i="16"/>
  <c r="F1343" i="16"/>
  <c r="C1343" i="16"/>
  <c r="B1343" i="16"/>
  <c r="F1342" i="16"/>
  <c r="C1342" i="16"/>
  <c r="B1342" i="16"/>
  <c r="F1341" i="16"/>
  <c r="C1341" i="16"/>
  <c r="B1341" i="16"/>
  <c r="F1340" i="16"/>
  <c r="C1340" i="16"/>
  <c r="B1340" i="16"/>
  <c r="F1339" i="16"/>
  <c r="C1339" i="16"/>
  <c r="B1339" i="16"/>
  <c r="F1338" i="16"/>
  <c r="C1338" i="16"/>
  <c r="B1338" i="16"/>
  <c r="F1337" i="16"/>
  <c r="C1337" i="16"/>
  <c r="B1337" i="16"/>
  <c r="F1336" i="16"/>
  <c r="C1336" i="16"/>
  <c r="B1336" i="16"/>
  <c r="F1335" i="16"/>
  <c r="C1335" i="16"/>
  <c r="B1335" i="16"/>
  <c r="F1334" i="16"/>
  <c r="C1334" i="16"/>
  <c r="B1334" i="16"/>
  <c r="F1333" i="16"/>
  <c r="C1333" i="16"/>
  <c r="B1333" i="16"/>
  <c r="F1332" i="16"/>
  <c r="C1332" i="16"/>
  <c r="B1332" i="16"/>
  <c r="F1331" i="16"/>
  <c r="C1331" i="16"/>
  <c r="B1331" i="16"/>
  <c r="F1330" i="16"/>
  <c r="C1330" i="16"/>
  <c r="B1330" i="16"/>
  <c r="F1329" i="16"/>
  <c r="C1329" i="16"/>
  <c r="B1329" i="16"/>
  <c r="F1328" i="16"/>
  <c r="C1328" i="16"/>
  <c r="B1328" i="16"/>
  <c r="F1327" i="16"/>
  <c r="C1327" i="16"/>
  <c r="B1327" i="16"/>
  <c r="F1326" i="16"/>
  <c r="C1326" i="16"/>
  <c r="B1326" i="16"/>
  <c r="F1325" i="16"/>
  <c r="C1325" i="16"/>
  <c r="B1325" i="16"/>
  <c r="F1324" i="16"/>
  <c r="C1324" i="16"/>
  <c r="B1324" i="16"/>
  <c r="F1323" i="16"/>
  <c r="C1323" i="16"/>
  <c r="B1323" i="16"/>
  <c r="F1322" i="16"/>
  <c r="C1322" i="16"/>
  <c r="B1322" i="16"/>
  <c r="F1321" i="16"/>
  <c r="C1321" i="16"/>
  <c r="B1321" i="16"/>
  <c r="F1320" i="16"/>
  <c r="C1320" i="16"/>
  <c r="B1320" i="16"/>
  <c r="F1319" i="16"/>
  <c r="C1319" i="16"/>
  <c r="B1319" i="16"/>
  <c r="F1318" i="16"/>
  <c r="C1318" i="16"/>
  <c r="B1318" i="16"/>
  <c r="F1317" i="16"/>
  <c r="C1317" i="16"/>
  <c r="B1317" i="16"/>
  <c r="F1316" i="16"/>
  <c r="C1316" i="16"/>
  <c r="B1316" i="16"/>
  <c r="F1315" i="16"/>
  <c r="C1315" i="16"/>
  <c r="B1315" i="16"/>
  <c r="F1314" i="16"/>
  <c r="C1314" i="16"/>
  <c r="B1314" i="16"/>
  <c r="F1313" i="16"/>
  <c r="C1313" i="16"/>
  <c r="B1313" i="16"/>
  <c r="F1312" i="16"/>
  <c r="C1312" i="16"/>
  <c r="B1312" i="16"/>
  <c r="F1311" i="16"/>
  <c r="C1311" i="16"/>
  <c r="B1311" i="16"/>
  <c r="F1310" i="16"/>
  <c r="C1310" i="16"/>
  <c r="B1310" i="16"/>
  <c r="F1309" i="16"/>
  <c r="C1309" i="16"/>
  <c r="B1309" i="16"/>
  <c r="F1308" i="16"/>
  <c r="C1308" i="16"/>
  <c r="B1308" i="16"/>
  <c r="F1307" i="16"/>
  <c r="C1307" i="16"/>
  <c r="B1307" i="16"/>
  <c r="F1306" i="16"/>
  <c r="C1306" i="16"/>
  <c r="B1306" i="16"/>
  <c r="F1305" i="16"/>
  <c r="C1305" i="16"/>
  <c r="B1305" i="16"/>
  <c r="F1304" i="16"/>
  <c r="C1304" i="16"/>
  <c r="B1304" i="16"/>
  <c r="F1303" i="16"/>
  <c r="C1303" i="16"/>
  <c r="B1303" i="16"/>
  <c r="F1302" i="16"/>
  <c r="C1302" i="16"/>
  <c r="B1302" i="16"/>
  <c r="F1301" i="16"/>
  <c r="C1301" i="16"/>
  <c r="B1301" i="16"/>
  <c r="F1300" i="16"/>
  <c r="C1300" i="16"/>
  <c r="B1300" i="16"/>
  <c r="F1299" i="16"/>
  <c r="C1299" i="16"/>
  <c r="B1299" i="16"/>
  <c r="F1298" i="16"/>
  <c r="C1298" i="16"/>
  <c r="B1298" i="16"/>
  <c r="F1297" i="16"/>
  <c r="C1297" i="16"/>
  <c r="B1297" i="16"/>
  <c r="F1296" i="16"/>
  <c r="C1296" i="16"/>
  <c r="B1296" i="16"/>
  <c r="F1295" i="16"/>
  <c r="C1295" i="16"/>
  <c r="B1295" i="16"/>
  <c r="F1294" i="16"/>
  <c r="C1294" i="16"/>
  <c r="B1294" i="16"/>
  <c r="F1293" i="16"/>
  <c r="C1293" i="16"/>
  <c r="B1293" i="16"/>
  <c r="F1292" i="16"/>
  <c r="C1292" i="16"/>
  <c r="B1292" i="16"/>
  <c r="F1291" i="16"/>
  <c r="C1291" i="16"/>
  <c r="B1291" i="16"/>
  <c r="F1290" i="16"/>
  <c r="C1290" i="16"/>
  <c r="B1290" i="16"/>
  <c r="F1289" i="16"/>
  <c r="C1289" i="16"/>
  <c r="B1289" i="16"/>
  <c r="F1288" i="16"/>
  <c r="C1288" i="16"/>
  <c r="B1288" i="16"/>
  <c r="F1287" i="16"/>
  <c r="C1287" i="16"/>
  <c r="B1287" i="16"/>
  <c r="F1286" i="16"/>
  <c r="C1286" i="16"/>
  <c r="B1286" i="16"/>
  <c r="F1285" i="16"/>
  <c r="C1285" i="16"/>
  <c r="B1285" i="16"/>
  <c r="F1284" i="16"/>
  <c r="C1284" i="16"/>
  <c r="B1284" i="16"/>
  <c r="F1283" i="16"/>
  <c r="C1283" i="16"/>
  <c r="B1283" i="16"/>
  <c r="F1282" i="16"/>
  <c r="C1282" i="16"/>
  <c r="B1282" i="16"/>
  <c r="F1281" i="16"/>
  <c r="C1281" i="16"/>
  <c r="B1281" i="16"/>
  <c r="F1280" i="16"/>
  <c r="C1280" i="16"/>
  <c r="B1280" i="16"/>
  <c r="F1279" i="16"/>
  <c r="C1279" i="16"/>
  <c r="B1279" i="16"/>
  <c r="F1278" i="16"/>
  <c r="C1278" i="16"/>
  <c r="B1278" i="16"/>
  <c r="F1277" i="16"/>
  <c r="C1277" i="16"/>
  <c r="B1277" i="16"/>
  <c r="F1276" i="16"/>
  <c r="C1276" i="16"/>
  <c r="B1276" i="16"/>
  <c r="F1275" i="16"/>
  <c r="C1275" i="16"/>
  <c r="B1275" i="16"/>
  <c r="F1274" i="16"/>
  <c r="C1274" i="16"/>
  <c r="B1274" i="16"/>
  <c r="F1273" i="16"/>
  <c r="C1273" i="16"/>
  <c r="B1273" i="16"/>
  <c r="F1272" i="16"/>
  <c r="C1272" i="16"/>
  <c r="B1272" i="16"/>
  <c r="F1271" i="16"/>
  <c r="C1271" i="16"/>
  <c r="B1271" i="16"/>
  <c r="F1270" i="16"/>
  <c r="C1270" i="16"/>
  <c r="B1270" i="16"/>
  <c r="F1269" i="16"/>
  <c r="C1269" i="16"/>
  <c r="B1269" i="16"/>
  <c r="F1268" i="16"/>
  <c r="C1268" i="16"/>
  <c r="B1268" i="16"/>
  <c r="F1267" i="16"/>
  <c r="C1267" i="16"/>
  <c r="B1267" i="16"/>
  <c r="F1266" i="16"/>
  <c r="C1266" i="16"/>
  <c r="B1266" i="16"/>
  <c r="F1265" i="16"/>
  <c r="C1265" i="16"/>
  <c r="B1265" i="16"/>
  <c r="F1264" i="16"/>
  <c r="C1264" i="16"/>
  <c r="B1264" i="16"/>
  <c r="F1263" i="16"/>
  <c r="C1263" i="16"/>
  <c r="B1263" i="16"/>
  <c r="F1262" i="16"/>
  <c r="C1262" i="16"/>
  <c r="B1262" i="16"/>
  <c r="F1261" i="16"/>
  <c r="C1261" i="16"/>
  <c r="B1261" i="16"/>
  <c r="F1260" i="16"/>
  <c r="C1260" i="16"/>
  <c r="B1260" i="16"/>
  <c r="F1259" i="16"/>
  <c r="C1259" i="16"/>
  <c r="B1259" i="16"/>
  <c r="F1258" i="16"/>
  <c r="C1258" i="16"/>
  <c r="B1258" i="16"/>
  <c r="F1257" i="16"/>
  <c r="C1257" i="16"/>
  <c r="B1257" i="16"/>
  <c r="F1256" i="16"/>
  <c r="C1256" i="16"/>
  <c r="B1256" i="16"/>
  <c r="F1255" i="16"/>
  <c r="C1255" i="16"/>
  <c r="B1255" i="16"/>
  <c r="F1254" i="16"/>
  <c r="C1254" i="16"/>
  <c r="B1254" i="16"/>
  <c r="F1253" i="16"/>
  <c r="C1253" i="16"/>
  <c r="B1253" i="16"/>
  <c r="F1252" i="16"/>
  <c r="C1252" i="16"/>
  <c r="B1252" i="16"/>
  <c r="F1251" i="16"/>
  <c r="C1251" i="16"/>
  <c r="B1251" i="16"/>
  <c r="F1250" i="16"/>
  <c r="C1250" i="16"/>
  <c r="B1250" i="16"/>
  <c r="F1249" i="16"/>
  <c r="C1249" i="16"/>
  <c r="B1249" i="16"/>
  <c r="F1248" i="16"/>
  <c r="C1248" i="16"/>
  <c r="B1248" i="16"/>
  <c r="F1247" i="16"/>
  <c r="C1247" i="16"/>
  <c r="B1247" i="16"/>
  <c r="F1246" i="16"/>
  <c r="C1246" i="16"/>
  <c r="B1246" i="16"/>
  <c r="F1245" i="16"/>
  <c r="C1245" i="16"/>
  <c r="B1245" i="16"/>
  <c r="F1244" i="16"/>
  <c r="C1244" i="16"/>
  <c r="B1244" i="16"/>
  <c r="F1243" i="16"/>
  <c r="C1243" i="16"/>
  <c r="B1243" i="16"/>
  <c r="F1242" i="16"/>
  <c r="C1242" i="16"/>
  <c r="B1242" i="16"/>
  <c r="F1241" i="16"/>
  <c r="C1241" i="16"/>
  <c r="B1241" i="16"/>
  <c r="F1240" i="16"/>
  <c r="C1240" i="16"/>
  <c r="B1240" i="16"/>
  <c r="F1239" i="16"/>
  <c r="C1239" i="16"/>
  <c r="B1239" i="16"/>
  <c r="F1238" i="16"/>
  <c r="C1238" i="16"/>
  <c r="B1238" i="16"/>
  <c r="F1237" i="16"/>
  <c r="C1237" i="16"/>
  <c r="B1237" i="16"/>
  <c r="F1236" i="16"/>
  <c r="C1236" i="16"/>
  <c r="B1236" i="16"/>
  <c r="F1235" i="16"/>
  <c r="C1235" i="16"/>
  <c r="B1235" i="16"/>
  <c r="F1234" i="16"/>
  <c r="C1234" i="16"/>
  <c r="B1234" i="16"/>
  <c r="F1233" i="16"/>
  <c r="C1233" i="16"/>
  <c r="B1233" i="16"/>
  <c r="F1232" i="16"/>
  <c r="C1232" i="16"/>
  <c r="B1232" i="16"/>
  <c r="F1231" i="16"/>
  <c r="C1231" i="16"/>
  <c r="B1231" i="16"/>
  <c r="F1230" i="16"/>
  <c r="C1230" i="16"/>
  <c r="B1230" i="16"/>
  <c r="F1229" i="16"/>
  <c r="C1229" i="16"/>
  <c r="B1229" i="16"/>
  <c r="F1228" i="16"/>
  <c r="C1228" i="16"/>
  <c r="B1228" i="16"/>
  <c r="F1227" i="16"/>
  <c r="C1227" i="16"/>
  <c r="B1227" i="16"/>
  <c r="F1226" i="16"/>
  <c r="C1226" i="16"/>
  <c r="B1226" i="16"/>
  <c r="F1225" i="16"/>
  <c r="C1225" i="16"/>
  <c r="B1225" i="16"/>
  <c r="F1224" i="16"/>
  <c r="C1224" i="16"/>
  <c r="B1224" i="16"/>
  <c r="F1223" i="16"/>
  <c r="C1223" i="16"/>
  <c r="B1223" i="16"/>
  <c r="F1222" i="16"/>
  <c r="C1222" i="16"/>
  <c r="B1222" i="16"/>
  <c r="F1221" i="16"/>
  <c r="C1221" i="16"/>
  <c r="B1221" i="16"/>
  <c r="F1220" i="16"/>
  <c r="C1220" i="16"/>
  <c r="B1220" i="16"/>
  <c r="F1219" i="16"/>
  <c r="C1219" i="16"/>
  <c r="B1219" i="16"/>
  <c r="F1218" i="16"/>
  <c r="C1218" i="16"/>
  <c r="B1218" i="16"/>
  <c r="F1217" i="16"/>
  <c r="C1217" i="16"/>
  <c r="B1217" i="16"/>
  <c r="F1216" i="16"/>
  <c r="C1216" i="16"/>
  <c r="B1216" i="16"/>
  <c r="F1215" i="16"/>
  <c r="C1215" i="16"/>
  <c r="B1215" i="16"/>
  <c r="F1214" i="16"/>
  <c r="C1214" i="16"/>
  <c r="B1214" i="16"/>
  <c r="F1213" i="16"/>
  <c r="C1213" i="16"/>
  <c r="B1213" i="16"/>
  <c r="F1212" i="16"/>
  <c r="C1212" i="16"/>
  <c r="B1212" i="16"/>
  <c r="F1211" i="16"/>
  <c r="C1211" i="16"/>
  <c r="B1211" i="16"/>
  <c r="F1210" i="16"/>
  <c r="C1210" i="16"/>
  <c r="B1210" i="16"/>
  <c r="F1209" i="16"/>
  <c r="C1209" i="16"/>
  <c r="B1209" i="16"/>
  <c r="F1208" i="16"/>
  <c r="C1208" i="16"/>
  <c r="B1208" i="16"/>
  <c r="F1207" i="16"/>
  <c r="C1207" i="16"/>
  <c r="B1207" i="16"/>
  <c r="F1206" i="16"/>
  <c r="C1206" i="16"/>
  <c r="B1206" i="16"/>
  <c r="F1205" i="16"/>
  <c r="C1205" i="16"/>
  <c r="B1205" i="16"/>
  <c r="F1204" i="16"/>
  <c r="C1204" i="16"/>
  <c r="B1204" i="16"/>
  <c r="F1203" i="16"/>
  <c r="C1203" i="16"/>
  <c r="B1203" i="16"/>
  <c r="F1202" i="16"/>
  <c r="C1202" i="16"/>
  <c r="B1202" i="16"/>
  <c r="F1201" i="16"/>
  <c r="C1201" i="16"/>
  <c r="B1201" i="16"/>
  <c r="F1200" i="16"/>
  <c r="C1200" i="16"/>
  <c r="B1200" i="16"/>
  <c r="F1199" i="16"/>
  <c r="C1199" i="16"/>
  <c r="B1199" i="16"/>
  <c r="F1198" i="16"/>
  <c r="C1198" i="16"/>
  <c r="B1198" i="16"/>
  <c r="F1197" i="16"/>
  <c r="C1197" i="16"/>
  <c r="B1197" i="16"/>
  <c r="F1196" i="16"/>
  <c r="C1196" i="16"/>
  <c r="B1196" i="16"/>
  <c r="F1195" i="16"/>
  <c r="C1195" i="16"/>
  <c r="B1195" i="16"/>
  <c r="F1194" i="16"/>
  <c r="C1194" i="16"/>
  <c r="B1194" i="16"/>
  <c r="F1193" i="16"/>
  <c r="C1193" i="16"/>
  <c r="B1193" i="16"/>
  <c r="F1192" i="16"/>
  <c r="C1192" i="16"/>
  <c r="B1192" i="16"/>
  <c r="F1191" i="16"/>
  <c r="C1191" i="16"/>
  <c r="B1191" i="16"/>
  <c r="F1190" i="16"/>
  <c r="C1190" i="16"/>
  <c r="B1190" i="16"/>
  <c r="F1189" i="16"/>
  <c r="C1189" i="16"/>
  <c r="B1189" i="16"/>
  <c r="F1188" i="16"/>
  <c r="C1188" i="16"/>
  <c r="B1188" i="16"/>
  <c r="F1187" i="16"/>
  <c r="C1187" i="16"/>
  <c r="B1187" i="16"/>
  <c r="F1186" i="16"/>
  <c r="C1186" i="16"/>
  <c r="B1186" i="16"/>
  <c r="F1185" i="16"/>
  <c r="C1185" i="16"/>
  <c r="B1185" i="16"/>
  <c r="F1184" i="16"/>
  <c r="C1184" i="16"/>
  <c r="B1184" i="16"/>
  <c r="F1183" i="16"/>
  <c r="C1183" i="16"/>
  <c r="B1183" i="16"/>
  <c r="F1182" i="16"/>
  <c r="C1182" i="16"/>
  <c r="B1182" i="16"/>
  <c r="F1181" i="16"/>
  <c r="C1181" i="16"/>
  <c r="B1181" i="16"/>
  <c r="F1180" i="16"/>
  <c r="C1180" i="16"/>
  <c r="B1180" i="16"/>
  <c r="F1179" i="16"/>
  <c r="C1179" i="16"/>
  <c r="B1179" i="16"/>
  <c r="F1178" i="16"/>
  <c r="C1178" i="16"/>
  <c r="B1178" i="16"/>
  <c r="F1177" i="16"/>
  <c r="C1177" i="16"/>
  <c r="B1177" i="16"/>
  <c r="F1176" i="16"/>
  <c r="C1176" i="16"/>
  <c r="B1176" i="16"/>
  <c r="F1175" i="16"/>
  <c r="C1175" i="16"/>
  <c r="B1175" i="16"/>
  <c r="F1174" i="16"/>
  <c r="C1174" i="16"/>
  <c r="B1174" i="16"/>
  <c r="F1173" i="16"/>
  <c r="C1173" i="16"/>
  <c r="B1173" i="16"/>
  <c r="F1172" i="16"/>
  <c r="C1172" i="16"/>
  <c r="B1172" i="16"/>
  <c r="F1171" i="16"/>
  <c r="C1171" i="16"/>
  <c r="B1171" i="16"/>
  <c r="F1170" i="16"/>
  <c r="C1170" i="16"/>
  <c r="B1170" i="16"/>
  <c r="F1169" i="16"/>
  <c r="C1169" i="16"/>
  <c r="B1169" i="16"/>
  <c r="F1168" i="16"/>
  <c r="C1168" i="16"/>
  <c r="B1168" i="16"/>
  <c r="F1167" i="16"/>
  <c r="C1167" i="16"/>
  <c r="B1167" i="16"/>
  <c r="F1166" i="16"/>
  <c r="C1166" i="16"/>
  <c r="B1166" i="16"/>
  <c r="F1165" i="16"/>
  <c r="C1165" i="16"/>
  <c r="B1165" i="16"/>
  <c r="F1164" i="16"/>
  <c r="C1164" i="16"/>
  <c r="B1164" i="16"/>
  <c r="F1163" i="16"/>
  <c r="C1163" i="16"/>
  <c r="B1163" i="16"/>
  <c r="F1162" i="16"/>
  <c r="C1162" i="16"/>
  <c r="B1162" i="16"/>
  <c r="F1161" i="16"/>
  <c r="C1161" i="16"/>
  <c r="B1161" i="16"/>
  <c r="F1160" i="16"/>
  <c r="C1160" i="16"/>
  <c r="B1160" i="16"/>
  <c r="F1159" i="16"/>
  <c r="C1159" i="16"/>
  <c r="B1159" i="16"/>
  <c r="F1158" i="16"/>
  <c r="C1158" i="16"/>
  <c r="B1158" i="16"/>
  <c r="F1157" i="16"/>
  <c r="C1157" i="16"/>
  <c r="B1157" i="16"/>
  <c r="F1156" i="16"/>
  <c r="C1156" i="16"/>
  <c r="B1156" i="16"/>
  <c r="F1155" i="16"/>
  <c r="C1155" i="16"/>
  <c r="B1155" i="16"/>
  <c r="F1154" i="16"/>
  <c r="C1154" i="16"/>
  <c r="B1154" i="16"/>
  <c r="F1153" i="16"/>
  <c r="C1153" i="16"/>
  <c r="B1153" i="16"/>
  <c r="F1152" i="16"/>
  <c r="C1152" i="16"/>
  <c r="B1152" i="16"/>
  <c r="F1151" i="16"/>
  <c r="C1151" i="16"/>
  <c r="B1151" i="16"/>
  <c r="F1150" i="16"/>
  <c r="C1150" i="16"/>
  <c r="B1150" i="16"/>
  <c r="F1149" i="16"/>
  <c r="C1149" i="16"/>
  <c r="B1149" i="16"/>
  <c r="F1148" i="16"/>
  <c r="C1148" i="16"/>
  <c r="B1148" i="16"/>
  <c r="F1147" i="16"/>
  <c r="C1147" i="16"/>
  <c r="B1147" i="16"/>
  <c r="F1146" i="16"/>
  <c r="C1146" i="16"/>
  <c r="B1146" i="16"/>
  <c r="F1145" i="16"/>
  <c r="C1145" i="16"/>
  <c r="B1145" i="16"/>
  <c r="F1144" i="16"/>
  <c r="C1144" i="16"/>
  <c r="B1144" i="16"/>
  <c r="F1143" i="16"/>
  <c r="C1143" i="16"/>
  <c r="B1143" i="16"/>
  <c r="F1142" i="16"/>
  <c r="C1142" i="16"/>
  <c r="B1142" i="16"/>
  <c r="F1141" i="16"/>
  <c r="C1141" i="16"/>
  <c r="B1141" i="16"/>
  <c r="F1140" i="16"/>
  <c r="C1140" i="16"/>
  <c r="B1140" i="16"/>
  <c r="F1139" i="16"/>
  <c r="C1139" i="16"/>
  <c r="B1139" i="16"/>
  <c r="F1138" i="16"/>
  <c r="C1138" i="16"/>
  <c r="B1138" i="16"/>
  <c r="F1137" i="16"/>
  <c r="C1137" i="16"/>
  <c r="B1137" i="16"/>
  <c r="F1136" i="16"/>
  <c r="C1136" i="16"/>
  <c r="B1136" i="16"/>
  <c r="F1135" i="16"/>
  <c r="C1135" i="16"/>
  <c r="B1135" i="16"/>
  <c r="F1134" i="16"/>
  <c r="C1134" i="16"/>
  <c r="B1134" i="16"/>
  <c r="F1133" i="16"/>
  <c r="C1133" i="16"/>
  <c r="B1133" i="16"/>
  <c r="F1132" i="16"/>
  <c r="C1132" i="16"/>
  <c r="B1132" i="16"/>
  <c r="F1131" i="16"/>
  <c r="C1131" i="16"/>
  <c r="B1131" i="16"/>
  <c r="F1130" i="16"/>
  <c r="C1130" i="16"/>
  <c r="B1130" i="16"/>
  <c r="F1129" i="16"/>
  <c r="C1129" i="16"/>
  <c r="B1129" i="16"/>
  <c r="F1128" i="16"/>
  <c r="C1128" i="16"/>
  <c r="B1128" i="16"/>
  <c r="F1127" i="16"/>
  <c r="C1127" i="16"/>
  <c r="B1127" i="16"/>
  <c r="F1126" i="16"/>
  <c r="C1126" i="16"/>
  <c r="B1126" i="16"/>
  <c r="F1125" i="16"/>
  <c r="C1125" i="16"/>
  <c r="B1125" i="16"/>
  <c r="F1124" i="16"/>
  <c r="C1124" i="16"/>
  <c r="B1124" i="16"/>
  <c r="F1123" i="16"/>
  <c r="C1123" i="16"/>
  <c r="B1123" i="16"/>
  <c r="F1122" i="16"/>
  <c r="C1122" i="16"/>
  <c r="B1122" i="16"/>
  <c r="F1121" i="16"/>
  <c r="C1121" i="16"/>
  <c r="B1121" i="16"/>
  <c r="F1120" i="16"/>
  <c r="C1120" i="16"/>
  <c r="B1120" i="16"/>
  <c r="F1119" i="16"/>
  <c r="C1119" i="16"/>
  <c r="B1119" i="16"/>
  <c r="F1118" i="16"/>
  <c r="C1118" i="16"/>
  <c r="B1118" i="16"/>
  <c r="F1117" i="16"/>
  <c r="C1117" i="16"/>
  <c r="B1117" i="16"/>
  <c r="F1116" i="16"/>
  <c r="C1116" i="16"/>
  <c r="B1116" i="16"/>
  <c r="F1115" i="16"/>
  <c r="C1115" i="16"/>
  <c r="B1115" i="16"/>
  <c r="F1114" i="16"/>
  <c r="C1114" i="16"/>
  <c r="B1114" i="16"/>
  <c r="F1113" i="16"/>
  <c r="C1113" i="16"/>
  <c r="B1113" i="16"/>
  <c r="F1112" i="16"/>
  <c r="C1112" i="16"/>
  <c r="B1112" i="16"/>
  <c r="F1111" i="16"/>
  <c r="C1111" i="16"/>
  <c r="B1111" i="16"/>
  <c r="F1110" i="16"/>
  <c r="C1110" i="16"/>
  <c r="B1110" i="16"/>
  <c r="F1109" i="16"/>
  <c r="C1109" i="16"/>
  <c r="B1109" i="16"/>
  <c r="F1108" i="16"/>
  <c r="C1108" i="16"/>
  <c r="B1108" i="16"/>
  <c r="F1107" i="16"/>
  <c r="C1107" i="16"/>
  <c r="B1107" i="16"/>
  <c r="F1106" i="16"/>
  <c r="C1106" i="16"/>
  <c r="B1106" i="16"/>
  <c r="F1105" i="16"/>
  <c r="C1105" i="16"/>
  <c r="B1105" i="16"/>
  <c r="F1104" i="16"/>
  <c r="C1104" i="16"/>
  <c r="B1104" i="16"/>
  <c r="F1103" i="16"/>
  <c r="C1103" i="16"/>
  <c r="B1103" i="16"/>
  <c r="F1102" i="16"/>
  <c r="C1102" i="16"/>
  <c r="B1102" i="16"/>
  <c r="F1101" i="16"/>
  <c r="C1101" i="16"/>
  <c r="B1101" i="16"/>
  <c r="F1100" i="16"/>
  <c r="C1100" i="16"/>
  <c r="B1100" i="16"/>
  <c r="F1099" i="16"/>
  <c r="C1099" i="16"/>
  <c r="B1099" i="16"/>
  <c r="F1098" i="16"/>
  <c r="C1098" i="16"/>
  <c r="B1098" i="16"/>
  <c r="F1097" i="16"/>
  <c r="C1097" i="16"/>
  <c r="B1097" i="16"/>
  <c r="F1096" i="16"/>
  <c r="C1096" i="16"/>
  <c r="B1096" i="16"/>
  <c r="F1095" i="16"/>
  <c r="C1095" i="16"/>
  <c r="B1095" i="16"/>
  <c r="F1094" i="16"/>
  <c r="C1094" i="16"/>
  <c r="B1094" i="16"/>
  <c r="F1093" i="16"/>
  <c r="C1093" i="16"/>
  <c r="B1093" i="16"/>
  <c r="F1092" i="16"/>
  <c r="C1092" i="16"/>
  <c r="B1092" i="16"/>
  <c r="F1091" i="16"/>
  <c r="C1091" i="16"/>
  <c r="B1091" i="16"/>
  <c r="F1090" i="16"/>
  <c r="C1090" i="16"/>
  <c r="B1090" i="16"/>
  <c r="F1089" i="16"/>
  <c r="C1089" i="16"/>
  <c r="B1089" i="16"/>
  <c r="F1088" i="16"/>
  <c r="C1088" i="16"/>
  <c r="B1088" i="16"/>
  <c r="F1087" i="16"/>
  <c r="C1087" i="16"/>
  <c r="B1087" i="16"/>
  <c r="F1086" i="16"/>
  <c r="C1086" i="16"/>
  <c r="B1086" i="16"/>
  <c r="F1085" i="16"/>
  <c r="C1085" i="16"/>
  <c r="B1085" i="16"/>
  <c r="F1084" i="16"/>
  <c r="C1084" i="16"/>
  <c r="B1084" i="16"/>
  <c r="F1083" i="16"/>
  <c r="C1083" i="16"/>
  <c r="B1083" i="16"/>
  <c r="F1082" i="16"/>
  <c r="C1082" i="16"/>
  <c r="B1082" i="16"/>
  <c r="F1081" i="16"/>
  <c r="C1081" i="16"/>
  <c r="B1081" i="16"/>
  <c r="F1080" i="16"/>
  <c r="C1080" i="16"/>
  <c r="B1080" i="16"/>
  <c r="F1079" i="16"/>
  <c r="C1079" i="16"/>
  <c r="B1079" i="16"/>
  <c r="F1078" i="16"/>
  <c r="C1078" i="16"/>
  <c r="B1078" i="16"/>
  <c r="F1077" i="16"/>
  <c r="C1077" i="16"/>
  <c r="B1077" i="16"/>
  <c r="F1076" i="16"/>
  <c r="C1076" i="16"/>
  <c r="B1076" i="16"/>
  <c r="F1075" i="16"/>
  <c r="C1075" i="16"/>
  <c r="B1075" i="16"/>
  <c r="F1074" i="16"/>
  <c r="C1074" i="16"/>
  <c r="B1074" i="16"/>
  <c r="F1073" i="16"/>
  <c r="C1073" i="16"/>
  <c r="B1073" i="16"/>
  <c r="F1072" i="16"/>
  <c r="C1072" i="16"/>
  <c r="B1072" i="16"/>
  <c r="F1071" i="16"/>
  <c r="C1071" i="16"/>
  <c r="B1071" i="16"/>
  <c r="F1070" i="16"/>
  <c r="C1070" i="16"/>
  <c r="B1070" i="16"/>
  <c r="F1069" i="16"/>
  <c r="C1069" i="16"/>
  <c r="B1069" i="16"/>
  <c r="F1068" i="16"/>
  <c r="C1068" i="16"/>
  <c r="B1068" i="16"/>
  <c r="F1067" i="16"/>
  <c r="C1067" i="16"/>
  <c r="B1067" i="16"/>
  <c r="F1066" i="16"/>
  <c r="C1066" i="16"/>
  <c r="B1066" i="16"/>
  <c r="F1065" i="16"/>
  <c r="C1065" i="16"/>
  <c r="B1065" i="16"/>
  <c r="F1064" i="16"/>
  <c r="C1064" i="16"/>
  <c r="B1064" i="16"/>
  <c r="F1063" i="16"/>
  <c r="C1063" i="16"/>
  <c r="B1063" i="16"/>
  <c r="F1062" i="16"/>
  <c r="C1062" i="16"/>
  <c r="B1062" i="16"/>
  <c r="F1061" i="16"/>
  <c r="C1061" i="16"/>
  <c r="B1061" i="16"/>
  <c r="F1060" i="16"/>
  <c r="C1060" i="16"/>
  <c r="B1060" i="16"/>
  <c r="F1059" i="16"/>
  <c r="C1059" i="16"/>
  <c r="B1059" i="16"/>
  <c r="F1058" i="16"/>
  <c r="C1058" i="16"/>
  <c r="B1058" i="16"/>
  <c r="F1057" i="16"/>
  <c r="C1057" i="16"/>
  <c r="B1057" i="16"/>
  <c r="F1056" i="16"/>
  <c r="C1056" i="16"/>
  <c r="B1056" i="16"/>
  <c r="F1055" i="16"/>
  <c r="C1055" i="16"/>
  <c r="B1055" i="16"/>
  <c r="F1054" i="16"/>
  <c r="C1054" i="16"/>
  <c r="B1054" i="16"/>
  <c r="F1053" i="16"/>
  <c r="C1053" i="16"/>
  <c r="B1053" i="16"/>
  <c r="F1052" i="16"/>
  <c r="C1052" i="16"/>
  <c r="B1052" i="16"/>
  <c r="F1051" i="16"/>
  <c r="C1051" i="16"/>
  <c r="B1051" i="16"/>
  <c r="F1050" i="16"/>
  <c r="C1050" i="16"/>
  <c r="B1050" i="16"/>
  <c r="F1049" i="16"/>
  <c r="C1049" i="16"/>
  <c r="B1049" i="16"/>
  <c r="F1048" i="16"/>
  <c r="C1048" i="16"/>
  <c r="B1048" i="16"/>
  <c r="F1047" i="16"/>
  <c r="C1047" i="16"/>
  <c r="B1047" i="16"/>
  <c r="F1046" i="16"/>
  <c r="C1046" i="16"/>
  <c r="B1046" i="16"/>
  <c r="F1045" i="16"/>
  <c r="C1045" i="16"/>
  <c r="B1045" i="16"/>
  <c r="F1044" i="16"/>
  <c r="C1044" i="16"/>
  <c r="B1044" i="16"/>
  <c r="F1043" i="16"/>
  <c r="C1043" i="16"/>
  <c r="B1043" i="16"/>
  <c r="F1042" i="16"/>
  <c r="C1042" i="16"/>
  <c r="B1042" i="16"/>
  <c r="F1041" i="16"/>
  <c r="C1041" i="16"/>
  <c r="B1041" i="16"/>
  <c r="F1040" i="16"/>
  <c r="C1040" i="16"/>
  <c r="B1040" i="16"/>
  <c r="F1039" i="16"/>
  <c r="C1039" i="16"/>
  <c r="B1039" i="16"/>
  <c r="F1038" i="16"/>
  <c r="C1038" i="16"/>
  <c r="B1038" i="16"/>
  <c r="F1037" i="16"/>
  <c r="C1037" i="16"/>
  <c r="B1037" i="16"/>
  <c r="F1036" i="16"/>
  <c r="C1036" i="16"/>
  <c r="B1036" i="16"/>
  <c r="F1035" i="16"/>
  <c r="C1035" i="16"/>
  <c r="B1035" i="16"/>
  <c r="F1034" i="16"/>
  <c r="C1034" i="16"/>
  <c r="B1034" i="16"/>
  <c r="F1033" i="16"/>
  <c r="C1033" i="16"/>
  <c r="B1033" i="16"/>
  <c r="F1032" i="16"/>
  <c r="C1032" i="16"/>
  <c r="B1032" i="16"/>
  <c r="F1031" i="16"/>
  <c r="C1031" i="16"/>
  <c r="B1031" i="16"/>
  <c r="F1030" i="16"/>
  <c r="C1030" i="16"/>
  <c r="B1030" i="16"/>
  <c r="F1029" i="16"/>
  <c r="C1029" i="16"/>
  <c r="B1029" i="16"/>
  <c r="F1028" i="16"/>
  <c r="C1028" i="16"/>
  <c r="B1028" i="16"/>
  <c r="F1027" i="16"/>
  <c r="C1027" i="16"/>
  <c r="B1027" i="16"/>
  <c r="F1026" i="16"/>
  <c r="C1026" i="16"/>
  <c r="B1026" i="16"/>
  <c r="F1025" i="16"/>
  <c r="C1025" i="16"/>
  <c r="B1025" i="16"/>
  <c r="F1024" i="16"/>
  <c r="C1024" i="16"/>
  <c r="B1024" i="16"/>
  <c r="F1023" i="16"/>
  <c r="C1023" i="16"/>
  <c r="B1023" i="16"/>
  <c r="F1022" i="16"/>
  <c r="C1022" i="16"/>
  <c r="B1022" i="16"/>
  <c r="F1021" i="16"/>
  <c r="C1021" i="16"/>
  <c r="B1021" i="16"/>
  <c r="F1020" i="16"/>
  <c r="C1020" i="16"/>
  <c r="B1020" i="16"/>
  <c r="F1019" i="16"/>
  <c r="C1019" i="16"/>
  <c r="B1019" i="16"/>
  <c r="F1018" i="16"/>
  <c r="C1018" i="16"/>
  <c r="B1018" i="16"/>
  <c r="F1017" i="16"/>
  <c r="C1017" i="16"/>
  <c r="B1017" i="16"/>
  <c r="F1016" i="16"/>
  <c r="C1016" i="16"/>
  <c r="B1016" i="16"/>
  <c r="F1015" i="16"/>
  <c r="C1015" i="16"/>
  <c r="B1015" i="16"/>
  <c r="F1014" i="16"/>
  <c r="C1014" i="16"/>
  <c r="B1014" i="16"/>
  <c r="F1013" i="16"/>
  <c r="C1013" i="16"/>
  <c r="B1013" i="16"/>
  <c r="F1012" i="16"/>
  <c r="C1012" i="16"/>
  <c r="B1012" i="16"/>
  <c r="F1011" i="16"/>
  <c r="C1011" i="16"/>
  <c r="B1011" i="16"/>
  <c r="F1010" i="16"/>
  <c r="C1010" i="16"/>
  <c r="B1010" i="16"/>
  <c r="F1009" i="16"/>
  <c r="C1009" i="16"/>
  <c r="B1009" i="16"/>
  <c r="F1008" i="16"/>
  <c r="C1008" i="16"/>
  <c r="B1008" i="16"/>
  <c r="F1007" i="16"/>
  <c r="C1007" i="16"/>
  <c r="B1007" i="16"/>
  <c r="F1006" i="16"/>
  <c r="C1006" i="16"/>
  <c r="B1006" i="16"/>
  <c r="F1005" i="16"/>
  <c r="C1005" i="16"/>
  <c r="B1005" i="16"/>
  <c r="F1004" i="16"/>
  <c r="C1004" i="16"/>
  <c r="B1004" i="16"/>
  <c r="F1003" i="16"/>
  <c r="C1003" i="16"/>
  <c r="B1003" i="16"/>
  <c r="F1002" i="16"/>
  <c r="C1002" i="16"/>
  <c r="B1002" i="16"/>
  <c r="F1001" i="16"/>
  <c r="C1001" i="16"/>
  <c r="B1001" i="16"/>
  <c r="F1000" i="16"/>
  <c r="C1000" i="16"/>
  <c r="B1000" i="16"/>
  <c r="F999" i="16"/>
  <c r="C999" i="16"/>
  <c r="B999" i="16"/>
  <c r="F998" i="16"/>
  <c r="C998" i="16"/>
  <c r="B998" i="16"/>
  <c r="F997" i="16"/>
  <c r="C997" i="16"/>
  <c r="B997" i="16"/>
  <c r="F996" i="16"/>
  <c r="C996" i="16"/>
  <c r="B996" i="16"/>
  <c r="F995" i="16"/>
  <c r="C995" i="16"/>
  <c r="B995" i="16"/>
  <c r="F994" i="16"/>
  <c r="C994" i="16"/>
  <c r="B994" i="16"/>
  <c r="F993" i="16"/>
  <c r="C993" i="16"/>
  <c r="B993" i="16"/>
  <c r="F992" i="16"/>
  <c r="C992" i="16"/>
  <c r="B992" i="16"/>
  <c r="F991" i="16"/>
  <c r="C991" i="16"/>
  <c r="B991" i="16"/>
  <c r="F990" i="16"/>
  <c r="C990" i="16"/>
  <c r="B990" i="16"/>
  <c r="F989" i="16"/>
  <c r="C989" i="16"/>
  <c r="B989" i="16"/>
  <c r="F988" i="16"/>
  <c r="C988" i="16"/>
  <c r="B988" i="16"/>
  <c r="F987" i="16"/>
  <c r="C987" i="16"/>
  <c r="B987" i="16"/>
  <c r="F986" i="16"/>
  <c r="C986" i="16"/>
  <c r="B986" i="16"/>
  <c r="F985" i="16"/>
  <c r="C985" i="16"/>
  <c r="B985" i="16"/>
  <c r="F984" i="16"/>
  <c r="C984" i="16"/>
  <c r="B984" i="16"/>
  <c r="F983" i="16"/>
  <c r="C983" i="16"/>
  <c r="B983" i="16"/>
  <c r="F982" i="16"/>
  <c r="C982" i="16"/>
  <c r="B982" i="16"/>
  <c r="F981" i="16"/>
  <c r="C981" i="16"/>
  <c r="B981" i="16"/>
  <c r="F980" i="16"/>
  <c r="C980" i="16"/>
  <c r="B980" i="16"/>
  <c r="F979" i="16"/>
  <c r="C979" i="16"/>
  <c r="B979" i="16"/>
  <c r="F978" i="16"/>
  <c r="C978" i="16"/>
  <c r="B978" i="16"/>
  <c r="F977" i="16"/>
  <c r="C977" i="16"/>
  <c r="B977" i="16"/>
  <c r="F976" i="16"/>
  <c r="C976" i="16"/>
  <c r="B976" i="16"/>
  <c r="F975" i="16"/>
  <c r="C975" i="16"/>
  <c r="B975" i="16"/>
  <c r="F974" i="16"/>
  <c r="C974" i="16"/>
  <c r="B974" i="16"/>
  <c r="F973" i="16"/>
  <c r="C973" i="16"/>
  <c r="B973" i="16"/>
  <c r="F972" i="16"/>
  <c r="C972" i="16"/>
  <c r="B972" i="16"/>
  <c r="F971" i="16"/>
  <c r="C971" i="16"/>
  <c r="B971" i="16"/>
  <c r="F970" i="16"/>
  <c r="C970" i="16"/>
  <c r="B970" i="16"/>
  <c r="F969" i="16"/>
  <c r="C969" i="16"/>
  <c r="B969" i="16"/>
  <c r="F968" i="16"/>
  <c r="C968" i="16"/>
  <c r="B968" i="16"/>
  <c r="F967" i="16"/>
  <c r="C967" i="16"/>
  <c r="B967" i="16"/>
  <c r="F966" i="16"/>
  <c r="C966" i="16"/>
  <c r="B966" i="16"/>
  <c r="F965" i="16"/>
  <c r="C965" i="16"/>
  <c r="B965" i="16"/>
  <c r="F964" i="16"/>
  <c r="C964" i="16"/>
  <c r="B964" i="16"/>
  <c r="F963" i="16"/>
  <c r="C963" i="16"/>
  <c r="B963" i="16"/>
  <c r="F962" i="16"/>
  <c r="C962" i="16"/>
  <c r="B962" i="16"/>
  <c r="F961" i="16"/>
  <c r="C961" i="16"/>
  <c r="B961" i="16"/>
  <c r="F960" i="16"/>
  <c r="C960" i="16"/>
  <c r="B960" i="16"/>
  <c r="F959" i="16"/>
  <c r="C959" i="16"/>
  <c r="B959" i="16"/>
  <c r="F958" i="16"/>
  <c r="C958" i="16"/>
  <c r="B958" i="16"/>
  <c r="F957" i="16"/>
  <c r="C957" i="16"/>
  <c r="B957" i="16"/>
  <c r="F956" i="16"/>
  <c r="C956" i="16"/>
  <c r="B956" i="16"/>
  <c r="F955" i="16"/>
  <c r="C955" i="16"/>
  <c r="B955" i="16"/>
  <c r="F954" i="16"/>
  <c r="C954" i="16"/>
  <c r="B954" i="16"/>
  <c r="F953" i="16"/>
  <c r="C953" i="16"/>
  <c r="B953" i="16"/>
  <c r="F952" i="16"/>
  <c r="C952" i="16"/>
  <c r="B952" i="16"/>
  <c r="F951" i="16"/>
  <c r="C951" i="16"/>
  <c r="B951" i="16"/>
  <c r="F950" i="16"/>
  <c r="C950" i="16"/>
  <c r="B950" i="16"/>
  <c r="F949" i="16"/>
  <c r="C949" i="16"/>
  <c r="B949" i="16"/>
  <c r="F948" i="16"/>
  <c r="C948" i="16"/>
  <c r="B948" i="16"/>
  <c r="F947" i="16"/>
  <c r="C947" i="16"/>
  <c r="B947" i="16"/>
  <c r="F946" i="16"/>
  <c r="C946" i="16"/>
  <c r="B946" i="16"/>
  <c r="F945" i="16"/>
  <c r="C945" i="16"/>
  <c r="B945" i="16"/>
  <c r="F944" i="16"/>
  <c r="C944" i="16"/>
  <c r="B944" i="16"/>
  <c r="F943" i="16"/>
  <c r="C943" i="16"/>
  <c r="B943" i="16"/>
  <c r="F942" i="16"/>
  <c r="C942" i="16"/>
  <c r="B942" i="16"/>
  <c r="F941" i="16"/>
  <c r="C941" i="16"/>
  <c r="B941" i="16"/>
  <c r="F940" i="16"/>
  <c r="C940" i="16"/>
  <c r="B940" i="16"/>
  <c r="F939" i="16"/>
  <c r="C939" i="16"/>
  <c r="B939" i="16"/>
  <c r="F938" i="16"/>
  <c r="C938" i="16"/>
  <c r="B938" i="16"/>
  <c r="F937" i="16"/>
  <c r="C937" i="16"/>
  <c r="B937" i="16"/>
  <c r="F936" i="16"/>
  <c r="C936" i="16"/>
  <c r="B936" i="16"/>
  <c r="F935" i="16"/>
  <c r="C935" i="16"/>
  <c r="B935" i="16"/>
  <c r="F934" i="16"/>
  <c r="C934" i="16"/>
  <c r="B934" i="16"/>
  <c r="F933" i="16"/>
  <c r="C933" i="16"/>
  <c r="B933" i="16"/>
  <c r="F932" i="16"/>
  <c r="C932" i="16"/>
  <c r="B932" i="16"/>
  <c r="F931" i="16"/>
  <c r="C931" i="16"/>
  <c r="B931" i="16"/>
  <c r="F930" i="16"/>
  <c r="C930" i="16"/>
  <c r="B930" i="16"/>
  <c r="F929" i="16"/>
  <c r="C929" i="16"/>
  <c r="B929" i="16"/>
  <c r="F928" i="16"/>
  <c r="C928" i="16"/>
  <c r="B928" i="16"/>
  <c r="F927" i="16"/>
  <c r="C927" i="16"/>
  <c r="B927" i="16"/>
  <c r="F926" i="16"/>
  <c r="C926" i="16"/>
  <c r="B926" i="16"/>
  <c r="F925" i="16"/>
  <c r="C925" i="16"/>
  <c r="B925" i="16"/>
  <c r="F924" i="16"/>
  <c r="C924" i="16"/>
  <c r="B924" i="16"/>
  <c r="F923" i="16"/>
  <c r="C923" i="16"/>
  <c r="B923" i="16"/>
  <c r="F922" i="16"/>
  <c r="C922" i="16"/>
  <c r="B922" i="16"/>
  <c r="F921" i="16"/>
  <c r="C921" i="16"/>
  <c r="B921" i="16"/>
  <c r="F920" i="16"/>
  <c r="C920" i="16"/>
  <c r="B920" i="16"/>
  <c r="F919" i="16"/>
  <c r="C919" i="16"/>
  <c r="B919" i="16"/>
  <c r="F918" i="16"/>
  <c r="C918" i="16"/>
  <c r="B918" i="16"/>
  <c r="F917" i="16"/>
  <c r="C917" i="16"/>
  <c r="B917" i="16"/>
  <c r="F916" i="16"/>
  <c r="C916" i="16"/>
  <c r="B916" i="16"/>
  <c r="F915" i="16"/>
  <c r="C915" i="16"/>
  <c r="B915" i="16"/>
  <c r="F914" i="16"/>
  <c r="C914" i="16"/>
  <c r="B914" i="16"/>
  <c r="F913" i="16"/>
  <c r="C913" i="16"/>
  <c r="B913" i="16"/>
  <c r="F912" i="16"/>
  <c r="C912" i="16"/>
  <c r="B912" i="16"/>
  <c r="F911" i="16"/>
  <c r="C911" i="16"/>
  <c r="B911" i="16"/>
  <c r="F910" i="16"/>
  <c r="C910" i="16"/>
  <c r="B910" i="16"/>
  <c r="F909" i="16"/>
  <c r="C909" i="16"/>
  <c r="B909" i="16"/>
  <c r="F908" i="16"/>
  <c r="C908" i="16"/>
  <c r="B908" i="16"/>
  <c r="F907" i="16"/>
  <c r="C907" i="16"/>
  <c r="B907" i="16"/>
  <c r="F906" i="16"/>
  <c r="C906" i="16"/>
  <c r="B906" i="16"/>
  <c r="F905" i="16"/>
  <c r="C905" i="16"/>
  <c r="B905" i="16"/>
  <c r="F904" i="16"/>
  <c r="C904" i="16"/>
  <c r="B904" i="16"/>
  <c r="F903" i="16"/>
  <c r="C903" i="16"/>
  <c r="B903" i="16"/>
  <c r="F902" i="16"/>
  <c r="C902" i="16"/>
  <c r="B902" i="16"/>
  <c r="F901" i="16"/>
  <c r="C901" i="16"/>
  <c r="B901" i="16"/>
  <c r="F900" i="16"/>
  <c r="C900" i="16"/>
  <c r="B900" i="16"/>
  <c r="F899" i="16"/>
  <c r="C899" i="16"/>
  <c r="B899" i="16"/>
  <c r="F898" i="16"/>
  <c r="C898" i="16"/>
  <c r="B898" i="16"/>
  <c r="F897" i="16"/>
  <c r="C897" i="16"/>
  <c r="B897" i="16"/>
  <c r="F896" i="16"/>
  <c r="C896" i="16"/>
  <c r="B896" i="16"/>
  <c r="F895" i="16"/>
  <c r="C895" i="16"/>
  <c r="B895" i="16"/>
  <c r="F894" i="16"/>
  <c r="C894" i="16"/>
  <c r="B894" i="16"/>
  <c r="F893" i="16"/>
  <c r="C893" i="16"/>
  <c r="B893" i="16"/>
  <c r="F892" i="16"/>
  <c r="C892" i="16"/>
  <c r="B892" i="16"/>
  <c r="F891" i="16"/>
  <c r="C891" i="16"/>
  <c r="B891" i="16"/>
  <c r="F890" i="16"/>
  <c r="C890" i="16"/>
  <c r="B890" i="16"/>
  <c r="F889" i="16"/>
  <c r="C889" i="16"/>
  <c r="B889" i="16"/>
  <c r="F888" i="16"/>
  <c r="C888" i="16"/>
  <c r="B888" i="16"/>
  <c r="F887" i="16"/>
  <c r="C887" i="16"/>
  <c r="B887" i="16"/>
  <c r="F886" i="16"/>
  <c r="C886" i="16"/>
  <c r="B886" i="16"/>
  <c r="F885" i="16"/>
  <c r="C885" i="16"/>
  <c r="B885" i="16"/>
  <c r="F884" i="16"/>
  <c r="C884" i="16"/>
  <c r="B884" i="16"/>
  <c r="F883" i="16"/>
  <c r="C883" i="16"/>
  <c r="B883" i="16"/>
  <c r="F882" i="16"/>
  <c r="C882" i="16"/>
  <c r="B882" i="16"/>
  <c r="F881" i="16"/>
  <c r="C881" i="16"/>
  <c r="B881" i="16"/>
  <c r="F880" i="16"/>
  <c r="C880" i="16"/>
  <c r="B880" i="16"/>
  <c r="F879" i="16"/>
  <c r="C879" i="16"/>
  <c r="B879" i="16"/>
  <c r="F878" i="16"/>
  <c r="C878" i="16"/>
  <c r="B878" i="16"/>
  <c r="F877" i="16"/>
  <c r="C877" i="16"/>
  <c r="B877" i="16"/>
  <c r="F876" i="16"/>
  <c r="C876" i="16"/>
  <c r="B876" i="16"/>
  <c r="F875" i="16"/>
  <c r="C875" i="16"/>
  <c r="B875" i="16"/>
  <c r="F874" i="16"/>
  <c r="C874" i="16"/>
  <c r="B874" i="16"/>
  <c r="F873" i="16"/>
  <c r="C873" i="16"/>
  <c r="B873" i="16"/>
  <c r="F872" i="16"/>
  <c r="C872" i="16"/>
  <c r="B872" i="16"/>
  <c r="F871" i="16"/>
  <c r="C871" i="16"/>
  <c r="B871" i="16"/>
  <c r="F870" i="16"/>
  <c r="C870" i="16"/>
  <c r="B870" i="16"/>
  <c r="F869" i="16"/>
  <c r="C869" i="16"/>
  <c r="B869" i="16"/>
  <c r="F868" i="16"/>
  <c r="C868" i="16"/>
  <c r="B868" i="16"/>
  <c r="F867" i="16"/>
  <c r="C867" i="16"/>
  <c r="B867" i="16"/>
  <c r="F866" i="16"/>
  <c r="C866" i="16"/>
  <c r="B866" i="16"/>
  <c r="F865" i="16"/>
  <c r="C865" i="16"/>
  <c r="B865" i="16"/>
  <c r="F864" i="16"/>
  <c r="C864" i="16"/>
  <c r="B864" i="16"/>
  <c r="F863" i="16"/>
  <c r="C863" i="16"/>
  <c r="B863" i="16"/>
  <c r="F862" i="16"/>
  <c r="C862" i="16"/>
  <c r="B862" i="16"/>
  <c r="F861" i="16"/>
  <c r="C861" i="16"/>
  <c r="B861" i="16"/>
  <c r="F860" i="16"/>
  <c r="C860" i="16"/>
  <c r="B860" i="16"/>
  <c r="F859" i="16"/>
  <c r="C859" i="16"/>
  <c r="B859" i="16"/>
  <c r="F858" i="16"/>
  <c r="C858" i="16"/>
  <c r="B858" i="16"/>
  <c r="F857" i="16"/>
  <c r="C857" i="16"/>
  <c r="B857" i="16"/>
  <c r="F856" i="16"/>
  <c r="C856" i="16"/>
  <c r="B856" i="16"/>
  <c r="F855" i="16"/>
  <c r="C855" i="16"/>
  <c r="B855" i="16"/>
  <c r="F854" i="16"/>
  <c r="C854" i="16"/>
  <c r="B854" i="16"/>
  <c r="F853" i="16"/>
  <c r="C853" i="16"/>
  <c r="B853" i="16"/>
  <c r="F852" i="16"/>
  <c r="C852" i="16"/>
  <c r="B852" i="16"/>
  <c r="F851" i="16"/>
  <c r="C851" i="16"/>
  <c r="B851" i="16"/>
  <c r="F850" i="16"/>
  <c r="C850" i="16"/>
  <c r="B850" i="16"/>
  <c r="F849" i="16"/>
  <c r="C849" i="16"/>
  <c r="B849" i="16"/>
  <c r="F848" i="16"/>
  <c r="C848" i="16"/>
  <c r="B848" i="16"/>
  <c r="F847" i="16"/>
  <c r="C847" i="16"/>
  <c r="B847" i="16"/>
  <c r="F846" i="16"/>
  <c r="C846" i="16"/>
  <c r="B846" i="16"/>
  <c r="F845" i="16"/>
  <c r="C845" i="16"/>
  <c r="B845" i="16"/>
  <c r="F844" i="16"/>
  <c r="C844" i="16"/>
  <c r="B844" i="16"/>
  <c r="F843" i="16"/>
  <c r="C843" i="16"/>
  <c r="B843" i="16"/>
  <c r="F842" i="16"/>
  <c r="C842" i="16"/>
  <c r="B842" i="16"/>
  <c r="F841" i="16"/>
  <c r="C841" i="16"/>
  <c r="B841" i="16"/>
  <c r="F840" i="16"/>
  <c r="C840" i="16"/>
  <c r="B840" i="16"/>
  <c r="F839" i="16"/>
  <c r="C839" i="16"/>
  <c r="B839" i="16"/>
  <c r="F838" i="16"/>
  <c r="C838" i="16"/>
  <c r="B838" i="16"/>
  <c r="F837" i="16"/>
  <c r="C837" i="16"/>
  <c r="B837" i="16"/>
  <c r="F836" i="16"/>
  <c r="C836" i="16"/>
  <c r="B836" i="16"/>
  <c r="F835" i="16"/>
  <c r="C835" i="16"/>
  <c r="B835" i="16"/>
  <c r="F834" i="16"/>
  <c r="C834" i="16"/>
  <c r="B834" i="16"/>
  <c r="F833" i="16"/>
  <c r="C833" i="16"/>
  <c r="B833" i="16"/>
  <c r="F832" i="16"/>
  <c r="C832" i="16"/>
  <c r="B832" i="16"/>
  <c r="F831" i="16"/>
  <c r="C831" i="16"/>
  <c r="B831" i="16"/>
  <c r="F830" i="16"/>
  <c r="C830" i="16"/>
  <c r="B830" i="16"/>
  <c r="F829" i="16"/>
  <c r="C829" i="16"/>
  <c r="B829" i="16"/>
  <c r="F828" i="16"/>
  <c r="C828" i="16"/>
  <c r="B828" i="16"/>
  <c r="F827" i="16"/>
  <c r="C827" i="16"/>
  <c r="B827" i="16"/>
  <c r="F826" i="16"/>
  <c r="C826" i="16"/>
  <c r="B826" i="16"/>
  <c r="F825" i="16"/>
  <c r="C825" i="16"/>
  <c r="B825" i="16"/>
  <c r="F824" i="16"/>
  <c r="C824" i="16"/>
  <c r="B824" i="16"/>
  <c r="F823" i="16"/>
  <c r="C823" i="16"/>
  <c r="B823" i="16"/>
  <c r="F822" i="16"/>
  <c r="C822" i="16"/>
  <c r="B822" i="16"/>
  <c r="F821" i="16"/>
  <c r="C821" i="16"/>
  <c r="B821" i="16"/>
  <c r="F820" i="16"/>
  <c r="C820" i="16"/>
  <c r="B820" i="16"/>
  <c r="F819" i="16"/>
  <c r="C819" i="16"/>
  <c r="B819" i="16"/>
  <c r="F818" i="16"/>
  <c r="C818" i="16"/>
  <c r="B818" i="16"/>
  <c r="F817" i="16"/>
  <c r="C817" i="16"/>
  <c r="B817" i="16"/>
  <c r="F816" i="16"/>
  <c r="C816" i="16"/>
  <c r="B816" i="16"/>
  <c r="F815" i="16"/>
  <c r="C815" i="16"/>
  <c r="B815" i="16"/>
  <c r="F814" i="16"/>
  <c r="C814" i="16"/>
  <c r="B814" i="16"/>
  <c r="F813" i="16"/>
  <c r="C813" i="16"/>
  <c r="B813" i="16"/>
  <c r="F812" i="16"/>
  <c r="C812" i="16"/>
  <c r="B812" i="16"/>
  <c r="F811" i="16"/>
  <c r="C811" i="16"/>
  <c r="B811" i="16"/>
  <c r="F810" i="16"/>
  <c r="C810" i="16"/>
  <c r="B810" i="16"/>
  <c r="F809" i="16"/>
  <c r="C809" i="16"/>
  <c r="B809" i="16"/>
  <c r="F808" i="16"/>
  <c r="C808" i="16"/>
  <c r="B808" i="16"/>
  <c r="F807" i="16"/>
  <c r="C807" i="16"/>
  <c r="B807" i="16"/>
  <c r="F806" i="16"/>
  <c r="C806" i="16"/>
  <c r="B806" i="16"/>
  <c r="F805" i="16"/>
  <c r="C805" i="16"/>
  <c r="B805" i="16"/>
  <c r="F804" i="16"/>
  <c r="C804" i="16"/>
  <c r="B804" i="16"/>
  <c r="F803" i="16"/>
  <c r="C803" i="16"/>
  <c r="B803" i="16"/>
  <c r="F802" i="16"/>
  <c r="C802" i="16"/>
  <c r="B802" i="16"/>
  <c r="F801" i="16"/>
  <c r="C801" i="16"/>
  <c r="B801" i="16"/>
  <c r="F800" i="16"/>
  <c r="C800" i="16"/>
  <c r="B800" i="16"/>
  <c r="F799" i="16"/>
  <c r="C799" i="16"/>
  <c r="B799" i="16"/>
  <c r="F798" i="16"/>
  <c r="C798" i="16"/>
  <c r="B798" i="16"/>
  <c r="F797" i="16"/>
  <c r="C797" i="16"/>
  <c r="B797" i="16"/>
  <c r="F796" i="16"/>
  <c r="C796" i="16"/>
  <c r="B796" i="16"/>
  <c r="F795" i="16"/>
  <c r="C795" i="16"/>
  <c r="B795" i="16"/>
  <c r="F794" i="16"/>
  <c r="C794" i="16"/>
  <c r="B794" i="16"/>
  <c r="F793" i="16"/>
  <c r="C793" i="16"/>
  <c r="B793" i="16"/>
  <c r="F792" i="16"/>
  <c r="C792" i="16"/>
  <c r="B792" i="16"/>
  <c r="F791" i="16"/>
  <c r="C791" i="16"/>
  <c r="B791" i="16"/>
  <c r="F790" i="16"/>
  <c r="C790" i="16"/>
  <c r="B790" i="16"/>
  <c r="F789" i="16"/>
  <c r="C789" i="16"/>
  <c r="B789" i="16"/>
  <c r="F788" i="16"/>
  <c r="C788" i="16"/>
  <c r="B788" i="16"/>
  <c r="F787" i="16"/>
  <c r="C787" i="16"/>
  <c r="B787" i="16"/>
  <c r="F786" i="16"/>
  <c r="C786" i="16"/>
  <c r="B786" i="16"/>
  <c r="F785" i="16"/>
  <c r="C785" i="16"/>
  <c r="B785" i="16"/>
  <c r="F784" i="16"/>
  <c r="C784" i="16"/>
  <c r="B784" i="16"/>
  <c r="F783" i="16"/>
  <c r="C783" i="16"/>
  <c r="B783" i="16"/>
  <c r="F782" i="16"/>
  <c r="C782" i="16"/>
  <c r="B782" i="16"/>
  <c r="F781" i="16"/>
  <c r="C781" i="16"/>
  <c r="B781" i="16"/>
  <c r="F780" i="16"/>
  <c r="C780" i="16"/>
  <c r="B780" i="16"/>
  <c r="F779" i="16"/>
  <c r="C779" i="16"/>
  <c r="B779" i="16"/>
  <c r="F778" i="16"/>
  <c r="C778" i="16"/>
  <c r="B778" i="16"/>
  <c r="F777" i="16"/>
  <c r="C777" i="16"/>
  <c r="B777" i="16"/>
  <c r="F776" i="16"/>
  <c r="C776" i="16"/>
  <c r="B776" i="16"/>
  <c r="F775" i="16"/>
  <c r="C775" i="16"/>
  <c r="B775" i="16"/>
  <c r="F774" i="16"/>
  <c r="C774" i="16"/>
  <c r="B774" i="16"/>
  <c r="F773" i="16"/>
  <c r="C773" i="16"/>
  <c r="B773" i="16"/>
  <c r="F772" i="16"/>
  <c r="C772" i="16"/>
  <c r="B772" i="16"/>
  <c r="F771" i="16"/>
  <c r="C771" i="16"/>
  <c r="B771" i="16"/>
  <c r="F770" i="16"/>
  <c r="C770" i="16"/>
  <c r="B770" i="16"/>
  <c r="F769" i="16"/>
  <c r="C769" i="16"/>
  <c r="B769" i="16"/>
  <c r="F768" i="16"/>
  <c r="C768" i="16"/>
  <c r="B768" i="16"/>
  <c r="F767" i="16"/>
  <c r="C767" i="16"/>
  <c r="B767" i="16"/>
  <c r="F766" i="16"/>
  <c r="C766" i="16"/>
  <c r="B766" i="16"/>
  <c r="F765" i="16"/>
  <c r="C765" i="16"/>
  <c r="B765" i="16"/>
  <c r="F764" i="16"/>
  <c r="C764" i="16"/>
  <c r="B764" i="16"/>
  <c r="F763" i="16"/>
  <c r="C763" i="16"/>
  <c r="B763" i="16"/>
  <c r="F762" i="16"/>
  <c r="C762" i="16"/>
  <c r="B762" i="16"/>
  <c r="F761" i="16"/>
  <c r="C761" i="16"/>
  <c r="B761" i="16"/>
  <c r="F760" i="16"/>
  <c r="C760" i="16"/>
  <c r="B760" i="16"/>
  <c r="F759" i="16"/>
  <c r="C759" i="16"/>
  <c r="B759" i="16"/>
  <c r="F758" i="16"/>
  <c r="C758" i="16"/>
  <c r="B758" i="16"/>
  <c r="F757" i="16"/>
  <c r="C757" i="16"/>
  <c r="B757" i="16"/>
  <c r="F756" i="16"/>
  <c r="C756" i="16"/>
  <c r="B756" i="16"/>
  <c r="F755" i="16"/>
  <c r="C755" i="16"/>
  <c r="B755" i="16"/>
  <c r="F754" i="16"/>
  <c r="C754" i="16"/>
  <c r="B754" i="16"/>
  <c r="F753" i="16"/>
  <c r="C753" i="16"/>
  <c r="B753" i="16"/>
  <c r="F752" i="16"/>
  <c r="C752" i="16"/>
  <c r="B752" i="16"/>
  <c r="F751" i="16"/>
  <c r="C751" i="16"/>
  <c r="B751" i="16"/>
  <c r="F750" i="16"/>
  <c r="C750" i="16"/>
  <c r="B750" i="16"/>
  <c r="F749" i="16"/>
  <c r="C749" i="16"/>
  <c r="B749" i="16"/>
  <c r="F748" i="16"/>
  <c r="C748" i="16"/>
  <c r="B748" i="16"/>
  <c r="F747" i="16"/>
  <c r="C747" i="16"/>
  <c r="B747" i="16"/>
  <c r="F746" i="16"/>
  <c r="C746" i="16"/>
  <c r="B746" i="16"/>
  <c r="F745" i="16"/>
  <c r="C745" i="16"/>
  <c r="B745" i="16"/>
  <c r="F744" i="16"/>
  <c r="C744" i="16"/>
  <c r="B744" i="16"/>
  <c r="F743" i="16"/>
  <c r="C743" i="16"/>
  <c r="B743" i="16"/>
  <c r="F742" i="16"/>
  <c r="C742" i="16"/>
  <c r="B742" i="16"/>
  <c r="F741" i="16"/>
  <c r="C741" i="16"/>
  <c r="B741" i="16"/>
  <c r="F740" i="16"/>
  <c r="C740" i="16"/>
  <c r="B740" i="16"/>
  <c r="F739" i="16"/>
  <c r="C739" i="16"/>
  <c r="B739" i="16"/>
  <c r="F738" i="16"/>
  <c r="C738" i="16"/>
  <c r="B738" i="16"/>
  <c r="F737" i="16"/>
  <c r="C737" i="16"/>
  <c r="B737" i="16"/>
  <c r="F736" i="16"/>
  <c r="C736" i="16"/>
  <c r="B736" i="16"/>
  <c r="F735" i="16"/>
  <c r="C735" i="16"/>
  <c r="B735" i="16"/>
  <c r="F734" i="16"/>
  <c r="C734" i="16"/>
  <c r="B734" i="16"/>
  <c r="F733" i="16"/>
  <c r="C733" i="16"/>
  <c r="B733" i="16"/>
  <c r="F732" i="16"/>
  <c r="C732" i="16"/>
  <c r="B732" i="16"/>
  <c r="F731" i="16"/>
  <c r="C731" i="16"/>
  <c r="B731" i="16"/>
  <c r="F730" i="16"/>
  <c r="C730" i="16"/>
  <c r="B730" i="16"/>
  <c r="F729" i="16"/>
  <c r="C729" i="16"/>
  <c r="B729" i="16"/>
  <c r="F728" i="16"/>
  <c r="C728" i="16"/>
  <c r="B728" i="16"/>
  <c r="F727" i="16"/>
  <c r="C727" i="16"/>
  <c r="B727" i="16"/>
  <c r="F726" i="16"/>
  <c r="C726" i="16"/>
  <c r="B726" i="16"/>
  <c r="F725" i="16"/>
  <c r="C725" i="16"/>
  <c r="B725" i="16"/>
  <c r="F724" i="16"/>
  <c r="C724" i="16"/>
  <c r="B724" i="16"/>
  <c r="F723" i="16"/>
  <c r="C723" i="16"/>
  <c r="B723" i="16"/>
  <c r="F722" i="16"/>
  <c r="C722" i="16"/>
  <c r="B722" i="16"/>
  <c r="F721" i="16"/>
  <c r="C721" i="16"/>
  <c r="B721" i="16"/>
  <c r="F720" i="16"/>
  <c r="C720" i="16"/>
  <c r="B720" i="16"/>
  <c r="F719" i="16"/>
  <c r="C719" i="16"/>
  <c r="B719" i="16"/>
  <c r="F718" i="16"/>
  <c r="C718" i="16"/>
  <c r="B718" i="16"/>
  <c r="F717" i="16"/>
  <c r="C717" i="16"/>
  <c r="B717" i="16"/>
  <c r="F716" i="16"/>
  <c r="C716" i="16"/>
  <c r="B716" i="16"/>
  <c r="F715" i="16"/>
  <c r="C715" i="16"/>
  <c r="B715" i="16"/>
  <c r="F714" i="16"/>
  <c r="C714" i="16"/>
  <c r="B714" i="16"/>
  <c r="F713" i="16"/>
  <c r="C713" i="16"/>
  <c r="B713" i="16"/>
  <c r="F712" i="16"/>
  <c r="C712" i="16"/>
  <c r="B712" i="16"/>
  <c r="F711" i="16"/>
  <c r="C711" i="16"/>
  <c r="B711" i="16"/>
  <c r="F710" i="16"/>
  <c r="C710" i="16"/>
  <c r="B710" i="16"/>
  <c r="F709" i="16"/>
  <c r="C709" i="16"/>
  <c r="B709" i="16"/>
  <c r="F708" i="16"/>
  <c r="C708" i="16"/>
  <c r="B708" i="16"/>
  <c r="F707" i="16"/>
  <c r="C707" i="16"/>
  <c r="B707" i="16"/>
  <c r="F706" i="16"/>
  <c r="C706" i="16"/>
  <c r="B706" i="16"/>
  <c r="F705" i="16"/>
  <c r="C705" i="16"/>
  <c r="B705" i="16"/>
  <c r="F704" i="16"/>
  <c r="C704" i="16"/>
  <c r="B704" i="16"/>
  <c r="F703" i="16"/>
  <c r="C703" i="16"/>
  <c r="B703" i="16"/>
  <c r="F702" i="16"/>
  <c r="C702" i="16"/>
  <c r="B702" i="16"/>
  <c r="F701" i="16"/>
  <c r="C701" i="16"/>
  <c r="B701" i="16"/>
  <c r="F700" i="16"/>
  <c r="C700" i="16"/>
  <c r="B700" i="16"/>
  <c r="F699" i="16"/>
  <c r="C699" i="16"/>
  <c r="B699" i="16"/>
  <c r="F698" i="16"/>
  <c r="C698" i="16"/>
  <c r="B698" i="16"/>
  <c r="F697" i="16"/>
  <c r="C697" i="16"/>
  <c r="B697" i="16"/>
  <c r="F696" i="16"/>
  <c r="C696" i="16"/>
  <c r="B696" i="16"/>
  <c r="F695" i="16"/>
  <c r="C695" i="16"/>
  <c r="B695" i="16"/>
  <c r="F694" i="16"/>
  <c r="C694" i="16"/>
  <c r="B694" i="16"/>
  <c r="F693" i="16"/>
  <c r="C693" i="16"/>
  <c r="B693" i="16"/>
  <c r="F692" i="16"/>
  <c r="C692" i="16"/>
  <c r="B692" i="16"/>
  <c r="F691" i="16"/>
  <c r="C691" i="16"/>
  <c r="B691" i="16"/>
  <c r="F690" i="16"/>
  <c r="C690" i="16"/>
  <c r="B690" i="16"/>
  <c r="F689" i="16"/>
  <c r="C689" i="16"/>
  <c r="B689" i="16"/>
  <c r="F688" i="16"/>
  <c r="C688" i="16"/>
  <c r="B688" i="16"/>
  <c r="F687" i="16"/>
  <c r="C687" i="16"/>
  <c r="B687" i="16"/>
  <c r="F686" i="16"/>
  <c r="C686" i="16"/>
  <c r="B686" i="16"/>
  <c r="F685" i="16"/>
  <c r="C685" i="16"/>
  <c r="B685" i="16"/>
  <c r="F684" i="16"/>
  <c r="C684" i="16"/>
  <c r="B684" i="16"/>
  <c r="F683" i="16"/>
  <c r="C683" i="16"/>
  <c r="B683" i="16"/>
  <c r="F682" i="16"/>
  <c r="C682" i="16"/>
  <c r="B682" i="16"/>
  <c r="F681" i="16"/>
  <c r="C681" i="16"/>
  <c r="B681" i="16"/>
  <c r="F680" i="16"/>
  <c r="C680" i="16"/>
  <c r="B680" i="16"/>
  <c r="F679" i="16"/>
  <c r="C679" i="16"/>
  <c r="B679" i="16"/>
  <c r="F678" i="16"/>
  <c r="C678" i="16"/>
  <c r="B678" i="16"/>
  <c r="F677" i="16"/>
  <c r="C677" i="16"/>
  <c r="B677" i="16"/>
  <c r="F676" i="16"/>
  <c r="C676" i="16"/>
  <c r="B676" i="16"/>
  <c r="F675" i="16"/>
  <c r="C675" i="16"/>
  <c r="B675" i="16"/>
  <c r="F674" i="16"/>
  <c r="C674" i="16"/>
  <c r="B674" i="16"/>
  <c r="F673" i="16"/>
  <c r="C673" i="16"/>
  <c r="B673" i="16"/>
  <c r="F672" i="16"/>
  <c r="C672" i="16"/>
  <c r="B672" i="16"/>
  <c r="F671" i="16"/>
  <c r="C671" i="16"/>
  <c r="B671" i="16"/>
  <c r="F670" i="16"/>
  <c r="C670" i="16"/>
  <c r="B670" i="16"/>
  <c r="F669" i="16"/>
  <c r="C669" i="16"/>
  <c r="B669" i="16"/>
  <c r="F668" i="16"/>
  <c r="C668" i="16"/>
  <c r="B668" i="16"/>
  <c r="F667" i="16"/>
  <c r="C667" i="16"/>
  <c r="B667" i="16"/>
  <c r="F666" i="16"/>
  <c r="C666" i="16"/>
  <c r="B666" i="16"/>
  <c r="F665" i="16"/>
  <c r="C665" i="16"/>
  <c r="B665" i="16"/>
  <c r="F664" i="16"/>
  <c r="C664" i="16"/>
  <c r="B664" i="16"/>
  <c r="F663" i="16"/>
  <c r="C663" i="16"/>
  <c r="B663" i="16"/>
  <c r="F662" i="16"/>
  <c r="C662" i="16"/>
  <c r="B662" i="16"/>
  <c r="F661" i="16"/>
  <c r="C661" i="16"/>
  <c r="B661" i="16"/>
  <c r="F660" i="16"/>
  <c r="C660" i="16"/>
  <c r="B660" i="16"/>
  <c r="F659" i="16"/>
  <c r="C659" i="16"/>
  <c r="B659" i="16"/>
  <c r="F658" i="16"/>
  <c r="C658" i="16"/>
  <c r="B658" i="16"/>
  <c r="F657" i="16"/>
  <c r="C657" i="16"/>
  <c r="B657" i="16"/>
  <c r="F656" i="16"/>
  <c r="C656" i="16"/>
  <c r="B656" i="16"/>
  <c r="F655" i="16"/>
  <c r="C655" i="16"/>
  <c r="B655" i="16"/>
  <c r="F654" i="16"/>
  <c r="C654" i="16"/>
  <c r="B654" i="16"/>
  <c r="F653" i="16"/>
  <c r="C653" i="16"/>
  <c r="B653" i="16"/>
  <c r="F652" i="16"/>
  <c r="C652" i="16"/>
  <c r="B652" i="16"/>
  <c r="F651" i="16"/>
  <c r="C651" i="16"/>
  <c r="B651" i="16"/>
  <c r="F650" i="16"/>
  <c r="C650" i="16"/>
  <c r="B650" i="16"/>
  <c r="F649" i="16"/>
  <c r="C649" i="16"/>
  <c r="B649" i="16"/>
  <c r="F648" i="16"/>
  <c r="C648" i="16"/>
  <c r="B648" i="16"/>
  <c r="F647" i="16"/>
  <c r="C647" i="16"/>
  <c r="B647" i="16"/>
  <c r="F646" i="16"/>
  <c r="C646" i="16"/>
  <c r="B646" i="16"/>
  <c r="F645" i="16"/>
  <c r="C645" i="16"/>
  <c r="B645" i="16"/>
  <c r="F644" i="16"/>
  <c r="C644" i="16"/>
  <c r="B644" i="16"/>
  <c r="F643" i="16"/>
  <c r="C643" i="16"/>
  <c r="B643" i="16"/>
  <c r="F642" i="16"/>
  <c r="C642" i="16"/>
  <c r="B642" i="16"/>
  <c r="F641" i="16"/>
  <c r="C641" i="16"/>
  <c r="B641" i="16"/>
  <c r="F640" i="16"/>
  <c r="C640" i="16"/>
  <c r="B640" i="16"/>
  <c r="F639" i="16"/>
  <c r="C639" i="16"/>
  <c r="B639" i="16"/>
  <c r="F638" i="16"/>
  <c r="C638" i="16"/>
  <c r="B638" i="16"/>
  <c r="F637" i="16"/>
  <c r="C637" i="16"/>
  <c r="B637" i="16"/>
  <c r="F636" i="16"/>
  <c r="C636" i="16"/>
  <c r="B636" i="16"/>
  <c r="F635" i="16"/>
  <c r="C635" i="16"/>
  <c r="B635" i="16"/>
  <c r="F634" i="16"/>
  <c r="C634" i="16"/>
  <c r="B634" i="16"/>
  <c r="F633" i="16"/>
  <c r="C633" i="16"/>
  <c r="B633" i="16"/>
  <c r="F632" i="16"/>
  <c r="C632" i="16"/>
  <c r="B632" i="16"/>
  <c r="F631" i="16"/>
  <c r="C631" i="16"/>
  <c r="B631" i="16"/>
  <c r="F630" i="16"/>
  <c r="C630" i="16"/>
  <c r="B630" i="16"/>
  <c r="F629" i="16"/>
  <c r="C629" i="16"/>
  <c r="B629" i="16"/>
  <c r="F628" i="16"/>
  <c r="C628" i="16"/>
  <c r="B628" i="16"/>
  <c r="F627" i="16"/>
  <c r="C627" i="16"/>
  <c r="B627" i="16"/>
  <c r="F626" i="16"/>
  <c r="C626" i="16"/>
  <c r="B626" i="16"/>
  <c r="F625" i="16"/>
  <c r="C625" i="16"/>
  <c r="B625" i="16"/>
  <c r="F624" i="16"/>
  <c r="C624" i="16"/>
  <c r="B624" i="16"/>
  <c r="F623" i="16"/>
  <c r="C623" i="16"/>
  <c r="B623" i="16"/>
  <c r="F622" i="16"/>
  <c r="C622" i="16"/>
  <c r="B622" i="16"/>
  <c r="F621" i="16"/>
  <c r="C621" i="16"/>
  <c r="B621" i="16"/>
  <c r="F620" i="16"/>
  <c r="C620" i="16"/>
  <c r="B620" i="16"/>
  <c r="F619" i="16"/>
  <c r="C619" i="16"/>
  <c r="B619" i="16"/>
  <c r="F618" i="16"/>
  <c r="C618" i="16"/>
  <c r="B618" i="16"/>
  <c r="F617" i="16"/>
  <c r="C617" i="16"/>
  <c r="B617" i="16"/>
  <c r="F616" i="16"/>
  <c r="C616" i="16"/>
  <c r="B616" i="16"/>
  <c r="F615" i="16"/>
  <c r="C615" i="16"/>
  <c r="B615" i="16"/>
  <c r="F614" i="16"/>
  <c r="C614" i="16"/>
  <c r="B614" i="16"/>
  <c r="F613" i="16"/>
  <c r="C613" i="16"/>
  <c r="B613" i="16"/>
  <c r="F612" i="16"/>
  <c r="C612" i="16"/>
  <c r="B612" i="16"/>
  <c r="F611" i="16"/>
  <c r="C611" i="16"/>
  <c r="B611" i="16"/>
  <c r="F610" i="16"/>
  <c r="C610" i="16"/>
  <c r="B610" i="16"/>
  <c r="F609" i="16"/>
  <c r="C609" i="16"/>
  <c r="B609" i="16"/>
  <c r="F608" i="16"/>
  <c r="C608" i="16"/>
  <c r="B608" i="16"/>
  <c r="F607" i="16"/>
  <c r="C607" i="16"/>
  <c r="B607" i="16"/>
  <c r="F606" i="16"/>
  <c r="C606" i="16"/>
  <c r="B606" i="16"/>
  <c r="F605" i="16"/>
  <c r="C605" i="16"/>
  <c r="B605" i="16"/>
  <c r="F604" i="16"/>
  <c r="C604" i="16"/>
  <c r="B604" i="16"/>
  <c r="F603" i="16"/>
  <c r="C603" i="16"/>
  <c r="B603" i="16"/>
  <c r="F602" i="16"/>
  <c r="C602" i="16"/>
  <c r="B602" i="16"/>
  <c r="F601" i="16"/>
  <c r="C601" i="16"/>
  <c r="B601" i="16"/>
  <c r="F600" i="16"/>
  <c r="C600" i="16"/>
  <c r="B600" i="16"/>
  <c r="F599" i="16"/>
  <c r="C599" i="16"/>
  <c r="B599" i="16"/>
  <c r="F598" i="16"/>
  <c r="C598" i="16"/>
  <c r="B598" i="16"/>
  <c r="F597" i="16"/>
  <c r="C597" i="16"/>
  <c r="B597" i="16"/>
  <c r="F596" i="16"/>
  <c r="C596" i="16"/>
  <c r="B596" i="16"/>
  <c r="F595" i="16"/>
  <c r="C595" i="16"/>
  <c r="B595" i="16"/>
  <c r="F594" i="16"/>
  <c r="C594" i="16"/>
  <c r="B594" i="16"/>
  <c r="F593" i="16"/>
  <c r="C593" i="16"/>
  <c r="B593" i="16"/>
  <c r="F592" i="16"/>
  <c r="C592" i="16"/>
  <c r="B592" i="16"/>
  <c r="F591" i="16"/>
  <c r="C591" i="16"/>
  <c r="B591" i="16"/>
  <c r="F590" i="16"/>
  <c r="C590" i="16"/>
  <c r="B590" i="16"/>
  <c r="F589" i="16"/>
  <c r="C589" i="16"/>
  <c r="B589" i="16"/>
  <c r="F588" i="16"/>
  <c r="C588" i="16"/>
  <c r="B588" i="16"/>
  <c r="F587" i="16"/>
  <c r="C587" i="16"/>
  <c r="B587" i="16"/>
  <c r="F586" i="16"/>
  <c r="C586" i="16"/>
  <c r="B586" i="16"/>
  <c r="F585" i="16"/>
  <c r="C585" i="16"/>
  <c r="B585" i="16"/>
  <c r="F584" i="16"/>
  <c r="C584" i="16"/>
  <c r="B584" i="16"/>
  <c r="F583" i="16"/>
  <c r="C583" i="16"/>
  <c r="B583" i="16"/>
  <c r="F582" i="16"/>
  <c r="C582" i="16"/>
  <c r="B582" i="16"/>
  <c r="F581" i="16"/>
  <c r="C581" i="16"/>
  <c r="B581" i="16"/>
  <c r="F580" i="16"/>
  <c r="C580" i="16"/>
  <c r="B580" i="16"/>
  <c r="F579" i="16"/>
  <c r="C579" i="16"/>
  <c r="B579" i="16"/>
  <c r="F578" i="16"/>
  <c r="C578" i="16"/>
  <c r="B578" i="16"/>
  <c r="F577" i="16"/>
  <c r="C577" i="16"/>
  <c r="B577" i="16"/>
  <c r="F576" i="16"/>
  <c r="C576" i="16"/>
  <c r="B576" i="16"/>
  <c r="F575" i="16"/>
  <c r="C575" i="16"/>
  <c r="B575" i="16"/>
  <c r="F574" i="16"/>
  <c r="C574" i="16"/>
  <c r="B574" i="16"/>
  <c r="F573" i="16"/>
  <c r="C573" i="16"/>
  <c r="B573" i="16"/>
  <c r="F572" i="16"/>
  <c r="C572" i="16"/>
  <c r="B572" i="16"/>
  <c r="F571" i="16"/>
  <c r="C571" i="16"/>
  <c r="B571" i="16"/>
  <c r="F570" i="16"/>
  <c r="C570" i="16"/>
  <c r="B570" i="16"/>
  <c r="F569" i="16"/>
  <c r="C569" i="16"/>
  <c r="B569" i="16"/>
  <c r="F568" i="16"/>
  <c r="C568" i="16"/>
  <c r="B568" i="16"/>
  <c r="F567" i="16"/>
  <c r="C567" i="16"/>
  <c r="B567" i="16"/>
  <c r="F566" i="16"/>
  <c r="C566" i="16"/>
  <c r="B566" i="16"/>
  <c r="F565" i="16"/>
  <c r="C565" i="16"/>
  <c r="B565" i="16"/>
  <c r="F564" i="16"/>
  <c r="C564" i="16"/>
  <c r="B564" i="16"/>
  <c r="F563" i="16"/>
  <c r="C563" i="16"/>
  <c r="B563" i="16"/>
  <c r="F562" i="16"/>
  <c r="C562" i="16"/>
  <c r="B562" i="16"/>
  <c r="F561" i="16"/>
  <c r="C561" i="16"/>
  <c r="B561" i="16"/>
  <c r="F560" i="16"/>
  <c r="C560" i="16"/>
  <c r="B560" i="16"/>
  <c r="F559" i="16"/>
  <c r="C559" i="16"/>
  <c r="B559" i="16"/>
  <c r="F558" i="16"/>
  <c r="C558" i="16"/>
  <c r="B558" i="16"/>
  <c r="F557" i="16"/>
  <c r="C557" i="16"/>
  <c r="B557" i="16"/>
  <c r="F556" i="16"/>
  <c r="C556" i="16"/>
  <c r="B556" i="16"/>
  <c r="F555" i="16"/>
  <c r="C555" i="16"/>
  <c r="B555" i="16"/>
  <c r="F554" i="16"/>
  <c r="C554" i="16"/>
  <c r="B554" i="16"/>
  <c r="F553" i="16"/>
  <c r="C553" i="16"/>
  <c r="B553" i="16"/>
  <c r="F552" i="16"/>
  <c r="C552" i="16"/>
  <c r="B552" i="16"/>
  <c r="F551" i="16"/>
  <c r="C551" i="16"/>
  <c r="B551" i="16"/>
  <c r="F550" i="16"/>
  <c r="C550" i="16"/>
  <c r="B550" i="16"/>
  <c r="F549" i="16"/>
  <c r="C549" i="16"/>
  <c r="B549" i="16"/>
  <c r="F548" i="16"/>
  <c r="C548" i="16"/>
  <c r="B548" i="16"/>
  <c r="F547" i="16"/>
  <c r="C547" i="16"/>
  <c r="B547" i="16"/>
  <c r="F546" i="16"/>
  <c r="C546" i="16"/>
  <c r="B546" i="16"/>
  <c r="F545" i="16"/>
  <c r="C545" i="16"/>
  <c r="B545" i="16"/>
  <c r="F544" i="16"/>
  <c r="C544" i="16"/>
  <c r="B544" i="16"/>
  <c r="F543" i="16"/>
  <c r="C543" i="16"/>
  <c r="B543" i="16"/>
  <c r="F542" i="16"/>
  <c r="C542" i="16"/>
  <c r="B542" i="16"/>
  <c r="F541" i="16"/>
  <c r="C541" i="16"/>
  <c r="B541" i="16"/>
  <c r="F540" i="16"/>
  <c r="C540" i="16"/>
  <c r="B540" i="16"/>
  <c r="F539" i="16"/>
  <c r="C539" i="16"/>
  <c r="B539" i="16"/>
  <c r="F538" i="16"/>
  <c r="C538" i="16"/>
  <c r="B538" i="16"/>
  <c r="F537" i="16"/>
  <c r="C537" i="16"/>
  <c r="B537" i="16"/>
  <c r="F536" i="16"/>
  <c r="C536" i="16"/>
  <c r="B536" i="16"/>
  <c r="F535" i="16"/>
  <c r="C535" i="16"/>
  <c r="B535" i="16"/>
  <c r="F534" i="16"/>
  <c r="C534" i="16"/>
  <c r="B534" i="16"/>
  <c r="F533" i="16"/>
  <c r="C533" i="16"/>
  <c r="B533" i="16"/>
  <c r="F532" i="16"/>
  <c r="C532" i="16"/>
  <c r="B532" i="16"/>
  <c r="F531" i="16"/>
  <c r="C531" i="16"/>
  <c r="B531" i="16"/>
  <c r="F530" i="16"/>
  <c r="C530" i="16"/>
  <c r="B530" i="16"/>
  <c r="F529" i="16"/>
  <c r="C529" i="16"/>
  <c r="B529" i="16"/>
  <c r="F528" i="16"/>
  <c r="C528" i="16"/>
  <c r="B528" i="16"/>
  <c r="F527" i="16"/>
  <c r="C527" i="16"/>
  <c r="B527" i="16"/>
  <c r="F526" i="16"/>
  <c r="C526" i="16"/>
  <c r="B526" i="16"/>
  <c r="F525" i="16"/>
  <c r="C525" i="16"/>
  <c r="B525" i="16"/>
  <c r="F524" i="16"/>
  <c r="C524" i="16"/>
  <c r="B524" i="16"/>
  <c r="F523" i="16"/>
  <c r="C523" i="16"/>
  <c r="B523" i="16"/>
  <c r="F522" i="16"/>
  <c r="C522" i="16"/>
  <c r="B522" i="16"/>
  <c r="F521" i="16"/>
  <c r="C521" i="16"/>
  <c r="B521" i="16"/>
  <c r="F520" i="16"/>
  <c r="C520" i="16"/>
  <c r="B520" i="16"/>
  <c r="F519" i="16"/>
  <c r="C519" i="16"/>
  <c r="B519" i="16"/>
  <c r="F518" i="16"/>
  <c r="C518" i="16"/>
  <c r="B518" i="16"/>
  <c r="F517" i="16"/>
  <c r="C517" i="16"/>
  <c r="B517" i="16"/>
  <c r="F516" i="16"/>
  <c r="C516" i="16"/>
  <c r="B516" i="16"/>
  <c r="F515" i="16"/>
  <c r="C515" i="16"/>
  <c r="B515" i="16"/>
  <c r="F514" i="16"/>
  <c r="C514" i="16"/>
  <c r="B514" i="16"/>
  <c r="F513" i="16"/>
  <c r="C513" i="16"/>
  <c r="B513" i="16"/>
  <c r="F512" i="16"/>
  <c r="C512" i="16"/>
  <c r="B512" i="16"/>
  <c r="F511" i="16"/>
  <c r="C511" i="16"/>
  <c r="B511" i="16"/>
  <c r="F510" i="16"/>
  <c r="C510" i="16"/>
  <c r="B510" i="16"/>
  <c r="F509" i="16"/>
  <c r="C509" i="16"/>
  <c r="B509" i="16"/>
  <c r="F508" i="16"/>
  <c r="C508" i="16"/>
  <c r="B508" i="16"/>
  <c r="F507" i="16"/>
  <c r="C507" i="16"/>
  <c r="B507" i="16"/>
  <c r="F506" i="16"/>
  <c r="C506" i="16"/>
  <c r="B506" i="16"/>
  <c r="F505" i="16"/>
  <c r="C505" i="16"/>
  <c r="B505" i="16"/>
  <c r="F504" i="16"/>
  <c r="C504" i="16"/>
  <c r="B504" i="16"/>
  <c r="F503" i="16"/>
  <c r="C503" i="16"/>
  <c r="B503" i="16"/>
  <c r="F502" i="16"/>
  <c r="C502" i="16"/>
  <c r="B502" i="16"/>
  <c r="F501" i="16"/>
  <c r="C501" i="16"/>
  <c r="B501" i="16"/>
  <c r="F500" i="16"/>
  <c r="C500" i="16"/>
  <c r="B500" i="16"/>
  <c r="F499" i="16"/>
  <c r="C499" i="16"/>
  <c r="B499" i="16"/>
  <c r="F498" i="16"/>
  <c r="C498" i="16"/>
  <c r="B498" i="16"/>
  <c r="F497" i="16"/>
  <c r="C497" i="16"/>
  <c r="B497" i="16"/>
  <c r="F496" i="16"/>
  <c r="C496" i="16"/>
  <c r="B496" i="16"/>
  <c r="F495" i="16"/>
  <c r="C495" i="16"/>
  <c r="B495" i="16"/>
  <c r="F494" i="16"/>
  <c r="C494" i="16"/>
  <c r="B494" i="16"/>
  <c r="F493" i="16"/>
  <c r="C493" i="16"/>
  <c r="B493" i="16"/>
  <c r="F492" i="16"/>
  <c r="C492" i="16"/>
  <c r="B492" i="16"/>
  <c r="F491" i="16"/>
  <c r="C491" i="16"/>
  <c r="B491" i="16"/>
  <c r="F490" i="16"/>
  <c r="C490" i="16"/>
  <c r="B490" i="16"/>
  <c r="F489" i="16"/>
  <c r="C489" i="16"/>
  <c r="B489" i="16"/>
  <c r="F488" i="16"/>
  <c r="C488" i="16"/>
  <c r="B488" i="16"/>
  <c r="F487" i="16"/>
  <c r="C487" i="16"/>
  <c r="B487" i="16"/>
  <c r="F486" i="16"/>
  <c r="C486" i="16"/>
  <c r="B486" i="16"/>
  <c r="F485" i="16"/>
  <c r="C485" i="16"/>
  <c r="B485" i="16"/>
  <c r="F484" i="16"/>
  <c r="C484" i="16"/>
  <c r="B484" i="16"/>
  <c r="F483" i="16"/>
  <c r="C483" i="16"/>
  <c r="B483" i="16"/>
  <c r="F482" i="16"/>
  <c r="C482" i="16"/>
  <c r="B482" i="16"/>
  <c r="F481" i="16"/>
  <c r="C481" i="16"/>
  <c r="B481" i="16"/>
  <c r="F480" i="16"/>
  <c r="C480" i="16"/>
  <c r="B480" i="16"/>
  <c r="F479" i="16"/>
  <c r="C479" i="16"/>
  <c r="B479" i="16"/>
  <c r="F478" i="16"/>
  <c r="C478" i="16"/>
  <c r="B478" i="16"/>
  <c r="F477" i="16"/>
  <c r="C477" i="16"/>
  <c r="B477" i="16"/>
  <c r="F476" i="16"/>
  <c r="C476" i="16"/>
  <c r="B476" i="16"/>
  <c r="F475" i="16"/>
  <c r="C475" i="16"/>
  <c r="B475" i="16"/>
  <c r="F474" i="16"/>
  <c r="C474" i="16"/>
  <c r="B474" i="16"/>
  <c r="F473" i="16"/>
  <c r="C473" i="16"/>
  <c r="B473" i="16"/>
  <c r="F472" i="16"/>
  <c r="C472" i="16"/>
  <c r="B472" i="16"/>
  <c r="F471" i="16"/>
  <c r="C471" i="16"/>
  <c r="B471" i="16"/>
  <c r="F470" i="16"/>
  <c r="C470" i="16"/>
  <c r="B470" i="16"/>
  <c r="F469" i="16"/>
  <c r="C469" i="16"/>
  <c r="B469" i="16"/>
  <c r="F468" i="16"/>
  <c r="C468" i="16"/>
  <c r="B468" i="16"/>
  <c r="F467" i="16"/>
  <c r="C467" i="16"/>
  <c r="B467" i="16"/>
  <c r="F466" i="16"/>
  <c r="C466" i="16"/>
  <c r="B466" i="16"/>
  <c r="F465" i="16"/>
  <c r="C465" i="16"/>
  <c r="B465" i="16"/>
  <c r="F464" i="16"/>
  <c r="C464" i="16"/>
  <c r="B464" i="16"/>
  <c r="F463" i="16"/>
  <c r="C463" i="16"/>
  <c r="B463" i="16"/>
  <c r="F462" i="16"/>
  <c r="C462" i="16"/>
  <c r="B462" i="16"/>
  <c r="F461" i="16"/>
  <c r="C461" i="16"/>
  <c r="B461" i="16"/>
  <c r="F460" i="16"/>
  <c r="C460" i="16"/>
  <c r="B460" i="16"/>
  <c r="F459" i="16"/>
  <c r="C459" i="16"/>
  <c r="B459" i="16"/>
  <c r="F458" i="16"/>
  <c r="C458" i="16"/>
  <c r="B458" i="16"/>
  <c r="F457" i="16"/>
  <c r="C457" i="16"/>
  <c r="B457" i="16"/>
  <c r="F456" i="16"/>
  <c r="C456" i="16"/>
  <c r="B456" i="16"/>
  <c r="F455" i="16"/>
  <c r="C455" i="16"/>
  <c r="B455" i="16"/>
  <c r="F454" i="16"/>
  <c r="C454" i="16"/>
  <c r="B454" i="16"/>
  <c r="F453" i="16"/>
  <c r="C453" i="16"/>
  <c r="B453" i="16"/>
  <c r="F452" i="16"/>
  <c r="C452" i="16"/>
  <c r="B452" i="16"/>
  <c r="F451" i="16"/>
  <c r="C451" i="16"/>
  <c r="B451" i="16"/>
  <c r="F450" i="16"/>
  <c r="C450" i="16"/>
  <c r="B450" i="16"/>
  <c r="F449" i="16"/>
  <c r="C449" i="16"/>
  <c r="B449" i="16"/>
  <c r="F448" i="16"/>
  <c r="C448" i="16"/>
  <c r="B448" i="16"/>
  <c r="F447" i="16"/>
  <c r="C447" i="16"/>
  <c r="B447" i="16"/>
  <c r="F446" i="16"/>
  <c r="C446" i="16"/>
  <c r="B446" i="16"/>
  <c r="F445" i="16"/>
  <c r="C445" i="16"/>
  <c r="B445" i="16"/>
  <c r="F444" i="16"/>
  <c r="C444" i="16"/>
  <c r="B444" i="16"/>
  <c r="F443" i="16"/>
  <c r="C443" i="16"/>
  <c r="B443" i="16"/>
  <c r="F442" i="16"/>
  <c r="C442" i="16"/>
  <c r="B442" i="16"/>
  <c r="F441" i="16"/>
  <c r="C441" i="16"/>
  <c r="B441" i="16"/>
  <c r="F440" i="16"/>
  <c r="C440" i="16"/>
  <c r="B440" i="16"/>
  <c r="F439" i="16"/>
  <c r="C439" i="16"/>
  <c r="B439" i="16"/>
  <c r="F438" i="16"/>
  <c r="C438" i="16"/>
  <c r="B438" i="16"/>
  <c r="F437" i="16"/>
  <c r="C437" i="16"/>
  <c r="B437" i="16"/>
  <c r="F436" i="16"/>
  <c r="C436" i="16"/>
  <c r="B436" i="16"/>
  <c r="F435" i="16"/>
  <c r="C435" i="16"/>
  <c r="B435" i="16"/>
  <c r="F434" i="16"/>
  <c r="C434" i="16"/>
  <c r="B434" i="16"/>
  <c r="F433" i="16"/>
  <c r="C433" i="16"/>
  <c r="B433" i="16"/>
  <c r="F432" i="16"/>
  <c r="C432" i="16"/>
  <c r="B432" i="16"/>
  <c r="F431" i="16"/>
  <c r="C431" i="16"/>
  <c r="B431" i="16"/>
  <c r="F430" i="16"/>
  <c r="C430" i="16"/>
  <c r="B430" i="16"/>
  <c r="F429" i="16"/>
  <c r="C429" i="16"/>
  <c r="B429" i="16"/>
  <c r="F428" i="16"/>
  <c r="C428" i="16"/>
  <c r="B428" i="16"/>
  <c r="F427" i="16"/>
  <c r="C427" i="16"/>
  <c r="B427" i="16"/>
  <c r="F426" i="16"/>
  <c r="C426" i="16"/>
  <c r="B426" i="16"/>
  <c r="F425" i="16"/>
  <c r="C425" i="16"/>
  <c r="B425" i="16"/>
  <c r="F424" i="16"/>
  <c r="C424" i="16"/>
  <c r="B424" i="16"/>
  <c r="F423" i="16"/>
  <c r="C423" i="16"/>
  <c r="B423" i="16"/>
  <c r="F422" i="16"/>
  <c r="C422" i="16"/>
  <c r="B422" i="16"/>
  <c r="F421" i="16"/>
  <c r="C421" i="16"/>
  <c r="B421" i="16"/>
  <c r="F420" i="16"/>
  <c r="C420" i="16"/>
  <c r="B420" i="16"/>
  <c r="F419" i="16"/>
  <c r="C419" i="16"/>
  <c r="B419" i="16"/>
  <c r="F418" i="16"/>
  <c r="C418" i="16"/>
  <c r="B418" i="16"/>
  <c r="F417" i="16"/>
  <c r="C417" i="16"/>
  <c r="B417" i="16"/>
  <c r="F416" i="16"/>
  <c r="C416" i="16"/>
  <c r="B416" i="16"/>
  <c r="F415" i="16"/>
  <c r="C415" i="16"/>
  <c r="B415" i="16"/>
  <c r="F414" i="16"/>
  <c r="C414" i="16"/>
  <c r="B414" i="16"/>
  <c r="F413" i="16"/>
  <c r="C413" i="16"/>
  <c r="B413" i="16"/>
  <c r="F412" i="16"/>
  <c r="C412" i="16"/>
  <c r="B412" i="16"/>
  <c r="F411" i="16"/>
  <c r="C411" i="16"/>
  <c r="B411" i="16"/>
  <c r="F410" i="16"/>
  <c r="C410" i="16"/>
  <c r="B410" i="16"/>
  <c r="F409" i="16"/>
  <c r="C409" i="16"/>
  <c r="B409" i="16"/>
  <c r="F408" i="16"/>
  <c r="C408" i="16"/>
  <c r="B408" i="16"/>
  <c r="F407" i="16"/>
  <c r="C407" i="16"/>
  <c r="B407" i="16"/>
  <c r="F406" i="16"/>
  <c r="C406" i="16"/>
  <c r="B406" i="16"/>
  <c r="F405" i="16"/>
  <c r="C405" i="16"/>
  <c r="B405" i="16"/>
  <c r="F404" i="16"/>
  <c r="C404" i="16"/>
  <c r="B404" i="16"/>
  <c r="F403" i="16"/>
  <c r="C403" i="16"/>
  <c r="B403" i="16"/>
  <c r="F402" i="16"/>
  <c r="C402" i="16"/>
  <c r="B402" i="16"/>
  <c r="F401" i="16"/>
  <c r="C401" i="16"/>
  <c r="B401" i="16"/>
  <c r="F400" i="16"/>
  <c r="C400" i="16"/>
  <c r="B400" i="16"/>
  <c r="F399" i="16"/>
  <c r="C399" i="16"/>
  <c r="B399" i="16"/>
  <c r="F398" i="16"/>
  <c r="C398" i="16"/>
  <c r="B398" i="16"/>
  <c r="F397" i="16"/>
  <c r="C397" i="16"/>
  <c r="B397" i="16"/>
  <c r="F396" i="16"/>
  <c r="C396" i="16"/>
  <c r="B396" i="16"/>
  <c r="F395" i="16"/>
  <c r="C395" i="16"/>
  <c r="B395" i="16"/>
  <c r="F394" i="16"/>
  <c r="C394" i="16"/>
  <c r="B394" i="16"/>
  <c r="F393" i="16"/>
  <c r="C393" i="16"/>
  <c r="B393" i="16"/>
  <c r="F392" i="16"/>
  <c r="C392" i="16"/>
  <c r="B392" i="16"/>
  <c r="F391" i="16"/>
  <c r="C391" i="16"/>
  <c r="B391" i="16"/>
  <c r="F390" i="16"/>
  <c r="C390" i="16"/>
  <c r="B390" i="16"/>
  <c r="F389" i="16"/>
  <c r="C389" i="16"/>
  <c r="B389" i="16"/>
  <c r="F388" i="16"/>
  <c r="C388" i="16"/>
  <c r="B388" i="16"/>
  <c r="F387" i="16"/>
  <c r="C387" i="16"/>
  <c r="B387" i="16"/>
  <c r="F386" i="16"/>
  <c r="C386" i="16"/>
  <c r="B386" i="16"/>
  <c r="F385" i="16"/>
  <c r="C385" i="16"/>
  <c r="B385" i="16"/>
  <c r="F384" i="16"/>
  <c r="C384" i="16"/>
  <c r="B384" i="16"/>
  <c r="F383" i="16"/>
  <c r="C383" i="16"/>
  <c r="B383" i="16"/>
  <c r="F382" i="16"/>
  <c r="C382" i="16"/>
  <c r="B382" i="16"/>
  <c r="F381" i="16"/>
  <c r="C381" i="16"/>
  <c r="B381" i="16"/>
  <c r="F380" i="16"/>
  <c r="C380" i="16"/>
  <c r="B380" i="16"/>
  <c r="F379" i="16"/>
  <c r="C379" i="16"/>
  <c r="B379" i="16"/>
  <c r="F378" i="16"/>
  <c r="C378" i="16"/>
  <c r="B378" i="16"/>
  <c r="F377" i="16"/>
  <c r="C377" i="16"/>
  <c r="B377" i="16"/>
  <c r="F376" i="16"/>
  <c r="C376" i="16"/>
  <c r="B376" i="16"/>
  <c r="F375" i="16"/>
  <c r="C375" i="16"/>
  <c r="B375" i="16"/>
  <c r="F374" i="16"/>
  <c r="C374" i="16"/>
  <c r="B374" i="16"/>
  <c r="F373" i="16"/>
  <c r="C373" i="16"/>
  <c r="B373" i="16"/>
  <c r="F372" i="16"/>
  <c r="C372" i="16"/>
  <c r="B372" i="16"/>
  <c r="F371" i="16"/>
  <c r="C371" i="16"/>
  <c r="B371" i="16"/>
  <c r="F370" i="16"/>
  <c r="C370" i="16"/>
  <c r="B370" i="16"/>
  <c r="F369" i="16"/>
  <c r="C369" i="16"/>
  <c r="B369" i="16"/>
  <c r="F368" i="16"/>
  <c r="C368" i="16"/>
  <c r="B368" i="16"/>
  <c r="F367" i="16"/>
  <c r="C367" i="16"/>
  <c r="B367" i="16"/>
  <c r="F366" i="16"/>
  <c r="C366" i="16"/>
  <c r="B366" i="16"/>
  <c r="F365" i="16"/>
  <c r="C365" i="16"/>
  <c r="B365" i="16"/>
  <c r="F364" i="16"/>
  <c r="C364" i="16"/>
  <c r="B364" i="16"/>
  <c r="F363" i="16"/>
  <c r="C363" i="16"/>
  <c r="B363" i="16"/>
  <c r="F362" i="16"/>
  <c r="C362" i="16"/>
  <c r="B362" i="16"/>
  <c r="F361" i="16"/>
  <c r="C361" i="16"/>
  <c r="B361" i="16"/>
  <c r="F360" i="16"/>
  <c r="C360" i="16"/>
  <c r="B360" i="16"/>
  <c r="F359" i="16"/>
  <c r="C359" i="16"/>
  <c r="B359" i="16"/>
  <c r="F358" i="16"/>
  <c r="C358" i="16"/>
  <c r="B358" i="16"/>
  <c r="F357" i="16"/>
  <c r="C357" i="16"/>
  <c r="B357" i="16"/>
  <c r="F356" i="16"/>
  <c r="C356" i="16"/>
  <c r="B356" i="16"/>
  <c r="F355" i="16"/>
  <c r="C355" i="16"/>
  <c r="B355" i="16"/>
  <c r="F354" i="16"/>
  <c r="C354" i="16"/>
  <c r="B354" i="16"/>
  <c r="F353" i="16"/>
  <c r="C353" i="16"/>
  <c r="B353" i="16"/>
  <c r="F352" i="16"/>
  <c r="C352" i="16"/>
  <c r="B352" i="16"/>
  <c r="F351" i="16"/>
  <c r="C351" i="16"/>
  <c r="B351" i="16"/>
  <c r="F350" i="16"/>
  <c r="C350" i="16"/>
  <c r="B350" i="16"/>
  <c r="F349" i="16"/>
  <c r="C349" i="16"/>
  <c r="B349" i="16"/>
  <c r="F348" i="16"/>
  <c r="C348" i="16"/>
  <c r="B348" i="16"/>
  <c r="F347" i="16"/>
  <c r="C347" i="16"/>
  <c r="B347" i="16"/>
  <c r="F346" i="16"/>
  <c r="C346" i="16"/>
  <c r="B346" i="16"/>
  <c r="F345" i="16"/>
  <c r="C345" i="16"/>
  <c r="B345" i="16"/>
  <c r="F344" i="16"/>
  <c r="C344" i="16"/>
  <c r="B344" i="16"/>
  <c r="F343" i="16"/>
  <c r="C343" i="16"/>
  <c r="B343" i="16"/>
  <c r="F342" i="16"/>
  <c r="C342" i="16"/>
  <c r="B342" i="16"/>
  <c r="F341" i="16"/>
  <c r="C341" i="16"/>
  <c r="B341" i="16"/>
  <c r="F340" i="16"/>
  <c r="C340" i="16"/>
  <c r="B340" i="16"/>
  <c r="F339" i="16"/>
  <c r="C339" i="16"/>
  <c r="B339" i="16"/>
  <c r="F338" i="16"/>
  <c r="C338" i="16"/>
  <c r="B338" i="16"/>
  <c r="F337" i="16"/>
  <c r="C337" i="16"/>
  <c r="B337" i="16"/>
  <c r="F336" i="16"/>
  <c r="C336" i="16"/>
  <c r="B336" i="16"/>
  <c r="F335" i="16"/>
  <c r="C335" i="16"/>
  <c r="B335" i="16"/>
  <c r="F334" i="16"/>
  <c r="C334" i="16"/>
  <c r="B334" i="16"/>
  <c r="F333" i="16"/>
  <c r="C333" i="16"/>
  <c r="B333" i="16"/>
  <c r="F332" i="16"/>
  <c r="C332" i="16"/>
  <c r="B332" i="16"/>
  <c r="F331" i="16"/>
  <c r="C331" i="16"/>
  <c r="B331" i="16"/>
  <c r="F330" i="16"/>
  <c r="C330" i="16"/>
  <c r="B330" i="16"/>
  <c r="F329" i="16"/>
  <c r="C329" i="16"/>
  <c r="B329" i="16"/>
  <c r="F328" i="16"/>
  <c r="C328" i="16"/>
  <c r="B328" i="16"/>
  <c r="F327" i="16"/>
  <c r="C327" i="16"/>
  <c r="B327" i="16"/>
  <c r="F326" i="16"/>
  <c r="C326" i="16"/>
  <c r="B326" i="16"/>
  <c r="F325" i="16"/>
  <c r="C325" i="16"/>
  <c r="B325" i="16"/>
  <c r="F324" i="16"/>
  <c r="C324" i="16"/>
  <c r="B324" i="16"/>
  <c r="F323" i="16"/>
  <c r="C323" i="16"/>
  <c r="B323" i="16"/>
  <c r="F322" i="16"/>
  <c r="C322" i="16"/>
  <c r="B322" i="16"/>
  <c r="F321" i="16"/>
  <c r="C321" i="16"/>
  <c r="B321" i="16"/>
  <c r="F320" i="16"/>
  <c r="C320" i="16"/>
  <c r="B320" i="16"/>
  <c r="F319" i="16"/>
  <c r="C319" i="16"/>
  <c r="B319" i="16"/>
  <c r="F318" i="16"/>
  <c r="C318" i="16"/>
  <c r="B318" i="16"/>
  <c r="F317" i="16"/>
  <c r="C317" i="16"/>
  <c r="B317" i="16"/>
  <c r="F316" i="16"/>
  <c r="C316" i="16"/>
  <c r="B316" i="16"/>
  <c r="F315" i="16"/>
  <c r="C315" i="16"/>
  <c r="B315" i="16"/>
  <c r="F314" i="16"/>
  <c r="C314" i="16"/>
  <c r="B314" i="16"/>
  <c r="F313" i="16"/>
  <c r="C313" i="16"/>
  <c r="B313" i="16"/>
  <c r="F312" i="16"/>
  <c r="C312" i="16"/>
  <c r="B312" i="16"/>
  <c r="F311" i="16"/>
  <c r="C311" i="16"/>
  <c r="B311" i="16"/>
  <c r="F310" i="16"/>
  <c r="C310" i="16"/>
  <c r="B310" i="16"/>
  <c r="F309" i="16"/>
  <c r="C309" i="16"/>
  <c r="B309" i="16"/>
  <c r="F308" i="16"/>
  <c r="C308" i="16"/>
  <c r="B308" i="16"/>
  <c r="F307" i="16"/>
  <c r="C307" i="16"/>
  <c r="B307" i="16"/>
  <c r="F306" i="16"/>
  <c r="C306" i="16"/>
  <c r="B306" i="16"/>
  <c r="F305" i="16"/>
  <c r="C305" i="16"/>
  <c r="B305" i="16"/>
  <c r="F304" i="16"/>
  <c r="C304" i="16"/>
  <c r="B304" i="16"/>
  <c r="F303" i="16"/>
  <c r="C303" i="16"/>
  <c r="B303" i="16"/>
  <c r="F302" i="16"/>
  <c r="C302" i="16"/>
  <c r="B302" i="16"/>
  <c r="F301" i="16"/>
  <c r="C301" i="16"/>
  <c r="B301" i="16"/>
  <c r="F300" i="16"/>
  <c r="C300" i="16"/>
  <c r="B300" i="16"/>
  <c r="F299" i="16"/>
  <c r="C299" i="16"/>
  <c r="B299" i="16"/>
  <c r="F298" i="16"/>
  <c r="C298" i="16"/>
  <c r="B298" i="16"/>
  <c r="F297" i="16"/>
  <c r="C297" i="16"/>
  <c r="B297" i="16"/>
  <c r="F296" i="16"/>
  <c r="C296" i="16"/>
  <c r="B296" i="16"/>
  <c r="F295" i="16"/>
  <c r="C295" i="16"/>
  <c r="B295" i="16"/>
  <c r="F294" i="16"/>
  <c r="C294" i="16"/>
  <c r="B294" i="16"/>
  <c r="F293" i="16"/>
  <c r="C293" i="16"/>
  <c r="B293" i="16"/>
  <c r="F292" i="16"/>
  <c r="C292" i="16"/>
  <c r="B292" i="16"/>
  <c r="F291" i="16"/>
  <c r="C291" i="16"/>
  <c r="B291" i="16"/>
  <c r="F290" i="16"/>
  <c r="C290" i="16"/>
  <c r="B290" i="16"/>
  <c r="F289" i="16"/>
  <c r="C289" i="16"/>
  <c r="B289" i="16"/>
  <c r="F288" i="16"/>
  <c r="C288" i="16"/>
  <c r="B288" i="16"/>
  <c r="F287" i="16"/>
  <c r="C287" i="16"/>
  <c r="B287" i="16"/>
  <c r="F286" i="16"/>
  <c r="C286" i="16"/>
  <c r="B286" i="16"/>
  <c r="F285" i="16"/>
  <c r="C285" i="16"/>
  <c r="B285" i="16"/>
  <c r="F284" i="16"/>
  <c r="C284" i="16"/>
  <c r="B284" i="16"/>
  <c r="F283" i="16"/>
  <c r="C283" i="16"/>
  <c r="B283" i="16"/>
  <c r="F282" i="16"/>
  <c r="C282" i="16"/>
  <c r="B282" i="16"/>
  <c r="F281" i="16"/>
  <c r="C281" i="16"/>
  <c r="B281" i="16"/>
  <c r="F280" i="16"/>
  <c r="C280" i="16"/>
  <c r="B280" i="16"/>
  <c r="F279" i="16"/>
  <c r="C279" i="16"/>
  <c r="B279" i="16"/>
  <c r="F278" i="16"/>
  <c r="C278" i="16"/>
  <c r="B278" i="16"/>
  <c r="F277" i="16"/>
  <c r="C277" i="16"/>
  <c r="B277" i="16"/>
  <c r="F276" i="16"/>
  <c r="C276" i="16"/>
  <c r="B276" i="16"/>
  <c r="F275" i="16"/>
  <c r="C275" i="16"/>
  <c r="B275" i="16"/>
  <c r="F274" i="16"/>
  <c r="C274" i="16"/>
  <c r="B274" i="16"/>
  <c r="F273" i="16"/>
  <c r="C273" i="16"/>
  <c r="B273" i="16"/>
  <c r="F272" i="16"/>
  <c r="C272" i="16"/>
  <c r="B272" i="16"/>
  <c r="F271" i="16"/>
  <c r="C271" i="16"/>
  <c r="B271" i="16"/>
  <c r="F270" i="16"/>
  <c r="C270" i="16"/>
  <c r="B270" i="16"/>
  <c r="F269" i="16"/>
  <c r="C269" i="16"/>
  <c r="B269" i="16"/>
  <c r="F268" i="16"/>
  <c r="C268" i="16"/>
  <c r="B268" i="16"/>
  <c r="F267" i="16"/>
  <c r="C267" i="16"/>
  <c r="B267" i="16"/>
  <c r="F266" i="16"/>
  <c r="C266" i="16"/>
  <c r="B266" i="16"/>
  <c r="F265" i="16"/>
  <c r="C265" i="16"/>
  <c r="B265" i="16"/>
  <c r="F264" i="16"/>
  <c r="C264" i="16"/>
  <c r="B264" i="16"/>
  <c r="F263" i="16"/>
  <c r="C263" i="16"/>
  <c r="B263" i="16"/>
  <c r="F262" i="16"/>
  <c r="C262" i="16"/>
  <c r="B262" i="16"/>
  <c r="F261" i="16"/>
  <c r="C261" i="16"/>
  <c r="B261" i="16"/>
  <c r="F260" i="16"/>
  <c r="C260" i="16"/>
  <c r="B260" i="16"/>
  <c r="F259" i="16"/>
  <c r="C259" i="16"/>
  <c r="B259" i="16"/>
  <c r="F258" i="16"/>
  <c r="C258" i="16"/>
  <c r="B258" i="16"/>
  <c r="F257" i="16"/>
  <c r="C257" i="16"/>
  <c r="B257" i="16"/>
  <c r="F256" i="16"/>
  <c r="C256" i="16"/>
  <c r="B256" i="16"/>
  <c r="F255" i="16"/>
  <c r="C255" i="16"/>
  <c r="B255" i="16"/>
  <c r="F254" i="16"/>
  <c r="C254" i="16"/>
  <c r="B254" i="16"/>
  <c r="F253" i="16"/>
  <c r="C253" i="16"/>
  <c r="B253" i="16"/>
  <c r="F252" i="16"/>
  <c r="C252" i="16"/>
  <c r="B252" i="16"/>
  <c r="F251" i="16"/>
  <c r="C251" i="16"/>
  <c r="B251" i="16"/>
  <c r="F250" i="16"/>
  <c r="C250" i="16"/>
  <c r="B250" i="16"/>
  <c r="F249" i="16"/>
  <c r="C249" i="16"/>
  <c r="B249" i="16"/>
  <c r="F248" i="16"/>
  <c r="C248" i="16"/>
  <c r="B248" i="16"/>
  <c r="F247" i="16"/>
  <c r="C247" i="16"/>
  <c r="B247" i="16"/>
  <c r="F246" i="16"/>
  <c r="C246" i="16"/>
  <c r="B246" i="16"/>
  <c r="F245" i="16"/>
  <c r="C245" i="16"/>
  <c r="B245" i="16"/>
  <c r="F244" i="16"/>
  <c r="C244" i="16"/>
  <c r="B244" i="16"/>
  <c r="F243" i="16"/>
  <c r="C243" i="16"/>
  <c r="B243" i="16"/>
  <c r="F242" i="16"/>
  <c r="C242" i="16"/>
  <c r="B242" i="16"/>
  <c r="F241" i="16"/>
  <c r="C241" i="16"/>
  <c r="B241" i="16"/>
  <c r="F240" i="16"/>
  <c r="C240" i="16"/>
  <c r="B240" i="16"/>
  <c r="F239" i="16"/>
  <c r="C239" i="16"/>
  <c r="B239" i="16"/>
  <c r="F238" i="16"/>
  <c r="C238" i="16"/>
  <c r="B238" i="16"/>
  <c r="F237" i="16"/>
  <c r="C237" i="16"/>
  <c r="B237" i="16"/>
  <c r="F236" i="16"/>
  <c r="C236" i="16"/>
  <c r="B236" i="16"/>
  <c r="F235" i="16"/>
  <c r="C235" i="16"/>
  <c r="B235" i="16"/>
  <c r="F234" i="16"/>
  <c r="C234" i="16"/>
  <c r="B234" i="16"/>
  <c r="F233" i="16"/>
  <c r="C233" i="16"/>
  <c r="B233" i="16"/>
  <c r="F232" i="16"/>
  <c r="C232" i="16"/>
  <c r="B232" i="16"/>
  <c r="F231" i="16"/>
  <c r="C231" i="16"/>
  <c r="B231" i="16"/>
  <c r="F230" i="16"/>
  <c r="C230" i="16"/>
  <c r="B230" i="16"/>
  <c r="F229" i="16"/>
  <c r="C229" i="16"/>
  <c r="B229" i="16"/>
  <c r="F228" i="16"/>
  <c r="C228" i="16"/>
  <c r="B228" i="16"/>
  <c r="F227" i="16"/>
  <c r="C227" i="16"/>
  <c r="B227" i="16"/>
  <c r="F226" i="16"/>
  <c r="C226" i="16"/>
  <c r="B226" i="16"/>
  <c r="F225" i="16"/>
  <c r="C225" i="16"/>
  <c r="B225" i="16"/>
  <c r="F224" i="16"/>
  <c r="C224" i="16"/>
  <c r="B224" i="16"/>
  <c r="F223" i="16"/>
  <c r="C223" i="16"/>
  <c r="B223" i="16"/>
  <c r="F222" i="16"/>
  <c r="C222" i="16"/>
  <c r="B222" i="16"/>
  <c r="F221" i="16"/>
  <c r="C221" i="16"/>
  <c r="B221" i="16"/>
  <c r="F220" i="16"/>
  <c r="C220" i="16"/>
  <c r="B220" i="16"/>
  <c r="F219" i="16"/>
  <c r="C219" i="16"/>
  <c r="B219" i="16"/>
  <c r="F218" i="16"/>
  <c r="C218" i="16"/>
  <c r="B218" i="16"/>
  <c r="F217" i="16"/>
  <c r="C217" i="16"/>
  <c r="B217" i="16"/>
  <c r="F216" i="16"/>
  <c r="C216" i="16"/>
  <c r="B216" i="16"/>
  <c r="F215" i="16"/>
  <c r="C215" i="16"/>
  <c r="B215" i="16"/>
  <c r="F214" i="16"/>
  <c r="C214" i="16"/>
  <c r="B214" i="16"/>
  <c r="F213" i="16"/>
  <c r="C213" i="16"/>
  <c r="B213" i="16"/>
  <c r="F212" i="16"/>
  <c r="C212" i="16"/>
  <c r="B212" i="16"/>
  <c r="F211" i="16"/>
  <c r="C211" i="16"/>
  <c r="B211" i="16"/>
  <c r="F210" i="16"/>
  <c r="C210" i="16"/>
  <c r="B210" i="16"/>
  <c r="F209" i="16"/>
  <c r="C209" i="16"/>
  <c r="B209" i="16"/>
  <c r="F208" i="16"/>
  <c r="C208" i="16"/>
  <c r="B208" i="16"/>
  <c r="F207" i="16"/>
  <c r="C207" i="16"/>
  <c r="B207" i="16"/>
  <c r="F206" i="16"/>
  <c r="C206" i="16"/>
  <c r="B206" i="16"/>
  <c r="F205" i="16"/>
  <c r="C205" i="16"/>
  <c r="B205" i="16"/>
  <c r="F204" i="16"/>
  <c r="C204" i="16"/>
  <c r="B204" i="16"/>
  <c r="F203" i="16"/>
  <c r="C203" i="16"/>
  <c r="B203" i="16"/>
  <c r="F202" i="16"/>
  <c r="C202" i="16"/>
  <c r="B202" i="16"/>
  <c r="F201" i="16"/>
  <c r="C201" i="16"/>
  <c r="B201" i="16"/>
  <c r="F200" i="16"/>
  <c r="C200" i="16"/>
  <c r="B200" i="16"/>
  <c r="F199" i="16"/>
  <c r="C199" i="16"/>
  <c r="B199" i="16"/>
  <c r="F198" i="16"/>
  <c r="C198" i="16"/>
  <c r="B198" i="16"/>
  <c r="F197" i="16"/>
  <c r="C197" i="16"/>
  <c r="B197" i="16"/>
  <c r="F196" i="16"/>
  <c r="C196" i="16"/>
  <c r="B196" i="16"/>
  <c r="F195" i="16"/>
  <c r="C195" i="16"/>
  <c r="B195" i="16"/>
  <c r="F194" i="16"/>
  <c r="C194" i="16"/>
  <c r="B194" i="16"/>
  <c r="F193" i="16"/>
  <c r="C193" i="16"/>
  <c r="B193" i="16"/>
  <c r="F192" i="16"/>
  <c r="C192" i="16"/>
  <c r="B192" i="16"/>
  <c r="F191" i="16"/>
  <c r="C191" i="16"/>
  <c r="B191" i="16"/>
  <c r="F190" i="16"/>
  <c r="C190" i="16"/>
  <c r="B190" i="16"/>
  <c r="F189" i="16"/>
  <c r="C189" i="16"/>
  <c r="B189" i="16"/>
  <c r="F188" i="16"/>
  <c r="C188" i="16"/>
  <c r="B188" i="16"/>
  <c r="F187" i="16"/>
  <c r="C187" i="16"/>
  <c r="B187" i="16"/>
  <c r="F186" i="16"/>
  <c r="C186" i="16"/>
  <c r="B186" i="16"/>
  <c r="F185" i="16"/>
  <c r="C185" i="16"/>
  <c r="B185" i="16"/>
  <c r="F184" i="16"/>
  <c r="C184" i="16"/>
  <c r="B184" i="16"/>
  <c r="F183" i="16"/>
  <c r="C183" i="16"/>
  <c r="B183" i="16"/>
  <c r="F182" i="16"/>
  <c r="C182" i="16"/>
  <c r="B182" i="16"/>
  <c r="F181" i="16"/>
  <c r="C181" i="16"/>
  <c r="B181" i="16"/>
  <c r="F180" i="16"/>
  <c r="C180" i="16"/>
  <c r="B180" i="16"/>
  <c r="F179" i="16"/>
  <c r="C179" i="16"/>
  <c r="B179" i="16"/>
  <c r="F178" i="16"/>
  <c r="C178" i="16"/>
  <c r="B178" i="16"/>
  <c r="F177" i="16"/>
  <c r="C177" i="16"/>
  <c r="B177" i="16"/>
  <c r="F176" i="16"/>
  <c r="C176" i="16"/>
  <c r="B176" i="16"/>
  <c r="F175" i="16"/>
  <c r="C175" i="16"/>
  <c r="B175" i="16"/>
  <c r="F174" i="16"/>
  <c r="C174" i="16"/>
  <c r="B174" i="16"/>
  <c r="F173" i="16"/>
  <c r="C173" i="16"/>
  <c r="B173" i="16"/>
  <c r="F172" i="16"/>
  <c r="C172" i="16"/>
  <c r="B172" i="16"/>
  <c r="F171" i="16"/>
  <c r="C171" i="16"/>
  <c r="B171" i="16"/>
  <c r="F170" i="16"/>
  <c r="C170" i="16"/>
  <c r="B170" i="16"/>
  <c r="F169" i="16"/>
  <c r="C169" i="16"/>
  <c r="B169" i="16"/>
  <c r="F168" i="16"/>
  <c r="C168" i="16"/>
  <c r="B168" i="16"/>
  <c r="F167" i="16"/>
  <c r="C167" i="16"/>
  <c r="B167" i="16"/>
  <c r="F166" i="16"/>
  <c r="C166" i="16"/>
  <c r="B166" i="16"/>
  <c r="F165" i="16"/>
  <c r="C165" i="16"/>
  <c r="B165" i="16"/>
  <c r="F164" i="16"/>
  <c r="C164" i="16"/>
  <c r="B164" i="16"/>
  <c r="F163" i="16"/>
  <c r="C163" i="16"/>
  <c r="B163" i="16"/>
  <c r="F162" i="16"/>
  <c r="C162" i="16"/>
  <c r="B162" i="16"/>
  <c r="F161" i="16"/>
  <c r="C161" i="16"/>
  <c r="B161" i="16"/>
  <c r="F160" i="16"/>
  <c r="C160" i="16"/>
  <c r="B160" i="16"/>
  <c r="F159" i="16"/>
  <c r="C159" i="16"/>
  <c r="B159" i="16"/>
  <c r="F158" i="16"/>
  <c r="C158" i="16"/>
  <c r="B158" i="16"/>
  <c r="F157" i="16"/>
  <c r="C157" i="16"/>
  <c r="B157" i="16"/>
  <c r="F156" i="16"/>
  <c r="C156" i="16"/>
  <c r="B156" i="16"/>
  <c r="F155" i="16"/>
  <c r="C155" i="16"/>
  <c r="B155" i="16"/>
  <c r="F154" i="16"/>
  <c r="C154" i="16"/>
  <c r="B154" i="16"/>
  <c r="F153" i="16"/>
  <c r="C153" i="16"/>
  <c r="B153" i="16"/>
  <c r="F152" i="16"/>
  <c r="C152" i="16"/>
  <c r="B152" i="16"/>
  <c r="F151" i="16"/>
  <c r="C151" i="16"/>
  <c r="B151" i="16"/>
  <c r="F150" i="16"/>
  <c r="C150" i="16"/>
  <c r="B150" i="16"/>
  <c r="F149" i="16"/>
  <c r="C149" i="16"/>
  <c r="B149" i="16"/>
  <c r="F148" i="16"/>
  <c r="C148" i="16"/>
  <c r="B148" i="16"/>
  <c r="F147" i="16"/>
  <c r="C147" i="16"/>
  <c r="B147" i="16"/>
  <c r="F146" i="16"/>
  <c r="C146" i="16"/>
  <c r="B146" i="16"/>
  <c r="F145" i="16"/>
  <c r="C145" i="16"/>
  <c r="B145" i="16"/>
  <c r="F144" i="16"/>
  <c r="C144" i="16"/>
  <c r="B144" i="16"/>
  <c r="F143" i="16"/>
  <c r="C143" i="16"/>
  <c r="B143" i="16"/>
  <c r="F142" i="16"/>
  <c r="C142" i="16"/>
  <c r="B142" i="16"/>
  <c r="F141" i="16"/>
  <c r="C141" i="16"/>
  <c r="B141" i="16"/>
  <c r="F140" i="16"/>
  <c r="C140" i="16"/>
  <c r="B140" i="16"/>
  <c r="F139" i="16"/>
  <c r="C139" i="16"/>
  <c r="B139" i="16"/>
  <c r="F138" i="16"/>
  <c r="C138" i="16"/>
  <c r="B138" i="16"/>
  <c r="F137" i="16"/>
  <c r="C137" i="16"/>
  <c r="B137" i="16"/>
  <c r="F136" i="16"/>
  <c r="C136" i="16"/>
  <c r="B136" i="16"/>
  <c r="F135" i="16"/>
  <c r="C135" i="16"/>
  <c r="B135" i="16"/>
  <c r="F134" i="16"/>
  <c r="C134" i="16"/>
  <c r="B134" i="16"/>
  <c r="F133" i="16"/>
  <c r="C133" i="16"/>
  <c r="B133" i="16"/>
  <c r="F132" i="16"/>
  <c r="C132" i="16"/>
  <c r="B132" i="16"/>
  <c r="F131" i="16"/>
  <c r="C131" i="16"/>
  <c r="B131" i="16"/>
  <c r="F130" i="16"/>
  <c r="C130" i="16"/>
  <c r="B130" i="16"/>
  <c r="F129" i="16"/>
  <c r="C129" i="16"/>
  <c r="B129" i="16"/>
  <c r="F128" i="16"/>
  <c r="C128" i="16"/>
  <c r="B128" i="16"/>
  <c r="F127" i="16"/>
  <c r="C127" i="16"/>
  <c r="B127" i="16"/>
  <c r="F126" i="16"/>
  <c r="C126" i="16"/>
  <c r="B126" i="16"/>
  <c r="F125" i="16"/>
  <c r="C125" i="16"/>
  <c r="B125" i="16"/>
  <c r="F124" i="16"/>
  <c r="C124" i="16"/>
  <c r="B124" i="16"/>
  <c r="F123" i="16"/>
  <c r="C123" i="16"/>
  <c r="B123" i="16"/>
  <c r="F122" i="16"/>
  <c r="C122" i="16"/>
  <c r="B122" i="16"/>
  <c r="F121" i="16"/>
  <c r="C121" i="16"/>
  <c r="B121" i="16"/>
  <c r="F120" i="16"/>
  <c r="C120" i="16"/>
  <c r="B120" i="16"/>
  <c r="F119" i="16"/>
  <c r="C119" i="16"/>
  <c r="B119" i="16"/>
  <c r="F118" i="16"/>
  <c r="C118" i="16"/>
  <c r="B118" i="16"/>
  <c r="F117" i="16"/>
  <c r="C117" i="16"/>
  <c r="B117" i="16"/>
  <c r="F116" i="16"/>
  <c r="C116" i="16"/>
  <c r="B116" i="16"/>
  <c r="F115" i="16"/>
  <c r="C115" i="16"/>
  <c r="B115" i="16"/>
  <c r="F114" i="16"/>
  <c r="C114" i="16"/>
  <c r="B114" i="16"/>
  <c r="F113" i="16"/>
  <c r="C113" i="16"/>
  <c r="B113" i="16"/>
  <c r="F112" i="16"/>
  <c r="C112" i="16"/>
  <c r="B112" i="16"/>
  <c r="F111" i="16"/>
  <c r="C111" i="16"/>
  <c r="B111" i="16"/>
  <c r="F110" i="16"/>
  <c r="C110" i="16"/>
  <c r="B110" i="16"/>
  <c r="F109" i="16"/>
  <c r="C109" i="16"/>
  <c r="B109" i="16"/>
  <c r="F108" i="16"/>
  <c r="C108" i="16"/>
  <c r="B108" i="16"/>
  <c r="F107" i="16"/>
  <c r="C107" i="16"/>
  <c r="B107" i="16"/>
  <c r="F106" i="16"/>
  <c r="C106" i="16"/>
  <c r="B106" i="16"/>
  <c r="F105" i="16"/>
  <c r="C105" i="16"/>
  <c r="B105" i="16"/>
  <c r="F104" i="16"/>
  <c r="C104" i="16"/>
  <c r="B104" i="16"/>
  <c r="F103" i="16"/>
  <c r="C103" i="16"/>
  <c r="B103" i="16"/>
  <c r="F102" i="16"/>
  <c r="C102" i="16"/>
  <c r="B102" i="16"/>
  <c r="F101" i="16"/>
  <c r="C101" i="16"/>
  <c r="B101" i="16"/>
  <c r="F100" i="16"/>
  <c r="C100" i="16"/>
  <c r="B100" i="16"/>
  <c r="F99" i="16"/>
  <c r="C99" i="16"/>
  <c r="B99" i="16"/>
  <c r="F98" i="16"/>
  <c r="C98" i="16"/>
  <c r="B98" i="16"/>
  <c r="F97" i="16"/>
  <c r="C97" i="16"/>
  <c r="B97" i="16"/>
  <c r="F96" i="16"/>
  <c r="C96" i="16"/>
  <c r="B96" i="16"/>
  <c r="F95" i="16"/>
  <c r="C95" i="16"/>
  <c r="B95" i="16"/>
  <c r="F94" i="16"/>
  <c r="C94" i="16"/>
  <c r="B94" i="16"/>
  <c r="F93" i="16"/>
  <c r="C93" i="16"/>
  <c r="B93" i="16"/>
  <c r="F92" i="16"/>
  <c r="C92" i="16"/>
  <c r="B92" i="16"/>
  <c r="F91" i="16"/>
  <c r="C91" i="16"/>
  <c r="B91" i="16"/>
  <c r="F90" i="16"/>
  <c r="C90" i="16"/>
  <c r="B90" i="16"/>
  <c r="F89" i="16"/>
  <c r="C89" i="16"/>
  <c r="B89" i="16"/>
  <c r="F88" i="16"/>
  <c r="C88" i="16"/>
  <c r="B88" i="16"/>
  <c r="F87" i="16"/>
  <c r="C87" i="16"/>
  <c r="B87" i="16"/>
  <c r="F86" i="16"/>
  <c r="C86" i="16"/>
  <c r="B86" i="16"/>
  <c r="F85" i="16"/>
  <c r="C85" i="16"/>
  <c r="B85" i="16"/>
  <c r="F84" i="16"/>
  <c r="C84" i="16"/>
  <c r="B84" i="16"/>
  <c r="F83" i="16"/>
  <c r="C83" i="16"/>
  <c r="B83" i="16"/>
  <c r="F82" i="16"/>
  <c r="C82" i="16"/>
  <c r="B82" i="16"/>
  <c r="F81" i="16"/>
  <c r="C81" i="16"/>
  <c r="B81" i="16"/>
  <c r="F80" i="16"/>
  <c r="C80" i="16"/>
  <c r="B80" i="16"/>
  <c r="F79" i="16"/>
  <c r="C79" i="16"/>
  <c r="B79" i="16"/>
  <c r="F78" i="16"/>
  <c r="C78" i="16"/>
  <c r="B78" i="16"/>
  <c r="F77" i="16"/>
  <c r="C77" i="16"/>
  <c r="B77" i="16"/>
  <c r="F76" i="16"/>
  <c r="C76" i="16"/>
  <c r="B76" i="16"/>
  <c r="F75" i="16"/>
  <c r="C75" i="16"/>
  <c r="B75" i="16"/>
  <c r="F74" i="16"/>
  <c r="C74" i="16"/>
  <c r="B74" i="16"/>
  <c r="F73" i="16"/>
  <c r="C73" i="16"/>
  <c r="B73" i="16"/>
  <c r="F72" i="16"/>
  <c r="C72" i="16"/>
  <c r="B72" i="16"/>
  <c r="F71" i="16"/>
  <c r="C71" i="16"/>
  <c r="B71" i="16"/>
  <c r="F70" i="16"/>
  <c r="C70" i="16"/>
  <c r="B70" i="16"/>
  <c r="F69" i="16"/>
  <c r="C69" i="16"/>
  <c r="B69" i="16"/>
  <c r="F68" i="16"/>
  <c r="C68" i="16"/>
  <c r="B68" i="16"/>
  <c r="F67" i="16"/>
  <c r="C67" i="16"/>
  <c r="B67" i="16"/>
  <c r="F66" i="16"/>
  <c r="C66" i="16"/>
  <c r="B66" i="16"/>
  <c r="F65" i="16"/>
  <c r="C65" i="16"/>
  <c r="B65" i="16"/>
  <c r="F64" i="16"/>
  <c r="C64" i="16"/>
  <c r="B64" i="16"/>
  <c r="F63" i="16"/>
  <c r="C63" i="16"/>
  <c r="B63" i="16"/>
  <c r="F62" i="16"/>
  <c r="C62" i="16"/>
  <c r="B62" i="16"/>
  <c r="F61" i="16"/>
  <c r="C61" i="16"/>
  <c r="B61" i="16"/>
  <c r="F60" i="16"/>
  <c r="C60" i="16"/>
  <c r="B60" i="16"/>
  <c r="F59" i="16"/>
  <c r="C59" i="16"/>
  <c r="B59" i="16"/>
  <c r="F58" i="16"/>
  <c r="C58" i="16"/>
  <c r="B58" i="16"/>
  <c r="F57" i="16"/>
  <c r="C57" i="16"/>
  <c r="B57" i="16"/>
  <c r="F56" i="16"/>
  <c r="C56" i="16"/>
  <c r="B56" i="16"/>
  <c r="F55" i="16"/>
  <c r="C55" i="16"/>
  <c r="B55" i="16"/>
  <c r="F54" i="16"/>
  <c r="C54" i="16"/>
  <c r="B54" i="16"/>
  <c r="F53" i="16"/>
  <c r="C53" i="16"/>
  <c r="B53" i="16"/>
  <c r="F52" i="16"/>
  <c r="C52" i="16"/>
  <c r="B52" i="16"/>
  <c r="F51" i="16"/>
  <c r="C51" i="16"/>
  <c r="B51" i="16"/>
  <c r="F50" i="16"/>
  <c r="C50" i="16"/>
  <c r="B50" i="16"/>
  <c r="F49" i="16"/>
  <c r="C49" i="16"/>
  <c r="B49" i="16"/>
  <c r="F48" i="16"/>
  <c r="C48" i="16"/>
  <c r="B48" i="16"/>
  <c r="F47" i="16"/>
  <c r="C47" i="16"/>
  <c r="B47" i="16"/>
  <c r="F46" i="16"/>
  <c r="C46" i="16"/>
  <c r="B46" i="16"/>
  <c r="F45" i="16"/>
  <c r="C45" i="16"/>
  <c r="B45" i="16"/>
  <c r="F44" i="16"/>
  <c r="C44" i="16"/>
  <c r="B44" i="16"/>
  <c r="F43" i="16"/>
  <c r="C43" i="16"/>
  <c r="B43" i="16"/>
  <c r="F42" i="16"/>
  <c r="C42" i="16"/>
  <c r="B42" i="16"/>
  <c r="F41" i="16"/>
  <c r="C41" i="16"/>
  <c r="B41" i="16"/>
  <c r="F40" i="16"/>
  <c r="C40" i="16"/>
  <c r="B40" i="16"/>
  <c r="F39" i="16"/>
  <c r="C39" i="16"/>
  <c r="B39" i="16"/>
  <c r="F38" i="16"/>
  <c r="C38" i="16"/>
  <c r="B38" i="16"/>
  <c r="F37" i="16"/>
  <c r="C37" i="16"/>
  <c r="B37" i="16"/>
  <c r="F36" i="16"/>
  <c r="C36" i="16"/>
  <c r="B36" i="16"/>
  <c r="F35" i="16"/>
  <c r="C35" i="16"/>
  <c r="B35" i="16"/>
  <c r="F34" i="16"/>
  <c r="C34" i="16"/>
  <c r="B34" i="16"/>
  <c r="F33" i="16"/>
  <c r="C33" i="16"/>
  <c r="B33" i="16"/>
  <c r="F32" i="16"/>
  <c r="C32" i="16"/>
  <c r="B32" i="16"/>
  <c r="F31" i="16"/>
  <c r="C31" i="16"/>
  <c r="B31" i="16"/>
  <c r="F30" i="16"/>
  <c r="C30" i="16"/>
  <c r="B30" i="16"/>
  <c r="F29" i="16"/>
  <c r="C29" i="16"/>
  <c r="B29" i="16"/>
  <c r="F28" i="16"/>
  <c r="C28" i="16"/>
  <c r="B28" i="16"/>
  <c r="F27" i="16"/>
  <c r="C27" i="16"/>
  <c r="B27" i="16"/>
  <c r="F26" i="16"/>
  <c r="C26" i="16"/>
  <c r="B26" i="16"/>
  <c r="F25" i="16"/>
  <c r="C25" i="16"/>
  <c r="B25" i="16"/>
  <c r="F24" i="16"/>
  <c r="C24" i="16"/>
  <c r="B24" i="16"/>
  <c r="F23" i="16"/>
  <c r="C23" i="16"/>
  <c r="B23" i="16"/>
  <c r="F22" i="16"/>
  <c r="C22" i="16"/>
  <c r="B22" i="16"/>
  <c r="F21" i="16"/>
  <c r="C21" i="16"/>
  <c r="B21" i="16"/>
  <c r="F20" i="16"/>
  <c r="C20" i="16"/>
  <c r="B20" i="16"/>
  <c r="F19" i="16"/>
  <c r="C19" i="16"/>
  <c r="B19" i="16"/>
  <c r="F18" i="16"/>
  <c r="C18" i="16"/>
  <c r="B18" i="16"/>
  <c r="F17" i="16"/>
  <c r="C17" i="16"/>
  <c r="B17" i="16"/>
  <c r="F16" i="16"/>
  <c r="C16" i="16"/>
  <c r="B16" i="16"/>
  <c r="F15" i="16"/>
  <c r="C15" i="16"/>
  <c r="B15" i="16"/>
  <c r="F14" i="16"/>
  <c r="C14" i="16"/>
  <c r="B14" i="16"/>
  <c r="F13" i="16"/>
  <c r="C13" i="16"/>
  <c r="B13" i="16"/>
  <c r="F12" i="16"/>
  <c r="C12" i="16"/>
  <c r="B12" i="16"/>
  <c r="F11" i="16"/>
  <c r="C11" i="16"/>
  <c r="B11" i="16"/>
  <c r="F10" i="16"/>
  <c r="C10" i="16"/>
  <c r="B10" i="16"/>
  <c r="F9" i="16"/>
  <c r="C9" i="16"/>
  <c r="B9" i="16"/>
  <c r="F8" i="16"/>
  <c r="C8" i="16"/>
  <c r="B8" i="16"/>
  <c r="F7" i="16"/>
  <c r="C7" i="16"/>
  <c r="B7" i="16"/>
  <c r="F6" i="16"/>
  <c r="C6" i="16"/>
  <c r="B6" i="16"/>
  <c r="F5" i="16"/>
  <c r="C5" i="16"/>
  <c r="B5" i="16"/>
  <c r="F4" i="16"/>
  <c r="C4" i="16"/>
  <c r="B4" i="16"/>
  <c r="F3" i="16"/>
  <c r="C3" i="16"/>
  <c r="B3" i="16"/>
  <c r="F2" i="16"/>
  <c r="C2" i="16"/>
  <c r="B2" i="16"/>
  <c r="G5" i="31"/>
  <c r="H5" i="31"/>
</calcChain>
</file>

<file path=xl/sharedStrings.xml><?xml version="1.0" encoding="utf-8"?>
<sst xmlns="http://schemas.openxmlformats.org/spreadsheetml/2006/main" count="63416" uniqueCount="206">
  <si>
    <t>Financial Year</t>
  </si>
  <si>
    <t>Suburb</t>
  </si>
  <si>
    <t>State</t>
  </si>
  <si>
    <t>Postcode</t>
  </si>
  <si>
    <t>Country</t>
  </si>
  <si>
    <t>Manager</t>
  </si>
  <si>
    <t>Category</t>
  </si>
  <si>
    <t>Buyer</t>
  </si>
  <si>
    <t>Sales</t>
  </si>
  <si>
    <t>Chatswood</t>
  </si>
  <si>
    <t>NSW</t>
  </si>
  <si>
    <t>Australia</t>
  </si>
  <si>
    <t>Jeremy Garcia</t>
  </si>
  <si>
    <t>Richard Carr</t>
  </si>
  <si>
    <t>Amy Buchanan</t>
  </si>
  <si>
    <t>Elizabeth Gentry</t>
  </si>
  <si>
    <t>Chester George</t>
  </si>
  <si>
    <t>Ella Hickman</t>
  </si>
  <si>
    <t>Bruce Curran</t>
  </si>
  <si>
    <t>Accessories</t>
  </si>
  <si>
    <t>Maggie Mayer</t>
  </si>
  <si>
    <t>Howard Wright</t>
  </si>
  <si>
    <t>Chris Monroe</t>
  </si>
  <si>
    <t>Sara Ferrell</t>
  </si>
  <si>
    <t>Bathurst</t>
  </si>
  <si>
    <t>John Gardner</t>
  </si>
  <si>
    <t>Lidcombe</t>
  </si>
  <si>
    <t>Lillian Pruitt</t>
  </si>
  <si>
    <t>Darwin</t>
  </si>
  <si>
    <t>NT</t>
  </si>
  <si>
    <t>Michael Carney</t>
  </si>
  <si>
    <t>Noarlunga</t>
  </si>
  <si>
    <t>SA</t>
  </si>
  <si>
    <t>Ray Watson</t>
  </si>
  <si>
    <t>Airlie Beach</t>
  </si>
  <si>
    <t>QLD</t>
  </si>
  <si>
    <t>Caroline Tucker</t>
  </si>
  <si>
    <t>Port Lincoln</t>
  </si>
  <si>
    <t>Alex Nash</t>
  </si>
  <si>
    <t>Berri</t>
  </si>
  <si>
    <t>Rydalmere</t>
  </si>
  <si>
    <t>Dubbo</t>
  </si>
  <si>
    <t>Stafford</t>
  </si>
  <si>
    <t>Terri Wright</t>
  </si>
  <si>
    <t>Collingwood</t>
  </si>
  <si>
    <t>VIC</t>
  </si>
  <si>
    <t>Brian Hubbard</t>
  </si>
  <si>
    <t>Mindarie</t>
  </si>
  <si>
    <t>WA</t>
  </si>
  <si>
    <t>Tom McKenzie</t>
  </si>
  <si>
    <t>Yeppoon</t>
  </si>
  <si>
    <t>Amber Ward</t>
  </si>
  <si>
    <t>Werribee</t>
  </si>
  <si>
    <t>Prospect</t>
  </si>
  <si>
    <t>Cranbourne</t>
  </si>
  <si>
    <t>Owen Pierce</t>
  </si>
  <si>
    <t>Alice Springs</t>
  </si>
  <si>
    <t>Campbelltown</t>
  </si>
  <si>
    <t>George Chester</t>
  </si>
  <si>
    <t>Warrnambool</t>
  </si>
  <si>
    <t>Jerry Fulton</t>
  </si>
  <si>
    <t>Ulladulla</t>
  </si>
  <si>
    <t>Ringwood</t>
  </si>
  <si>
    <t>Rachael Long</t>
  </si>
  <si>
    <t>Frankston</t>
  </si>
  <si>
    <t>Nowra</t>
  </si>
  <si>
    <t>Seaford</t>
  </si>
  <si>
    <t>Ballina</t>
  </si>
  <si>
    <t>Claire Bridges</t>
  </si>
  <si>
    <t>Rosny Park</t>
  </si>
  <si>
    <t>TAS</t>
  </si>
  <si>
    <t>Simone Prior</t>
  </si>
  <si>
    <t>Claremont</t>
  </si>
  <si>
    <t>Croydon</t>
  </si>
  <si>
    <t>Marion</t>
  </si>
  <si>
    <t>Shepparton</t>
  </si>
  <si>
    <t>Esperance</t>
  </si>
  <si>
    <t>John Harper</t>
  </si>
  <si>
    <t>Armidale</t>
  </si>
  <si>
    <t>Belconnen</t>
  </si>
  <si>
    <t>ACT</t>
  </si>
  <si>
    <t>Tweed Heads</t>
  </si>
  <si>
    <t>Toombul</t>
  </si>
  <si>
    <t>Penrith</t>
  </si>
  <si>
    <t>Mackay</t>
  </si>
  <si>
    <t>Atherton</t>
  </si>
  <si>
    <t>Artarmon</t>
  </si>
  <si>
    <t>Lithgow</t>
  </si>
  <si>
    <t>Woodville</t>
  </si>
  <si>
    <t>Hervey Bay</t>
  </si>
  <si>
    <t>Scoresby</t>
  </si>
  <si>
    <t>Wodonga</t>
  </si>
  <si>
    <t>Indooroopilly</t>
  </si>
  <si>
    <t>Harrisdale</t>
  </si>
  <si>
    <t>Miles Hammond</t>
  </si>
  <si>
    <t>Mornington</t>
  </si>
  <si>
    <t>Albany</t>
  </si>
  <si>
    <t>Launceston</t>
  </si>
  <si>
    <t>Sunbury</t>
  </si>
  <si>
    <t>Chadstone</t>
  </si>
  <si>
    <t>Balcatta</t>
  </si>
  <si>
    <t>Nunawading</t>
  </si>
  <si>
    <t>Cairns</t>
  </si>
  <si>
    <t>North Lakes</t>
  </si>
  <si>
    <t>Ricky Wilkinson</t>
  </si>
  <si>
    <t>Mildura</t>
  </si>
  <si>
    <t>Hastings</t>
  </si>
  <si>
    <t>Burleigh Waters</t>
  </si>
  <si>
    <t>Altona</t>
  </si>
  <si>
    <t>Lismore</t>
  </si>
  <si>
    <t>Gladstone</t>
  </si>
  <si>
    <t>Thornleigh</t>
  </si>
  <si>
    <t>Epping</t>
  </si>
  <si>
    <t>Southport</t>
  </si>
  <si>
    <t>Epsom</t>
  </si>
  <si>
    <t>Bussleton</t>
  </si>
  <si>
    <t>Broome</t>
  </si>
  <si>
    <t>Underwood</t>
  </si>
  <si>
    <t>Dural</t>
  </si>
  <si>
    <t>Gympie</t>
  </si>
  <si>
    <t>Shellie Thomas</t>
  </si>
  <si>
    <t>Rockhampton</t>
  </si>
  <si>
    <t>Wagga Wagga</t>
  </si>
  <si>
    <t>Maddington</t>
  </si>
  <si>
    <t>Alexandria</t>
  </si>
  <si>
    <t>Horsham</t>
  </si>
  <si>
    <t>Caloundra</t>
  </si>
  <si>
    <t>Ashfield</t>
  </si>
  <si>
    <t>Joondalup</t>
  </si>
  <si>
    <t>Glenorchy</t>
  </si>
  <si>
    <t>Mt Gambier</t>
  </si>
  <si>
    <t>Geraldton</t>
  </si>
  <si>
    <t>Orange</t>
  </si>
  <si>
    <t>Ipswich</t>
  </si>
  <si>
    <t>Mt Isa</t>
  </si>
  <si>
    <t>Bendigo</t>
  </si>
  <si>
    <t>Dandenong</t>
  </si>
  <si>
    <t>Randwick</t>
  </si>
  <si>
    <t>Maroochydore</t>
  </si>
  <si>
    <t>Mascot</t>
  </si>
  <si>
    <t>Burnie</t>
  </si>
  <si>
    <t>Inglewood</t>
  </si>
  <si>
    <t>Fyshwick</t>
  </si>
  <si>
    <t>Castle Hill</t>
  </si>
  <si>
    <t>Noosaville</t>
  </si>
  <si>
    <t>Narrabeen</t>
  </si>
  <si>
    <t>Ballarat</t>
  </si>
  <si>
    <t>KMART STORE</t>
  </si>
  <si>
    <t>KMART ONLINE</t>
  </si>
  <si>
    <t>Home &amp; Living</t>
  </si>
  <si>
    <t>Clothing &amp; Fashion</t>
  </si>
  <si>
    <t>Toys &amp; Outdoor Play</t>
  </si>
  <si>
    <t>Footwear</t>
  </si>
  <si>
    <t>Beauty &amp; Personal Care</t>
  </si>
  <si>
    <t>Baby &amp; Nursery</t>
  </si>
  <si>
    <t>Electronics &amp; Entertainment</t>
  </si>
  <si>
    <t>Stationery &amp; Office Supplies</t>
  </si>
  <si>
    <t>Party &amp; Gift Wrap</t>
  </si>
  <si>
    <t>Type</t>
  </si>
  <si>
    <t>Date</t>
  </si>
  <si>
    <t>Financial Year2</t>
  </si>
  <si>
    <t>Full State</t>
  </si>
  <si>
    <t>03rdDec2023</t>
  </si>
  <si>
    <t>13thOct2023</t>
  </si>
  <si>
    <t>Count</t>
  </si>
  <si>
    <t>Row Labels</t>
  </si>
  <si>
    <t>Grand Total</t>
  </si>
  <si>
    <t>2023</t>
  </si>
  <si>
    <t>2024</t>
  </si>
  <si>
    <t>Sum of Sales</t>
  </si>
  <si>
    <t>Jan</t>
  </si>
  <si>
    <t>Feb</t>
  </si>
  <si>
    <t>Mar</t>
  </si>
  <si>
    <t>Apr</t>
  </si>
  <si>
    <t>May</t>
  </si>
  <si>
    <t>Jun</t>
  </si>
  <si>
    <t>Jul</t>
  </si>
  <si>
    <t>Aug</t>
  </si>
  <si>
    <t>Sep</t>
  </si>
  <si>
    <t>Oct</t>
  </si>
  <si>
    <t>Nov</t>
  </si>
  <si>
    <t>Dec</t>
  </si>
  <si>
    <t>Column Labels</t>
  </si>
  <si>
    <t>Average of Sales</t>
  </si>
  <si>
    <t>Australian Capital Territory</t>
  </si>
  <si>
    <t>New South Wales</t>
  </si>
  <si>
    <t>Northern Territory</t>
  </si>
  <si>
    <t>Queensland</t>
  </si>
  <si>
    <t>South Australia</t>
  </si>
  <si>
    <t>Tasmania</t>
  </si>
  <si>
    <t>Victoria</t>
  </si>
  <si>
    <t>Western Australia</t>
  </si>
  <si>
    <t>Australia Total</t>
  </si>
  <si>
    <t>Sales Dashboard</t>
  </si>
  <si>
    <t>Total Sales</t>
  </si>
  <si>
    <t>(All)</t>
  </si>
  <si>
    <t>Sales Check</t>
  </si>
  <si>
    <t>Average Check</t>
  </si>
  <si>
    <t>Suburb Check</t>
  </si>
  <si>
    <t>Top Manager Check</t>
  </si>
  <si>
    <t>Top Buyer Check</t>
  </si>
  <si>
    <t>Total Sales and Trend by State</t>
  </si>
  <si>
    <t>Online</t>
  </si>
  <si>
    <t>Store</t>
  </si>
  <si>
    <t>Sales Total</t>
  </si>
  <si>
    <t>Average of Sales2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</si>
</sst>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quot;$&quot;* #,##0.00_-;_-&quot;$&quot;* &quot;-&quot;??_-;_-@_-"/>
    <numFmt numFmtId="43" formatCode="_-* #,##0.00_-;\-* #,##0.00_-;_-* &quot;-&quot;??_-;_-@_-"/>
    <numFmt numFmtId="164" formatCode="&quot;$&quot;#,##0.00"/>
    <numFmt numFmtId="165" formatCode="&quot;$&quot;#,##0"/>
    <numFmt numFmtId="166" formatCode="_-&quot;$&quot;* #,##0_-;\-&quot;$&quot;* #,##0_-;_-&quot;$&quot;* &quot;-&quot;??_-;_-@_-"/>
  </numFmts>
  <fonts count="6" x14ac:knownFonts="1">
    <font>
      <sz val="11"/>
      <color theme="1"/>
      <name val="Cambria"/>
      <family val="2"/>
      <scheme val="minor"/>
    </font>
    <font>
      <sz val="11"/>
      <color theme="1"/>
      <name val="Cambria"/>
      <family val="2"/>
      <scheme val="minor"/>
    </font>
    <font>
      <b/>
      <sz val="11"/>
      <color theme="1"/>
      <name val="Cambria"/>
      <family val="1"/>
      <scheme val="minor"/>
    </font>
    <font>
      <b/>
      <sz val="28"/>
      <color theme="0"/>
      <name val="Cambria"/>
      <family val="1"/>
      <scheme val="minor"/>
    </font>
    <font>
      <sz val="11"/>
      <color theme="0"/>
      <name val="Cambria"/>
      <family val="1"/>
      <scheme val="minor"/>
    </font>
    <font>
      <b/>
      <sz val="14"/>
      <color theme="1"/>
      <name val="Cambria"/>
      <family val="1"/>
      <scheme val="minor"/>
    </font>
  </fonts>
  <fills count="4">
    <fill>
      <patternFill patternType="none"/>
    </fill>
    <fill>
      <patternFill patternType="gray125"/>
    </fill>
    <fill>
      <patternFill patternType="solid">
        <fgColor theme="1"/>
        <bgColor indexed="64"/>
      </patternFill>
    </fill>
    <fill>
      <patternFill patternType="solid">
        <fgColor rgb="FFFFFF00"/>
        <bgColor indexed="64"/>
      </patternFill>
    </fill>
  </fills>
  <borders count="1">
    <border>
      <left/>
      <right/>
      <top/>
      <bottom/>
      <diagonal/>
    </border>
  </borders>
  <cellStyleXfs count="3">
    <xf numFmtId="0" fontId="0" fillId="0" borderId="0"/>
    <xf numFmtId="43" fontId="1" fillId="0" borderId="0" applyFont="0" applyFill="0" applyBorder="0" applyAlignment="0" applyProtection="0"/>
    <xf numFmtId="44" fontId="1" fillId="0" borderId="0" applyFont="0" applyFill="0" applyBorder="0" applyAlignment="0" applyProtection="0"/>
  </cellStyleXfs>
  <cellXfs count="21">
    <xf numFmtId="0" fontId="0" fillId="0" borderId="0" xfId="0"/>
    <xf numFmtId="14" fontId="0" fillId="0" borderId="0" xfId="0" applyNumberFormat="1"/>
    <xf numFmtId="14" fontId="0" fillId="0" borderId="0" xfId="0" applyNumberFormat="1" applyAlignment="1">
      <alignment wrapText="1"/>
    </xf>
    <xf numFmtId="1" fontId="0" fillId="0" borderId="0" xfId="0" applyNumberFormat="1" applyAlignment="1">
      <alignment wrapText="1"/>
    </xf>
    <xf numFmtId="1"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2" fillId="0" borderId="0" xfId="0" applyFont="1"/>
    <xf numFmtId="43" fontId="0" fillId="0" borderId="0" xfId="1" applyFont="1"/>
    <xf numFmtId="0" fontId="4" fillId="2" borderId="0" xfId="0" applyFont="1" applyFill="1"/>
    <xf numFmtId="0" fontId="3" fillId="2" borderId="0" xfId="0" applyFont="1" applyFill="1" applyAlignment="1">
      <alignment horizontal="left"/>
    </xf>
    <xf numFmtId="0" fontId="2" fillId="3" borderId="0" xfId="0" applyFont="1" applyFill="1"/>
    <xf numFmtId="44" fontId="2" fillId="3" borderId="0" xfId="2" applyFont="1" applyFill="1"/>
    <xf numFmtId="165" fontId="0" fillId="0" borderId="0" xfId="0" applyNumberFormat="1"/>
    <xf numFmtId="0" fontId="2" fillId="0" borderId="0" xfId="0" applyFont="1" applyAlignment="1">
      <alignment horizontal="center"/>
    </xf>
    <xf numFmtId="164" fontId="2" fillId="3" borderId="0" xfId="2" applyNumberFormat="1" applyFont="1" applyFill="1"/>
    <xf numFmtId="166" fontId="2" fillId="3" borderId="0" xfId="2" applyNumberFormat="1" applyFont="1" applyFill="1"/>
    <xf numFmtId="0" fontId="5" fillId="0" borderId="0" xfId="0" applyFont="1" applyAlignment="1">
      <alignment horizontal="center"/>
    </xf>
    <xf numFmtId="0" fontId="0" fillId="0" borderId="0" xfId="0" applyAlignment="1" applyProtection="1">
      <alignment horizontal="center"/>
    </xf>
  </cellXfs>
  <cellStyles count="3">
    <cellStyle name="Comma" xfId="1" builtinId="3"/>
    <cellStyle name="Currency" xfId="2" builtinId="4"/>
    <cellStyle name="Normal" xfId="0" builtinId="0"/>
  </cellStyles>
  <dxfs count="10">
    <dxf>
      <numFmt numFmtId="164" formatCode="&quot;$&quot;#,##0.00"/>
    </dxf>
    <dxf>
      <numFmt numFmtId="0" formatCode="General"/>
    </dxf>
    <dxf>
      <numFmt numFmtId="0" formatCode="General"/>
    </dxf>
    <dxf>
      <numFmt numFmtId="1" formatCode="0"/>
      <alignment horizontal="general" vertical="bottom" textRotation="0" wrapText="1" indent="0" justifyLastLine="0" shrinkToFit="0" readingOrder="0"/>
    </dxf>
    <dxf>
      <numFmt numFmtId="167" formatCode="yyyy/m/d"/>
      <alignment horizontal="general" vertical="bottom" textRotation="0" wrapText="1" indent="0" justifyLastLine="0" shrinkToFit="0" readingOrder="0"/>
    </dxf>
    <dxf>
      <numFmt numFmtId="164" formatCode="&quot;$&quot;#,##0.00"/>
    </dxf>
    <dxf>
      <numFmt numFmtId="0" formatCode="General"/>
    </dxf>
    <dxf>
      <numFmt numFmtId="0" formatCode="General"/>
    </dxf>
    <dxf>
      <numFmt numFmtId="1" formatCode="0"/>
      <alignment horizontal="general" vertical="bottom" textRotation="0" wrapText="1" indent="0" justifyLastLine="0" shrinkToFit="0" readingOrder="0"/>
    </dxf>
    <dxf>
      <numFmt numFmtId="167" formatCode="yyyy/m/d"/>
      <alignment horizontal="general" vertical="bottom" textRotation="0" wrapText="1" indent="0" justifyLastLine="0" shrinkToFit="0" readingOrder="0"/>
    </dxf>
  </dxfs>
  <tableStyles count="0" defaultTableStyle="TableStyleMedium2" defaultPivotStyle="PivotStyleLight16"/>
  <colors>
    <mruColors>
      <color rgb="FF2CD4B4"/>
      <color rgb="FF016BB3"/>
      <color rgb="FFFF361C"/>
      <color rgb="FFFD6253"/>
      <color rgb="FFBE4A4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4.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[KMART - Sales Dashboard_Shakti.xlsx]Total_SalesOverTime!TotalSalesOverTime</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Total Sales</a:t>
            </a:r>
            <a:r>
              <a:rPr lang="en-AU" baseline="0"/>
              <a:t> over Time</a:t>
            </a:r>
            <a:endParaRPr lang="en-AU"/>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0000"/>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0000"/>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Total_SalesOverTime!$C$4:$C$5</c:f>
              <c:strCache>
                <c:ptCount val="1"/>
                <c:pt idx="0">
                  <c:v>KMART ONLINE</c:v>
                </c:pt>
              </c:strCache>
            </c:strRef>
          </c:tx>
          <c:spPr>
            <a:solidFill>
              <a:schemeClr val="accent1"/>
            </a:solidFill>
            <a:ln>
              <a:noFill/>
            </a:ln>
            <a:effectLst/>
          </c:spPr>
          <c:cat>
            <c:multiLvlStrRef>
              <c:f>Total_SalesOverTime!$B$6:$B$32</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2023</c:v>
                  </c:pt>
                  <c:pt idx="12">
                    <c:v>2024</c:v>
                  </c:pt>
                </c:lvl>
              </c:multiLvlStrCache>
            </c:multiLvlStrRef>
          </c:cat>
          <c:val>
            <c:numRef>
              <c:f>Total_SalesOverTime!$C$6:$C$32</c:f>
              <c:numCache>
                <c:formatCode>"$"#,##0.00</c:formatCode>
                <c:ptCount val="24"/>
                <c:pt idx="0">
                  <c:v>17665.07</c:v>
                </c:pt>
                <c:pt idx="1">
                  <c:v>12622.539999999999</c:v>
                </c:pt>
                <c:pt idx="2">
                  <c:v>30766.69</c:v>
                </c:pt>
                <c:pt idx="3">
                  <c:v>27919.519999999997</c:v>
                </c:pt>
                <c:pt idx="4">
                  <c:v>32337.620000000006</c:v>
                </c:pt>
                <c:pt idx="5">
                  <c:v>42988.65</c:v>
                </c:pt>
                <c:pt idx="6">
                  <c:v>23888.629999999997</c:v>
                </c:pt>
                <c:pt idx="7">
                  <c:v>31904.03</c:v>
                </c:pt>
                <c:pt idx="8">
                  <c:v>24828.080000000002</c:v>
                </c:pt>
                <c:pt idx="9">
                  <c:v>17343.39</c:v>
                </c:pt>
                <c:pt idx="10">
                  <c:v>18723.63</c:v>
                </c:pt>
                <c:pt idx="11">
                  <c:v>31199.5</c:v>
                </c:pt>
                <c:pt idx="12">
                  <c:v>27492.12</c:v>
                </c:pt>
                <c:pt idx="13">
                  <c:v>24833.15</c:v>
                </c:pt>
                <c:pt idx="14">
                  <c:v>10692.77</c:v>
                </c:pt>
                <c:pt idx="15">
                  <c:v>38255.050000000003</c:v>
                </c:pt>
                <c:pt idx="16">
                  <c:v>29125.190000000006</c:v>
                </c:pt>
                <c:pt idx="17">
                  <c:v>25348.78</c:v>
                </c:pt>
                <c:pt idx="18">
                  <c:v>25256.57</c:v>
                </c:pt>
                <c:pt idx="19">
                  <c:v>52893.440000000002</c:v>
                </c:pt>
                <c:pt idx="20">
                  <c:v>22345.94</c:v>
                </c:pt>
                <c:pt idx="21">
                  <c:v>26766.299999999996</c:v>
                </c:pt>
                <c:pt idx="22">
                  <c:v>38143.5</c:v>
                </c:pt>
                <c:pt idx="23">
                  <c:v>24775.330000000005</c:v>
                </c:pt>
              </c:numCache>
            </c:numRef>
          </c:val>
          <c:extLst>
            <c:ext xmlns:c16="http://schemas.microsoft.com/office/drawing/2014/chart" uri="{C3380CC4-5D6E-409C-BE32-E72D297353CC}">
              <c16:uniqueId val="{00000000-B093-4B59-977A-225445998D28}"/>
            </c:ext>
          </c:extLst>
        </c:ser>
        <c:ser>
          <c:idx val="1"/>
          <c:order val="1"/>
          <c:tx>
            <c:strRef>
              <c:f>Total_SalesOverTime!$D$4:$D$5</c:f>
              <c:strCache>
                <c:ptCount val="1"/>
                <c:pt idx="0">
                  <c:v>KMART STORE</c:v>
                </c:pt>
              </c:strCache>
            </c:strRef>
          </c:tx>
          <c:spPr>
            <a:solidFill>
              <a:srgbClr val="FF0000"/>
            </a:solidFill>
            <a:ln w="25400">
              <a:noFill/>
            </a:ln>
            <a:effectLst/>
          </c:spPr>
          <c:cat>
            <c:multiLvlStrRef>
              <c:f>Total_SalesOverTime!$B$6:$B$32</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2023</c:v>
                  </c:pt>
                  <c:pt idx="12">
                    <c:v>2024</c:v>
                  </c:pt>
                </c:lvl>
              </c:multiLvlStrCache>
            </c:multiLvlStrRef>
          </c:cat>
          <c:val>
            <c:numRef>
              <c:f>Total_SalesOverTime!$D$6:$D$32</c:f>
              <c:numCache>
                <c:formatCode>"$"#,##0.00</c:formatCode>
                <c:ptCount val="24"/>
                <c:pt idx="0">
                  <c:v>113131.16</c:v>
                </c:pt>
                <c:pt idx="1">
                  <c:v>119907.95</c:v>
                </c:pt>
                <c:pt idx="2">
                  <c:v>90020.700000000012</c:v>
                </c:pt>
                <c:pt idx="3">
                  <c:v>142763.91</c:v>
                </c:pt>
                <c:pt idx="4">
                  <c:v>92188.860000000015</c:v>
                </c:pt>
                <c:pt idx="5">
                  <c:v>145977.94</c:v>
                </c:pt>
                <c:pt idx="6">
                  <c:v>109827.61</c:v>
                </c:pt>
                <c:pt idx="7">
                  <c:v>120579.63</c:v>
                </c:pt>
                <c:pt idx="8">
                  <c:v>108649.16000000002</c:v>
                </c:pt>
                <c:pt idx="9">
                  <c:v>106032.67000000001</c:v>
                </c:pt>
                <c:pt idx="10">
                  <c:v>73922.55</c:v>
                </c:pt>
                <c:pt idx="11">
                  <c:v>96264.170000000013</c:v>
                </c:pt>
                <c:pt idx="12">
                  <c:v>80258.24000000002</c:v>
                </c:pt>
                <c:pt idx="13">
                  <c:v>85681.38</c:v>
                </c:pt>
                <c:pt idx="14">
                  <c:v>105683.08000000003</c:v>
                </c:pt>
                <c:pt idx="15">
                  <c:v>88755.87</c:v>
                </c:pt>
                <c:pt idx="16">
                  <c:v>99078.17</c:v>
                </c:pt>
                <c:pt idx="17">
                  <c:v>68440.260000000009</c:v>
                </c:pt>
                <c:pt idx="18">
                  <c:v>103031.79999999997</c:v>
                </c:pt>
                <c:pt idx="19">
                  <c:v>154883.61000000002</c:v>
                </c:pt>
                <c:pt idx="20">
                  <c:v>92873.920000000013</c:v>
                </c:pt>
                <c:pt idx="21">
                  <c:v>113682.51000000004</c:v>
                </c:pt>
                <c:pt idx="22">
                  <c:v>103374.33</c:v>
                </c:pt>
                <c:pt idx="23">
                  <c:v>113133.51000000002</c:v>
                </c:pt>
              </c:numCache>
            </c:numRef>
          </c:val>
          <c:extLst>
            <c:ext xmlns:c16="http://schemas.microsoft.com/office/drawing/2014/chart" uri="{C3380CC4-5D6E-409C-BE32-E72D297353CC}">
              <c16:uniqueId val="{0000000C-0E97-4B13-9E0A-B76D9B8165B0}"/>
            </c:ext>
          </c:extLst>
        </c:ser>
        <c:dLbls>
          <c:showLegendKey val="0"/>
          <c:showVal val="0"/>
          <c:showCatName val="0"/>
          <c:showSerName val="0"/>
          <c:showPercent val="0"/>
          <c:showBubbleSize val="0"/>
        </c:dLbls>
        <c:axId val="1658219280"/>
        <c:axId val="1658220240"/>
      </c:areaChart>
      <c:catAx>
        <c:axId val="16582192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8220240"/>
        <c:crosses val="autoZero"/>
        <c:auto val="1"/>
        <c:lblAlgn val="ctr"/>
        <c:lblOffset val="100"/>
        <c:noMultiLvlLbl val="0"/>
      </c:catAx>
      <c:valAx>
        <c:axId val="1658220240"/>
        <c:scaling>
          <c:orientation val="minMax"/>
        </c:scaling>
        <c:delete val="0"/>
        <c:axPos val="l"/>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8219280"/>
        <c:crosses val="autoZero"/>
        <c:crossBetween val="midCat"/>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[KMART - Sales Dashboard_Shakti.xlsx]Average_SalesOverTime!AverageSalesOverTime</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Avg Sales over</a:t>
            </a:r>
            <a:r>
              <a:rPr lang="en-AU" baseline="0"/>
              <a:t> Time</a:t>
            </a:r>
            <a:endParaRPr lang="en-AU"/>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Average_SalesOverTime!$C$4:$C$5</c:f>
              <c:strCache>
                <c:ptCount val="1"/>
                <c:pt idx="0">
                  <c:v>KMART ONLINE</c:v>
                </c:pt>
              </c:strCache>
            </c:strRef>
          </c:tx>
          <c:spPr>
            <a:ln w="28575" cap="rnd">
              <a:solidFill>
                <a:schemeClr val="accent1"/>
              </a:solidFill>
              <a:round/>
            </a:ln>
            <a:effectLst/>
          </c:spPr>
          <c:marker>
            <c:symbol val="none"/>
          </c:marker>
          <c:cat>
            <c:multiLvlStrRef>
              <c:f>Average_SalesOverTime!$B$6:$B$32</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2023</c:v>
                  </c:pt>
                  <c:pt idx="12">
                    <c:v>2024</c:v>
                  </c:pt>
                </c:lvl>
              </c:multiLvlStrCache>
            </c:multiLvlStrRef>
          </c:cat>
          <c:val>
            <c:numRef>
              <c:f>Average_SalesOverTime!$C$6:$C$32</c:f>
              <c:numCache>
                <c:formatCode>"$"#,##0.00</c:formatCode>
                <c:ptCount val="24"/>
                <c:pt idx="0">
                  <c:v>353.3014</c:v>
                </c:pt>
                <c:pt idx="1">
                  <c:v>293.54744186046509</c:v>
                </c:pt>
                <c:pt idx="2">
                  <c:v>530.46017241379309</c:v>
                </c:pt>
                <c:pt idx="3">
                  <c:v>507.62763636363633</c:v>
                </c:pt>
                <c:pt idx="4">
                  <c:v>557.54517241379324</c:v>
                </c:pt>
                <c:pt idx="5">
                  <c:v>741.18362068965519</c:v>
                </c:pt>
                <c:pt idx="6">
                  <c:v>487.52306122448977</c:v>
                </c:pt>
                <c:pt idx="7">
                  <c:v>540.74627118644071</c:v>
                </c:pt>
                <c:pt idx="8">
                  <c:v>591.14476190476194</c:v>
                </c:pt>
                <c:pt idx="9">
                  <c:v>327.23377358490563</c:v>
                </c:pt>
                <c:pt idx="10">
                  <c:v>374.4726</c:v>
                </c:pt>
                <c:pt idx="11">
                  <c:v>547.35964912280701</c:v>
                </c:pt>
                <c:pt idx="12">
                  <c:v>458.202</c:v>
                </c:pt>
                <c:pt idx="13">
                  <c:v>620.82875000000001</c:v>
                </c:pt>
                <c:pt idx="14">
                  <c:v>274.17358974358973</c:v>
                </c:pt>
                <c:pt idx="15">
                  <c:v>659.569827586207</c:v>
                </c:pt>
                <c:pt idx="16">
                  <c:v>448.07984615384623</c:v>
                </c:pt>
                <c:pt idx="17">
                  <c:v>437.04793103448276</c:v>
                </c:pt>
                <c:pt idx="18">
                  <c:v>459.21036363636364</c:v>
                </c:pt>
                <c:pt idx="19">
                  <c:v>826.46</c:v>
                </c:pt>
                <c:pt idx="20">
                  <c:v>446.91879999999998</c:v>
                </c:pt>
                <c:pt idx="21">
                  <c:v>505.02452830188673</c:v>
                </c:pt>
                <c:pt idx="22">
                  <c:v>529.77083333333337</c:v>
                </c:pt>
                <c:pt idx="23">
                  <c:v>393.25920634920641</c:v>
                </c:pt>
              </c:numCache>
            </c:numRef>
          </c:val>
          <c:smooth val="0"/>
          <c:extLst>
            <c:ext xmlns:c16="http://schemas.microsoft.com/office/drawing/2014/chart" uri="{C3380CC4-5D6E-409C-BE32-E72D297353CC}">
              <c16:uniqueId val="{00000000-D996-4C14-BE23-9E77BD2D2778}"/>
            </c:ext>
          </c:extLst>
        </c:ser>
        <c:ser>
          <c:idx val="1"/>
          <c:order val="1"/>
          <c:tx>
            <c:strRef>
              <c:f>Average_SalesOverTime!$D$4:$D$5</c:f>
              <c:strCache>
                <c:ptCount val="1"/>
                <c:pt idx="0">
                  <c:v>KMART STORE</c:v>
                </c:pt>
              </c:strCache>
            </c:strRef>
          </c:tx>
          <c:spPr>
            <a:ln w="28575" cap="rnd">
              <a:solidFill>
                <a:srgbClr val="FF0000"/>
              </a:solidFill>
              <a:round/>
            </a:ln>
            <a:effectLst/>
          </c:spPr>
          <c:marker>
            <c:symbol val="none"/>
          </c:marker>
          <c:cat>
            <c:multiLvlStrRef>
              <c:f>Average_SalesOverTime!$B$6:$B$32</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2023</c:v>
                  </c:pt>
                  <c:pt idx="12">
                    <c:v>2024</c:v>
                  </c:pt>
                </c:lvl>
              </c:multiLvlStrCache>
            </c:multiLvlStrRef>
          </c:cat>
          <c:val>
            <c:numRef>
              <c:f>Average_SalesOverTime!$D$6:$D$32</c:f>
              <c:numCache>
                <c:formatCode>"$"#,##0.00</c:formatCode>
                <c:ptCount val="24"/>
                <c:pt idx="0">
                  <c:v>844.26238805970149</c:v>
                </c:pt>
                <c:pt idx="1">
                  <c:v>826.95137931034481</c:v>
                </c:pt>
                <c:pt idx="2">
                  <c:v>652.32391304347834</c:v>
                </c:pt>
                <c:pt idx="3">
                  <c:v>951.75940000000003</c:v>
                </c:pt>
                <c:pt idx="4">
                  <c:v>720.22546875000012</c:v>
                </c:pt>
                <c:pt idx="5">
                  <c:v>1035.3045390070922</c:v>
                </c:pt>
                <c:pt idx="6">
                  <c:v>762.69173611111114</c:v>
                </c:pt>
                <c:pt idx="7">
                  <c:v>803.86419999999998</c:v>
                </c:pt>
                <c:pt idx="8">
                  <c:v>749.30455172413804</c:v>
                </c:pt>
                <c:pt idx="9">
                  <c:v>821.95868217054272</c:v>
                </c:pt>
                <c:pt idx="10">
                  <c:v>642.80478260869563</c:v>
                </c:pt>
                <c:pt idx="11">
                  <c:v>789.05057377049195</c:v>
                </c:pt>
                <c:pt idx="12">
                  <c:v>697.89773913043496</c:v>
                </c:pt>
                <c:pt idx="13">
                  <c:v>690.97887096774195</c:v>
                </c:pt>
                <c:pt idx="14">
                  <c:v>825.64906250000024</c:v>
                </c:pt>
                <c:pt idx="15">
                  <c:v>657.45088888888881</c:v>
                </c:pt>
                <c:pt idx="16">
                  <c:v>728.51595588235296</c:v>
                </c:pt>
                <c:pt idx="17">
                  <c:v>514.5884210526317</c:v>
                </c:pt>
                <c:pt idx="18">
                  <c:v>830.90161290322555</c:v>
                </c:pt>
                <c:pt idx="19">
                  <c:v>1155.8478358208956</c:v>
                </c:pt>
                <c:pt idx="20">
                  <c:v>714.41476923076937</c:v>
                </c:pt>
                <c:pt idx="21">
                  <c:v>817.8597841726621</c:v>
                </c:pt>
                <c:pt idx="22">
                  <c:v>868.69184873949587</c:v>
                </c:pt>
                <c:pt idx="23">
                  <c:v>819.80804347826108</c:v>
                </c:pt>
              </c:numCache>
            </c:numRef>
          </c:val>
          <c:smooth val="0"/>
          <c:extLst>
            <c:ext xmlns:c16="http://schemas.microsoft.com/office/drawing/2014/chart" uri="{C3380CC4-5D6E-409C-BE32-E72D297353CC}">
              <c16:uniqueId val="{0000000C-DEE1-49B5-A3FE-66FAD7DC5D5C}"/>
            </c:ext>
          </c:extLst>
        </c:ser>
        <c:dLbls>
          <c:showLegendKey val="0"/>
          <c:showVal val="0"/>
          <c:showCatName val="0"/>
          <c:showSerName val="0"/>
          <c:showPercent val="0"/>
          <c:showBubbleSize val="0"/>
        </c:dLbls>
        <c:smooth val="0"/>
        <c:axId val="1599766800"/>
        <c:axId val="1599767280"/>
      </c:lineChart>
      <c:catAx>
        <c:axId val="159976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9767280"/>
        <c:crosses val="autoZero"/>
        <c:auto val="1"/>
        <c:lblAlgn val="ctr"/>
        <c:lblOffset val="100"/>
        <c:noMultiLvlLbl val="0"/>
      </c:catAx>
      <c:valAx>
        <c:axId val="1599767280"/>
        <c:scaling>
          <c:orientation val="minMax"/>
        </c:scaling>
        <c:delete val="0"/>
        <c:axPos val="l"/>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9766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[KMART - Sales Dashboard_Shakti.xlsx]Sales_byCategory!CategorySales</c:name>
    <c:fmtId val="3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Sales_byCategory!$C$4:$C$5</c:f>
              <c:strCache>
                <c:ptCount val="1"/>
                <c:pt idx="0">
                  <c:v>KMART ONLINE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Sales_byCategory!$B$6:$B$16</c:f>
              <c:strCache>
                <c:ptCount val="10"/>
                <c:pt idx="0">
                  <c:v>Party &amp; Gift Wrap</c:v>
                </c:pt>
                <c:pt idx="1">
                  <c:v>Stationery &amp; Office Supplies</c:v>
                </c:pt>
                <c:pt idx="2">
                  <c:v>Accessories</c:v>
                </c:pt>
                <c:pt idx="3">
                  <c:v>Electronics &amp; Entertainment</c:v>
                </c:pt>
                <c:pt idx="4">
                  <c:v>Baby &amp; Nursery</c:v>
                </c:pt>
                <c:pt idx="5">
                  <c:v>Beauty &amp; Personal Care</c:v>
                </c:pt>
                <c:pt idx="6">
                  <c:v>Footwear</c:v>
                </c:pt>
                <c:pt idx="7">
                  <c:v>Toys &amp; Outdoor Play</c:v>
                </c:pt>
                <c:pt idx="8">
                  <c:v>Home &amp; Living</c:v>
                </c:pt>
                <c:pt idx="9">
                  <c:v>Clothing &amp; Fashion</c:v>
                </c:pt>
              </c:strCache>
            </c:strRef>
          </c:cat>
          <c:val>
            <c:numRef>
              <c:f>Sales_byCategory!$C$6:$C$16</c:f>
              <c:numCache>
                <c:formatCode>"$"#,##0.00</c:formatCode>
                <c:ptCount val="10"/>
                <c:pt idx="0">
                  <c:v>12738.55</c:v>
                </c:pt>
                <c:pt idx="1">
                  <c:v>15631.689999999997</c:v>
                </c:pt>
                <c:pt idx="2">
                  <c:v>23548.909999999993</c:v>
                </c:pt>
                <c:pt idx="3">
                  <c:v>39203.43</c:v>
                </c:pt>
                <c:pt idx="4">
                  <c:v>45816.3</c:v>
                </c:pt>
                <c:pt idx="5">
                  <c:v>81915.97</c:v>
                </c:pt>
                <c:pt idx="6">
                  <c:v>69084.55</c:v>
                </c:pt>
                <c:pt idx="7">
                  <c:v>121697.56</c:v>
                </c:pt>
                <c:pt idx="8">
                  <c:v>104554.15999999999</c:v>
                </c:pt>
                <c:pt idx="9">
                  <c:v>143924.37</c:v>
                </c:pt>
              </c:numCache>
            </c:numRef>
          </c:val>
          <c:extLst>
            <c:ext xmlns:c16="http://schemas.microsoft.com/office/drawing/2014/chart" uri="{C3380CC4-5D6E-409C-BE32-E72D297353CC}">
              <c16:uniqueId val="{00000000-0323-4A6D-88BE-1584F7F85D37}"/>
            </c:ext>
          </c:extLst>
        </c:ser>
        <c:ser>
          <c:idx val="1"/>
          <c:order val="1"/>
          <c:tx>
            <c:strRef>
              <c:f>Sales_byCategory!$D$4:$D$5</c:f>
              <c:strCache>
                <c:ptCount val="1"/>
                <c:pt idx="0">
                  <c:v>KMART STORE</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Sales_byCategory!$B$6:$B$16</c:f>
              <c:strCache>
                <c:ptCount val="10"/>
                <c:pt idx="0">
                  <c:v>Party &amp; Gift Wrap</c:v>
                </c:pt>
                <c:pt idx="1">
                  <c:v>Stationery &amp; Office Supplies</c:v>
                </c:pt>
                <c:pt idx="2">
                  <c:v>Accessories</c:v>
                </c:pt>
                <c:pt idx="3">
                  <c:v>Electronics &amp; Entertainment</c:v>
                </c:pt>
                <c:pt idx="4">
                  <c:v>Baby &amp; Nursery</c:v>
                </c:pt>
                <c:pt idx="5">
                  <c:v>Beauty &amp; Personal Care</c:v>
                </c:pt>
                <c:pt idx="6">
                  <c:v>Footwear</c:v>
                </c:pt>
                <c:pt idx="7">
                  <c:v>Toys &amp; Outdoor Play</c:v>
                </c:pt>
                <c:pt idx="8">
                  <c:v>Home &amp; Living</c:v>
                </c:pt>
                <c:pt idx="9">
                  <c:v>Clothing &amp; Fashion</c:v>
                </c:pt>
              </c:strCache>
            </c:strRef>
          </c:cat>
          <c:val>
            <c:numRef>
              <c:f>Sales_byCategory!$D$6:$D$16</c:f>
              <c:numCache>
                <c:formatCode>"$"#,##0.00</c:formatCode>
                <c:ptCount val="10"/>
                <c:pt idx="0">
                  <c:v>48848.580000000009</c:v>
                </c:pt>
                <c:pt idx="1">
                  <c:v>51254.19</c:v>
                </c:pt>
                <c:pt idx="2">
                  <c:v>63908.990000000005</c:v>
                </c:pt>
                <c:pt idx="3">
                  <c:v>125502.73000000001</c:v>
                </c:pt>
                <c:pt idx="4">
                  <c:v>174100.77999999994</c:v>
                </c:pt>
                <c:pt idx="5">
                  <c:v>278257.8</c:v>
                </c:pt>
                <c:pt idx="6">
                  <c:v>312539.23000000021</c:v>
                </c:pt>
                <c:pt idx="7">
                  <c:v>427704.99000000005</c:v>
                </c:pt>
                <c:pt idx="8">
                  <c:v>503470.23</c:v>
                </c:pt>
                <c:pt idx="9">
                  <c:v>542555.46999999986</c:v>
                </c:pt>
              </c:numCache>
            </c:numRef>
          </c:val>
          <c:extLst>
            <c:ext xmlns:c16="http://schemas.microsoft.com/office/drawing/2014/chart" uri="{C3380CC4-5D6E-409C-BE32-E72D297353CC}">
              <c16:uniqueId val="{0000000C-48DF-4FE8-A749-CADB41F5AE4C}"/>
            </c:ext>
          </c:extLst>
        </c:ser>
        <c:dLbls>
          <c:showLegendKey val="0"/>
          <c:showVal val="0"/>
          <c:showCatName val="0"/>
          <c:showSerName val="0"/>
          <c:showPercent val="0"/>
          <c:showBubbleSize val="0"/>
        </c:dLbls>
        <c:gapWidth val="182"/>
        <c:overlap val="-50"/>
        <c:axId val="511376559"/>
        <c:axId val="511373199"/>
      </c:barChart>
      <c:catAx>
        <c:axId val="5113765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1373199"/>
        <c:crosses val="autoZero"/>
        <c:auto val="1"/>
        <c:lblAlgn val="ctr"/>
        <c:lblOffset val="100"/>
        <c:noMultiLvlLbl val="0"/>
      </c:catAx>
      <c:valAx>
        <c:axId val="511373199"/>
        <c:scaling>
          <c:orientation val="minMax"/>
        </c:scaling>
        <c:delete val="0"/>
        <c:axPos val="b"/>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1376559"/>
        <c:crosses val="autoZero"/>
        <c:crossBetween val="between"/>
        <c:dispUnits>
          <c:builtInUnit val="thousand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[KMART - Sales Dashboard_Shakti.xlsx]Sales_bySuburb!SuburbSales</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Sales by Suburb (Top</a:t>
            </a:r>
            <a:r>
              <a:rPr lang="en-AU" baseline="0"/>
              <a:t> 10)</a:t>
            </a:r>
            <a:endParaRPr lang="en-AU"/>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Sales_bySuburb!$C$4:$C$5</c:f>
              <c:strCache>
                <c:ptCount val="1"/>
                <c:pt idx="0">
                  <c:v>KMART ONLINE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Sales_bySuburb!$B$6:$B$16</c:f>
              <c:strCache>
                <c:ptCount val="10"/>
                <c:pt idx="0">
                  <c:v>Castle Hill</c:v>
                </c:pt>
                <c:pt idx="1">
                  <c:v>Armidale</c:v>
                </c:pt>
                <c:pt idx="2">
                  <c:v>Ballarat</c:v>
                </c:pt>
                <c:pt idx="3">
                  <c:v>Dubbo</c:v>
                </c:pt>
                <c:pt idx="4">
                  <c:v>Alexandria</c:v>
                </c:pt>
                <c:pt idx="5">
                  <c:v>Albany</c:v>
                </c:pt>
                <c:pt idx="6">
                  <c:v>Underwood</c:v>
                </c:pt>
                <c:pt idx="7">
                  <c:v>Chadstone</c:v>
                </c:pt>
                <c:pt idx="8">
                  <c:v>Campbelltown</c:v>
                </c:pt>
                <c:pt idx="9">
                  <c:v>Frankston</c:v>
                </c:pt>
              </c:strCache>
            </c:strRef>
          </c:cat>
          <c:val>
            <c:numRef>
              <c:f>Sales_bySuburb!$C$6:$C$16</c:f>
              <c:numCache>
                <c:formatCode>"$"#,##0.00</c:formatCode>
                <c:ptCount val="10"/>
                <c:pt idx="0">
                  <c:v>4935.67</c:v>
                </c:pt>
                <c:pt idx="1">
                  <c:v>65457.710000000006</c:v>
                </c:pt>
                <c:pt idx="2">
                  <c:v>15847.229999999998</c:v>
                </c:pt>
                <c:pt idx="3">
                  <c:v>3266.7700000000004</c:v>
                </c:pt>
                <c:pt idx="4">
                  <c:v>64607.830000000009</c:v>
                </c:pt>
                <c:pt idx="5">
                  <c:v>63673.17</c:v>
                </c:pt>
                <c:pt idx="6">
                  <c:v>1632.75</c:v>
                </c:pt>
                <c:pt idx="7">
                  <c:v>1827.37</c:v>
                </c:pt>
                <c:pt idx="8">
                  <c:v>2666.7400000000002</c:v>
                </c:pt>
                <c:pt idx="9">
                  <c:v>1627.1699999999996</c:v>
                </c:pt>
              </c:numCache>
            </c:numRef>
          </c:val>
          <c:extLst>
            <c:ext xmlns:c16="http://schemas.microsoft.com/office/drawing/2014/chart" uri="{C3380CC4-5D6E-409C-BE32-E72D297353CC}">
              <c16:uniqueId val="{00000000-41C0-4AF1-80DD-3146CDDC6E02}"/>
            </c:ext>
          </c:extLst>
        </c:ser>
        <c:ser>
          <c:idx val="1"/>
          <c:order val="1"/>
          <c:tx>
            <c:strRef>
              <c:f>Sales_bySuburb!$D$4:$D$5</c:f>
              <c:strCache>
                <c:ptCount val="1"/>
                <c:pt idx="0">
                  <c:v>KMART STORE</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Sales_bySuburb!$B$6:$B$16</c:f>
              <c:strCache>
                <c:ptCount val="10"/>
                <c:pt idx="0">
                  <c:v>Castle Hill</c:v>
                </c:pt>
                <c:pt idx="1">
                  <c:v>Armidale</c:v>
                </c:pt>
                <c:pt idx="2">
                  <c:v>Ballarat</c:v>
                </c:pt>
                <c:pt idx="3">
                  <c:v>Dubbo</c:v>
                </c:pt>
                <c:pt idx="4">
                  <c:v>Alexandria</c:v>
                </c:pt>
                <c:pt idx="5">
                  <c:v>Albany</c:v>
                </c:pt>
                <c:pt idx="6">
                  <c:v>Underwood</c:v>
                </c:pt>
                <c:pt idx="7">
                  <c:v>Chadstone</c:v>
                </c:pt>
                <c:pt idx="8">
                  <c:v>Campbelltown</c:v>
                </c:pt>
                <c:pt idx="9">
                  <c:v>Frankston</c:v>
                </c:pt>
              </c:strCache>
            </c:strRef>
          </c:cat>
          <c:val>
            <c:numRef>
              <c:f>Sales_bySuburb!$D$6:$D$16</c:f>
              <c:numCache>
                <c:formatCode>"$"#,##0.00</c:formatCode>
                <c:ptCount val="10"/>
                <c:pt idx="0">
                  <c:v>66856.09</c:v>
                </c:pt>
                <c:pt idx="1">
                  <c:v>7650.54</c:v>
                </c:pt>
                <c:pt idx="2">
                  <c:v>58570.100000000006</c:v>
                </c:pt>
                <c:pt idx="3">
                  <c:v>71472.150000000009</c:v>
                </c:pt>
                <c:pt idx="4">
                  <c:v>10855.09</c:v>
                </c:pt>
                <c:pt idx="5">
                  <c:v>12433.82</c:v>
                </c:pt>
                <c:pt idx="6">
                  <c:v>75585.830000000016</c:v>
                </c:pt>
                <c:pt idx="7">
                  <c:v>82414.69</c:v>
                </c:pt>
                <c:pt idx="8">
                  <c:v>94778.62000000001</c:v>
                </c:pt>
                <c:pt idx="9">
                  <c:v>104095.13999999998</c:v>
                </c:pt>
              </c:numCache>
            </c:numRef>
          </c:val>
          <c:extLst>
            <c:ext xmlns:c16="http://schemas.microsoft.com/office/drawing/2014/chart" uri="{C3380CC4-5D6E-409C-BE32-E72D297353CC}">
              <c16:uniqueId val="{0000000C-B7E6-4851-9B5F-AD1B81E58D93}"/>
            </c:ext>
          </c:extLst>
        </c:ser>
        <c:dLbls>
          <c:showLegendKey val="0"/>
          <c:showVal val="0"/>
          <c:showCatName val="0"/>
          <c:showSerName val="0"/>
          <c:showPercent val="0"/>
          <c:showBubbleSize val="0"/>
        </c:dLbls>
        <c:gapWidth val="182"/>
        <c:overlap val="-50"/>
        <c:axId val="511323279"/>
        <c:axId val="511329999"/>
      </c:barChart>
      <c:catAx>
        <c:axId val="5113232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1329999"/>
        <c:crosses val="autoZero"/>
        <c:auto val="1"/>
        <c:lblAlgn val="ctr"/>
        <c:lblOffset val="100"/>
        <c:noMultiLvlLbl val="0"/>
      </c:catAx>
      <c:valAx>
        <c:axId val="511329999"/>
        <c:scaling>
          <c:orientation val="minMax"/>
        </c:scaling>
        <c:delete val="0"/>
        <c:axPos val="b"/>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1323279"/>
        <c:crosses val="autoZero"/>
        <c:crossBetween val="between"/>
        <c:dispUnits>
          <c:builtInUnit val="thousand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[KMART - Sales Dashboard_Shakti.xlsx]Sales_byType!TypeSales</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Channel Distributions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1"/>
        <c:spPr>
          <a:solidFill>
            <a:srgbClr val="FF0000"/>
          </a:solidFill>
          <a:ln w="19050">
            <a:solidFill>
              <a:schemeClr val="lt1"/>
            </a:solidFill>
          </a:ln>
          <a:effectLst/>
        </c:spPr>
        <c:dLbl>
          <c:idx val="0"/>
          <c:layout>
            <c:manualLayout>
              <c:x val="-0.21944444444444444"/>
              <c:y val="8.33333333333331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2138888888888888"/>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2138888888888888"/>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5"/>
        <c:spPr>
          <a:solidFill>
            <a:srgbClr val="FF0000"/>
          </a:solidFill>
          <a:ln w="19050">
            <a:solidFill>
              <a:schemeClr val="lt1"/>
            </a:solidFill>
          </a:ln>
          <a:effectLst/>
        </c:spPr>
        <c:dLbl>
          <c:idx val="0"/>
          <c:layout>
            <c:manualLayout>
              <c:x val="-0.21944444444444444"/>
              <c:y val="8.33333333333331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3457671001926782"/>
              <c:y val="-5.35051587301587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layout>
                <c:manualLayout>
                  <c:w val="0.25925246913580247"/>
                  <c:h val="0.28096230158730157"/>
                </c:manualLayout>
              </c15:layout>
            </c:ext>
          </c:extLst>
        </c:dLbl>
      </c:pivotFmt>
      <c:pivotFmt>
        <c:idx val="8"/>
        <c:spPr>
          <a:solidFill>
            <a:srgbClr val="FF0000"/>
          </a:solidFill>
          <a:ln w="19050">
            <a:solidFill>
              <a:schemeClr val="lt1"/>
            </a:solidFill>
          </a:ln>
          <a:effectLst/>
        </c:spPr>
        <c:dLbl>
          <c:idx val="0"/>
          <c:layout>
            <c:manualLayout>
              <c:x val="-0.30937205630485975"/>
              <c:y val="3.27277777777776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layout>
                <c:manualLayout>
                  <c:w val="0.2468858024691358"/>
                  <c:h val="0.28096230158730157"/>
                </c:manualLayout>
              </c15:layout>
            </c:ext>
          </c:extLst>
        </c:dLbl>
      </c:pivotFmt>
    </c:pivotFmts>
    <c:plotArea>
      <c:layout/>
      <c:doughnutChart>
        <c:varyColors val="1"/>
        <c:ser>
          <c:idx val="0"/>
          <c:order val="0"/>
          <c:tx>
            <c:strRef>
              <c:f>Sales_byType!$C$4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EFF-4CAC-A8EE-014BA6651186}"/>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3-2EFF-4CAC-A8EE-014BA6651186}"/>
              </c:ext>
            </c:extLst>
          </c:dPt>
          <c:dLbls>
            <c:dLbl>
              <c:idx val="0"/>
              <c:layout>
                <c:manualLayout>
                  <c:x val="0.3457671001926782"/>
                  <c:y val="-5.3505158730158729E-2"/>
                </c:manualLayout>
              </c:layout>
              <c:showLegendKey val="0"/>
              <c:showVal val="1"/>
              <c:showCatName val="1"/>
              <c:showSerName val="0"/>
              <c:showPercent val="1"/>
              <c:showBubbleSize val="0"/>
              <c:separator>
</c:separator>
              <c:extLst>
                <c:ext xmlns:c15="http://schemas.microsoft.com/office/drawing/2012/chart" uri="{CE6537A1-D6FC-4f65-9D91-7224C49458BB}">
                  <c15:layout>
                    <c:manualLayout>
                      <c:w val="0.25925246913580247"/>
                      <c:h val="0.28096230158730157"/>
                    </c:manualLayout>
                  </c15:layout>
                </c:ext>
                <c:ext xmlns:c16="http://schemas.microsoft.com/office/drawing/2014/chart" uri="{C3380CC4-5D6E-409C-BE32-E72D297353CC}">
                  <c16:uniqueId val="{00000001-2EFF-4CAC-A8EE-014BA6651186}"/>
                </c:ext>
              </c:extLst>
            </c:dLbl>
            <c:dLbl>
              <c:idx val="1"/>
              <c:layout>
                <c:manualLayout>
                  <c:x val="-0.30937205630485975"/>
                  <c:y val="3.2727777777777682E-2"/>
                </c:manualLayout>
              </c:layout>
              <c:showLegendKey val="0"/>
              <c:showVal val="1"/>
              <c:showCatName val="1"/>
              <c:showSerName val="0"/>
              <c:showPercent val="1"/>
              <c:showBubbleSize val="0"/>
              <c:separator>
</c:separator>
              <c:extLst>
                <c:ext xmlns:c15="http://schemas.microsoft.com/office/drawing/2012/chart" uri="{CE6537A1-D6FC-4f65-9D91-7224C49458BB}">
                  <c15:layout>
                    <c:manualLayout>
                      <c:w val="0.2468858024691358"/>
                      <c:h val="0.28096230158730157"/>
                    </c:manualLayout>
                  </c15:layout>
                </c:ext>
                <c:ext xmlns:c16="http://schemas.microsoft.com/office/drawing/2014/chart" uri="{C3380CC4-5D6E-409C-BE32-E72D297353CC}">
                  <c16:uniqueId val="{00000003-2EFF-4CAC-A8EE-014BA665118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eparator>
</c:separator>
            <c:showLeaderLines val="0"/>
            <c:extLst>
              <c:ext xmlns:c15="http://schemas.microsoft.com/office/drawing/2012/chart" uri="{CE6537A1-D6FC-4f65-9D91-7224C49458BB}"/>
            </c:extLst>
          </c:dLbls>
          <c:cat>
            <c:strRef>
              <c:f>Sales_byType!$B$5:$B$7</c:f>
              <c:strCache>
                <c:ptCount val="2"/>
                <c:pt idx="0">
                  <c:v>KMART ONLINE</c:v>
                </c:pt>
                <c:pt idx="1">
                  <c:v>KMART STORE</c:v>
                </c:pt>
              </c:strCache>
            </c:strRef>
          </c:cat>
          <c:val>
            <c:numRef>
              <c:f>Sales_byType!$C$5:$C$7</c:f>
              <c:numCache>
                <c:formatCode>"$"#,##0.00</c:formatCode>
                <c:ptCount val="2"/>
                <c:pt idx="0">
                  <c:v>658115.49</c:v>
                </c:pt>
                <c:pt idx="1">
                  <c:v>2528142.9900000012</c:v>
                </c:pt>
              </c:numCache>
            </c:numRef>
          </c:val>
          <c:extLst>
            <c:ext xmlns:c16="http://schemas.microsoft.com/office/drawing/2014/chart" uri="{C3380CC4-5D6E-409C-BE32-E72D297353CC}">
              <c16:uniqueId val="{00000004-2EFF-4CAC-A8EE-014BA6651186}"/>
            </c:ext>
          </c:extLst>
        </c:ser>
        <c:dLbls>
          <c:showLegendKey val="0"/>
          <c:showVal val="0"/>
          <c:showCatName val="0"/>
          <c:showSerName val="0"/>
          <c:showPercent val="0"/>
          <c:showBubbleSize val="0"/>
          <c:showLeaderLines val="0"/>
        </c:dLbls>
        <c:firstSliceAng val="0"/>
        <c:holeSize val="5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[KMART - Sales Dashboard_Shakti.xlsx]Sales_byManager!ManagerSales</c:name>
    <c:fmtId val="3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Sales by Manager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361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361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361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Sales_byManager!$C$4:$C$5</c:f>
              <c:strCache>
                <c:ptCount val="1"/>
                <c:pt idx="0">
                  <c:v>KMART ONLINE</c:v>
                </c:pt>
              </c:strCache>
            </c:strRef>
          </c:tx>
          <c:spPr>
            <a:solidFill>
              <a:schemeClr val="accent1"/>
            </a:solidFill>
            <a:ln>
              <a:noFill/>
            </a:ln>
            <a:effectLst/>
          </c:spPr>
          <c:invertIfNegative val="0"/>
          <c:cat>
            <c:strRef>
              <c:f>Sales_byManager!$B$6:$B$16</c:f>
              <c:strCache>
                <c:ptCount val="10"/>
                <c:pt idx="0">
                  <c:v>Rachael Long</c:v>
                </c:pt>
                <c:pt idx="1">
                  <c:v>John Gardner</c:v>
                </c:pt>
                <c:pt idx="2">
                  <c:v>Lillian Pruitt</c:v>
                </c:pt>
                <c:pt idx="3">
                  <c:v>Jeremy Garcia</c:v>
                </c:pt>
                <c:pt idx="4">
                  <c:v>Jerry Fulton</c:v>
                </c:pt>
                <c:pt idx="5">
                  <c:v>George Chester</c:v>
                </c:pt>
                <c:pt idx="6">
                  <c:v>Terri Wright</c:v>
                </c:pt>
                <c:pt idx="7">
                  <c:v>Brian Hubbard</c:v>
                </c:pt>
                <c:pt idx="8">
                  <c:v>Claire Bridges</c:v>
                </c:pt>
                <c:pt idx="9">
                  <c:v>Miles Hammond</c:v>
                </c:pt>
              </c:strCache>
            </c:strRef>
          </c:cat>
          <c:val>
            <c:numRef>
              <c:f>Sales_byManager!$C$6:$C$16</c:f>
              <c:numCache>
                <c:formatCode>"$"#,##0.00</c:formatCode>
                <c:ptCount val="10"/>
                <c:pt idx="0">
                  <c:v>16223.210000000001</c:v>
                </c:pt>
                <c:pt idx="1">
                  <c:v>23870.300000000003</c:v>
                </c:pt>
                <c:pt idx="2">
                  <c:v>70065.939999999988</c:v>
                </c:pt>
                <c:pt idx="3">
                  <c:v>81133.34</c:v>
                </c:pt>
                <c:pt idx="4">
                  <c:v>38138.720000000008</c:v>
                </c:pt>
                <c:pt idx="5">
                  <c:v>19648.400000000001</c:v>
                </c:pt>
                <c:pt idx="6">
                  <c:v>8133.15</c:v>
                </c:pt>
                <c:pt idx="7">
                  <c:v>101079.18000000001</c:v>
                </c:pt>
                <c:pt idx="8">
                  <c:v>72424.009999999995</c:v>
                </c:pt>
                <c:pt idx="9">
                  <c:v>65967.66</c:v>
                </c:pt>
              </c:numCache>
            </c:numRef>
          </c:val>
          <c:extLst>
            <c:ext xmlns:c16="http://schemas.microsoft.com/office/drawing/2014/chart" uri="{C3380CC4-5D6E-409C-BE32-E72D297353CC}">
              <c16:uniqueId val="{00000000-292C-4734-BCDC-24E119EA6A6E}"/>
            </c:ext>
          </c:extLst>
        </c:ser>
        <c:ser>
          <c:idx val="1"/>
          <c:order val="1"/>
          <c:tx>
            <c:strRef>
              <c:f>Sales_byManager!$D$4:$D$5</c:f>
              <c:strCache>
                <c:ptCount val="1"/>
                <c:pt idx="0">
                  <c:v>KMART STORE</c:v>
                </c:pt>
              </c:strCache>
            </c:strRef>
          </c:tx>
          <c:spPr>
            <a:solidFill>
              <a:srgbClr val="FF361C"/>
            </a:solidFill>
            <a:ln>
              <a:noFill/>
            </a:ln>
            <a:effectLst/>
          </c:spPr>
          <c:invertIfNegative val="0"/>
          <c:cat>
            <c:strRef>
              <c:f>Sales_byManager!$B$6:$B$16</c:f>
              <c:strCache>
                <c:ptCount val="10"/>
                <c:pt idx="0">
                  <c:v>Rachael Long</c:v>
                </c:pt>
                <c:pt idx="1">
                  <c:v>John Gardner</c:v>
                </c:pt>
                <c:pt idx="2">
                  <c:v>Lillian Pruitt</c:v>
                </c:pt>
                <c:pt idx="3">
                  <c:v>Jeremy Garcia</c:v>
                </c:pt>
                <c:pt idx="4">
                  <c:v>Jerry Fulton</c:v>
                </c:pt>
                <c:pt idx="5">
                  <c:v>George Chester</c:v>
                </c:pt>
                <c:pt idx="6">
                  <c:v>Terri Wright</c:v>
                </c:pt>
                <c:pt idx="7">
                  <c:v>Brian Hubbard</c:v>
                </c:pt>
                <c:pt idx="8">
                  <c:v>Claire Bridges</c:v>
                </c:pt>
                <c:pt idx="9">
                  <c:v>Miles Hammond</c:v>
                </c:pt>
              </c:strCache>
            </c:strRef>
          </c:cat>
          <c:val>
            <c:numRef>
              <c:f>Sales_byManager!$D$6:$D$16</c:f>
              <c:numCache>
                <c:formatCode>"$"#,##0.00</c:formatCode>
                <c:ptCount val="10"/>
                <c:pt idx="0">
                  <c:v>293553.06</c:v>
                </c:pt>
                <c:pt idx="1">
                  <c:v>272210.60000000003</c:v>
                </c:pt>
                <c:pt idx="2">
                  <c:v>201015.24999999997</c:v>
                </c:pt>
                <c:pt idx="3">
                  <c:v>172533.9</c:v>
                </c:pt>
                <c:pt idx="4">
                  <c:v>210632.55</c:v>
                </c:pt>
                <c:pt idx="5">
                  <c:v>205043.04999999996</c:v>
                </c:pt>
                <c:pt idx="6">
                  <c:v>204205.12000000008</c:v>
                </c:pt>
                <c:pt idx="7">
                  <c:v>98503.730000000025</c:v>
                </c:pt>
                <c:pt idx="8">
                  <c:v>86340.640000000014</c:v>
                </c:pt>
                <c:pt idx="9">
                  <c:v>83827.009999999995</c:v>
                </c:pt>
              </c:numCache>
            </c:numRef>
          </c:val>
          <c:extLst>
            <c:ext xmlns:c16="http://schemas.microsoft.com/office/drawing/2014/chart" uri="{C3380CC4-5D6E-409C-BE32-E72D297353CC}">
              <c16:uniqueId val="{0000000C-6E6A-479A-AAA6-54BB96ACFF32}"/>
            </c:ext>
          </c:extLst>
        </c:ser>
        <c:dLbls>
          <c:showLegendKey val="0"/>
          <c:showVal val="0"/>
          <c:showCatName val="0"/>
          <c:showSerName val="0"/>
          <c:showPercent val="0"/>
          <c:showBubbleSize val="0"/>
        </c:dLbls>
        <c:gapWidth val="150"/>
        <c:overlap val="100"/>
        <c:axId val="991624415"/>
        <c:axId val="991622975"/>
      </c:barChart>
      <c:catAx>
        <c:axId val="991624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1622975"/>
        <c:crosses val="autoZero"/>
        <c:auto val="1"/>
        <c:lblAlgn val="ctr"/>
        <c:lblOffset val="100"/>
        <c:noMultiLvlLbl val="0"/>
      </c:catAx>
      <c:valAx>
        <c:axId val="991622975"/>
        <c:scaling>
          <c:orientation val="minMax"/>
        </c:scaling>
        <c:delete val="0"/>
        <c:axPos val="l"/>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1624415"/>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[KMART - Sales Dashboard_Shakti.xlsx]Sales_byBuyer!BuyerSales</c:name>
    <c:fmtId val="4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baseline="0"/>
              <a:t>Sales by Buyers - Online Vs Store</a:t>
            </a:r>
            <a:endParaRPr lang="en-AU"/>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361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361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361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F361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Sales_byBuyer!$C$4:$C$5</c:f>
              <c:strCache>
                <c:ptCount val="1"/>
                <c:pt idx="0">
                  <c:v>KMART ONLINE</c:v>
                </c:pt>
              </c:strCache>
            </c:strRef>
          </c:tx>
          <c:spPr>
            <a:solidFill>
              <a:schemeClr val="accent1"/>
            </a:solidFill>
            <a:ln>
              <a:noFill/>
            </a:ln>
            <a:effectLst/>
          </c:spPr>
          <c:invertIfNegative val="0"/>
          <c:cat>
            <c:strRef>
              <c:f>Sales_byBuyer!$B$6:$B$16</c:f>
              <c:strCache>
                <c:ptCount val="10"/>
                <c:pt idx="0">
                  <c:v>Chris Monroe</c:v>
                </c:pt>
                <c:pt idx="1">
                  <c:v>Ella Hickman</c:v>
                </c:pt>
                <c:pt idx="2">
                  <c:v>Sara Ferrell</c:v>
                </c:pt>
                <c:pt idx="3">
                  <c:v>Maggie Mayer</c:v>
                </c:pt>
                <c:pt idx="4">
                  <c:v>Amy Buchanan</c:v>
                </c:pt>
                <c:pt idx="5">
                  <c:v>Chester George</c:v>
                </c:pt>
                <c:pt idx="6">
                  <c:v>Richard Carr</c:v>
                </c:pt>
                <c:pt idx="7">
                  <c:v>Howard Wright</c:v>
                </c:pt>
                <c:pt idx="8">
                  <c:v>Elizabeth Gentry</c:v>
                </c:pt>
                <c:pt idx="9">
                  <c:v>Bruce Curran</c:v>
                </c:pt>
              </c:strCache>
            </c:strRef>
          </c:cat>
          <c:val>
            <c:numRef>
              <c:f>Sales_byBuyer!$C$6:$C$16</c:f>
              <c:numCache>
                <c:formatCode>"$"#,##0.00</c:formatCode>
                <c:ptCount val="10"/>
                <c:pt idx="0">
                  <c:v>12738.55</c:v>
                </c:pt>
                <c:pt idx="1">
                  <c:v>15631.689999999997</c:v>
                </c:pt>
                <c:pt idx="2">
                  <c:v>23548.909999999993</c:v>
                </c:pt>
                <c:pt idx="3">
                  <c:v>39203.43</c:v>
                </c:pt>
                <c:pt idx="4">
                  <c:v>45816.3</c:v>
                </c:pt>
                <c:pt idx="5">
                  <c:v>81915.97</c:v>
                </c:pt>
                <c:pt idx="6">
                  <c:v>69084.55</c:v>
                </c:pt>
                <c:pt idx="7">
                  <c:v>121697.56</c:v>
                </c:pt>
                <c:pt idx="8">
                  <c:v>104554.15999999999</c:v>
                </c:pt>
                <c:pt idx="9">
                  <c:v>143924.37</c:v>
                </c:pt>
              </c:numCache>
            </c:numRef>
          </c:val>
          <c:extLst>
            <c:ext xmlns:c16="http://schemas.microsoft.com/office/drawing/2014/chart" uri="{C3380CC4-5D6E-409C-BE32-E72D297353CC}">
              <c16:uniqueId val="{00000000-8F2C-4D29-BF28-FB1973A6C203}"/>
            </c:ext>
          </c:extLst>
        </c:ser>
        <c:ser>
          <c:idx val="1"/>
          <c:order val="1"/>
          <c:tx>
            <c:strRef>
              <c:f>Sales_byBuyer!$D$4:$D$5</c:f>
              <c:strCache>
                <c:ptCount val="1"/>
                <c:pt idx="0">
                  <c:v>KMART STORE</c:v>
                </c:pt>
              </c:strCache>
            </c:strRef>
          </c:tx>
          <c:spPr>
            <a:solidFill>
              <a:srgbClr val="FF361C"/>
            </a:solidFill>
            <a:ln>
              <a:noFill/>
            </a:ln>
            <a:effectLst/>
          </c:spPr>
          <c:invertIfNegative val="0"/>
          <c:cat>
            <c:strRef>
              <c:f>Sales_byBuyer!$B$6:$B$16</c:f>
              <c:strCache>
                <c:ptCount val="10"/>
                <c:pt idx="0">
                  <c:v>Chris Monroe</c:v>
                </c:pt>
                <c:pt idx="1">
                  <c:v>Ella Hickman</c:v>
                </c:pt>
                <c:pt idx="2">
                  <c:v>Sara Ferrell</c:v>
                </c:pt>
                <c:pt idx="3">
                  <c:v>Maggie Mayer</c:v>
                </c:pt>
                <c:pt idx="4">
                  <c:v>Amy Buchanan</c:v>
                </c:pt>
                <c:pt idx="5">
                  <c:v>Chester George</c:v>
                </c:pt>
                <c:pt idx="6">
                  <c:v>Richard Carr</c:v>
                </c:pt>
                <c:pt idx="7">
                  <c:v>Howard Wright</c:v>
                </c:pt>
                <c:pt idx="8">
                  <c:v>Elizabeth Gentry</c:v>
                </c:pt>
                <c:pt idx="9">
                  <c:v>Bruce Curran</c:v>
                </c:pt>
              </c:strCache>
            </c:strRef>
          </c:cat>
          <c:val>
            <c:numRef>
              <c:f>Sales_byBuyer!$D$6:$D$16</c:f>
              <c:numCache>
                <c:formatCode>"$"#,##0.00</c:formatCode>
                <c:ptCount val="10"/>
                <c:pt idx="0">
                  <c:v>48848.580000000009</c:v>
                </c:pt>
                <c:pt idx="1">
                  <c:v>51254.19</c:v>
                </c:pt>
                <c:pt idx="2">
                  <c:v>63908.990000000005</c:v>
                </c:pt>
                <c:pt idx="3">
                  <c:v>125502.73000000001</c:v>
                </c:pt>
                <c:pt idx="4">
                  <c:v>174100.77999999994</c:v>
                </c:pt>
                <c:pt idx="5">
                  <c:v>278257.8</c:v>
                </c:pt>
                <c:pt idx="6">
                  <c:v>312539.23000000021</c:v>
                </c:pt>
                <c:pt idx="7">
                  <c:v>427704.99000000005</c:v>
                </c:pt>
                <c:pt idx="8">
                  <c:v>503470.23</c:v>
                </c:pt>
                <c:pt idx="9">
                  <c:v>542555.46999999986</c:v>
                </c:pt>
              </c:numCache>
            </c:numRef>
          </c:val>
          <c:extLst>
            <c:ext xmlns:c16="http://schemas.microsoft.com/office/drawing/2014/chart" uri="{C3380CC4-5D6E-409C-BE32-E72D297353CC}">
              <c16:uniqueId val="{0000000C-DF40-4881-829F-D526F678694D}"/>
            </c:ext>
          </c:extLst>
        </c:ser>
        <c:dLbls>
          <c:showLegendKey val="0"/>
          <c:showVal val="0"/>
          <c:showCatName val="0"/>
          <c:showSerName val="0"/>
          <c:showPercent val="0"/>
          <c:showBubbleSize val="0"/>
        </c:dLbls>
        <c:gapWidth val="150"/>
        <c:overlap val="100"/>
        <c:axId val="991624415"/>
        <c:axId val="991622975"/>
      </c:barChart>
      <c:catAx>
        <c:axId val="9916244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1622975"/>
        <c:crosses val="autoZero"/>
        <c:auto val="1"/>
        <c:lblAlgn val="ctr"/>
        <c:lblOffset val="100"/>
        <c:noMultiLvlLbl val="0"/>
      </c:catAx>
      <c:valAx>
        <c:axId val="991622975"/>
        <c:scaling>
          <c:orientation val="minMax"/>
        </c:scaling>
        <c:delete val="0"/>
        <c:axPos val="b"/>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1624415"/>
        <c:crosses val="autoZero"/>
        <c:crossBetween val="between"/>
        <c:dispUnits>
          <c:builtInUnit val="thousand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[KMART - Sales Dashboard_Shakti.xlsx]Sales_byType!TypeSales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Channel Distributions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1"/>
        <c:spPr>
          <a:solidFill>
            <a:srgbClr val="FF0000"/>
          </a:solidFill>
          <a:ln w="19050">
            <a:solidFill>
              <a:schemeClr val="lt1"/>
            </a:solidFill>
          </a:ln>
          <a:effectLst/>
        </c:spPr>
        <c:dLbl>
          <c:idx val="0"/>
          <c:layout>
            <c:manualLayout>
              <c:x val="-0.21944444444444444"/>
              <c:y val="8.33333333333331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2138888888888888"/>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s>
    <c:plotArea>
      <c:layout/>
      <c:doughnutChart>
        <c:varyColors val="1"/>
        <c:ser>
          <c:idx val="0"/>
          <c:order val="0"/>
          <c:tx>
            <c:strRef>
              <c:f>Sales_byType!$C$4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6BE0-4E60-897B-AE8D41A3AB9F}"/>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2-6BE0-4E60-897B-AE8D41A3AB9F}"/>
              </c:ext>
            </c:extLst>
          </c:dPt>
          <c:dLbls>
            <c:dLbl>
              <c:idx val="0"/>
              <c:layout>
                <c:manualLayout>
                  <c:x val="0.2138888888888888"/>
                  <c:y val="-7.8703703703703706E-2"/>
                </c:manualLayout>
              </c:layou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6BE0-4E60-897B-AE8D41A3AB9F}"/>
                </c:ext>
              </c:extLst>
            </c:dLbl>
            <c:dLbl>
              <c:idx val="1"/>
              <c:layout>
                <c:manualLayout>
                  <c:x val="-0.21944444444444444"/>
                  <c:y val="8.3333333333333162E-2"/>
                </c:manualLayout>
              </c:layou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2-6BE0-4E60-897B-AE8D41A3AB9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eparator>
</c:separator>
            <c:showLeaderLines val="0"/>
            <c:extLst>
              <c:ext xmlns:c15="http://schemas.microsoft.com/office/drawing/2012/chart" uri="{CE6537A1-D6FC-4f65-9D91-7224C49458BB}"/>
            </c:extLst>
          </c:dLbls>
          <c:cat>
            <c:strRef>
              <c:f>Sales_byType!$B$5:$B$7</c:f>
              <c:strCache>
                <c:ptCount val="2"/>
                <c:pt idx="0">
                  <c:v>KMART ONLINE</c:v>
                </c:pt>
                <c:pt idx="1">
                  <c:v>KMART STORE</c:v>
                </c:pt>
              </c:strCache>
            </c:strRef>
          </c:cat>
          <c:val>
            <c:numRef>
              <c:f>Sales_byType!$C$5:$C$7</c:f>
              <c:numCache>
                <c:formatCode>"$"#,##0.00</c:formatCode>
                <c:ptCount val="2"/>
                <c:pt idx="0">
                  <c:v>658115.49</c:v>
                </c:pt>
                <c:pt idx="1">
                  <c:v>2528142.9900000012</c:v>
                </c:pt>
              </c:numCache>
            </c:numRef>
          </c:val>
          <c:extLst>
            <c:ext xmlns:c16="http://schemas.microsoft.com/office/drawing/2014/chart" uri="{C3380CC4-5D6E-409C-BE32-E72D297353CC}">
              <c16:uniqueId val="{00000000-6BE0-4E60-897B-AE8D41A3AB9F}"/>
            </c:ext>
          </c:extLst>
        </c:ser>
        <c:dLbls>
          <c:showLegendKey val="0"/>
          <c:showVal val="0"/>
          <c:showCatName val="0"/>
          <c:showSerName val="0"/>
          <c:showPercent val="0"/>
          <c:showBubbleSize val="0"/>
          <c:showLeaderLines val="0"/>
        </c:dLbls>
        <c:firstSliceAng val="0"/>
        <c:holeSize val="5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mbria" panose="02040503050406030204"/>
            </a:rPr>
            <a:t>Sales by State</a:t>
          </a:r>
        </a:p>
      </cx:txPr>
    </cx:title>
    <cx:plotArea>
      <cx:plotAreaRegion>
        <cx:series layoutId="regionMap" uniqueId="{783B910C-C24E-4ED0-AE6C-FE7062BA979D}">
          <cx:tx>
            <cx:txData>
              <cx:f>_xlchart.v5.2</cx:f>
              <cx:v>Sum of Sales</cx:v>
            </cx:txData>
          </cx:tx>
          <cx:dataId val="0"/>
          <cx:layoutPr>
            <cx:geography cultureLanguage="en-US" cultureRegion="AU" attribution="Powered by Bing">
              <cx:geoCache provider="{E9337A44-BEBE-4D9F-B70C-5C5E7DAFC167}">
                <cx:binary>3HxZc9zGtfBfUen5gwx0o9HoVHyr0g1gNs5ww5CUXlDDRdjR2Ldffw+k2OFgJpw4N3n4TFt2UUPg
7Ps5/OtL/5eX5O1QfurTJKv+8tL/+jmo6/wvv/xSvQRv6aH6koYvpazk9/rLi0x/kd+/hy9vv7yW
hy7M/F+Qqum/vASHsn7rP//PX+Ft/pu8ki+HOpTZbfNWDndvVZPU1Qefnf3o04tssnp63Ic3/fr5
b01Vl4ckPHz+dHhNw8wK4fvwpdbefZR9Eoc8rA/JJ/etLMNalsPnT29ZHdaDO+Rvv34+evLzp1/m
kE+w/JQAIXXzCs8qmHzRTdNgVNXZz6/PnxKZ+X//XNPZF1VFREW6/hvU3SGFJ39H/Q/i9wO7w+tr
+VZVQPSP/1962xGF8MPC/fwBJ8NKip9sFnKi8W/7H0z55ViM//PX2V8Am2Z/807Sc55e+ugD9I6I
AUG7hyo9ZJMK/MeEqmtfGDZ0HWOs/vjCM6EaXwgjGsGm9hvUn0L9V3A5L8B/PHlEH5D3t/s/kbAe
36r6rcw+/a79v/HvP2CKCEzRMAiiDJ81RYS+aKZGdTo3xT+E1HnxnXnFTI6Pf/sTiXH31n26l00d
fHo8JG/Vf1CIGIRkEEMzzb/L0JyZHgV/amogYvrDMmcG+AcQOy/IkxfMxLi7f/wzyVGWdTDZ438j
NGrsi67plGmaetYeMf4CTtbE1CC/KdBPL7r7Q1j9EzmeecdclH+mKAgB9S2rkkP2+hsv/xMeFX0h
BlUNHbGfcRCs7Si50b8QnTAN09+A/hTgv4bMecG9f3YmsNsr609kez/9538jEGL1i6aaKlgWOpYX
JKsmnmKggX7LVX/mTD/F9gcwOi+7kxfMBHj/Z4qBD1BnyPI/mndi44tJILwZSPtn9obVyRipcU5+
/wpG5wX3jydnEntYif+PTe59QfDyvnL8o1UepJYUmSoEK+18KNO/6EzVKMb6uazknxj5MUrnJfPu
0aMff1fyff7036nY/nk193tFbB3qg/2jlH5X0H386Q8yoR0we/Sj4u2nGFevv37GyNTVd8KbXvL3
J88XYO8eejtU9a+fNd0EUZm6yTBlpommCq6DomT6BH+BxBKsSzM0DSDBJ9mURUxVPvuCVGzqjDKk
gx4Y7POnasp/4TN4jOpQ/VNiQqozPfh7y+NGJoMvs98Z8vfvP2VNeiPDrK5+/QypT/7zpyZUTfjS
sYY0DRy0TgERqDzzl8MddFXgh7X/FyMa6nnWxW7kKWTVE00T5dibVqcZOn/HmTOg9HOgCFIJpppm
0CmIvwdVmU2UGKoauzGTjaD12Ahk1hE4hN9bJGeg4AnjOUWIIqCKMsIontB4RxFwPE8pqqSbJ3K4
qSJGpMjV0IsXWmFIIuok0BKetjJZjknTlCLRk9AUXTzEJW8LtcNcGUMzFxkyySAyb+gj7gW0a620
VmiwwGkoGVc6oip2qChBwPu8VzSOsYfuixwzKTySqK1IjaFKeN6MQybUIO5CzkqPhU43yOpQR2nn
OcpoJlRkQ8G+ZrIJA0stB6rYH7PkhxBnLIHegq4iEzhPwGUcs6QZyjjHfpC4hrerna5yFMm7jjdO
1dp19qBvqtcgFKmnXJC4cUbkkM4x1cCmSQxszLTLJ6ap9oaeuWkgktfSCq0qt1urDBap7evLptzI
QrTXZbduLaPiVW+1WKj2IKTP+68y5TTj4WashP49XVO7WGMnkdwsebo1t2gd69x/K2JeRjx9LjHX
Bx49dVeZb/nesvFTgbdJyri2VA+euVASrj+asQj6QxPysHTrcdFmdpSsaoO3/vqPMx1qRk3VwPp1
Ci27Y6YTRUdqUNTSpWbESdc6GL8N+i3LLDNTrTJflaVltMuuXrDmUOTt1cfwp9fPZM5MDI1AZCIQ
vgap2XszADXspdpq0sXmoqoe8ubGrBdkryZ7tXFS9YKkz0LTNROcCAWCCVTR76EN4ahkLNOlWw08
Xfq73uNec91VS7/bRYuPKUOnWgUuRCfgrVSiUkImn/bOwrM4rUPmk8YNhHFXMRvJ/W1yVzsJV6yr
16tmaYphc4UfaiLoNngOeh5dRRd1+4xVHaFBZwLuEBtplwAaBV9ZjK96S3mO+WtsS1EtFb4qndZy
Ui4LrutWvNtaAScrxV4FzmY1CN9CPsfP12T3VGeiQRu3t3jryGVqbwlXfV7Yfm4vx2WzeKoW16Zq
4xfjVkPcXOj+2luwK8xzyQOTh8K0+nWx2Mbc3Gp3gUi5H4jgJlk1Ca9vjO8ab60VGBP8wGiFm56r
ouLFIrl6/I4j3lvmrrS0+yqzopvWWxW7u+wqr235QB0pakBXeTEPJOKGaHmU8W6BneGur4S88taU
pwttETjbG2kuAvG2VVe1s8idN8aJJfkKtFyo68LedgA0jJe9FTVitIQnyLNqj5v+uuDt/bVpB8LK
HJsJQwRW7kQmf1oV3FhV3BRS9Ncdp45S85VDFnHBWSp0romCD5gfrhZLsOw7ughtm9pkGW/Zrb/J
M+7zW3Od2jH/1jk5b0XyTBTRjHywek2wN7pBK73mJOX5YncTWLLnKyPktBLGBkl+Wwv1rvOsVyI6
bvKiE1cH9TldrB+Lza6wyMM1au2W3/s2WHTqZgKvFOvWW+d76pKc2x1/7Rydm7Zy69mLjusaV7mx
aztrWKr2qlnv5XNaCbIILGE2q3AVOnSXcGHXguYi4BTYF3LQkcjn8Wi1wlvZ+fK+43il8uz7a2eh
6+XrvnskmPNgbRnrYWXe9ba/1nmw5OWb0fHF2uCIjwqvt4JnnvCFHgn80vDSpZg7peMtojcq2Cra
6dy75vZ9yRO7sGLrSjqtwOKxFa0h6Dq2vjeaHfFlyVdrvBXj7S50VK7dlfuAJ9xNQb6aaHe7FTzs
dDzvgWk8Ey3gYvkCuL80XneE51yY8FLghCKeAit7HheOwXcZfKvZm5Q71EKPSmIvXz1bPndODy9P
uc47K8xtlti75aNI3vTFtdzsGgGUFomgIrEWYWVTN1+wG03bJLyx4v3bquUDaP6VdyXqdb59XSxr
ruf8VV0iXi1H6qwXyVryO/bqZzz4HlrDk+fs6c1BOvm+kVa2ljWPLDA0lfd2L4Ylx4v1Sskszwet
DOxGZNsd4gtBXg+xuOscfJeJmK8bq6oEXyYcWPvixEJZ7ZKaD9fVJrHLmPPlyi5EYTHLpsK30Y0i
FCu+zvlyEB7w5vtbwONFxevN/vUpvX5Inf422EYHK+udcamCMTTJdm0A/R+71R8R4ThiEOhyTtkZ
YtTAxDh2q0NSlVqFzdbVUicdLElt5Imv/kqtbPYweBaddO9jmFNYOAUJSQBFVCNUnXnyRKlS5OlG
6w6i2jfNA2QBfm4Zgd163z+GhKbscgaKaBgjpkNCTSG3PqYuC1qUJ4HfuWZvheFjiEFLMw4e3JHt
MjAWDeYSW2G5GAmPtOtw4CMRwShKVSSp7UUg5VHyIbejwIrGdZnfVsVCze8/RlM7hyYCLDGlSGMa
naVqRpS12PTLzsX3ynWxTipQ0QpPjk7xngxjtRu3LBNFIFrArrbU9EIgR1NeMOfTewSgKnkfXNt4
HJMylh04MZPjysZFJir9Ns0xb9VDbzqGwoSuScEGjuXOS76mynKghyhAvM3XUoOolrUtN+RSC3zL
VC+p6aSGJwgSTOBfQ2cwBT1G0AiTOJUV6lxvUb/2V32wQ3RVSQf+KexgmWz7PVmM9sC75uaCcM7y
xoCOCCEa/JlnOTg2FCWmSucWPQZLNhulHblaxuO1kRIdqodGstqC8mPAovWKsOCVjHDJMz0dqd30
pveGFaq9fIwWPk2+CAG9piaBwS9DeKYz6hgrUuvi3k0QV3ShNU8DWieY903HWSAdMxRJ8k2NLapB
KmTeReNLE/MC3yalnSdP5MASCEqkeE60W5RxNDyyUdpVuZX4e4oKkeQiRM9xzmMVPDuPM2GUi6Fa
RT2nxoW09YxHAFpMhDSEoJf/w4zf5XaSRCrtcNRD9SYi4629z2TA8SG+x/uPuXbO3R1BmqWsBdX8
EiGAFK2YLmpIpfznoV/HSKggvW9hsIhGkXcXPN6PKneuvhhKfjLlyYZGZ1WwiRUZQ9rYu1Ty2FY8
bgz2YJcZpEHherzqGW9X2XWuC/KEglUSLLwc8jnCk5A3/RJKiUogbKkYCqRuqzYijkDIoxjylekv
lDUUma2xS0yryZcsuuAcJnc8xx0a8FO7QofCZu5DayXO06HVO1dvvcQKKHiCPqwToYxQ0XwsnnM6
/R7ULDJ0g6cirTE7V13gp4rwgloUciAl5S1yRv0CNP2cUyHQUtMpho4N02axryy6CisYKEtSoKYW
mh5YiSG0YNGM67ix8iyxk9c+3UoZiqaxarsbnyJz5F18E2VrrG9ZZ3VewrN1WK2I7/OkEGXjeI1g
3xrmJnLjGXabvNTBU5VvWfA6xkucLYfYCeIb3bdl2vHSI1edfq1Wu6hfesn2Y44ifE56BPpJ0DIy
IbzMImCbkLJQTa9zhz0OeK2sjLUS8tgUPXhr9Une9IUIv9YP9fdi8AWkwqHD3FF/jHZGIjJRRs8X
EJr80ok6EZjnMGQgGPxM7vadrZeGkbKoDMHWLYXYHlWhCm95j1YahQz3vg+WWcHzdZqKvuQF5ODG
KgpFufYjh0rnY2TOVXPg0RnEFQR9ChPNnKgxNirVC0CmLy3z0Deb8qbURVGK2jZceUucOnB01F5Q
vPNgDWhVQRNORao+C7d9bOC2ikHP43hZ+be0vo9eUx9Dk8nO2pSrVyR4wYnQSb7qbj8m+ZyrJe9A
z9hv5llY6gPoQ8d2SiPAtfSDxchmyC0tukTnWVkbBoI8D1qqjM0MLG6kNMYSQicEbhyJPhb1tT4s
6nQ9DFdU7k3/gq86l0gRgxkGhsSSQc53rFxDoMZeGwB1NXk1aLfPv2WjaPesLi6kbOecogGtD800
VOj0zPs8nVZXWB/iwa3VFtux6pVWG4Zy0eYdu0CTNpno3GIMHcK8TkxI0ubRkRhDWLE87d1GbvTx
W+JBWLCGZpXYpmfF6o1RiSReVRYqLFVffKwu52DDDgSkFxp08iBhP2aoWmq4ARmCtQZ3ONasHCLl
xxDOOWEKCzMwjAIXZagzCL6Mcz3q08HNusjJm04QqLp9Y5mVzQVGnmkhGRibWDUo6CQlbKYdWleV
2GuGzjUWROXe2s9sxrP70QJbY5w9RzdFbOkiv8oYlCS8Pvgvmc/LiuvFtn2I+kvNwlPmHuMzcwNK
PdZqMkIyImNGWqi9CrbSGtJ9z9UcitYEk0pyX+0Gt4gNc5cZKQ25mpf1vV/pvZDQ4XVa0MI7rzEM
7QK3tFPjNXQozqAcAU5N4j8WPRnUIdPbcnCZ1/frLMfxNz0udJ4XbbApIxoKz0wDp1XTcqHnub70
uni8oBw/HPCx7h8jMbHwXbRghIStX5g9VEYRWyWZqFve6qJ1GmIlxPG+0kGYvElE/pBaLOGxQ0xL
hUZTeyGF004d5zEms9wkI3VXxBoDTBBIhiMt511rh6uKigH6FWnM9fFGY48Ne41axwjvwtpVVauo
b1PSXH9sM9pponSMzCyNbRCmMMWgkE8WlnI16QJeULnUY2FYar/eRoEYhh31V2G9SQRaqGJ4ptj6
GAt0FgsdWgewwYg0iOXHwlG6IW6MiSUUGoUU2p9sSe9p9q1mC723mtIhidO2C8VJY1EkGzNzsMlL
tMfaWok4Th8h3Qgqh0GbcNzQHNqT9baOV3kp/Avu+gymRFOhsoDNPZh+/SgL3qlRUflQo0X94GLA
VDEp12GD2DRFpEnoKz56rBF5+PAxe84ozBHMmf3EGh5IOQDMBt1mSsUTttNLjTf1MvMHTvJvH4M7
40yOwM0sZVDqlCUx+IrAL91YBlY5BMv/G4iZCejNgAaUAIi0CUVWPsMQ5d8AAHUGJIYqopTOaGBU
Vn4zscyMoScLtVIlL+jsWS69gzDLSKqEZEaRqIMLsR3KKx+6jQZ6/piKSe1nPgsmpv+gYmacldLk
Pp3YRJLIMhuorT1IfDImWPJCqguu4DQRMY6ATZr/TrM9BfUyCrXBVccWekYvXUt4XXgX/PAFKCY6
hpJgs8E9BsGE6JuCYgtaBTyEbvLHjDsrHFh+oCbWoVKetzT0MG1gsgW0eFAZm/g1aC7Nic/S8Q7C
LOLCOLYgEQXxs/KJFI9ZZqfV4mMizpo9oI+glaGpeN7L64eI9GEbji5CwwuKQqthvfD76rUp1NrW
YqjlvW74d+RDGGwmg9rpULMcy6eRtRbKKhndyHyWTcsZWiv+H28EgKq9AzI3f5Z4icqi0U1KGBPg
VZtrdoEv9SLPiugdlJmF6kWh92MYj25ZbL14V9Y3mlJeULSzMoIkUIfNg6kYmlFijorSN2o5um1+
q/v3XVZcqfneI7mNWvDQnmZ/rBNnFRvmshosJ2BE0IwmP+x0JW8liCf9Fpt7Q9n8394/C8S13vlB
OmRAD3qTyl2pu3/8/QiGrnCBAsUAY7NQVkao0vraGF1qyCcclE9M9v+GBmOkMoAB+TnSZyLp4nYc
i0AdXeigcjasGvIgB+tjMrTJvOeeGZpYYJwUVmnQjxzvnbNUaZQi2YCD6aJeiUTHhqESvs+gD6h3
euHxMa1CT6R4bLSNMTC2DSONQn+H9DkSBfJkdoHs01gBhwIwrYe5tgorsNPe0Xv3nSZlnTQoG1yY
kCbe15qXwzX0ugK8u0D6JKJj0idAQDQmugnlzywoDTkLca5KyEZSSyU8M5YRWSb9VcLucWHp20Jf
ZPXdACG3ukCidmrRAJqoGMM+vWZAanpMYxclnRKDF3SjxPGhoKrahEdkgdqVDtNEbR1a2Nh49dNe
GW9q7HTmhazizHjlCAEyY/KYYr/UmN67ergy1YxrsWgW6KV8aGDvROfQse8Xa/Tab0abBE9GfcHb
nGn3HMGnM95DUZsU+VTElFZDrSEU8R3VF6Vnt9DpemDbKuDNUl5yOqdODqBSak7NF82EwHnM9qTv
9LRDyeAqtUiIXUibQOUSraJ8k9YXZHxOjSkcxcBqBtxUQK/4GBYIXpFep0OhihdhvVA8e1ipj6y+
0M080wqBreJpbQ0z6PKcjA5pFPtl3xeq690OUICl01DW+55a0BwM5KHzuD9aUFqEGWfrQb+QYZ8h
ErQXGyqDAmIK8MdEKo3SVB0F4MngMJ50O8M7qBtKLwSL01oF5rAIRjswuYQcgsxiOcwK0rJIqOqW
UNhq9nAX9rc1OviKUMsFoxdGL2fqWgAHDSxgqA79yHmZX+QqKjsz0dxGdHijLfObPBV5kdsKs4J0
0492C01qh8UWmCjKQaw4suWlKdsZZTUoZbAYCRUaiHZmorTW1KEHdXXLZt0tQuTUKgzezfjKpLcX
POEkppknNGA7nSKCJ1jznq9U0kqm3ohcUttq+RBHC9rzQBFlKArYg7RpYiEr7y+E0CnEH0M1Negy
Q9iBrSykz4fevp4NcRSW2GXaVZrZEjZDOvW+YJdC3Cl1pg45INaZAbmnNm+59iRlvteOqjt41Wjn
jAy2mqrj0o/rPOBRrjLejSG6yiRJbRkYNyFDviUNDe2qaigvhJ1T1w/YTPdysLBlElgGPDaZMsk0
oihIdfPqNkqmIbFtysePBTrZw4yzENHA04FhwtLsPPeloTeosiqQ28euoRk8bPQL3u0sBNiThX4y
HGPC/PCYiliikGRNjlw9MHgD4ZJUl9ZkzzAKpriwMwwdQUrBxxyD8E3k602JsIt1WEloly2sWl2s
fs5MPyHRgN1fNE0ioZ88IyQiaj0Oaqq7uFxFbNl0hlCv4kpEd7BFY1w1g2goR5cy+lOHNu0sA2RY
bFBh2jLzm1Gtp34DN8wwc21GmzWwUmBJ71D300LYBTM79dHHsCZRvsvwtEbv1QSuidyhtbLACpNN
v9FXIXn4WOfOtL6YCvsaBpyewUqCziZ5voOjVJWSyM5jLrYwzxbZVdpb42IU/l65rlftI1lU+yjn
kGlRsvWhLZc5cSz8RjSr8S7/lvCy5nHi+mThvX2M2qknZSocFINJALcNCMjHmKl176cyCDx3LGC7
9qqm6UrqsA7beqJJEoca1sfwTo0D4MFKL4zv4VwZ3OoxvBS2Q+OxZJ6rw/Z0ZEBZfcGHnKoPg9Yd
HPvrMEMCBZopre7htm8rVXdjDquKGUxBBKG8VO3YuDbiC6Z+6qYB2HT6ohqwtg9HMsfUMHNoswpy
RTf8/lQlD1JZN+alAHRahRzBmI8h0lpK1HpEd2vGy/za/N6me23MeJ/ZlTtsGnMdXtrUPTWLY5Cz
/KwccA1uEciKg1uUXrWNNSiCKPyCWZzRhWkBn2I4YIBl3R/11zur8NUiL8sUE1c3JEckhG2F5cfa
dka7Ncj9oGgHq8PQZDuWjyrNui7TnLhwR2AWu9Rbj4cgWTBLcT4G9GP4fxxWGEQu8JYQuGA5bl6Q
mlHnG0lAiJu/ILsvXR2tDIhgjQf2DmuYX82vjAnV28QBZ7BSeN/xCwicY+Z7BCZWvGNmq3sEeYCX
O8CK4CHNHeS2SzUQfnrQYSHQ4DLi90OxwOHiAuQzTNYRjOSYYVJYe5qTXmATejBmrrgEit7K8Uyh
Ic6at3bzbEQ2fivKVfPi8RdK+Kjz2Cqii8On0zSGHaEws8Mhl0OdG6Xiworyd1yvEAt4umrYFnoz
+a2ygg5n27gX6J5c40zkR0AnK3rH8SRIaZAwAJo14LDv40S1/BsD38FsXBYlz5U7lF2YAeLTwH9M
6My7VZKaPesqxTV9J+5h7ZW65nOpLMrwhkjuafm6w1/lSDmMBVPpxM1tBHuxrOehmvMcwQ3BlkQl
j0AjknWlL+PoCraB0uy6NUXbr5RkurdxS2UXjHYBa7tv6aWe6mlXBfQEkk1QFDjzgTp/FgGIKnvD
8JDnFg8s5GYV8/ZZFfVzkVolu1fUhhv5JRU9EdWkm3DUArkStCRhifRYVAPuS8VrgG1VsiT1Y68K
gjfdva9x2E/rrpTVx6px4j+hOoLjIihRDBginbQwUpWmkhmKBzUDTPse8myjmBDNd+ySCp7EhgkQ
geoPw3+gGJvpvTQL2sgsVtzC4PouYmvDs5HozduGvtQibXje/eGaegI51YAEOjTQsZ6B1DQZN21B
FDfx7SZ/kMZG9a/zmgfMadjCTITR78Kv0MTu2kXFLrjZEyc3AYc/sF1mIg1keSzHLFLiWDZUcaV2
3cKFlnqxw3Y6QobXE+gYINAY2HSe1yBa7vn90DTBHpk7iOwijVY4vs2VJ0MfBMocRaS2Aem25z9k
+Ku5waMAYod8TdCGRPbIvAvKe5o8TgRDqgT7yFCnnWwdIaaVMvRosB+V26Be9cWt3u37/rECn54L
UwpUPKChhkXcpxbB3jG1YeN0fIi6A6WihZ1A6ksLjzxP3pROhCwUo3Q6YwsT3raDOvZiA2tSgSPH
OCEMs3boneoUwTrIsZR8mntwLtf6e+xQz9Kc5EmngvIaVqkbrkthYjsrF4UvBggP6U3if//Y/IyT
iATgmQrXZNMazDTHPUaA1l1aJQUJ9mlW8fzGTHltBRnPVt2h1q3uMNZw5FI9jPlWK77WOexOGAJS
72cpBSRWURFZxEl1njlmLWDnG45hdFsqh/Gu2KdMwPayatxBkhzaLZTLxE6pA+ug2sK7YqZgTh+v
jMd8FOMuXDUeh91UjVlyHRiOlzjhqwf+1q23cGkBBXbKscKb0AoOnW9F3uvHjDgd/DMKizIagnVk
Fa4q5422FAU69QcdlHncQgMshGXVmwZ26EjpLwvYUtmGsMqYcHlvwi2DsiTefdnz9q42RHNpNeh0
nWbCBVZ2YJWPQZJkzsLlAPPgbByicF9DWZGvBs1KDsDK4o1EzhD3PI/d0hdIgz2/9eSVO15FcJ4R
8NwPbZQ4yooRkcW21j52lyYiZ6werh7hC5QWXDaZfhvP+1ie5lEB++xpuA9WylPgSA+OQpfq98rn
/s6DtitURLCKq7yMb2n8LVK3sDar3MKVyIXi5TSNBCZNy6UwmzdV+GVOM+8q+94o664M98lww+5B
T8lVuocsrhluFThI7EYHjnYgrRwt1VwU97S94N5PqieAb0D+CmcF6nQ3Pssvyj6oRhwo0R5mHHBA
EMECkQRnAgcF8s6D3cva+lhDf2yEHfuKI4A/1oreJVGhko6lNgEsBt63ohqFpEK+Vd6jtJVh0xUZ
r65aXjY7CNZKeddLp/DtzuTy2b+OydZTIMI6VXQd3dWlIDcfo3c6C4ArF0J1DBcvBrQk1FkBUZRj
M9RjkO4jdJUHlnFQPbuJrELdyK3nOWDLoauWSw3zYC8jMRawgMU/xuE05lEomaGmJWC/pjZPr1Mj
r3svirN9pn5n4OahDvsYwGmfB07IQdrQcYHSHMidCV3zwig2/DLbt+aque032Kk3bA1pol8upaVv
lOaClp1ksQAQMxPmdtBQxYjOuGp4ea1gHMi9V36Hldm+fmjlhUb1aQiAhU7o2IKzgTNQoO/YoD2W
+qhua7mHkNMMNhp5Frl6ZWsPyqU9hLP8ew9rVi7nbRElZKzknr50JWgxVzdBcBVHD0p9bTxVjaha
OEm2P5baj1nfzHLAWE1of5uQAjBjFuSipsAZC2m+D+AAb4Q4Q5/ibNUqTt6KAF+1lZXGtnqDvxfJ
CNdKvI5dv1kqtz67Usi3UItgKY0X/tKUHM4ASWShVCTZktKnWnloqtVY2Wa1akM4plwPEMBMrg6Q
TkRCNvfepQz9VCOgWQqud1LC6bcWzMSVZ7gNwq4r9kFoEfJNZlu9uZA7nro2AEGmZinwCoYHMxcP
v1PSUzw2Fnu/qnnf35dw9RjeqR1ZDqvs1rj7WDyngxJmQmcIG9AVgqgHxcCxAsJpBB5UtSr22IOb
H07h9HEVlIug2cHFqlXeaXfEzjmLY0hLXo1ioVwwgHPksikBm7YwVHOeA+VV62Gtq4s9Ga3c411v
LuIeWwljVnYIa0GqS1dXP3qFxxoJJMOEBGofAiMTMjPr5H8p+64dWZGu2SdCAhJ7iy3bnjZzg7bp
DWTiffL0J2jp6KuiUKFfY/ZoLipJt3KZiFgmacOq41XQO2T0CkSceS5Zkuwa/6r3DvlbsHLdXLBD
0UlzV0q8DhIDij29pDIDhZ9rdi656q+KWq0rA2ZOwexkdm3YLLbr1J4iu3kav/PSHitL6vZl+Rus
pW46gwRQZzvtt9zYvbBDLaqEO/dU7O7v6C0rB4U8YFsRSCKARE58MT1plBNj6lXQWYklgtGS1h80
s6PKqxm3yfAf8Nxi+G7GHvvi6suoOMrwSr51xOKqM1A7N61mAqTRNbMdTV2zMSyl3qOmO8mOCO9d
tqm+M0dQZo6d5BSmh/+poq51fxbGrWG8nsUihJKqtEQaWKsDiA0kpqNPr0Q/E4AoplPzb/qNLDSC
8NDPv4vUir4mY0+pJ+l+yG3d2DXUZtNBFn3ucM2h7W7IfXN6SsWTIrhF6dWhHb+o5LF40v9LXkjp
JuQjGmI83BblbvSo/GlDVy9OaW2FH6NwrH2iHTTzWYcf/F1Rv84cIXlnpt+wRyZ5k7ALmSerdv1Q
IEwpHzgtXdZXthJbk4/MZ4xfiQ8C2JiaTTD8qalQpPOk3ubDU/y7i53KlBGJ4u+nATnGWN1YzhWH
zZDAH5gfaBkagPJiOUkuahnORR3Iz+w9Ovbqy/SlnAfDbhpL674mvoedLRzKDoUKf19+vb+dK9mU
6/EXZobXBWGNoNeBCFJ63vwzLBB1XvMX1ccagTi0EYyqtxmHeTxAoRBhAQ+1zNmqqZwPWYbxzGP1
S3tu7PGYO/XkyRp8tGNWWWCbQmVhD95s90/8KEEYcioE6g/tX5Ha5h99l2WZpUKKoOhdyqzQAtbV
rGyQtszOm7+ZPQ5vguQP0ym0Wydz+odItrrf9LnHgQDLPNS39nB+XBZ2a9aaAdgfyTV4I8uLPfDU
BFa+CfjgxCMexX9aYdpGnu46+SSKlU0r4aHWN3zLFQMt4XUApedHV3JpLQ2xz9REDetAUlyQwrr3
cQSj/7/4GPWv2hYi8xYKAeOFjIaIMgVcWX0JlqwUGUlSgTZBjJir+Y5b2dPac118IP2nlLuJ/lH7
xGqBx4gOYAzm6RZxY83uXH7AwkmicRcPYsGaQGH7VJo1KSADwfZGcxy3zujadl5MdbGdKJgQnimY
qsj2UrnLqGJp48bzvhIw4oVDWA1XArWfm3ug5ZoYam30c2Zo81Wpb6m6Ux8zhoqoHmj8WHW+UHo6
t4DEQPRdtUgEuO34NaKYx30x2QD2rkQq8wdBhM3A56AsvHDiKyNKea9hfXUYvC5+GL0BryTeGFAg
UuE0lbagirYBJEoNmvhTCq56eshV+749WttlOKUoJWozxl9cmKMubLWyUlvssoKKdOWF8ftU/Amb
AxIe44aHszaWgbgIoCWkdJUlLa4qGRsGLW4DalrtH5h9ASkUBMlIcCG1cn9eq/cH+lwA6cqabujL
TEqvlFEpSk0bhJAqGRwmnysBOQuK/NJzO+yNzpaYJUq23u/0N7PfWNaVEAOgrIvh5WtvMtabfiym
qg3IcDSkT+Of0MuAvHsSCiqRD+aPbURu1bCDzDZitTVH9mroxXWStDIrk7xsg/qP9JsRYhPuKKpd
tIY1PSd2Y3WKU7xqqj8+NAqA/gmzivpobEUIqy8dZD3n8tqPyVz47yaZwkJouzboMmTQymOpuEpl
h+O5bFW3NqndSBZnlRVqbxt7Px/a5ftwOfLijec5aCsNKokBbSCIlceWpmd2NrmRiNTvN2ucqf2V
V38y/tp0R9ncR/wDkLnxa+Mz5gTZzWeABKogD0B0pCQWZ4AlHakK2LWe/cfPPYQMvNGYAws+HHJ3
+iUUR6bs9dhOPqVHY3CKcnf/C9Yu3Fy3R0iBG6AvcdBlWMkmVfEBNUQuwAMG8SY7ViXSzJG9KTJB
1jyNy9EWpkTWWELkJmsC6RNYxKcBwXsrQ55LdMXkSN1c8cPGR6WrGT1+DK3aD1NI4tDvFt7goa4t
0Uk+BX88x5Gtjrae+Cgw9Vv82NWjYYIkBMTqrDm7OJSdnrNYBbwjaBkCY/idcfiQU4fqr/eXftUA
AHQHzLOCcB8R1vXmR4RKvQJgQ4AwLhB+a/9otcsHTyYnLUeObh+fm9C5P+bqdl8MuZhbmqe9Xnbz
kAfpcYhSiP65uU27x3QLVTj/0s3JvhhpccGkaSjNNMZIbQ6M0ZALqhc11cf96cw/shgEeolAGYBj
psrAh1yvYDckkaL3KoA2bexSXFBWfqlkY59WBwF3GaQxBbqQyyTDkMRpNQlhE1T5d1cAKWf8Llli
35/JysbgGPxvkMVymbWaDRkVmiAdPhIdAkf9cw9QQ+IRBB1DP26cg/U5AQ4+r52GxhLXCwcfiE6t
huE602aAz0IYIGX/Z0A/rjoE1mHWIFmKDPxikFIaO4FT2gVRCNU/1RpbYKS2KClrb9msW4MU0IyX
BfDpeio6m8wuV/Iu0KWXRLOL9CgMh4QlDojtkQIRLZBhhMbLDEsmw2H6lH3NTrx3jW+4LisHHtBg
E2RZgOu1GzcpJJXRM7HoghHp4kk6t2Ox4bCsPBazRsFciQM9CsXD65nySWnKbOq6gEBADI9kWx7D
bpc2T0ro3T+Ny+MBkD4epLmaDwFHTGmxpkOPEzM2MqgCXApdo0Yin5WgS/SMft8f6Yf4cnmFMdT8
+M3ZF4hwwPO7nhQpJKMBBAXIyvolE0dbGr2ocHX+aiLs1tyyeuw1RJDCax2hVJRYaoHCLdDQlpb8
o+qRxvRPZvzV5Wcl/9K6T43YQhd5RbtRxVk+CsvPnO/vRU0jksq45qECAI7CZE/SJrfVq+SAqhh7
inmb/B/vJ+JwlGtMSHeigAXdqsXV4ZAcArqDyW8peBOvbKhz4CXV2pUJCAv3d+DHSF7tgILQH+Ux
4DcM5MLUhRGV46yjfAJkS5gehBphDJggUCjpewjPWAI5Mwm6gb9UOTDSxNaJP/4Vo1/dTg9fodUz
BRJQJvjzu/5VFDvTeB2g/Fc9J9GRj5CuQT0lcrrGaUc4cRRMejfNrO6DQaGwd7VKsPvMGctgZEcS
bQBrliYVazirUsqaiCtD0D3nessApm2zXG60tzw2QjjSwINWOk4YLTvBTRM8trFcwsPu+Nb1WRvZ
UObiEir7qPEszrSijkQNhVp706AP68sjAyuBADjfjCg6JqqZ+XrD8mfV5FtBxQ9+d7GZqGsB7ACi
2XyzFiH5INRVRCNDe6OQ5RpQXgtDS2QHNQfl2irPYOt3xWFGo9LzFB2o8ZibYGZLZ3GwRWkHDPwE
tcrfJj9Ok9egWqQ9SR3kNsv/5GjHDJcgoTDLyL6n/5LqnLWhnYR+l35BcxWs047ZxlH+zA+q8iwa
k5dAQHfwauNE8F/3T628dCWxuzizwBrOEligdC+iJ01JVKmddExULEpnqKPC1nlKnK4qo13ZtNyp
+1R2WE36faU2zy00iB3Gq9dIyzpHlgBpSyfmGKEMWNk8RyUCVKAls8CCTDJiVSgpW32uj/v7X34T
9ECxC+plqMgaQFNoNxoUJJYHbYqMNCCNke5NWcoeZEHbx2lagbbSAbMVOgUJR88scdtgoEtPzRCU
bnzGMkOGz0DSG0BNAxhKZMAX174vSFPSegrfSpoVVisVzxSXVqkHIFBKq8JeMq19ivX3RNqwODeO
7zw0pLFnMK8y1xYWh1QJNVKJtRgFWeGHg012gwQRCX9onSQY2gNqOWr4rchb6ZT5fby+GxgWc0Y5
ykTMuVRs0VhBRNbkUUA703BFodesIUTxlxd97DeJlMHraiARGYfKQY4FSDjEutXRqXQMEoeuOVTt
bmMT5lO6+KS56wVKmpqM1OtSm0np2zzRaBMFNVPqU0ohQioyFehmU/VqUnCvK0nssLYyfDMSJ5vS
JvfahNK9weWtovENEhH7opk4kz/5l/lZvraYERWTsquxQNKrATlZdub/xAYqpLZY+FQ7QX5rGNw8
cUn4iARnE3l6ZxdKhfzwY1r8kU8ysZF3zKibgt4HaOxf3vsqRZbc1aWjShzTfNeDSLF1YWsdl87X
z5fPlTHQGyFhuQSiZKraR5DSwol6DzUoujlkR04ZIHMPFUA9TftZDN/8SCc/06ati7RM+v6MDUk3
uC/4900Yp3SVqsdVEQG/5ZmPQuOPxCX6ITqrqIC1j5KrHLOP6ZNEO/0ZRZMIoru2qG6swE1ovfyK
xXXmZJD7aCqjGeMGExY60QsXkHm34hIAdlvud0x5alVPDMFtQq+7Z6jcvisuHx2VHpHjchXZIk/q
WwYN+NDpBdeEDNqG6fvx+BfHHSBR3EITDHz47AujTXIaDZ1qREEzQC75mVfveeWOkR8WthZ+t8Kp
L/2q+8onaIMop5j/qUVHk3x9ZNaoWlLua/7YuwM9VRAwFks37R1F8Cd+UOlDmro0fCqYrdSuwHYd
4D2pqz6TvxCsDF/Nl5buawBT28SmwreiPcesALnu3B2m9ks3rTGyI4jxvjLeWWJ+aNWtstKNKDp2
6GryC/ddEbJeyRIlCrRzo3lcgErk+JJEZ2QW2SGhH1Vl5buMfQxFh2fbKpOv/IkWO6Y6U3yKWk9T
P+TR4X+1aB8JLwrE6IqDzp0OFttsHjXUG0j9Amtj5WMQyS5H0UOxk+FJ1zyioAoRIpHUB9CJqvJH
JLximDt+0nRPmc55eUyHQwsNQWEfGVA/tLLiPa+dEtrrIyp6if5cfkaVc9/6rbzhWBEN2llw0lB7
WnqeXG/aSBS0CJkWT4MgPPBJEWprZu+wAqrecuIDrMfPRetLzB3eEPXkThodNMPW+FlpNj5n7Vm6
+pxFDJ7mZhENTRgF/AykINO9hjkDGaxYRJ7/veW2gvQk5DQNud4YesWEXI28MLxdKo9TpgigDuXQ
EUrtri5ts0GVWfOa3KpzqB+m+caYN+nvn/OIPjDwkRE760v/uIsmotR1FAet+IAqkk2nObFmWE35
xGcuCkq9DLLu4PwcJLjNvYHrGPO9uSnZdhPCz18C4DF4YZAARbS5CDczWsqV0hHArQx1sOQ8MR/U
Th79qkcmdOBNfmr01ABAeHiKWrE9KkKRWy00BL0i46OlxZL8WWhIZXQTdLPHaAR8Vir+lkK4xXK+
qQ3Pnwq6F1AgAMFCpmDh2g9oCJFkTZwEYIHs6oQ6pl6DhrJrdL9svLjr3UbY57R34uKFCu9pfTJr
j+lnNf19//LccOrxJcacb0CxEdUSQNmuH2utVAjXsoIFmg96oiV96B4/w2oxxZbDvaxCs1v+Yo/q
ngb3R/4RClhYcQNuI0SVUZOCFv/invSI2OXGjNNAqx5y06ujo67tCvakhwHR/lD9nDVWSA8EBWLN
bYzGyUPxs5TfxrIAZBcEWwL+VvY5QOyep6FtlMkBQ0EMvLWJ+jc2/KiPN2LBZerkZ7EuPnlxwSQl
VQQ4YCyQtYwEI+yRR4em2cdGKrtZTXNbGYt447mbd2C5TmD7ztgnwA2B9L7eoUQeahXF4DSQIMTF
34e/OjmUD2BlVBuP/428wKxzOOOsIJkEwoDygxm+yE7odRYWJGZpwNMJMplnhR+kWj+H3akKqklx
h+Kr5Lse1TvVEZTw7f6B+EkHXU8UcS5q0YC0z9K2N96XLChdGIdxUEsOIFh0sBgHO97r03M+9+hA
UmGLcnK7oddDLk5/yg0hlHoTAPq4tJncQZBNctrqa5rUb6GWNo7PfKKXEwS+TIUaHpYaEcT1To4Z
+C2IuBMIqA4QwO2mxhIL0RYGfYt9eFOExu/PVhAqGdACR8V7cVILCJWNkk5pUORATz1H/WSPSmbJ
8jeyL+qvvneBs6o8QP2Gk2Y8mq0HsBQeiK6xcvnINkEGt08TFCcBW54NswTt4sX36G1JqSykQA8L
5wEqc1BByYQX9XnuYQMl9X32aMTOxK3miQSm9lSPu6jcV4Cc61tCKTfl8HlpCFLwBAxQbMYS/1mK
Y1YXZUuDWvlblm99/dwITyRTbR67UWJpYbvvaKCODuQJqHKApJsFR1DuZKB13PtHfu344UaLEDYF
9gKk8+sDwYpqHCRxoEFHCBwXZKD9mtDWkeJi2lG9Sh0851uRxtqggC0DoYO9gOlfeM8qa2IpixMW
pLFh7BQwYvdD9yW1/VEkdEIwhqL5/Wmu5CpQGwQjDvlZwFqgX3Q9T16FSRNyrOqk/FH4nusSBHIQ
viiNlb2OcJubxJU619jS6Vm7cLNWAqgeqB2YPx7DhUGTh66kCJdpoGs9aA7pmbEscvQWgk33Z7i2
ptAZg/MBVxR/zsf/YiAtIiZe9IoFRqnqD3o+CjZNJRk5EB1Bk14gS0SzzL8/6Hw6lubkf4MiC3I9
KOkGketGzJD/iC0RQD26JTe+9iJA9eX/z+smDxjiQRAylbIgRgldMhjoBXDr/xL0ynkX8y9OLIiD
NewEVsa4kSpfXVLE4jPwHN3NltDzKY6lSTQbFrScWnn6hsqIE5PIpmOJ+7glLbBqFYAUgUeiEtRd
lqWssOhZPBXYQYhvDV6a1pA2asT4HKV65rQJax7iTBJ8qSsBYqCzpjeP0W8LWFqrNqbcZZM6el2j
/dUpJ8cuEZJjNsnyhi+wepNQGRKRkAarD8HO9Z63AIKgeCPhoGXHTkV69EhDyyAP0Hcl06FTTmLj
s00Y+23KC+AwwN+gVIAUHyzW9ahioXKicJUFZtY4EW92ZvUqTHaWvyEnTWqvmxsBGcdGdCQBzYe2
tBbXHg80v5N1lE2Bp/oJiS9uVyuGcjmh/0YgFn1yFgojtVIjTZ8o6EssTMTHfComXzXCDGy74ev+
LVs5h8gySHO/KDDFkYu/nrtKIlaOZZsGXcJczo8EkN3KVRA5bAlvzm/g4j5DuBgGBPQaVKN/4tyL
afYh5MJYkmYBkreNUwCDzydmpVuyQGsTuhxmYf8ro0gzOrAsyCYgY7qDMjmxfJw6a9zKBK4YKJRU
QZ2CDwIVhJ87dzEhlWsJ6uB5FtQiIM5cQwueiPHcu79BKwE3NOkvhlnsUKQUqPyVRRag90v41A0O
WFlAludWaXiCvGve5Pqg5RvO8vyjN5sFID+BthK88iXfVIzkyKRjmwUCg9s/VtHvIk9yP+x6ZkO1
UfC7QR5tJS/4+/3p/rB6liPjnIBFOcNDb81+U0ZI63dpEIOP2kFDQEfOBpo4SmeLGqugFSK2yP3I
jQECaKRWk/E6p03e8yzpRltoQNDNarUEhN5otd8JJO2ZXRZFW9gJZ9m7mNZkdNo2MjqX6bh63lhK
CYHYWdS26L5V63plxXqNxi6yEOG/RypR9IgyjRolELVSkDWMQyoDmj9piW0qtVB4kTpFnR9Ct0hD
z4e4TDyapyBwVeWIg5c0QsJsKR3j34QkIbG7JDWOqJP2UPKH4BsUrQeGVHIed8VHkWuwNooKQIhz
f2Vv6LTwDGfRHBGBFowrqqbXVx2iejlNKSItTncdhL1Lv0s0K2MHkP2AbgOCTP9jYD08YAJKrLkX
N5YKDpRX+u2/GuzAd0w+bV/aCAsBtGH2WmnnzW4TKyH79WcuAkK56FUVMnBpgEi3FXrHaLA3vuyH
z7ppDycVtVUQI/Al8WDnkS2UG+7c6jqhh6iKshMcSKR9rtdpqCrKSzqlwSR+J7/EHT0JMdTv5NpL
OgCpPA29bAwLzrddQaimVj+F8CGT7aK3TZA1Rjh9bB+GLgpVEIGv2R7yAtDMynAcdEukbxu7umbv
IMKLp0uBDMsN3qFDilSYRikNCr6rtGOHjo8s9pAhIsCUU/IN+I/bIrvbgwnVs0+eWyw8JDI61QAd
gBJWtTfIu8ltbQB9/oPTF25a8AnqSgCixr7/sWtWBb45AkTEiQYxFi6dENfJwKmZBqjs9k7UaaVT
ZTwEDL6CVlpZalaaZsWurgW+sakrrjIUoQxoZsp46m7KD2ldhNCGV7BKmhjtmpE0KDbz6UHNwJq5
P8m1dw6lJx0VQ+BzwaW/Pj6lXkVqPSWw10RS0JwDJDxqFu9I9B9EVm0lzNfSCmB2ITFqzJAX1PCv
hwuNOAlp1WVBpVla9QQZpU48Gh6uqsCO5ejz2r8/v9UH6XLEhbskwFtKun4APTc7FqB4e7SzWmBt
2jeNe8hBJx9oycfjjXfwRzZw+TCgXwVSivAQZ5m064mOatVIcTxlAe8R27qlbIXNbznzIwBx5Q9Y
UeMpxotPwZ51+sYGNR0PpSvYJt3L0z+JH8ItZveK4zYryEErATpI8AEWBlWsJCHpBCFDwsPsDyBT
AD7Qqq8yHqEzEc34KBXg+otCBrIWEGAbEcSas/zD84RDj+Io0AzXC8L0MGaqDH6s0KAbJP3UOeo7
yk7QD4T4+dj6afRcG427qXNww2ifXxIMKkOudOZrLzNpipQBSdJj5AF4teq5EXMoXaNMTMFRytAU
Dj0+tY++PRlxa0WZp6LzBuRirK501fFtAlgUFio1H6v8YUzejXRuRIBetveP6co1VHBc5iwAPHt1
KSYq8FalUiblQQt4rED2UdNb7TDz1++Ps5aLAoYGumxz2gv6HIttANOvMSYqg0T8B2rfTDnm8a9c
99WitBQj8RXIU4bqOQcVaHxthGPITjB7KXNHNB3tjkXpFlvNjFbO5eUX/XzxhWMqTIoWwtXPA5QP
HyAuVTpoPoHTMFpS/N2MW9SolRdofioNaKghisBduD6HgjLAn4kxnKEfe5ABaPsU8vcx+t6uIq+4
3FdDzZ9yMTO0joIZjLHWXNqhdSwkzsSz+C6CHfWNOi6QKsLojIVbvcraf/e3efU4XUxyscukkoYh
nTBJkTxrEuAf1BtRQdl6ztdSEpczNBZJ1MxgSsEJARLpMZvmXq6c+GF/bIZjBNFjSN38NwCzdA63
0mZr1gQDI5sEeC0C7x/+28XS5p2UggKGgWl57mN3hNsn2EzwgOFLUVc+gqC4FRGuX52LMRdvVz1o
gqJFgF2pwnFGJUF8RPKUnewpe6GoLX1O6TKv/iV/iCrcf8Mz6UPnKBlqA2a9AXxZP8X/m//iVZtj
jg5t77Dw6kmiXsvRqOQTMDyp3krbrdQUgXtDvUMFQvVHHPH6FCdEiLNkgIeQkj8QJxtJ4WjQnKIT
RBVeDOO9iX1E5LYa77HXNWhLHd2Y7Ep1yoAXhrbngBahFrIUC9QV9F3IxToLQNqn6IHN8YKf0W/V
5Vhym0Psw+PUEZk/KXvTZ+f6sa7s3Fc8zdjnJ+l7ylyEnu2RJrt8S3ti7arpcy51hgbOeOXr5Rlo
1MsDE7PAlNrYQT5E9iq02PE0WgJb227iLfBzC79iFuvBzivgM6BaeT0cryWlgqgPEgYj301ZmoOd
XD8D5+7ftyA3NGq8mvgLHJL5xM9aK9cDEc4KpdfaPNBKW//dl1YhPGWRZSJT/C59gSMufjflaDfo
vVoe2L5Gb+namxK7/TOOaKbq6NRJQ3fKnFQ5RMlOQov3D/mkvFTyU5v4IazRvyhzYQTj4fn+p69a
pctPX2xJOBDWdnEHE685w4j7N9hQLkzRY7G2u6NA9+hFV+wGdB6+P/At8Hles/kw6EgZweVYWIiE
cT2MdBj8EJ2WT6ZkISXnJL3zVNhoAmkVaJKG1jhW9TeBkGhILd67MoBx9p+0gXxKokAff2MbVw0l
FE1nnSX4Pyj7XG+jKEByj1cZBDbEPKr2kaIhEG1Dkn32vSS+t8mMoSUJR3e8UE7y127KxHdOcuFD
yWX0Dry/QmuXBaQLlSBgRXlxmVXjKHKo8D+KoGvjyRMb6IIxJfvTtKL62tfiuOHtrFhJFBuQq4Qi
F/5ZYt7NUaed2qAlnQ5K0N5IJNkr4Qc7ugCNIlJBcCqt0y0/ewX6AAQG6ugy3AuUtpZxo8wlJpUd
NE3k1NFUq6YuzmFd7MgL5GFDX+IvilOda+1IpJ2OTqw1HhFjY6HXUugqkJhgSos4jbK+8PYJj7ms
ll0RCDtNOss1FBys6lShkxa3sOqdI+4bxc0NV+68CZqDf/T9/a1egVWgiS3UJmcwEESrl5aqzGUy
iUgSQT0GuJ8aqgpvVVxZLXa5QqoBGMNMA0ZVtVkEZxuaUhOE+iEq0NmVukXFubkGAKZCoVuaReYV
KBn9RIkX/gIbkDeegNp+Uy0nRJdWlAcc9xUNm57iDSLm0p39GUmBzuasZgOqzMIGVKHRg1s0MQjb
OjpH63XIHtTcUl42lnfpXM7j4EQjoEHqUQL4bnGxlRoMf1NK30av3VcPxGn82ENLTZc+/FLQA8La
arR3Y1aXIy6OlNZ3/dRHcvrWeuXpnJBDBpm6PfTVJ69F3/PwpXQ25jgbp8vHDiPiBYJo4gwLxxwX
hlwqjZBLSZa9oSW8pRzOQK3vW5e/bYyzNBPLYRYhQarHPGu7NINYfhZ8vf7bFH3dmsf8ARenD30e
4zQqMUDo68fWOj0Ql1q2ujGNtQ26Wq5F7l1NprAxoduADRo9DOV5kQWzZ0W2fsBjs2Fcb3I5y2Vb
BBmi3k9l2czL5lbIv/Zo2fcQW6+bzeznk3xzClDogvLDnDpY4rPwLhh1QuZpOYML0djvxrH699rS
Pv7eP2/LhN/PhC4GWqxfPE6UD2WSvX1C7eUI2JmbeVt7NF+Sm8kA2SOqsEcgfinXR0FTCdcZLzCG
94jt2Z/Y6fV5y0lcPwkXoywuDjWqCpg8jBIj5WV50g5x9SE5BUFp/9vwttYWbWZQwkkEtAU9Ja8n
NKIQnUpJlL8JsfWJBkK6TyNrt7u/M6tnDbA4KE5BptVEZ8LrUcRBhKxPDZ1wmLn2Fbmzo+3axpbE
yNI9mQ/A5SgLmwpZJDq0vMzfQIlR9s1etDbmsbZYlwMsTCgdwB6qpzbHUR5fe6xVbSdOtHHGVl6g
q1ksjlhRm6RSSId6sBX+Rx4hNgYdJN9uNgBUN5nV5WotDhnvUkHWG+xJZkFx7FRZ/O/gHeDKCPu/
G9s//9Ty1lyu28JCF+nI0Zayyt+qfxTh9rd53JuQp3HZK9/JR/kYOe/3R9w6CQuLrVRx15WIft6O
Ifx2C/3Cc//+CJtHej4rF4+COYp9X/T1vHx42DyZQgco8QRnIyhZc32ujsPCTAvwfwFmavK3z3Q/
9wwVXOE/Yr9uDbP2xl1s0Y8O3sV0cvCzBkHC3RH/WeCTTTZY/tzaONpbk1EWN1SvtaivYxwENLWA
Vm12EOzKyU4QV7Ckp//jBiECBhENmmzggUDCbxkBI2UsSJ0oFsEgloMjVByaMeh4sSvVkFuAK3NL
70nkArn1NqA9iz/1m5DItczHnKQU4cjrUG0ji0PSSxUNEeLgG8JQ/Ch4L/yVe5L0VoJs+jPKVjg2
BE1fTAs5kuHNHIYEymAF+LcPXVPpsZ+ZTSnaeQ8Bs7rJh8YSxjRC9+xGjdhJKeqEoUM4kT64Kqgf
+piDMa5lYYqS9ViWhZ3phXQiXOI6NF1DAeICedODea0LSkD6vDTc+4u+VjeZX2BUNGfpNoRt17ci
TUelDs2yDArImmou1HDhZjgFSB5lbgvVb/lLNC3hIKOfytNQzXQPW/s9fFYetJgMIMupamlQZLv/
VWs5MPDL8D2oBCLVoyy2YYby1x0kmQJTKX3dlVCO9KQHTffH2G4P0X5wUPi30tGdtlq8LQ0RuseI
wEHN7DYoZALufL0eXVtmFTHD8E2qvvIBmlDtnsVP8ZYY0/wmXBrY5TALAxtFZQS5MEihAwJedSAt
bpGt5327N8BiX+OwUA1Uf8O3DkrMUfrQAEQMlQHosxxJttUJcvlcLGez2C5DZobOGAbTQ08p/0lQ
qVO1jQh7/o2bCQE2jNQB2pigpHm9MWIFS0TqTngDAwIyCPtKgYstPOjV71b7GNSNFOjqjH4klADG
hjVa7E8o18ok4Pa/mSp6Djd+pr8TtPW7f8zX9ghfO7c5RYUWHdWvp0QapVCTMsQgOUoGwBP2Cvp1
jTq6EvxJoU56f7S1k3052uJEaNVg6M2I0dDaBrCWA20I2hRCgWsrC7R2tiG//6PLBNTBsqtATSqS
TgoGSk3w0+GmqkhP3p/LyvbMAt5I/2kQR0XEer1yZdq0nZxkUZBq9Ued1KcK8HkrTjL3/jgrO4SQ
H/hLTAdx/xLEpQsEyj5tFQVJYu60Cb0GVfFUjZKT1S2kDLfotStn/Gq45T3S6UD7CVTWvCkOciQ9
hir7NPPkN4F6RJX1HiTNNw766gyRHwROWAfybtkyi84xv5xFUcBQUZHdpFNtzdix9ghM2cYBXHlr
AFSDjjfIpXNouUzXyj1r2lEBdbE7VFCCjCIrRxsYwxr39LF9yh01tJvQatE5zorAYwst0CzQU/TX
gLYhxVe4Rd9e+u2wWlefM5/jCw9qjGqV9Y0JJuXkVy/9SZSOv9DoTVHPaFtw/xz96F0urBeSYWB2
gDIN0dllRYWGsdqLSRoHA9337VHSA3aMew8sUypaSbhDljCZrK5LnTRGMyzl2CePkviZmXu5PQ6u
CDyWcNBzV1cFZ8xPLNQ3zOv65vzvC5cHISd6OSkxgyY+FEFkq/1oQMxqLMjBUGQz1H1x4DE0O+u9
7KTPXDtXb0BFj7/aFyG3ObiN8ZY7uHYZLpZsCV1BpjNJhgZLphrnNvySBIjgmjsSQqmgNQO18Aqo
+hBkeMXa+X+knelu3NiypV+oCXAe/pLMTKVmWU7Z8h/Cg8R5nvn0/dG3+5SSIpKoc6uAcqHsUnBP
sWNHrFirAqZWuIprWG+VeWd2vp0ganl5DVe/B3wJCCEYumGmON8uYyZbaRPkwcmorui0HOt94mbj
D0owUGldNrWS0mZr8opAyoNzyY45t9VKDZRMI2Mv1b2SOnLqqs/VfQBOzNr190jpukbwAOLYiA7T
Lm/sBLWNrxvfIGPj05bV9JnwfkZJyIv7oh31KrXylvlvDpNOQ7CoXEc+ggxOKXcosUdHytEHGd7R
RKwdzbvasL/m42e1mPmY0i24tN9NgT+U2YhahZDCe/UST7vUCwArPMkQnemqTQo7VGxNfgX26Quu
aNDz//K//IiFR54KSwyGdApOrfFMC7hlXknRrTnYCEOMT8iAIX3sSnnoqlREjzLxok7z1sY3rC0E
6G/4ggh8YCaZf/+Dn6r8qpXTpA5PQveMmFL4ZFQ7ZBdk/9qw7tP41v8jXCtbOMe13Q5sUEMfjOw9
SN9zo1YRN5C/0o8WFoegQVD0JpNfDeUmgJJpa5LXbLHKpkTBGWCvuJhkq0rLSomF8JS3/k5Tf/sG
tM+7AqykZe1b/RHEUFjvhPy9Kd/K2zRyEUZwdDRoqkOChtPl6V4Jk2SRBDiEctQVab44HzilsbIM
fdpmrOagJ1eS+NR7h2iLEHTl2mVSCWc53fCBLt+ZgxIpSjIq0alrrgXFaRQXfH3waE5/Lo9m5Y6b
eW1hJoK9GjD6wmnJKtCyRhOSU9wW7gCbEFGz2h7Du0q5CmWQvWq0EZqtzJ9CwxMkIRBgkUJeZA7L
DJfSqKA4VVCl9Tc6grLpOsp+Xh7XfDcvnBNMEQDciC9ZLGvhnIJCzfyujdITPc87dRrs3P912cLK
OOau+pkOjZUiCXq+D3q5NaS+pidGGjju0zEME7svn7aShysDmVlc8HB0nqoYOzdTZV5SjDkDqbr0
xRAbcy9V1Rbo9FPui9N1ZmX+ig8upK3UKpgK9DpEJzaetem9np4iOo/9r1LNhX/cbp6aj8ligc4s
LjZeB19noDYzisV66Lpr5dYLEydKvyfS3Zh/V6YDSDO73kiKrex27iqV3U7aGjaYpafMQ6vLaHOb
kYdtA9Ys/jIOrxXlGbpbi+BpK6z7tEdmnTaK/fQmw0ZEU+X5tHaGnJS5nmencIxgXUtoo/UPAI1D
J4nljXP1yWMsbC38kmpW6SDNeidSbbhRZ0GpsE/r7hB6g9uKvy9v/k+7EmNcvfMLi7cvrvl8YHlm
jLURgujo0GX0u19dVf+5bOHTUlEtp0qN4NEM14U96dxCoAuxXHkSvdU7P6WRDviatUMFUnrVvobh
/rKxT2lMC2uzMht9YzMSd0nRqtVxLOd+W50y607TD913QSabGaVPpXdt1SBoYGLfMPnpUluYnPfO
hyMXGYUWN0pfnZT8ThLcKQWJ8g1gcrqPfoNOVruHHCG6VAY4BVzCloTYQTdNcrRu97/8ksViip5a
1KHPl+Q7esqhpSiSvQjDz4NBmEwhUf0KK2DuGohBJs+N8CV5m7Yuhc8OiNkA2wR0EFwbyY7Fcjd9
DDYEzfCT5H9B5DehQcmQrieo7PurqH+adlvV0pXjMjcK0s2IpwF1uvCrotgpEaIe9alov0f0lLl6
95wWtqleXZ7dlWWGNnPOS6GhSOp4aSdoU1PKU0iQoy+TcgU3U3XHdoLxZNh6Q87e68ylzkpHc4em
CEPT3JF4vqOmcrQ0r9ebE2qUQboX9mm5y27DG2N4N+6yK7jyD5N1EzdHbbqCka3v3VRw1XvzPfle
xRubasVBIPvOoGcA1iyUfP4tUl3onVCM7anS4fv2YKF20kLdsvI3I7AcMtWA+YInGw+K/txM1aeK
BwEqZqbKlq4EGTaQY3iwOrtOdxGUS1dBZxuG7U87tYfrxFVoSgI02f00+28B/aHqTQu/VvB6edE/
M0XNHgtq1pn4nF+X3ou4JGqNVB5ga7D1L56wGw9dtVN+x65xlQA19g/0BI2F05e3yJj0+U5SHhJY
HMQrI3P7+CYuj+0Bqbei/oMSoLCDYCvKd970J5Yn5/K3rhw9FCFxtGR32DqQMZ/P4QTOQ5ZaD0Kj
8o/UgD+3G/U2blVIYl7jqJgz3Im/dfw+34znRhc+J1WsBm5oazg1w/2o+a6e0NRpXaUAwC8Pb44j
zncIhma+Gy4T9smSgUdKGjn35GQ8SbLTVd9oHbJzyO4vG/m82+fGEgxBKcGDeIk5JS1SGFVdjKdw
2nm1sUska+M8fXYj5xYWi1TVXq4HcMSeakA+gwYPlVKBbj74kuFqMJDp4xZIZm2FFNjS8Y4iUOOl
Qosq4Kj1VBhOiELavfYUTT+gjg/h+L08d6t2KKrg+Enbf0pyR940Ranpj6eCKH0Oykxo0lGHcb3m
/bKltVUiUUDvCVy3pJ8XEbvW5KMwgz1OXo/Dt9J9nG9xF63ttn9MfAJf1D2zlqTpSC/4qyffNCI9
Pd8vj2J1vv4zCiBt58fV6Mu6aNVoPBlxBwsfdM80ZsTf/GLrobs1lvm6+RCgdK3mW5zH8dSqiG+k
Gds6Q9SwjLc4fLYMLe6twlOKbrQwxMyiqKYBCtbl3u6ImS9P3Zoh1SRcBQwI3lWfp/bDiFpTVnM6
eEeUAFpXSkiZ+/cw8/03RqgPzjQqFE3nj/hgBMJP3Y8GtkAdk41B+9B/KaStbOzaVib0/o+RxUhG
mVL5333WDr5rwtRlxhsdK+tz9Y+FhcMx+ojdbTKMZj6W1pt2Svz9v58pXrVc3v9Do7HYyVI3lC0y
qywHAPQ60/ZeaR5La6sW9AkXA/UnFQXCBKr2dHItL7jAUjJda7rppNhVcNB/hvFN/UN8LDt6sQ+l
emU95r8uj2zNW1MXFGeoLS7tb4/whz0gSlXUKHk9nZAAscdsp5JVidovxBs/4mgj7Pv8UJJowSAv
hk/jmluSXmRjmZV1L08nk+bcNnlupcItUFr7LkRPllJcp+VWpfUTmm2eUAJnhJHoWfuMGvdba8is
0ptOXeuMup11O+oUhopW/LvkWOlj+CgBsE+/e/LV5XmdN93yMv9oeOGScsMD5JthWPafesG3tbci
PyTD0/jlsp3VOf0wwIVHqpKuFOVitmM9hteSDHH/q5i/BsqhuqYT+7Kx1QDs46gWsXIvZ3FkduZ0
muK9lezLQbSHOHdT5VtIF7V427ZwnWrHy1ZXh0jjChQJgKPJ4Z+7qbzOW9UaremU0bD1MJZ2zxbN
bPS7rJdG3soWf/ZXCEfCd0+gyeaBn+HcWtm2WdvSjn8SJ/kkaIWjKVvn4PPemE3ABE4vA8d9qYTg
aZLhxWLUnxSa0lGf2iPcdRM2cOLE0z7v5N3l+dsyt/CPjTXUuSVjTk8PTX3wKGOnFXTXRyHecmDr
k/efkS3fxlOs1nrcYKqYBXIeSuPflng5NB9mblmPH0dTSzuBnx9QtPYQSipOEp0AHqIl5catsuI6
zm0tLi6zFXujypOe27G2m1Qk4nMt301hSE9oujFgz0kOgfRQaY9JdpMWW0iU1WUDFqsQOM0KxbPn
/uCZszZIy1RhrNpI25xTmK9pWKCweYBx6/IGWV21fyz9Vf38YElOAnlQ1bSHxVK+b2PxJEjK1uPm
82jA36IdivYeNTBCm/PRTKVcd7DHEaKJCbKScLNBie+IHmznYHEz0Ujcy4Na8VUmmTJyf4Dw4GVb
hlBenOeZ0Goj/N7XY78rDB2szX2NWJpBM5rR/AaWbGeoGF62Ow/k3PFjFvlQkBygvaQlEkZvINQo
tGCC5vE5uynLE6otcR9sLNnadOKlyNWq6NBwsZ1Pp1wi2ZUq2YSYiu801oOnjLs8uhEUZDZV83B5
SJ8dMC3PMghNyGqgAPpUefHqqmoTHLCfXOkvBQIcIXwxvfxeU66sysn2YEq5bHIlzXluc7Ff4HK0
Oj/lppFuB6pnBarFTijQg1cpKMa7+rfSeNowOSfuFitHyxV9AjMoayblOp9TqUcOSUmk7mR800DL
2TVC5Ei8WnfdyUuPHIvL9laW8IM5Y4l+V5NJa5IaczMD+n7M3LL6Xj40W7oXK4t3ZmYRurZVKpQ+
gOGTeh25FBMAoEop9EGPfnDwtqB6a4cOCieoKqEgpZ7116l+cCVW1+iRmTf9CSRS8qhq8Z3Z078e
eKO2a8tKOPZRKtkqXZR91HoHxYNd/PK06p+fAxR75+5ukGgrZag01KWi8ywGLB6K6rX9JUi/UK0r
whsR8qPSRb0ulI7B8CoyGfCdF3dl9lTQS5YdBusu8V7S8aGBFF2j7+wtthqoK6/NwRlgnva+qPzf
0F/BISOybNrT+IPytT7sg8lNIYNAMs08JNmhLez+ebpWqEo2fyI6164z0Smbb0HyW9d+Z/0XvUVP
+KjVtZN60CTsBuMYXpcQBRtB44AF3tQj+txTp83Tgj6GCXcK0i7zdvywMt3QEshUxDVqcTM915Ij
7Fv1IUazN4XP+rodaHLcKSbNuo9Z5srfhq0szeeXxvkHLO4zIh4EObKwP8W9S0E1fR+Dd14aaXdo
9Y2HxsrRAm4CS9DMrKd/IixL9UIHc50Mp2zSWRRAzO2uyIgay5Sq8ffLG+7z7Yn2t0F5CUJMCkBL
YB3hnZnkfTmcjAZl445L2lb1wdvQk/rb37rwToo08yeKcLDM3Szn66dZeSB7JnlaI8ltWrn3ieda
Q+ACKSo6uzJOk4IuoADV8q5P3RAaybF3kt5w1PFZr65ruq3rSrgqAhK4+8szsLa3qEWhFTHfszRu
zkfyw96KTF8a48kYThHVn2FfpbeqVthPZfAmg4IghgZwTaasdj0w9+XB35S85ucv54ZgHdpHEg06
CdRz+2M+08aPIi8E6IY1gsHhJZu+TunVaB0Nc2Ml/qZFPluD0YD7nerFsjvVCITS7A1pOjXlHXhG
DepEEvO2BVXFqNCBuoMg1YqvkGmUvwblfbARzq+cIyjNiAlnmV9Q7otzZFS9oZbDwIsvupKla1+3
ZfPWUDs7l50g34gzVqJgeG0/WFtcikkc63HRjOQHjH15F0i26b9LN/5NQAyVeLe+9jB1VzB2jOLG
MFfiKNL8dMOT6qKquoRFWCW6TGZF0NEot90v1Xqvhq/WFofi2lzOqlB4RW59UKPnG8fIOlh7c3k8
JcUTqEmrdK3YlpGncmSuqMunZMVPkMnjbxr1yJAv0TiqV+dTJ+Mnxvytju5r88t/8/Px7rDkghpY
Aom5dksxHZrhFBpifRP7mnmvmcnzZSNrq/L3Cvl/RhZhWdNbjSIVFUY8+VUQOuOxyfP32pf7PaWL
bKMheuUqp9Qt8wpnmwNNWES5eqaYXdl2w6nTtatefBGtXyJaa5eHtLouH4wsnIc/kmtvy3o4BVHw
XJpUsJUNj7E6aR8sLCZNbIQByAMr4+dvjecawzcJ4sQg3Yp8PnvBObc2I6SYMnAC55t5qONE7ZRh
OBWF75jNL1/Zd8VzzXV7ecLW3P2ZoUVImU4xUHZ5HE6mVO/SjIIlvPY2EsW5nVG7DMg7xSFhZiS/
K5EB0bB36DpeeZ6m7ksUtHxZfbGGdGOW187yx+EvNouikce0RDbLpFnJV2gz432QVPJRbHxE34My
fho79VclmMq/TkqYTAevTCpqIOCWqr0p/SieBjXhqS6ap14Od2X5NE4vGgTscKNtOeSV2OYvipR0
PXSoHI/FKmcCcU/Jw8irAc+Grl7ZkLJmlJFhUpn+qI2bSdfJN7TYOoAaw7ueOpMC6m8LFDIv8uIW
BIk1p3HJ6ZIvW1xDSCxZdDYF4ql8T/3vnqS6ibLLu7tI+Wmo+2igy4q2q8n6fnnz/c90LgyTl6OA
Ce37fDfN5/lDsNHGtdrEBReD5fXT3Vhy+e/8LvmRj5P2KNdl+s2DOesX9M3kCQEloxvdhJN0M7Sy
/zuR4oTgm2wLOr5Trzl9mlbhIY1y/THWKVFezU1qvjvlQnaveOPMwBmw9g6CClrwE76QBmb9Mfcf
6y7WrEcl1Bv9tWFJ7kt9GBTkYC3pJ4xDzU/dTPMfdP9Uf1rFt+78wPdOWW+1iBNYFsIqYqqgRQol
cv1u6H7NkR1iKXMz2UNoWEuFasaMiiY4IkGgzhh2A+ASCb8M/KsMdZjVzOw9AO4aub5SFTXaez7E
MEmkjmw/SflT6qkMVEcYAUfqsVwjLWRCNGV4Zv1Vq1KjcSNRDWHrDBrr4EnyFO1moscHifLtceha
6y7Wg0mxC8SkRCeSc+12NCoBZaS+Bboejfxqp2Md1bYaZAbyeGSs/mStKU52nnQqKI7K4PFj0cyi
gPG1kpCxFOboiMVgECwJtQnuu46Eh9ZvR2R06/St0gYKEWWT1z9CFZSw1ovde6KAGEHYxQrhnZPr
iuSvNucdyjDIIXQS2pjZ4+0iwPVd63dhZGQ/NYl70I3NTnzQA8FTbEEPm5TWhLpJ97wZ9Mq1jGr0
bVFpA9OGhgliIhAiVAn0igIv6qJyNSKD0+jNzciVLjhBDT3Nru+78d5rY7vgVS0CnheEZ9lLqdNM
afEn0EutcWFsCB/UPPIfJXNK7+JeLZFl0cx9MGgeovLKt2EyvWtC6ZmFqdNbyc5LyiGUR/3wvTDv
pkRrWtfqIxPWSY0mHQQOcxvYF4pMnRUZTKrlhbaYh8oxkyWf0DoNitc+EWXIq/Iy/8m/Kr2jJeVI
wSOPTJJtcST1O6MI9dcwbTsew605lU6gaYHhVKD4YRvR5j9Oa2dEVGmpdEwEIeQrfdU2hj1MhtDZ
ei7AUzw0EZl3awSKiRhFVyH20FfXTSwAy0pzOIRR3+j5E3ov/urI2lZ2OAjiVd/mP+hcBj4SmQPd
guOUuGavjbHT58GjkAbqwZT65F3xeSPkbWYqjlSZQ7ijduUJe0HRvS9dKGaS3fsBPUyw9Stf9ZRv
Kzo4tpuxrW9z35Kep0KFMcfMjey3pqR66UaRRoNFNIaW4dRawus2mqA9to2IBgnQLFUKo4sYhHDu
1GjV+ZXHMmj32Vij7JOWZSvujVH0VVvIinZHuox3VNwriVPUtQpisg/CX0hjIGg8BHoEfMlr1aNf
xHFr5zVSeqhhVoXrVYoUO3lpJL0999aou6Sa3EEwStVux0oRbLmRS8BtkTBdMdhRfazNND11hS/C
liVGquKAc36WwrY45JFUyhxGrTpmvimkjl+lMxXnCMAiGXuWQDSu6H3IVbuOxuTNDw31W5QG0q7Q
tWykH3fwOkfv/QLqO3EcGruolSCDDbdWRnuAwslwW6ECmCRlEsJsajd6B9H3vOG6CLTecvTWM99K
QIovKVLA75FUhaKdlUJO0YQigGoj+136O3BtQbQT9ZrW4A6nBxevOo2eU0qV8lJBOTy62pDkqjPT
MR0pQPaaG4dS9BZGlR+7vPqqhzQTLI8l6wbIFep0fAs7QfwOA7r5vQiF4LYYOm68yCCTbdMH5reg
TjL/t5gP9FpJ1FdYqCIY7xHqmHpH8ET/PSr0vnYL3Rpew7HgjsyjkUId+fhEvPX91gD6mnUj95qg
d2/W0PbvsS/6j2j8do+cPnj7/DinjSPSM1N3ZLlXkcWq2+hLJQ8wY41eX0hOWGVGbwtTF0Z2Y0Za
yTNthHuuGusatlQJZJYziH77pIW93++HsuykG90LdKg8u0a1h2wA5lTEg5/ZitBEj6rYGZqDwI45
Z/H0/IqeawsWexn9+C+9pZGginUjP0DwXequWirjiIIdfYtO1LdjQU9ajsyE1QV+tQtrta2PRR/n
o0Mdz6Q5Wfe854xSas3FESjBTtFr/PFUDXibRmmaBvalzPoqDX0t2n1T8m6qJa2l34vcQ0ZfROYO
gdlzg9XCdFt5lK5lHELLtaNpP4dp/sl1EreC07D0wU4urPx11KWcC7XAUlgVwu/Rk9vCaa0svQlF
9OnEuihPgpjQnTTGmSYfCmOUHXMUBBfBb27xbOh7yfYbtcQz9C3JjyJuh2dV4jQBlAQxbsOCne4r
0ze+BFMfVLxjBfnNN8VQc/NRDJ+ygeSOSzLHHO2oE8KfTW9O9wEyuGFFxekmJz0M0XUtwiXd62Yw
OOIQ9L89zUQ6D5J1o7PVmurCURViAuE69mGQ97ShhhnI9CTjFmhybx3Iw4FLCupJP1STFUhOq8LO
XPVxmDlh26sPNNJPIuF73Im2lMM7fxULWXjLey+Q9qhOt+1BF6w+e84JfCCJwvnnoPSM4TozSm5J
xOMSARCsXnCGlR5adq8Zk9dCj8PGbdq8d6esLuGbn6I82PVea6KVM0zhQ9hW0ZtUQMriZGkEl+wk
St2fuIzjRyvIG2QGEyF6oYsJ4Y4mzGF9m1qVsIU5R/MHCWL51Bim9yetC6l2hTjLrvogqlE0HJL0
hvsq/DEYkL1wD3bfgr7R5GtB8jTZ1oTKu/HBO8l2qA4CbZK6EuioGGr+17ScIsud9ExkHEYfotIh
h9yqvOgRw+sk5QvwEksgDEnY24bSKz9VIsQHsxnVF1FQ8xcLVwiqMkiAzFZwVd5OyTT014GG1uCx
VzpcOk8qo9mJVSm/SIkuCVdlW+c6Sba0aB2/Na1TKk/qi6mVWXKd5WV3Byo4f6WjT0v2gHjMDI86
Nr2rD8D0Ja+HK2PyUggnRyH4Bqty2O06L4F73JuiTHX6NlRv9YAbwTb6STlSb65CN21D5Vma1K7h
oI3+j3H05dYZAsEv2N+FdyMLEhBr3FrwJYc0Ar79xgOtkbbJQA8flGmpbdE/Amx0TJJrP9X0nBZM
QSKZAR3Fi5CltGYKRiCdBKspwXF7hfwmR6QsHjigYF+TKepqe/SK5HctNTkNBzChluooPaVWYzxn
YRgdBF2ufpn8M7O1Sa3uiTa1X2ZJ2GLXUpa/qdakfwGjjcbMYMiILfnh4P3qoJQt0V0yPR/piBww
hiQ0wU80aZA3hGQ5gi6iaMqQG9sHVyekvYk4jZT7d54XMGFZJuwAqU7f2ibt5ojUV1vSiHH+O43U
aitT8xfz+umJMaNMrfmJRRXv/ImRlCESXw2gCrJb7Ds0769hPE6ek9vuavoulIf6xTzqrnSToj15
V99F6mEYXIN6gn8wa8Ig2yx2L8E+1ezoqb26/AJaeeeCZ5lp5eHGQ7Bikcj384FiadiJJ6/UK6fv
StKrUqzDpRkQPgwetIBTSyfuIJQbmZLPvZyAFVDJoAQ4S10xNefzYk1lnPVSL5IqseWnyfwy1LL9
c/xlXFfxwZL2ITTw78OhLxxy0c19+DUIN56dKxkhMhwA1Of6EkHfYvCqXFZxTGB/4ujhyTqiNrkE
s1Z43RbW72/ifrkLoLme+8kpmIji/C0fHpqJIdSDLDHRdK7m35JX+NBeIuspeCjtEoThTZ7bc4wQ
7RpzF0Ayt4HOmydzad7USXrNgmuMdZHO0cvSNHtPHU9CLh3z+kZKxf3lnbRlYbHNRS7xNDGpkBfJ
cG8SSrQCOYXLNlZyXwDa/hnFIitTF8xtXxkjOChkNvCy4tEsyn3tlV//C0PkinUaCwAJLbNfWhVo
6oTw2UkK5jKE1bzn015Vj5etrO0/urJI4NKrN6PZzvdEGRtpVEUCkNbiKdDuBP2GUOeyibUZ+2hi
ue1QHi+BsI7UL3ntGiOFwtGuWtD3yoaltWqtBj3v/NqFEltf5nD6NPRTdQKrII93JQFMUDyJpusD
ne15kWr1z7BFPHmTUXMlhYVZ6vs8DcBA/c0vfjhY6tTF0MLl0ylsQlAL1k0XndgXCCoSY/G0R8Hw
R2d+LeNfgEZIT4TvA9TulvcWpiUyDO//er4BUqAXRl10lp9fLGlmSZ5A66J4ysjY7BXBfNHMcE/A
EZEfGdN/f+YAqcP7QkpopqVcpO+Uak5pd+AtR94CbtaEPlG49Xp5SJ9JhzhzqEfQxjO3EvBkOd+m
StOakRiAtEwE8NCQ5LTFvdSSDWsox2lftQlEU2Nbpt7sEr9ySqsicWW6+jaidWU30+Qj47/omPrM
FoE+ih/HJEFO6b3+4peOtG+vjeom30fT0bOD+8gWese6JRQiFXN5Fv5eRwsPOkNpZypdhaO6xLYa
SZLoKIaIp87/OcjPefIt5EVFRV+dfqYhVAD9Y1DH10GsPjdhd4wE71DO3VzfW42mnMYxw6vSc9Pm
Zxnkrua/a9Nki1sws9mNLz+SG427TDIN+poXG2L0+U91RoFtqK/bL4SqqfFNFPaD8hTWLgd/S8xr
BWNMtzGTomniHOAs64dZbnZdJ+kkkAd7NCJn8K2dF3q7Mb4XBXh7gjvq6tfi11TeycCJNtZk9vfL
4ZK7BYIwpzesZbvRNGbTYBJ7n4ZSm+M4pCoQFMpBhbvDrzaebHMmCkOXqfvt+4eiuBekB0EhsnZ9
/dCrhyrc8ZhUB8vxN1Prq99moX49t8LCErG4cSlsdbJvFOLJN9TfURvu5PrIy2wnJO/Qt+j9Hqn4
NtzTTG1n/5qBFYeIVBV1m7neSaJjsQ+MPBsi0pziqR8Ee2i/k9xrRZTA7DgBnMH7lZQRcsn7nLes
ULwk0ePllVkLd1D3oFOWQgbg1OW+aJMpNVHmIq6Mnlv9e1E86Yf2xfSdIKCvUn1WBqiI6znheagD
ei95TD4oJEwuf8bsmZb7Y65fGnAhzbf4YhqYpUIPE11EmtlWxMfypbLc8FgHrgo1yriBE1lzTiie
z2wNcwvEXyKZDxfRWJYk7DpfOln1YdBfIhrzcJfdVslidUj/WFkMyTDrSe0TrMzCmyGihwrJvq1+
8bW7HAqBf6wsrrG4K2tZFQT2D4R7hvXadC9pdBMET6Z2B7tcBwBjiytWXvNdM1H3zKrKFC6pH1pR
HXWt5EHJSpmQQ4p2Vz9oym2Z7Irp0Rd3Q3FlZqabVHux/A7luNvpmat6T4gmxU23y8xHK9lCmmpr
x/jDVy2L+k1ckmQRc/lEFlkf0dOUgyc0/UZ574s6+XahkzNqB1DK/ZT6Kn0WoE5Qbb/zM9LEhLKD
rVodrlD1ocra634PmS/qFgnqbOEw7LI2tm6RsqhxmZFEgOI1LWFzVSnd73rUZFiEAMnYrT/l4S7t
hfjPkCbtj4ACYm8P1YTf0xt09Oy6NGpHLSL/Df6yqEHjbYwjRPR6KTtIWtc3TkFIS3JHsCrFyYpU
exA77qVdqiTqSy5lpuqO9Kmhw6aFTX4oxinYd+T9fkQts5pUov+qh+M07v8PclySGE8hezBS9T05
lTQn26tq3cbxXQntaKb9z45Y0haMdTMVY8Fepw0zUm6NYNdZBwXgXVpvROIrz2CAFHTsokIN0HAZ
tkE7WKcF6aoTnCPik57txOyUE8XY47hRWF6J+cFfYwxko0gL9iKYSoY202owoyczOXjJL02/EfMN
R7Q6bX+pK2ERIF5a3Dzi1MS+3GmzCbfhdgke0Ynrul9Uz/4L9/rB0OLJ1+RTDysfhnLEgxKbd3zk
3yJHJz5qwzHc6txYjTWAAgCsoXKoArDBNX5wsB6tB3UnV/KprvZJ4+QJJZFHob4ubsP8yyQOTtKg
NXhVb7GErG2Oj3YXbygKd37Q4N1PITl7e683VB6j1xz9AEnfCOjXdsdHU/Md82GIehtqxmgxxBgI
VpRdKdr35O3yom1O4yLrUfRDR+cxNlABPQo+tevpxaPvsPo5MTJaAwf1uX2GeNgeQn3jnK1eLB8H
OM/1hwHmPHj7rMX49CBCXGuhtyf9VgAWWrmTP1TXxeb7cH1K8YfAWHiaLemy1FotUzmp5VMaONMc
Crum4frqVVU8DF+TvZYdh8bfmYiL9dc4s018y7wrlzEITLIifCiEBgAczkcs15Q46dDj3dA4VfOc
Fc7oDo62U/JrKTqI+m2tHgfVtR6tcCPnsxb9cDrJ+IDr18GlnVsexiqJ/V6STuQc+7i78qzcHeR6
13exW5HnDJtHmgucy9tr1SgkcGhGwhMFkuXcqKDWI9UsTzqFqGrmB/Vn6X+LzWPlP2i8DLawmmvw
SZ2M0P83t+wRKocqBo0zmxt/9MKbYBx7/49eH0miH6rIkVHjFncV7OavVF2o51we7NqjkHklvgSq
Oz9AFqMdwprfGkP5NB7iyZFhNrDscvquZDuJlHodE3DuqrssvkJbptw9qwmydVCaFlfaEe6TwX9H
ihVcy+vlz1rDWc4pRlBuPIlJLy1OWTumHTl1iWxfre57aOJUgRpBferbq6G6i/y7QXCDykTht9/n
5YNUbWl0rGz6sw9YzEsNYkSiAkg/OAHFVIb0922Z2BrkMjLLqlFup1gZkXAl69FRAQOvgpbMgJOW
hJvG82+6EuCQ19h1P+xVKz2W9UYGeXWccJUBDaesQwb9fLfTTVMP7SCOp1HpfgyQTwpRtLGYK88K
kwc2/IrzKf7UeWTmU953FcNs0jB1rLJ9rFPzaoqIEsVW2Lh/towt7oaxqcA3WKSJW4io9Huj/dln
3xN9IwZamzV45FS6xGY6cWWOuT9cAtEgaiM0jmRX9evY/yLrW21Tq3uDhx9ckSRr6HlbWFDVWlG8
YBpP1Ma/5vFV/mS6fXWvKs+pJLkk5FpAOqOzqTW0gmMzDR1kPW9uUi3LB+fk87pB8pAsf/GYaQ3Y
BKdP9kl81NzuNriztHtvK8P7VylzccHAwcsegQIHdjllETP0A8IXlpBKpzav0puAppTKSkzHmCZ9
V1PJuNbklpLqNOQPokB51/JG4ybO9PwlpBJ61Ij6D5E4GfddDhWZMRX9QZlU46HmLztsfet42Tut
hKcg62f5jPnc0Nx2vvolZO1BnxNr19Nukn4p0tdR2INK0MaNq2jL0CI8NaNUCf4vaV+2HLmtbPtD
ZgTn4RUgWbOmqlKr9cKQWi3O88yvv4s6d7urIO5CbNsRbT84upIJJBKJHNbyENafO+P8qqIHIOwe
C6iERorbGi1lSEGSDDLh+fmgIh91rVJadZafpJV0LoC9mRgHTfmtRjFpw5CqwufXbKJA1a7Ei5XU
xVbynVidTrc/YiHOsWa6N7DxYVIFPe7X36DJmWYOiAXO0S8pPxhSZesmN9238Ea/FPL1hr84uXoM
XG61kMUzypQ/tepn6f9q+n2ChiSUr5TI7oJft7VaWtrZtaIvFPl9FM6YkxzqgQrwOk88m1mIzoij
Je3z1EljgHKQcmjtSgDZ/G+MY44CTeozD9FgISuBjUUDADKMsz/5yg9caAzoX7zA80Y+Z9WjPvo2
OuIa9WC5Zr+uOmIC/LAwXMtGQ0savGlP6CzQNFvdd89WjBk8TkS3ED7ja2R5BsPWpLkSdr3J6FTp
lFLDLHmSULyCuroAAcTD8KOs1+hjNBy15jTNL3jSa4mMWfWVpPRJC4mZ0BAdHVVhQNHRQ7Vpl1VH
VReoiF7QyC7HTT4dmu6Rs//fzfpKPvuYRW/Y0KXqKKOqRPIfw0OtnbwY/YlPsfc2vcX6vdFT4yMH
xUfHmzFb3nsMIMFdzc3R7CRSK4POVCtNZKTiBpymjdihOdBoE1SmjV5Xj7Eni8e2BrGiOYqAXm0V
pSN9FmhA79ZjRSFNjcXKi36iNXAHJtdvu2A3pXFRYOy0H97RbjS+5WI6feSGX/7PIO2IipE9+fvz
Ga80jWEC+nQk1Cpw2ou1vlampzwOdmgjopGZOLd3amGjUPZTkTWcE88KC1YrSU1h5pgjOIfaD7Xc
mNEpbd3bImZbu77pMK8PwK4Zbwo5FIvxBW1i9ko2dtI57UACXSd0LOuNEABcrHhWErtPUpqDYfi2
0O/ByszUh2wN5pVR2GQHeQ2rRZc1aOGAUlFFGEdI3oYuEHg3yLwXrGqA/0PNcKZvFdmIPevV1PfC
QD7rNepEybZGj6t6aAMZGXvPBWtKRGo0d5qtG6YvVbJq08cUQ0Va9Ktc39Z3DlnZL0EkgaT53P5t
svhXWpmkiS8XyllCy5lQrMSeAHorKxx013q88bMlhwYL/SONCaAb0zDb2CgVlMDt+E2lyb027DUq
nuA+Ex5E0bI0NLrASucSNVsWyRoEbaY1IPUx7IYOWFjkw9fcwrKR3O6Dt6nm1OOWzoR1IW+2rYvL
o7eioSmHTj5jPkXMaN1iOpUjYuEFPENEzzjGcFOawdqnAEDeJo4U+RzIz42gbhRpshspAv73uVSI
KWxS0XyVss/acxMZ7E5rwVv3Ncd+F4wGKGZozEArzwzPxMR0Qz1p6MTLlHOcrnKLhuGDsvVy0r/z
ZwjnQ87YJ3YPRU4wD2sze931mmqmVBZx1ioYo49Iv+0URzYP0Xv4iA4noj501ZM47Wvgdt4+Fl+P
ElbufO8i84h/gA53Lbcx43YMmgJP/dQpMAtgUa8N7URMUNiMwSRj2qj746P2c+NpX+QkUB4lA72b
Qe90gOFLdsG0TTBWWedrjH1MxR5QuEZw7CWqVlR/VQLcobbYfSR4KySr21+/4F7mqUegZcg6amHs
TWYMYNJFMwJSmAnR0d3lapjdqFTejblkBhhbQhOIASeGquz1GnVaCZg5c1LOjfYUWcBOW/nOgPOc
OWF8vq3RwtFC75aF2wDkhcjAMKJCr8mmNtaVs2jSDrwG/THqf94WsbRoALJE7DeztWIi+FqbChWO
UK5l5ZyMJY0tDKW1+yjdBrygbsmiFfy+gnQBWo7YELcPO7PMMJ17jk6g//CodrTQZi3nRNgEO4wl
+K4fuLdVM5aW71Kmcq1bramBL4Wmcs61HBA+coz205WpNmhr1cryzgJD7rlBJ/cJk0PKbyGa0QTy
1osnogqBcRj8CVWkHHn61An1dpKQ/y9HkA7EyN0TvYjF96qYyVkA8YRW+7IUahAd++jRxkiE7gNq
00RBjADoOPgFmD0pcbtWq9yyQEwZBuZLVmgTQqlqan8iQ91uiqpFVU1NcxRvJeUTmTgQPMq1fsJY
WPIg51VX0hLwTSUthrHOKGaY0K0+yrpdIwHho881GH9GuVFhqj1OsjVifdTMhr4Q7jSvu+tHydpU
ahK9GZg/spJ+2gWF7n/IwJX1qZSr5SHWmuk+jaLBI2MVDjKmijqAySqdrNG5dfhznMoqQxLZo1Jd
g5c+roUCM3XqQ1ZFmOpGlwR40rKgehO7EJmB1jQa0UYlOX5PsaKAAELfHq+AthAwIR+A8TZkB9C4
wvpKP5fTYtJC9Wy9yMDgJkq1kvN93q3q7oEXqC/ESVeymOBMU0Nv1IdUPaud3QmPU/4YP6uoO1VE
BCk7NZSVadeHFrCnvGzPoi0DDgIlY3iDb70GKPqmlT9kKm7ZF2s8tB0SG5yS2kLRBE4GgLDADJv7
zAzm1jG0IUI/06SezWjtrQJQwL3kGHoqwR49GAWZlMe8RZd5vu95KChLXghj63OXFwBzAERxfVIT
o02VspPVc6S/l+PbmJ9S4W3kwXoteW7gEf4fmRNQ9xkpRSCXojwa6ll8Fe6TfqW3m1y2kVDVH257
nmVBICVH7k+Cc2UcjyGXEmgBA+3c2KbuKu+it84yp4vXBa8Vb+npqiED/kXTigZjk7HIusEgYS5i
z4RjkViukryYwZOC7pchc9CKFQ0FNcsVbFUAxAUvIlqKNSHdAMDdXMGGX7/eN0zkDZIQ6uo5BVAa
aNlWaI3LAsOOow7lQ9MeIrvhZUsWTsJc78XQNs4BWpoZmbnqJ3EzFFhcbSpW0zynlwlhREcPk7y3
9/F7cg3YGBeimExEDD7ISK9T7Sx/okGj71etjcaQQeAELt+8CuBJ0ECElhBxTsN8ncuLCDqexLJP
NL8/Z2bi20ELjdo+aJ3bynxlEa6Cu1kMMBswPTYDorDRhBZqUYbek/7s63detROOzUZJN2HgYpiz
a94M+SMdKVi/95Gb524cuO/WW6I6QOlJrJ9yjQZIO30CGtChPI/tJg5/oBaeyDTZB6vKI3WHbHNt
417CcPEpv8f8WLe30D3xA2NXgQ3wiyq5H4qVVtIaTCT1ujjq5UMlAfsf1UKBROvsDWASj7XlgoBl
Ll4WqORtw3YbR/tUsnvZTmmMFwaGtwEOaTo9uJFyuSHx3YDBTHBSaSlJgfESOI3wo3CRr9NVJzio
71HNrXd+i2aul5JFpsAgKd50ptGdNZTonwFipDRoa99L6L/DxxiPmuDUgcPDq/jmVmapM3yZgbQy
BmcZ/5yOelk3Ytyf06Zu3dZLEjJK8eDk/QZzjDMxIlBcAjHhpce+HYMvuXDPgE9BhpLlZk3BUALc
DxhOFGFkNz9M6NWJ77JQmjOiGGpT0H04rPSPUN4Xv8X7yrQxjACmGY5X/V6IZL5j9gwX5yTS8kkd
Guivlm4DZkGLoDssQkxjN79yjRiYZ8WEQehT/QHITAAgM9b5L+l3BzADcIw74oekEzX/wTlWEPrt
VKEF8T+Lw7gjJA4xu57NAIvyc+YKgEuqsBGeE6roM7hPDS50EG835v9/sQp1ELa5EQJlEShUyTpu
nzSJBu9+cbIoWpTUTfvSh/sYwjNS63Ys7EIegup3olxsBFhP5ksH4z4AvL/+hExO6zYtNAA96rsQ
09+oAz1YIDICzFLxU/MyMqy1jCSbUrNbYPPTiFhPUvhjUNzRhMtwhgzz4cga9kSJVkp/0NUNF6r5
ezQzfyT+zB2i2szPcP2Roxf2qpzp+Eiw12+jAQajP2bqRm9W/rBKwm2svdbWg6YcbxvE92w+hKJY
jwsKNjHLvxasIJqpBR3gJQE8QvhUYzJ+GjCUUIYPkfI66CI6QrYVOG0BPCWE+DjrtWo5Z5Z1FQxd
ONtVlifKoFjgcDl5j3iMU/1eoZHDuR15Mpgop48EzS+AUHyyw6ff6X679jkC2MieVWK+Ny8sPVD9
KcGTJDv1VKblqnK2AQnI/xrTs1IYY0YnmaKFEqREG33rVnsNQ7kbo3pSM3IMzrxey28BGyuOMUsf
zJ6eX3wxkWsESXVauZOtrasdaCAaShN62xpZb8GKY7xFX5RCO4kgJDcPu8kFW0cLp3lbxLxAlx6Q
FTHbycU2JWoGaAgdZOTNRrWjLccIeAowORBJ6iQLk98zc3v8BrdGPzkCvgFnMt/PPj782gQ1tzLb
cUxelV1k6/b+HN/zrJm38xrjF4oMYGymgnXStxg51Byd3FV0/QHPQMoft7eEK4t5FlT+pKaVAiuz
wextPe4djAuBl0b9gUZ05Gh52Z355XTDBNgHT9u1giBkcDcvk0esA/FPTUK2R5NHW/DtwcHuFeMS
WqX2JVGYbc0Fjh/JafGW2sm2oByvwLE6jXEKOaabPAWD9KcXlUpr9VdClQ1ni26LwIDo9bHpMkXK
Rh1r1lN165l0TO17ZG4oUGHeAPbuGp/tXlhlDi9/+V/WEKlsTLFJGF2YP+zivFqYGenHMclOhx4D
THS6c9DKtaXcaaL/crD+CGIcQ1Sg/wV4Ntmpc81VSiZXIPGqtqO7ZM05w8tr+UcS4yRivxp8QQiy
U+lU9gHt3SF5vr1dy3fR3xLYhg4spamWDSRg9opg6OfH4GyLw/q2kNn3fz9Gf4QwHkJCuq2PtDA7
1VtMs+hHzirxdGCcAnree1HMsfHSMX8CnMRWWelutLqtw3JU8EcHJirwgg5+LouzU0vF58g278+J
w1kmzm6zPdJSqfWV6EEP+GvrqXfXCuelwRPAnH5RH0JUDSEgnUCSBgKOX9H59ip9VRhvbTUTBmRW
HaIjEfYk1VuDSLItaUS6E+5qW8QrtiIOWs3tp6f4d0gxXiEjtuIY9Lf4+P9c6Z+Nmhfhwg0kGORQ
0gbwEtF+1zqaa4KCnv6cDhldc9sYZ7f8TVtkaE0TGGTIOzOWZ6RZkoZdnp1Gnfg+7fdv1EnW289n
BZcSj0hi+fK7kMaYIKbTW/T8ptlJ/l36tNpGiBotezccCrr+RzffhSzmQpK1TiuCFpoBBZMOG4kY
awA2oNGccgK5xSjrQhBjk0VR91MmQFCwCY60dG/b46LFX/w6Y45maeUeDm12en6dAvKU/jr+g98H
kudMSYFU/VeB98LY5DEs5KjGfSo/9yttCwrENUfConO7kMBoACAXA4lzxIn2YNvAsT1HKUFccFuN
+Ue+2fGFEObMGGo/RXEJNco7n8SnDOWG2wKW78wLCcydaeaFUCbz80BdPVe2sjODWYvQ5nZULoZs
F4KYKxNTBP2Ikgz8tJM+vef0obfFfUU554OzYGwv3Tg2aa6pUAdzLGdAbLicK23xtvmjxRcG9IVd
FUVZFRKYwk/mCrHT6nwOHM6W8yQwrqsSrEkMfDwPgxfUBeFJmpW45kSbPBkK44oxrYb9wF6Mjy9I
utKAfNw2q8XjfbFMjJcqmsIC2jS2oabTrnGO3hNnn3kCGO+EfKhoYugO+/zQ0d52BJsjgLdEzPEO
LKGRWhlLFJymdbza5261ur1Giw72Yo2Ys60U7f9/Mj2tHv/3jwcADdqWQf8rglecOWtp6TW9ALBV
BMJIZOR0dAlmIjhCFrbgUghb3ZLyMhvEWchIu83snUaeFS05pysRTHxaVIDlxL/yU+0o7rtENvFm
cCK0JT7f3ooFXw5UeA0Ma/PY/bdKRSWbPYge9Pz04pZ0IMod9e54cSpHhsk8v6wil6ammGV4B8za
UlVBCQPXdvX7X+nClgpw8Qma3mnztugr77HB9RTYUkXK0205C+Z7uWZsITBujB6kgZBjo2U378j6
9s8vOPKrn2dcVKyiuwBlwBwPb1dOCOqLJcfRfmvyQkB6JYJxUtNYAAJcgAjvtXX65/vCBYGvI9rS
M40/AsI5Lov7D0QRDb3GmB5ib6Y6Uto4mrD/GrFcgXb0LnY/OW53+cBcCGEOzKg1lhGIEFI66uoQ
70rqn6XP8/iDc4HwlGEuqaGY0JMyywH1+Zu01o9O9vp52wC4ujAWIKv+0LYDZIBafbMbneluovTM
UWQpdp+bvv/eFsYIPKHXAS8/a7KPbAMZAzegKZpPSACWaPEHLz3K1Yq5uKwGs4PCbAbhc+/UxNyE
G6LgxcAP7b51WsO+DVHHzKCCDgQdLSvXt3zeY3a+N9Q5heAd4rtiM27TO2918lBSDQ/KNt3/HJ7H
fW4Ltufc3ryFuwHDoagsg/9obvFl7rYyMkvFB13PaVzJ9FCvzF8c97CUVLqSMN/fF4FYnqZq3QP2
FMop7itYkIlOUO/gXUELYcCVmPkgXIhJpHpQSrHLTjk5hCSyn754428v1pINXgphcz1to+amjhFe
XHPRpkjoi7mZAPmT0LnEYWzS/90TXYljnISnGoHmASwTh9d1xSP9yB2OBM72s6wAaqxVkaJPcxFA
pO/6Q/XEWbH5E5l30ZUKjG8AIGDSTCVUmO7RaGeAKy+gGVk/52uZI2rhmruSxPgH4JRLYLmCpJ34
u8eM+k+OJgvPoqvfZ/yBIsj6KDciDKwiL6Ujo6EP0DVInD8q5LYo3qYwEW0Ve5WeG5DUfh4wQ2wX
zx5ncHPhVrjShTn1g1TnWRbhTCIrulGdKiFv60+OaXEOJDscWvah3IMALzuFEwncsXVGZc1LVfFk
MIdeRDpxqg0c+hLQtIQC0paU63+5HWw8CGjITjJLKLLrkEE+9xzKA44ObBgI3wxY/QQ6iJ3tTiT9
HR6akpcj4glhbpjOQCJKAdItamUydfX925E3O8uTwBz0LkPT6ljBpDBhClYsjZxD2/5X58JkTnir
Fpk/1CMSOSLKvomNgUJOcXwhlr08FyZzxgFep/dSMvuQcGvR2pV5mF2825DlbixyQ8M4FXR4Qaws
U9ExaLk3nrecaIlzwNlJuViZGtMT4de9c066U28Rmtv04/Z+LIVIV8s128TFnTvEYS17HpZL2Inb
w1xhyUk+uGfftjgz0xznzjLJYhgqVzIVh+S0AfL86rYe34YbEH8BRE2a+xTRu/+tm77OlCn0LRl6
rA1i18ka80aj25DMNvfonPFQfu9WmPIkOa79+E5frRt0rrQ/Pp038X7Ly/ks28ifz2EdTtT6iQYs
4fmwHvy1v1WPJjkatvlPLoELMUx0obZmHZaNgtCPvlaTa9Fqoo52vr22i3fZhRDG8YRdDzB0cB2f
jHu320VrnmNbPLEXv8+4nRrw7FYJtOQTWowGu9FIeLytAHc3GK8TeqGRjwaWyW4ykkfkDY4tdNf1
P3MNF6owzkdFI1IM1oZ526uNRV7QvkhQ+wH8tMtRadE7XEhiAoxaaFu9lbAppdPYkotxVuQu0Z6J
8k64HtZdRY1HpyLHj5ZyJM+L9S0cvJDMBB44hM3YCdDRHqxV2+JxvWlO5Uvsqu87dc0raC/eSRfS
GP9UDWZY6xn03FV7F6DTdvVccTTiiWAiEAyStKqkwzpSItl1RH5se6Jx/CxHBjsEnMt57pceZMw4
o1R42PWIcjgbsxjd/lkqi3EGU2BkRelhYwYsFLpwP948mq04inDsjp1gVUG7kwWzIi/iajd+lcsx
U84bWuedWBZzCLSPQ6oNGtoY0rXrRh9Z7dLk5faCcfwaC5mG93yoCCJUQWfpa2n/DN2eEz/zFotx
B0kblDKYGObHXwBGKqezrXs3Muz8dFsT7nIx3iDoo3JUQ2w93s3pOVz9eMuo8cCLD3nqMCdf8UAi
ilEnnMXyGarcpRuJAnKd83RaShVeXuXWfJYuQhK0fGYjmEsgZnJ7Rwtsz7SRRkFiPZAPgEKFm/M4
LoBzBbEjqHFXFfAxMIVnRD+YgqG5x9FKVm66TVRKr7WKAGQCJhlo9dLtJd0J94fT6BQP6PDGhOFW
eaYUmPlYTil2PoWccoP725uHCfdr+YPZWkU234FgQQLUhWNL9Gd1Z982xNtuDmxk10ISUfCMVMKx
RWfVQPxN54hPtyXc3ilwElxLsLIJ3U0IJE/T8UV7at2Rs0+3nQIwfq5/vx2Uognn2y37lZN7eOvw
g+OneWvEOIUIzSGC2uAUJZXtguJhH2CclXI2grfbjEPAKB9wJ0ssU7TpHfP5l7QyVtPvfymE8QeW
bkZh20HIziA4NwDlfST9B0fIsm+bye3QXmKCiY5RBdwTfZrXxuymwdZGXjrb306fn7fNanFTLoQw
qlRpl4S+CCFBTsrnHcAEsSto4LwtZXFXLqTMX3Hh2dQSzK4twKIQrkc/lce9ROe+TYOzYjxd5q+4
kGKGFkDlchPxekvNn/lGcvR1yJGxeAz/aMLGM2OWBmMJ9NoTmDZUWwx5qeBv3Bpf77kLAYy76gYd
GHw+NgSUfQ8jbUnw+Nw6BhHug4diU4mrDhUDGxnb0+0t4inGeLBQbtAu3kMx4K1t7jJeHZdnzWxg
MwVeMQgjNmd3kCu0iEvgSSKBvHq8rQbH0tjYpohDXZASiKlkO6YDlbbqy7jjZXOWk+kXu8T4sjyw
fB0EengLyPnOf2wt9DXiDfAjIMIqtbmRwbz4354eF+IYVyCDxgh4NjCKr3KO+w6ygA19ixyLY928
1WO8gWD22VynmuM26yjcdydgr7l6YHPcwXLy5UIfxh/oZp9OBp43JxuzeQ8WUWlDpG1zx5PDWzfG
IwS9jHyVADlz94BM7yeCvsfsqeI1Vt8+PJjfvPY84WAFXjZhf2SQbRFAbGe8XMG36aRrv4AGx2sR
4Pwz/SaHKnGxMhzjFSx4JLcJdapdvdne1addtBFcc4txdCR7ihXAqrlTJYsO1kS3G6I49FkrbAwy
1hU2zcK2tc/NLt6cgd/DscBlP3EhQ73Wc+zDWOh7yNjpq2wvbiUb9AQKfftH8Q7IQBXgP2rg82Tk
6F3a1qUYYSabAH67x1gMrz908TBdSGB8BOYWx6IYQvTHxBT8FmjCQMebxXVFi6/fCzGMb7AmcyqM
CGJeJnvaP+j37f4x57znltpqEdX8WS3GMfiZNEnJFM+9PqAeIKNT098DhWu1AaTAiUT/iwn8EcZ4
B9mI4hCY6/PWPCenyRWffRJqToCQ4fZlseyHMAoNIgq0S2Dy+trYQIdp6oJY5HgbTO74DJhh8jBR
70VyPm9LmtfnmwO/EMRs0jBkraA0JfpYXuZG+4EI/yvMwZd/uJDA7FDdTWMSCdncyNC5oH19w4OY
gjkEw5OuDAKR2/os79GFOGaPSiuzukjDyokYrr4HLQMpSAoxXGNYcq1f84ZASgLgB4tKbNSKVehB
k58KVE4mO7FrKtyrNMQadrRxohCVM7Bfc/LLiwZ/IVZnPXqngJ6kqvNTBbEYvaDFbhPSn/MrnEef
8G20ct66S1mMa1fSRJcTFSqikW477Ie9K+11mmoOGY//xL1eyppvzIsYWRTAFTiBLPukkOkFNMik
IdOqQ8KUY/DfaERYpZi7Ik7Q+hk3UAojMjlpn0fHcAG3+NK/BRQ81MQwqag56QN3jkLiWAzLzYU+
Y8loLGxdjOGcalPfSbb6pjpoBgbL0d3wKj3r64xyzsO8buwBv1xXxpMkkehnTVnNnWR4qI2ONJ8+
F7yy8PuhyxG25PIvhc0rcLGJ1hQXfp+3OXwjcNdwQSaoIGdoJfonV9ilIMapaGMLz6XPlml3m2mN
SYrcDhyfZ5S8xWOcySB1wjCm0AcEzjYI9nDgnjLMtld3xfb479aObYPB+yAC5SRkdXbyITs++dXb
7cbbcd4hi1fLxdKxsDN9X/SNnkAO0J7fUydwfzdOdgdQQIQAHJU4Bs82wmRgYgb579dRi+/Cp5R0
4Hzevw+ktOVfuADqfXlq6CdHKscIWUS+tle7uE9h8Z1dE53Oz7m52Mgd6Vm6OsFepmrAhzNB98ic
LASimuC349wFWL/2ruRkK26/3LIuf2QwByoxwrAK6i8ZBkotCq4zp0B4zXMTSyGhKQN1HCjKJjCJ
mFtFMFWhSYxhXjMMYc3nVjhobzaXRGq+MVhvBP4oA+0XIvAv2ce231tC7SuwiAa3lwsqZvKgrc6x
+3HbBpYM71KMeu2HPMC4GcIEMRoZKRIi7UvzdluCzBPB7L4hj2Kj1RBR2bKGZNtkZ+idNIi2ScnL
wX8E8Sbp3QfVt4ezY79tM/rJc4KLj/1LNRnrKOusAXX9l5oGqekJ7NSOZ3cos5/FnfVwW+OlN9al
MMbltoJhTb42XySYn4+Rv5DJZ+7clrF0pC5lsP5WHQeYDW5I/w2dcx3Wc/PvBDDvbnmc5HAAogfi
arh07FpA7z5vi1iMQP8oIbNv7iFU1dSTsSvFPifvw+7X9LzlHaRv4CxzFHMphAnNJq+vymAOzfqt
R1Oi/EJSxAaZlI/k3/3TZLtIKTz4GxXcBZ/Remtt6vVtNW+bg8wWFoJElPLUwAco9+5sdQM4SLjx
xNL9e6klE6tpUj0G3SwkOAm/atKRcDO61kpCo4hv84bBln3gf3wTenevnUamDrUpCBBmA2MdEx10
ojFaagNye+F4YhjH0fi5V4/gOT8heyq/qSTdWKuK8u5e3vYwrsEIUxPAqlCmfd4UTuO8+TbX/cwL
8t+dORDsrhcsCUU57UTImLqtlu/Ou0f/riUiues3uG1NTiS76HAVVBwA1wzOUPZJbEWFlOedmJ9e
FXfaxA8qx6AXHwZgJP1bALNkBRjhpbCcsP9Z4Lj6Vge3ORlBJA2cHVy5d1lFx9VtW+DKZJZQLvOi
ilMohaeISgXir4HD7sZUP3X0LXCEjThPwHUrmyN3cesudJ3N5yJQj5TEj4wS932MCzIHYA/uDzwM
dLujokvLe97aLh5ksCUCbn/m5xaZtUUUkxVRIs8Pg+5UkygAZoVC6/vHEO333Kf5UtRkXkhjVrU3
9HyQAkhDi3dkx4f9Fqih3BL1sqO/EMMsoqDikI0gpTlpMm6TxtXIYcjtaQVSed76zU7h21G7EMXc
W3WvZSkAwzHZAngMxUn3gI6taLOag3Z00O3yNVKsNOCZJ2fbvlbgwkwsQw7NVIF51vEaZR6B1EBM
/SU5tJ9cnoqcTft6t1zI6vpCkUodKqKSZEc/axqIJD8BSYrwXkDLngTjTybAfueBt2vjDzxDFfRA
yU/Zg+0OwMyqz+VGPA5vPYloZbecHOWiw1f+iGPMBFyiBYg11TnhYJFWJdKueNXfeSd6MbK+kMJY
SGUVrV/GUMpO9ofMLgFtMtqKw9ml+Vu/2+Hfunx7JyRNbuQeTtbLlJHirkCdPOOCKC0+UZHT/c8G
sWPGcWNJkuRDF/TolCR4mecr9x4xnpsV51LhippPwIXVxYUhCuK8bMb9xkXxvz/sB/Sz8aqzHBv4
6kW5ENOKjTDVFt5xopM6vxOyn5MivBtycXNUoM2rxkwaw6LoFGjCiLQahrbzDhh8o/B6HFP+2t9v
+38hgvHjkjD2RVBCRAuPJ7kvoU2f25DGa2UduDIw8epN95Q4Hs+8F9fvQi5zZFFAV/UigdwKSf7X
8vxQ8sCGeRKY86NllT+WIiQobmJLTyLJVo+8ubDvXhwQdZi61CURnBaaxqyeLHlTpclKe3IfPm5f
6N9d2vUvM+vTdmALGU388kB+875a+R4sXP8448CGAg0Msa62J1zbcUnix3y1de73I3mi9mNL9us3
+nFsd3RlzygqW3D2lDy/w1s5Znf0oUn11sAnpJTwWs04v81m1P24LqV0wtohAOL99hdj3PWBuVo7
nXmn6X2QDeWED7dPPjls7AmYTNR5P+F1FhAUSTO7te2PkAJQ1/YoGhGJZtNfLfLQWFnO6eXsIzsR
2U2tYnmzohtwAnMcKW8RmZca4MZNvfO19oRR6Ofbtv3l7m+t4azXhfMMAwk93PMa7l5bgtpAZLsH
b1MRmTi/A3K8LW0hqXK9Y7OmF9JE3xJaEDO2J8V+qm0gzDh7H7HV8ePI0Yu3HYw3GA2gvAoiBA2E
ftxWQv1+FVwrwfgDpdATIZbnJYtse/Py9MN/VDcvq4O9Kan50BBnvaLkiP+inwbPdt1xYIp0tT5G
KxPjGGteInNhGuT6gxgfUiDgEjoVHxSTzQ7UCmSHG+Oo28Slx6dstXu1cVs5toORT4dTMuOZJuM7
RkFMw36EaI0QwhmhWSjHXenFZu3NVtNqf7b759gR7tJV8Z4QKtjR2RYKTuLgi+39xjn4lrmXwLJn
Vji/gHgFimG8Dh13P+dqa5KtS/flPJLV2vnk2BJn+dgkfmihhNTNUt0nVHM4buMLRPmWTozf8DD+
GVcdfv3gvvbn8Gw6Kf1dkuhgd/dPgS1Q9BOtw6NDW/u4vkvhI33X2nBU/Bpyu/UV81G9OPOeKidl
M+ArXmz78PRxf78uyc9TSdxdTlIHdR/XBbJjTnfdzrM3Jgrlrk9mX07p5+pxoM7R2aq7Y3LYkofQ
fvqMyHqz/b3+fSeSFf2hkMMBbFl0bTq3j/n3mOXa+BhXFfi1VBnhl2UDnNnR7jRAtoILdn1bzBdg
yq3lYTwVIAJyoU4g58UF2AUhh3uBvh5OvqOivLe+C8jzzhHJ8XnNg02a1/2WYMaNgcRejroCgu0n
nk7zX73104xDEqyuxnwaDq7k3nv2YXOwe+zyq6uta4QxGG5IXYXsbeeY3/MSZxyt2FE0EJd4XlhC
K24YyPvl62jj9q7zfuv6ZfTvfuv6lP+735q/+89Zvf1bHCNgR1O1CfxL/hwRBZvaTQ+9S3ndqxzv
yfZK94UJupf53nt/euCNnPECc3Yg1TCHohfmm+1517luYJ8iFNQy8uO0qYn7RNbORlttnwNCqUM/
Rrr1bd69zjMS5hRFkwTan1m9lDq8w89bOubeVlW/SXILv21vePm0Jcdp4Y2saIqMdi6V+WktQBVA
HPQOIUHodOtfHjnOwfdt4+IIYRFn2zpCyjP5EiI6/qsB73w0ei4e9GLAeqEMC3QsB6OfNqnRIb90
qCTS7PoXc415SsGud7w9WciXgLPmz8qx3KWAeU/jQdcw/UwP8dN7SpM3tBByISx5a3ftMP4KImuc
wgJi7MQjSkq8Xyn0SRD33N6jb0zHwIa50ufam/wFVuMaDJMQZKD1u3delXdQImrAAMwAXymgbwzs
UsQ5f1bubcGLwRwaPGdKRPCDKGyyRguMOPcGszu9HCS0/uL0VmsQ+uIBDVisdYOeNd/t18Ym+T1P
kZacp+CS47uUzlysUqEUY1jO0tunp5na/oOj3rxB7PU6T4gAfg1s9gDiufLSf7WKCcR+EwLUxz6g
mOEA7PLqgMC/wN0Knjs3BJrIqvPoz21yEDb+fb3mFle+Z5Tnvf3zDYySXiQIaLvHwRgB+Yy+J3yC
ezbveANQC3WAazmME4zVYfJTCbomP6e1dreiMtKiwdY/ctZ0ydle6sN4LckLam9mLj75uyJfq7bS
uYJT7FAIkHfpcVwnBw8BJy3INkJ2Ub8rDcIzW56ubEUgkuXS6kboOn6hRaSYAezBtB2seEESV9J1
LPNXAOzkOoi+JE127DRrcy85x/KdK2jenhum+vXE+xNQ/BXqpjomA8ykgQOwgE/QoecfTdF3c1O0
h2stoiA+QUM5V/L38sqV4Xx59gvJ4uTFwmhB8sECFhFYM/DeaZzJodn5/5H2XTuSI7u2XyRA3rzK
plNmpSn7InR3Vckr5d3X36U6Z08pozQZ9/SeBgYNNJAUGQySQbN4X3WowiTMXMYyJXZnTZRswFE9
yCbj+OCNo/SILJvtf27c1yDpjKEI27GYwPc7uKLmKXYSYHv9Cun1PZrcCOPCYLdTI0yqYXpP0WhW
5iY2Y7NZsbCXDO2FT7FkZLUIKJtZ2U5WJDclvbMKndO9NYu2eUAqKwCsoLzylzwSkMNkkceOG16D
f7q1nOiqGLLMA3Ot7WIRZWFoyLT/9nYPH/n2OUftVJdXA/Y4Dh5yAPfVZOH4bkgTck27IS+vzBfp
F+wsNEr0mp1pLvdr7zBx326oEGYZu7kK3wfAEHrNtG32mtnhpl6JVnHUTuMxUaeJChQ1jRwO8Lr6
LI/8agcjl+mbx9zBlALayE2MuZvsSqP2GCzFUjffRphyMU0EMRWnb7O/Yim8bzlLN1R78xcotJgt
nJ0zYc0rjw/9YjI7qc5iakGyePNM6wJZaDm+IUJOBcqNNo7+pExPmh4Yca/3APLy9crkURtMrND2
z8Nv2gkvWRusHoX2imiLBPQLYW3QnMRHJQszUFiVdbUaC40NMKEpfSnOUhh1Q4q4LVGP4Ym6Zlq0
+3sb6dnf9rWOzWSOxW4BXLWKdGNENeq9wERaaD/dvy4LjuOGNnFd+KZgC3EAm/mDtyst0T4if08J
1KiyJG5Lyih5I1cgYnrOVHwB0NvjWXulPVaodAjNzyTWj6MIdAYDXeLebvcrp0bbi/ZlpheEyrNo
l0ikADTc3/7mQYUp63TZun8oFBpkciWWuchnaw+eLnoIrT+MUyKEpxrpn9V23KtvTkh8MS2W+qJS
wElpu7zFirrTW+2+RjGcNgr0Nbv2w1zOSE3OcOZT0y7q0GUCUoWV7rW9eGge/Y2M5Y+SFR5jTNJM
wd4+s1bb3u70zwY9DJ/ZkTHxtwG9gbRCz1Jp4Yb1yV/Ovkcb0VsjMhAwd+BeWPgnd63oqsOZNlrJ
38TN4PqbxJThpszXZm1kv6TV1WCMnSWIOoy2pxvFehO4AjpyeLTSe/Z+s2pf7yvBUlr+5iMJs5D4
XC8hEukAXIm5w62w9S3F2l/t+jF3acqwMAE5KQMwrtCWJk6Y07cS6WV5kK4BJDIY3a+XYIMx29qc
Aslw07kJVvPpo5GPuhVexAOcW4N/jfVuq5m5eZ/tpUoZkO3QeY7wQeV/LLlheQYLkbF3BKFs1KLb
hNMLJzPTj2L90K9C9Oy+ooJ7jnRxi05Rk9a9u+xt0JynYMcwwklSECzrK4AlhTF+MUPLdfmNsC9e
cCMkE+BH1PB5oQcWcp+RI14I3FgJZSLiPfT0xqUGtw0vF8QSjNHY0KuH6zpHrUB40DAJmLkU07+U
B7mhTdzKTCg9LWhBW2iM+CPYGuka3o06FTX9zI/LP2ORuGxjmappPakWrH97+HhNVlfzk6I0C8/K
G1YIby0HkcIwIWj0tmDbV8CEvIX7aSoqMetUVw+yHWKsX1sbnLUJodvv9+kve54Zj8RdFSRMOZTZ
1/VJ3rlVvm031bsROTTgV+qZEf5aToOIzVScWTHobxcNYLah4eloQlzd52gxLpgxRLhsP2iht1+6
gSvYr5mTbLfI4dwnMv3IPc0g/HXDFmwp5pAakD5O/FnA05jCBlVehLv21ToZ5RIk8lx/fuWeIn3L
2Stqc+Oix/4WFxmj+nEuc5kPMqxRvjNG/IqC0l/A/93YChKKKwEqAq9GIILHw5OM9u4QeZLuwurH
+8eygJU0ERI0jkVqWRYEQmh83gZ868HzaDomaTLWLkzs4DWuD8AuiYB0XTxQ8fv/5Qb9Q/OrCWXm
krE4uUl9FTRRpMwCsPaIHSb2Z0dRCH5Z5xRBlJGzFNErfevoQpENsyaPO6TNMZTsPWmxIWyvRo1X
kmonK+N1eu/zOmOKyENJT6XzTnFwy34d60X/8wWE2R00QWT6OOgufYNxqHWmeztLby3rTDnFZZ38
pkPYXTFI/HoUQOcFC4YBUehv2q1mFV9TDpHObjNX3QMyCrvwMof2fFrqlUCP2LT5F2vONI2sToRR
0AiBVHbQVXEDpNEQZgSjh0afYRWHG67ETaFLo1k/N5FeXbAgZZsXcOdsBHA5+Tk+4/+rnNZSsiiR
748iqxkolSqjnLR47GClQhIb4uUxDvTqmSL4hZwtAOk5AY25nIgtsoTgfUnNwgRo4JdhM6IS+2o8
0tqJlm+oivAI28wBT0oCVnhAHe4Dr584yV7kt614TA7yuj/1qZ5h/djbkdbk8NXdSdpqDNcJOE6k
o9GdeXtvrrzGS4yXdJfwM36a9vJNyf7Q2NnPf/ZoxvF1xeWOoyEY58DJI50i0iX/DhBCVLtUXpYE
EhwjvHJ5qMZFdxFQu3eLvd0D7tXTB9NgHMmg2b/pgH7y+k2NiCaGK3vtIzbt4JcG9IiWl9gC7tiO
xZK13jnT5rmWtJLnZVaWFKxG/jlPOAjelWmgLoGnu8Iu0aVEZ+3aoIhwCkF+MDUjQzBVe6N3Dduq
+x9cLc+JdlM6BYvi3nmb1wskwCliXIzk54wRQZGflV2RqWCsNHs7utSp4SuGjENLVpaxe30d8Yq6
vrIYLHz/G16RuxEUZdIast+n4q+hkE/KCk1V7Hjj67774WHw9NU32FVSUNGxlq8HbjyryTK2JZC7
VNSuHMZ6OsQngM2iv/cl1kVLs7MzB7C3jYgFqub+F7/NjSbTo432ULu0PNliGomffQJhdoSWb2O2
wCdsJ+zWdt19FG7+nG1HJ13/wrAKNoSurMhaRY63p2VdF+OsOXFCu4KQEZQhAnEJWGq7k4Zep97Y
M9QH01Jcyouy/DXzwEtfQpiFCWPi8UmSD8gkFFM6NbAaasPOonGd0yAE6XFF3g3d2KE+LG1TPIRX
satZDwBwDVzG5NbF77/Y7CpJc5KE+EQ10XjuCrbc+iGLjSlDtoGHdh6Rt9XRlsSYtBzTYpp4TpK4
nZ4X54MXwYWYE/R7dcQOQmBVYC4G6kkfml40qRJKxIIki9oPECetSQa5S3m86m1FP0S8BRBEtCwk
xxpVfimiNuUtxpOoPvxDkIjz0qxIY8BvTtmTiEPKEdoIeAWdwQOAYmxorBHxHDsmLTALRfjitR2y
RmYC9kA+dLv6LdoMNGLTZ/+w4jO2SN1sUgzNViD2pCAVjTo7B/x2HvgUCTV+XHQYkjxtfxFUhZcJ
jx/jSTukmjTFGBiXRrPgFD72xh/eXAXW/0cbw1LYhGIRjygD0/Xa17T67GpPxtxX1KhHey2HFjbU
bgRjU1OTkUsPgGlHmDTNl2BwinhBR70wsgyKpZcQa4/GffVASyEt+gIckcAKIoe+C5G4zFnepOE4
dlA9QAti9ueAUSYBgARiBzckmtOFZlcd+pOL7XVbmpF7tVAoMilquWQp519B3O8xE7uSEfEVtT0F
Me4lwxy3Yj1PCWvV+jwji0eL+hefNnOahGw1oWPjNIflLM30020ZQ17ngBC3jPyjdVkqMPrSUc7J
ERo6eFJfIVnXYfMl3t0HTIxfAbYtr1OMZe5i82rC3a6k//vws4RD5bFtDvlSrJsjBHuVGi9VK3Yq
EP9OTMUajV+JQwVEX4oK51QIUWYRQkK/EDrchkL/fWB05HwN7DCp9foc76KtUlCTWEsXfk6SEOe1
5hOMdYOxwRI/xotpv5ntTjT9h9YRV/GfwKJo6JLhnNObNHh24XsmY9HyBXpuDlj7MDc+xn2MTXfI
qU8h2js1ebbMoIbkLvDIVI3sVWjageGwLXuqD02bd4dC90yUbZFpzSyzOjNrVGNpTC4ZbAlIIf+h
SRgDthj7EFMMU2DEGs3et/405og6aUatTC3fvhmpif2ZPP1aDr1ABCkTnqg6XTeeiaT9Sd5GtNao
ReVEwKIKvKoixiYoIdsaxFXFTFdAyHSHtVU81nMarOlSbyiu2jcZ4g7U7MhmcuFNgRjmu3vdlRM9
RVeLJRjcE7uz+Nd9Cdj7Ujd2imE9TukibMKOTZSM7qvql8km3e78S4irUWFFW9WWYLg149HI1uxG
aXR/j3Tir9aa0A2lQ4dyxGlSq1FXDOUtdFKXf9mztvOq/cKgs4OikdF+snZn7l9ZWzCONDyNBXRb
SGsmLuI+aUlTt2mOjzT9k53q1WpCjuGtINPbT12IDL7FQGDgKn/RXXJDd9KWmd5JVaNetQjHtEUp
zdebfYAWe972jcAqj73zef8saGySW0uv12smdQPYdFXFfFM/4qNm955+UvKt8fhZ/xp2xv9HtXQp
OgGXSArwMi/hAXLLpDBUTS4lfn+RsYiv2TfuuNcctLLA9NOSHTRShDxDD9DU+QBSo2326IdO9Pih
NmL7b2LJGUvk3I8iYg2GF4X9pSn1t3adb0W9CnX0Ia1osCSL0ficFBGNe0kaxxkLlqbOF/RSGr7V
4vXvU8FxFpMOOCYE/lPqWv1qTZopo5bJHCCioB35zlVHwFFUJw4FQ/dBGfSr/amu0ExRraNt6XYr
Wsi16F9kmUe7qCqy2Bp0qyNeLlRiIuAiqI7Eoyt7yPDcN155NDM2ZvM8xV20vNyyZGc0iQdBPWp8
mdSgKelmcUJrFdSlt3ontu9fu8VwckaH8GOSj6C9byHX2m42gIqs9WKdmu//HRHCr4iaB1zXEszw
G8/RtomOik1KOaXJafww5TNGCFM+aiVgExrQKKz8XdhwhmDdZ+JfjgSJIICTKBhkJ9wWSuxXsZ6U
nf2MHwNsiwKmeLP1TYYiLW6S+U9WvgkRrKRA04gBUDf5R6Cye59SqAevsfWQ/MrybWrSn4SLEZv8
TZAwgoEmCnHWBv3l5bff6wB9FE2Uc7tVteof7gtx+vR7rBE2UMtQQVAjDb5Meg6xaevkGRUN1XUx
NPvmhmyASaOSr8cB3ISfL6mV2esC4Lt4TG8pGresEAqwkDkW+qBqhEIMaAP2Mu/a4yUd7/3VQTGe
0wsmDu6LbDEom1EhtEEKsUJWmajwLtOg3OLr7FlxVcD+/Hd0CCUYr0kUNWXeX4RzcJGRhChM1qbu
TqBxQygAG7Md1/igoq1ioJr2umTtxBeW4mvvU9HYyRXPvEU7lrxfSpBZhAATRCqbc1QdQFP3RbaY
HoUt+F8N+FGvQVNaXqsFuMnh/SLbe1BNcf2aHLsVrX15Ma83J0U4oWuaV76cglQ7Zdqubr3yHWGz
R0PqevsX6Lrw6jO+CO/DBl6ERdIg5n0IByDROumHZmGxjs0cEyt3kTK9L8hl9z4jOJnE+YEJvlhH
Kg6skXQ1MKQElairI1+e4/faSl8qRpd3O2x5bR1m86kFerH9v69IvWWZ8FGAwYkErwLLV8vfB8bJ
W8WY46e9OBb7kGRR4iUgyKDq9tU4NGN0YLH6E628/VQ88a2X0GIMdi0ds23i4QGEOsbn1TNoU7KL
HmVOlWCu9pQs0SpQvX567taUjc5BZQ8wkL1Voz1QO94/zsVYfk6PsIyZNLYJG6Q9Km3+tn3ID1pu
RqjTKA5nYVuSp8uoS21Vzwje/iomndMm7BjgsDH1l4C2nRyCgxc8tFbzzE4pAI+WElwyM7KExCZq
lyyLbZK3Wpv5PjfkA7TWf/ILQMYyJrUwsuhk5jSIowuFNOaA5dlfEnPY52iqdHy8OTfjQHObNGaI
MxuqIAmTDoSeOuNlG+/fBLRNmuEjAKdz3TjjMfxE0ZKlsGPOGuHZYjkMOm5ibQt40vZZ2Ybr+m2F
OfqGXjdYCgrmtAitKItSKJsRWjEYL4CrPcimrE9YjQodWpjGFuHiyqsfxbKc9RdTGM3S4nW0Ja0+
PUsGAuF9CVKOjHwyS15Ss0UBpmLdDPdI6WH+/51WA/xqnSFjtpnoyNaa0VeBydyCyvZQGbH1+3eh
rwGJIATWRTSjwWp2Brs9++bK6F0DKOFHaf3+Vyno+UcQ7g+rPEourKArL9lO0eO9+EtIkXJvLZrp
mu7TPW4J1+cFaSx43KSUbm7HvuGv+0E3Vivffl+1tE65xZrknC3CghSqFzZRAmrNybWxOFs0TrIe
tgYGLs6fDC1cWeRNQXEEc8UYHfvKNM6cT92X3FUJOFxx0y13wQNn282vQm/Xp+cUVXwasthizIK+
nH/oEbKMr21ZKRHo5eYTEN4Lo/izN4zjOyXjsdjlPKdDSFHt8iQpStABaH19SHireW1/yzq/w9P8
JKCPf2Weq8PZ6LZIGdgDKiU4TcpHLOYSse4D8FkYLpF+lkJrrezZUMLz8O1N0flN7KO2djqdRr0w
/E3qHNaXwCx8M98U58/V8fr7iHqb8WgABbe1fDQTGecj3Aft+i69uOafNRnG2ZknsVrISSHi4shO
vx3W9y3QZDZ/3JYZ08S1TIehEnIs38R+14tidWsM9CsUrV00cjMShBKlrcIVpQoGzLQwRLMEiA10
6D4bizn2uZQIDUqCq6SkOYjwpe474nmDLc/HI4WT5ds+Y4Xw5XkchcM1maSV/koVTPdrlmzuuMcN
8LTca2TQXtuLphtTzgqnaJKIPdeET/dY4Vq1ggeCLwPGAzWEXk/o+zfXp/VJMR6s51ekzwzJSFab
2hn0NNNX/gFYMO8U8S4p4fw7CE+PrkFVTbCw4PKyfWNl49rpgmUcNfMzN5IPkzpe/eX4SLVUMOGF
kWRekNDzf6v019gr5EzthsvLC3p2RoDTA4J8XGFIqQeSmr7TrV8RRnxa54z6hvPpo0wL2CeKUlG/
glCqli+aSkZOGzNFguyEuoLR+Y9TagS2ZokPDsDWzuzzZ/kW/zFK7J767LadPrYWrTN1sTd2Lg1C
7Zo6aJui7SEN08XGQv0QbwDHLur4FIY1AAOE1c+AE8afz8Tt9L61aKJYePag3xgagP1lcDsIz28P
pIvkoBW9urswgZ7s+E27Sy0Ri2G24a62NDxBaofH6CgtjfrTdtySJfVfLtuxk0BW0j0cgLreqXpC
3QD30wiCiipLLDLTssySiUFWEFrZUzikN53isbK9wxlR5er/fIVuiRBXKFUi3mMVVFWnVkkGmEqb
ktWFPX9AB9pnZjy27hkdB8/3qS7JT+RFXkPzsqqqMiE/LGToGLlQJvkNVmwFpuRgdBEzsPfJLAlw
TobgrWRHKUFVfiIzXVYXC4lpz8LpS28tgizMSUyfMHODsAdXtKigRly4nIPyBLVKN3m6ewQmUc4J
RM2oMSJEVdvhtHEQpZB6pRiMywCxg5ZG+Lovd6iRNR4uHpRIu4Jat8l2Fy3VDwVqqYoZxJawfsHt
3gDJDrvkjWarGrUpb3gsmrKup7XjB2b0a8RE6Ghgr7BmRZ6pHDsgZkqAEYBJdE2a6BeyDzeyJ8Hh
mj4Wk6GB7AU9WReWiw2JisWvZX2TO55B0aWFnNwtNSIkSdI6rIocommM6SiwzuiZw/bpHHtWaGkr
yvUg17kUylAEXffF2LT/d+vZ2PNTUQLLhQzAxJCiTIhAPDpTCGeGjZkB6yUo0QC5wMJCg+F9asBc
0Sb0FqL1WzqEuxoaWSkZYEJdJPvwkhjwnLb62j6lNi2i+xeF+OaI8AYVy0aCVoCjyooAZYcIudPF
swx8EMxW+WaxpfG2fFDfBAk71lRYoxr3IIjObysy85U6gdiYtFh7IYy8FSFhyKJAjFtNRolIwhqt
34HJvnrY24sOBsWM/8o0f7NEGLTE7+puSL+04uB/WL8+q+3TfatMVTzCpA1FmkuRBoV4qo4FuniM
fXrwTYNCZXqA/DRl/zAiErl638M8ST+pN9LaoROZKZpkkUXoqA3Ai0qAh++E+8MCw4K4R9KVLxUv
R15mm0x7ufR4jew5rTFoAZAQKjCjQtwira+bOhVRfXpqM91984wENg5TpqarPngiuqdZPbD2m5OO
ET+HxUKHj8ShqfsCUMftRxAXDMiLXhJrX3qo6awLDBeAHOSr13S9fzSua6CqnmihwsLj5pYmcce6
rFeKmEPbQW4iw4ZhzeDZMyOb2fuYtHbSCl1u9zVnAa3jliJx2zhhlBqmQVY7eynRDPkWnN3KQCcP
/CCAKzaswWHhUQnc4hzNO/y7+DqNKYi2aluvcoO/YNPjQ7zeSOvO1+9/2rITmmkBcTsr2ef9PIMW
ROve/B27/WZE94pvAzn5PqWJxx+3Z0aIvKNMW4aRFveoFb8kMKHJhiJlyq0hc4yKV2WVGEPIhfXS
Kzp2sSUGtU/+Z2vMzUmSKUaZZfxKwvoj6M6bf0RUm2NujzFjVqd1NU2CvyOvrwG3WZjWcHJwLQoc
jCtuRjz1sRmIijy4IDIkgACepiroJP1RF9aSvsJqwwYTeiOgD40aw2LXMy0qmK4wwchUQsJ/koBx
9i/jPWNE6f0k9KamlBRt1ZyZ2+0WFhpzU4kV6J8ebcZuoaSDVxuGwSYkAQEz9IRd46W2lNKpcDXh
KnCILWOd2UtWB5gh+6zurb23l9a0QqS44BxuqBKGjOGzUMpEKEbx2ZoMMmn9To3MUHftl8CFsmCX
BD6jAO6+EZiK0dn8g3jujV/xud+LW8y27rBfarK/vp04ygPNQy6e9EwohM0r4kxkhgxC2VZYPooX
potW5dZEgOuHWHXGGamZOeoprXX2dP/eL1RMp/OQ0LSB2BCw/USYm0lVWWQhvJmAs5iW3cd7TMX7
FhoCFWD1KZtzp2cbxpQA+DZQe4qn0/6hfTPqpC9NOaUvPdQEWId3ADPCrfDYsfpNritvmXN9pmLN
TOyQBGV2KrRPRVNQxr/P1D328rbxRLAr6eWaMxsHzytd2jBAFfZt2vPqaybhBzVu2m7Ma7BM5Khn
mTR9GytIy+O1omxtgA/wWEMUHcot4PD3jJNb1uqIpkvdMl6Bw/hIDSSXbrc8+wDitiE+vgb1VIWo
8Wzj4EYB372NXSTO9pus0AWA0+ypvekLvkRUWPRCIk0zLSsnIrGy5uMGY6mwjYMlmFi4ZOm7aWdf
a8hbBDBHWnpy6fbM6U2Xf3amWVqKkZopE5NXGOPn1xY5SJNyT2hMEfckZlEQTjIVKVDssXKxWLcx
gCERrd1sHa3L9wl8JVfMcK04jZnpr5LDm5aaGvRRqSUNnnNL2Ip+BMhDLkwfwm8g32mji7J/QCnX
/0NhecHH3ZwjERdVwLyMwinrG6969G4kiIBGu0DiU5iwBfxLhsbT0QAEkcW8RViHxvs6NhcYK+XC
UadmvjDoyKuEBKwCSCKW537sRsu9CLMAkT9c2KMEItx5mhK3gJv6EKBJv8NMAJq9PWrXPL8QUkxg
L//QJcTNeDXrSSHoPvUvb6r7hlq2hoGOvakjCJwCwQkv5L7gF/VZYiUVzdoYeCI3iHoRe+XrIRig
atgxnB9q/dXwft+nsajOMxqEYRjzCmn0DjTSVWRqRrI3tPf7FCbB/DiwGQXC5XJsM2hsGQ5wLMJv
o3doUqJxQBxMxcpIRhfT70NIjKFt9tT8wgIJLLHBED2vyJjUJwdCRrHGfArDDxftPCWBkBur0M8m
r32nw4pGBYMNLOrkl/tyW8pq3FAljiYpJogCFVSrDe+IlgT2TvFOMz5kNLy0R6qPWDAo0tR5iO4T
jGtgcvbWfPpYSRag7DkgaL4+NU7jpgg1/1Q7AaOXtGftgj+SsNhKQI88hKoohFKoTIh1v94wXHy0
ZQVmR9HqpVTDze8TJkth6rjtU5Qo2GPw0K/TU3vgVum7j3fAlXJLF8ZP5DktEgoq4TABOabccNlu
3a96CDJQl+TP5Wroa/3PrrV28U5/xTyHkVmbc+lmAFx+RwKH9h2L5/ctU7JPNdJCbGjGbiR0Grh2
dwqBGuLr2r7Xo/PpJFQw1TuMC+vnMNPTw/lTPX1utcv7loZFvFA9hzwEDrUyQcT05FdGY+aGpUgN
5XSAPEp72hbsHsb1JbMv/RYZA8exdp2Zo4WlRrRz1taf709/cW04WQNIAithx/PXcc3Ij0o+Ntx4
Hb9yZlvVYQANxgCFOdMZ5wqUa9qLWVjUZQVxs8yykozg+fbeSE3cpLxWjDj/F9V5i97fxMcRar0G
NGNrdebr5td5060+NwAsfgWAy2Ok015vSwGmhBnVf75h0o0Z0108DhNE/ggj67YICDS93ZUX/un3
4Xq0sYN8p5T6a3lKH0p9WJ8zgwY6tHzosw8gAnhR6usiTSoI4aUPdR8DLw+D5f7ObTs1TqFRmFZj
5gUg8qwND4g0IPcckJCjNdB9TZQRzuZGDoTNrMTRl4UKZ/H05Oa7t0r/PVwNX3cYw0F/vf+A5e8t
NklOq0MieCKK7lGPgTChPat52JU9qQIqT4P1dtDs35Xb6+uP0HCsCK/a0riez4AsPNKu/1JghIQ+
C1QJTJkpGNm/VYFR1KookkawLtmywSZoVC7Pl+eUx2RmbXUAJTk3qa5QvNQCnARKlCIPC4hCLCYJ
CLKh3JUZMtQcrhvDGwFKMnbhpi62fkUH5hHpkEjfaBtMtm1Wq2b1RMkmLWUmAYkiYFYH01Ysrv0t
156UBEPagTyzgqlxD797THgZo2NB1Pr5uKJp2FIm7obgFCzPblqhxqUqjSAIjEodNY30rbT8V2py
eSn1f0OHeKAKapimPpZOoNXCFY1wU5jwHp9HisYuBRlIYCPDPF0bTSHzV4LvF0NbSNxFyWCrg8Pa
gaYCwsbaGPft8s9HhALtQJ8ypqHR2E4OPWlYQTGO1xjRDDxSpmOh6/m/I0BYIG+or3lTgoBZHYeX
s3wy7//+QkxxywFhWzx1yPquTBBTbMatbu02+/NA8eELp35Lg4iL2NwvK2miwb28PbTY4WVZkf74
Xx4FcWXVROaLsJkkZVf68LozRioQ00+feMsHcS2DiEnrEVVlxCLARHVw3hsUKgb9SB2m+5nRu6VE
3Ee/CEemUEBpgtMpjLW+G0yLIjDq0ROXkWFRib9WOJYnV0DbYXaizf7cvx08OWDi52NatBIIxL+0
XxhQpraKTdp/6xjnYuJJJLBQaJFZbCEmCWhOkR0awWq1eqc6oZ8x6C0ZIg7hQ0QBQQ0+towuvu5x
5l97M2l0FvBQb+kQl12KrnhVimBnPLgvjfHy8hYYq8PV+H1w7Rx9kj2aeQ9wtMf7NmAhCzDRRdeR
hkcSsofE1ckZXtFK9gpFUB+fsGBAt9f6g2IAEvvZ2htU5V5Wi29yxDXiAiHHxr0MN9W1uWkR21Tk
c7DAcKUBhIDaQU8jR9ylKxDOJfQqI3K/6uxaPpirjpY/W/CftxIkrtLAVmKaMaCR+ob0tkHrpYpE
f7Wi1TOmk/ip8P+I7uskZ346RkEl4q+gY7o9ZkUiG00ihm6dQ2TQNZN2v2iKwROPgF4JFGXIQQ6P
r9E+TKe1dspVttrhsY4VO9g1SWtGWwCQuRElCXKFrfajxgLl6vKEdUhvX8p4+dD/4ImF2MfAekna
3O2yVf+WKXHrWjYpu1xChmDcNrahUULJhZLQLT+Eg5WGoIuHohgu8qOE6NVeYz+iaDrosQM2okHV
kJ8ZvVtyhK+t1ErzgwxHVmADItZgd9ujSYkZFqr3tzQIexEAas0reVzgYNecUMXZVQD6sUMHK17g
3rnTTn+2rmvMdDyiRUF5/fRH3GrVEOiWmXZ2hCmR2kzIhrSCgr7EexeTFxdkLfVgle+xgIJiJZed
zbeeEHZk1AqeqbjJbNnV4+kw7WpbnU6+29TmaXeMR1PLAeLpT4Be9yn/i6P+pkxYFw24JqHs40rE
OrYcupWNgz1QDnXhzXFzqGQJO/KQdWhy6OmLiaT7RV8jr4EmcvR4b1WL5upoBpOsZQsyVyvXyQdk
gCgzfbd62WA45nikGMyFrt5brgjXfY3EymNF0NluUx3+5mCv1w+t4XzUqxOeUxsMNmlo6aPyNx3J
HUNNtqNpNaA8uxp0XdO27Q/+wXnYWVNLfmQ80aB9KA6OzA31ooyZiinFaWK9xNV4xhKDSKTo4Jep
v8cQYVeGdAhLLZhcgfliVwZ6RZCAwPpfLB4+5w7mAJ7uKz1NgISNySK5Dr0S9FzUrvH4RYpHH1/v
01jIbNxqB2E+qrjiO07FxdpC6d+g9YF9wv5127EyFC3hxj+P7+8sZZ3x8nXmeRUYwUCwxdPx9rFd
SqKSx1foRtjr7GuNrI2HjQ8Gr9DObHItP85sRohgj1WjkZe8FIqBJ71rpxayt2vsxHZeNxa2NZ9X
iIS27/dluvzYmxElzKSkZaKSqSAKLEBLMTjn1dgcjzXt6Bb93IzMpD+zSKjkRiauJyFCH1UHlv+A
mLVGcrIzjc2wouYiF19k3/S+ejBm9PqQu3JpMdFL9adCr3e2tIORVJBXwOCnFb9saHEy5fREwnQl
Es9KbQOKElbFdc+UY1r0ZjN+iKin04o6aSYfvjVZS1p5m0Px8ti+oc2HZgsXffSM0sTnTHJo+K6Q
JAEloEZdX4AEReFk0fzNfp+wTH7jM1clgqVAS517gGH6mF4TyGNgyJLmTmi0iKvrV2zbJFN09YTF
0lO5+C1e2ZfCWTvIhe5Go8Pycyy5Tu0VXmm0CIQmSOI618l/FEI4h47kUMRIuVBfa2Nmx9QKA+Ac
PRyTZkeHfIVyCkCR32k8LCR0YXJnp0Xc21wuU4VJIEFBN9VfGPDZcRtAXa60ByymoKneQh73hhoJ
eq6oQ13z2qTl6FAZ1wmHYZoSMzxAmDaq34BVWb2vzo/sltpxuBxOffMpEU+nquCbVIrgWhB2TFHH
B4bS4VcsY/W5PdLmXihqSS511TImi33AZl2Ug7qWkJOm6P1C1/utHAlr0WN8leNCnNoE8AoElykV
bdiqRdv7sxxmzMRGGAtgD2ee1H6pxxMaZN/eDmtUnLCeqcEcs4EJY0qYQZMcYTwaZajkloG38hMk
DVFJpGWIaQovESajbAH9BfyvKZUHIFLb/h+GTEsyNiYlkUPzvRJhIQZgYQHyB9wgQambFZbFlWfN
ZVu9ovbuLnsnDZMWkoipLpW4x2HTKAlf1gNaautddHlz13pvYET3st/T5r//RSn+oUUuGImEuPal
EbS2T4D3nsrRIdZjOzXS1XD3Fl4oFFtIYY5cNsJlWiT5FSLqFzfds8abnoMShnYdZk2htGx1v1kj
nHyZCRxgXPHq2oa/kO1TDP4F6UXzPpXlBzsye/97WGTPTc6gulZWoHK1XuAjL2+2uRVdrjA7Y8wt
rzmqB2N4No+rz3PiRlcDYSFFpJM6/AxFv7+AuNdDoKghG0OipYmtWoqzotZqlwOabwrETRYYNleT
AamAzkDrn3kA8qOvfzjOTkeTAlZcT6mjCjB0tJH2ZQvyTZe431kbc2zLTSfYffKv5f6TcqlpkiPu
dCypHadlkwsLsBEMUPr+5UghsTCVMJn3bx4mHme+vxHEupFbnE5nAHFn5+uxc3Ie9uUJeZv7qvgv
5vCbFGE3gj7p8OCCuNBv93aBO8amwi/Dvk1/09z/cu7tH77w2rrlS8pTwS+m/KWJovl6AhqYKtZI
Sk25BoonoXAmk8UIPlDSNJ185Jt28LDyXkShy/jKWdK6QZYDwf/IUGYJo9EnuTSqPWQYbj4KKrLe
fYWWWcLXS2HkA7fhywXLWGDjqrk+JiZLsUnLGaDZ2RAWoWUUbE0ooddPGANDe3q2wnNb3b9T9G2K
s/7d8MgkYPUghGNSZJAVs7LzQPdWmKmfkC1oV+j+NUWR+1bVogrvwywCndLcvrwd7MtDm6LQiXcA
VsAbFGsqTJf+HleEUQhqocu4iaveNt+26NOFUV+fQvfjkhxOaBYYBP3jQ9eNCu1ImG3VdttzjAXj
K1oqmHqKhOX4f6Rd127rxtZ+IgHs5XZYRImSbFkusm+IbXubVSxiFZ/+/0bnnJiezWh+JNkIkiAA
l2Zm9fKthRbUSUDzXDagS8oVZqgW8Dw4lzvTADPVT+hw/3m53UIKY3UB/xYNMFuR3CGHPpAlFkV4
uOKD5clYp8rjz9uWWbtmcSY6MUYz/RDQsLXA+IS1eBNca+9xUQd4VCj7TqgUlwEBJWUb/62iExpU
Sd0DOJ5I5GsN7NRDsrwtEH8TEv2lPK4+5IRiatRpMtCcF+BtaEoISYxlR8EenDPUosutFmgcCWT7
TA05lPtzj4s0UmJGaKI+Xiz544QlmlmM/6KjIAikoZ9zA4pg9QGT/bpeI3o/OA5ZRW5gf3y8oB/5
iI5Dc19srM8AccB67SAiaAtuOoGjXK+9JZP7QcpMP511/Fwfnqb7GBMwGxnXqDu13u2nuK6SuyHF
V7M8IdXEPaY6IzyFb7v2HU1dPJyWbuy/IWWM3OqmtjfQIKJlHTwbeEBebO+zJ16Rj6Pu2eKvLuaF
EdKAfFxVdkAoBtftY85nWb81/dVwTo7ZhVIj1QNuNCWogO2PaOSiKD8PmJ0gDYzkzrHie6CMHfb+
P8D0+6E5rh7ChHbTREpn0uQQ/E4su93q3h3ajWt7WPJec75YOjkmo6T0qP5vVax2GtuP0KlobMgS
w5OtZX2qq31ofz5zEb+oWbnBQmxBuDO6JBlovIwEBzk5IUFb5PLXeclFsZ6vy34f7xqkTW5SPpm1
pumg9Cwsj5jZ29LQPHBfls7ul4PY3LE54vE3KZS/NBVbCa5CBSsyaVGdlhxADLihmr1EQ8Je23EM
Kk8rsmPP1Umoy3IBHn1uPnQim7Axy9wbkXl4Abz+aCkugKc4B+RIHguMCEWTFAN1GKvCKj2NFI+X
C8+KcZTv1bJOXi1M27TvBagY2+41MqJjkfyyPCviWBWeH3DVARM6TZtoo4FaLE3rAccLFhP9ARn+
cA7ECWXRmPzTYLZtnCU5tSanX1t0oKbWcuVulaWLzO9DuER/B9k56AXHIm30ZXGI81x8tgm8a1Dd
qDUQvyxtJHPuVonb+B8wnbTvmxfRcjxKtiA7hni25j+5SxT2gnuAjtxWzLzwiC3CJm3w30YcFyuH
0PNjWg/E+rWm8dH/Y8URR1WxTZkhkJMbLMihJdEYS4LPd6fjV/UCnG5UofhQiBwzzhZgE2FIDXmg
6sovAQdi7oTXGKfaCx6/3fR26gGjkD95MinVwBRoVWAL01ZbpiN8WOuw4YTOPA18bdmfyJjUDVpT
ishwyAC4visPj3AWl9KKOChAeYCC+Prqr82IHC7hqBC2XNlE/+PDYhm8QtED8tw78Aw1z8W/RjyT
w5WRvCgN6Xq44/EO6GfY2AFzZlrqjraGWV9mT0pMPl7fb8FR/zz1dQVRmFBvyyESxmtvh7YOeiLu
EYuqPbQIR+Q4Kp9dLpwtqraJRyRaECQVQKcCoyic8vIs48tA3zexIFDCvtKfzFhoZq3rJRUzwEGv
4jsON/A+z3g5bdxfpEbH51H/Ig+/abuNg8yasz+7tynNm+Tvg7ATSGMqA3K/BSX37uRAO3XkA11g
Btkh4Nt78uNtcvNV+Qk5JhIb2kAQYnqw67xLZptvi3sOCc7dsXsydXqeioZe7TrbACzsS/bVEwmx
CXAHZMsvbq5t1oJMjsRkcmKpMftEAT17S5sbgGuVWhtMa+09oBdyzjbL2RNajA5UTvJJFaJr/uPY
OvC0Vysk6IFbh5kFhC+3qXF5g970RF4bbD7NMNaHBD1GUty3dwSxqL9mhLzuUP3a+7yrnC9BTI7H
pHeAVY6cJe2xQbMB5jFwm0sV3Q0b8CNyPOaqxwTW8+1D8riF8XTKBPvJDWovfQ1z/PXq9td5vMGo
CcDY5YYc0K8D6VLc5UR74KVf53X65NJYXTEOWmWaoPG8RXiLOwPcjf2AUXn8QdxAhwcBZ9gSLMfj
3B1PmtmSESasg0WDwUHgm22xW9sRl4CR5VkNzh2yZaJLEUKiaYBio33oPUS9YfWA5AVqvFgHxg31
qAT9Eep93yY7ayLHZtmZNFuQr+Lt4JvWgIayL+pjJ/ibczbe0RjVsUAzQF40IGYrZ7JIMX/AK7LN
x8uT8zAaQwrFQA9pntn0nt3UedTs30iZO2i9ogmPFtAptzn+msm4dYGM0qjC/nKRjetzHc+bE/F7
S0ETs6u8CsZdtfLqlmPCuBQZrdFmXX2KZVDM7Dcg0v8eAGZAnHiFzrKw5GngWT9tcp+Mvsi01DTj
azZJscSHFxhJJEV5XMh9NUZvAEv9v5nnow8kFTqa8hvZw411trwDEnMcNuTKMaNCojDLIrOifKjt
42VGrq4ux5rQV/h7vvhjD0owLKI6yUFDJf7gmU/pO4fxaD3mFgHGtVDTquhOdALBfzv9rl0V6cu9
4TzzZt3n50f+4gCTrQulUrpILiboYAMpMqvY04eEW2+Zh/IuJJf7j97t1uNa3oYpSiCexznlbf1k
snWjpsoloBCBOl3aWSwJEpgECt5TV5z3uq2bsF3yp/FXBTOXJKp2o429zVzhw7N5bDcb0U1uklEV
/SgbUf8fEu9ktdKxd9HXgH9i2uJrzevTvG3oMef68zxGecqHIgb/bUcbaHe8s9zWC6bA6IVc1lOj
DXBdJk6yDFy0P5PAuTxwnp9HhlEMyngJpWLEKWQSAPx2h93h0mbtHWJeHDzf5TJ5HEYnZJJZ5rUE
Sq3Vr+2BrmP7GNfVyvJ5h6JX86fgagilAKakm2xYGCw0qTByBKWu6Ev3GZF46pReyi0CzFFiFW2l
VQICxu/WxjJroOBy9xnMP8xfh1CYIrhhpP1ZvsB1ld4yLF7a3Duva4sn/JyDsO2x9YiJ21MAIjJB
ia59S2y5dKSXC5ZuYqkAmt7QUnKb4Wa1gCIIFH/KRF2XkRqxl08NHZh7HD+wiNiS1wihblOYT0BP
SDCSI5+7uOrMjh4KM+Zo3rrDsNoKKUdkNxFGpbwi8rxxnRCktzwJa8TRiMSuxJlSELxYW8QZSHs3
BLMDmJhF4PbMOeGszgYkt2zKpqghnvhJ0JCbaMwTgFn5W8EqX+t4l2Ec+6JDQQSOXnLdch49lt/r
4hwpFNu/eogBMftwzV0h5Xi4vHBONltY/T4Zy/Vl2o2pGWBXgV92PpokTuuD5+mrPYfMrHBNyND/
P3kxoO5JptrgAtv10dhvI6vs7U9e2/GsGpoQof7FhIjZ64HWKwDFOn3FKYnv1yFXfmddlAkJxt9H
srnP9JMGKM4OCCtNbRE3/R0uQ3XF9ftn3a0JKcZ8S6oRVdpIeQ5TCdrvVAJsmxIvzyEqBkVEAGpL
weoiV9h92ns9wXS1r9qcZ+PwIYu0n8ZpEQYZblRuMX70kJGPBrOumM/hqZBZ2z45LKOl1F4WxqoB
oRSOWPzcAYG1sztAIF4wcH0mRrN2BJdzuFnnZUKTUVumKiRYhoUL7lW7AFj57vCpfiJCpFkKDv/z
3pLRH618HoZ0BDhd+is5jL94tzer4ycnYdRFGavYadJS6bKoPsRulk3pfWTX1qrdrwLLlOxnzuVx
TsT2bQ8AYosLky5S2Zafq4E8tr9D4pZeoFiAQvPURw49zhHZ1u0Qi9P0OoFGxIgtsFVSHyqfANdV
X/+SnYPN63eeL2F9X6nKCHqq5qGgZ1T67P4XdlTRiLu3B+dMPOvz9tk4akulQjhRW3KuxbJwAalt
sHR198T5POWtP3ynyUkYH93Q0ypWGvAeGjRSFFBfAQRz+wAc4WVdjKEzxjKhd+U+fP27LzMiql4W
YlgW+HKwQgNzzdlSdy2C3roaRiy7EDjTRozPP9sUErZwgHtsF7vtWztaxoEUq82mdFpXu1PPwOHA
zmue4HLMIgtEKi5C1KkWUHvtmWC7zOlQesnzGBwiXkFlvnX1mwtYOM48bur6ItJtQXZWEoKOhJzk
D4cDF+idI6jXNqcJN+fmsBBOBgg9P+sEW1Lsy131cpsr5iObyWEYQ4/tmuh0G67KpyC9EwFEON1o
bo783m1K86nZCSVGDYhd2130HsKzPW77Ne3CajZ57NaZBRQrdJ3tD5blvO4elqXKI83xzDRGLShl
hymFE0gDWU503+hI/BJAckikA6bWsu3bJ732a92QBY1RE5juj/s4pSfN7HNDLInghKhIIFfFdSs4
bK9R4zLhkXShNeeWKoyzW28DOO3nJXcwdj4lNnk6RndIYhGEcosDXYBa/FJtq45YWMPFM4Qc9aox
OiQfasloJXiE/XqrWcZ9anVI6WDI42JDjH35nluz56ktjTH37akqezOlInY8ButV7CBGcKUVRiJo
xswuPN9bay6MPi9zxtMi7KYYIZWF7KTgsLqH2oRD0G/oWVh/x+sgma/hfz+ezsQLi0gzOjEAh8gk
2iBcuHMTu31akQfhEyNVw/IAKI/siTejwFMsOqtYqkWRd9RWRhE0F1nC6KPrAhka3lwQx2Syy16K
VpaURQJUXbMhcUBqnknmKS6d0R5qfVGKkcIhU5cwrsnoUSg8Wlt6i2wj9oMPBHomljfkWznx97zx
Zo5UsBCfFy3IuzYC+btwj+QWlqJx1BVHO7JrshCn6+FlBCcO9khOT/ES88x1gyIZhxDHOdMZLRKf
tZPa1jA1ud287xyQuH0Q3kUxspyZcd0qNDIAUM3iQ7GG9anDnsnbRHi6kO0RoB0xjV7htnw7WC9C
9OmiZ1p9/eSQ4eh1FoS0KLSiVGK4M4XzrHw16zIja+5473xRW0XpGijQhqmwvaphKjS5QpHF0Zgd
+qrrYoDPW5E1aqSHp127kmG4eJluLlHmnVq9MFrsvqN1YDpZt0/9R2OlfMTY+GDa3joh3sHb8+6T
ehd/2uS/Tsp2rZr1QlalBJsO5YPrvuWPyq80JYH7q2gdjrfxN/HONylG4eoBFjbpHT0fNpxI5Kgs
0Xjx3BtLzYX82nsOpyickzGKNgLQ3XimEetzttlerNGFQ1psLzFd1sNtkJ2X4e+zMU5c2ShlnA4g
Vm5Ou/fcRi91vdm8bF5hL7mTijxi9OQT30bAmEcrG9Dszz4aqd1t32M70H1wkGyBZKG1r3zuwhPe
ZTKuW1sCcfFEYbzHO99duQtrfMA2yC9eeu1vjPL3PTJuW305dXK3oCjoPlAp71aBjREaitdyxlII
IMrxCNLv3WJ/RvcuSjFQjAJXedLtAHu2ovjfcj3jvFVx1+WSSU+E8fPcXTykWzDFyV4fYtf+J/Ch
6LL/1lxsX2wlVE3UC3goABTVxLjfUHhHQN3cFi4OO7ANsYWZhj2KP/AtfMx9xC+3v87ThGw3bAPE
0DIKcGdnjMXSWQEMGVPYVTrHh+AEsQnm6u3bRK8fvcEKbFNsF8hhnqpXFreP0hrb5LAL552C6wyY
4IqtBv2Pm9MKhdQMQDt2tuTuhZ6Na3WsgNVFAyty/uh8x4IeqSwTzH7WgMfLnRNWP1NIy9sHne3b
VjVsNwXEIJZJqAzPo2+1irQLneG2wSLde2EBBw1iZu5+a/Y9xqtDt/VDV9t9hgCKNBxOtWhO5Kbk
GYEwhnaQ4wHkawejhg7PjM6amen3GTPatWJnxHREHf3vwTqw79H5lpENzSh7msOLzagVYblmQo1N
eqTNuU9kmV7mtjwkL9UHmj3C2vrkrUjj3NofOQ+1MlA5Ah0sEyrQ8Bb95nAFtVC3DsKYSzGIL2MV
oeDlb91397e2ajw6so36ZA5O/3xeuLcJznml04tjLOYwNIopxKjoHY+uPQDGIqnIbQqzLumUBGMn
Rf2Ua/0JJABH4ytO6cX3Hm/p4KzFwqpLVUJ6GMXPa+PRxBiH4rkfOkmArnKPPlRV67zlr7EjvdYm
iVeNigRyj72mX14gYFlkxZ0Gmu1smv4ARpz7sIk1dTGCM1Lkjrbv1ZIgcBaXZHQ8T7zn3OlcVDml
xkhv3S9UJMlxXBBztjbgsLVHGsLSJfUcRTHHIVNSrCBL6AXqY5CSY5K8ZCTa50BR/HfnYf1fMWxF
oPuCSGvpmHwUG2IAcOwMZbFflHg3blVj9gIVCcGjqAEOm22HTFMMwfciCNrHtwDIfvBtPNhnnev/
zgm0PiHEuNtjWBRVUIj0pWBEXXfh1C45HHizMVdbzyqOKR1GcVzQOXgKahzo2ccaxbfyXveSuyEk
tX0Ghot9CBw0OR8szQWKG6wZN1ib04xT+owi0cJTIZ9K0MdKemThwsNtDpnlwsk1MkqkSBdDMJzx
+QyuqLBqbcc7c2El6Udu3SHjXsuSuBirHkTosuyj+F8dn+zI5YWnsGbt4/S+6H1OFFZfimMIgGjc
V4netBGnwgZTf+k8rb3Q5YjwbLZrSoxRTop+GcQMpSfqawD4AUv/FCK9cIR4tlljSoVRSm1UFBjf
BavbmLR4W5F42VmKvXnJMZNutURc9bzgci43NKXI6KYhVnoJqxgophSm4E2IlrVWHm5z3qz90uGj
CapgGNi7wEiWHEmhETU6jtVRwAR5VxwXKs7DbamfZb8JIUaETpmAlZypQkFHjnC3o/saQ/0jugD8
ewFlSYhtfBD8L8/+1BzeTdJD/MH6E9qMfGlFjrlIVQaHNHQTgSOi/OnBlHHukkeGkbAAsFy5IFIy
x0Ihw8Mrehu+ABP7zL3MWb07ORAjX3EspXVl4jKfUxTc0KjkDgBxMa3lcrmDjH3tPR5Q8+zM1JRR
GCkDALCZjp2Gw/Vr87rJdtyL1l5FB9i/vEZG0gqjrA3spsf+ADu4H5ebAw6krgyLJ9G8S2Tkq1uI
ZXIaJAzkvskv6PlUZNI45MnBJsMM/4YGIkNZ7tFU4cuk4mW2Z2sQk/tkaxDKqFV5YkCfCEhRdavF
LvPrj91Xj/Rbxd/EMWthvhmGLUSUQ6LE4hlnfa4dLPwLd+62XconUsVk3L8KL/tnXjPlbCVuekBG
s5RaUwxVCpL22VavHXWDK9vSKn+W7DXnLbnEGO0SRlIqqSGI9RYm7Y7vsq3YGUbHoE/+HXeyFYns
hBmGqlbBNQ5FhSwbsnCUF++TQ4aK0w2VxVYe6iFTA2OEXvYbd5vbgz+erXuLRAjWP4f/x/gRlx8Z
lWIGZqIIIlQKuB2gHYOt76DDKHoO9wpn3VN02WIbnYyFrVebNPEOYuAZdYFpXDt6LTt9CNfhdhQs
rSXn7R5Vqp36OPAGGZXZ+/ymyXiqenfOElEGTRWwpERwsBcOZfAPg6yjinx+8gDQ6G39+Xzf5Bjm
h1duGKMEctJy3HncAbV5n2dyhQy/p40gaZ2G71cO3SxOAdlb92JjGu6f8KEmw2xhnbKkscB/Stpf
uoCyO5a1L97zu9OTiumxBrWJ5qnEnsz+hd+OP/tWmmkYaMNGoopNzQ2DKRlFGI9o8kj32K/twMk/
2LA0XHjSWYs9ocQ8E0ZOL+kCI7q0LyK6G2FoMInEKyLOphqxmOiv8zCPFShFnp+6gOIIRAVB51fs
LBzdtIJN3pDyYpdnopF6gxjt04/indlZnEecFbjJD6AXPhG4Xum0SsoSrPRq3CM2jCB034kgl1nc
0jPv7RgfSA3aWlicwxER4fPRjvfyA502RJnOyheEcyxqoP8QssmxGJUlYVqyMQO8HnAOAR66IKoX
iZa0Gs5Y1XMhqUtPKAm82+QdkfGEovPYmbGE28RMWUHExHp5srzW98CfnBNe2/NunZBxheQG+2Gk
BKRs7a0gspvbQHx3HzAB8fIbLRr3zssr3agdkKf1eo3O2SONT2H/UAf4/ARqkrV7xTPv4YDynDTe
JTDOU4iiXmoU+GVb2VPh6e6wHhAIHLxl5/OK7vuNFRokTVhXT8NUTpRoRCYXxRogp1DwGavkYj3P
exATQoyBaAWAIgmUmXCH22IrySRcgc6XfF/4msPhXCrxN96VBfuW8jJbJDKkxD/W247kXkkAWSk9
8EKSWcypiepRWNUzRp2hXajkA8HEWB5lgPmHqRNsPIr74XkWgH0bovW4U4xh0hgMi5swvdH6SKlw
0+azXujkjhk9JPRyJKYxVew6+t3esIDWDTbyElN+KLzRjVGfvAsQZw3xhCSjj2I9CtVMSPGs9tvo
y61rWlcnO3pSQsJFMbhif9x6WEYlNQu9ESUZ5GglbrQjd/Wwiu6M3ELGL05sD+5NYBmSV9otgYAe
1nS/0/6ZF/Dy+ItRUUhIS0nbgL9k4rumqwqWA2sNTCrusCPHtLA44mOdGJfsggMHKXGrtZCQBcKL
pRNjw4envra8FnSunDKKp8zzRs9TqhLf6mX6FG6hDw7Ase3JYsPLLHEOx+KJJ4oWgmGpMTsT/7iV
ckv4LFHrxBZIotrcEHvW5//mVbYZPR2x8lUWoOsQwmyxlWUFwLztw4tBsHLDXH1ydBBHg7Ot6O0C
rt2ipqyKgBC7ngYSAtKeDnBybMW1qnlDKNgm9IVuFkFygdgjWYExJ82S/QWG2O3YATbxKqisAICA
bo9WTSl2QsvwwDohZIV65v9wMHyiE9lG9TCIMF+2wMF9ZYk8jXhCuXUt+DGW+QCa6JObDOUIo8qo
ICU5J9LYUXqYgEkOlzvPA64f55LnU64T5mE0T5xHp7IvcMlbKFf3PUdGKPeBYhkfPJ8bf3A8L7a8
m5bxUKg6joQOgBOwC9EQwitGzmJwTJ+J8X1Ovd6hOxRe83jXW8lGx0gebBeKXuJOAMx5vfrao3Ac
WJrDc7t4OobtZ297yZDaM0ij9/uafAVE8galLp9rnjhCyJZ2W1E6pVoFbXZZu25lmRfsFQYW5mKF
GgZ2aHFEfk6fGQoWzmiyISmywHCiaow55tKzqyAej7aJCLgn9VE5oQj1/Jkdb5Ob7XaYkmNY8gyk
2NCoQe6yrDCT4LvocTQAHI82i5Copl2hC9wSfNqZqq90jCsF18Qzd1J+9j2nP4Qxh3mUx3mvXiUQ
HbExkN0B74eCGLeCPuuuTikxTKuLiJXPlFKwjA7ySLQTDkfTNQkPK2G2IDElxRjCS5WIaRecRkTm
MWlGbNXCTLFFW37g2H0h8jGxpowTkMxmgSdE2dTNmBUdWlhAFIK/ICnwqL3LO7esSMNu1mBMqTC+
+IjkdtGZYBwMtJDcjq2XC5QzL0czq2GmZOjPmMQWaSR1UUPJ2Fu7aQiYEuuW8dcXQibkfT+feTqa
MvytczHeeNVKajfqIHiU7WIro4F16cV3ufWZbD8RPt4Wv9mM3vR4jLedqXlwiVR6i0e7E8D2m4jC
JCLo/+T5EnP2wFAME76tir3dAiPppYqFJEaW05vcAoDnbSu7p7W6bVcCMpYxTLl9+2yzKZUpQUai
9QjVzFAGQQRrLsUaGrwB6LJI51H1iQDG52Zk5x/v+4yMaC9USQPqFfaij3fPQL+mScTELv10kz5i
ip/XQTVbmJuekBHv6LRQ40WJZfQy2sEh2P+Dnbp9kX8j0H+dihVouesWRt/Ti8zuKsC+e/vLkkNi
Xpq/STDSLNQhMtkKSNAx96MN98/Trf6RN2k8i285ubGrbp6Ic9gUcZ6JlAmPbndIAhsOJRatIWX+
8vn1xUPWno0sp+QYYc4ULRWEDg/0fIT9tDWU7QF95mEIgXN/cz7ClBAjx4o4io1BFT10brgPsWEt
BrwrgX76l4QY96C/KGPWtiW9wHGTVsTcJ0hL0H50+5O3w2gWbWF6KkZlqIYQalIMcQJamGDdRVZR
kbOnPOrrr4P+Src0/j/2NPKuklEbodm0C6MDi8AT74HrAPCpJ1ok4j0ZZek/FL0hS1CFJvwtVh9e
6tOgnRUDKUIg8vR71VHXViK52ZLrqs4K14QSc6JWSpXQgHzhzdSXBANvGHZbrDBHz2OOGUKqICmi
oguSiGWGjPqTolPeBI1yjZoey3fzoX89V2i18cP322w41+32gxKj+YaztljkhgpK/vHOfX9sXh5M
5/cHQeCNpQaZ1ROVGwzPGDCMaYmCaJgardowrB8IUVEVoTk+agiGnxeksKreMrAfxansp0O5LZf/
nZ/65KnHOT9OFTTRVFDpUAT1GthN1FZ8uZzEVCkEOgcSrB/pUlvyerF3vwCRzgV6uwLhMpz5gxrz
jGGZn7PL0ArXBFUBZFnYsV+mW5P3kCTuA9BOsutWxddf553hYkSztDCj5vkIxG8/85y61uApiJIE
htL/gHZuhEs8DABifczuUYjWdYB9IQeI5rHLyx7e6zM3aJ1ziH5QZM5+6RZJOAaJQItmW9kOHim6
KGo+3B3Tc+7JD0oMC+fZaQTMWIo37RDy342jLX2+eFbrmY+fUKcSxUqy0GrItRVU3JnnnRJmm+bj
Ti3bvMeltpa/lZxKQUcPoh0Bz+h9mSsKSn/7GeecaE0SJROjagDm0QXGOkkpFKDWgX2fbftdeR3f
NTsnIqAyG9IBYoMmcvzA5ESyc6HlD6qM9VjUgVRnIqXqby+7eC9VwKeN7HtltQw3AwI8rJSInAs2
NKMx0K79z9C++O077/AzSvHHz2C0r9RGynnRVgJUlYu0SyYTMUTaZbAW6GlGV7OFLe1hzt2QcsVX
+uOZJ5fOcHKKIXih6ErQLcjFSdeFNXoheb9zo5Ko6EjYZRkpbLg+5fKwHpbWDrPyVhsDf4dyHQ2z
USwyrPSFl7WZKzj8uBGG8/txhEsZZWDAtW17ZoMNU6jNBfutrxKZRIBCKd10a2IIAO76Etv+tthm
Awdq8aynuDFuyYF6YTduivVv+7DITC27vlBnb4PE7h48RMfcaZW5yH968KujPVHjVaqkp0jAwYH1
rBLM+qK24Rok4YU+XEKUJyeEitJUOiHA2yOsE6xF7CqfSoy2kLFwOeytUCm6dXmMi3suJBmBOM70
rJLBxf254wZDqg6WXOsEj5ZYwGTDYO4WUyzV0ng10EH1nr2YSysZrN73sOUDe/Ss6Ll8sE53B7vj
loB5z8ton7IuRjPS8AvxI46odGBSCMtTuKZjbp7lx+sy/kEXnfoztn3hJto1SjvY+rSFeh3Py8YB
+isUukUsY3NSiEo3EhvvgMTreEMtc2msHz+CUXpJEprF2czxI5AW6Q7S6+nRefqq3v9J5uAHIUat
JXoYDaaB015QA0SaZ3n2AnfAYmeos8/b9mMujPpBi1FlmIHNclGnqsymmx6dEEgKGxpItV605J2M
fuwPhpZlrJQyRIlOsP2UHWzfiExToNoAr1dY2sczt7Q7axImJBiZUfVAVZXyLDwu7sAOrxiNQ1UV
pU2Lc2+znD+hw3B+Lw+9GdWg49tUANN1675G0LkcMjOOMYDivm+MYfzUPAOxkN6Yplu29DuwAfSo
lJjebVcL2/ukRdT4br/nUKU//tY7MZzeaoDxEE36TpJTWzF8iQD2DEs3DrzqzJz7/eOADK8bAAY7
VQ1ItdZ1ZRD84MWIKewvD0B12OTDu9CZ0PAHPYbfs7KLsAcG7yaTrS+iM151Xs9LXgDK40LGDOuD
GMBE4FTPrh0kBHGugJZnavg5L8UhxDqciWKEXdfiOAO2brz8DtzwMyHjYGVwgLhbIzhscfUKJ6YP
9YtGDQIQa63Gdi872Q+ABbkhHys4Eznxmu0125htuck/yuY3GJId3DSkvMr6mL5aZ2V3xqZ1pWOz
s8unr4X9GS25K57n1eK33LELTeo6F4yTCoLw8N7eKuKuQpIBJuzAz6XOWvkJKXrrk1sVxgTNnyeQ
Ku3GpYva4srCZKpJNCt1Fg+n2B+t8/5rfPIO+fJLp50Lzxwu4j0so2VOxkk8lzo97dYW7XrbtuTw
1b7DCHD3089bUUVQDASdgoi4++dx0yA8l4Yh0ONu77oX3cHM0MHLlrwk0KzmnNBhziSEwzmuF6CT
kuxR3KF8ePi8fW3zYeaEBKMmT6m6qHvM2Txq63NJ+m3xO92enj4ib92k9qG9Qyzt00Ii57nmvaEJ
XVZnVkKmtsoFofvZQ0r3RNIvFO0wmkV7jCTnbBDx4ey0dvroOCXdv77Y94iDyRO3PXVWLie/hNGm
g94mYtngBqKNfzw/IgEmr5E4sQ5oRuMYpTnfQRY1Af2oqKpgEPMn36CTSAhUbaR5mjK15IrYPO9k
NiUiSxIiZhH/UK7++EQSMyTyDDUzqBhgtdBwgk5DjPQYLgdnHQNoNOL5z9dGM1avTSkyL5nJwZik
oY77i4n8no7rhejEWIC2Nvy1s8TQ0W+yCchuTShcpqat9zayCJ/aAwDDfoWAuLBvc/SscE5/D/Oe
i4ucqFmN3+MfjxEScORlt5a8gLsAbs4KT+kwj6nLWhiivQeP+RgSujvaMRNrtVwSNDIuYC+t5Dc4
qOIBAFwdzBv3zXYULS4L+DY1fWHEw9vj3aN7Ren2FMANoIjENc/0/W7Ro/cw4ShZLZLLpQC9lNhv
byO5WwJdOCO7J+8ftS9pkztlG4rqNA1rofkP9z4EnROgC/e8tL72PdqlMBbPYZU5/TolxzjaknFe
VCK9SuHknGt/uXyIAC378Wpd0MrzZTWSy50WnrXKsoTuCVGkmUt2oVOHGicW3wRwqxaAqSVHINph
nKwYyFBZKGnxpGGeS/8ipzDNrxcpDSUji8TH58sSehbb6dOeaDym/Bu1802GYZJ8lNRzly9oXPmW
JQQboMN7gTwJBKXU0KYrR3gGZE5tT+6R7X89Jb2BtmZQRL04t7GuAItiKKjn8p4iX1u0gNsTw2mJ
5vDudC5umpJm2GYwhlI+m3jC9kxEEqzGE60aI4BH2eSL44bPmoxvdlGUn9J3LoxaLkqwaHPobcBQ
oGjHoTCb054eh/EypCCLgb+Gm/TtQbKig7jUjmvlHftrvfCOP0c25+5PybEeRwdjW9e4PThq3WZI
rMSz9gHGAFe3pXtuuQWUyTdPMoapqvvyMmJJF7w0ClcJ6GiLDjk+GBtM6WPv068Ddm1/cge958qS
P+gyBihsJC0xqAmWiZbZdql4Fze0nIv7Wq3WzZvHpcjjEcYSBXpRdDVVY/rDAd2XGJi+fZNzFf7p
iViTI3fxZcDOXygRu3UWkDTkp5dcD35WrADNjyKAgjYQtqnSrNRG6haZ+JhLdmRiFMmL9t76aV2V
hAuENTMYja2L37QYno8X4wmJj1wE2FxMsP0msZRj8MJDCJo1nRMqDKtr/dBLdQsqtlER4UPzDqcX
ztNQ+f/DOk9IMEzeKeWYpeeT+NhDF3mh81iTyjJW+ptorRuNiwsxt0f+x8UxzJ3nQBqUkW579GsH
M9hlB7mio5ltSJ6DJRqASf7+8IBCoJ24KjB7tMf4iLmO1dqpVlpB2hUMObcRYFalTC6BEQBDyhps
XcCPQj47dc6ebNkAT9tzrnrWW/imwjZaqlmrn+ILqNAQd7tdJYBP68hyQ5ePcxG/ZnP0Ew5lkXSS
8axVg4qHbS+WLTyJtLi5K+4tw+VCznMET6PXO/HwugZyp5kQPHjMthCuYkz0Ou3d+iI6/6T7b8o/
GmPPtFNetuolER9Lg6S9N44WkpsX8qWdOOr/uiX+D8lQdRlhOqAJNDb9UWZi1WDpi/ioll7u7awh
tBQfhWi6LoBXUZkNo+UJMfZYbdjIbVJADK1wJ9vVMljJD7k3PCgES+vOCFxRS0TBTP5MifbEYcxZ
HTAhziizIRAbORBBHH0H284tCFbcmJ2NXJ3Pg0OaN6oTWoxKi5NOC5S8EmHcgMa8xd7VO4Q/Dw0y
S2dnsGg53LOVB463Nyt6moJ0CxDHVEFnBDw8DUbehQ3UtY1Cf/3icb4//37fBAzGTTZatU+lHgRs
/2375j5eKoLVocTKvIgI183QPJLzgcCEJOMyN4EoYtNSKz4mmbX13fdKtcpyaexs9EkkVszDwpvr
7tcwK/2/O2R3iSbnIFfHc01frnNzydqsge7nDI5kIq1rf44HDlfOKuUJPcZLjqWgbE8X0Is2tLoc
rod3OuWXljbKehxasxpsQosRvzxKFLnNQctGQi52UEHHKAaamLmLVbi3yMiaeTLLUZXP4MRtEtpa
7ygSWn4r96l5O6TYRbLkmh36xT/02ORsjMSJ6BA8BSb4BLtAlCWwrIBPk7yUoJo7ls25SI6gGYw7
ocpAzgguOJ5/dCVHs5BceMC68nq1PnwB3ZVDbVZxTY7GOBMFRZ7SBDybDx0CzyXG9mbFPXgBwjYO
KfqpW7fIaBA9PJ+LLAGpBn177luzMkmNrKrfw/1z19o7ClG3KV63XN+gyCJoSXVkCsaId6ucs0sR
84/55v9I+7LlxnFtyy9iBOfhFZw0S5ZlW/aLwk5ncqbEmeLX94K6zzGFZAm3b1W+VIQjtAlgY2OP
a11tExivZ4KhbSCfrdz33nXffBWQFmitBu8takaW4yw5nssUTPr46rO0o0F2inW9uUoAf1svwa2x
3lb2VwQ26TkFLXXT2eJCZO/95Znf7c+5mSwHaVo2kaX02IWESFvwZ15vtX71MJT8QJbehEc7zlic
UDJC5WL1EvBQEFuiL61zo7VV2oJvV5cFqNy5WjXp4P8oMFsIGMBOf1JrSITd0SRbLEj0ki8puMHz
tSbP8aL5On891iuZo8kWY4HqCsAQWgWZGIVzaPboIJFD8XK25+bK/7TtZDt7Tt1npF14rWFc0Ywp
ulRXVTtHVPSrc16E2yrG3Mh8vs1B6ylopPZtOFfL1A7XQBJM19/cVrFpr3i04ax9klVdDwN8Qb46
A7Liq7L1bYnt5vnEN+/wkS4xpiku/3OyGpWDSpZH/arX9h2tG+vcs/ba/vf+AELz5qWfCSEadc5z
vUMpm2eReUrNGC75XKtlL1HPBPAZ5Tb1ciA1Hm/qRYFX0Yf0WL84W4zn5T4aaJQuN0Ktw3sDmK3Q
xlTL4Bfz6svk5tEeewjonL2XFGXJIKQdJJWCc93VQE9OwN81X/IGGx8/asAguZcTl5fTeVAgx+v8
fIYHRtw83rPb+Ok/a4skMpbn1EogfpRaPGStt0aTk+JdvPNLZ7mWi3Yi5DCeu6/ctlt/gSYf/1dr
7/a7zG/Q2/QSArEGg/P+4IvbTeuC/zS1Z6995/e7xx852aYAUkc0WGo62r1vhYVRmNe3oVVLgUgN
h/ikkTwimEE5rsUrBjAXzbtYrDGWzM0uTmVaxlKZzRdDBGjnElKdMnSEfXol9mVBsS4er27qjMdi
mBNo6nMbFgPE9I395cXIBKOLapHV9mMxk1HlWA51aUabmEW1DgwguhwLnc+qndd2uyjtheJKa+Od
I2zqgoyFMaa+CFJLKoCqc0Da7bhdZ/sksKUMTZkqeSxp6k0ZC2IMuxW1dV4HknSQk7mwR9VwCO2T
wJ2Wm/L3xmIY6y0FedFn1oBrghmv7baw9+AW8Q3bJQu4PnReO7a5FVHeJjKWvFCT/7eJy/pZ8d+B
bfdk2jyjyVsZY6WHXoqrOMVJLZe142iAGXlBw9u28EIN3YTcKJxqM2tvRhvJtsxojSW3uUk38hWN
HVs0dsz3ZPfmAooDcBBLPnovZxPZtpm4PRd6eML6TiB3j+3FovU/LwtuJx/nFrM9MlFVG0JxhZiE
CLNXdEPPe6dKHC3yhJR0c+sVV402JPCqLJNF4/GGMuYji4dAh6XChlrb9TrBWCXaFUOL9l9/82uA
vONjjEjfpSnmbiENCB+Wly/R5ArSDFQ4H9/qyRb38aoY+wEI9UY9J3RVmMYKCi/5CLf6IQudZm6f
DTjghTsDJWLmbNyNYi9ydwYHTjfI9+PvmKww6TpmY3RNlSWNTfrVQWi0p0jBd7QngjzHYgMC12T7
9EyH77kpxqmAeSyNWXWbCHkrJqpEMZ3WJfxE2Q1LL94sLzGBc8opn02q7GhtjOks9VYAJLksHYSG
FGvtDfACjR15aNnnbCL1hv668yNBjPHszLJRQG1Ok9wCUeeocaLUw5ExqZgjGYytFBShjnsBMhzj
1+VdAoR7JjmJ6CCU4MHpTabcxsfEmMzzJSrNKNduWUvVP64/PrZzDD6ArHPlItX9Yi9D/98tjwXM
zAcxjaMWZrOznXR3tsuS0HHVJRdyinNWBuPZisCKPZs11oYOzfYg7Rey80Kft8frmXy1f06L5egK
jaKvpRinFcak+y2ivGi3Mg8bmSeEsYzSJRyapqNPDYyVmtsabNXr43VMO1WjhTD2sBDPFkAlYB8u
DjByBufsGy/CAs8mT7+ngqmRzrEzemHY1qpxW8zS+9gOpMBi0CiAaXZuupUnirELtXQWwrOENb0u
yxMJBDRiISuA+sPTk7Di7B/H4rHUXNKghZIC3ODDeZgZtCAX28NXFzovCzRexYjLeZm7qQFLXUf5
1KDzt4bOjqoE16yTE2DPIiF/8uGCzL35711k+/A/gLRogyqOm2yZ3tAfkdRFGXneg1zrYZ0a2FDa
xxLNOXs46cGNVsToeV/3clhUOkwfZW7v3IFcvEZB6xF6E7gF9cmgaCSMUXhQTKp1GFBhFHWwXV03
ApD1/3eu70gM8xJeTLU7DRrECLi8x869PKfL8hV4KQ5n86aNxM/ZMMoeyaUmhQXOxjEQFR3Xhbvu
Q6DaKmv1mG0v/p8Z3yWdVvofmcx7CHKaEgjxWBzVh1ImdUgMN/0MLuQZqa9Xzgp52se8jH3TxXGi
QJrhfaG9f7+f5zNaIEKr2Bl0VvZjcfTb/37rf9bGvI1Z2bVmhkjzAIQUaX8iC14yQJ2SYKA4ShF0
VcCKMiem9UaioGgpw+TKfnIl6geequwPkludu96SaL0/26l3mO/3AATv7fgVeWLNBqp1ZqGh0pVc
NycbGwUWLqDq1Ns5/jLmXMUuzNMrStIYfHVO77vMAeAIBkAfb/Bkk85YCnOecpaG1fUMKSAn+wjB
KLs33BVx4YkvALDHkTbZszmWxpxnnBadci0g7ca9AnSTw3w+B6cm+fwEnzKvBXayJXckju3XSeQB
SPkZxAExyfECuHEHb2uQBuX89fUJbRsG2dJ5ALKv3q+7i0Z27nVVghQWQ2mzfP1UvAHh5fGGT92f
8ScxHtFF6wW5vO13iS4Qi4+QO2W/xwKY56G1+rwSqdqgrRJTYEgv5M78APRE8f1X/KaDwvqCeenX
4sTrROStjHk41LrrtZZutgLCeWuTuo83btI5Gi+MeSt6DDUkWYPfR2XaQn1BJa7igjqPY8Mn04Nj
OcxjkYHttQgryEH3wPqAQX4CPmI0NuJJB7Tmt7V65SxsyoCPBTIm6Jo356a/UIHeurJTkSj+/0VP
lt65L+HUg2sYliVbYBNDfxlzSJnUh6kctTIi7uUa9EdnEn5yvPHJ1oixDOagUhMzy3EBGYgu1mgg
SBrATsUk85yLX9uLPxgEe/oTAVGYs49TuZmxXObgLnh7y+YMuWvPg8Kb7+1M/Kq+/q0Y5rjoREM8
yBBz9VF3wnGh4RVuHs94TRaZxsth7P9JNlu9lyAHs8KH81NAgkUaorueoE7qg/bNfr4U5A9gdYUd
bfD95tjqyfrHWD7zMuj6KblcqCE5k3SnIjVyGzrh3LZ/eH9+FJJ5Ea79f96fpWM+HS2ybj7rmVqj
gSbGxgKN1KeVkH+nKey7oOeaoOVdA1PiSctgYdmFF3lL4JQ9ljMZ2o+2kEUh7YeLqsQWjlBB2ey6
PoTb3+QX7ZOzaS/NbBb73NIk54KzkwMDAKJ6ccDSjkdcA6B5zff+DuEIna7jRT+8w7uVg0ahiHjR
riin033sB8ebo0ECOAnPwo72ugP8nVdmnqKwBufsf5WF7YwdrF4UrQbyKPwV2pNuaGXgQ0LD+6+d
v3p3Q/fW7l5x3SRqF1lHdCyZsS0WJSAwgo5eRviF4Leco6PtfzA/wDs+xrgMWg04jhRyLs+tizEW
iqjyWCmnQpTxShizAtDosIfyy2gOeF1/qYfE4wj4hwf055QYw5HKxgVRJE4JY8CAlMNmHX77QKhY
uRjO5Z7M9Ov5I40xIK3Y1Ncco3uHJfBwPz5yB0hyruVn2Dre5aI/9UAJ2FZUQ6uN01BDFOaNKhKs
a1qj5O0e5xVjm1CTbrgaZ4V6Aw6ldlRm4O+tbIxWvFNQ8cBDQwPIrB/rxGRjzEgpdMYt0MoyaUwF
K8OLpnnzr2SBUZJhBc/YsmE9wv1mYTdLdSkvMQ3xWPZk/99Ytnqfz0AnhdxIAxa8RLG4r0kn0HYk
BxkpAKp+ZTWaAPk0jJOm2ZREU1NUCZmBv7e5NtWUenlAFVsg6VqRA1q1natCNHsjegsbQ4IWOpB4
KY/J2zEWzGy1asWZcEro+a4HDxkjNI6QwnnT/AWOF42xhLO9UwEu5nMNWVOoyycyAUejhT3awkVs
L4WT3H6RjLoOABt7LGfqbozFMGFHkdX1oCpXKua0O69wZLyA+B927mclzM5dkqRXMM94W4mEwlTo
UL64T1ATzZ5QNOK45bx9Y9RSAQhnb8QSzqncRbtnLijl1D0fbxjzohRmpFxzAxvWofJzXK9PyHCc
3ZkVu0889ODJZs2xLOZVEds+04cLZCGuXXuScyhAGKeBa2+OQOOb5yDzVIF5YYzyNADfZcA5HeHQ
edu9rx58d7G49ZtzgQym7P94bcxrM7TAeQdHJ9UKZwtzGRGMwD3vabcmUr7oKvGfO3DhLbmJ7amn
eiyYeXhMoz2XSDBAcEHUAx4Crv846V+NRLCIS01ZhOAlxU6irS73pAo0N2pN7WJIFkDWdfgg2pyz
Y/PZF10OsqKnu+nAWhzXr6J/tLxYsoMzOe2RgYpAU/TYcvyDKf7vvb4FIiMvUhqsQNZSetPoeNp6
i45MJIUwvuhilhA0TP/OUt3yDCNxWlxEklJB3NKBwnTeM+f3pxys8aExhkNOL2F7BV04nFSv+TAw
EnThvZmTZYexDMZ4AJAhKdMWa8As8nrdztEBOD/QdwTDMe8bDW2AmIDmPNST3vdYKGNFrmaiJ8Xt
nNBtWc4HB/lCpO/IZeaiqNO6iv2C8Q461P5YQSaHaseCGYNyri9honXY0YY2zcL1QlCDIssbSvVP
f/6d2b99y0g78kuhxEbUQxmvbhh5psRnPOcYjtutH4kQFOliyWccXjhHj0y0KP8sAAr5eM8mM62j
Pbv9fSTkpP/nsJbpCgVL70D6GSa19rtfb1fPtoX3b456TA5HjiUyHsCgitdELOk1bp32bYAOgoCR
I2SKFAajL/+1FbeLMVpWCyyqIVEg5EgLRt4XOn4SvGX9jHI5+f3TyfN10gOMdmVv0GxIqqWw+k47
wnOruPur3nutrSCfKkvDh7yuNVitbU/m/q/dCqAH6GBxOKd5M/Rs5DFeNnPfq0sOylUFWnk8HpVZ
9Ut750nguCMyc7ml2oiSE73c3rqfbwO0VaB6eXJnj9WS41Td4pDR8QnntqiFCDfZLEkbYGzwN8f4
ct6vW1JtJOBcXq28o6YCWD8xMBsXM5t3tXjm6AbpMpJx0jqtiOWbx6F564/wO3hKdsnhPAch8xN3
coCnaWyPG9osw0CWcDLALPBSp5z5vu2icQhOPC0vczaQK46JFxLJKFM08GEHMSCy/UrcbFaRNYkC
ApB9tQXKc5MA5Ic73sNRDbblDdCI7alpcXLwUY/AsA7tg288IbcKmKbHSjjZ5Da6TexE5FUXDFAD
YYkO3pJhpvgvKG873JOjV+bBpb3ZspGe9KauxopBxXy8ce4Rzw4qjEFotbjVkit+u7GR50NmETTT
PcGU0s4nb6v8cwOIpOvbc/p0oYD63AkInrG/Df2M1pZmht4bdG0JydFYpjqniPyBD8zTRo4zdRvD
HslJsuJyVXNoBd4woHchE4KUZgDK0Z25ImT1DpYOsLyA44WSG3FxUTixhUK/biQ9jK4pGi2oNUFs
EZHUk3zAOCNM55bVOXaLRUORlDYpxAaSXh3t1zKcozaJ7rb2oGp2mgLMFZlAblsEz6FTqaMyWp6E
DH8kFTjE0juiwI4bd0hRJT05+3lNVIegtG279iwRbK4DS63Ig7txQ+UdiU7zrCxw5WmV8njUbRVI
3XD5V250gObOuPvLc5hZlBS1SRKzpQ+Pc5SO4p8zKedbzJBkvtrZA6b0Z4uzRF6KkDw9f3MPl+Pw
sUU3oCNFgqBQNUKHRuaGmG2YcRyjyWrNyKax+ChaNahDd6ULdDpwEiKu51pojj1TGZsT9sU1lcVb
XO9V+8qm7LXZbjPDs4eZMo4fzstZsI0Z7fV0ldOQbtpx3QMl1zuYzt4nvf/C81x5iaVbj8hIGcP0
ZGpCcAuzkUMGNyYg3L8C9x3oZ5+uXc25byzH2WKZ/urTUJYGjQCWUEfvY93tt/M95qwFf1PbvQ8c
GI56cAyZyuQqcq0fBinGZkY+30PhvadsOa01z2iBoxE1TDRS1aAkeUep/PkJDYWcdUw7wpjdxtti
Im/L+nenrsHfBotmzQKVyChpnUD5Y3MchMnzGUlhtsswsyjIu0BBq0H1ZNnnHSiTeHOxk0fyI4N1
6+JAAXCTjJWotrg77TnXZ9q2j36eceNK86ykNO0NkI7X9TrcrZOZB9uOspXjrwx/ZYPdFwRpM272
b9KPGwlmwkDjrOexiZO7oQ05yeC2h/7rGq8oLOSLXb5QPoLHx8WTyOSFgyTRz0kGiV8Hmvyr149/
ftojHq1IvX8my1IBrpCIrQQyPVzi9jl1Kj905JhISIhhiD+hhRkHxVyetk96PyPJjMVVukyIagUr
w6x0Sprh+Mu287UxBxyQXV68p1feQM3khII5kkjfgJEpNIZrqYrRCWuFQ1CBJPhs+++yA69n5vCu
2bTdHQmjBzsSpkZ1mea6gMgGrTaehyFSf0do2g+0YbwQmnuKjC/XXLv8dIqxsnwuDv7munoHRod7
dqotTUw/PwOijdfPzV0gY0cwdlL1mgg7AkhNYAaCcxGMfTv94NeY/gNFefDF3VOOyrA+XZkEIojR
sKcJ6WwQsKD/a4t0mY625B28uc9PHOWCMh7xxk04t5D16BKrKUM5wlod/Xv255U3SjCdJf5RFtaD
M6u+ARQQFnas0RBTke0eQHc+svwXQlm7AafJvQ08nWEdt1AIK0WQIHN5RC8Y7Y6c78jKJO8BJlW5
uF+8HWTsTJR2vWI10FAnnK8vrT0Q9VtanAECTTlcKfgsx7BNP3MIQ4EyZoEvhzEvZdRggrxOFARX
gCtEWcjbQ1F+AbkzdYGB8PT9zRE4vcIfgYx1aawwzcUKAjFue5l/fAkEKUk8SmhY9tFhB38LY8AX
MFg/8XGk6O79FXGoP7IZYyNVgCe4SpC9TOcf7RwTHPC12jUN5riVysnoZiSLsTVDFEuxQmWtnQ+k
bAbc+vkOqrqIsTqsjRvKTTZHYgThv0fJWJqLWgZZkIUK4setHtOR34XTkVkLF4xzhpPBzI8kFv3r
fG2KOLlA0pI2XHgCOpvmPuC/XOT/AantcMRxtpLtubjWJ/2i38SB71j31x9f5IAJz/f3zgHGA0/c
dBg1Wh3jvWhnceh7ie4jhQ0uY3AFBp5w4F09rhzGZwEnWCMHmAk/LGn/AXqKwFV1WabAslF5TdfT
L8J/VYMdOuyKrrjGFkQ54YlIT/Xr7A/P9nOXw1gS65pnoZ5EkCHBRTJhstA/QUuij7XhH9yTn7Uw
BqQ1gmowKshp7Fd9UaErcYH3TNgtv7lzFZNtrKMrpTMGo2vM7CRSWQ5IED+8OUAuaJKfoFt9QcHa
KK4qT9t5Z8UYjkufykkUx5C5vnWnX21MqyDvJbof2Uu6DA7I53UYtkg36AaKOY7udFJvpPyMEcnS
PBwuOaSjCQb/IBq1AKlzHI7DzlklO34IQmijHs4wj9oXCD8pk4LG2UieQhpM+NOC2j4OL1jKUngO
n08NEJRnwfNTJBIe6wVXFGMy6iI/oWccos7J7PKmlR6ZYbb+Ff2Pj5Wft2uMybC6iyolt8czmV07
ks2zZ4fXKTIJazlSekO9d8lPqpQHhU4V0Plq9pgMzBo80IVd9CAFmxN5Tlakdz+j4wKGERy4IUmf
aK15NuwSghCPs+bpeF8zwSMoaqKps+eoXXKju2QZtceqXby0JL3ahenxDBjV7L+cg5EY5gxlwOIP
KjhpD/HFqQ7PaCLlUTFOJ0lGIpjji5raiBMLIkqvdDobLFCrMgUh4gxD/N+PNWXaTI5kMafYJ8EJ
zNK5giBA9msHXThWgqrobVKac5e5shjT35rRqUqslDqRtUfTZ2j4bJdmBMaCeB36F4c3ssXdSeYR
kJOiM+MAO3n1l0fd/8gWQk9y5CEL3t3mqQXzBOhKr2TVFWsLLURTgIqpifh95U6cTPo4o+NirP5Q
nQapvWBByo3Vd43m4r1h72rgy7+jwxTkcoSjIFSfH+k7Y+mTYuhrkPUoh+hVFzDWhpz7k3XI3hLC
9XQmzdbP4lhEyeJ8iq6Cjj0Uff1jud56qC0Mm+oXJVbnltymI+6RNMbupyehyBoT0gr36GxvMNe3
UXoXJtlevnK7zzhHZzKG45yC+6BSIC+hD6YB9ii0LqE1HJ04mBeiFMack5t0v0cLZMyIikftpKln
ahCTmbFGtQQJUI4MeoEeaIfJmA9zCLJOVbGoBjrveKGjo88S+Qre9ZoMB0drYUyHpiBgUehaElK5
A9rZeK8H73QYS2GZZXY+aVgIQCrB2+nCd+oIbSbm5s3+PhZT0jRZtUBpIssKC8xaXa9W2iqlQhnN
zacC6eKGH8JyhLBXKQdVpaWVFb1KrSO+Wp783chEnlVccPq/T+ZuOSZzjYZcDurOwnIwUzwsc5ej
YFSB7hXs/ueZWwNUeMNSFCyE8tQh8eCJ68or3kNMXnJUYMKLvxfF3JfmWkYaYAKVGxvxUS8xlm2R
LTyoisyDhfhc5m7vF+904I7XaDiRsrqXzdyjItcr5XqpYdfhzK+BI4p+uYiETrY2MKHQoJdCBhFz
g7H6fM15lv9+ue5FM1dLzpMmya4QndauOtgHwU5NRxts51+eJHPDpJNYyk0JOXQYbggdkD2nHoyS
veQlUydSHPdLYh7jREzNZqBLojSZThfPDdsy7FwnDrc8PeHT38tiXuT2ZJ00QBMgfMiS2eAZRH0K
C6eVF3XmmG+cPfzb3N4LYx5jqRqumQIqDVRMXtcW+kX32mb4gMENkMLhGl2OZrBwrHnZRkGXN3gh
O8cDrqG6E0EBZ9ucRf397N8tioVavcClHvQCYjBTj1E0EWCvcHl/AWlPdbNwb/AUkd7jByaFxVdt
g6SSLg3kYa57GR/UztEFL329IFjmQezxNNFibIrc9kJbAJCOFoTWly+TPNNz4rUYTnjW91vImA9B
i4xsMLGk17UjoAXrNG8xRnvj4+LtHkcFWSxV01CzTNSwos5+PRpbz5HdrnGR6hhcd1ZrHOXgqSBj
NBopDqo6aBH/k6VzaYm5uv5KeG3YE21699vH2ItSPl8TvcOaXjUJurccLkT0MZLcA82/nNmYL53N
DD51098+x71YxnQEqZq1V5kqR9iSy8nGqGfi/EFnIO/MOG+0xZiNoZJUpeuoemAczTF9C+SG2wPx
/VjHfMAr5z4/lqayaKhhHmVpT3XeQVvgR2eBSbS6eoBKA73sIPByHRMx3ngXVXZqqZIxWxGeoSJo
vAqLxQp1T8N2pJ2FuVLeRj5WR5WFRe3KVm2lhCoKBlZ6B8VdsJdZT+jkxX8cf2SireV+YYztsGA5
MvDAQhhqumRYlSEcgjlmVaqGdtzyxD2+2KrI2JCiUst2oJegKle1c7XlRUHwRjvGehXZGH7rKbUY
b0Mf+6mqyNxvKRYsqWvgPaJ1R9RJ/imiH2nGUUj65f9s8FWRud7XEkw8qgEhwPYQ7SR3zwEmga9b
tbEbCZkOzk5ynDlVZO61WMiVmNLrBnmnDzRyAT4dQG17Hzwh8xXGLv79EpkbbjSnOig6XAIHL+h2
TbJ1N7e5ESXnZt9ScKMqfFAV5qkeIAUE5IvsSlD3qDNChBfNx+uJlB4vhH38VKu3NPRIoGHGtS5U
ODlH2a7LQyKQYY2aGDdW5uj+zckbybkOmgbv9KaG2e/yhaPlvG1jLrKAieThQlexfo0+Q6/b5bx9
4lyjm40cfb8RAunLPEGCYJG4Js0O8dEzLxc/kfS/M0g3L2QkpQzP9anrbkElPHhUb3ogma2TkBPz
TWSW7+UwRiHMzmp9NrGa1/Wxef24uhYZLovGKXVaK3p2bZ28g45sI7wv10thu146drGlAGoz53+R
/rr/FsZ26NG5w4wP1YxIJ43/O5krKQEEKPeNpmHWAyP11zRReQoTUYSgYx+4GilXQEsO0JLtak9t
uOY2uUyky+8XxliM7BKWYtviMLPXs07MRXSxK3OuRuTsWe8WxwTL0xdMQ6gumxqGqJksQXFu+1Pf
dzSMrz4tb8BsKf5Df0b9bdn5pohIt7KvYI6hZE1/4hfOCzDtaf2IZ7IIrSU117C+iV/2by4eUsJv
ep2+hD9CmGt+NbKTWjYQ4m3BL+qDiZebQ5xWkh8RzBsd5YAUVjW6jiPSIRir2x4Ai7ULAKv2jhHW
5wW4MP5wnrOJ0VKqKT9C6UeNrn1hZmU/nCD0SMf4Knue2eht2aCxZZGDv5mjKtPG8kcac/mTcx+X
XXKFKWsowJHwpFY2b0W8bWQutZF0ilhd8Y4t16D3XNuVQ7moeWJ4Uhg3QNdzRR+AYnZ4vYjkBLI3
jlL/nZm/PxfmBre1bCZSid9PwGGlONIGGoAuTZ6YyTdYl01Rk3F7gY18f/xConZ1bQwIwUISr5JN
+i7+VrfNPHcTDPo+xzNe/9ZtIoUxhSgtm7Iki7oqm7fM/UjhTA3zMHJRysiQYt49nSNX/hGU9jZF
4SjYbOfSci/YoCVYAaOscy4kDUDF0qyq1cZ9af1nnrZM2C5NRBgjiQZMl8puQJqBXSuoA+Tmavs4
OHFILKBdXsDFBo5t8Nh1sz529M3J5pzvxMZrEnbdUmUNvDfsNmCONRguoUXLgCD5jg+WmwBZGLh+
DTHt0vuX0hgLXfdtGhRnSHO2xUf7dloJi8UfJSbajuMNTeVZMe2oWWCvEDGNZjD34pwWKm74TW8B
rlfkbiuTIUBQqqA/aN/aKkaEq2EjrHudtP4Lyk28WaGp0Ap9MyJ4vUHroCoa8wnXoO9L9SQgBbSQ
N1/9rI5INEPm0xD9bA4oalAhDtuOY9mm/CcsGgepAMQEc3H0ARnptdglmWCcJOsAT9Ztl/K8mIdE
fnviXSD69cz9sSSQvmFvRbTqmcyNPXXhSQtExTqkEbH2yQo688xZC0cEmxoMu1SIh0yzAHkxF0Bi
t6E4ThyN5MlgNDKWrLxOBdk6VG6wWadetKjsj2AmEGOTpqTdxO4ZQzjcfhCeWOYZz4NEU4uLjlNy
5EX3qThdRWIvszUdjOyK7erHs8NPmkwYmfGZ/ZVWa6yqkgJs6DKeN+7VstvOszYqqQ5AEM0dWynI
Ij5zTMxt/vSBplj0q0YamQmxnvcFNKV0ruDMLD5FWvwvX1Oy1edA9CcCyT5b/J+ylkL7LY6QD1AW
Ip1rMw0i7XgOzm108/6DLBGFPICrqiqF3KGHM/qgIAKpwElLThTg4fXri2KCtBgVOXaAmDj4mwWK
i8NiIdmDCxiXRQAMscdKd2txe/QBzN3R0bRoXUp8wOtx+9vzlqZNJ7EAhCK1JJud/bXnYMLPQzwP
NIVgFm53oDLFnNbnZrNRFtkOObwnkHmTxSLywPnwbH/yqhv0Cx58IdtV2WPEsT4X+MKj6B4OoY14
5MjrDZ+oauAcNNO0TBhqCnh7fw5DFGhyWZ5OyJEPXtsSbTbMuvfLlaSz81Z455b+/1b/e3nMXQ8K
pT53rXXCW5fPo4oA7Uh0i0VhW3a4Cd4vpH8tbXn2+LAnohJLtICnaSiaqosWWyWNiovZ5+dcpcNV
lLNKtTG6CRRPjBe+r3CgL2g84B3f1NbeXnU04KJTCbw391sbxHKVnrVGBR3O9kP/vR9STKohI/TE
Wdzf4QgeG3gP/5HDxDzX6GKcRKsFb9xW/KgRbSkO+hLRlag6q37RHVPMZ3ec6/O37byXydhOGTf6
GhdYG5iSPi4g856Xgff/74/dC2GCIFOQWqEuOvWgUhTi8yJ1oqfg6bSbk+sxd/U39Us4/Mu9ZEKg
oEpPcRVBJFxRyUEnOjpTCue03Xx25Ow2roGR4ufPx0InBrfv18kYZz0PTxKgclUYZ9gaUFiCovP3
yZl76+MSgGPf3+eZ07WzAmxZiwWosp70jFgX8vT6+Dv+DsjuP4MJlsIqN/pShh6Zfrjd75SF8P1Y
wNQ1BM+JIhuyackiCGvvbwSca/w5vQJgEK1TjrfVZoe5LqCFFgDTFC988ef6JS7p4BR/On3Cmt7J
Zux9FjR5FCeQ3R6jT32BPe5nEAyL5+7eVuf5BhA5ITer9Ldrjz39WTFrXlXFaI3B6FW4Nl7uHHCo
QGol7rvBu5AT0LD3khhrk1yzszDQvaW8h2hNpnTn6wMR6HzRcg8iKd/W7Ge6u1EOZjxlzjnbv4PU
e/mMFVKulZ43GMynubwAeabX9HlOhifXzXaf6oqibtkWN5k2AVJ4L5WxQ4IKZoJMw/6W8CMw2UTx
AAobCM3Zep7Yuzc6CrR5eQ4XoYt6LMfyTkQXkG6Ikgo/RhRFdhaoGurMTDus+eJ42iwg0obylMJX
gZHnxW0T4+r3whhreI4Co5YGib5hFJpwDg3eY/xZd4CVjqaR3M9tBIzcivOkBo/WyFhEGbw358tF
xJ0d7DbHpRGf3xcVqilPtBXBeaxFEwXa+0UypvCM+h5a2bBItHOsL56kztONvPo2Dsun9IP2uf8v
0rH3ElmrpxZleBFxhjqYGb4EGIS55LcAx539abiDMpPP5mgzGQMYWlksS8lAl0dp3gBxMAA21nQI
+UVWnQOnF1Rv3veM1/07bXlHghnrlyqGmV7PEPx6pAjwnicRQN+/CECO/rVy4V8vngWwv6d2bPMu
CUeB2EnwOOikockhWnZBxgqAn8QG7Ktih666f6w9vCvCYivHdVp1agdRgDDf6bZEMeNwP1YoI7iY
2n9GFPlkcvgtpQmPdmwEWHTl7GrGSHJAqEjbqrHAA8CH5z5QpzYyOv4eL3EiR3unriy8cqRopaLR
3Wwdc1ER2XYgEQZ+B7JAwU9nmSc4gsNFKKWvBxOL3C2SMT5mCUIRpcQtMdfFAoBWhPiY08OUF8V3
zt3IMTjvyVSAeCeRsTvGkJ0N8BWrKEGCpyGZFX4769/OtrX/jcIXsIOJ+/nyUq4T50qs+ZO2Neam
m7rqhuOF8q6OxpgkuQ7B35LhQxJ0pqy9dt6DsgjudbRarRSQQy/ODopV4v+gWZCrWoxtKmI9k7QE
ogv3FV1S6O49++UVQacIdNP/na/yYyPYkDwOk9RSG1j65VLvbEDozGjWn9uPPVGQulNhNq49h0kS
JTV0SUM6+8PzkznvknCuJDsgqIWA7jidcEmQ9vckk7SoLmCOlE6RAn+OY+B4msrCBpvipQqvlQYF
AYZM4yKBQUeR55EvZUT+9U7bpI0VXHiwCX4igwZz+9gm3NKJDy4ni9Tcoms2FXN8gHPx0q1Wb8Q5
ijYzoDxZTrcEXD66Bq13YVVlnCjw78LH/UkyVkEPkya/xipO8utXwiP1m+iuuP91xgLU4L/TARlO
TxHAA+KnN+8JIZENY/4CyBcY8z+co1QnQ+mfK6Azd723wFUsJgqeyXClbZMNpt3WzWu5kpyvOfBx
a7Lfw/CsNjIGnjY6QXi9cg3//UTKiE5/J1+PT3Y6hTD6HsYA1FppJqGJLQjfw2f5W0fJVHgHBQ8f
gprzSrOhWT/UETgCcPm1YOmBn2MAwUNoo39GQLZeIF3jw4uv92BlLqyZSPIX3tZTXXmkxIyHEseB
VqY1lpqUxDGIaNeCs/cOitP4xYmgpRdl/wT/0NmGZ3bpLJ9nz/b7+xvM8GC/g26JZ0Q4Tx4bulXK
WemA7q8eYhw/ARIPAPZczvnS83uwaHaUTbeiOA9MGPgWSZsvaTn3wfAImEzwaswiPGwGx7+m/uVf
8ixE3iKqbiiLMFdK7OtAr66wFMsod4al6gym4/AilemwaCSF0doc7HdpKBnUyz2itbcHB9hX72Io
N3L+dDMLwDmvpv14J3kLo38fpZPFUxNEsWVhYflK+1J/ARKFo6DcVTEKWoZxdZIyU8VE1pFiaNDZ
3/0LaMH54GCT79fPBrKNy0J7MkJlwDGJtm6Lrr97e5OAn0TpGB3esz+BCgQzC55ClHwV0J2xgHZJ
pDZNfAq0g7NsnQL3HbkDjHXmS3hYyMcCUzK3n54cHiDCtBswksvsZ2+dwuBUhtoBLL90KOs095q5
vOS1hCjTm/nf9d1s/kg1UH/MC1EWqP/mgH8eGYLtunEvc6eyvcMeHG4W+NBXYAppVhugTSz+/AEc
Eb+jdNLA/iyXxUK5lpYKLP7TLbL9aEHa41v/h7Pv7HFbWbb9RQSYw9dmUtaMJI7k+UJMZM6Zv/6t
nouHI1GCeM81tu0NG3Cxu6urK6xaZVMqa8aI7bfnl+Hxs3Ela5KLycaaUwcXsrTF1hBQzbf4ZW8m
/3bNXLvW3ClOUyCFCsJJzwukv0YFIJmyyyzB7+xyJm5GKbVM1kWhBIfR2BqxisS2SnSwIsyWix86
NFcbN7GPXNfGrjBAJ98u24tiNdvxdefQU9Jnw8aHpv9K1MTVwBA6+GwiRBmCEe/hKsJj++3W8E8X
37PremQeaRVeVmVWRC/aZF1t0xaC28XSqVqhypUReUAih3kLluIFiQ64h99zYy8fem8CJorJkCbS
8da3FlkUM9nNx0yC91YbfkAbIUHUabqnmlSGDbYCE3O/YFi+Z3T/0RFey508PqWWt3EFbxjXvTQu
qq2g3KOgpJyv/YMXEmPWgD7oydC4a4mTt6eupNblebrSC9A5wjnarFoHbFVzlvqP8HP6el8LmljM
MfQaSeCxNITEl62EiPDCLNiCjJohf+nG4i03EjKs8NMGz97CcVbmqJ/TGJAxHU3lc9/zAOZws/A/
23BlWUNRrcVmSOhWg9EGsCT99/t/0S1Ml/Vk2VNssJg1I9NRMTn8QpDnUGoZMFdtTAe8ObOLemSn
rzb5zxhdLUoQir4dBGwy8thWYmZ2f8DUJaGbQ3XNrWpi1KTUczOFpVeS5BzBgMkP7oedic8eJsSu
F3N37/2YUVuqmsinvlcf0Q4csuvkd3sJgMJBNGwMm3lmyQccWbeKMbn7bRJJfkNvBJ3JBep3C/lq
sM1jfgMBgEuap+h55KuLaB+TaC4eEKqJwBIUKU2fdDg0JiVb7cKDqM7ykKc5zpmXR2b7WtLEvIgt
o2phA0njEX4gE+sY6mu1sG2ANuEQaYaB4BLMGLVH9vta6sTEaPyQKH3RS6dQI0NkJDZbIzUzYsjf
KyXH4lFw+J7Lez26CKJMRxeqElibxcmehmXPMH0sSae0Moo3FOnYf5q+2TTIUuNFJIp91jEg/ui/
juHMch8AxzTuWvRkk9sGXQ7lANEXMPPCpwAahXDEtyTNyBdFabgE83Yx6EFvFokLFs7BntnvR6es
AC4GRASwVZwyuTeslmLho68gkQzqiv32LTt4r35MHKc7+yi1zGjVwzLWtbzJXicJQJmNAnnrMIe3
5nO6bLQgXc70/AycGvLXg7VZdUTbSOBUyUzfHtBBthDmuvAe1V94TeBFkeI/eeUOvl3z4G3iW+Xk
LaQzurw/0Qv9+nYRV5d1tfr2rGExs/RZiRNf1evYiDJsKacYuFxWJL7y2lnSqqZVtGHRfb6+iiOh
Y7eeH/GjeunNSqn6X9n5pFR8F215CsI5kCKiE/WC0cPc6XOEnh3EpXj6SsE7uRrfV/V2wSx/MYP8
+Rc8yu5SyKciUXAI4pMJ9GbI0ZuaALVy6qKX4MQbqP0M68SiUd5rtfZt6d9zgcKDG30jkFrRqyUP
cRp4cctAywAB4xLQ6e97I1iwrck4yfJjdXR3x5VJ/Le/UhRSEEhA1OAwjQBDff4pj3wmkUcKQJPR
R8pLU7bjMWY0BKQFcxJ4PeT1n8Oelmtys2dMYM3Bvbl4LvDRk3QtcFqFGkaZ69QEAhnWKA04LOE3
w5nSeoS3ZOlE3evclj05LOrUr3Ogp3tfGMuUBUHlVF7ggHSe6LjaqCzDlr178lTd2ma7/CiaoaUo
JEaWfWfqrYmEj57sZ3b5Pp05kTvR8TJXQ8nnIbfilvW5XGNeLNh+K11YIOg2TlsWFbnYInZl2afU
sGzPDuE1hv7yGJuaDKBJase68PL8KO5Dxr+vwvA5kQdolRUmaqi2tZv6ogDon/IlrLVXSV85c615
90n5iZDp0jPQD6kshCDaTxa43wq5rHOj9U35JbIBeFRfFNeUBsKip8iCsUG2/BecGfw485jdqzr9
EoAceZmTBE5TJoevFUMb86mM5QouCq/7zz2dMR5WRuoC2bry+5lTv09UTQROls4WUuknreSe+nJR
1wDWtd/NVtmOZrnbJafRxGBbpDn4xZxcupAbP30id+LRqnEWY4iW6p4yibAVqVlSm8xr8gIDikv1
XInuX8yJsMkLnbZ56uJ43dM6+l1fol1GQKKfkujdtc5RQJOoqPdSZ0x7ecXIi+Oc/Dv3ncqXRUXk
wJgNaDv9+ytb2niNVrOiz5zWou2+hi/pxjUHEpoARejiCtx8QKCA19ezR2B7/yUtLRgAT3v8fb4P
94/I7XdM8dkc0O9ZxjEuumjsqCCZYvIbPTICI7B+Q7PGNOj13AiM+7aNiczpBfYZjJ5RPeZkxBm4
gPqNFX+drCDCDK4t6d5FgXzI1oJfr4bz62IRm8rHx2B8OHjQ5x7xR6egSGj0BcXOn7N2ewqaV3iV
O1QMWsKtNw/BzXhq9/4l2Yl6tFLtbttxZBWbFTxGcaGt6vcQo0FWBUeMWTQ51e6J9ms8L8JRo98i
T4PhXO1qsLfj1tERbzvYNbMHtSuS3j4SOnNO04N1a8ircBzmdwqsMuXiqYOwKQslZGhGLDk0722E
1Iq8l34/eCM2W2eBlK0y25V2T3KhgaT9SuzElLWRktVlEjGIxI0IaxRDsiks2YLnMEfgfp/soLIk
sN0L+AWp6UkMEOUD248RZL2tMesh/7as9/fter1e5KB6qfYpTlzW98PPqSpI45jJiaPuefEPpjyd
DTDv8fOTr5kEYFHfaVmY4WtaWo96bReWsOic6P1EbzlBTRCM0+ZRPGd7JHSBbPmEsnfrRp8r4Ny7
y/RDYHmQ6EERh1Unxh1j4kS/aTrcPYW42xQw5kD3QqOz+C9UIjJKnDlHrvfwKDRBE1XUjDRJm7Ys
+FXjSqwr+w4T6v6+IOGF19WVr8eGBZ49PcYbaqIsm5KXvWjEi8gw88Mqsj6Uj4WylIza0hadN+9D
3r83aK5BZhEONMJUBP63l99Ny5BthSh1GhvzhtQX9x+yqKLRYRpls4wd1iPPbe1dEK5ReSJuHRDz
Mnz2W3l9knKKp6WpA7ooDxMOf7vP/wXe7q4EDSmCpio8QjAeUNnJqrKA8n0Xfubky0vNEzZcyyfG
ZtflgPjv+YIe3GeV1SBIw0smqcjV3q4oDJMu4YK+cDw6Lg/9bh7cUpQFO9Ju3UrXXppFLhrPhd4H
94DfXwudXGyl71iUZCB0259459P6DI/xaMRrzh71VY0Sr2Xqio32iqO01MN2LhCga7q102imRIpI
kcAfysMbv11zUFeCXKpi6fCrcLllLvvGTgoS1zqSKsZoxj6RA8KS8ScH4zlKJ2ZqlzaGPs55S/fa
hGElCPqgwEDLgyDu9juKvBeE0lNLh9uXVgXfgRLsjgCvqoZvuUvX4nbiPgZ9ajOzA38ouOkOXEue
mJCiZXw0IUGysO9+la9sV+zqpW9xAGF7p2RjYYIPDKs+WtHOI8pWssMdKHLxfDsxOevovQQ9CAvK
PIAjWP0NFK/OQrJ5K9iHM2mY+/SldrtHk7PqItktkKUoHW3B64Gn9zC6CNcvGDzLk8CCc2cIy2yd
6tI/V69WmZmthSWNV5+r7AMDiO9QFXT0qYIiK3/BxpWzJ49p6QtqWDnsasvsw9NosR97wIxlPVnU
tA4M21dTQKV+bgAlT5a4sCTWU702P3JSWL/xcgFqNwmgKs/67xG62CWVJm0QYigqavu3mpSlXQb+
x6p2wKu6PIVHySPVP8U+qgj39orBH57vxn3mBPI0qK0g4yazwl+ofbUbEef3Uqw0tTNAP17QESsa
fKoX2yEkmpO//6q7VwlmP7A43ZGWyVo1Q7Mh1UJa8nPs1HfFHvopeA+RpGSRcp7m6SQuAQlRVVbO
oKenRiYYQJvpo90YwyU6DUvf1Ixsxue8R2BOZE6MZtmEGSh7/2RqgKnkmwZJbsHAi2AiZUf7RTYC
ZTo3U9BYP9/6v5TQ5OqiqRT0KDKnSTw3HbfVuL0aAEJcOd1q0EWz+SkIK5HcaBaFWRvxi7cWPnsS
E05nrVYP8Kugd8vWZJc9Km79LjrO5TYefhJ8EU4RMHaah/rdah9TyiIjSFXjlEa87A3OEH989HaM
KL2VSMCb6jLQk6W6j5YdeA4PaGIDgFEX9nAlTHGBeUPk9/kmPfDVkGbBm8YC74G+6uksTq1zVa3I
ssbhUlLYhcN9siCsNjW9smrYLkXPSYoKncgCj2JImzVyi4ol6usW2daeFOt4TkvvvXV8kAAuDAWO
m4wm8tst6rm+VNu2bJx1MpIR2LFlu8dErMOwH1AMGT08NAlpN0a+4rblXKBKg7FrldHQz45MGyfh
jZFZNArfCg9aTlUa0escrzPqy2CyoSnY2U+VAra7RSJ/2HhAAKl6Zyy4uUT+9K3VREVF85umSMjy
Cep0PguTMkIasGXslJWebKrsv3Ul4JIio4IYFwNPJZz1ZGOZPtXcSKhih8fAXQxIVGKrds1zcwnQ
W66ZdHBhtMojHZSQZrIPIzIsvL184Ocg4FMzRL8Dqq/wgkhv5987dmUR+cLz2UaNEkc48vaIXNNZ
/QcrrBqMgieAKfFW9aAPP47H56p+l+r5E4x2YrBooJuK/7NVV4JltSolUUsTR9l/l18Jce0mMsRL
ryu7Ylnqwko3h885jaKeyY1G0dX+R+gfHPVKqC8wYVsGeeJ0emN6a/FjcKptaP2Ee1T5QkM1Sswa
qV7ktVfrwxqt23Nm8M4EY9noG+ZoXyVQM6jQ3Op0N6ZtjRc5dTAa3rfE39xi9MPPuHuJAPU/5wRT
x6tQZ/IZP+CPXWmy8hu51Ke7WnlRNLKaR5Abb0oMGEUcqtPpTYcDd/gqCV/NmPu7TOnfOil/Aeqa
MidPn7dgaOJaDCCv0QdQSfOB3lZ67Jr+aMPx+e91CQik/wibLK5KWwEEllzqACcFvg9fBzNRQbLQ
7leZC2ZEwPeswHidI8G/M9eTRU7DqmGIA6XKIXcA8Zy36NFHtcxs/9hjew1MG2WJniOBCORpWwDl
CQjcd7J2K/L2fP13OLjpd1C1vzrcpMXLCxKOFFYaDzrK47RRuIJP55Gf5p9dGZsUxWsA4pwjrUpl
5nP503jgf8SDLhrtyQixp20kPD+WoZbyqYM+wcjhWN3d66M74/s/vjkyHQ1NLQY3lSI3XReltZg6
5Vdl5niQJXDLnnThjTVWWmOWFoAjrxEdbThnq6dx7d/6riRPoo6OjXMuyiH5DXxi4d43qm3Qkzoh
OtJkGKBLi31A9HaES2eu0V3tZyp6EkZojOJ5sUJP1rCaH98YSWCmGC2ntst0kQJu+xtvs88uNz0r
qvSZhQv0X58aDRU1ZFbB0yBjB271yscYdb/gxtQJl/Jr9HERf/fBQVnLywR0i6jJhHZt/lJmolVy
DCxpueN0b68LOv7c4o1g/1zN7mpRdDOuP2ei5rKs+H7bQ89qyxhM0Rx+rKX8YqdokvjKf8UFza9Z
KIPZjT4XOXB3voioQsFRVuYlPFngRb/dChFDyxVfKjLnEzPECz15z041qi/B5/M13pVcsEaJR7GF
tmQqcAsmWy7KCjhuxDRz+NKqs5VDm9tW4sYnUOzvt7mAgH715IAlHrkElJNYGXmbSSmibP2g96Qh
g+EcAxJty3WZEBlB6Q7A9YYoqZUzZEar/iYN3QoFPhiJLwrOQBFi+vIXjSeqUZ8GjnEBb1663I5G
vWTIO+CtGjC8+0rHgBZMavQNdYmTJZQmEMMV9JUL0M9mQ6cRtMjcYVg2GmJAtIjZrMD5HvO/9GkO
QgvgfmdtANWt6UercIQ1QdVQ+1UnF5HDq41yP4oVhmyDiWdrfdIHFPZefHk5s7CtMjQeraxIYs7B
jR+YdyR9rmRPTsnLCsT1VDb84EHPwTXVGtVvvkEbpnXK9OXP16CRfoWJKJvxN3qRZpp0uHtfGPIl
MFCAEgjBkjyRz3S9241CxpyShfvyg0e1Xe2QwPjeCmQtAeo/cwXurxoYL8AKgcqIRn+nMcnVazaM
Ha+oKcOcMjMyE1vFhMLVrwdq47nkyAMfFJJQ+ZAU9PUjoTVZWFU1YuWWGiphEokOncm/MjjSqiNf
nG6mmHghz7GF3mUgNEwnZOH2wY6A2Qm+0e3ierH3kY/JPGdr7T1CxwXit578/CyJvUSPEG2jdXcx
7Ohx5rLfldSnoif7ypWSXNUdRF/A3/8mm2+dPtjZAnUYcFppJj7h80RVGg2KpQcQvWiATdLQa4rI
rBaoQKPKPHPUD24Vhx+U3UoQZBRLbnejLkeuKBjec4zG5C7bUNRDS9j2v2EFTLE7E+tI9Dgnd5hW
9+A7IP2jIfC/lTb48eiybeg7BoYvAfuG15zSuOM6fXsrfce986FRo/L7c9rvrcMGPak7/fgKGsP1
4ih+BvsAbcYL1/xW0D0OkGpxntmNue+b7AbT12xSRLFP3bjtSDjOHL6/12/Io+rf3UJg5i7a/fOO
UEgAkgH+OUByU5vGDnJfpGziOyxqIqJZ2eOZf0Hm5dIZieG6aKlmZ47gwTP6F31JKMnQBLI80UGp
lds0ThvfGWyJFGg6lEOSZYTT9WiOg+WB74RBoALo01DuRpJ6mlyM8pGLx3r0HTiLVgKUb03+CSDy
THeO4yRWZGQWKDZxkK//h3OEr8DiXRUw5mta3ekrSa09FkUnXk9MBXElo7sLNOabH5L+nX1KM+HP
o/cBIMf/yJuYsaBSRAAsIa9ZGRjDdUpfIrPeKItsKxv+R7kQduMKs9irFHjLGGXd5tPDNMOZIOSh
eUHORMVYMxZwkamHFPhS2JdtFTi+oFuX963/1diVjria3rMLnop0OQA9MphyYL7IRCZDgLTyztmp
ixIgYuc4nEECMXMU9w6OxlFVg6OBEeuSNnm2o9TLx1hg4Wt0JqZpr4ZtQFSMh0AbpCLp3Mt/L07A
mHMgKzjUpNCadGthyioc3LTRYifbAYFo8D9/QzBXA+gYDe3Ufc4N6nnwMt/ImwS+AdeikbWHPF7f
16vBGg7PF3SHVcGbIQD/hbWgrId8zOS54pKk5KsiTJy3ysxKtC8C/nOqN+0GqNYNXgsMucZYAPMl
JdkyTc36jaOEYnPPxJ2hAtSK9njxPHLmcEUmicCci8OW41oEYAmJffhALdC1rh5KlvfCr9fMzEt5
74SDSxNtH0jOqygTYO23xyjkRRhEsZjDLcZ6ly3mVeBBIj8yoMMj0o0wGzP7TE37zdM0kTixi/DP
5T5ihNxZ5/36EyRKNs2B/4RWS8bB1IHr+17o0ZcxF7rf54UgGJVaZE8klESQIrpdaha4QRR6QeEY
rGK8a2uXIa5FPN74qG0tnJ+rTRcyXaiAchS8H1mSuCmCTgoZPm2VrnBQ70blQ1zIGnFUdw6hSk/o
mRi631c+ZJhoPUJJiGmC71g2jg1qssNgPD+1ubVMYkIvyEBo3kOIaGdEwzwkS/L1MSL5Tz8T+t6V
uzUcE0CYCMKRiAfh3eQeenwIMgVWLqCR8rsKhNa7Vu2a5QeoZDsSt+bzhT0UJ6KCD/4nFCKE6Qsm
135V52JZOjXtElgHH0VmYTztWU7J0TPA4TVH5nfn+mB9EIQbjmljMlz/2/PKFaVFvbQvndLyFvE6
nlvQo/t1/e9P7lcbJGNcBXXpINveeNumMXIMePR1PUe42EszivHwVl2JmyYG2cpXhUyuSqcIllAN
9P5ZagFk4b+eQt9fFFAIzpzYA13864zmUTmCIvx90ZXCw0QPTRC5ldOXlygmvBOfpV2MsaodT8Kd
imJ4uu46Mq5US4DL81z6XaMq1BNlPQ7YCA2e9R0lJq9JRcN0Qu2wZoMX/xPRvGJ5q8A5bcMSpB8f
Kx5vPcb9oP3e9vYggjMPx/JnDeA6AM1zJLb3nt/f50gC6mjga0Nsd6tNHiaWt12p1jAy7Xe0/uzM
1ijBRW5psOMcwi0SMSveByVet/aM9ZwbcJ8XhmFDLhSlPJwFfp+8H3BFAjXDUEo41u+xvh0w8xhg
g974pG7PaYvRNueA/PuQbJSZ9d354/v5cdyBD7SJ/Im2J3GURZzH9k6FIgNCldp4h7dNI80RSeHA
PKXrHJxxx1jHbZ4TTk3RremFVYeBRz0JBwCY3+3mo6TTywXn9k7ylm6Es4hekHFxiJEo9bHzhY55
mcT71tDP+Apf1DCLOWUUZz5gsnpeGkUxqKTesRJQsxrvg95bjTkid4qpE2gB2sD7/OThmSbony4J
rePq7Frv8H2z/ie1W082489pvrqWjCb2qVrgW6DlMYnMcZEgdRWVqA54lmdgWjoq7bMjLx8qANiV
4Y0jl0jZNW/PgAm8jGc5BmdAuC/LP768L5mvGqxHMsk/PgQF2TV37+4EEtvAmjGzY6Pu0xz0aUel
DWhSBV0Df7CUq3VLXoB5Iqo3OBA/xKAcCMgpWoH27Uf8tg/L+GgjeS3p/Ke4+178AlwyF0z/gSzv
dh65FhBZsyK6NKZbwMSh6CbJ4GAM0n4brD8Fq9jtEYwF5JCvbdvemQBZr1Yf1XLnAGjrE0oWMMek
Kj1SAGy1gKcbCQc4WLcnwQ1hDxhQNgDh8rbd9hhdQdaY6XbZghd0fyq2J7AHGCmnHzCMHcynLggM
TsIa4wvoZHbTyTji+CvKHqe9LI4A5ZrpDkUH5zfVv2cerYdW629cuoL9kvipK4hIucVwCOxYDpIS
VILRvYY8p7U/4NiABX8RXlOy+TAz40j7fGJ9Rv4dHINarWv5kzC2A7yOL9JygNKGm4R0HTIve9bc
Wy/5oiUHMIWBeP1fa/77EHnywRJjng/prtLz9wlI8grg9EfTzcRw51LCK1WMLQjCBcid/+jmQKN8
QEU8cA7dy5dIOtyhFlXiHawG3Qfke8mM+b5LgOIrgGnkMGoKXXx3tBZxFIpCw7cj4vka9UzMsFl+
trmxjLbE3PCGp5cr5SPXF+qcl/RIWdHvgQoeqhwsCtS3yhrWaZYllTDCWqHPqsGzxeve4h2kvJbn
YHa6noJle640LdzF6FguzdFgfgG8W3Td30qN1DbC+GtpdEAgq6+tCkTO7akAwR+apb9AdM8aDqd/
DZb58UoJAADstNEf0Kzn+BQfrl7h8RmI/hS8XrffwRWuEHSaNjoMrwuqVS8EHzi4MZzR84fGWaYY
HyQk8ExOS+NVwwVIS/isQ0n+GPMAutP957tE2T0+l8vDktRoAGZmc2/3aSJJQSoElRdwpUC//tKj
VzZ51HwmidoQ2G8ibtHcXG+2loLUr2scDv1hA6Kxnc4jtoVefT/X6AfG+Fb05F4pkcsEAQ/Ra5Qw
6KCIBGEFuyo3WHS0BgpxTZEu4IppQI/xTzfR322CPz8l7h4kqID6HLvZ2XV3vSC4Wzf7MXkhstLz
C0Di8FH0jgGSr4HGCBedpPvlT7r4OqcEBdbdqqrR0+e4xF98YJAGQXeCd36+Pw8c1ptPmWamFX/s
Iy6in0JZXlBGj63TzyE8A/O1AthswbwsUGmZEXp/726FTu7dWKvsCG6SzkE3eLR7h9/uGydhsVwC
iW6brLXKV0dctTnz9hfi377Mt3In9wzzJcKEzyAXM+gbYvTG+/azPZ6i11O2AuulZJ5juMkpYa1/
MHWk4WjMCezELDMk1bpnHzIxd5Hq5nmp4UMG2whB84HnDgR4cE48gCEPL4r+pR7/ZUuTN5xf1ECy
OWrTe5DMrQZOC2uZ5vNMFOMDcsPdurYErg93Ie7d9TDjE9+DJyaSJm5IWVaZn+SQBGKR4mMrbGBl
iN0BMO294NIfPYwMmFGve3N6e8z076/MDa81QDKmUecwi7cLqssFHhNZp+amXvvG4UcxQUCHmi5P
OGeF+SlzdCr3ucvJmidGR2WUJB0ifIDqXIZfXgdzPkcJyhMbDo28+TqLe3Sn73aAehH/HXo+Y/Xm
DO602BEn//9W02LHdttugK/b71MjQeXY3dgv8GVADrcTMHQUUegcuPovJ/REvadQgqFSciX2sP43
gQh7CTYO7Nq+jqxtYic6v2SX9vkfaqu7an98LeaqIHPbPw3CG3CRJIkPlePBogOoDrwJWHtZPwUE
bIh2vngBxPCMPvUjnMntq2/PKSC9vs/WP7EzUZoUXknfu/W2M/ci8v+oAJDTgRK/slbwsqIjqV+/
59BoD/yZG8WftsEMUpdmwd+7UmBIXkY68/29Pmmkpc7/FhsQGgcbHGXJZvMvk0xMxMJUNFpRjO3v
mXv/wNe4/ZaJT113Xax4InQgR+t4a10AFqaY/58a8HcT3RLLDXZh8a2a2pzke1f6VvLk+oeq1vQa
vX2FmSDzshXNPSzp8sXkVnAz8KLO9jHOatzkwgsVpSXIIRLpNgnjUJY+LHlLOgyIwo1HWnuzSQBX
8DGIoDl/vwrf8mEWq0EfzTulA7ZTwPAkWQJS5NbqFV6glnUY4015FUEopIMp2yRLZURW3bW+yA6B
w5E2OM7Ymr8BX0/kTvmjM0XS4lbD2iUyvLbA02aEhc3j9c8UBEewN/jJrU8ldgQ4f3u34w1kX4Bw
RVDJW+Xb5iyg5MACcAOGohJsofzy3Fj/wp1E59lglmSApOKW2cjD3Kf/sfQ9+/SJH6IOcRWGKbZM
3K4vDeK9QrcO0fagnoJOtzFOOHpFj0+9Fg4IielcI0ytSV/pk7FQwfXZmt9zwJDHphO4b5wf7dOb
shgWbloEmordZBAHKdRuIQZyYbgVc9yp6BYEwUYJbrUUgfna+1wU85VLejNvd0VFd5WGlh0B7SEo
Vtwq0gD4VDT6+QAvibWl/ZpO+dmiswqq7BvFjPrc1+XRE3gtbXJ1irTlutBPB8dgeBL9hKEemuL6
lTGGOeT7fXoQkmiGUENVkbaR3a6La9GH2/aQBJhuUJAiJ4b+3PO4azTV6GJw+2gGXmMxHOhWRFBp
eTSMyLkA4ULhHe+YyAU4xUjOw15tyE5/HVPrucx7bCJkok0A1UlkwtHMNDG0WlHlfVh74x+yvENm
+XN/GBeyUVnoacmWmGMTmh35DfU5i3OPaoFkURSgpRTlAL6G29WGRam0fithtdsWzsUeTk60Bvks
sLimtq70z8reY7o5OEqkRQzo6n65MdHgHhjOQGrbySx50dqrVWvvCutY6/hvlVlHltAJWpR2+vlG
UUWaqvX11072qeV5nw8KfC1w4WaeEgZx4Cb0dGb5XM6DxwDbgj5J+Q+CgSlDt9vCiVWhlZhOiGbJ
5rUQUVH9igllwqVJm1+whOiL2sLMuY8ILJYzsu89D+DeeQ35I/QcA8Y5ubuaGyK5lKmjk26YdQ5s
I86FgfdxUPRPpJDOKrbWJcwWMVZpz+W/uQfSIRtgbBQ+aAFiohBI/stog9BaJ+gNNrSl3O59nVkl
Z/6QfRafQkeSz+cLflD/UUHPw0EgRiaiGXeCrBLYvOZrbLfDFxaaujatkW8Ewwr3rYVhWXa8XKu+
7qM/N3FcC8Ok4q2gu1YCh+CovPd6GRPgU5iZY3hkB26+avKwxHnPtNyAr1Jc6yK5ZIvKA61AMOaF
AeKvCtaNb+u5M4P/efB60F5LDTlEXEeUxCYH0CZhgMNB0h9ji4lkvXfmxfA+I5B+LxDLL4AgLTyd
/9eyJBnW+JMZx/fRuilUE6ANTCpSkM28VX2+aGGAS5jYEhUQRLVuR/n3rf1I2L287zbBS7UMV3MO
H7Wqk5t9I3Wy6robgbHkkTtd1xaGOmLc1K4AAfceTLWJ/VNjSIi1+VJ0ZLW75arfOv816zXM/s0H
TG489gK1UZG+YVWhcyBAVFqj/+A9JGiPxnOFfxDa4QZBHvqfRZQYp2zrclEyadVzo+MnunBpPiLk
LeGxvBDZ+Dqfd62J4nxJlJ9jiaFbxsxWPygqwH5Qi49WcEo2N7luBUwbV2tFj8zN26B3pnQJv+Xf
fsNZCoJsCSTo75iIZ4BTZAMmkQ/O2p5sxHqjnn/g8hWb1tz8Q81lZdqbjfkxLDlTRFPD8jzqG0wK
/H2dU8j7hDZAcAoa+UDCQJsJJt5FV4HxppY4mtkv3sBmhO51bpe/hTP78uhUbuRMHv4y6iE94KGC
2738ERvAkTtEOdSLL9s2UejHACkGYHL+3M3euQfafy16ypHcagKoD1QskbcLWLqAfFrr7zdMRMv0
+E2zVx8M+opnlJDeqMmNA2WkgvY5RYQasBNYVCzWFTO2WG4GfyNF+7AM0w68NLtkdJThUVlC16h6
SYxizyyVl29KaglewLnTfbj0q8+YaGPrhu7gd/iMpCQckMu7GovmV+PFFPeM034yYGhA+Rk9Scsj
+jQTacaluOtxx0VEvQq4GJ6iZNDGeGvvxnBEnN9XvYPc6Xu7FIxxI76pq2wkMjJOsYHYxy7NaAn6
RcV2joi+MIGcdg0Adci8tCiRg0LBGvAoz2k+/+iIwHcC1DH6SXFdJ58W8j0zcm7TO28XfrUFUz5y
APYhsBVdNArD/MdD6OJXW8YIJOYcgVnhE4OI1mapDf+EN4OeoLsC27PPrb/87iZZohYuC+BmPyLl
/1wzHyQ24QqL+AEPXMWRTC687/Mt67Yei7QDSycxVFtml5PkxT37M4/tI1ESRdpiSjKNKKaOdzr0
rZfyyegY3JnjdOnTbhDXYjrzuZlZ1QM9h36hbwVQYnQFT4fMCJE8lm6ajuiGqhu9NyrksHpMGz34
5vPte1A9R7sFqGBRpIE0GM1bha4aymLAJizsZWugNQEBKP2/xuwNbyHbGoaAskCww8MKWrJCOCrZ
TYBmuMH4ff4lD/LGN18y5ejKa6+oUwFfAjeCgj+NtiUwq1Rca3oYHALKmpnr/AB8ditzYk+CTmma
vshYFEMsTHrILXGpJ0a7ncMIPnKUr7d5GuWzAC35fQVB1G7gzUTy4b26oE0y/z94ojeSJh5ZECup
XEv/s430LLco/dkvKC+hNXMVoso4Z5Pp1Z48DTcCp3an8njBa+geolPpU9vZK8/QgYGcffceGDgJ
JVvMxMQvLNT1VlWlMMnVVlRYJyNeoL/7pVmex0MEYD+oVpBra4zv8Oe5UlLjMV2bDCYjQN4B0QXA
41ZkHLoZX1Y961gSo3MHBtw7r/wc9+GckMkGyjBgUhFDSLxEb9VGw/3T2RQw7udreajsMmgGkGuC
Q3lHitVlWikkQ8c5SJHXLonQ3SaSIbbUy87Ro7nc9KM0BZAFwHLzAjj10ch4u3egAVNVJRQH1ESk
EolZ4/0UgChcNQI76la06oZbDR6wjoBh8nuu9PfIQbsSL0+PrlDkRBoZYXDGo4t5ONHHu4WSzLJc
A+Z8qJEp0bZig4/YIUx6BTLp+/lu31FrwlNADwA4/QVEqkAdTFQniIM+yVQXuRKBTurhLoN+KS/G
BTkTAHESnUOeuPsX6CZmb6KdcFgfnepFn700D/xhUP6JaKiVgbwGscbtKdSBwGdogKQviXRJFtwa
CdfwM1kmOYmRqZiLzu9T8Vj1lbhJOkIqOhWDy5jBaWlzIjjpfBRdUWReZjockQ3ALKbzz92fv/4f
Z1/aGzmObPtXBv1dc7UvF3cGeFpyVdpO22m7/EVwuWzt+0r9+nfo6deVSQvJdxuNGaCnpjIUZDAY
jDhxQjKg+dvDsbetx+srv3hNozccnh0gX2RVmW9o8hkzwSVcnmG4Ejp7mF1pPYL6zJY016w5/nbJ
zCmIGAYGihCwnjGnd5510Kqr04yU8uFFgnffw9ym92kVYIXhn0oA8DBnTEZrKUpATxxdF5yvDsCX
Rd0ieiZYjHuii3EfdQLF77Tey7RyS7LOBA/wVzw+BhSSvesC6doxDhEUvRaIhAxwLaBX+9Kc9LIQ
OiHvxNMk2a8miudvbepfF7EUkugKHhs4vjS3oTEnB11pfafLvYj6QuPKwA/Gu3wN+9EpYc6q8out
5q9G3UHngAJPtu7gyDC7VtwXh3jFi8QWFT77GEbhpgsSqxnwMbktWPa8sU7TU3biaLy0i2j5pmAw
PCmAZb1cVTC9kVoYEulEZ6itWmcASdC8ijfmx0p2utv5Xra7G+KbwCdF+/4xQVLr+hfwPoA5MuVk
SEI2R9JJkT3rZgi3139+4YZDcPlbP+YqiEpNrks9lE5Z65mpLc6g53iWua+QpZN/Lod9GbdDmVt5
DzXcrsVdamxQfUb0ODuE0tFf12npyQNhyI4g+QkoF0sCb820v1DCpmm2hg4axMj7+GnYgihPtfsE
qQ/RVzeRLW+yXXIcf6IfrqbhHjeGXfDwF9/BpB7TKipKMcilUz643V0HerO96RczJo6azfN1nRe6
lfBSgKODQKD2vvVoiVE29aQspJOI3rp1mG2kwSkl1zqGL7vgvb2tZid/4LyFJKoA63POhTLGGcx1
ToheSqdoiyPYYsodXeIGTz3XvB1ODcY5phw3Rw/cd5Em2tBp4gssYpcHUg6jAI2VlYTgQd6Vhdu3
nhxxHh/U6L/JMMGFBBoGIBLZJwGJwj5TSg2HPlhPSKbdBvRGTlEWqZzr27YkCW23hgpiK4zgNpjj
Z86ohClBI6MQoube7L8O++LJlNzo9bqcxfN3JojtRTGnMhyyspBPkbWbgTUmNhpBJYR6x8KJKw5X
wNIeIb8nyopu0h4Ixu4Trc1HRD0iMpMWOi005Fquq7MUwqEm+lsC4/sFmTRdRyVo7xitq63mrRXb
jS/YIOJcgUwpAJ+fk1ZOsDWO6gYF7mwn72URMCMZRQZhrYJfGxmCjuN5lrYTiTjQhiHpAeYCxjhD
AayYwdhIp7HBDKMqcsfKRtklfARukHMvLL0ZdBPcyWjORG0JEcblQSCl1oEjZILndqWfgQsAE53F
dqSNBNcXe+mFjLZwZHHwKhAxAoA55VVgiAOpTAkslgBxRDcW8do77SlAKsdLH/blnld5XypE03Zt
NOviPQRYMLOOg6IMM0ktiUKQG/8wrjNMwVo5oaveX9dtARqD5k6UrHQEoyqcCrOKplFWRj0jY0vW
ZJ340Tbatt4remTwDygQpnvVDrdfELHdQ29zk7cLDhTidXTfg/IFKjOKJr0mTdmEQihaAX5S/k0B
NK7dBhPG8Qb7z7xfsC5E6yOPvnUpOIZkdIUA14DODDY8rTAU+j+Se6dzD4fbYtWuYw+dvDZEAxDW
b1EIPv7iwS2/wlDGt8LRIUtO2Q0Ba2dDSKxEbukIypGKfASRERCBOajvcpSKahs8JuCcf+9XlIqy
23z44EJrbKQmMdn9ELrtnvsYXTK1i+9hPElujlbSJDMyh+FGdZTYfkUO/TDfkGTFMbWlvT7XnNlr
3WgklGy+NKd3JRDGq2RlbiN3sPHYBcoVADB4ynFPh1ZwZC84pgstmTBWyDotLGIy0wweoi8EshmE
l+vyENwFtM/EuwE0IV0163yVgcuXQlqEVYGZEpxM7XeCAPT8nq8C40wkZUoaUcWXoLeDOOZBX1Ow
8+0jDlpmJ0/WwTpMTme/57CELxi2K3vTFoBFPDM+nm1h163Rsu/o4MgTQKXL48heuijRWg5CIlpb
o/itS7c6xCOm5qYzgevpVuLO1WagNjAS6/qGcMUwx6DQtd7sMoiR1+jOemk/AgsDVFY8xqLvrD1Y
bvCkUX5mTIIC5p9RB90Mcq2PItTR3m/Ra7RGb5GYuPMTsuNoAQ144+YXNTMQhaLrDHUpncW7Cuh+
qtUJOTPMKhUU5zVO1+HWAolM6nBbVRZyGtDuL1nfuEERXJtyShBo9PbhZTRR/TLmg+tpvF7oL3fI
ui0DGoF7QAJxI1vCMSMSWPUoIUssmg4Y9A3fgqeSdvl2bd/TjspVi9nWxcEMAeA87pXHJ/XmCeS9
LQ4SL61L9+z7tyAyVcHHYAFccLmnSTvPhaRC60PyEh4NR9qBnod2eH7CQXIMdaFpAwZEw+A/hTGG
OhpZMIYN3c79vPr5unrt1+Pa3NEZu/f3GM1iZ/u7xw/v2XurnedmPZ0yBxMzMCP5gR+JLF5aIPFH
hkPRNNxcjDULcxxVsxDQwNIN1oZoq+icFN1k48JRWdtj+fNTcNEkse1B0ctLsCzGCmAMQpBA4wXQ
BzHrritlNJaI7ozCRnMcXGmfAdfb/IhMW/MQ6mmo0tyZ+8oRBDA1PF13GYvKWxRXpkjI3CLpfSm+
K6ogM9NOOhXhmrbLWG/PmHvUAcMLQFP442a3Oxp0trrE681aciJwhOjMQ9MQrIE9ZmYuKMbcAMnU
71Ibjczt6M2Y33YH8MDmqNz1NueSWFpp9EWBC1wRZR33BXNdTamZqXGOld4rKONN9nPzSdtw0AVk
4wlWOJZbgzRd2T5teC9aev0wZwuBIHrnVQxkAGqMMXdVL9sqihXxNIPZbXcbH9ON6Cnon5WtEB0x
+gYnepOPT2LlcZTmSWZsO5dFQS9rSM6HAxkw+DSe3aLjUUh8lwIsJCAYtFaDS47VL65UKR/mTkZO
VD4a7zQTk3prybgRX4LY3uiF23qBN99dt126X5erCqmyTDnPQNCKHb003SEc2xSXvow7YQvOzj3n
vbmQ/EAsqWC3VKB76HV3+fthm/Z6OuTyKThUj8B7uJq3pRNzW9cz7dnDpGXl8bpGC6kPiKS5VhVX
HFiXGEMRIpP0oobnFzmWoNGlzRQqRshOzk3qan/jBOJ9YCBFACwjaIO/vPRZG02H4poRjxnyBABv
euggqX6JbyCWAj2MKYHr1u5fdPyP9+Mzb4bBQvEXL0ysLBIuQFbgCrxc25joQiDAME8RaE8dGeiZ
DUji9wYAHuhf6LzdR71N7OoEp7/lrPGC2VyIZtxAZ85qHqQQXd1N6NpfFy744VdR64iR5wjout1D
rJM/83hIuDozQaogz2MpCBAsflZufaO423CXOyj+BbeNp6JEFCBo79ZpZNeizVGaPgOYs4KwCaBz
RKEoC7FQBnmWLPRgD+DuwBgPjLlGygJ+x0eNX9uN/lvwvMNIuy3vcluyZxAR0qwpINNgDWDsuSqn
DKWqQoFjACnP64QxQdJr/VJu8ermPUe+v0ZQ5DyTxZhUFqVlJcaQNTrTNvvZb8MVdOItJP0VZiEh
BVVOyuGEIQvMdR1nYmL0OqQA8qj/wmxA+9lWdp8lulxa3rNh4caiKv0ljH1Okw7uKaPCRsfNN2pH
J0pMaF54H9/Nd0xgtyRb38uH+RbV1milVLZ6X/Co/BYsh4I9wQEHhdHcyyDBhIYEyUS/4aB5v7jL
SQ3g23LCh6NSSZOVX+HJmQtqUsNE5hW/jrnkq/ZzXCOTDgcg3vb+Q78ZeNT7Sz4d2vyWxxhkL+th
aSmlAvxq8Sg7q3wDxFTriiuv/AGLdDnHjl4R39QDcB/lQsC2wZmBPz9TrwdYWxrTUQYfLVBrhW0k
zg2oSk7jA2KcIzfDtSSOcl5SuhzAltg27KiqpGrUevn05GKgwrDZps6wEXEebMMDQq24l/duayCK
rXkp54UiHiK5M9GMV03GWkvzEA6GHGX00jdu5wbHwbVsLbaVZ7HxvB8ItBwV5DQ/1jfDAf0t3Nr3
kqmCqR083hgVJSPMu1xtPYjHop8nqr6L4bw15hwINgaYwqluNiqPb/J75gUan0lj3vRTCHogS4Y0
xUaHbwjaEwlgP5RhjyMniFtoY4IoEEODdFIHoRpLlYcgzgibVJNP2kv7Jj4Z+8kdHpWb1Hs0nLUP
hksACqJjc3p4UE6nBq1Mz8XGR//p7uGI7luOTS/5WRkvFfT7Q33Uwi9XmQiTHJBSxBFyQ2JbD2j7
+xmDUgGzmIs39HzuwJX96ZyuS/0an8CepHOpzEka1L5qk1FWTjGmWBAwBAY7fTc8AhR95/l+g0az
t3l2oo3mtL84opfMig44A0kapo2DS+JSYbkLTSMXdOqFB5c8hc+oU9+1ADkMGxudlu8gvkGE9o7m
NsH7qbR2RNYS5xsWsuU0Wvr9DfQbzxwJMfWWFBq+IfJ1J3q4BbvvUQLHk2xnXrbWfnBUXrJt+hiG
tpSmjd1jc8wKKykCBfDfyEdz5wEgf9DaAiz4ot2i2fatrBy1dvXMcYRy7XJMbAHLA21xeoDwhJmh
5nGpbV4ROdbEQoWXPoBB4RUQGtrWHaxCfwDKf7d5+MQMvScMzOFc74tuDHlr9LYA4oGUAF2Ys3We
wqRKMLZEpTWCA/l8pVxOqveYrbb32X5dfT7/yB9vdickBI4b3LccxRfeUeBU+i2dvZ1Az2co4aye
yMnbnSKkTK/v67IZnQlgTFmQKlEZEwgYXiQfxEnKMxg6DIfcPnTIFK8TzhNqoV0FG3kmjzHb2sjl
vKohr/QOh1dKkTTbY43EFiCKvl9vb27A3uY+GImNLvXrui6e2jPRzIUkKLNAJLqW+xgWc/23l+5Z
ULngngG5MRoOmd+2pjEJZ6IhJlK9dGc42f1G4hzBxa06l8GcgWkuW0mKceJTCuoEyBojIz3yuAOq
6FfABXXSy4p1r7B5OlcU8F9Ma720+wI8OV3QZyqivFW1F1fgv/+14fUTLsazcCYI9TRM6QJ31aWU
oZpRGzdi9RQ3TvC5+lnbRQCf8tPa327BWBDdm4174yipfRpOqftwfdMWikS4tEwZ7kRE7xyipEvp
gqIUmd4qsAjKQQW6guEuQUqvtn8+ovEVJ1y1bV84mvboO52jp0AGx4DuC4D0A7bWc4kpv6pS3xYd
qQUk/SijL9vaJoShUIHHQMPpaNFmITzMq1lxsu3rAU0eFdqpVx+gTC/2mFx2zD7RU58+ApCa3wEy
ELvhKjpdX6Avr85+D5otFMzqRagP0sXLBcKY3kjoMpk6PwURnAHDA3Z5elhhfWxQG/heVzvehmJ9
j+7TdeEL6UBsyplwxvMGuWBJYQTh7mF0DpS+52AlTvOc7XNf20U6ulu5Z4z+5jeFTVS7gcNCPyP7
PFXjYS5Vk1CFD25zZz0bohNhAkrigLKDS1tAvcJ3aQYKzxQaJavMGetjUrQVYJu4w59egq/h6wcM
h9p+jHcY9FD6GJB3A8YE5+nvZB4ouyu4MjFuDe3RjL8K9bTS5qHWMOqFklTC1Nd3a6ex0aKPxDZv
J795R5xvEHWjhIKsGZ6vTBg+4j2nYYbncJpu0xvJVTb5QVcow3G6jh3t8Nx5qtu61sADRy7LxUMV
KXxA61iAyFAir9NUEUg51DWKz9Ve5lzP36tQX5r9lsDcz9NUEbMOMTUuJ7Zb3HZI2DylOYLveh+8
cc7Dt/uLkcVc1SOpC22QqCy7zWyt3CiZpx1vAhszlTEdZtxLzoOVc7CYvCVk7mszjchg1FhCaRXd
GohqA7Q4br40+6/36b/Dj/LuPxbf/vt/8O/vZUWaOIw65l///X/6tmvesvit+IfdNx9v/T/Kz388
dG9d3Hbxe/s/9Mf++sv/vvxX/NafskAU/XbxL17RxR059h8Nuf9oMQbs6yvwVfT/+f/7h//4+PqV
R1J9/OuP97IvOvprYFwu/vjzj7a//vUHTXX91/nP//lnN285/tpf+rF/5eOt7fCXNeufOIZ0QN8X
4JX+2Pjx9SeS/E80d8NBYBgMygUqtr0omy761x8C/g54A4HpAB8uksRwln/8oy37rz9TlX8C7vWF
W8UJx+QF84//93EXO/J7h/5R9PldGRdd+68/GDMwRBxesO1TMjc4RWDWLi+CMC+NzkLfnW/cFoVd
gBZjcsaXsnILHvCOeUx+k8QY3BwGampog+ynyDjHohfGOz1DUaaUbpp6L6i8hj7GB3+Tx3hCtNWG
YqZAXmfc2jWGAKGFb+JlmZaEaJTjmuYHwY7COMBKVRNNqInkI+vuJtmrnL83UrKOSt5zhfERX9qA
W11Gpgebjrzu5T7lRhNPZAhlv2jNbR1Xjole+JSHrlmQgsk8tAVVxz9w7JdSsgGDv8u8VP1wGsbH
jgSAtoqx4aZZq/zHN1y4hnPDo4Z1dkVShSAKo4DoWAANHb2XooypSYowa1S/HmXTMQyMwJ7UKOCg
3Bb2B9U4TMmhXCGotDDmPZRyRYtYql+Mdewqg/bYh2PkzZVZoUjWqvbZ0f/zdJ0rxT5nv7TCMwil
DvTtq99e04MJCB+YnFUf5fBedoTcyE/lWKJhdcKMrBirqQBaH2sNaJzMcRB3aRo2b32Tg9K7La1W
88JRC4CdUecmcwZwb72BA6oKV5LWCRHAc0nyWE4dinuKmHyCeXCM3biQhx9hbMj93UBGa5NUaap5
6YQ/5KjHgp2+1MNlpcESUbiCV7vctL4dRTWce9VXYpRQOqm+UdM4dCPBVDfibDhTINzmav9aBd28
y1qhtevGVDg3F3s306+wAF1ExIHoA/VsxpPoVVDr3YBFlhVBcuUJZXyrOyQmRoG0gF0JIhizqs4u
LHEbNTPvyC8tAiYg06SBheYM/NflIqilIQadMmu+mlalo4QVORbSfdu0s6d2XebHiQqQh1i7lp5s
U6EBa5ox6Zx36cJXoGkNaALcBHjKAap++RWdKSd5F/eaL0tp/aL3RbARDfPHMCTpJpbl0SOZmB56
Mvdroe4qTwpiadNOGY8i5ds5Bn6bFhTBkAwYpMEOVKwUq1VGsxT2ekr0NbGM6WHWxsC9frC+7znE
oFoK14T8OnBITDyGyYKt0sq9sG9C1wjm3WRUv6xUmG2whztRElX2KJmA5jfxIeS8Jpc0BHQBlyTc
CE3NXq70VErp2ISzsDelXSMBsaG/Xlfum5Oiuv0WwNJ7EzSei6k8CnsZ+XSyGxqnt7aixnGF1KFe
OFwN9W1k2VCbUACNZZ98ZWZImHpvWftuUCRHirUHVWhWcYNxVUkSpJvQzHgtyAuKXYhE7HOeYmvN
psnb1LD2xm1W/5Dkk5meWuV0ffW+3VmMXoxljGkUDkOpW/tQfB2LN03ajtnxuogFPRC8yajSI5mB
S4u55TFWpU0FNY58AW2iSWg6lozW7fA4KMPquqQFW7uQxLzLxzYpJHmOIr+XglWpmWiRnp6vi1iw
AxqJYhwP4j4Z+JjLTanNQZ7yOon8sQJxzTDXWzMNW68I9X0aVOTQRjGvJr2kFS57ADckA9eiwWg1
ZKTv6qqDyBBMRWT80ejG3XWteCIYUxuakNRlDRENaSJbMRqMowec6rqQbyEsBlLREVDwQaD91UxG
iDQHfVMFfeTjoAbhsDOFNcF13sEMCmtv1g+dqbjXRS6ZHuD5eB6gaErZKS53qxdJLWcKRIbyQQxl
anXCeIxbXgF6cf1+y2FNXKqsxBi0ETWHtFmrozSgtpFPnPX79tig64e4EkVL9AKAA+FSGTELmlgb
IES61QuvRDMVyW6HhKxNtOChY/n60i3u1pk0xtDzNDXmuCSRn4f5Wu7zndSIv/KI2CgLu0Ei2U1b
OdpoeNfFft28jKO90JKJbCWiD0IKMhO/ie7Fulu3Vu+G9a7ClF9Zfhlq4qahhrl8mIre906e7qPs
I4w2eRs4sfA6Noc8fh8H1Z7D7hCOYJ4svURPV7mVrltFW09l5xaAiUrCJmzI3/B05ztEd/CsKNKJ
Rm3mmRj51RitJMQUWEJ3AlBay9+uL9OSGzqXxBj2qHV6rxHYQtQfG7G6qefoV9g8h3GEDpueN0mc
BT8aIjU9w0TTABqy6Kj6S8UGC5NljFmJ/AFV6tnctOWn1b5Kc4PJWP0PZTAfQzxIp/pFSFxwywTZ
MQGvXNQQt5wNty92yXDUE+IoRmCbmEqjZRxrXbjGLj6QWfkg6SOxMS14/jKzViICzJt+EiNHnQnv
Wl4668AogH2E5qK/jYGKxUmXql6K/KzMGrdHXc7uVTXfXt/gJc91LoVZcYKhcqBrmnAM4re2bw6j
8NoRdYcyEWflFtUBPB1QJyQE0YhzubVJ1mopHseRn4qPUVW6A5fGYWlvAFj5UwLeH5cSYjGZR3AD
RX4nYOyKhVlEzfHvxDHI26ISiQZplba+XQrpy47MTTxHfiAdQ6JsShEcc0rFeXYvqqLRUB2PYgRn
jCplXBVK1QVwwTB9YXiq5teR1763KAPFZOREABr43mKpl6IeJ3rkJ8UhQJkjbdeJVnMuxu8PIJxo
tJH/JYVZL0WZoWEdxT5meYMDr1Nlt9XDaDsHYeXFiYxMdPVSgfy1DbUfWtvlXqg0E+crlrzY+Ucw
Rj5poRKAYCTy56kV7DpTLZdMsWLHBGRVphB6YjnykjSLMjH8Dv0YSDWgNHlpKEFMxDrtsYXbnIBo
F/Bm4BwdVb4l93/jBJ8Jki8FaZPeN4NBXRIoHwTlTUNeCJfUTEbOKi66ijNBTAif0FfLMJmRX1oP
3YCWR7N3NGVnVpV3XaNFywRLCmC3eKviaXipEe42SxmRSPEL4RQmhteQkxDzAoBFbdDmYdAB5QDy
MDbRy7UyNkIS+4n8aYSznSY3lpm5KgbFXdeGLRx/XWoU3Y6XMbIAyCVfqjP1hWA0bRz7g6LbNelc
M1/X46H4mUZIfxSbyRETe7ZcEc156G8VONu2sJomsmqYLw+0KVIyjPh0zJLYmKii1qkDXgXvL54r
WXr3X8hgTENuxK6YNMjQVWGNKNjY6ST2qlVHsg2p27WQ/RJMmWMmKtaNieBMwEvhu5BiQdaBcS29
IY8IVMPYN4PxmNSaC7w/r0d8cfEQBkMMODeQyrrcu8DoO6Et8tgPerCMyydBSb0mqDkmsqjJmRTG
V/S6kHSTUsR+FGR2bwDYgyzddStcEkF7AYAfwn++8ZSW9RBNotXF/mwe+gKTFwedI2HhQNGeHQ2l
c7DfAdt8uVTWEGVhV7Sx34hPsXwYp/I+kg+KmHESi0tbAteAblYTxCs4wZdyYiVoo6zWYM/6h5rf
CyMGV/LCvIVHCW26/ksGc2bKFtWPBM0pvhrN/S5MldrpS7VaI6W/yyvjObHa9Cia9XFMUt7zi6cf
s47dLNZCP0B2a95Zw1Oi/eisz+vGINHfYI/OuX7UWs4eELMZS9PU6jEoi1tJX2sbndjzYAdhYisf
OaltQ1qrPUbBV46R8xZ3yVDOhdMFOBPeycrYR6MS+ykaq0jh1dpznIu2lb5f13JRDsJn9M4raGk3
mFhdrXozFSMNQdSLPr2Ng6fWj6J4/zeEoNBDkYA6xDArWU6qnqj0UlSMjUrr6ZKxz3gmsajJmRBm
xfRCEiJlNnAhEgsMsG18rzdo0WibVHHiSeV1jS+Loyhp3L2yxPYmGKkq5LUMx2pEmd2Glat3u6wu
3FjmmcJCkIQKAaAB6EigSSfGvU6qWveNgXujkSIbETXGRjl63Lvq1GAEGQeAtnQRX0hjPIdEgqDu
E0ibgaV5zgWMIs+OoIpHgSlq932i2BWQ4CXcr+GFaWgTojrXrWXRr1BeXJAJK5hXz/iVYqrSQDLg
I6cQ+QI6HtfpyWjajTiobiNZYCCpldltSDquy6BqOca66FrOxDOuxaplqZPocgsWsfvYsAPhxE3D
sj0mNN5BHgztX/SQq+gmujzfcx6Zgtg31EF3tiDc1kMMKz0k+UuM681qno2TVG4RFbmop3EKLvRM
s44NfX2gS0YdEfAa5qT0oo6kWNTH/hMpAfyNS8yMiJwy3RuTslKMv/FOAy7rtzh6ks5cWZkkYZ41
ECdOgIQYx6z5mJOn6zaztGnnMphANVSFyZAnyKiGXVm+xf2RaJxVWzqG5yIYT2kKUVTXAxXhqvKh
kL1a2Jjko5U45r8YJwLViN35wgOxHZ9BIA2KSWD/bdQ7CIntMrwPK7T29sKvPqp8sZgDpxi2XZry
ugOo1X2zDDDlwypoFMSKrsZMkUp6pedVqGz1GbxU1thPbixV5toQs8EOgxrECG0g+UrTjms9z0PO
Oi/eu3jXoBJooihosB2SiZDFtSiJ0F8+ljopV2lfu/Og/Mrj5qBgAxRh3tK0oVKJXiash3EbFyKn
xLRoUGcfwWRixK5pwlidYr+WDlbTYFT1kVssWzyHQKujuZe+fNhEtam16ZB1JQKoRkqdIrD0raaH
hddns7ZNqx70UYTsRa1SOZf+oimjqxfN+5QpmoUS6KOal6BAiv2uysSdNKjrRJJmxyz0wTVCDeSX
9US210/o8rZqKLiD7xxkm2zTVF+RIcn6Gm5dEw49BrcPG1nxyq5bSQCrIh/Zm09BiqlUEtonVdEb
flz/gKXgHnNckTTFDAzwzDDnd+zMoNcH+kpJgoPRqRgyK3OO7qLRnIlgjMZMYl1vRjxRxPJprmpn
Fg+KXtvX9Vi0mt9C2LRXE0WibEQQIuTVC6LTJH2YjN7O2/g4xO9ZxrGVpTgHxklpD3BlSWz0MQcY
gUusCjrlu5mA3TnbIdsc5Zxbd9EkwcOqiABloNOVuSQGaTbrQIdJTiamsFiRY2ivmVa4Usw/d4sq
GWDdouzYFER7eSFJWdKQbIKsZDIdjOF0uvKzkomnjTxXtmgQQEpj5g4gJsCZXEqyxqzqqhauvMxA
Px/8ishK7lemtp+zwNlaJhr4rX3cFbaqOwEiLL0YViP5dd1geB9B//zs/i06A5eJhIOXJG9REztd
vJvjn9dlLBolskQ0CQAA3lcH45mM3MT4VkA4Yt9CeKaZmymRnKi+C6OVUa2CmSNtWaPf0hhjCYN0
1uoG73QNINamcfNWsisekfqivzhTiQ0pCjVL4wx718m1owevYfW3TvKZBMYjGQrgTWWLRStAPKXf
h3ngRdG8yobJsZ6aOeR4J7aN9D8x55k8xj31k5E0UzAgx5YEjgycc1rbSXtbxltaCurBEjCV4MYR
7xMtX2tK70ZlZ4ewyJQH+eGsLetUUh3DteIcmkcZBmsZxwBstNcNctFE0KEPmA0AVshLXRr9PAtW
ZGQEXjLuP9vemLezrr0Uk1JyYqZFZ3ImiDldNVpIp0zHok7pm5SnTlYgpM5zOxhajko8SYzVS0Gj
AiMHScWsbWq53KF0A5iDW5Rv19ducXfOVGIs3yyKvlK6EQ5jDkc71j/SuOHZPm9/GNsnag76mB4y
ZuOUR4pXtD+lNPeuK8ITwhg8MMKGEokwMxObkgafQBxwg7jlXUFnjggeN7znmP0XE7XN1QmGlkvZ
egSjqZB/EnHyu5hjaMvK/BbEbL8SFpGlhlgxo9b3ufJhEtMTGpNjZIv3MAZHqIDOotnpK4o7c+RV
NxolkRF8T6FmAMWlGDaQ36C7kDSvyWJpb4YSr9NjWbPfMpmzWmY14KMaZPbDmygRDxZXTbxe78Ub
CihHQJxp1z7rECoRw61lacarovxMM8XWh40afwyi0+irqRC3/3vL00AzRqHvIEVhraLokj6xJgu5
/qgQ13UpqG4VJOO6TcuMI+qrCMM+2lBABEkG0nffKX7bPm16FZhIQJLmTQt2BROXVpp5bQRSu2pt
dSv6iBzT1ksH4hrzUTP6h65Xd63YOakgpvbckfV1/ZdOBRpxFQDNMAENoOhL9yubw2yVKb4pxsw1
hHJS8Vl0gj313nU5S64KE+MBK0LxFHhG5lCMCam6ycwSPwvvSfiJItj131+ymvPfZ1xhEgXIPAl5
4pcFkD1g2pNSOw2fK9I7DS7IInWvy1t8/APbDXgmHegAYPnlwkWpptZzRxWyxnrV1Km6mlM0IiVT
aWzCSk7RV2OFTq2nll2FU/5CLGB0r3/E0nmk+DZAw5B2BIfr5TcoRtqVmg6lpfBJDkUHpTBBf7ou
Y2njdBP8AMDvYRwQ26yRFnPfzRh67hdZfmrx2gfBS83jClpyZnDJugJKA0MEtvhSkTquCSlJkfh1
W6hOL0YYWQE0kDtU1XtbDbisQb/JibKWLAYlWbDEojiLNCJjkcgLN0QsSeIT8RC2p0HLnLT8IQW5
k+cHgolD19eR7gV7+EGBBnwCXjMYccjkEePMQo0i6hPfTIynSrHl/kcib6ZiE0/BnVTd4f3JsY5F
iTpG+YFWRUJ0Ra3n7IYoFTHOhExP/KH1EPOUJiildNI5pRoiZWrYYT291Jq5uq4nO8MPwasqYsIb
AE/wqUgmMnnpVqvyKppCFCrejZWKUWb5HrO1+p/BBzI0k+RYk1+TNUjw0IkwpLtZb50I8JaQm47/
brn4kK/uVyDfkf9nXNsIMGFWhXXkW8TvRVcqOAa0kBqGALTH6KDpwLNbZayWRGKNDm7gJNMRT44u
dueN0AR3OqmBpD6N0wcpKmdsakcRghvS6xyL+m7AEI/KJOY1UDJctiWhrgydRHMb+bhr7DBt7BEV
+UFqnM7r1B+oK3LkfT+kaAFDHAH/DQIxmaVhy4yqaND1Ffm10Trx8Iq5sc4wvmf6Ksp5DF5LsjBj
F6AhVMNxNTOnJauEPCpDwECUofLk/GF+FIwZUGg7V//X+UMVZVcgQwFLAwCKhUBZfWSA2gkBgKB+
pgmCqGwnpTHHVL4fRfQ7w3sCMEEHCbL+LZc6IZ5zpIK6GOWR/FRPiWO9Ef1NKD7kZ4vH6LJgGRCH
4UYUa03rypcnv8nlSWvROumXY4aqiOAqwbMarOR0a5YWAqpfnCMvf/NtVL3f8uifn3kaAYiUuEDr
pS/p2aoKJGeotG0WGWtTGp4U4IbD6XPuXoVtFnc2L6OxkK+8lM4cwyYyp9EkSJsIkbAxzMkuZ4ws
N6pdG++SNDhYvea1lbkJxm4li6VbDZqDNwDndCwEBPgMWiBCrxJI+L81l4mBWWo0s6Jb01buZEcV
X0nyRDIwQGWtoyg/SI+h7grv7vweBOBQgpcamWlaFmbJVIJclEKrzODm9NQ2LZCbNj3q3DwTXkhK
AEYPsCNtSEB+kbVhpGtjjWRAu8/kl7iORLeKiJOqmI6rSjbJ7ZO21dfzsAFFWNlyip0L7gBuFsl3
8OejEsdyJVIHUZMwRtbKeJem1s6Sx6b5sJK7JHnn2PL3ygr28EwUE1OZRq+awghR9fiWkI9Su4lz
zAQL7415req7wFyV5TNH5sL5OZfJZlnU2ZAqFFNwXtPWbm8ibfN/Sbu25jpxZvuLqOKOeAX21XYc
EieT5IXKxQGEACHu/Pqz5K9msrdMbSo+NVPzMK7ajaSW1Opea3Ve31H0cfjRiQ+ZYwf41/aRQTts
GF4bLEpIyLog6YlHtnJFponAdE/YOhm7t4dnvflePLe6FaZFH5LuySbpvtS2HvsysLqOhIBOBPUX
SwmGJB4D16dFUhuinye8jyexk4ndhPgg5C6hWcUbw1uJAK4syb9fnEukaBczlXm0culDsBi19p9K
mDs8uSwfnNmw1lg463cZz96bZnnI/A/JPP01wAejlTglMFGwT1+OjYtvmNpkoboc7aBpRig0SO4m
HgAirkXrjVtmdYviTYIIDPAKeJQys3PSLllpzDmotHVoW92R8ce0RCn32Nh2Edjks2GDXeslkYfO
HbJKaLLiPqPLTpjJxoNs5crDuP98izL3aENHrb5GXa5CypBXfpD43wtPBFCSCJa+DGiWh5vZ7bWz
8NKoEvL6oGXJ5zzOYKP45HMSjZW3J+Pzbb9aHZqPUrktW1fh1XLtVi2HEPrMfGzXxTgKcrB6P+o6
NyK2eKYkWmwrpL1+vG10zZdlJwsHzC+EmmrFt66G3tUzA7kXBprEwG10XbCsrT53a3vz0oo8iC+8
1ay1lDQjki+mxg5dZh77JrZGJB62cACrhgwc3GAmo3quy79fGConZ+iTXoN7IJG2A5yPH2rH+21j
A+6NNiUbUd7q7CFYhuLYi6icEhF1i0PGprbBopqBkFniue6j2+uzOiDJPJSKO2B8KK5X9C2QlBrO
8LLxQ8t5MPR6p6XnzeziWpxhymrYv4aUmetnrVomacjInHuvzHZNZoZ0Gk6oEkRGO7hBvkx73ac/
kXb4+v8bpOIek+WkopP3sLsc6bJv2Hte08CAUN9tO6vLhXcVUlKoA0NA+No7CAdXMHHAnEE8FYKs
Y5XL7raFlRBZKkWZELuQUb/aQ8ViYmSgioD5YFYRiqQJImXX+MK6fM9RbvamjatWLr966YHLYWDd
8B9PfYxbrCnwv8EcoJDZcgGJPXZ/X0mR4ld/TCiOMWvWQEHjzO/n7gMd0OU3ZYE5b1HRV/38woqy
NJaDbohaDSbA+LvGEDwvBp1j4d9vL4/8lVvTpQQmHMEuFAcwlskUQcGaXTPdFdO7ifYhpxuusDUi
JeIr/QoFYcDK76EB+UDofK6z56n5x6Tiw+1BrRqCjgqyrMAMoYPPtVf3hTYYnY7d0+hzZDefjdl6
aPVoSsVGILDqbBeGlAsKMC7hpPK52RocsbkhX4C+8y2pGmfjVlpdJ/BTAYPyJVNUbuSLY1yU3PCr
AusEXYBwts4FqoRPHUVZza6z37enb3XLXtiSo76wZQA4Oi0UuBDPbpfHsUr0QzmTx84znkXr5Yeq
nH+4+lJv7NzVVYPqjezTjVyrmrk2WrO0sx4gBE/v0K4+BVekrpKPle2A+p/R6S1Hn490hAclfxx9
yijbRZ/txoE55iHX6tQFLntwDDd8fs1DkLlGNyXoAEDRVtlfaAfOPc7Z/6B+2MOdFW+f4ltGlI2V
F6QciETZFMa5cwQ4sA9uvaUPsnZVSOIEMn1I4SAwuvaKhDfA5vvIdbSe1Xw0hqYJHI3WGw/QldqN
bKPyx4yyLDTt7W6uJty6vl8fK9pYwNqxb0xQNB9iPgWq2JijVCxode737i4xCz0aEi2LKnTR3Q1L
gd5BzLWORpb7CH6X9AzpmE3qioxj1HPz8jOlM1/sEagGu/8DAQl0OnVHoAa63ZRCqMJyjsQ+98md
5RchXnvdZo5rfbUB2kJDAwKKmDJDRpMw389R0Wp3IFqTeV99ur3/184aZOr+M6CMzXIgZJMvyDIh
4LkDxJDshF3tPGcokd7JHu0l39j5q6GWjE+hzItmCYhGrmdznFGyS2dEww7n/o73Wh2Vo14HWjUW
u8IURdD0aRVWBI863tX8q3DqrSzz6rTiJEDEZ7+cCtffwOjo9lli4nYyvoE7icZfQVb8uD2zaycr
svWgZwJkjMY5yh6qUiiBmEmBIqAX6ea5sdpIw8u/+gbEQtpulMdfso+vfPTCmjKrhl+7emXh7MlN
fe8loT7PiJTnGEWg3dDxvSa+ldaMoKzfEbM93R7q6nGBBvPo5Sy1DYgyVN/I0eDUxplUDQdBwukt
xzfW6r/fVwaXDDP2hobfn5IyMsw6WPKt4Fgem6/m78KEsg+0CdKz3ogbwm7GfWHme9O4a+f+SPWn
2vrsQI19K3hd3XkXFuXfL06VzhkpBG8xKGr/ZJNGAj8rIig+Re2cPVNjf3uJVj3+wppyN5W6ZpJx
gTdSgJeXRjzKS6NPxRsSM7jToXcOKVK8CtWVMsiAZgs4r1Aba+gPSs9vYYTg1kBS2LWBgUNBTC1j
ML/oxYwja0Hj8uL7U0Wipn2atlQnVrcUXkoAhMs0MAKH6wXqAaNgmY5EF6P9XVfXIS2fFheA3c4N
mGcHxBohp5AhRZH3h7kkW8nhtSVDIg/VWwsHP7puXds30D0tr0e85h3zNwPSCUUUNN3eiIxWTin8
OpYKUQvqauppbFllrlc1jIgBJTWrDXh/YNSKkLSIajR6GauNs2Jlo8Eg3mpAo+AGUIMkwEZmLzFQ
lQYELqQJfbR13KgmZARn/7Pj5OdeP3feVtlWbl9lewPpClY+APUmpOqUE0pormh6t6H3wkfuznW1
pzYvHjqtQQdc3dtqa7KycjisAGkHIBS6JY6SGKntAj1UpuIFl8FQouTGw0ji2xt65fi4sqG8exxa
gQSQUHrfoUA528m58OYgmx7G/rPISXTb2KqXyDoF1NJQDFGrlMmIGM5KB3pvLy91/LILGsfO9mai
s32tj9+1Bs0UII72fNvu6kRe2FWWrbMJW4jG6b3WhXb6oJPv7ZagyJoJDMvFUYLExauXSI03lu6z
kd77I3lIk+4OGfNh2oBCy+9U3Q8CoSAcoKgCxpwyjtZFd3o/hRHPBErnufa2GORr/g1yAQivUiQb
Qfv1WTEZrQOCpEfvZZQIiYZ87wKBWSUfbq/HmtNdmlFuydaqEjzcgH7IGeRr2N4kJ/OYizKy6Zfb
ltY87tKScjsi7dZYYsaAvHmvDaIKmK5/mRz0BxmMoCI7Zv09pdGGetufKZRfdHEfVzaqCLpu03vL
/+54D26+G5osANHm/zcweT5emPG9uWsRLdL71DjZI5STtPpeJnuKz0UjAsbFxnm76t9/hqWWSuhg
OZ2XWPDvBVVaL2nDVmo89uXv2+Nauy4xfygkgriEdJwqS7cUjl9UWgJkTAWElld+NS3zpI/iHa27
n82wH/Rn8exkSAkutb68ZVaBbAAGFXJorxqNi2QQSWtpQKoRgPxaXkWuUYGGT1nAPZDVFmg4/bw9
4FUPvTCp5IMgtJUsYwmTo2E8sh6xSAVxRgolj7Y92YzvsrR+w5kv8Rv/jlI5RqDXWfHBLIr7wqUh
z9x0L0oLrT1GQwtExtCOcCg2TK66D6I5+VCHlo1aV+QLBGOFBBGbbNejzE6RnmzdjULCqhFwsCU5
ChxfVRtt0loOogrKMHaPLiWHrP+0WbZcXS08OyX/CYJJrrK7Gc8oRHHx4stHMyxmkMv0HwnHqxOw
RvNobrZKl1f8qxP/wp6yzQutzqqqgT2e0zhtxmDhZ7I8GPl+MNudnphBaZ0K9pVvva9X5/KPYZVW
52uNDiEHCwlr41TZ4Ci6ZIfi//vbzr9uBdBCeWVivynTSboyafPJBfYG+XCvPgsmID11uG1k7daE
VKMumUq4OlXiPOT7vLwrYYQ6xn0h2N1gb0m2r41DAuqQbIXsCRS0r09j18xGZF1gogBGfq6+2/4n
qPLdHsaqDQgogVOAL35VrK6csu6dPEfE2501MP3KWQQU2ffbVtYiAOCN/7MiHfLiXiHpAK0aN8U5
L+LKWnYT+sEa5dnRnI0LRe23I7GIEtn8nyUl8nQnlkBtvMNFmaXipDGnDCYAyY5dn007kXP0mLI6
L9Y1KCo2dum+pyaL23H86o1eFmjpMh1qI0W3DJvUUTbnTaAv/RJMmQ5ZZUH+IW4Kmn0NZn1rpf6p
oTn4fTnLDt7U9fcdoPuQ7sRDaEjbLZWV9aXy0EUJYtaA4ylPy4RbkKJB/vl+oTT0WLdD5J57W5eV
2rTjfzMIei3er2h5AOzf9VpZyYL3WAqYs8P2gDuffQsN0O1S8kDc3WzSTyb7aNoS9QyUl4gzl342
aBMO7nur+tHTLEJXylM7voMuckligOr3uvkp1czQqXYde6dB5yyAU+9ve9hauhZ9jgAXAjYKYAj1
FVBSKEzoGaJxl9/RsYzzAejepT45GY30ebmfafbQlcCIV03mB0MGGeUaHbLbNqi9PELzt/Ocm7uk
mfW/L81cfZiyiwvLpbx1ANl2+ymcKA/yc2snx9vDX/WNi9HLv19sMH+ivsUsYLZblofa52Z6rshG
9mT1wAMzGWhtKVekEiabZm7gLwKx4fSBopOKrn+/PYbVQ+LCgDKGrG3aWcthYGQRpE/hXqb5sUg/
37ay9kpAZ5b/hiG/4mKmajrUVUvx2J7IqRrO43SGpgN7R7sNh1y70y/tKG8EYRAfzoSDyHTeeVo0
AX0NQVCh+agb/IIH3h7VWuIaeGAIAwB2hA2grk6/ELQ9aOBlCIUscwlHD/zZqQTg6UPbRlQYd3jk
D9rWg0EeBmokcWlWWbM60Yx6GZEwEdmOQMbSRkAb8GUKjcwLWssP3ckIeqPZwtavruLFcJVVzMec
sEImMazkUQfyCQNDa5PA8XcCEfXtuV21BYa1JPFIcUbl8ppbME1mBys5eGfWFUlQGGDls+HYJjkS
vlvyv3LKXk3phTnlBqOekw+2gIP66XfUlSA08KkuN2791fcQiBCQNgS2E70elEPeF6Xt1BO4CWYy
uaHBs/NCQmP5noBxXULFJe0OvNQ+QzS3EvTTW+bzP9vqPVYtTTlMI2yP7H0yt8fObkMggQJOnv38
Ldmui4GayuJlgyZq7oHzoeEVhGcJqw89YLNxVSzlG3C56NEBLSXJeEKlVXl02UZWi3pEIuqOO01o
cigO69NGLWXVGS9sKLfJ0kNdsBwNHPR6H3QdCefyuytoNEKWHuW+2yu16ooXxuTfL85KbIe5hpA2
vS89/o+h5bvE8X6hG1R028z64QX2M4SUoDKgE2U3u32TdpkAJY1bIpgd9sgT546X56GuT1qxvOPV
mfth+WPDrFz7VzuNSME3KSEKOMP18KZer7xygdkmaaOaemHJP0FjqxueJs4Ca6gDCyXAw9JsYe5W
r1JUCZBgxrsSdLJrwxoCGLqgywa6KpRe6OXTdBoTvT3cHt+WFWV4iQGeszClFejVhprH5ygpcHzd
trLqI0CCSJlU9C5QK4lAffZsErh4PGjW9jtfik0vG7V4uf6vFurChuKHdgN2QznhkWLRzJS5eSdc
mI5Lbs7CCZyk/+eQFHfskGdz3RZDspIzGb8bUVFsUV7XRwQhLVSakd115Ta/2FlFPzmZNcOEjnYm
1m8HQmXdE63KN7iATMQDT4eatkcUR5td28vHEXcJ6xZAFU5zZu/+fvkvLShOZqbUKkyzxWvB+1m3
QDwkj02zGd2suTIQo0BRASMD7WXlutLySWPaiOtetGcwkac0IrSIUNqNbLzG5nBiD0Z51HQ04U4/
lNW7KhEbPrF27oLihuIQZEghlCO/8GLB5mIZ0OUFC2bDwaFgD/2x3t71rhNVuRstTvHpDfN6YU91
eeZ3flfCnlaSE7jrodXzB62eN94Na1QaUPfQCRiNVQyEjcqjsklZzsoJD4d+4JHwHvxxDnhzRlIN
SoADhBQzEpR4v1lVpE2QJ3/qt3oPyJGom/vyCxQfzanOh2rGF5Dqcy+c/VL6IaFbmryrHnQxTsVP
6yIvJq+DFdfZ5+hYrm/cy1ujUO5+iy/oFFjJeRTvwP7HHTlq1YYPro8BmDTIZjhIcig+OJiD5hQd
nrgksX5kqUvCjBtL9BbH+2NEcTwKVYYqkcRcJITyxjwT52eXVBtutz5bf4woJ2zhtJU1LjLGzfkx
SUnEJ+O4iThftfKCEoM8I/QQ5BPtYs+SoaE10RH71W4D1Y8eEnrtAHHLRdPK/e1ZWz0eQKqXjTsA
X1dbVHIDjQtTClOZ4e68L9pcBFN9dMZ0Z79p7gC4gjPL9nyqpC/LagdprUXWqPWwSr9J2HlbbiS9
1+4nier614iyKS27Qy9OHZGfb+ZuYCwjus2Ns7e37LKCNpi1hchdnT9HtilE+kYyBK6XKveIQDsw
Ha7tagYSkB0NwaDJ9ppRiKjybZRM8rHcyMysEZctMKX/s6pcK3ZW8qUTKD8trTib7RK6hn6YDUhb
1dVuGfyTNw+R+d0e/P2U+7/ADnnnOem9S98vBT1baO0LtJJUlLntTKt+Cw4s6g3Anxpq/hpQgMZc
fIKwG9m3wjsIOw0JKqb/PyvK4B3WtrPT+LjRdLz1UCn1P7nzVpZ81Y+AM3jpTQkarGJkTCu9RKRb
3NcmiaD+mOiQXvPncBk2HHZ9zv41hKZl1w6U1CAJzZpGX3LlxWCfda8L0GTwLafjf+MBLOXaDB6R
Om0HjIf7U2Sm/tG1i4htSgxLd391J16YUW4ru6WaBL5AHSEx9yjIvgdt3qd52HcPkjAIzscbri/I
SkLvAWoFoLIq11eZFFTXCuz3TH83fTBKjOkN7nZpQbm8+DhmzaLj2MrGj9nyPA8Pfb6Vu15zArBH
ZMM80HFQ7r1eHbPmBYHYNYLRih6z2j6CZ02dbMMH1hYH2EywnxG4S3GHayua5rVpX9DiPm/nADrU
uwIIAFQzDK0KtWYJKN1YnLXD0ZFdLCUX13NsOeyLe8wC29dakq4A/6fPg6qfk1/pknshaQYSch+t
BczEeMuJDFwX+pFIOg60yq+NJhPzyTCWxb1tf+HVHpfpQfvsZGEu+OH2QbQ6nxeWFM9wxkpMVSqK
+2QY95KDmiV7QQbIV+DM85sxPerWljeu28TzC0w0EPRVEZyhGc3aWsbivm+AmUZhtj7wzmKnxS/Q
k6qY9B0e77u8oO5GFn011wHZmv8sKyfiXCcTryAvej+LGRRfIwWieH7oewOtBUOgw7LARCcnQX8A
2b1x361tDwQnMocJYSiQnq+XtGKgxpq1U6DLQfHPVM3zyZ6LL/nsphuH8eogwbvzIbSClsTAQl5b
mpuM1CxHpGqNfFcnCLmzcCjqvfOjtdy7gX8uRz9qya/bjrS2Ty6sqhIS5pyQobQRutbGQ9bdVVwD
0vjjlJ4B1NyYyrV77dKUcg+UowkxTFlFKAEZaQFpa8RDm6coCn66PSa1jf1LOe7SknIVaBiTXkh0
lqiDKme7JgfAaCqfAXArEmSovGFf6CywZ9Qhk/FLXx7odK7H70s9vBu3tqrciuq9hD4gIDOhrI76
oHLL9l5aelmN1K0reIT+VlPJ97fHu+ajlxaUic1RGoOYDCxAczTqC2+Hid18GKz7J3iAKBMi1nxF
YtITDzFlPiGGzpwDAyO91kEmQsyZJNG4DEFtTWbQ9f2dxrYo26tOemFa2YREGHmdLHgpCLY3cH6n
U+CXAuLxXTi6m9I8ckFeL9ifgSp3FfFKB6E84urM/wT8auim+b5rC/QuNPVDax/GCYKWvv7YUW3j
vl91FZAtUTm1oKj+CiCcUM9MHQntSr+T5HeabmyM1R148fvKEcNzdKUpBBBx6H/DhXj0qoOT1Tuo
Q28MZN2QbGUp25cjRLo+y+hc+BObkXG3zXo3sQUN64zDUu014PFv+/6qayACg2KUVItT8R6OTRFZ
SvRdV+qhLOSi+/Yub8musZxIbFFAVnfahTXFETOrLVCgxARq/kNCgPyAlr777faIFCdAJRIUGmjO
QgUHoDuAtK7nzhh9J8eTOwX7umuPeGX9LpbU3giPVoygaID0MLSKANxW+36Shmqj5pMsftwd//rz
r35ZOXt1zTcmkeCXtcAIN3La6sEu5+bqxxW/8rq+LnFRZ/Gc/4Nsz8mxH7UvxRRW7Rj6cDPLPjnF
E8/eVekcmuIhNfU71OoE8TeOXMXBXz7EcaHxiPDcgL6BdMuL8FI3yralWUvjzkbUnDN0CBIdD7nl
VUGRW393c0prSJHgX2jKQIDJUoatJYbGKtukcTMskCM2AyMbIrT5Xtju9uKtDAsJDCnsIh8EYBFc
D2tuZg4qRkJjQrS7ZRmPfrn8oKQIvc3ASgWfyEG9SCnq4JXjkFC73TolswkSjDTOafZ+4l/L5aAP
H3t2GKYfThuVuguVzkczQ1PIBRDTpTvoWh4ISSt8djX2/vbI1aTu/z4HuRtf9o6RzOProVdlb8yt
DrjlDEbUIUe7XyvwfUlZGzO8I/3qwzR5xjvTT52QGjXiCafITuPgjHeYyixMnXarErH2TaBUAJSH
VDOo0K+asvgQDzImu4jBu3+qHf+xIP1u1iFI8lQLK7TqQ4Va9+iFA9HRSyVbArbV4Um99uW8ADaF
vt5gYoP+oNI70C2PZR1D05TavXNs8o4WcVMcMvtUe6fWhBtq7OhCdPP2cigHrbQKij6wSYiYILmp
ksALJlLCB6yGC0R1TkTg8d9oFrHh7iunIOg44I9AtBFSt+rYhizVhdPkLM4NMoVNhfJwPZCtZmxr
nu5ZeD4gx4f471WHU049O4GyBouBtQ/NbC+cJLCy7lQ5BwsJbyDjQtmxhKNfoAF9PEHuBvbLInok
ei2wtQdkGjYGroryvcwv2EE+JApQ4wLC+9rb3czhTtIBxscy9tFPyGmoxU9n3DuV/7PhQ4i2OYE2
H2frWVRRV8wbx+faxKNwAtvgFuJtpWw2TRvRm6HOyriakPg3pnneO6mxBf5bOc0gWonNbHsIDl6J
SVJqV6NRdmVcAtdmNflpXp5QjvqolW8aD9Q/UZmGTBSYjdfTOWh5OWS2i+ms6n2rnbp0q53l2oYA
zR2NRIAWx1iUazVHOtky87yMRQ0J03Z0fyaAouwSDWS521tvbcejLi2z8gjd0MxDMVWwpan7hlfx
fNDxBh3dfTEfJzdO8g+9+V6bn5qtLuQrg5MceySyUbBEIwNl+iBnBhZSg4UqBkCD8n7QAl+zTsBA
3h6ajG8vInvp9dC1AfwXOq2IstUznvt1Otc2rWLbeupOVhuCgxqiQ2J/DxULYW6Jgiux6Stzyrss
EdRb2FxVsQ6Bgr03W0PU8+4ZHUgLtCjyxdkiqfb3oQKGCKIaRLRkZUWxCZKQkRgLbFLjeenZ3oGU
lbPEebXV10fJBr0MDgkR7CsEC8C7KBEQT5JSs1lbxSlaMFB/D6HrCY0mw6orA93a0g18ydepS2cC
pme4HjS7UJm/3mFJRaidjWUdU7ak91ZuA1jTFcN7s62mSF9IexhTfYq61DR2gpv2vhEmBGo0d45A
3J729qAPQEyZKNhqVrt3Fh2a2Y3tS3Spe2omZK8S3c8ic3QdCA9AGkFHG4ajn4xVKFJeBpXb9XuB
82qf+9O843wuToIiXdM2uQNsbG5+YgZaOCaYFHARRhziaVZ9KBroqItyAs2pdz+PWtNFwPVmZ6Df
+dkEHfWxXUQfNF7fH247+9oCQcsJi4M8ocwrXc8YtMrMEn+sY4jTlwcLFM09Yv4pdDxAoaeSGftB
eOKTjyY2G5e3ipR78Y0XVVkEyIin1Og4W3wLKvJ6Hfc+D2wIXRrmgSynMY8n51AAedWgfTav+X4o
+9PtUa+c+bhRILMJoBV4c6rgNNcIOq90tI5HQj7W/uch57Enz+SNfbZ2lFzaUS5Q0+mRFUyyOk6a
vVV8qh51Wwu85Aspq2AafnTe371z/zelF+NS/L9rGjs1UMeMRf6NDB9GwO39c8HqgMN7bk/h2mls
I+jD+xM7DlTpa8epvSLNO+JXMdgu9mkguRmlhLybR9Y937a0OomQNfPBxvYBz1cOq2Qoa1ZBwja2
h/t6ckICMIwrMef9T0hN/FOzx9bfeEK+JGzVg8QB8wkC8zLGVGM+zR8QeA4aDsgsMvgJXe3RM/x7
bj+NZh84jO7S8kicYk/qEPpN0YiAmwbOEY/poNDOaR8iyjbzqPOhiM3O7jAFvVOHOnm6PTWqSuHL
gqN/L8J/rAWEi5W56TJ0nKc+DjwepW2gh6Yb1CJEoI3O1af2Swt9nT7I0Mkr6D/eNr22KpeWlfvf
Ay46T5yijitAJfni7lteREtbHDQyQre22elN9hkyQBs7au22dMDNh8tZ4MarnDHSlEaGFjJ1TCBD
3w5lmFW/c/+ny56o/+H2CNeOxgtTavjZ87oSwsTcOsISuBry0DbY+EBctGlA83IBuRQ2nH1Wbsnw
bIxRTbtMPgi3WlvjTJ6qj4vbQ3Xqnjc8mvIvrPh1e5Cry4gcIl5QgIChPnm9jQur6hd3EHWcJaDm
NI/1Ei/Fo07ozvTzdyN70MXG3npBQKt7C2RNaD6iWQJ40crJIQEl3O0LHi9oeBk0XXMEV6oMDKux
Q5ZN850/OGlAigUNo6dlOnZZVu8bv5qhvIPsIOhnv5YRlZy2sbsjVJHZsUo4+qrhik+MrIxuT9Da
VQF4HLqd2qi3gOd6PUGDD9IemXBLJZM/hCUryxPY6W6UQt4R5CXRbDx61s5V+dxCBwLoujhqaDaQ
hbMFXc7iaX+awg3Y8dqLDsfZn19Xdu3C2GTlqAPEFmn3xvixKL8y55Qkjw59pOahr78PJI3Q95B4
8e15NOWyqsvuyWwRgncE2K8qHNAtnbGJeNwtfJeg76bPP3bgMdg50rBm/7EvfnErcqfzJD40rA/8
9wu7A2Q5xFMZ0f54l+kHrTh2bDwPjIUJP6MncalttcN+teuhMAIZLxQuQX99raiLOrpbZ1TjsevN
dwaoZlPyQAaAwvVjU9MnKApsgc/WFwV5aaRZ8Sp81Tcks6cWlYIJMzOkwyETEx79zDBCagKdSIXJ
zhnuvWAyp+bYOc78zqRzecilVGoPZv6Wj8g749VC4TAwgGHFW+glvXqRtbT7xoC8HuexzdNdYxzb
Bu2fT5V3rrRw+WB5cwQJ/q2WzC/chFdWUYdHhwWkLiEppOwzZ5y7hVQ81nMD1H/oXhvn9BfLOLj4
zrPgYNw0E/lWVPuimgKNpA/jOIYjX3D7a1/SJUMT5/TItd+tBenuTUzP2jkJ9RJonuK1i/Y2yudx
ECpdfep5PPLxGyJVP9TaBGVmUnYnk49+YBWEHZNBs3daX7cbh4KKp3q557ESaGUP2qqUUbmenY6g
KS6pGh4bxQJ98GYqkXOkJO2/+njv3I+Nm6ShJRZgSbGfjsPQ2Kh+DVZ76ig1eTB7Kb/T7Tb9h1f9
qAVwqAF6kDYfQ8cpnJ1WWsXX2xt+Nb6HTA/2EuIoFKrkyXrhRy7V04bbOvzIhA6kM53cJglohbAX
4L3yI8rVWRIuwg7HZd6IEtayE8gZAUiCCBCkSpX3bbC0rYvJxHx9Ke5YQPAPhIQRBr1pjH/sKNdn
B6aUR33YccvfXvKQEbQ01D4w/nWBIBb4TYCrBgZp3/lbkf7rawK7xAYHCihMUGNUVFbD2gYUC2yX
nIRsTIAm/lVustm3jCjRJQFSBflr3BZmnC51MDy1yUOKptQDatSUHkv2yfrqOfcF4k1Gq6hGEKpt
RAuvbw28DsHTBj5Qco/VhWycJoFY4Ijr0GZ7qxyeBn2zl5TMI14fPXgJOghIoPYHZKDahhMCQvoA
okUTG2A9FHYTsNoODMM95eV9lnIQPOaw0T/XycbYXsd513bl3y82iJ6h14lhwa7r3i3iPBkH2z+A
LGPRDTddW0dkBSGaBZF4SNEoh1dZW0Sr0qqJW8fH2ynrkxB9Jpqw7NKtPuYrO092r4AVHFYSY6kM
Skxan0A4sYkBPLrPO/uBd20ATVgwwHFdNfzIqXZnJvUJxZK/r87ANm4uRDh4k74Swm5Q/W+mfG5i
P3W7aOIINDw9c4OxpIE/2eHUzHXUuuhMQtuW7SBBKUIyj+2pbgU/QXVwK8fxKpjAXQawHBT6EU2g
cZAyGQlOO2cedeh+V+ZHzaUf3KHC/IPQ4cyQaaiO3rR18sm1VJ1ZZvRgVDZhU6NrxxwS1qFVfTy0
dOdlZei7/DSPMdLoZjNHI0JrFGLCwuyiauYB5uwNzobuEjJNK2vtthLeW31X5qg+wdncHpElc4OM
uYgcZjzWNk7f17G5Dxt/TCm3Iu3KeimMEWOtl2/TBJ5e+jsd2e+UG+fFE+hWNt7nrh/q9hxMRXnX
DnaYZh7iF4CRnSPgYhuPhbWNJoXGUAtD5QW39vWO7ovGbwqPNTEamQY60wNUYge+FTCuDRt6NzJ7
SyBtq4IxC/RonXrkemI3GQ4tN4NW95+5zY9G0+42pnjlbESODmhpOcu2bSoXnN1AJ3TqIS5BEm3X
6DzUBxIzQEGmEtm5ZdCe6lprw6opHtxsI+pZOfshwucDriF7CQHZdz2bqDrU3uJXIvaTp9r9OXsb
EcrKPCLHgxaWAMZ7uELl3y/OX27q1QQNChHrLNLQMstfHkz2gB7wt+dwxSmuzCiHQAZeE3cMmBFf
rMh+3z+94ecBPQSSAak4lMuvRyHa2eohpCFiZo2hznZzMSAG+XvHRnlV6gVCmQVpAiWR2epezngz
iXixRdig3QRFCX40j7eHsrLgV1YUZ4MALDHmHlZEZAcbx9LqYv8ZgVrV0fMBEiI9VoGWw95jADBa
vxvzO8ne4lQXdtSYKdXzho2ws3QnkqS49kTg0wMvts7Zlbo/rhQU/aW+DM56NXWvVT0daW1iazKg
HzJkmAfUD8og1/Y2ns/zY2sGDB0c0QTn0zCQw+21Wp/PP9YVt2N5VYwNg/UZmgQW2MW6O+PdpUXp
slXml8uuXGnQCMC9jhZtSBmpj59qsvOkRt8nOJ+r760G7TQ0c5iONuAmbDR4IKB+GxXIDT64Rjpt
HIFr29dypf4DMOmAGainhOfVRm1WbTwLtLQR6FRNg2WuN6ysJAEAL3AB6YLGBEh7phKjaUbV9qbL
27jJDYpM3LCvLXNv696dg+7pfqrd8/I4Z83Jd/uILtbecbSN7bcCnJLfgMoIlKEQr6gtjEyv0jqD
iDaunPQrJw9O4qH4qe9mHw0dyF2PhAuvtMgZzcD02ipojOZeW6xjJtL94DxBmWLjhl+dezxwELJK
cVmVZZslLqmntG/jHNgeJw8GlgXZspHwWAnSXl5R/xpRZj6t59LSjKGNNW05zG4TkPmdJb6T9IOh
n4wt8NTWkJQQgWQU7WCA2Yu1jgfW2BfB7MalWW9tmrX9Kd+G/45KnrUXl5v1f5ydV2/cSNO2fxEB
5nBKTlK0KEtOJ4TXXjPnzF//XtR+37MzFDGE9sgGBEyxu6urK9x1VyIKEb547TaerWYvljnZjfwN
coYNuzq/Xu8uJ/V/SkHgz8DAX8rpxAJG/1FkPRCRNq2894Mb6MvtWlL3o7ZxS9YX9a+wxTPE9DAt
1XyEZfofy/rum69UrZXNNrE1gzMXq1UFL4saxcKGD2WO0zCMjVsSH4nZr0771gEV7IejGL/I/l2c
f7tuTN/f/hlgOSdKaLCR4CZfuDqh0k2y5gs5XnvphH22q7XSLq3Anng9xFN8H7XlUYsZYgDSpt2I
Q9+p5Cx87rcBv2Vo8rL1yhx9P4xzcluJ9YpDF1WNXXfyhp6821PyqtCFzPzQs3lb9oX4zaiJk66T
sGifhxv/ptXhKz9Kwp2SdLtgC7m6sqQLafPXnGl/EgttPIpaAU7PlbzW6dXQpvVvwzy9L7/NiyIC
oTOKRlha8S7FgHX3Is8yC5dpRaZj9HrJRLDydvBFwSYGU596JVL3AYHmKTWz/CgLsrA3k1Y5wGR9
x2tZ2qR4+l0wV9uvq9TqDoAmm6P+eSbn4qpYpQkYvfMKN3DU+Hc1vejNxom+u/nz4s8kLPZ4TCJJ
UiIkwKnsxHQy0eV/k2h2X4sPir+xnPfZxEtpS/+tLRmX1NZIg9OR8oF4o0aNEzHuLs7NBzHv7Irs
YhMFNtahNKTT9d1855kupC8OWmj6CaIHo3A1gdaQQJ88JzTogrkuZT6TC1uKFKBblGcwPbAHzWd6
prUmTo7ZeazRTI9TcYq0Uyf0dn+TUvozNk5vdUN55uW5rE4VbpkoUIoxaq0hLl1t1G+roPxtVJ/L
XtoXMTx7EBZI+3rsm7nmti8j2b2+0vdponmpNK/yatAkDAzjcqnZyCDZtGJDA5W+rPyP2qq7XG1e
Ai13h0h46Az1Nuj9Z33qNzb53RvyJpkqA4E6qJdlk+GU56mkxX7pNqV4bLL6IPysauvYyeHN9TWu
3UBANXNHjyRa2jKtGAXVmEzwqxNeVu3OL03FCcwKmATVxI01vVdP7hbMSDDIMUQPBsPL3ezasYNV
USrdZEomZzBKuMH1Rt1Y0JYU5VJKngla14R66Q7yzhPscoutfUUlSU9Sc4M7641MeKH/QpLovG9G
6QYvdRvZ+WAy5+UYWp/GQHF07zCUBzN9TIQv1w9qSW0JQydyUcSZ3lLWaaa+XNjQqEYk1SGxTMWU
iSLA7dUGHKZQLIRjnEgy1Wiod5M47ne0Ehl2LpjjicYIvIMueQW4K9ikO4tnRZ25MDPxZcqi6jQW
be70Yp8y+LM8lJCm27UqPjMzPHiIR0PZG0SK+95TuwMTWCRbMISt6VXzl19alHllXHAKrjO15cJu
TVPZmUoSkEJRGBAKlZwsKYe82XVP5P/ahmmEctvtr2/neyt2LhPOrsvdVLzeQvEhsBS+pq/xD+sL
/XPEDBv2a00ZKcjPFFMsjpDlUopGkwMzkQrSHpMFtF2cYqeZxHIjNnjL2C03UJ59QEC1c1w0f8aZ
SRayKk/AYlSurN35QfJ1GGsHNLYE2obk0RHOkJ0uMITI6HciXPi+Pz0GU2Q3veCY4S9FT9EVyU5z
pyDbG8O/1d/QVXAUivLb9V1/b9aoWuOB4D4Ci3mHWo2VtKC0n1ZuGn+ehjv/1VOeEunTdSHvn3yE
4JFQJuHSMIr1cjeAKwzQJ5CRk72nspkgyuicNlAh7+t3VrDR6/refiJMhreMWToSJAML3c08i+GM
cUV6zgDYFJcnMfJwrT5Is/V2+QEUidCFzcWfZXEkaLigci1WbhOa9W7KGeghwKV2ksckPv6H7ZuH
pBgc1Uw0c7l9leJVlCGkyq3l29BiWl12CuhyTfyvfrOxeWsXn4qPSspunmS9zAqGYVnCmmJUbhsK
v1OgYT6Rc2+LjFg1JTLlYvFVLLfApKtCKf7QhARymo6xy/XlU+7T4kBOyGiPnjfcRV1ohy9S7ij4
MKlxjNvf1zf0PZYIy83L+v8k6su4SZzEXBYyHYU8SjeJsPuqOOphPMS7zvZ2uTM4ld3sq6PymdHI
G2Zu7S6ci16op9frTZFOAocpeMJnzSp/BlKzKyoIcYy0z/apr5hP15e7KhIqP7JEmCJcxcv9rYzS
z6I5P1PGN+o+wYQ3Ej0ZR+YTbjgUK/4ZviFsO9AUENqgrJei1NCSKBuSFBmHHyHOthOpzLzXd5J2
E5jaoRSfrUrbErpm03VKZfh+2BdcmkuhhV+T8QyD2tWkXf6jfM1fx9fok3cjOMZ+cMZvsrAzupvr
e7oqE9ybTKQP6c9SphnIjSLlZe2CugBs0+yk9vt1CWu3Atpk2B7m1Dl4iMtVpZWfZyqT1nF1n6Ps
x1CfEnojrGAvZQrTAjJHDbaSTGtPMJyBoJiQimczK9LZq2UKcaSOlULezNdujW8RfMzSc2JVO8NX
vhAybhzclrjFW8xw1NbwPLV2RXg7vF6xu1I+iHH2s1IeJPmuII9xfUtXBVJapfxHk8Y7xFTi54bQ
FlJNVUqbDr4Zm3htZnyMsyyFmmRo9nlDXcyL/WnDrq49SniIc6KG2irB9WJn4TSqGULIztbt7JAG
9cE3onSX+02yu77INc2cm65kyEIo5S5nMHRBOYxQdzZuAlfovunlzDZ8Xo3rUtb8hnMp81ecqYoi
TVLMgOPG1RPPDiNtrwbPtJSrTCX5D4J4ZGdsl4FlmT/kTJDedJrVeG3jViIUrgxzVLrXUPraWFuC
VvaNee3W3DAG9t5cevNhYVVxYwSdK6dMYxfjNns0PD/+cNKMDm9QjJqOzQCNvDCQXeL1TEhPGhc7
/woGyGXC7kHUgg2XYUXfSMrNTXCQqUjkcy93LU0yq1IKo3G7MLMpq9vsmiJ1G2ez8rCAAabTFqZY
lGHZQtqJzAq3wrSFc54B2EKbMWekr/90wCsPKU2I90Wvf3AC0+x3gekHeGywfXQSL2xUHKWyVAoM
pA7Cv5rgk5JCYL8R2K3oNo8ItV14/aAXMBcixkKvBxPAm1uLFMISxlnthAL8KOwX2q4GkraxjSua
pwDyINynGsuYyYVOAB+yRjnQWjerrfIwNvp0Ixb5B1mz3zaOOwTDhjz3IS/JkDVvMjw97luyRJMj
edV9PmmO8iyVxcFMsufrt3YtJqdJDJPGRSI1vHxK6qITAz/UetdKpeExaFJtZwmV7NKNqZ0E4lkn
KK1+r5eCfEjEUL7tZL07VHEubxiqNR2lJkWHM84PV2JxE0o1os5tRL3LIL7sqArg4itpgPM9e5H1
+NOIem88aytZeSB25OJo9aanjJknl5fPqou6tlShc/Up5O0EobqDZCQ8WEXcUOss8se2ycQdvoXw
yHtT3KW+RcpCpGlENIR443NW/IiLr1k8PQLJpKHr9c4dGrHYKbnX7DvdEpyAqdtMRFSYoVco9PG1
dXsrdf4WsmjlzQVVhDMB3nrmYlyIt8omzFMYst2Mh9aozB9GzdgH3ZmaP1M5nQJP3OIvXV3wmcT5
72cvBo2Ylm+CdKX9uD7m3ffyNfaq09xJpdiDcT8GX6/r+oq5IO1K9zVZQSq9ywc3p+Mg8/R8cCfr
p5S5vTXY3kjuZ9zQ5BWbrpKjo62Zpv33PXcQC2laFVmDG03loS0Tm6rcbSZ9u76aFSmUclV6l2Cy
xLDLl7tngrurErkf3Uoz7hWBXmNfTfZCU1v764JWrB6vrUqKRKOnlMjvUpDYN/6Ude3kRp0u3I65
Ue/KQi43HK/3Umagg4X28ery7+Iulno/llarda4Q5gA0K1vdgpO93zAkUAkmeKU1hVzG5TrKwBd8
30Pd6rHcWyWdEYYRwTu3NbZkxaTOgvCBgBXg2y3ZZmPc0k4amt4VxwdBCe7LPH/Up+h5LvTNMx6+
Z8HfXv+r7cON9+m9glOlmuMQU4FtAk2/XKEaJrLqJfXgDr9Ca9+Bemp3krIhZG0b524indQ3B6Yt
bi3zIgOJttrBrcZyl5oNTcy505h/Pqp0M28fRRKY0RVqcIvDqjtBNny/nlzR/1QUkd1Of10X8N7c
oQp0qryJmcOMy72Sui6q9MwX3crI+30RiSo5FH14At23y1Kx2xUy2ICh19Lnjws2yWoSvYG64+G5
FGzUmpTEUygC9TcZUXHQB1ufBGcQnRDWaJPpRNflrZwX9V9Oir5RMp3LDrDQ9OJeZWqPWw6tLfYn
HZ6+YTxeFzLfzss0Ksko4KA0+hJrY2EvFxWTosImpJMLz3Za/xUoqhOLn+aUvpZviFpRcpXcGm6f
wlhPyHAuRY1FNvSKVU10apiHIemepx7K6EY7GsJ0c31VKzZJhVOK9DMbyACqhUtCPrgyQ7ET3S5N
LMdoxWBXVeUWo/3KAVGfg7CIO0tQv8zhe0YiAYoaRNdPeydL3MkvHSPa2LVZnRcHBAJ+nutGBYRh
3gvTEIeV0HiCIrpluh+nT0LMkBs/cQL1qCjdPLlkL39wKhHKwOHgWcJjRgGSzM7lQYEFZ2iCJohu
C2X/IarT2BGifrJjvbxpYkvcOKwVFaSkSsRhgEDA/C7ulSeVqlrqpeSmj5WWOaVhHDzpzgTPBGHj
4bpirMmCjIcZ8HM4AN/w5dLyVraK2tMll0x8GA67egidMA4+FfJd//m6qPe8MWwjZAfMmmFoNaDr
haFSRqmNqqSW3UJQj97wEAj+PukrW6+SYyH+Nda27/sQxEgHNcsfks7biwEczH1x0wbSY+F3B9Gz
vl7/qBXjef5NS+77VqN5Nh8K2Y2LcD+Fu8E7CPptox5T87VVmw3HeCVZOafXyK6RNOR0lz2aQ2BO
lHVj0RX0U8KgZ095CatkN5YHI32MhVeKvHRqbpzxyuXneYDsE6M2o7Dna3vmnYZ5pfaNkUluk46B
3RvdQMuspxyv7+SKJl1Ima3dmRQjVTtjqiPJndcFP7lNktnOqsnx5dFWPsiHO19Jmh8B/sFCRK/I
EjSSkvIK4rKT3FpK7apwZO+BtuCh2aX1hoasWOk5rlLmsGomdVnsnqzFhej5quSGlbHXoi62gzLq
7FYFwpolW+nsFX2c26SwNtYM9l6WkkqYcHtt9CTX6uudp/uP8HVE2ovU/ZAE/0Ho3euHthI44j/S
U6TN6AoSx/P3nJ1aXxlxkiWgJmQSamX3MuV/lKxxMmm80bT9kAsH0/urzeN7K7buO2/YUJqVssjs
v5LI5bHFY14+GZHRJLrpl9y/9PcY+V9H2TyUqXgjNPptYSj2CAwprpQjntMhksSf9TA6vt7dlLlr
GMJreAjui2c6zq9vy/seT8wuezKzaUmzo70wVW3SpWVpkDzIm2qnJMhUnyrTlfpDYn6PomBP6t+k
UBX/3Vq2T+tEBUw7ee2Kya7Fv8NevY/oMfOsrQ9bMyB8GCBfoIUWBE2L80pANvhAxtgvgpex8u3I
H3dRWNiG0e791mTSOgQvyXisPzrtdL5yzDgFfoPPh1u+xBpKZZ+ojdnLbttqTE8UuhJkurBV5Vi7
bjRkQQoF2cvcRLpQyF6TMuBLsquWX4Y+2mn1RCpDOXgML75+yCsGa/59gOFgw97b4joKlcBUUtnN
JmUXp/4OtAtUP74dQr5TmP9J2jx6WsZlJti9XFfqDwp8JxxcGpnGodQIa3xaYQ/DIJj2QMrij9AH
2cc9CYblQORFoeoNeX8pNNT1ODCMUQZU8UXLjB3w6H0rPPRNe9SzrazPCsaQ14WQFPd5jneWVCRq
FbSN7+myKwnTPh8nbKRgMyt1P4njDiIFx9OLkx4++uFPq4hu2/53IZ16BQqSsd+4wGtaRGIEagLi
b5pPF7s96L1UTvIku+Z4Y9Vf++4lMj6PW2M4VqXAggwOiGgEbqDL7ZW60WLkqyC7YpQ8Sd3woFRp
ftTM5i/P0rfAKu8x79y/ubMJyj3qEu9atkY9SvMYi+WmNZnv6mjFBxDhB3jEbwex/uyHz1n3q7D2
TavakyXu5aSBwt/g/8bOKLc6NVfWzg1V52hCJDWwHKwyZf2QRVmiunl6tIYekqDU1oYXeKyu39L3
zSPgxM4FLTbZ9zQlS4YYQeqd0INQ8ePd2AoNfZL3ShZ/Hs1neE0qhknL1h7w45e0FjbIiuYnfhFy
0KKNo8G7THSzDDwjo5sK6BRUd8o8fx82eXfyokp0cpV2guvLXfHVzkUtwaNSFYdiGQ2qm+bivTAk
LzEsitdFrJ3c3JsC3g/4JnHnpdaGKqyoaaiqrpg12nMtU+JN+1y4GYaxP6jbVYA1eRwhmSSiQvpL
F/KyNBG0ntvjdiMT77Vmpxuvhabu/Gaj0LW2d+eC5g8582WkVowj7AF7V8IQk4U2406vb92aInDV
wUpi4WgimL/gTILZVkk3yLXmUgwqgyfLADa9AVxau+YUAP6VsdiucawLQ0wrDQHDfiycoL6xhPhO
8urDKN4UMljiqXi0kl07PFlad9tWn4r2tRcPFU0v15e7dnLnn7LYUHE0uzAFPcELmexzuXbmTQ2t
Ym9tvfqrG8sjhSOvksFapuxHrR6JGdnYJIELLIMI6lWONvKya74uiWy8OirVMzfFwney9LKEAMDQ
XC9tkoQRrjV+ZqGR2jSqbpd7is8wxu65U1MjAe0e3igeLSl5axT3phpstRmsbi4PM52xMBS/I+jV
rEzJs87T3KE9Zu1dV99rr5sKuyVk8Q7CXOeNJXSHbs64bmO684KnxIuc/3Z+Z4tZpCzCFoyd2Fma
W8WFnUY/VBgTO2HDm1lVkjMhiyQWmbQ0jCt2TE+P8nAKg+cu/iiPOI8NJdj/Hcriguetn/lBxTrY
q1r91Zsf7ohGACfO7BgLohFmf15aEM8CYiNale4G1q9KmoCDfp+Ulqj1z4evLoWUN/MOcSap4YUc
yLK6UM2QE0BdVWdZvjcsr9ozBK98oHVsa11ryZ05W0otilZPkHwLDTCKuqkiMdTdXvwu17GtGo9G
f5fV2WMS+I4OGW486k+hfox0O9WMk9ncdK9qDF/SPtsieV7RegsK7jfvRGQG0CJF2Kr5FGVwvrke
0VuaPwuVtzOqR2vc6vVYeXEuBC2uV1u1ZgHAA3XRfZvKK3TeH3c9UBSSNmCIyLQvS+gxBXxx8uZz
lAe7iEirgznznv+DspwJWWi9NuNJA7/U3Uq+H417I72DOqX/cHc5ZMJgasjYUhUHkbKQAkNyY3pF
q8/XlzK9zf2Fu3zjyVorWQECIAphqDXGftmu0RVNoI3kOtwyicb7XvNeBfjLdkz7UWwjyUQ49C1o
BomWihupM81jPMWQjYPJig/Xd3XFXBFXysBVeGpmoOnlFVRA6455lxiuZL0a2mQr+qHcLJStCiEZ
DgRSnAmM5r+feSRj2A99aTQGKfcb+J4U+c6rn66vY+020XDwPxHLdbR+EUs5IiyFDFsg/WyLb21C
74u0AWHfEjQH7GdrCaRgoJmmNFyl+h4H5m7qXv3W7dqtMvCWnKUfIHh0dbQtcuqbqdc+p/74WITh
35244ZBuHc7C2GuZmXSVlxtoPK2tg10zSDUI/lw/ng0hy4iB2b6Jx+hJw41ESs20H3fhbertrguZ
t+QyAiL3SQGYAIgSDup8eTRG23h6MlqkJZlGucfuyY4ej8q+yifLCenaCEI/OAVms5UPXZyVQWw5
z1uh/DzD+WG2vxQ8yVZWd4PB5JXocyPuFOVHFN5Gr9dXN//I2eoWQhgNcCkEg6UHMO2+zakRqgdl
HG1Z30fD35LfnwRIjpJha068tHg6/pEJESr2gYQJmexLmZGXBVWveAyLHV567UlQqp1VYZdM86DQ
lsFIlQEv2Cj2Wq4YTtA4aVbuCzOrb4vU2F9f/+om83Rb1AiZ1CIuTtcTIiluar4lTEO7mcKH/G0O
UuMwn2HDPq8u+0zU/Clnd7wY6SNvYyZORmJwpJfBriVpI6e8yOv9s7PwOfHGSLjVS2r5kSkTvT4w
n1GpH2TMiE7XdalPThJGtqB/ub51q8Is4APkK+f8wOJRs0zI3ZsCYVUdfBnmylF1EPwW/scbs2i3
Wonmg3inqGC8gLCI9Josu+cUADnUG5EmpK5nxE6V3SbT1nSW1SOi59AkycSylq3CVV/UsWaE8X3a
CD+0yBifRCMNNsLcNZXjpKinUMIForXQgyAISy1WivhenDI7Sh8wK40NwzgDztoNUWubNrex0FyG
WwDX06XK1dbkFVHEbEH1VvKc7Ef+9eMqcP77i+cEXEVBNbiM7w0J5nblmCXBzkzG24KhvH0SHa5L
W18NQQqtUyQ2ly3wVpl0WtZiqwYGysAqRWnNcrpsazjistDwdosA/vxPzsKfz8TRF2KJ0VBJch/n
tR2IjWPUX0uIuiUvPUC+YQ/F3zXh3vX1rSoGCXmAqZT4qIJfnhaEqSkuHLYo627rvgaz+TVIfydT
tLsuZ03LGRjy/+W8rf/MEFWdkDeajyHK0k9V+AkCxOu/v3pONMDwXM40nEtuUjP2Da8OmRBaSg9F
XO0tuFGtLbKjNetjnAlZqHYXEM7JJVc1znZe/Duwks9SrNd2K9z2jbiRP1lSjf+jEmfSForupVnf
t+Ns68ZDRmthoNV27DvS96I+6jmhw2R+SsTPOo29PjRujerUdXlDRnoK5F3o/5hb/tobw3QsidFm
z1RbWtFoKH5oz9f3fu09n6uoJAPBG9BXdqlDDIfw9Fpl77PEsYQfgF73WvNb6A1bEG5q5dWPP5YX
/GdnzgQudsbsazWEKBprRqTZUPWLmtjOxg3/ePW0z6QsroYRmMYQikhp2r8hSdzDMSxaL1q0S4qt
+snq7ZhZ+ag2AP1cTuhSgjEUBoZn3XeG98uKT109/Lp+Rqv340zC/AVn9y/yBqkxS2ag9kW+L6o0
2ile4USNtlVAWDUoFMGA78xJVWX+kDNBQVqbYS0zOdeKfnjMT4772x6ejc3s4urpnMlZvGhiHva+
JvDMMLEb9LOTdXdDeGf25bGouv0ID3TyVyC/tm3mjMMdk7gejMh3m6I+ZePApPh6Y4O3vmdxCaqS
AkCjs8HDzgiiU68Zn+G/oxe+PfpN6G+Y7dXjpI+FLjxAGbi1l7scE+foQgdOIIOBqShvK/gE+2Lj
AiyikH+uGbQs1JtmFO8yeZYphdVPwxTfa0b/rQxUVwnrQ84k0hy+Tv0QGeEmYGf+7qXHNTdtgzlk
cSTvLtdF5zbOGA3c9z6kCL1w6tJbr/wmGK2jlXd6nu9UtWXOA16Lo3+Q9e9tubhhkLbAMwBianHf
c7rTUwblIVt4Eqbuxsobhk+2DnO9NgLVtTvyr6R3AZCuCrVQiZyeNJW3QQboowJUrj0RuWzoyZak
RcaMgbkNuOwZT5I0dwrUbwkNxULaOiKz8zbQVms6eb6qhU5acZyGgZAwpJuBe73wozKfhuzndTO2
uh6FjifSZ+Q+l2lPGqgDeg24ZU1/VNXgzq8f4hxunane8FfktftM4fd/kpbZ70oQfFHuuM+j6TC4
1rJzY295O6FKd1Kt//b78SEZKAun6dMYyU5qZK6R5E8BrWXSJJ7qn3WbvMZRd/B9iaHlNDn334N+
OkGJZdmJOtwEQjPBAc3U20nccuuWxZd/lJn+nJm/EnbfJcdIn/lJ2oZ8ftZPr5Gm2G14rMZfkhk4
tMPUVLhaTX3UUvMu8Bub9p4N72X1oObktDE7ZDTQXl7kFtaoXlYNLhPj545SZOr0I6fKF2WSyscK
Evn9dcVYVT6D3C9RIf26SypA0KRDBBYX5UvqeqeKsEg1WQpLTVFukVGu+urMe6D/Ek482VgCRjt9
VJRIQFbuPXVCcZzgI3XypPgMXONWNMdX06/2ULBCS72VHFxzFM5FL7SyCZqhGEspvk8kK3cMrTOc
oZO3Zk6vbiaT2+D9IsZ+1x4nT0E0F34x/EU53+S2eRA358GvaQgZAzi/mG49t4lcasjkifgjuYd7
mzU3k5HdBHF1itu2tknwbqT117bNokeJIY0iHWtLso48VuoSDkMCeTn+bDB8Ws7rrert2qady5j/
fub4yA10A0E/r8evnXB4aODc3/RJVzdtdq3msVwzy++lEJgs5VRLLKxSMxwS/0cB1VQQtocI6urr
F2p1y84kLY5ntDgKzTORpPwxs8wWuz/XBazu15mAhYUoStWLA5/9CmE9USrm3opMbdhwYbb2a+FP
tPCneXSB8l4ID0pCkqh6GLsD/L6H/7AYWEIgA2WECRnby3PR+ryh947FQIicpwntGa+bI9RXT+RM
xsI/8ehmH5MAJc6E165mbF6wRdy2ultAVACOzAi2JWK8q5nUaqZxcl/G+b6qm2OjwCjRgJzbihKW
4LX5fSLWgQWdLCijNZfxOl1wfplZLSamDntbDnDoBAEWJUnrLMluZdqyO9+jhzSphJ3qNd+U0Xto
k6i607o43OWikO4NqlqVKegfV8yLT1sopiFAGD5CXXcvdhXUjrdAZrehLesbAGqPYhWlJOzfpcYI
PsPrhlaI7kXJZ2aQeor8V+ZvlAAic+9LNdoMvBGMzlaZMxDq5Bfuol60A3mLpnPlGoJEJox4m46I
q3D5HaEhdaKRk2UwKuHQCHsrlpkM/Prh63EhZOEajplvvk1avx9JbYXKuA/N2G4M8XRdzIr+qlQv
VN4mIK24F5drYUZUCOY5xcxHBhNwwMQPOwFVVtKtXVuTBC0nhRLm0M58ApeSvFSrK11AEt+xp1l9
F7TFQYKSl+kr19c0f/MiIlIZ30Y8BFiHZS0siw9EuBEa4mky4uFObtRbI+tyexLq7yTDcofBSf7+
usg1lTgXuTA0VqGnjSaRjRhzeH298TlRo50fSbvrYlb3kCYfilxvvbULpYgryc8maeS0erm3uy5o
T2V3CtpPmpZsTZ9YXZJBuYUyBS0MS3fYG3sT2iPsszq+NqdEe9mqaa0YZw2ME7Rj0CQQp82LPXv9
paxLWq3xk/sk0DM7gwXAGaxqKz5eWcaFlIWCi1Cti1IWJvhMh6Ed7Biz2Qz5Rni6KoVTAfZK5xez
VS7XopVVKUlTlNzTFxE003NZPZhNuVHmnvV2oddQav0rZLEUZpeGqemnvDW50dN1FH8W+0rbBVFj
2qGaJ/tGaE34rKONCHJ9ceS6GRkDLG3ZmhcFLVAdiyy7KA3hTmQwQt70/c5oPx4Asb5/5SwsRCJY
fqh3bGJWRCcr+xIYvW3lg2N0G0ZvxUAgCAohTB9UwcvBh31VqkBhquSeBp4TUDuMhPooJzIUoZJk
j0yZv35tVzcQNgsVSkQyJUsUtmK1VWBUWXLfpNCQ08MmtH/qxNhQjyXAaXYQ5hGA2Ot5shb/uVRC
yFwnOaFR/b4ffIy45NuACPdGLD4EEtTYrffYm3/1kfHNbzwI/m4DyCXiCJjhiyXthbp4NbOtla8Y
rItPWthFzQo0j/xJcj9U+46QKM5O8zvWteFGuLJ6pP+uXVsUyCWmyI9jVyd0AL0OnnqS6p50V+5k
wyFt8w39WUsVMFuO8dkyoTqhxeK6B3LdsLVFcp+PQvOlTZPopuylgLG78EEJaZq5ZmG2zxkN3Psp
iqMdzAw/1V6N3LLLrG//QbvgfgW5zJhDPuny2PVUSvJoQrtooXwRwGbbwHN3WexvPD5L3O+bfklQ
zMytzbTqLeeXmJPcTJbAHntT0tskw1oMj5aB6SjAZXkHMaqPntoeO1VxmAqjxn9SisDx5xgoTrCh
7GtX6uxblu33ytTFySCjWFFNVAcsIRjyfZ6617d2TavOpSw8PRgA5HzMOGcx/irktqraHU282vet
qvka1oI4+39bu5zYlw8pBL1aSSHTbiunqY5/F7UDXwYg1fGzUditt/vjbZj1tbt5LnORGFGVOq0V
E3MhFso+pQqQRrVTpq8UODccstX7AtxhBgVgdiHSuFTRJtIZuiByWl3p0hVGzRSDNGm3UnQj17tA
+CwY+5ghjd3n6+e3lnciYPhX8MJhKpSe9zTs2de5bba7ZbjwpECGe9Cbt4IgCFgI1rbYxlaV80zq
YmcLQPh+YLaYB6CkAvMTPS/ejodWpYDMZrikDt3mcl6xX6dj3U3oTDLlTCw2bat/3Wy/XL0BFLrB
ODE0GgDO5cl1dSVUesydb6UfgVIdYyKd2p4KwR4SYUtNZjVYOjggMKFkBFElUdW7FMbcilTo1CwF
zN7uG1m6ASVz8qdDo3+mhd3ru71f7rXyR9RsmLa1rQRRB8cLLTQKKIxLwTQM6L4R1um9Vzz2TJyO
QJfSm3RdGde2cpbANARtBpQshGiVlOq1YaX3laH/bnvxBT6ow5DKLwX4rSHccknn1/5iM7EmoLeg
1ZvHBMAOfrmmcSDTLET+cGckDiVLQZQOAf5vLd35inr062FjeWvyWBqPDNMFSbWpl/IY3plEA1jP
O7m18l+ZwTw4TJ4PH38QHbpM+0n5yjzlUb05OeCd2rBSALtAj82Z2mGZFhUZ2DlUYt/fNa0ePaVa
ED8Psf41VCfrlMVMYFbK320jyjRjRd19oGv6jcUQuQ3tfXe8fAW2DRD0fF2IqS/X32f12DZCMNyl
rUI+9keWaXZilUeruBMp9F/XpXe2m/gZ4BPd13SKzFQFl8Kqjp5vPzY43OFR6aJ9rGoPAGJOYaZv
RDbvX33e/ZksD5gaQee7PF1CuwEE24hqvqm3/QP8oU746r/GD+pT9CjcVq/5X/Vf4/OH14fQuSOU
BgSabhbunCJMA4z25nA3gvcb+9yxzHgvC7GdBlsIlZWtJAig3Yy3icu/jHPHqTbbPG3GuwGyFquE
fzmwC+khi79cX9J8JIv7yBzHmWbbMshhLVGwRprrEmMCxjs5+uqX36It7MUSVw5kERg+2Q4y9pD3
vrOeFqU1Js+a411ehQfB+BJJmQN+zYny7B4yu12Q4eUXhjPJ3yBeP358dZCqzA4oGR6C+kuFVMR2
SvLQGu4I9mWn8VPgoEn5wcbAeYk0MZIAJNlJTmLp6jaDFMJHCTihFrW93kAoFIoPeV1FdkXq6vqK
VuzZzIYKwwGTeOj0XthPWZ6yqax9tlMvul3T6eWuK/pql+Vy+ldohOJ9znGccKLE/XXJ716jeZUE
22/wOYhP5i87S4wEkxGOY6oNd0XSvXFUoI6lvhFsrwqhQx+rRfaFe30phL74XErkYLwTY8+uS81B
iCx/1MWcV0KzEtE2j5G4jEhHqRGVuA3Huzb5O4bnTyI4sXrng53rb2oBQpl2xzcUwjKTlMu+WrWl
ON4l+i9DOGhUxZLkVrVCx+y2YCSzIi+uMVdrDrPolwBGMu/r2eFoCtw+YRNOdxQWjmnhv3RTejsq
fyJRdmTZkarXVh/cjysEYxVBB2GCcVgXCjH0mVDyKZhgPbI9FdbAZEeuZEPhVx4wvC4YCefJ6XRN
L66wBeYoyEMmtRcAZGJhX9TK38lYPLaFcdcn2YaSr5jDuawIGzYdj/MJXu4jU6Gq/yPtynbj1pXt
FwnQPLxK6lF2t2XHzvAiOI6jeaYoUV9/l3zuPemmhSaSuxFsINjYXSJZLJJVtdbq8m6egyodune7
LAbqoi/P/vuDZOHR05fGB5DM8jD7firMOtMNFoAKWwfE30HMABjtTHNE+1oh6o/bS7UWNUCgAD7C
BQyAEsH1sDSij05kaXOggD1ZbgItkd4oUFdWvu3bedsbqXfb4Io/4i6wZOUgzo1RcmGqh/CMleuJ
HMwG2STKvKlytFBpL2a/K9XNpPuoTglMrpyYH3TAIEmCKDhIZ67HSIasl8oMJpM22RKn3EiTW7Xv
WiuYyxWHtEDv/4EbwkXA5LYam8H7qZiDDMAQhAkjluk/6tpKto2Z2Dup0IszgGet4CBbWcClDIK2
ZQDBkZrm/JKZRtpXljoH6RTa/bCNiiBXDNeJDDwbE7f8S4aGxfOv7HEO0+ANrhsVHAaSfOVmjjZk
l4mOsrWJvByTer1gjBU2QD76HFDjYBXhSMaNo+7MAnrShWD6Vo4VdEEs9R10ZoO8hAtVFcilKogA
sgB9VDupR1dxSTfdGAlQsCsuiCcUouHS9gZr3KwR0JFUTG9YwCYlc9OoCyd5kw00II2otrlmCtRU
MvJ9CFboC7qevDLPu7QqK5xhjZeT/FnSS9k1etW3jVhwq1+bvEtT3MaqwYOiDQpMFcajkisuTpZo
FgTEFV9Avx7KcGA7WBoUORugFJJlkk0sMIfaVfSz/jZQ9ENYbiPKF65EeIR2FAwAPgGxl855XYkR
JEaO0Bs1miuhw1Sd32/Hvs/pHTwZcTkzkfNGCyLuMtdrI5FEVSACgsHETVinD1EM1O6XRj50Y7qh
beKm1jGXv9y2urZKAEUh9sHvEHC5cxI+OZdlouJIMSTmSum81zSoCcZAAv6DoUXAcKGuhLoYt5cy
LdPi0cLo4A5x1PqgpvMMJ9vctrI+iQZMLI9X2OHM2ObYMVPCOjV15jPpdx69jtv0XHnDgUonJuqS
WQmwKLngfgvPWE5lzhyJkZCzQMAcoMPBj2U0q5aulFu7TD12jB0TTRIMcGUDwyBeDeBqVQBA5QxG
cj0nRd/MgT4ZaMat6+c0QcNEhB6LbTOrb4LpXN753AXRQYcblDdAm4/V48w5KlTRh6mfg7bVx6Nm
QRdqQtXQs/Jx3DeATIEACyjptEvsIE8nba/JaXU2rcLs3JQ5JMjLWYRRXNmKKL3jEoS2Z/Be86gs
VZklphKCy9aQyLijOplH20YkFrCyMWAFHgT+maVwzO1GpI+rOG6HORiPcsh+icSFVm46YFVdFOAW
7hEw1l5vdiLbsS7XI65WkbXrIuCKHu3irbDywxhBHj6PSX7Qplqw21fiJYDtQC5byNxBPp3b7dKA
UGJaDFMH8tior3zKHssKRwFYv4REuWtv+EtrfBlrBGxVLysKX4XUCOjFUrfa2j77Zg9efVB/Clx1
dUaR08EfBBlE0usZjaYWPtxjRjuLBJBw3wNBuG8j8wsb3oriDGQ6UE33Wu9bM2iogxaMTWN215a4
9MVeaTxCtl7ep9pfyu0uVyIkEcAYvEg3I821ePPFEyuZzRmIWviRpj3q6n02Zq4+n7JSNPxleNc7
FRwrAFzgfAJlKuh/ru3ENgRIVAORyByfdefJQs2+Le7r7rehkJcs1T3bOUfmUYLy+O2J/zzvMIxy
HRiboNwIoCRnuJwX1YQWq9z/bB3qxrje2tQzjffuR2K4SS/Cyq0ZRNHOwCkJlfNPCBMmm1ORtx0u
mXJ1QoxEAXbACjZ3gwq4xXjIGmX0C4MJHgqfAwJ6R5ZWNTgXqHB5ibPRmcfKIgiFZvFV0nbEeZpT
Qbj9fJos7SkLOQ1IB5HH4KayGwrgyxKYqKsNY6nPRs3VnRcH3G4yrbfRX/f5ghN1KbV+EFM5YAK6
XrrBKnrJ0BEO5EJV97WOyi9eMMkPpUkFCZrP5fwPUwsdFECGSE5yNzXCZn3CUTIHzVvVVrsSBOOD
3t91ZHJJm/gjxZMyrgCwSoKpP42kDcv5ztQLDxwxFOX+0dMLRbCia44Eh7WxX9CEh3+uh58jmaQk
Jc5SpfwOzInLtqByo+q+j+/A+vSX1CIIBHjXYouiC31pe+FTpiBnts0M7CJBVJ9G6TcAioOIL+vz
yXhtghsQyi9dlOsKJnn8Suef2t+/hwAGAioHJUgg/SD4cD1hEHUwq3Z5K6MDfQvOHWy9ZHiRrFTQ
tbu2D1DpRNBEyhIQeS6WkQGQ7DxO8SZHd7O5G9Bncmi607SLzfB28Pp8IGJEF5aW+89FdJ5Bim9o
LSypIJzKlGHrOKkP7FHA4gR8ogKHE42LOwt0ZA8VRmEtk47vYBaLNc9gG0iJ3h7UWqRCgxnQygBS
QU2H22sdgxY6sRc3qDI/Khq/QflvYpFgNJ8L4fBodA2gRoRDdymoXk/e1Bgd7jDILkgIGSb437TB
zRJWgbWk9cfkFxSKnpSpOY95vNMkt0+F7DPL8vCH3uUXcA6PvVtFuM7gKCDZVkr6uyVqOrFzZPkW
r5hCJi9F2mzTyFeLTU7AlS9qOV2da8hOYJ7RegXmz+s5iIZeHynBHMjNyUavQW3cSeRvEfXLPION
EtcIZOFQBr22YUi0aAhFxsMcX6v5EZgnYQJ9LXJgHdHNAH9B1YXbByO4CQnOCdxSfLrvnm/74+c3
C77/4sc5ty91tY9nGz9OpGNePzbJ/WwCr7m5bWV1K6MlDSk23IGQELieJTVGubJJI9xtu31Ue4YU
jLWbdd4wbm8bWjs28H7Fmi94XbTkXhuSmRUppIEh1HXupWQ+F1H+Dmz/i6buo4h+WbQOXKsW5A/X
HA1pDmxrxKulXnRtNZMKmo9yLgdN3kOO8F5SzxX64/9haBdGuDk05Ax9NEYmBxN1Xpp42NQTWODB
49XYqmfn6qYDOT5oUQUBay0u4h23VC7Rc4rRXY8tZT2S9WOLeN99Ma0Hsx1cTT9jZrMM74Xu6+1B
rs0kYFsor6C0h7IzFzTUomFwVlhzyPStl+JAmvq7UsoOt82sef2lGW5QlZOQtk0aOUirjUG9Mguy
Cvnsl9tW1pwRjQIfKAqclXwMjp0crHdaJwfxvlBOauuabEs3keRXO/Bl37a1OnHLcxWVUfS98x0t
rNXNdlRxfBkqcsdJvFGyrw6Ol9tWVucN8u+LgB6qr3xniTNUbQ9ohBzY6Z4BpUW180KnK+QeXBsN
6GpAwoN00SKXdu10Hfgns64HCVWLIKEni3Rz4irZz78fzaUVztm6SivbIRnlYAyH/l2xvklsp/41
bgcHBG7WeNcjEwqKfm7bpmjfpEUtywFTj4ztiOxFwy4dBGnqtQALB0NdBpg9FEGXCb24K0lY/YYx
TQZy9FRhDPrQe1MMcku2EVcml0/mTnYw7qC9aNF4RoGGu2pWk4oE1yTRYJ5xZSZTnrlZ1U1Pt1fn
M8cGajIq8E44NuAJ0B24HhO+Xe4yFtGgLYPW+jZW26gOKhCQqt8l5aVr/Sg7snf9Ycx2ZRWkoPoo
2J39lErHZF8DmJS7kaf/BKNkXwhOmZVM5vWncdMtM0jMTUCRBvUrPRT+47xj2+/ynfH99hTwhM/L
u+RqCpb9eLGsWe5UkZ3ADljKoYo6gtZWq33L2VTaIeld5/uYh7q2T56F8eTj4vJ5kf/MPneS5lh6
baQw3dUHaAlr0c6okHp2VeVo9Psy+6qnnvJNSiyXRduo9NIvtfTQbEFV00mF6zzOUFGX4rt8P+uQ
2Hgn6q4z77r5Psb/XLvqNnnOHpvYrUi776VjZQO8PbtRJQhYH5QWt4bB+aptjbTTqEODHrj39Nhl
z3akuOr4TBTTzVFpsSw3Q75pSLbzCPb19/q+L+ttLD2m2S5HB3lWH+zpm9EkBz0w4m9K+1BVvqFX
Lml0IOL8Ahr2xuBW9nMm/e5HUOaDVSITnP0fFchbw1iOmgtHMJPJctopHgO9ekBxcGr8WTNBKL9f
yGegueDVz8kb1D8OVuTPiJdD5eZno/ZMrEIbFOiRSfapdZK8HLoStk+dA6GJn2cvtey1ZkDOaTgd
4qO60cHw5gwbTJqLZemOSvlUb+sHafJUdtZD2wFp/3MunSZ517jj0/TSKm6an+nJzN1adSfA/tQ7
OTo7pQ+2GycRTMRK3hI7Ap1N2kIztaCtryeiYbYE3YthDMCYhZY/VvYbs2vnQ9nWsWdPlRpkdVG6
sWaeC1aOX8p+yDzQeYuA5h+0L9crAtJw0NbinomrOdg1rz9EKWg70DEdgxnugh5MTzHoF4p890II
OHcksN9bS3c7NFLUrbIpHHOjyQeH/cihGJGN2mYyXIYcC3GlIvWKMd+AY2y/JHuLJHdBRN4Okkd2
g9nt7SWzD5ysXQakN/eyKbi+CsfCTao61GoLvWf0NUIKMPGsbxAJxbaoz1oQ55sphioDVNOmvTP4
aQmqrQTZYpQm60OunLOzZkGoaJ9uUrqrcy9SfVr/qrfJEQlGSwvrwcVx4Rp/fYPD9KP7DJcdFFtw
GF1Pf9LUdNTMcgx+6IcH7eGv4+71r3MTAjUMPCoL/HpEZqxFty3VHbHRt157SzVDUk4OnTeEld8H
7a5vYjyaElHu9gP4/snDgK6xgC5cJPm488/OQCJcDtmIjhJ2lmTpAXxgbj0mD3VuHKt0dhu1Q/My
whh48aF56cutF0XFrladx8GenxLK3pC/u086UDcXtL+nbbRH1eYxikssqpcqmh8DuyhtnUnZV/O4
IdpWswNreBwrtENbphdLgv37+QKJiUUnGGCTEOP+1ETSyBpU1+xqDLqsRA9k5tclRbFjE6HmcXsN
Px4mn6bvwhTnIU2n6G0XdyPuDuZjByJ1c0LPSm1CE7d81ozUh4AM+r4tX9bYPR2LbzRv/OqRJO9F
T1ywzeypLbuD9jp2R63UPdWYdmq5F3zl57sUJmTpMMAlB4VRXr8yiqld98k8BnGRWlsm0W1VKb1f
xqbpVxLJ7mopOqFnHDE/1yFYYrQ+0WnmSz1z3LaoFG/uISFWgxFg26KhZKuDhuIOAvUgn5iqapO2
4FllZYk8y2ziyUjMba/q5PH2MD4awz5NNu7S6OtCeP6sRzgWYORw+jGADsTWUkH6OIAnVKqNgz7T
XW8cwC48sVdd8pzkvnWyre24FSSEbIgrNbjJjPmr2s6Cw//z+0tFdw2KeCiCAFPI8x8DIacsUzsG
ox09Vs6O1KES69uhL/doS21pkMxEcDNcWU6YBA50KU3iyqpeh6WpBd7YyWWYzDtvzo6gj/yXQUEV
y4F42Ycq3rWFhlijRAp0v1e4ACTJjqgnSy28nu4K1JyHY80EfdnLPuGWFj2VfwwuQ764egAiWRnQ
hcOQpg1Yj21ACIwdMzZUtGNXznasF3LKC00DqnJ8L3bnSNNYTJg8xdpndbbHHeveOMXyqX/rXqDd
vo0VQZBY4vjnsf2xyL0Ao8KOyjmGxTTb9179hn7zwyBqd1w1gisLGmxRbwSS63oCh1jPbbNWxsBu
IrdkP5xI2qblo5bQw1D+oKJCwKrXX5jTrs1Vejk3dYIxFYfxXjY9+9wfpMytjr3AMVZiOSgj/4yL
cwym6qzNGQzR7FmtS9xGf1nSHUi6BHtq5bUFv7gwxL22hr4wS8tGjNS+lbvhPfpeetpvHfhOtxcU
N9Zd8MLUMuYLZy/UmQBDDlPZQ/egya60Gbalb267Iw4QS7CVRRPInVAz8q6NNcEY88pHwPjHM1gk
BIF5We1PHn4xIO4mk2moLVjdMnfn5IESl/ykXwc/Ocrb4YCGtuGrwN6yY27Z4x4qeWJ0fY27REC2
AAe0z+VO28l3iSsdDHQUi6gePueJrjyDr9tV7eTUusVG1Bj2dDj1E3xR1CSwdrZduh/fvJDSgTip
jP07FG6beuW+Stxq9udAhbzcES/vJJB29lZ2fYtukh+CXbY6RPgcajloBAcI+NojpSmtKilC+AUa
4Vj0iPST4lYiIOFKpgEzeWGG80UnK8tUkrCZ4wAScPU7qf0JmQa6pePWgWoFg9wCtP7Ab+UJrkCi
AXIeakmqkmXLkannGzvbJcbOnploG6xuNWSUUQ0D0RRA0Nez2JRDnBGq4rlQHfRddqcFdeGaXnbu
iGsObn0oNjJ1pVDvBBfe9YiyYMbkBcQNQpJrywTsKjn4Q+CiyIZQdd4P3xwDCiRVYOcjWF+BOmq+
gzPNG3URU/1Hzzm/GRcCGyAcF3QJ/0YtZtI3JDJwvLVJqBe73vxqFXSnV3ezfDY0kM7GPzvd1TOw
Yan3Spr6ehwMkPzrvrDl45zvsrON9f3fk8RaS78NuhrRc7j0hnJRIkprCorYAsCT9LEZf0vzDza+
CCLRml/9sfGpSSxT04Sg72YKsjvD3INbb1sEycl0pz3opkLzyR0PIt3XVZPLZRPsX2gT4XmDZKmy
4kbBsNj02qunqd7pVnh7WGuXCTTh/9fE8gkXB5SlUbUdgMAKomfdm/eQfjtNx0R0FVu7Q1xa4ZzW
AKkUHh/5hJD3ZDm5a2bSbi7Q8GLuOvnQk72QDIxXP0WqEy6B3DWcAZAQsI9cD0xtxrICq8QUgCxj
U+/jDcoL1qm9N46O1+3pcTpaD+nPeWvu4rNIjmUtOlza5qKDVVa2Mc8VMGU7iuoJ0HlH8/n2un0G
3i/jQ9V/6SBSQazD2YDWOPiKetjofPRb7+1DuiP7fGd5zU5/lLbl1haUBJbrF7/5Lw1y98BSzvWJ
QFc9GD3I5QgC6uqMXYyGu/v1WjlaGSkxY+UIiHt7VqafiURPWMHd7Yn76D66NQ7O46cuYtFEMQ7p
ads+Nl/6TfwKjqUDde3DvE+PrZ8fzUN7mHbFXv2Wnazv0YkF/YPgari6t9FWA1oV0JsCrcf5Zxbp
RM0xYgPs3ifo+LlKI1SOWrutAV8DVCM0LREbuVPYRj9ioy1r5mzTZ/KkH+0NCKf36V136g8D3d6e
2pXGL/jkhTnu6NUyM6/rqgHK8Xe/d54Idp62TTdK0OzHh/Fbcipen5D/FRz4q75zYZUL/jkU9FLT
WRwTdP3jBu2SXtl+yQdBEk9g5uNVcREpS3mqhtqEGWrvpe6JzudZPzFRZn4tzXQ5hx/n/4UZEL0D
32PVMNPuy9K3d83BbF238qG24SvH/gkKpCBQfICktKeF9Kgc7f/ffPJ3GxbXoFYbWsyn+U2edkmi
uHk3gcZW8FxZ3QEfFK4AQKDhZJnwi5ECLSo7dU+moJ13aCJFHZuJAKmrMevCBOf/pQUC3ggJ/mBy
MnSnnhRMpcDnlzj7KZxcmOB8vk4bmjEboyjDsXWr74bqFtV9RR/RNfduykCNomNeYJTX0P7P4XZh
lHN504pNpSAYF7Lnsav9nO/Yq73r9mDB21r38hsuvOZbtj9q3/GckBpXRNGw0g627PSFfndZO3SZ
X6+dToYpd/oOH8DOvWsee8/8pTduD7FawwXyHUJW/xIvLyxy5znrOyqnDeYZlBC2tEvTTU8EJ9zi
DZ+XEq6oWBY2GS8AXsaSqXcGwpcNRIf5UsZP7QO4hl1hDX/1Eo9d/F9L3PrJUTv2UY8tlr+MR7Dh
btVDs4/2jQeekn8Kyrh8WcDHLiTG3EET9XMim8OAgKL6Z426c+1q38bT/NWJXfPOOo6/Fvnot9rH
S7cSqfitvgNBm/Nf69wmj6Ok0iULnpqVHkRc6t8OUn6H+D1XXWQZ7af2V18JizmrD5VLq9y+T7tG
bSlaftCnjsqmE9/Jmg9Fsuw8abJnF51rs7ByDnHxNTF/OkniQvA5Gg8pecvj6mtcPWcTPRGm7ZkI
RLR6E76YDy5ctCDfqvVmWY3uq65K4EnazJarvlVpGBde/m8v1cup4FytTsHJPSsUrhZttNZXcCq3
3gFleByXqPS41f6uKf30i3P4l8D4Z6R8LkWJ9GyeI4w0aw/FQ8diQOm+mt02pl865Vdb/KAKrlx2
SIS9But34wvTXKwYJAdAqQzLL4fRvRn2HtjcvWYz+rbb+tOxc1VB5Fg9Zy4MLofExVFGHENOo1Ge
gtiuFb+VJqASI0kTpG5WbyAXVrgbeKoqBVOzEcPK9p3qKnhbOPlRF750l+n5FAcv7HCXcYPVeR4P
S6gFc8RBpd9L+TwouptFrtaYS1m+ls4ao4JTbXH9W2a5QIU7jy6zAsMDb1LuOadoa+8Zcduvtx1z
7doBTDYEWFBUMQEsuV6rMuqSrCDzFNQs9cxpRxvcGkU0MKtGAFcBeA8MV7B0bWSSlLrKeg0vd/Xo
NIrXklA1ROAYkREuyiU16FSMSMUTV3uJB9uVzQOpHm/P1ppnGxcD4eJV1ug07lXYsKOnKPspQejt
toG1gHhpgFuOsRuBk1BgAP1VNvMGaO80G7M9ACgy1QCrCfJnq+NB7goARxTBAVq8Xpis6ZVBqWGu
OUieiBpidUEufpxbkCkxsrwe8OP5HiXBb5LgBfKB2OZ3yAIW+r+P5xZjyUZOU4vfV+9LN5zOE+SJ
3DbMXpUw/kK83/jL9vbqrIbSS5P88ti2PRJLwQsyfQYPEBrzoiOxWm8oDd/uwRDVv4PurGJPTduh
RVAGu2o3uCz+LviOZeq4oQOGsgwcST4HWO/rdeuiWCeZpWNDFWlpedTQmlfbTpNjprIi3uiFYTI3
HWU0lSmFXD5FSaODvSJTlOmQd5azp8ApF76kt3IOWrbSPhpGNd0RwxlitIk1oj7+te9dMKVYLcSa
TxgoO7MLiYyLW/eACVdDKb3VbVvs1NhhXhUZSWDNmggMsmp0iTZQlQLIiS94TuoElWgDdCstfVbH
V6c/tI2Od8+vRn+6vR4rnr7gyHEfX7L8EJS7Xg4KbZZiLGApnzTd19vE3GdqV3t4GDgCr18ZFLi7
wJoOwlu8ffmVj7VGGnQZXbXQfpHbHHjO+Q6iXJEEre3yy+1hrRxBaHZFMwlSJQuMgfN25nR61OsR
Gu+p/BWZV7RaOdC2BmK3PsnZ7INII7xtceVMB8QKUoAL64TmfNIXQaUI8HZFBpLBibflnDu+DXG7
wwAKuB76Jrt/MLdMJBLKgM3yb/uksqt6rNA97IAyEzLKgUT0XS7b77HViY6nlYUDLmnBsmiAsH9i
XU3tEppqY6EEeh2BPLjzkmn2ciDZTX3+0hFRyWlt7RQQ6aFhBG2uwOlfu2TbJJZJ0NAOLqV5m7I9
6TvHTzNpY8fWsbeqb62pvP/9bAJ+sjC9oa8cBKHXJqkVy3JU2nKQ/9ZK7XdJWshNvCmq8fsf7GDJ
0HSiAAvP53pJ2llQtB2UoMqfKz33AFQnitv3reBwXNnVCB14+YIYWFm6Ia/Ho6itUeWEgmixTr5Z
TrMdZ8MH/anACdcK8EAPA14LzgYNr1Juqeo+7000JCmBKjVzaBgl8Uu8wrbKpEwb26HWhk2kf7ed
TAJNLo0P1LBFrI8r3rlIBC9kWNCX+kSuMKj5FKeoFQY22lNJTreF3WztOL4njrpJ8l+3V3DtxX9l
jossip7UOuQrlMDKZK9BUbKxWl+ffiKEOkW+M3EAmXrsTZW5TSBE+veXLFgHzz9aHNHbyNPYTkyJ
2gp8rEGt1K4V4cibo93o2GiXvm+aXSHrvwqpEZDCrGxInNfgullwNxDk4V5htq71PWZfCcoq+QJF
3eprRbWDJH+pjWKrmY2g63RtQQ30NYLAAgYNfv/bSpVEDkXDLoid/CpDc3nU3KVtvi37GIKqRiRI
SK0NDxdXoHwXkSGZZ7FV81mVa7NUgzjxZhmVULQDxu09jcEc3d1laGC57UKr44OMCmBhIGJHFfZ6
cxLGBrNGzTmo58FdiI+dO6NI9yW6sktVRM61ciwBkfNfY3yy25zHyW6tXg0GCuwPVVoAmvCoLdM0
eSBUpKfIxR0bhD7AXyOhCHTpghrnPGXWSAHq1UoLO514SXa2kB0ap5fb88et14cRsJrgJAJecFmw
6/lD5VazIr3TQnt8tZxwHns3Tu/y6ABSKVrL/m1r3Gr9rzVcIhBgQEz0USq5yAjIfddSS520MJ9T
yR2zdKMORb/RU8tvUECfCRWkILgV+49B4KfxB1KKaGe/Hp4zTR2kkhUtRFtdNoQdGvWr4hiDSvD2
wLgH1P/aQeRE8nJ5Pi/TfDEwDQp3RY2wHnaZNnhLacvVYmXY3bayPpo/Vjhnb9LRyFKqamGC6qnR
7xIFYrZx60L7+bahNdcDRhNvC+gTGZ+mrejLNsscTQt1SfZKNJenteGCO+O2lfXh/LGiXk9ajD5O
HHIYjm4Y2zE/AULimkrnCrG9ouFwTi4lAF3WOgzB+wDaeEzaF9sSBNo1DwDD57JTwW+AQV0PZmZz
ahANG6lHCzHyuik953oh4upb2644mpGwRsEOmEfOn2tnGJfuOT0cnCc7PhtyTR8dkPM3Kn2KJQ08
ROo0HW4v09qmBYoe9yyk/3GCcCPT2mbIKNB3YdV1G7t7j6THGcUMIMd8SBBtbxtb84lLY8vHXGwk
O5r6Imsk+IR636Tf9eaQdF5kCMg41oZkQ9rPQjs4gisvKSRRkCeZdaqHIMB5MabNDESJegfijz1R
RXxVa7YWbB2e6JaBWyS3ZFrRphC5GvUw+ZLSHyZOwFj7VRK6yRrB3K24IFxvIexGURuP3WUbXMyd
qsdMt6fMDONo7g5o8gW6pIAS+O0VWhnPEuXw+kJrEUIdt2u7zla6AWTVYVwNKnhujJAqnYcaMMjT
kAsz0vjbbYMrLgFINMRwQVAJNBIPRjJmPTfzrLTCBrvPlyD/51mtEQBzDkwYE9EZrFpD3RxVIbDQ
qfwRRfKxr+se1hgxktJDng+yT5NRTIM3qbP9EwSWiSY4PVZ2NXCei+Yvmj2w0bi4PgypxvQZp5TU
3mugxJgB6qsOWWWf6gjNc3EncJSVeAh9JtC14yUKtCwPMG5LoKPK3tDCCDxBZv1aJpM3T6Kk4upM
XljhzsRKI3Pb1ogbaMfTKNopccEea5Ta/uG0uhoON32ZPOVGBuqIUNFnNBIr9as5IgVoRa0QGLfm
/BaWClkkxHgU8K63WKuNST1kMTh7ybTT51Bi6UMbU8AECigMnBwNAL7abaGL09k0YMZZG30p9pJk
P5dg+2tbTXD/XcZ2kQFcLh6qBdEI8DKhxQ/cz9cfVKllJ0dNpIWzgzda9JsVqpeeQBkzR2HTl9B1
GeP93+9HPCjwqkAKDygUbl2ntlZzs2yMsAD9jQUhSZo/lew9QcnytqEVNwV0f6Egx1UD/Vzc2PqK
WTKBXkXIpJONrlFwQJqC19iKj16Z4EJmNrMGBQlihsk8pzu7Mg+5nFNgngvDRbSpBSNaidBQ27FB
0WYZyBDy3IwxHZNMtUH5rNZpHDisKV2timpBhF6btw9m6aXDaRGMuPYJm0HXi9DcCGOS4TYP5oAu
BYew6Pm8shc01EDgdNgPCJecmd7EJZ5BCSJM9E1mAXyJju0ZsjqD/ixDFvq2L6z4OYzhfo1XM24+
vNOBRG8AQ3BnhHjN7uqYeCNI3LufFXvui2QrQ1onf/kHi6BGQIMAyAnR+3A9i1B+j6lewyKL1Wct
SfLjUGrPfUcsNIdDQdoq0uRAmST5M5he/dvGV04EDeLKoDPAOWvqMueXFcvjKM1qIzT1rRG9ar7k
ycN+HI6ZCEu1tgMAGkNOHksJyXdumC2uSZEsEexmSXNL9cc0JG4R9V7uhLeHtOouaIsBTgwPQBA+
Xs+n6YwTUpyREQJYtSHyO9Fere6RgJxmFNVq10whZqAKo2kWuAe5wOH0INZCiDJD9Gjdz7E7eaYj
WCA+W7cE3kW89b82uBUitpUVSl6ZoU3ZNhvb59gEVUD3Xlel15AEAuPTro+jhywVhfy1FUMFFSnw
JaWLZ/T1RA7VNMa1M5thaUKTZNYsXx0jzyDO2VbS37cXja90fQzz0hjnHiROu7nKmBmaalSnO1RS
ZHkDAebmzqKK86bMownKyNR8cHJ6pABF3Uv9kP9gVLK3iWIjKRPBx2Ovz1Xn6+1vW50H3QCPp4N/
43p9PQ9ZMirIxxRmGLX1GyM/1BgEAXH5o4yEWr3LT3GnLBIwoLkFS95Chs35bha17X+OCQjEuWDP
lBQ/qqw9IZI3K25Ste5Q9+9kKreq8np7lGtHBmRMkeFGVQlUhdwo9bRiJkidzBDY9V0xCo6KtTm8
/HXuMm9EhqSYBX4dnBPgTcm9Yt4Vz7dHsOwEfvKQ75QV7ETQyJrc65vYc89ssOiGdn2KAeCe1OO/
vL4xNdjseJ4iWn7CYBgFKSq5tsKoDGqMBXrttwexNlFgSwL52MJkikP12tlSNsWW0rZW2CULlxGL
9xDYEBLMrE0VThob/mwA8mct//3iBcfMqM57NplIVO0SALueRju8PY7VuHVpgnNlBiEDe6IwIUvx
zrLRheSkm8gGZ0W2UdvY6yb5kHajBw7Rv0/3gKZpeQZDeAybiLsvjEWExMUSt+po02WOr/SWCzFf
daCC2Lx2eF4Y4tO0TkGlnA4qYhYwzxUFZ8SdpCAhJ3WuXCquowmSjKurBv5rpIYRHiDfdL1qg9Yx
W2kcM2waw0X37ja2IzQHi1ifBWb4OrZCZm3MZphJOss+l70y7iHQ9QadbsFday3kgPURTfh4VoFS
iws5ErQLWySfrZBYsVuSzBs7EbfP2nYC/BidssjAQEqGiztsBmKym2PEBKnx1LGHilFYqplLhLo/
K5bgbtiyIHfH4vDtq6yZEtTqJDO05JcR9+25C0BNA31NwdV+5c5xZYdzgohM81BmGFEBehj7ETA+
d7BK31JDZg2CfMGKJ/yxhTZj7gbgjEM0VovDyURzVUCt7Myz9f3tSLE6cbisoXa8cFzyr4iZJdSR
MxwNCBS6X2tVA2rLufOUjvVup1qinvEVrwOvGmhhwciLqw2fQneIYke2isRLS97Qw+VVytPtAa3O
2oUBboWyGERakQ4DqfI9L069BoBpfLhtY3XSHFS9ka7CvZ1vK85LEvcNq6zQIAfF+I2mjLQJe7Qv
3DazfCp3pGKu/phZPuPinNCppkjdgKEUZhptjA58hODboG5VK6nX9+x1qAfj0Jq185QUjSDc8VXb
5U6o49UMBRd0hABrxbkf9I+TCDguOzTQLqFStq8oGL2f8eJ0QcS3T5IntXwdjEeqD4JNxnfYfzLN
hSa1ldo5tWBag01FI8eum3dKkvsWotRbBbbkOJo2sabvK6c491EhuAasj11FI4WigjAG3ZLXMz/m
EIZqaY4GXRASDVN8hG7UEUkQ0NT8D2nXtSM5riy/SIC8eZVUvl1pZrp75kUYK0MZijKU9PU32Oee
u1UsoYTZe/asARbYLFJJMk1kxANmS0+6nZ5ySsHV5tZRTd7vf/elM4JHRnA1Y6IIZJjX1pvCJEON
1+asDy3IXQudBJmqroW7C+8nWoEeoDBwYVQqxFV34V3zXBd12TD3jMjQH9lXcD1tuRnl4OXh2Zb3
f+4vainHQGMBHHSIEcUAhXQwLQxIKWOsuuANCcfxE3HDugaB456q8R5Cs2Fns3B2PyvD+IU2PvNS
MGutNVaWrm+kc1C8hNyN2NvrNdO2h7d2pXd+TLptrO4HFrhKWKzBcZbMgM4KDXmUFICPkWJhAvCY
k0wo0Svc3nBv2AMrs+mTDbXtQ6Kv3BJLlxEmUZDUw6INXO/1mpy+gdQrN+1zMVKQwFToRxatYR1K
ndpbHRpdK6dz6YJFDcFBawoIP7QNr+1Nk5IoJDOQmHoZQi2LGj5q+mBNy9dkuRZXJthLUb8GLE3W
VXDB9Wh5A1Y2DR0gTQ4oAnit+U3ykGb2yjsojxV93DnWhTHpyFsdRHtbRLRnyBWCXoFPhb2nVg3W
OgUyTCHYGQd/aMw2NJKs3mhjubH0HOMknf65jmsVLAb1tOVGqgc8drQX4EObzVg0xhFZUbVXphyD
8tkax8bSTSG2Bp1NkHrYskRIioatysBWfm7q6QuIZw7YrZV3YNkEAisoeoIdTG4EkbSpJhe58jkr
7N9Ua75N6rQ207V0XgQKQjD+Ctkc6bzoCWnHrrOw9xYPiljbuX1/Gt04SDQGUp7072YJPj41atoi
SUEDDeme5MEFKTMQe9nnueTao2UIjrvJ4zsTyoo/inEczvevviU/RtoK9Cl8GOAVaXleP7X24CE4
TUEzZE1A6LW134Ic0au29y0tfSycFxD9Y2EI6SQnLhUAV3ktwuDBybaTh2Np280aU8jiehDUG2CV
Reogvxy0xZSETUWIVfEd0WvwH4KmjyILK9YmaRYXdGFKPGIXj5RrZZk22mhDAlA8hBlEHH23tNem
L5auNASjIAS3dBstDynU0QXcIoGc1tmLqe4rdtf6qTMPINaK11KiNVPSF+K8GNBVFUF9be94abt+
n2EqrRjnlTh4qQQArTDA/NHDAhBb1ryMMS9IbDNH8lW95MMfxelCu9gV4zZzCPgGycbLXpI1moxF
10D9Hv12xK2GnL1OGnjovBxGLVofy958YW79Yqag+7Tb6F/4OqIJQQUgkMKSa6RNzKehQK1GNYsn
I0VLUP3L6eqPiwLZsSAaEMKucse2KxKbeeXonIemO3CPbfM4eaWp+gDpiB/3V7N0BV6YkqPtgruk
mV2YImZ7tOzfmfGm981W4K9XNXSWPpIQA8H/Be2ZzKWNOGFAkcZ1zrzeJKA5LsFtvCnWAPlrViRP
nzUVM+kIPM+a7tM5omOI+jWtt/f3bckKgJ020KxgCbmhhMEaNaqVuPH0vnzIsqOeGP40NoECbNZf
W0JTCjcekmSR9YlfcnEVJe7sKprIhyjUGAIkXe+Qj9m4XVn6rtesJf8L/oAIEvVBVPHggXK1KfYS
YzJY6p3HNttVs4cIBF8zmJQ6GEn/uzTiYiUCWrhqLQyiw9sNlMAhNni9vgpovqYfa+9s2cXvJivB
zjQqa8ogCykt4KmIB7EisPq5klO0JbNKzjvvzPpAL8CxC88AZeXc+PRbTTf3v9jCXWvhf4K1ECxF
iF2uV1RqiCrcrPfOWj5TX831xG/t7DM1rd19Q0sfC4U0E3mFaJfL70fspc2cGsw759rvtjp6TNna
MFbUeuAYb/dtLS4KdJ/CGDimZNlkhOQUoxqTd076CCC3SnskawToC2dK5Gn/Z0Is98LTSZ5m0IQY
sG+eGaBRsk3AgqwmVZjxdOVQLe0ckiGRv6CuihD72pQ+ZmXDG6xmcH4MuXGsvzBMKM9ivmmtobbk
esCpoL+soY10M+FesNr2BnSzzkMGhckgbTZP+dHtQLyMjtL9b7RUPwCr/z+2pJxsIi5LJqZiB4ug
PM4/gOD0ouyQDf5GATPXGsXQ0gf7xxz48a93kSdTXSugzj87YDdpT3rzML7Z6q/7i1reP8GeCxAK
+tX6tRGMMyitO5nemfNvbfaqmV9KL+Rt73vJs26ScCQrmceib4Bf7L8GpQtpsLjlJvrsARGW+K4N
VjHtncwvtfowNO3K5bd0qmxwOYjrDw/Jxyj/hcvXg6pNaJN56MSfW/55qF940wX3N3DpKyE0F4cW
zJzoIFxv4GyPU1uCevMM7rRAq85WPYax+WdVv31pLQ5GWRDNgifzpr1UYXKq01o4epx2JASYlEYe
U8vHSq92/2JFGDpAqoF2Gfpl1yuCdiOrZjOG3xmvGOTy6yxCbSX9F50XcUGgh4D8Gw1G6dGgZldz
T2XxmcUhsYLe80vn8/2VyJRZItSDDQjSCUylGDW6XkpZdiZmJ9UYo8pWvsXutgdX69qAmVUegPm5
etCK/E3XXbZBLW0OOKhjj1XtVLu+1JTnfNKG0JzTeVemhroxBgJslqFOj3oK+pgOM9mb+z9YRLdS
bfgDyIFiFlTLgWK8/r0NmBrHzvHiczerjzFLXirloYo/FcOws9Camryv9+0tHUYBHPmvPelGi/M0
qQfwJ58BsffAMY02dZt8T9ZEUZaylst1ybGpqmC/NCuOz6ml//JiDQpDeRkyVE4AbQE7vobUJd7m
LfGZuVYXWDo4AKCJ5h6qrzcHx50LMhHMbp0z/h38ar7S/XDpWq1j6RYAuTPMIKdAVUVyNAfszkbW
5fG5nBzQYiuc7DRifO0aE4Siir1GLrbw3TD2JKZZIGgC+Q/xcy4uNo3rXtyluHQsK9KzP00/iFNq
Q7isWtMkXnggkI0JjAbcEfPl0ivk0RmoYFooZwLRQ7MG/WQ5BdrwMA1iGDkwSRzM9dqrvvDNUPME
+6En8kA87dfriyu3mArqiHMwAR3mp0rirznlkg1MywttMpStsbxrGw1TxlyZTOWcc303YLgkrvSt
Rzb3T9itFQEVRNFYqJZDHkravkRrMOBO4Rg6zleSmr4BkVHd/OsBhmsrN3dprHlA8sRnu+JBbNZh
uqZPduvgwgLavhZG1SE2I3lcrApYIq/icwFqQ+M95mmodI/l8PJvtusfM8LxLxy752oZG1mNc1Qp
7JR55nzU4mpfV94atfDtEbpekHTVZmNrZj0E+M4O2HraMA2tnbcb/3ImEw8QOk1ow6JeYzgAa0vb
VmYtApBB98SIVhm7gapuHSCqclA3EmMl2lmIT8W8NWxpAuqE4tD15jFj7EqNUnhBty37Z3UaAst8
mHgZKMXWJi+F/jnhyrbw6hV0yMI7KyzbgkHeEghP6bMhc6EttbCZdftDy78ww68cqC+UW2rvdCOa
023bAGGXuc/xS8W2qrKBeoY3PqspeTdj9zMr16bVbq8t/CJshmoAH4lBPOkGgSKQZWSo8WOo61sF
IvbMDob6iMdn/KL3aZCE9/1W/OeuH24AY1BAwPQY5kVw0q+3HsVF1iHCjkF5hEuRDUoa5jU1V2LN
hctEhOlCzQPJPKQrr61wRU1A1t9imydcV2SDkNBv1qYKF3YOYyh4WxDbWYjLpJ2rnYxwRcGFPzfj
1muDYnjFILMIBOkUTtPP0vl1f+8WogOoO6C+DbCuJoQvpGVBRcnsqo4pZ6duR7ZpFA08BQpGZcCf
MnfjD3tgue5j3qP8rKAx1QcN4LsdpsU77++BDMKBPQdPOOTNgcC+3mGrHRrFrSzlrJUWmvNN8300
h7WBQ5lCTNwKYCDBg4DUGH3Tm8xuGkZvqg0s2C18XS8PpgPFJERCxuQGXrctKlDBPboGecbIwrZX
MK/19+BB/ASB5AWsC6z7cmpkVY6doLGrnLl+zNkbFNfcNoB+x/1Pu+Swl1ak7aRsIlbsOcpZoe+t
+2JAXZXOKzZuY2asRFSCEKCgYyUfil7pmMYSkkQonWTFbufwL3kdTp/qvx95RHFGULYI8gcU4SU3
nUFXwGetTKI82QE8HBL66M150JOvf79pl3akN8Np7b7t7CKJ0hzAt6k5NmJ2j668Fgvv39VqpCs7
m5s2sWxsW57PaI4c62EfW7ZfpaCiWftEiw7v6B4OtwnQs61KftCMDe01t02iuf5aGBsQb+aauzcU
7cUyDyktwpy9WEXjj+dWbw792Kzh7z7oqaQLGoM2//wC6ePZEHykSdsl0Wtm+0AiGL7Nw/LcnzLH
T0lAM5SOAhYHD0HZrLyOSzuNV1nUB0CsfsMa0OiFEKgbkkjo7U2bvP1ficNxWjkJS6cN/PdIdVAW
ReorJe4zuB9AyGAkUcGeKd24/S7lK765EAaCtPsfE9I7xxVLr+PZTCJRRFQM5tvGk1Oku9Wx36VX
CAwyQB07Aq4kxzIeCKedNGNp1L1M2bHNfo/s1NEmyJLvPXuO1WwNHCQCcdlBLgzKeU41Qw6aqV0a
VbbtD/PvRsmhIYgFxoIM4aHWUl8HFXuRt/794750f4n5XBuleBTQP6K6i5BX9F2hLA/DhNEtcS2E
SW8cbeTJRE/v0e3X6MmWPuGlPclL6q7Eu+m0aeT1YFyZzjOJfcFUuzbI8TFtKe8oQiJUkfCq4x+k
pKQB1cTYVjyNdLK3pjfanlL7J3drnzkPgJwhFK6TRx2ilFWkzd/G6lOrbJty2GXNvzgXlz9EWrGT
pSoGWPQ0YsOpSL61+ms6rrjP0tETUu82ak14UGV10cLLxznVjTSi8JMu1gMVRJTdsNatWvIV9MRc
0GVgfgTjwtfhydjrRu7ZSQYNrlCrv420edXKfR51TveduJ/vO+aSo1wak866m5qM8M5NEb6DZXI0
T0R7SZmvt93m/2dIfh1KDcij1kmjLCMhnX5rRRWYrYbCib5iSd4/TKDh/RZTBij4QHtKflo7nGYj
zvm5qTZerm5bLaQN2JuMMJ03XrzyxN4kZLI56Y3tNRCGZhPhUJYwEd8FehVq6Y/Z+ZnYkW5roTv9
mrKtla0gYeQHB5ghQwVnDIZzULWEWMC1l+jUyiwrNtTzzJptoUCw0nR5xEalDEBUdOgy9c/9D7hk
ENkWakSiW4vRqmuDpcbYYJNSA3IWkmuVvS/UV6fDa2dlwZCtyf4tWUOyhSIb+lUY6ZA+os5rp+EG
1c4jyarAap0fcaVuY+a+98N0zhJzLSmQ3yIhpykGWXXkA4DayIABt6R1SzECcZ5VEjiD9VAZ86uq
1EfUtYOk6F+MJt50jbtSCxGf6fL+lMzK4IEpAyf2RGAWgcUfD0GKp7av9z/cmgnpis7BeYE0M0X9
l+jHsui2aHiuHDn5ZhTwBwDRUWDHMQIXgPS1GE1S2jtZEnlJuZ0db4fnYp+xt/sLuf1E11aEz1w8
oqbtZUNcIDZXxwLKm3VQGV5Qap+KgkAGGJ067xGNyE/3ja4tTdw2F0ZB2xjrQwejRo+Z1gRI0Hrj
NdrKaRYbdO0GWBowoCBBBGYSrYxrKxMxZzpasGJWrW+wJnBaHmCatMjXYFlrliRviL2pUshUJRFE
TlFdGNUN9FnIWlt9cdcgMWQLbiQUr6X1cKvqx5bCigUZpcoDr0sTrr7HNzUFuB0KlQLdg2OLyr9k
pVGo6pojYmE+OoDVJ4rfOhg+Ll7abUXSj5lngum5EJwR5/tecXumYBlOjLAV1TDQ811/r6qoIGLS
e/heqV4iuMlB+5qbzva+lYVdRJUCUSNiDbBPyNVruzKTNsZrFnl6dQCHgt9pyYHYz/etLHjElRXx
7y88PFFSnYCDLI00192k1RdqH9OObpVmZZT/JkEUnwv5OxJElJ5QdhLLvTA0GjQ3zBKBjRF/Jz2k
XlI3tKozHf807Klsv/Wq5k/WgY8Yy4BaZvm3xCgf9lEQBooFm4oxt2v7ANMDCJtUGV5JLUwhfVqN
X6ZPQOivRd9L301MAIiXGZxWlnTG9KR0Wy9FJpHH864aIG0wKHvHfPn774ZBRKGWCuwPcs/r5YzA
DrpFOmaRZmVgdnECPX5uVeCf1zQMlhwEXQEkL2ATwFyzdAV2dsWc3p2yyHJ3ECE84M5IVUiGj/FK
6XPpVIFPFFV00J2hBy6vKGkSUkEvIYqN9BvkeYmvqQkJ72/bTcCGEr0K8BxcEbsHL5S+DkgKoBZe
URKV/ZdyOvcOuPa17lCYW5fUW8A/grnJfaQwa0NBHx2t61te4LDxhw0BTHGir7+Y3k+qmxhGHinO
5FuQUpzdnWpjKP15VOZ942Q7hwZ9djKddqt2TciKd5av6ZfcbjIAhEInAqAdALlktiiWxTFVsphE
9bmK1ohrbkow2FwMvqM6gV78h1teL7EyOVVyJymipMQsw8GDOHYcjX3/kA1k76kbAvxd9uQQunPT
HdRvnr10X1P9jBtnxZluDyEmPtENRtaNj2x+6Ble3DbMzECuM0xlNBU/DfoLOMmGr9xoSybgSYD5
AWVqoX96vdhMh0KBBwx6xN6b/ll7/Gt0GnYT/D//GJBuzDQtrBr8xGUUW5avNCfqaxMC7scchfr7
p2JxKWDWxUQcHlKozl4vZcrjrux5U0a8Hw883tt19VSYyuG+ldubxBVbhXAeuBOAm6Vnk80da3tT
K6N0so8m+ht68QOqIi/l9Ou+oYXQAJZwxkRlAkm0XHBxMqomU6zj0xRtkIGZtH/vKhCtkGPdt4EG
ASTbRBAZr6Hilg7AlWEpe58T252UHIZtGqW88Yf6S2Ye6WjuipIGZFBCir+RAAr3Bh6efvqD0NVG
udCL7m+BnAYL3wF1GprfoCYQbMbXXxSkVABxz3YZNUPvJ3niJ/xzzQ82rh7TESTUKx60aO8j/gc4
GZBeaeFg1nYdFEVw3rTpi0k78JgXtGIotY72gRtaHsxaVWzz2hz291cqrk3pWkX+gQsd7SWEGDKc
vKgHZQSTDmgDzf5oF8gEnNBVw8w130ZlXDG2dImDC8zDQyhKXiB3ut7XprAYBNXnCielRLAC2Mmz
mdMs7Gkc5gqnQdll3dYqzS7EJJyyq12neIByDjtodZnuk24ioTtWxQrkbmn70ZzFucKNASom6arg
GHyspobiSveqBzO2vpR2cTCK+DDR+KmpnlkO+OL9fV/0dfDWAlokGlzoSF9vhQVd8bHP7CpytKfx
PeW7wcD1PjY7NH6bZDc0qV8PL7Zz1LXWFyAZ8loc6Roj4cKDhjYeho8Egx8wVZKj1w1wOUlc1VC3
x0DbbDTuRoO41cpzsnR1Qdcd+htoAuNNkaKGTjNLHblTHbk7tINeCydUV77g0hV8aUE6QIY1MX1W
YSFFCJLpv9L5bK6Y+HBO6aigcIS5Hwx6AC1uCS+6eBRb3ukc5Z0qmlXPR3fGVN7jjc5/mjsXmiUV
Dc14r6eqz6sNs49F8R0cafwUg962/DPV79UT6BnmccO7HUfGZenbXkWX5b5bLewDtljDAUOJC0Ar
aR86pQdpr4bpXDufdlMnZADAOZqytTrrzawybkh0ozHPiqaRK4QvrzdjLq1eq8yhQmpvlr5DXfCu
qwEQ4ZveOqo/aPZK0R2nVkDiUFkFLyw41JV18e8vPoVXzTOvUtTFVfBVuU8zf1K0I8m+/4vNFNmO
h5ooetJS1Q4Kg2QCwBHXQqwg0SF+By2CPF3LeGR5SvdjL0UejgxBDCZLx0OtIOeupLgKknnfUqi3
Jc8Dav+t58+AW/H8kdFdPnNksHXguVGVbYFBBA1aADFJP3OP+Zcse07GbTcGGu19aDTsKvdBi9lR
4SutuoX7ApkRqsOgu0GEKHOLZh0H95TuVFFRgwbKcjET2VOyBgpa+rzAgoGQyBN6PTLIgHrjPA62
WUUN/56M6i4DY3M9+6n75/4Hvi2KoScuaD4x5QQuNHkuWtUK4pKuqKPG+eQB8Jq1f9yYBBOAaN4P
Xpx5bK+cz4Xn9sqidOvnY1fkKVofkQs+uaYKG+gmU/JHb8pwULIVY4uHFLROQHcDeA0gpOTAWgqJ
gtnkdTRNQV5DjZm+1s6L17YhY12QZPYr6Q9sMFGzMM9NtlIbWUoWEVEIUiS8LwDPy3dEAcQdyjCI
5WrqV3z01Sx9jN1h2zjKC6fTt6pOfLMfPpdjC2H3dl55dpacFacKVXDQmSHEkS7sdMriIQVMMqrU
WNm2XVO9Ta2irpQSFqwIRlqAtJEv4TGVTq9np0VeNIRGY9M6G+7O46HMmbYSOi24KqoiCJ6Q2Ysh
NmkvW8VuPGcwadSb70XyBG3lXaxqey3Tth51AocDCTH8JWgS9xJgckA1AmCKJ09mmmNNbTMoJzVR
STo3sLXaCIbBXKMdXTgSMADvAFMOinUfCkgXd3kxp1WiKG0TgSDls1pssmTYOwkPMvv3KtJg4Xm8
siW9G9TM3aZGdSCyJrQfZ/OUttPR8viK599+LDg91KgFggiFAhnUaFWlmrVNxSLV3Pb9aOxNvTG3
bMyPeU6f9Ix96zpV3zpuuja6eRvJwjJIb0WoBVy/DMEpcBAmyJOxaCqPdY4UyXtCJUjJSWh4kRqv
Tfzc7qcwBwSCGLhF7V2cjYtvxwYdyDPHZlFph+1wUuongGZWbrGFzcQvBngNBQl0s+SxawbbmldU
XaTx5gQA3LPbfiPZCQSSW7T4vtXZxlgNb27PtCc8HvU6oPIR7Ek3B2dchxRC3mHLqLWdeK4HSg+A
5v3nZ2H3MIVviOFDVFlQqrjevcFmVaEVdh8x56dinSur9sv8/b6Npd3D6A0EQAT/Mt7saxseJ03m
UKuPckML1UxBoErS49AWwREKKX8ITQA2WpMcWqhWA5fumYLNBQUE/HltFXpDdktI10VWaTzXnQe0
onHwhsRH86dJrYc5y3xC8veepKEdZ+GQP+VFu3IxL9QxxK8QIqii1Yvs5vpXlBCJzuO+7iIoI4T2
uMFD6ffFpp2+msaTpqh+XQ9Bg5mA+1sua7Yhnru2K77JxalQiNtwPjZd1P/hbuiaPlEiCtKeObSe
0lco3aSbEd0pw/eqwFlLUxZe3SvrskJRmcwWHl1YVzP1Oxt+cb5LEtMftXaDW3xq9yDTAgdOaOLR
vb/w25tc9JE0sCECZCgEda/XPaK86eQDg+Xql2UddH4gFB3N3p/bdnPf1EcF8joZu7alX9sCGSgh
yADgYYKTaUfj5858rThoDCCCAWboqVF8+uOrwZ+rNkFF46H0fqIJyfhmXHGztVVLKbQ5oa/fJkMX
6elwsDywQUBG3vpe6u7DZGYrxhZyBbFulMJxLWE/5SQUIgwOSA7LLqJ2of9yDa4eUS/yJmj8quxP
P/ecBdkUd/OGgNyh9904VzXI4bGq3poD7zdznJf0penQokpKy/zRVjkt/GwsnE91WekUxAyEW5vZ
1rOzmTO9DUFRT5Sdpha03KW11auHsbVz4+QqVfqcGbxaY4yXtXw/DhBKMagFQkkFRRn1+uO2vUdG
3ZrwcX11U+/Gff5s7J19fFQ30HCEDITP+519+lT/sBMoCYfOSm168f66/AGSJ2fMGJlVzV3UvdN8
a/rJWd+U5DSOP2d1nze97xxYExJtJWC9zXvwcQ0dsBTMJmBYQHZqynPSp1h3n/VFQO049nu9Kvej
Ew9vThkn0copEht5c4ouDMq+S6qaeaAZivKxgdJPs9eBw3H0A3HqsEPVsRxfS3MOICd+3/DC+4oW
B4YO8FdUWGXyJpxTSG9pehdlpW4EJCHct4Y52d63svC+okCBiwi1PYTM8vuqWB3rVKfoo6Y8ddnX
WP+tGyuR3kIZDwnGhQ3pjXHixFETaBlFtvWuDlFTHAe24Zu6eeCgLGhPAMK0X2y/P+ntI2u+JwBg
31/k4n1/+Quk16bS+Zz0nPSI0o9p0j+y1ggJ+50SzERvupNrdCfG+88dWeNqWPqIqP/AXcXMPHiS
rk8pTVvdU1jTR8rsqp/qHOELJgPiL/fXt2gFJQVU4tEkQr302go4apKG6qyPLKtWD4XOmoOFSeIV
eOJCqoyqHgJYEEAAkYn2yrWZmA15TInRR5jd25rf3Z0d1AEk2l+NoHuqzBX/18XBkg/epTlp71Jj
6Hqa6X3EM4zcWtlIwBo79t9MbqfhTPP+gTJlfsYoIUb2Da06GXaMOpDm9gEIe7LNPCddiJqG+oTx
7Rwd7NI9FGM1bNV05ttWwRyuqcfNa0O84qlWZ9CrJ9naCNFtgAWgv8Cro3sAZMANF/+E1MdsM3eI
SoWmv4ymSIOKM+2l5on2MLc0xhy2UYDZAFoNIOChc3fUwCb7876H3Bxz/AqkWR+j0mDak7Ot3nCG
dsoLDvi4ccjAS8LS5NB1a2xJN44ozMANUaODqB7+du0hSjoBqKX3HCfdKt4Tt7NH8LpwzDrcX87N
I/BhB+Vl8D2L4pR0JxtKRRI+MR416EKHhVH+qQYwAprFBJWqrA7vW1vcPJDa/deaWPVFrKrnrlUl
CJgi26viwLMLZTMXYHlnKJT87XX8sTC0mcSUMUZmpQ2sSMPGuGl5hJaD3+jxsSiH0Mnmlcd7+Tv9
Y0Z6RBuAfnIDvFlR6lqfMdoeH/XBS1fu/cVtAwEAiIR1Ee5Lt1Km9pxm6YBty9mugoSl3bAjd7XN
/a+z6Av/mJFBWr1nEnfAWGnU6b+74cghJDzknxp9XLGzshxZ2NAhM7UUC5/GxaSyg25G3va+3ekr
15641a5uPdSRcIZQjgS6B8OH0iVLPaJnJB55pOZN+rV2YjCapiwefK7aw8YERjyMM30KIS22VkVY
WCHostDdAxUF4EtyRl9QqBg4ZTFGvdIGboFE0GYbDVPT9z/Y0gpBoIqbAuoWYFYTP+PiOKVahl3T
6hHFrA01I72FQnUxagFLsbTeBUy8XJvcWfARQZ2PSU7ANRA0S5uq0xYcgvo8AjVilH7Desh9qvnv
LK0xmzF20/7+CtfMSS+XywxjyG0+RpzzrefMrd+BP8CncTmGVuyuvMsLhxkD7nAYVEcws3sDn+p0
VhmpOkZVUe5NddihufW38FE45aUJ6Sibvc7BF6ePkV28mS0PW+WRmN/jeE0eZ9ED/1nKx2N64RoV
64HK1o0xIsUbREk2GmmgQzKtXEzShqHUomNOBhEZSkqA8csNwBRZIXHMRj9V1CFb1YrBipF2c3jf
CZatoGECFmjRLxdOcrEWlbRx7xCmn9AUHXd6Zv+xq6xceQjlOsp/1oLKmLAAdhrZs0eSz32H73Oq
oTdFfdbl80ulsunFbGm7SWuNbOPS2iTUZfC/ljwodcH9fMznTTqCvTkF0/uRqrPtQ7J5DO5vgRz5
/++vEyopQqQD+M7rPXCzEdMDOtdPaTpjYkf39dTbEds7cK0Ky+IUW+CJzvpTy86qu6sax0/mV1bu
XB11J2flnIhDfnGzfvwYYLUE9w0kzFHsu/4xiqLmpYLOO/Qhgr797pW5z+pdPE2+TVZMLX17G5gB
VNQwCXxTVUtRX2prXdFOrWL1ewJfCwoy0hU//tD2kleEOXngDOFjaH1IN2lRMVoOfQIXKwt9X8+6
uedxOuytEdubuZUazWaXh7WbvNUxvrOVcnXHjf5gxuQzaOz6Q+8i6GQTxJu0rmm2ELiDAAQfjMDE
f9nPWYyB+4opodsVOmq8YLttY63YuG6thJ4x2/vBguRBVTVa2HHl1TJIeUgHLca2qu9tP5pbAHHT
zX23kh6Qjw8JjJeGyQjAUm9IWhunJgOfTf3UgHtm37tqfDIpJT/NtP3Ky8HdQ0PUDceCGX/+hWFk
4hBzBMbhRqYvJZ5Rd4mnn2bF3rKYPlVptaUte3bUaW8k07Eu1jjrlzwJ9HGgUwXQFyIGUqSrZD0b
U7MwTinKuNDyOo7ttNZdktPjjw3FzBkGUwDjQg9BDgdBHIdCvwFZ42o3tdtml762X73Zz2Kf/7J/
kDVhQLl2dGNQWhU6O1qvxzCYG6OflBvth0L84rv9iWS+8T15SYywj/01Qshls6ilaFCMx3Ll6Nqk
xNEY9IdPPH4Z0rB4Jo/2w2Bu1d7XnkDd8dq/sG7lGZDxXP9ZK/AfuHUcUP3KFL9tZY6jiim8U9v3
QTI/5llY842lvrk5Sty5X3u+Ub/mquIX+Z9V1NziFQwuTeicAy4ORJlUJxzrGJLcPNZPiuKCgio3
MacPatQ5MN2kPJQ1iMEH1Z43s6u1P1miNNsmcepjnZgAz3vNp0rREt/WOoAssoo9tGz8dP9QSW/+
f/YH81AgOUE5D/fY9bWceQpaMgpqpRp156gu236jG521qw2+VgdaujjE6NV/TKHgdW0KSJUKcNrE
OM3Gxs5SQDQPno76YVEfEBQ86GuJo1wxkdYG+sdrg5xMNtMJ1tab9Dg1w+NUqluuNE8gS9rmrA6o
ftKMYqvYUwAwZ8Cq7/c3d3HFaFKJfBxyhbK6N4rjA9qvmXEyWwDOu6Z9p6oa6s78jdoEKcyc7KqM
rAT4Sz6Hdh02Gh1eNOJlUIOtxqOS5K56yowjGd1dbCWBOelP3vyre0ug72GExviYOPQE9Ew444c0
Dt9N6H2tH78F98J5xyOMGARS1jKrTJx4cZXOhXZyynKbWZ/jVjk1IHLJNsXwNAFeplP1qNLnxN4z
gGqr+CVxv6lxsvJ0LAQfiDrRo8U3AFnaTdLjJG1hmFw7xfUTvjSun3gzzTFwTL+Jl63dOVICIvwO
1lzMRaG97YGw89rvIBDXcBrr2slNmG9p47aspp1LyRu3LR89JyOmYQYVvkLv/dE6OU4SVmVyHln7
klXdRpnWCkNLT4yoAUBcAcEw2hVSBjZMdlrWiqOdmNq8zvqX1MTAeFF+8gaw5U+gex1R8PCS8dAZ
b3q1hj5f2n1R/cI1iHoRPOF6P3pi2703Ih4bFGVbTketJZuKFz7m1bU1XLQII6WgDLWi/9pCQfba
lsHq1AUPjXbS2uP02lU+N33vzX6wu2O22kReCA8ERRGmxPAXgeO/Npbj07sFJfrJNCCHMkyBB3LZ
9Nc5Z59rdPm4nTza3RRMAKIxDCjE5wkKKfevmKWfAJJCMV6oApoiw2M9u8+J2Xs4YKj3hUplo0Tm
FGt9Crka/OHS6HahrIjiGMIU6e7WzTHDcEuGpG2Id1oCDLb12WBtYLN64xjpsQa3wxCHQ0cOalP5
8f+Q9l1LcuPall/ECHrzSibTFFlWKkmtF4ZMiaC3AM3Xz0KdO3OKSE4i1LcfOjqiOnITwMbGtmvN
UUfXY9u2f8iinTxYoHLKgPzwuwEh2LxWF60l6CBWLyDzlVy/a6PLnSgHqJRoi0AYIFj90mzBGlkM
ejT2dELUFXbpazaGg3FRk0OWOm+3D2BHHHxRADkhr4spKnGe37BzRetnBFltyrxgWoBn1Fvn3mqC
jIGmdOwXPOCTrAC540zBmgLUGGleC6cueqaaR2qYOk0HGoIX1vbPKkFrunfwrPyeok3e+ZKvv8ru
t5mGGk+6FKOsA/L/8wWc/xGzMWC6FfYZgCieMimLHs3ZlGPgobnkbRJTFSTI7s9K+0OU/FM6WRdH
Gd6QM8M7XwdsZqfb23993/k+uAhI0EQHaBbBtsykrFOOWBPZr5XlhMQEA3R1pGiHoZ517opntDLc
lrhjTLciBRNT901asQoBkKVQesgKozs662q86GM+he4C1jEzN+vfg4khyL40ymCsMtdXaCvjSueC
trZu+yHCO9Pkrp3BqOuRp+TKcS5J97R4a3k0e6Y+3170jgGALKBioFMR1x8nvjV1tpIPrEE3d9QT
85ib6Ki2zewLaARrZgXK8JgBntzwm3kO26QBCPtDqfjrl9EO7OSxmo/u/AtdFouGJk+kbQsf9C2y
Y7l+dbdfKOxGmpIC1VRdj9Im+W2SzAeTEJAaw2X2k2S+a8tPmGs7ZurXxL1UVQz3L9UeMsRZVJYT
F6tOsJbbTxGe27UHBOOKzYwo+h4/gaBWUwNmXCZ2Lrugag99LskQiuh9/5GIhnoMvcHFAWLe9niA
v+QBdNbVI9UYJn+aHu3JX6e4b10/t7SL7v7u8vasoVMBNdB6PPba5wUgLSMBB2R3XNKIFoGbSr7q
nZVTVFB8DpK/PAsDKI3tV3V62zVKi/AZ9E7lZ33JhrBO2XxQl/W+TwzlcbXyjIPwOi85GzDt79Vq
mI7as5Y4QFUz7X8cOk4HL7HdoGtIecg8l52JN/zA/xR5CJufQEHxTRud4m50yvq5KfTqgaLYfZjR
0xaYa7VcGB20f2F0OFkVdyXRly0mSvmTbzOmvKdAJuYjP7g8N5oHziqzUYLGtZ8MLwUoZaNqng+0
Cffvnzj4lXzynlOVXpWCTbcadQNYUZHNzEPXo/5q+26bgQnXVxbbBzWGrGogdjNxBUM7D9qkcZao
p7/bhw/5VNtRnARgy0ZU2RQ8v0ztP83MbQ40K8kvQNEtsWGyJfezoajPqIMDj2s14rTQenRsZAva
uVPvx9SOGpq6u/LNa8A0WZcdiZUukeFV7FgCPP3I2nCOPEyNCS9TMadl3mnMiIC1eOpMnfmko/qB
gp8h0LNEVpm/dsFQWoZ2gw8akAHwsrdaXs9My+nIzEgZv+lm5jcy8KOdNw4GA/CM6OLG7J0nmBPA
r/RmWk5mlAA+Im+6Q4cyjWE/g3yQY5ecy8Ifvt629/wnhZsL6F6grjuY9sCkr7CmpmqY0465Ga0o
4Z8rQ83vS9oD3ZC4WqDSPA9barfH20L37CaecpQ64EqhxUiEhbFhxEazzKyoX5tvADe8dAb5nGTe
eaX0sWNRmoLUe83uzGSUmKodLw5xKtpoESMi4SGmiWav9jqLuWbk9bp3GQEYHoL+HYjaoOo9ZgV6
231MP7z1ddpLbAm3gcJO82eV86HAL0WovNWexLGpC3xFKyqZ5xdNBV390i+S53tHRfkIDxCn4BBj
Ol3wktDJhEQU6hhR0QMTLQUuje8pnWy0a28T0V2Jkgvn3ADMznYpc6WgoXuxrEgdWTSZRuCQH3Ny
ISkJ2yVBqlZKpcQ3R9w8xJTIqyG2RAexsC4G9mw6tq4VzekhfeFFFtgd1Qfn/LigkBn03/9UsvTp
ztWAB4QxTNfAkBEMzXaVeBUG2jaVHXnZa10d1eKUAc9iSaugLmZJjWFPFlKXANHG5IZniLTX+tyl
FEUkO3KofspslOQ6DQNWysmoK98j3/7+/r37d+CIQjIaXBLbpVFt6JTR1JxoVO4B22yNYZ2dmgZM
rXrxzKgbe+ahamTcj9dqAxxV7CgmYPg01XsK98PT0nduRqwlcaIqmcK01ljALMQLng0Sw3k62EaV
B14/y2g2r+/EO543bgVUB0NcwsUDhMfaIF51I70vlmOr5ee+yGWEtDsVwq0UIde+KEBLaczajWhH
vhlp4a8aEEqU/JC4zdEYkgMoVZ+mrwaa3D0SDYniM/Kb5VnYyoBcr3UJXwKbDs9B1TANwY/hwzY7
SpcrKk3dqO3UsMrukfJuF+rrHkEZUpKVuH6Bt7KEYl/iDR2z8VZENcmfwJ6FMNwOjfKxLVeZ0dl5
NLgspFfhEGHU0xbWVc6T2Vl970Ya31KFZT8ysBYCva8tDjTtiwAdpPpdWtnob0DDx73dFdPX2xdn
T5XeAQ8gH5VWMTsyF82SsGlwI4UAL1Adx8k3WtM83Zayu1L0UKChDeqKhkNBl4YpNdW1pm6U5p/m
tvVJZfml8VgBanVWq1OedLB87iHPft0WvHeaSPogmYZ8A6i8uGZ90BzdYTNtU+xw01XdZZ3m+dlK
1XuHzOq9YU/q5e/FAbrFxWsIrDE8KFtxhQL6RVas7vuLqCiPU/89IwheNFkSZe/YPgoSLIA3G83S
dYsbMWA3IGTG6JV/eykyCcKJgSRxoVMFCaoZ6d6XhUhUYs90cjYy5B/xEl1BpM/opTeVUXUjIMz4
yW/2TB+N9QR4J0uWVbv2QflcPPCOMEqFp12spdRVYVUzVdzIa/5Jah+eNE0P5RIG9exP1t/N8CLY
gBOGcUz4n6aKQrNgPjK3x6aVthtVBYbTzSbpAxCcWhIjde15gSwJxXsAS6C6ixGnrZ6x0aZz3w9O
VCuvzawGi9sE5SJZikyIoMxtAaZKNRudKNeJPzDVb7X7/7UQUZENWrsJIPqiukwDvX3AiNoBwLO3
dXlnJXC1EAFyYHXMWwrenachdNcXokZLlp4BpRhlXRF0Zn+4LWZHpRFFwdQggasCI5VfqQ/Gpten
ycowjx/ZWXbw0uaxTePCBFiS+XUtAfk8zJJuzB3rZsBnBboE3kSeyd0KXOq1WmGx1ah1Trb12Qka
o/c9WYZmb/fAg4LpRniN6MfnX/FhWbWaznSpVjWC78zOblYeCqV2jmSW1Xr2BKHtxeXBDCAzrp75
VFHVUcf+odv9e293QU28J9ZPEsuzKwYlVXS/wPBe5V1R8LQBIw0xBsZUiXNP8k/Uev17VcC7857P
gi6I3j1pC7U1vUGNqm70l/5YMxay9o3VX8EOJ6tO80dsG0qAdJ1T8wKUgjOb8QV/PCAERS7qoGqU
PozJ/dg1h862kay7o5JQc+dNwPQMqoPc7CCfImgCyA5XNXdGNVLsn2byBzjRt3dN9vvCaz1oemGS
Cb+/Lg9u8+Pf/T78LJ4Qgtv+7qV82Chj1vLS7hjoSd1ugNEE6kTh9efbi9hTL+S3QI0HrHLUNwTb
3FkV6dtcU6OieSuNLgDGGJjZJH7N7pF/ECLY5sTSFLTz6FgJywAdzB6hx6lFfhjqd8wHSFyBPTPz
cUWCjdaHNC3YqKrRyIaTof+oZ+oXdnGwZPSuewYUJhqcSHwOHyDCW0U2FvSKMhxdBKz6xk+GL/P6
gvlZwz5WstzFrqrByuBVQHIXEA5bUcmYInAdPNhqjsq0Akle1sywt2sWOqLBZcIndcW2b9OatBUh
vhphovCHPpovKsgUjNwv0+J4W+N2JcFC4+1BcxJswHYtRLFWh6DwGdnGsTJ9q0M4Cnwj2QTq3ulw
64xyPDD4UZjainELNpEKnk9kUc+nD6MWKsgRa8wBrxBBsVriS+/dI1TD0fuJ2BrQvYJVa7OCNAZS
CJGTgAsPlWr8P2Ejo7vY6bR5b+jFawPXEP0FwqNd5WgjspyMV/i7+zqdo6ywFj+v3eNo3dke9ccs
9TWMSI1NGs9qeUhk1Od7+wosWoDTABwcPqNgMBI99bJeK7RoGUffpF8a98krIGo59fahKZ9vK4tM
mqAsq93aGB2q0GFaEb8323BI1Qnkpb6bHldlCbvRaCTe6p6xQkoGVAo8M4NWtq3iqHVR9hoIiqI2
OZmAlnMndtK9t7wvA2bOP/9+fehmR0ANfUAPkXCx1S4vGAY71AgYKGhX9iKKHIybLoe889GD6VtZ
KTGPu8sDzSNACjH6gDhzuzw7Tw1tbqCoOhqDdSBCsBoMH9UZWWc4mbKuib1rgZZdWEg8xPBmhfNz
7XxFqXDQohZ8EPadntxbuQSMa6dMDHfigwzhpldr1nhWgToVaAt89Hvh+pnB6H6eNO2wmCBDqs+o
h7Hs1yjDvNjbS+77wZ+xMFYqvtB4Uak+YMqNp/FWgAc06a/JVgKQlcDdlJjNvZ0EEgU4TeGy88Bw
e24aYQZdUsiyAaCeFNaXumuDcagk2r8vxkJyEGDJHPpwKwZPEPBQNIqiX/NsUEzrFf5UyjBF954A
KAMqlehqRkKQ7+sHzwZ5yE5BHUaLprQLQP+YKovfu0/rLIkJd55NE+cC1lQk4w1Euls5td0Oislj
gbksVn9Gue6sN4OMKGFnNdxM8GQRMkammLVZTW2Zm3pWI5dWc5ga5hAaq+azdD6kbqtILOLOASG2
QXIRYFic1FLQ9mZqLINM8KXM/FPu3K/Di5Qlal8Eh8qAEUSZQbi0CQImmlC80AAk8UB7bd/Xy8BA
+jNIzkcmSFjL7A5F22Gxkd3+AV5vS54XS+Kk74pAJYajpPKBXuHBxDyUpmd8Lcta++5yh/fLr2Wc
Tbt6BnQrjpKKCyLqWaVkSkYmokWGloDocfHMC6qmX28/FbtqhjAdFQOYAcBMbZV5wnyLVWitFpXm
NB7axCoCxbSS87iS4XfmobX2trw9u8q9TUBWA0Toev5gHbzJamitRera0Qt47taDaXV5gFSPilyR
QkInqyxwt3ZQdJZjrELTW2CXTbIOqL2V83yziswYKGNElR+9DD6PksPlaHI/1e8HL/nC6oOt0BfJ
krnzIsSmCB1ctHUg6HKBcL7dYx3DhwvgP7VoPfaYWr4bjTMp/VPxGS7jKNHMnccDWPS8o4xn+2DT
t7IwveYxZ4IsdH75VntOFjgYYPd12vZomq+3V7bjR/GOAnQvAmofg5fCwlqMEc/qgLNsqqiqI8VF
S679faXtwTW+UFdio/alobgF666jN5D//YN911Cy7kiPpfV4gasQ4I9DYP7u+oMmA9HbUw08Uv9P
kmDhxzGH8a8giYGs2PnZVt8nawrsWnJWe1bkgxjR6S0nLwMmLZymwf0KrKZAJT9A8337iPinirr3
UYZgddMZ2LOgVIQ++O6paU/UCR/GNaC/p1Kymj3Ng8sJMD6AdeJSCcezem7HimaGK2G0+sEd1jo0
nay/wEWlQV216SMotmSv5NXy0CMJbxO9s+ilQRlZUPcBmKBOjh6ISF9XX0/Sy5SybyM9zp53YWbr
Z+vvqSBfbu/p1bkhzcTNMnwMtMyhSX+riGqfmaxnuhIpVfOodJdcrV48a5B5oFdmg4tBLyzvHOEB
pxgyAA5H8cxEicqqO2jeZ/s3eHU6zElh9C490qy7zLUkmbqzMjwFKORiYAljNWK8XhcrhhpMlcQF
WpA4TR5bfW+SqKRMiPDkLDD+rCt0EmfqhWQhOAQM99tfn9BmHcLWJSD8NSoLIog9gD/uz4QbLCNe
uHqeeaD8Ya8E1VM6D0HdtJDYvquP/V+/Gfh1NJXgNiHlzKf1tjrGshI/7+AkpvoBOX3f+uo5/5Tz
MZ3vxuZPCgZwl/29WvO8Ped0QqEZCaityM42W1DTrQR8xeh+9nogDjvBzCRm4sq28oUhr8TnSvDh
qmBbp5SgFDTaJIaPHShqgZ6Pwdequ4X9ua0DV/ZoK0gMo9TatZUBhHAxgFcQ/H6tsjixTxg8DFRZ
h9e1RiMTxEGAkHjCmq4e3UQxgGRpVXGGa9OhglemfvbXrwV++KMQ4XjYYCJBskKIQoBT5UGCMhyr
6q8vJ6RgGpa7te41Mm6yWDljuVnFq/sDAG5BXd7VRHIy110VfCkfhAhLGRkpkC40qthJ0TBVTSGr
nEPfFt8Wl917OWCsp6T3dWqGZEEXotFjxLDtYvQpBnPfYhhJlr7YO0Cbx78mB+fBuN9W9QkZm5nV
WRZ7JG4tB2WqUycbaZfIEFmJzHUxc6KRLJ69773qBfwOd1SWp5ZJEd57syBeM/RYSW+/WkPrg4GL
6r1/+2rJhAgWfKqHpc24EHAsZSCb0ZbxYGWpJI57R2Hb+C6cAgatEujxweVCbnB7KoOeZQ14yat4
YKVfuOS8JKlfmIA1Dlxa3Ku0DRuAUQAZINaar4BzNcr+yIYK/dpFUJRvUJ6zOpgXPWv9tZ8Otzfh
2pAhPkfZGV+I/LkhnqenkqlFH1cTt+aA1mFHKY5Us6sgA71nuBg0O92Wd/3ebOUJJwtWllQrHNLE
4EU9mOsAuI//pQThWIuSknWciiaeizSw7bdMFi9ce2vbJQjPMlOThVgWloB6JqO93+eQo7xp9nPf
2AekRUN7ljyksl0TXmmAhCKkbMsmNhrroFn3zFElu7ZzGTZ6wP/+ISzxpqZvaJI3MdVO8+pFq3Vn
FTKo610hDsJHIP4i9+QIR7NYGUnLuW2A+IhIBIXbb6yFDUnq/u3vtYy//wjRceFQVd+upsjUBgOu
XRNXBDCfmJnPzAdMh8maoXYuD8pBcG6QCQLpmDi3rA3o41YwOhxX4BtzAvfbNGDWUgYmvycFTgZg
Djh7nyuG+MNYejSDVxMXSli16jOgmf8ADQ0967JmlB01w8lgbA7oP6hhiIOy9YRBZGbXTeytdRMl
NtGPXjZ8uX02O0rAy50acghwjtD4sj0bkKy4rVmZTZyr6XCZwbn+U5mn3B+RvpOZ+L2t+yhLULjJ
LXSkhiErW1/Vrr9Y1j8z3mSzlkFSXrfFIWhExpanYeAVXmFxjmxB5oTZuKGOcizhEQRrQU9t3weG
UR6YCsrULn0siX0ZxqfbG7pjjzaihQ1FUqniyBC4VaiK+9B9/VDCFSVNOJa/vbz3HaWMabbIql27
mwtcZgyqw1kE/cP2ILUiGbSib5p48Gf3uVR9Qs4Ou9xe3K62/FeIGKUCIAJYIgw3WQVGcNK+0hwk
wrXDZJWtPdVHqgRpfYwGI78vbCL6RMFlQhdo5UjMO6Np5sNSdrN/ezXX3jxPoQE8hI+GgAaW//2D
ldXd3irMJG3hPaEuqFTR7NAHZMJ+ZRhr9T1Tl0Tfu7uHYRDoIzjhgBC0lWc01KwB+d/EbtbUYbGs
TaiUvXtsVCIDLdvbQOAb8iIMx/USbeFQUMvujaKNvS45DfqAsdfEouiRub2DeytCWxGMB1pQMSMh
Kh3VKnxB08aD+7TYYPxEJDRULLwtZWcxSB7w1i/0ScG+C+c0ZqULkp+xjU31BBxnSPgXfhcSI3AJ
gQgPSBfxKSRjrpSkZ11cZO2T25RRQ9Y3UydvVm389dMOuAsM0SAyAOgJqrdbJaBlVdSal1Vxnv9Q
mq+ICkzn+fZ+XZ/KVoTg43JeN8qavIpR7JtZ5mPIQqtfb8u4NnOQgXkHJGrRaAoV2C5jJaCp6G3I
KFl3SWwApL92072bvhjlSQU+jSrRNL4tW799K0/YNqAKo2ymQ56HfIV6vwRF/Tq5F1VG2bi3d/CG
wIqHnDpSMfzvH21CgX+Qwa/iFkw2dWpHZXZvApzh9u5dS4E7BOA75MOABANBWylu3qS2Us9VPM9m
OC8vzKwP0mTS9RFBiGugmG3AK4IXsRXSdTCenY3gfurWoJkd35wwa8D+ZGQOMGzZnIamlKzr+hHa
ihTs9rjoo0MZIv3cUgJt+uKgSw8KMcnS9rv7B6RRpEqR7kE7wnZpaCzK7FnVIWcywwoTUh6QBqQ9
tDurQecBRzR9h6kQYcuXFo9QYTtVrLdl4CQaorIKSQP1k/Sori0crPQHSYIdXdZKbUcLkjz6NZvv
vUnG1XctAB1ZYBOAc4B6HFoxtxumu4qGhNKSRF11rovhuGSy9rzrzeLjSLz5E74Xmj+Fxw249obW
Do0XKbQPC+VLWq0Y7q7vODr77ctzjWbDe7HQvATsFgwkIfzbLmZZtRaAjl2CNorf9Xjw1C8oeACz
P/H1xVdW/cyUOww7K+7ys0UmoR3jtL8YYxZasgGaaz1EPgvwzmjb4q3p4qRem3t0NdgKuLPFneLW
YWW4TigT9J5anSWr5hu4tYAAluM4WSgQo9XSE2wG6XP0vhZjglrIeGrdt5HkoTE251nR7+aqfLJr
FZn8wWflT4AWvzZ6Lpk821ksNp3XKDw0qV4hG06AWhsQ5ShRa7CDbsRZ+lqnslzTtZ1HgIgBcbhH
ePNRBdye7dwAP3gakWHtzOTo2bMP65gu3nEh36nx4/aW7iwIiopCCO8fsBEybmW5Vt8ZLUuzGJiN
P0vne609F7X15baQnZsHA4KnEm8kRjlFkMNuqMais4o0zuaOHlaAnQHzxJT1qexsG/B88R6jignV
EG29XtJuXZCcRrfdPVBZHozhITeftYqBdPXn7QVx72Grh4h6UeEGpZqGqUdD8C70Clj/JFGQqHPZ
oSLDBcnpxBiOYAgOyvZPZ0uS+9enBHkYquenhBsmEqJQApd5JV4GjsvlbJI1tlol8gCkcXtZ4g7y
7DTSE5ja5uBc+M+tMmTmvDpZQZHkzCoWdYPSoYRU1Ue1UeA7Azc0yLEbf3mlMHqHxAsmDND3g3+L
lK1VnpYmotA8Huo7RXvlJaXxz+11ifoHEZiF5eylHKHxqrA4JJlT60VWxMTBeE4zp59Sq5KNaV9v
noVgA1hDUHQdBUx+hh+8pmxyc9AOjkWcoIXNRW9F4ujhwqZfDRALc1Ck3l6TqBJ8TWgoAnwYmqUc
LEsQB9ZR1QKOW+wMSNECST7HbMs/t2WI3tO7DJAGesgpcfZAQR8c6mZ5781FDObwYGnRktP8sOcn
YBn4M/1c9T7rv/+9REz24i2B24ngTchkrpWeVa1blEDR1371NFufQJ07Pbow7Idu6PMLSezlNHfT
cCq6QYbIJV5rvl68KkB0QvoCiCHCetUZILW9mpex6QG/Ih/dc0utb6M7Heg0n4z1Tur07O0wegRt
vscY9HWEB23uRzMDYUoZuysIWzDxawTJNB5NtXP8UinywCqNJqx6NQHDFBsk9/3Ki8CCEYejNxlm
DLk8sXtWoQp1Z6us45W6cFazrj9ZWskCE3QxB2eY2pM6tl1Y6C09ay1gvv10zr1LPc/U8Gu7XkKw
UbOXZkzKKKv65qUEgZokmbRzeTGfD1I0uLi8J0ywtSy1QHxjaGUMppsiLBWz/15aSi/JS1zhNr1v
BSeUBIAJeinFSSTAiNWu1rlgLX5t2j/5I/odm5P9GUCMyX2hBy04A94M5Xxb3XdsBm+rR9Mj3Blc
MeESewao81YNx99qf3r2Rh505a76lL/elrKj1hspgltqUqepUO8p46KOUjhHBRjVnc/Aw+qs0ldl
MD+28Db+ZyP/uybhClvG6KRtbpTxWFlzMOl9CuwaSw2T0ljDdBjTw+3V7RhC9IoA/gNXF6AvonPB
0qLg+D9lvDRAa8R7f1eZkud375iwLCA9cdwU/NrW1lplQQfcoDJuaAvyVDX37hEUkbtaK52nRi9X
v+1lnubeoaFJBcYQbjXHvt/KRAYpG4sK+kiTpyUEo6yvrb9I9yd/u719OxYI+PrI+yBiMZG/EuQs
LulUp0cYPjAFQ6VgHHsBmd9w3yZ1Fy6TYl2QbiUPS6P8RNesrDS2K50jwfKYGQgjgrIoBabTAYtT
xd1cHEk5AY+++8fp0J/dh0zpP60D+V4XEo3Z01A418g/ekiVYQRku7WTOXXoY7WReUgKn9c+Z/Kc
9J/c8PbO7ikmXmjUYuDMA2aT//2DQ1Bn1uhMYLCLy/FuABiNkd63spL/nmZidPK9kIuJQxHnbTIs
Oi0ql5H5zhnNC6AscHp/ktFTvo+qfPR4+a0GbTRawXhcgu7p7WJA5mNOXtXW8dI+ZSABrFM1AAR3
Pjwbqq/WwNtrjhVFT8H3Phl9pX1svEOieGFvp/4EPkuSGGiyHh0MRmePw/RNI2dwvN61qywy3tv1
jx/Kd+zDrtMWn8/yoY4NgOiiYA1u9ONaVJKzvVYhBDPAfeL0lsj/icP4Ku2WaSnQJ6az1+LFQMy9
auUZ0OSyZ+l6OUjOcxBL9LgC7UQ0A2NH0c3YqnU8V42vAbNJ0X52NPfVtQk4Jog1oZ9oJK9a8clV
FcT5BbpTV59R60iU37cVesddAG8KGlzxSCJDfBUs1hOGwRY7QT9Of6R1mDyU3mlcf2fVHRyEIxmn
c7XqwMwGxdz8u7Wy587og8X+M2XH219y1cKAa7v5EsFqrXbXKjrIk2LbOZhLiI6nRxqyIzuWF/Lk
3rGL8dIwv2D+UB7b5mEtfMxf3P6GqwKb+A3Cs9oa6AcBNjVSzIdvU0iCIvTpt/FBdvXem2S2V2+7
VsFGZv2oKNXowUaGNNSOLB4vZqh99o7NHd66u+I5u1sjFo1nJ3wCeuxROQE1+IS7dUof/5yrT72P
sagzOzWHOgTa8NGRmNPrlwrfh3gHd4HHb7Zg57q5zzsAodZxVxT9sTBW3H/X6QOtpPSkWrkRDsRO
wroeZUewcwshmedIdMQMjhhyGWuZ23qe13GxKv7Ynjoa9KU/jJfbJ70nBuhNaKrnc19IeG5NSqXA
LVDnro5VqywR+YA1wmzue5BmZbJ0zN5e2og+QIuFgBVkgltRHmy567WwXnMPsD4LzaKUxUYSAUkN
/TjdP1YhMzD840Xt4t4Tx8rFrII4DbG65YIWKlLHJfjZ1O6oTG8OFpZ/TzDEnmgYKC+BEpvGlnae
JCPfVzML/AZ9kC1mbDAMmYzoiq3jfv3lkdOgIYGd/lN2I9iE/K55pvOvhh1TKokopHIF65GAp63I
G8j1XPvoTN6hGp4actHuPOgRyLJXCvzH5XsDbpDbmrRnzUGIg5Ikr+QhTbw93lxv1potPa6K0ucB
KeochXjkjLShkdXY9jQJ5VkOgwLXCmzuW1HEXCYMTJp1nFmA+fUIUU4UKDm+k0zrsfHGPMxthwKO
sO4k1+XdZRRV6oNoT8gpTlW3luhjr+PUtgKjMF89+/s4HTUvPzJzvGgjaBXNcAXO5idvOSC+nOa7
TP869+V9YvenZXxCov6sP9kdoszbB3A1kstV7uO3CUfvmJnhAHcER+/d6c5h0M4pwZgKx/I6psuT
F86IWfB8eZLX4r1odr0pfLINMBQgdBEET/bYeV2NTalekEi5PAIDPfliN8Fb72sBMiv+GJSh7rf+
13/AdhIUB4yZBG2QHdMj/+/iAH8qTCRuDFeCq49C7gjZdN4UbQmWbexH21OKCQa0PtGsCZrlca2O
TVmfiN/lnt+vMpi46xuASUF+COhURcpPrJaDy2XWKdDb4rxcLd/p0yjx1NRXSHe+fdLXRvujIKTs
t/qf98agm8WItj7mRknhfE0B59WbbtCrkk00rzaRS+JtyhzgFgNwW0mgKJqQRUGjhkfJT2SXaMDK
ikge2R3F3UoR9GegNiWjzdDZ5XhwAsdAb9+8rgsQ0QVLs/rEAi0aBbmBEoJWYfBby5Tk5naPDllv
ju2Oya73L/zgWVvmtCoz31HHe0WittfuVf319qFdGy0sErPHsFcGMgjiS5t17lAn6tTE07Mz3nVB
a/krCZJvBZHYgeu4aSuIn+mHtbh6V+cO+vHj0cNY/EFpT8w+Wp/VXnLtd+W833ee4caKtnKWwjC7
nKrYs9HCbfqq5Z+8gQZZf+cCCPf25u1q/AdZ/Pw+rIkkY+e2KWSNQAcywkUjQdqF0mTItc3A1n0Q
wz/jg5ic9oqZuDOau5wgtX2MTqP/KQ2nQzqGs368vSbZ/gnRnJu6fVUtWhPb2R+X5EhMvpTI/ym2
FOhGtizhaV5oUdVtqaOtizaY5qrvc2fufV2ffR3dzqw+Jov2uBipZDJItkD+WR92c5jAl1XaWGC/
mvdlYp5BxH6wpjNyFL5jSDq/99cIo+s4PMcuwtcO2pyif9qCsPlPkv229NG3Kh/KqFVZ4DzN2iRR
yf3V/VegcHz1iraPpcOmatbPPPEHtwuGS2I+2i+31WTfOgJe9f+uTDg9m8G1IgCui/Mspl8sxf28
jOGUf196dlqnswe/3SvoBXE6RqQkOvo+hrJ9RfmN+K9w4QyBz1tqiMHbGK3rtZ+1Q+ErVoFMfo+2
Sz+1l2+OtqBYgR5MJ8wLD2CWRpd9TWw7P9hVXt+5owKITwVI3pJt4U/P1ZfZQF5ElIQsginc1Sr1
mJJM6LarHrKoCxTHV16LJ/pJr/z16d/I4jPbnFIKDQmCqbOMavCyBc8DcU+Z+c1ofCOZA/vTMAWj
+o/uwsdpT/9Kpoc0HrJTfDxye3u8Eq/IYMEWjcdFtcLE+8a6Tzo4oI0XZXpN17e5k7xQfBXijgLl
Dc3VSB1ifEx4hltNGxJWwciubf1EPO9+1Jbw9qr2binqX+jt4DnnK+yISS0BYFi70GXnPMIMTFVE
6BRM6lOVlD4Zv3fm35VgOXAAuH0R2fJGa+T2hNvj0dx1htEB+Wk6Bsb4Wxtek1VyRfnr82HjrmQI
l6SlZJ7qRplfwBUHcIIiAG52wJIvt/dOMDj/kQLIaHTF8D4Nkai2VtqiTHqyvCTjqn4iyJwckF7O
z12rVaHSZ/qDnSyTxDESvJb/EYqiL8DdgCFoCQ9v542UInE6v5DetDkuv1KBL5Z0y3JcM7P/BQgg
8yv6d9vjRJRkuNxespiHehePBjBIBnwVIj7hknfKuiqVgp2d8vbBXc+KEVvofW7YhWHMdNLzF2qd
venvPJv/kYokKCC14NiISXTb6us1n/LlxaQvplKGlBwU+n2y7yby+fYC+feLmgMRoGEDNgi4moTt
zQp0QBGPzC+Oh5SLm/THpClsH0UtNTASUxYi7p0mInQMq6GFHJCbwpvlVMUy1egTe1lSY3jxhmnO
fCvvbXb0yLKWqHm74Adc0gVIPIndpOu/2Fg42TynhfF/2xIsjFmuhVYzfX1Z2x5ti9nBrbzzPFZv
pTL/YxhMRm97dWXAA4MCDKANAImDLJewvcg/dBXrGH0h8HUWCzQZKAD37KdCftUy5rero+SyUOVG
+GAhUSimtzRj7ctBcemLnU3HutUB9Ig+TJZedF2yi9e3AqI4JjBMNAbK0fu5fRqaYmLOYPQM1Swa
2tM91PVkJvORJr9Lp/VT2vqUZJ+prUh8HsF8u8Bc1mFO8RzxLUVZfSvYqcC0XEwu2NLbNJizny65
ywjagsAf/Q9LrJOUV2VnU4GogA7Q/0Pale3WjSvbLxKgeXjVsGfbseUhzotgx45ESpSoefj6u5Q+
p7M3rbOF7otGdwIY7VJxKBaLq9bCUYFeGVO7NJjhoj4VOZEfKqAzoSMVJfxeHSiu8d3KGb9sCQ9a
QL8BdyK6ZiekqtKCyg8qeeEqkHZbGqNkIa0B4BaGEI040PGAiMhcuhKGMFbIMCSTIz+klXXL1SZA
lnRCS2tpVW5D6YkP9L1gK4+8S86dG1Uvh1GJE4O0wCA8xDXx6mQvxx/Y/6P2/g+jGShhAK/CeQv/
ACQUzlqKRLEtR/iWfMiQ+FTps6mW3qitnApfotjv1smZqmQmHcDJdOkNb+K6V9JaeeBJ8qqOOpqZ
fKYrt3rSnQBnaBMzuO6XWFTFukeNfMYtooo85xGCY3GnxLI26PoDduNmgr4bOgO3duZ4uZq5FKos
gw368ZaHpZxCHOvnivmv04eKBHBXGNUZwqbOa+rsItVVkVQY5mQ/NHULAZ/bvEi3eYV3cxYUcuiQ
X3x4pdN9vi21HSVpYJo/JLQ5rIzCHFUuzipU0lC++E18M9fxhb3ojLmWR5kZPWRSlcwIGenYI5fE
WChruLmvcRvoeeD+8LSMowpNIZcOE3vMlMxUk5DJuqudHOmurHEscS9Kn1bGdv5qwSs8zSO/ANAC
7XEiRqDH1YRZY0tCrc6MQxyX3/ueKLfpmKsbI5fYi5Op4I6RIepVZ/K0LxXzrk77+pDmzVEzJXUl
4foyygYGGO3BKBChPwoltUvXDa4Riyv4ns6+q7vHPu+D1NI2K15/2UKwAr2V+V1rhpaIXqfo61GS
317HPvtl3XX++7Cjv4jXvxZQyeWe7WaB5TvUHb6tEjd+Pb9+W0dYBz4LrQsivJ+rSgTN+Y6Eg526
7fRosTBp7xubAI31q+BVoOIxeFzTCBKuNzO6Gm2WQNGg9RbvXeL6lVXI7AJIS8K0jANjBDOfkfsr
4zpH74vVJNiYv+Fsp8IrvIEk8+x9R2qletR3AlK43S/u8idrpb6yPI5nHglrRSJZrnZyQ8I26PuA
Sp7pt37sKa1vUX8N8rE2fMKe1A0JbdEtjEkDdSPtgyTOSnYhcjz8Z4ZAoQjgAZ7hf7+Mn42eFjms
jXusC5R49+kxvneC7gBAQBfIfnXT76RHcAasgSq+xJp5yjQkbXi2gSDyb833M6OkaCwzVeEXxUns
gTHKT6wM53FjP9Qk/cHUtbLYl2guGBRmLcsS1K9irJE4j13mxAeqvlfmd5N3K+tjKZQgT5t5h7DR
weJ/uRhrUmWpagwkJIqOxzgTSiMZMkavt+U1irY1U8K6t5JMBbERTI1ZOEoQxHAiF7eNtQWyuL1w
dUBLBip8X/JPk8XpMKkRtpf8GRfK1kya+5ppN2Q4ZBnfa2+9Wu6lTLpNrTUWXxFE+dfiPLMt5FBZ
pFXofnJIqFvelHnE9vkGLFVV9F5KN6XqWuk+7iDu6+Jacz2qLCwYsGKD0Bd30bllVpjHuDKIqXTY
FrJV7NNyfHD0wXEztDNobUNXxnhhJgHNmyl9cVEDJlUwlhUNHs0IZrKCcLeH2+KDBBDttrO1Fa8W
9t38Kg8xUQu0fjiNLldn3tsZPgRzqdwZbVjqAdFQrg3YP+RQmedtrg4CHY+cBQ0GQu6WGeB4zkGL
GCIj30nOU5rdUltZqTJ9yepnI+ivRxiBqABg8pfO4NWvStoqoyEYuCd6Ik3lS8oDVbZQvXQH3via
tJIEi5XZv/w6MymEkVRLVNzTQcJf/AIAPync77lvv36qH4rlma7quOauXmszE2vR/zGKwgEaDtCf
JTZEKfmEFDFhNJw0j/0qbtkPPei30970eLpnnWevwCiWx/WPPWE11tQogZ+Gva49OC88u09ksCR5
eglw9nYNA7ZmTJjEvBqlhmocbKaJA01T3P5i27MG35JC5uz7wcbVYk026evV4vfK+eOhMI2dUdE2
o/AwjnpABx5L2R1Sn2u9l2lDkEafcb+pUKsx+pXTYXUuhQM9MzNNHkasWeVn0dJ9p9g76amMx5A2
pw7qah3kNO0u8Rx629ZrTAPzWAqJEjbMH7fn6HB26upoK5YZ+P7DUZfyIOPdhDypzIPrkXMpQ8KF
DcHTmLXo8Up5aaZifCw6mtMwPyFGuKq1zYo9Ud06CSrJ7afj2qvQ4ho6MyhENQYoAtjxMZ2mN+1o
4kIY10VLyfjycd0zEYjy1048MyQcR2UEDUdVgSHyPP7ioXW0P9kbqKH6ILtTmPszc7XD60kt3Gnw
8gfFU56uf8Dy8jn7AHFryvpAxwbLpxjd+AGSu9pNv5E3vV8+Nltr76+Ym/fBlwVzZk7cnMBnTt0A
c4MPxecf6uc3/Y4HWuIN25PzzaefxorFtZkUNiZPGoOBf5iGVXTT6YDGhz1KDcqMoUkeikdK14Cf
S8c8tChnAlYobeBd63KtSkpXoAMEM9rz2wGQovxX9qMqNtfHcXkY/xgRNn2pxXSMi5qGUalCNHsy
3xO1UjwyDmtCWEsJ0wwdseaqIcD+YpUyT2leQ6aNho1B0ZRxGDfRXju19ZNhHmL6s6x24yP090A2
L3vXnfwfm+OPacFLq1ZB7AAx09Ae7qLsszaPWuPVEGIuY3eUj7XqV+VP87F9o62n18+xnrjRzwzE
93V5bzgvur2hADJd/6jl6f3zTULEY6wvwR+M4YipFPlGmbYbBtEtH3ydoTT1wXVrq0MgpD2oETNS
WAUOszrZVL+pAbLOzZz32Oi+NQ3exIeDmXmcH4ZfCVX2vb0blA1NIbwKVDHx1AkH7b2m7dtsDe+z
vLP+jMT887PYD1JCMLPMsyOzo3owvYHtO9d5ir/Ja6wSc1D4GjT+tiTyrRl49zPMYh4Eo1LccayI
X+v5GlP9/wiFf8wIQb/QncTmPRxynCfVCtJTV7mp5jLffqGH5PP6zIq6zH9FfnDYznV4YAxEJiAp
aaUmbjocMSyQnVuwNW+L7nGWsBrVTek8ZXtaPfW1d+Qfdn0c200m7fFCr7xe/47lFfbnO8Sz1XTS
oZV1hJLc3BWTZwA2v9Wnm8wcsdvvmHkLCEDDa1c1/AEKHUNRz88hIPg9pfW9FO1a6c1krv6w8lkL
pS00i/w9POK9gnYT1zKAJsKuS14le5PXuzGBCvsdLmt1VtzrbelBzeNQ8V3q/FTpK+tcojyg4D9q
NMhbHf0cOz5u8tLPDLLP1JuYFf5UWUetdzN7hJDm2rPKcqg8+2bhMO/RJZzmeNcI9afiRxam9+UN
2w5B/6i/JPdpKK29Ay6eAmf2hLM7mxWDIHVOwzKKp81YQ65TLyG5h6aeVTnUpd2O6A9FHwfnALQP
Lnd7xiC7oVjYHLkGyHcBskMW7+XuQXN8Lu+aZELh/FGbNmbjTXbnRuxxhHDM6OrMq5HsW43L4pWl
u5gWnn+TEIs5+lIl3pQYbwjr1tOrLuGzKPELadpozc80s13e/cAbxub64lyc6HPDQlTuNXXSywZ7
JomPRR5q4GXWyJ1VQgngriAbvE5GaMT1uXWC0Pd120v37XPTQtTlfalZdIJpLksQn0VTdXxiXHGT
77a61oW2FHfPbP0e/7MIb/LKoQ3+CatCcXWZuMPallk6Tc8tCCFX16lS47GJhkwdd9mo7llZ76ZC
9WQrWUGWLV7RADYHxTUICiCAJ9iKiTlyVYY3dR7gVAykN8vjW+4NN93NuJIlLC/NM2NCKJgmq6nK
rocxGfK5Xt/6ncWPPIjAyJq2O2n6PpprusiLtYRzD4V4IJl4vK41xEy1Y+7IPaPZVapXPTp3EKoo
YuKikmG3HtoWLOkZZKnXV+ZSNDq3Lqb2Q51Zao3oF5V2sY1RE/KdQce51SO9v25q8ag+tzV/y9nK
THhe5QW4VsK4OJqTx+QbRa7AJ3xjt640nLqeeHF1V2zstVRkMQyezasQBpXBGqZ0hOHE2g3arxIl
DMcbXBC+bIn1YT1e93PpEDx3UwhwqeQYFcfNNyT5bSXnAQXICv2LUYdKUTwhG/av21v2bmaJw0v9
/Ah8OawdSGqkuBkR5PfGrBeMZgiP91vW+HaoVau12HnHiXkdwEB/mxPWa6yl4Iiz4Z6D9nIexDfK
g+VBfgz5BPTKUYVeu5stBjRUEPFECH5T1NIv/auqvGVVZMNgIjmu1pPJnQwUEa6P4tIDiDIz4P3X
jHA8qCQHGpDgXKbZXaKhK3pjlXdoZscGdfVZdfcTrDlAwZu5W4yJq6meZa6VhRYj69k3COfEwB10
L1B8Qw/N8K12VBRX/ixyj9cv1Yf2jftmepspjzY/1FKOp/e1GqPYjvs7v/0zCOgVuxzrOOmIlLUK
DmcZj6yH+KnLXcN+alOghbYlJEnSXZM+pP3Jvi9eUr51pAPJ0AY4Uq9T6ZZZYMRTv5HytbcfKBu3
/685grD65efl6PxD8QWfx+Rthq6f9jZptm3zPqWbHCoL9maK7qX01MjdXoZQDZ061y7XGFAX9/ff
k/SFanKKBr3rVRPls62T+Ax6LffhmjjH4rkHkRbojmNFzkrrl55mqtqWcqyS0DmmFC8e6hjo5INZ
p7z5QavWbbniV3ZgdK8rQzxHC3F7nxsWtsHUpyB97UcSRulzm/xij7cAxR/kxo3HD4m67fv9dYNL
Sx70NuDowXPETKN26ShvxgSK6jXihkHRonUns6c6RocSXcu7l8LIuSHBMZJNjazZJd4ah97lpPcM
+/m6K0sL49yCsHujrjSspoYrqcE9FZrdU39Ks7uevpf5xujWpIcXzQEVDcI2VKygNXA5ckwhumTM
M9UopVfy3I/SzGX1CIIgg3ogRFV8jVab6z6Kvdq/I8TcBw/DYLXBa9WlVapIFoeGJqz6zU8pBHus
EfnfGHG7XemnH1rgqZ23+6cocNGs2AyVDnySpxJmW9Tm3eou/qE9yJvph/wi/Zv09sxDkQFJISzv
zR6PYzSLPLM7apbfxPems5ImLGab0CxEpXgGm+DSdzmSQL7o3ajN5eq0lXEDkQafqKR4Qvf3STXz
6r4a09FlZemcQFPTfNNTg+6vz+a8RMTNfv4J8+Y8y8ic2tYk1lIaWoqvV42btPsuH93cPkr6SnK9
tP2AYPwNe0FHm1iRbOUGLEglykGxXdoHxivDRelL8q87tFigsXBbwNJEtzN6oy49suquwEGOu4k1
hl186Mtn7Dtt+lV+5oBsgratTV3yMRkb+h7Jfu/sIh6AB+r9+mcsOXv+FcImKUalleoa9704ls2t
WXCgUmWIjFy3sphQA4cKqNZMG4gu+Utnp9bsopoiec+SAGzcEH9RA3AISsU3NFLh3PZK+0Y+dc3H
sFrd+73PxaVzbltYOs009FblIA00hzsocRyiRjq0Bduz4UmVD508v0pSb6hfVf6TdJk3Kpu0O40S
3pn3Xf0+Gn5Hd4ayr4sN1r8fR28Sp/tUoTudMIhtSHs6pAHptv9qzHAZAHoXmG9xzEwTjVHNiGy5
Z+APei/km2kydpKrg+Jyek7SPUE9tOIba+VwmOfi63ihSVtHi6oCZN3lXDWTA2l15EhhneiA2GQO
yCy0pNyOEqSir/u4uPpAu/hfU/MRf7arzayfsq6f8FyDDoIgafi0Q3/J43Uj8xK+5o9wDejsCJjN
Rsa1lSu79JBUo2fGqZvEURjFb1FvB1a8BoNazIpAK/63Z7PnZ551ZQTgEsPk2Uq8j6EKYOTUszRc
V1vix1rhJ0BHmtNpqF2Zjv51j5dmEFRGM04JeGiQCl0aRzdd3vVg4wt10JQFamHkGylNJD+lZv4v
4vJM9SojIwIpp8hhLEHuC630zlyqYm6D93fS+eCqCuTODOJ8JQNb9AsMkDPPBuRRxJCJCmtpjjRJ
Qy1KoL6VAGJL+pr4bT6tXR7XTAlxUc9HAFoYS8OyycxtiutwkKYx2cjMXivmLAaomX70P26ZwlVG
blMpUqmZhTKvMi1o7KrJ3NiprXZTkW4qb6JJ6dl4kAzUsjy51yA/15M+AovQpBhBiqdCEnBTJdpO
o1Gq7Nlkxe2xcdRB9VVC8fdYy7XSa3tLYvdWXJDqlyInJeqIpjpsx8ighWvklTke7V4F5XVsDnW5
q2QO/Zmuk+vGBUFGYXvYRmjaWjscFqLALNQxQ5dQFQCR+OVydUaWkVLVUmRMZfA+uaX/WXvE/Ylu
dZeCB+D65lg6eJEV4koG8Dng2qLYRTmlaEq0myys7A/FrA4WzqRIjxIgKuRQKj5rDrImCaXnbDq1
Y37Tk0BPH/M+2vTa5yCFkfEBBY6P61+1kCJrKMWgrQ5IVzCeCUE3d/qsGXjMQj2pXFWS3VzON2YG
3jO+AaGCy/vX6waXIhQs/u6XmN9dRYFmJI68HiXCwmbTKG4OIVTP/dTepqc2hHb5vzAG3ttZ+Q/M
lgB0XU4xbZlVgMYJVDz7LmTbtnS75+zgsTt6KFfAQAs7FxiOP6bm1XYWeYsEttRu9ivD8ZzY1mfC
kzdDYWuhb3EhnVuav+TMktFHEcTIYGk89OkOTdN4iYjGJwhVgPhrV0g3eQDJdx1dmWgxfrblF3Q1
o7eZ8qeV0V1aPIiGDph4Z5ZX8cRmNvT0OCtZOFQ3gxqkg5fJQ+CAdOpJ/V49lGWQ38f5rNHO5NHN
yEOuusmwNYqH6x+ykKTP8Jm/v0M4dyqrnGgpFSxkrHFBbKKUUM+coSXxGiXUUsg4tySsJ5PnZo+u
XhbmG3JfrD3C/+7CElKGC0eENWTFZBzzCANKRs8qfFptafpIQS11zD/L9yJxu88JkARPfhl3+ZN9
22Pi13LmpZfTueMAnYWgz5uVDS+XV5PpCdRrGiyv6Fu1N+1b3nqDL9eu07rVa9V5Sv+zeYZsY165
tQbBsm9l5ypbq8JlM1/FrC9uKwD6IBk5M+o4wtyyfOoytcTXtIcBAutT9NpJR2bjIWrku0Y6AhOQ
GK+6eTe0zYZ1NchbycFI/iFZ03y71rDCQNgNECWIC4U42UzpIClax8JnRX+DIpJr2xDT6YLMAD2s
r3a7SAl16TXV33pt7aBanBGovyOrgqDK3Ix5OSNDGZWVbQ9Y3w9o+Qz2+n56L7dky/bWfRc8gQrO
k98dXwYDWn1sV+La0pL/Y/xLwVNOuirn+sRCsAMDqVAfmbwKrZ8nUVz3810UbLzAMEMU7NJBIxtr
0F/LWHLTweRepm9qPHZA69QznqsnB6LSVlCtKVz9rohcsyqUhww0KYJ0ePbM7/w+yH0CBr1Nc6d7
0egObuun36SDFrzumzvjNDxu84fudrhNdsavwscL8AN5vx7Gftczrn2QcDVP0Nxf2wU+yHDVQ/3G
N++JV3v046ZEx0Hnt4EROjuIpX2Wu/vi6OAbq6P08LP2rSDeOk+2D6zAvtnFN5n7inxuq+D/m1xr
2z5SN/Ouf6xIBPh7R5zPmbAom6JsYrXDx4IAE31m7J6YXhY2nuSrL4HyYATtLrqVX9p94+2um/56
7ADJjOR/Rmbj0VOscat1aVFdH6swkyDwAaJJJ9ngybhFeEKVLULR97q92ZPLaUHLE1YnEMUzWEx8
XuFamndlxZvQfoKj3f4nIJrVM/PX6q8L9a6ZTnTWtQHRK4TchSBj9LrN0CEHQ2SfAGDQPjjqqe91
1xq4L6X7skWb8Ao2fN5aonMWiLnmaiWoqGXhRKudLi6LomhCnRpHhaJj10k+qk7bdCr/dX0cv0YS
6LnJEKBSYA1dXcLyjgamExvQqjCu5RNoJXCTWpOU/JoJXJoQFqVN+5ybY9mEVj9ssprjjW9Xlj6x
FWBkVs6EFXfEfqB8TM3WILA1NPpDnKUbLVpDQa+ZEBaEzE1aKO3szggxwdhwafxyfU6+7iVMPq7q
YMvFf79IsyR1VJSdkWFO+AgFEzRn1YntT6TwjawIaNn/cuRqpd93zaZwpANvo8tRxJqQRdTTzHI/
2rGbs2+IJ27bAWuj7647uTSMIEsAkcEscA0CnsvjhWrUyvUcw2hMoxmMFgUjlCl/v25kodY4D+Uf
K8Jx0seVnpUKlnfp1k+gBfPT00vUutPBM4g/rDSEL4/hH2Pzz8/uAKTJi8lw8iYcvXF0yZvzoxlB
W/d83aevydelS8J2Yk4F9vwIVoZN8pg8r53AS7v1z4iBQ+PSCaXHLMQNYo9R64E0hYbTIcEL0anR
6ivH1VKYOzcl7KQ+5QCcTXMMr39ykPCAnfZJ+qe0qDgT5/GygHuEHArCnBBMFb1MakJgZRokn/Et
UbRNpdH3prXd6zOz7M8fS/OSP5t/x0noUKhNExa5k7uRCtliJT8Cd/QslcVKBri4CtBkjuQX0G90
/17aMppmSKkxYq2VsZ8nQOMp7xOSsuseLe8fZNbgRAci+4sOQA8MPVcmmEmqm7gGKFutAsnJ99wG
w3YSqFZ8Cy5rr4i17yBaDoZ4eL3+BYt+zuk1mq1BYSMqMpKYgaQjl5swS18LB25mpzhZgxevGRE2
rtlCV50lCrx0pE3SJ8dM6r8xiazE2IWrJLSakE+Dh2Bml1WEaBTFjtRaeoQFwj4jVJZkG4ygmQfG
R1ZBYDVlbjZ9qj24mjXIig0B7VjQFniPKOidkRaeiitoSR75lOyuj/JC4nj5ZcIIAK1SkraycOTg
EulLlR89VAC6/4qmgN1au14BKti3nqxbo9uYH3ZoR7Vr6OHaveZr8MFn4E0dd1wVPPhiQ0Pb6Lkd
DR2a+1LHS9Rvg6ocM3YYmWuYq49u85F2mWXNlWrcpgGKnh80BZ8lSTLGWuftjEaeiDuyfZW+FU5g
/IjLN9xxXSA9JfYJNqGVvfv16AMMCZw6oHxB3uWIJMM2H0ASYqGFMbF+GOaxSt+vz+ZCzgoDMz+B
juc8tCnPnp8FoqrVpyLTaRc2dd+ZrsNTWbnpUrz0n1hrO2SLvzvvimS3mq8ze4IUfVpaO1UCTsu/
/i1ftxYa6PHWN98J0B0qvoDL6RSndpQMIYrUCvHBwiHv6GjK3IeO3xrfxNcADGMq9ErmS8HMOnPp
dysxJQaX5RBKWbbX2Vh7XEHMGOiAu2O+ljovuqZBDQgcJhreMsXdPExFa9d8CAFzkQ9ggjdvBxDe
7lVLpiuZxaIpoNdsRA2IHIkA/oiYcprrHRwbQV2F3tRspxqFBkpqNBten7DFMZxlX3DZmS8f86ec
rx2bdGUSqUNIC1K7sbpLUvCOjuMQtMY4BdeNLcBIZ14pVCkBBZm7IYQxxMt7j2yaj6E8SM43Jzbr
zi2MGMxWIBRyJi+2Rp5+wz7OvDSOq43FGqs6kNLK3nnb4c5nFVE2QHBY6R6bnmXs+foHft2q+L6Z
gRVtwLNam5CiVG0Ljmq0BIYRwMNHZun53NmlrgzD1zH/rfEkY/HaMx2OcJhbU2xJpSaNYYmGriO6
8MeDKUnJvilq8ijrfbmC2FvwCrMLThxgcNBGLdySro/Q16U5c2f++V3CCKFApEZmrI+hea+9p3vz
5fqvX3iauPz9QiwDpUsMaTn8fhWaAj/SYxLundpFExh/Ytn854q9r0fQpT1hLgxGtRY8tSNwm5Aq
OWb1Vnmh5o+h2g7Aitr6wyAFSuPKe04TD490bj/cV8lHqa/18C8g/y+/RIhmEzeNmA8aumvjQGuP
5pvJb1SU48o3uilzT84N0L467d3bygjMGf7luXhpV4gAjqpLE95uxrB1vvPSr9JdPW1YtMFb9Uv8
M9teN7e09tG5OONXlbkAIVxntA6yNKzOp5CkKl7fCzICWx3dOaSM3E4t1iiIF9eThkMX2dfM8S1S
XJC6mSn+iylsNdU3yWcKbv3HaP86Kbu2s8E6TuzNdQ+XdpsJHhlQnQNCgUvIZUQdHaUmWi9PuBaY
9YbKlG9Gq1krVM2/RZy1cyvCOJaZk0RD302hXRVepUTbgm/bG/T8u9HRduhKKru0S6DhA0pOXN1x
vgu7MmuynEICbQodO2a3Mu4JbtZY5V6Ram1b60XYUVrs/8U4ntkUdmanVH2PIA2bckcBEuLDlpWF
vfs3VvAEj4IYkKxfetSQazdWQ/D6q+rNDXTGv/fAKq0YWVr0M7mgM0sWmkh4L5fEkEJ6vpXxxKw2
Q3wTK9ZGjbSHzLJzfySGvjJwSyEaERp4K9zgDPTXXlpD+VIqIs7kcMIR5/Z22/zEMOe3Rt6WKyfZ
QuoJQjNUEmc6QzAo2sLCiDt90uvInkLAHrX9MOSQCEnrwoP+w+jlqRw/dw3eHa0eOjRlBYFmq3fM
lWxpcXTxdq4he8EfYrY0N6YoVo/axYS66YGmELknWjv6KSonXjLZH/9ixdhA4c5ZAqwJkzmlKhus
CLRqVjfUm4kpsmtXXPL+uRX0EVhAKcy8pqLIqsEktTT6RA4Lq7/P07R0W6d9+P/ZEGOI00oWybD2
UyYpLuma2OuctbfMhadyYNiQ5RiIiKhwi/y6VmrltsYGWEEF/4Bu2/po2aOzj4axeWhlFOZSu4ZW
Vgxq/0yvgC+NR9NVongMSgC9A4NIzqave0hFlOPkt5JJHmOuZ16SjWSlk2tp64ADBm8aaEeEDrFw
FuIpvcwdpsrAf0aRn+J4CrsGhE8tzdLw+uAvm4L0IQBNIDoVeXMlquZxnTpyWEvt6KlZ0j0Vta27
xggkyHVTSycSXi1BTjiLKkN+4zIgDIZBSFZrWEtyG99OlE6Brjbyv1lNZ1aEUNBUDOIiiNigoG71
TdLyYm9mrb6SPywOG+ShwfmLKzUqRZe+2Go2dKkZKyGYLcDA2QE7yCeV3qIkZa5swYVmG6zcP7ZE
gm2uA4RDJVsOGSoKeAGyq7w7KRC76HexNsntqRuJBsHxeuoqX3NKNu404si1C3n6Gk/2mdGiRJbp
pisTo47dpjLQ+lzoFI0K12d4eVQsUK/KFqp24t0UGgut1CiRjAa5lB+UxjK+j3Jf30dt4aw8ucwD
LCYe0CIFkA/3FyCkhS0CSJzFGydVgG5Un4bJeK9K9SExwlhBAwiy5xlb0qykVEvugWxqPmMgAwch
qstJrxJ9KocaNvuKJ6CXh9QVl5JkA/BEvGJqKdMBGTj01TD3oLPULk2NSAc6peBKmFCw2R8b0x+i
ANqzVb+SEyxtynND88/PLt5RFKUqtYt5IeffWEK8LGYrhaeFgxHHE4AbqHeBTlYkN+71+ao9r4q4
jg95U28p2D1co2cAtjxdX4BLeTZeaGfpduwFC6vj0p2xqxJn6OCODK5zT40732wSfUOGari19Ury
GlL0p6bS8bJv2Ddma48vTNL4yqgudH6gXII3AOSqWCuKWEDmGXqnIdOrACZhunGR3Qw6evPV58qG
CIKqeOVBb0DwE6t+z3HDH83bOmuDNuvuWFHspTweVrbmwn65+CD7cmB4VThSr877JfFMnWzUrDhG
GIV27N0Ukp/leNLXQMALaws2QQhnIRzgjiXsF3vgEBYjNWzGzNfpNzlf6xVf9uqPBWGbDLhyOU0F
C3qVRJsML3rOELY9eaq6CsUMcs+H6FQ6/co9ZKmAdOGZsMwmlHV5VjVKOOYfZvoi3ULkwS2m8ZHK
+ragxC0an4/Ec7QyQEftbVq4xFkhYF14JcHgQrdaBeYZGC2RJD2fcuTUEmIEUFkacCpc6r3UMry8
VwDWzBmKj9GBms0mUgbTzal20oY1oeF52Qhh+OIbhGVl1ThRnBHnYNWn7Zssybj55V3XvgwdMqUJ
ZN+nPu1Uf2L5mnD2Ylg5c184gs3ezhUyu2+hG0GyfyJ79XTrfcrWisnLQeWPJfEALquSxoAsI0aG
GWTkofN+i+I1fS4f+zv9fY03ZeGUwZCCFQvPTxqSJWHXVBEhSUcrJTSbk66FUr3Rx5VK3MLpcmFC
2DZdp2bZ2JeITuZPeASWQZW9xb2N42x/PSAvT9IfZ4SN0rDe6E0TG4VNHhBCO8NmbmEWd9mwkpAt
5fcXPgkJAXLOEcJLCAUt6rNluq/Yxqx1T9M/VbxTSknvK4onUe0bhGg3g73lHSaP+JU+bsbOfNGZ
9mkQ+eO6+4vx6Wwu5+E5O10V3M0UZmCgbeU1Ib4ccVeHgj35UUt3uXKnJeF1e0sXYbw7o8RqgpcZ
PYeCwbylhKJGgbyhcyusVQ0sCW/mB1NdG0gl/lCvwWCXo9CZxXmtnbnIikkeh3nc6yQKeAnFpMnZ
cgiijvFWl96K9NS36pYXcuHW3bPRrITixTPmzLwQgFpWjhA2bWfIpQPBVVuhbh2XNFgZ18VNCekL
VDNAnwlGyUsvrWIAYV4OM6btqU97Hbt/AkXXSXVRrQG5hrd2jVncomcGheUMMSKClzJsHB36IWNW
ua2tBpLyynjiN9P36+6teSesmrhtOJkczCEv+I+6zXLPporisixLveuWFjfEmVvCaumt0erHAZYm
owmYcZ/aQaXtavPkjB7nk4di1IrFxQh0ZlFYIA7rGe0tWLS6fGtHu7H7XjM0zXWb656JGwGAOfQW
nkkGCa5pU6mrlEXQQWq/o4HTUypAfiyFH1WUg2adFJXUvu4Ubk4e7PohGaPKv/4Jsytnh/GXLxBd
jUvSoM+5OOHiC+m+NDUSNzXxbGGxI7TD/UnaXjcorJv/GARIEWUK0FaKaGRdboAki+CynqGMHXkJ
20X2moqIMIG/jYCNCXhLcF4DcC0cVsOU5/bQ0eI0GB/acIyKGLRYbmys+CKe8n/ZmR1BdzGqsCJi
R+7iBMQn0M5y4sy31e+OlymFpxiu4jnqVn3virBJyEpaLl4UfluFPaCdgSpH84SQxcijzis8fBSn
+FmSDvQEKlz6KJsbBvy8th2VwS0/IrIpy205eoPu16tUT/O6FFeNbgCHiarMXBcT8g150nmkSRb0
Hg93peu487/axnG/F+5GBT7kwN/I9/Ll+spZWqq6BRARMN64SYvnlNYOWq9YkGvLkDD+H2lf1hu3
rnT7h44AzcMrJfVkOZ5iJ86LkGQ7okRN1Cz9+rvkg2+nm9ZtIjl7AjYCdIlksUhWrVqry+9S0Jnl
deUX6V43butE1uG2ZQ+3EEhHo8UNziQ4UTG21qAkRh25U/dcNc9mld6W+dcS73hHgbRP2z1cH+DW
1sCxBE06pIKR1RdmVautuvIqyiO9cYdPoz73x3x0Tnkza4frlt5FJsQFRDJ/lZBFRgT4zcuzSYM2
k904KY/WdUsO3TE5JIfmOEKnPGlJvAdu6uiekpvuyA549h4aepvkkRqAty2istZ18Qby7tDnXyPM
tNYsrHTzjEdG9VopmR+7X7P4NoudfWsru5pbJ8ivQAHw+fosbG6kc7vCCd2a7hKDFoNH0zTtzCIY
CtcHBU48PWONNea7XAm85GuS77THAf231V0DobVetp02dhMaoFDeftc/00RZjMHO4rIe8RnMG4PM
uc2aiWhTTwwr8c1Kkid+T78LS6+heg8YCBSmDehkXC69lzidqdg1j26cdee+gBA5AKJ1Vx0s/P+3
HxpZ0adJSHf//Zv5b8BV+uiLCmOS+JavBpo/hTPEjVViSAoiWyeigRQpJOAAw1mP4MuvY/MAMMyE
uTD7hUByFUIw6etiTfetsxzVTEFLwi3QQMeRzeFs5YeOO5IJ2lgNA9mzlQEcbUwfajLMzMvCHYs2
6keI8ED8kTTzkWp3GV7H1/1vI8BgnyO+oBsBIBGx4Tk1qbqMaDqKRvdTB3YKI79t1c4vl1MzgTzw
z55V6yaDNZRCcU5ZSKkJmyxzRr2GsFwbtTnR9wue16SQ6U183MnwYfDduxCudOBijnArtNqKshb3
zShPvun5ELCDi/7bvA9y3SEpD4a6/hTL6JqFCyKkEmAUmE8ATC3kkS3hPEwVVnpWN9IIdUoWLoNe
Rgoaf0NnaNhtWeiV36JP1++NFuo2SypJVX7wFzDwr9Lk2oqSW5O8lx5L89heqmmh0ZxD7WpEpc9n
ZhGHHlSvTskIqV0294Xk2rZGpotNjJbbVXF5rcqiqeq9F+jsBZUhTebmpUGjSld9HmuvUwte1j90
z9UG4PQragxOKp63sdn2k+7ABqVhaYXolHG8Xbwz82+JLPe5MYcXptY/PxuOwVx3cWubRnCVp9Tg
xJ7vreFR4ea9Vj5eH5bMlrBeld4XvWGZNCoHktRP+tfkn3iAlKtk9ra2wiq+AiTW2goJ3bzLMQ29
OrtWqcEvsi9Nb0MC+ZPD9/lNwoL8puiWw1S/XR+ZiMNZN8KFSeE8Q0OVYhTW6hX19AhA1U2O4yqd
rMCeO99NoF+ddhDSmx7UKSFgwF/Mt4Kx/fWv2Jzfs3EL58vQdo1jKRh35QRVu2OH4tZR0Ap33cr6
Kx82wJrpAtMH2o/EpP3QZks96/CYlqI3GJmi1HlY2CJbRF1iRhjMzLqyRIkYjtnuAfHZp0tFPEPZ
a+lDGtyi36WsHpuFSFvPPzxg1pU8G54QRyu9GBUvhl2qv1F3CZfJ9McU4OtOEr0+HrjvlhzIgQLY
hBKrMEJvQQ9FuaRpxFwzCdPaBL5Ym5CGXqonLdNSv2DlK4oxP6sOjemgzaj9mZafDSDRJWf/1pgB
g0Di38TphDLp5YZhDZ3KmWPMTK9PVhq67oBu8IUoEjtbsRMqWWi2QLUH1y5hbnuPp3ZbuTSyWN3u
+0r/4owmlwToD2c7pvXciBDRsqLSMmO2MJiGvdmjX/2sTeYnGrqvU9AM1n3mX98Qm7MH4qe1ngsF
S/FG37fMSCcdo/LUeza/ek4N/kS/05+um/n45MXAdB23M5CZ4JakCoetayW2m6FJP6oGiEnttc72
swx8RGguBJIGNN2+cg8iA8lG3JpOHYhiD8BiPOtFL03MtCytZoKXqgc67dLKd340sY8E4VjJyP23
/OPcluAfY09jlhawhWKqPxb4t5YEL5kFwTmSeNLnaYYFUC2Cq7ghef9nKc73kwCocscwgTNH/7WA
m3Bx2dPzdkkjdLQGsgT9Vuw9//E1aJ6d1vkwZ0DBwAVU3viT/c0CHV/ZfpM42rrdxQh/bkU4P13N
oqU9rENAUehLGg6Hn+4uD21yuG5INpp1sc5Go+qNpagKFoMmz+BP33OVE9eQFb22l/z3gghhNo+9
vJzNOY0WZpG0fyjM/3HFBa+NTbtyswrThW4uv6QPrZZL9qBsCILXGk0HLOWMIfTg9J4hn9ilEoDG
VgzTcZXHEYAzHdfqy6VQNI0CWoul4NB54qDkLDM39NpvvA6vr/lmOFmzZ+pKNgWs2qWhwRpaqCeX
2OKuebSy9MUz7lrjEWcTXvdrA8oscbLNY1Y/s7h+0ZmXLbrJrTqBRXqvIKti5qR+ym/mwHKI5oPy
dqgk58GmW58ZFOZyVNGoaiNlFWnOc8KKkENk0JYZEbkl3uMMcggAyaEhewWDXQ6LNWXb8FZNI/3B
BvLtRs2J+ZyE9r4P2U3xzXowdzkZP2ffnVOWkCPPdrbEZ0So038/QTfBwb/mM9CtdPkJLVeKSW/t
NMrn3fiw/CwCm9948WmpH6zcjGbjpUUW6075mdCaOH+o9PbBujABLc2TcQZ6LFLb7wZQ2Wmn+iq/
dce3Yv6bgwlpc7w10V3oARJ+OVKPVtQqY3Pd4rZHVhWUAMwnstL11jbH7Qs5VhUS3EAJXFqx4pXu
CUqtESAfB8/LTjNahK9vv619DswrWr+Awlqz9JcmgOfpAYNxEdrBm2hWu+SrPb9MkySdunq4eIBY
oIhaReEtUD0IB8joGqneJTGsoCW9JLhe7jqz9zsAwEGKsMyDb1AZr8Xmq+/cqDA0ZmCbmzaMFvM3
1G3GWCXN3vpia292Mu/snh7j4eX6bG6NE7KvIKhFnRFZeeE47sCdZseZl0a4dSlI5ibhErn3vNj9
1eBAh4n0NC5+a576ct2YFbtV1dIscqYJT6E9in7OnBIb+XiFPtDJIFkKlS5ZflSs079vMht3P2TK
3uVPhHBdtS23IWWaRgZOndRsIaxbgB7cAv1b4vPk0/xF0e5Ac3PS4wdo3+o/ILrDd81bZn92DEvi
vGIH6n+/5r1+BRpUG0r1l7OguF7eogcsjeZwejJfygf3x7LrH5OH8dE+oop2wMSge394aMC3/wMF
iuvLra/rKfo1IOMoO/3XvnCUpC6q5YoB+3lF4lsrsH5O94Aek/GhA+7vm7ZfbrxQCYuRDPGnxAf7
0zE/2M/Xv2LT6c4+Qjhe9BY8zCqHn+vjM7fRaGS4pFn8pjjozo6ihpCDrPK6ya1DeyUxQmgC1Rwe
AZfzXicZA308ZOTzxTjZ0EJ3+tuhDDj1dsl98eO6sXURP07yb2PCdcpLR48mDMbmU3rInnodW0sW
BjffUjbgwMCFrVMpXkNSre+VCgqJ0bCCGwvwFdndrySGPrRpnGrG79drqeGx2yR+TYHCvT7E7W2F
AiLwoqhC4z+XE1rVSRO3UCmLZh/xkT1UWVA+ZV+Xjoz78b5Jdumd6nuv1ZPyqryOXiAxv75BPkwx
uHgA8gQ5FZLSl+YdvdeWBF1skf0wHVMWxC+MEf41vo8JL7/+I7G2uWuwd9fiAuh/xP5I2tZMmUAM
EDXddFDHh/HW/Zn2RK9coozPXeNbwbOsSXxzk8BRIRuBuiWIAYQRIu1cl+DwjfrvzqF/Zj5ATKmP
JgLJVG7ujDM7wmsPnU9lPWRjFlnWi7egWucGpReZ5nflODSTJP5sHnHrG/z/RrXO9NlV1tbhtGkJ
a13wC2mpz3HQR8snFCylKdTVAz54iLNiUOEdq5dcWiqWzouZgvmroAIw0R1Hj4HP6SF1Q/s4vEzG
PmekemmdWx1l0liWAN+6pgBJ/a95IdCXUK6La4aB7qYfBljSEkmM2XaP378vBHLmePFipfh9/dac
ibcKfJS3jvMZLx50VBIuMff/Wbjf9oSYnU0umtoBi4jK1njLMmdf1sWxc+/jygayGV0tnxIDZFyy
x5ZkFcWS3qBNqm4XMGvsWHSyw+sbe/s4/L1KIu1VVaZZ3HLM4rCbw/h7tzPRbnNsX5SvXuDukxPN
Sa6S+Wf86nwzNaLezjvQ7ul8f/07ZKMUdoU+DPUytPiMBH2aqvJtGO4aLsuJrLfHDxsC12aUnDRk
L8WpVDKKkLluvSVITq/OYfatm+5L6sc3zUP6xMNMMqjNwHJmTwgsqlmpLlgls4hV+8J8WFa2tPbR
GG+t+a5Cp/v1Kdw+D8/MCXNoKc2A+hrMAfZOsgGscOZ+qQMeOcy36vtGislenwDX5nP987NQVvce
wNcJ5nP0i3B+wEXi1Eb/oJmfTGF7/EPk+X8vjmfDW1f3zFpl2APOiHdrdaT7JiSShl+W/+v6LG5G
rTMrq6OeWTF6J5ndZsqi4uDez4F5I4Vvyiysf35mAWQoZUkNWOi/Tze4i99ON0VYhxnAR2wHvZgA
5MyPEAa+Pq53XYhriyWEY8DB8Sym8A5zrw3osDdB/9sGgKoBl8BOXtjW6I+eAxp8UfbqwXilPt9X
B/UGqYiDFaC72J93fwgl/bCkQghfRm6XuYsljc0CdiwHoMuilwEFtrY97ixARbzfk8QCd1tTIJ+o
Au110E3QuEaGQbLRNycXqCpPRwlhVYoRBoIUD+oTqYen3W6AePTePI0nvh/+yfd5ND0lN2XkIZPT
+s2hjep996v62u6Lz6CJDPtjH9Sfkp/1XpraWfe7uOLnHyUcWEasp0k+4aOUu2anh3XQ+miQDcGL
7Ne+ubvuX5vV0zNrIgHMrKd1m+MljYPE9FNQeXPysySFX4K8AK1ykjubsRV7zs0JsXXRUb60Cwyu
B3foeJi+/qPtKBya3o3fjTs1hOrSlyYsTtZeO8R3NY6t7BbXHZ2ghW/fPbtkOij7ArCd69PwTj1z
ZdLFQhK6ansjVvFdgXqr3ClH4OGPRu+DwqKB4PbnFGIE84txKL/j0Xeyb4CPcR5oCNXAN7smLZ6h
n5Ofhq/eq1FG4k9U4qhiG837jjufNiFkt0thKRXDKhlAK73w9R/Hf12I5p/epKTrEgcUaXrcpM65
mcGYevJISoz97is0H0kWfpe9BbeuD+fDEqK2ZSWAYaz7Lzff+vzeqH8VslTlR7gbEnfnNoS43Stq
ZoLiCA6OqEnvFDIQcMbv5l0STCCsR/Zm//LrujdtvjHPbQpBG8q9iuW1sJm4867uaz8tATWL832X
zIc6Xk5K3x7SsXuYWH/nevTTAMb6Ogez1zLvDY2HieY+L/2dIqtmSGdDiHjT3GdeO+PLvCcGANwc
GoceonA5ZO0VfwiVYP5anmrJrt+8g5/PhxDS+nHkdFywzuo+fVwOgGQ8mEGx40EnuStuPS7ODInV
dDB8xLbaY3hjaEXLjUm8fRaOhD5cX+BNvwUpEurpK2WhWA5uWavOSpGwiKVN0GhQqKv8TNao8376
fIhJv628z+rZjcOEDI9VKZRFWnNMs1/aRA+Oe/Dwaprm4X5Ka0JtD8JYtZ+VvT8Y44FqfhHPfgeI
W74Un0fFIWXf7Y242oHHEUU+88C4EiZZE3aOcbfSlMY8f/IYuFxaGdfEurGEzwfyDj3fyKej4iTm
AWptBKq36Ghkol2h7hpiQvxTT57LUbIaW+4FuTLkdJAdBLZeLBEU3QTxFOYACtfxQ+Xmd22zS1no
qXudPYNDrR0SNOzL8g8bToCrgwN5TPBPAXAvOHWLXhO88No0SgB+awbwKdu4PVcykTKJGTFfNScm
a/uiQ+KzO6HdLZg16ndqLtmiW1YAYVxp6cAKAsjk5e0WCwl9RhOJtxb+E/bqm7RUu+EOQEj+trB+
wZk3c8WrOrNFITVfypuxsk6FO+2aZn5ZenV3fXuuQUzwPBf7EuIGKHUCnbh+ypmpuFn4MuuoCut5
yIY0cGfNCPMJXBRZONltvh+oK0EUrRH9o0nL0EEAAmSiIyS90nHI8HjF/I1TCN1v0rAREq02yb3y
ALyDf32Am6sFCZL/sybcojSnnRytAhbBHIPO/s7iH7HsRiQbkPAqBZbTbXtFT6POWaZ9DLKPQCnA
NWsV01tvUXR1mqYsyb9pE52ca68DWuAtwQk12rSKkqPUp4Gcn97uemfPF8i2S95UG4cE6mK/zQie
2NZmrScVaqe80R/LEbQESewrnXKYFi3ktZKu2B5lkukFb24AEwkMT39vvBcWLdehN2u1FsAQ2fhz
spa9p9NgZHnlM7SxXHeQzR2ADDfQSoi+EGC43AHgbNFH3mGIqXbkvgG0rOGD1p7v4nr/v1kSRqWY
9my0JeoyaKHSkucmIboRZeHc3ZQSS5vecTYmwSPRltBVvYb66dqsVYZtenJLP2bPY/w3sfDMkHDZ
BnFbY7psNZSp+6w6QcgiLLgEDbWFjXChHvTvEgnOPvLBU9iCJaJmv4d8/a76Toe97Uaa8S0v9qWD
cppNSdLOfttIpnL97Q/RygY5BxhO38kdBfcwM8W2OIoQxvK2JA+TrMdE9vuCUzhG3HYD2gmjJP1l
qd+kZ8nW74PLAFS0DoQvdHt1lbMAP7it481dgdOqBhUsNZbTpHuyPsWt/XpuRLgqd1aRV1adve8h
4L0YOoAy897tf13fQFuxHC2BK7gQCYgP5TBz7sbU1lgaNd4tY2+NLlMe3do3SCCCnAr1ctsyhXHM
lttC4hiThdyV3cx7NVEIogPRipMCnZzro9l6qeI29NuacCuizOljlwGBk9FxZKCFAsHDTBO00eSd
B717fQgLlXWfq6x9WBwo42Bfj5/6vrRAPlu0wViOzy5bcklA3PSY358lMhO4S1M5dFyxT2mi+KOp
mjvWqDId2821RMIK1C0AdCGpdOmXTcvnbrA5AJvG5CMUyhdz6+xCe96/FoSdNfTl1HU9LACz/FRB
QEGZYpLqI7EhsmqapNbNU/eHChFr9gFccQaq/sY7haFgVOuotpbmcXLZ4IUZ2E3b1vd9r/pat/YK
0eRw3Yk2pvHCnhDpHbeYOOewBz8i0NJBO9LtzP/iPL6wIoR5SnM8UDRYqb1bc7rN+195etvbkhfp
5lgQZdFSCYpJwMUuXQLkFQZTwT4agTn7kENrFw1kf8hg+d/1AS+Z5eiguUN/6oWN63O/lRD0QNX1
748Jk98D+GYzE+dSm/XZrkzSY6vQ5L7tqnDOUtDOsbLaVU71iw2MRZnNgTszki9zYyzHduplrdrv
wBLhrML3OKvOhrNSvV0O7j92YqVmkeM0Trz8prT5SU2+1yz+kqZs51Gb2DUS8AZaNxeSQe0LGRfi
5ruK6XuHsZvcHF/VzP5xfZI2Qire5atONfDuoKIUFtVIvK7IDcyRogTpElo3fPiMzBWVpeJkdoRg
msW8BhsjLle0rk7Q9Dqoy0A4tY5apd00WbW/PqyNE+98WOKLXc3twhp7II6g8wuY3RAHcXzireTx
IrMiLGjrQP9upljQgqjx/VfmvMSGJIBsmzChmIjGuBXverEh/qNlVhdPDeZNB8PQOJ3GIDe+GsPD
30zXbyvr6p3dQjh1KBtyWEkdMkEFM/JYKI1SGwcX1gRvypUfC29Z0Uhrmlm/AH3GXbcn2WQ5/swm
GbxrddgPm+zMiuDQwMm4pakr6yXk5Lijb4ImNl7uWzUjFgRxOxlv47Zj/x6V4NiG02bIB6Qoylvd
TWbXzyz/Vuf3qt0CxS3jFL46OHDgCadyoTWgPF0hVJmhg+oPUt15TtSvfXXHQFotTUdtRnwL7fNr
gyRaM4W5RLLIQWoIYxtrH+dk+zpmz9cdz1y3yIflQo8dbsDQ5wFa49LzBtOdKnAtIYvbJWmYFQ4P
EpdW/syZQuahzD73pWoRs2d5yDPOdpBH/zoZ7Ug8cHUTrW6hQW9jcc2O/wLLSEIg2mH4SzoUPvaO
50OH+7uVtz3ptPKF0pkFTpHF4AHVXNJSI0nQ3gkiLW9J5xevr2N/0BJ6t4yJFlQVuk5rnruk5EMT
IikCdtnJniKNgjLCVEsn1JJRIaXZ2KBqMIzd9cnZnv7fcyNMP3U5W+osyaIaTEY1HQIlkTzdNqML
GscAbkIn3gfqPEQdt0daFtls60FLImM+5OpALNmtayutifPlt511pGfxxe5zJ6tU2LFPhReCfkqx
/NjEXfmU/lSORiWZuM1Ic2ZOCJrVkqES4cCp6D3pJTxasikTHBY01Z0ea/jtCohR8645La/XV11m
QFh1e+gau5oxV0kWgyjnuRkdP4FASfbyv9kRAleZG0bdcdiJ81PX7F0ggttbVZdscMloPCFi9VWv
aoWB6Yqf+0/uffp5kvTNbIbE32st3Bj/4ygQMuBAeqIMq6WkVdEne6A/xi70ZBO2GenPLAnXSWAX
DH0pYEnLd2gj7UFjlBC0W6qyburtff/vbhFpnvXEmFE6hyHoHjlTSgZ6i81Dri//5mhQyrDe2a2g
DnO5Jc127LH66/I3jx4AVordY1e6xHmzZZQVm+NZn+v4C3kO8Q7TKklZlVMJ4Ie6x/WXGFNBuAxH
tjkeBwy0a84fsuZrTDgLMTnYDJTU4lnkjoGBxr+ydUjhUILmP25LrkubPofkJ7LW4JbGA+PSlseh
X1dVSAq1RZil4TTsgMCrCjTWhrUM47QZy85srRvsbFxIx4+Z0sMWFGeBTKOSE0D280I405ehiM0R
EOa+R1aoZaYT9EksCQKbDnA2BiGkQXGkaBwVYyinT531ZlWnOqWSu/jm+oNwBBoqeJ4CXn45TwlK
DHi1IjGEjDtd0HKYa6TJKanUaMwl6795nukQPbJNAIOhASQsSlL3Sr/g2hLpKJaE87B8ckau7pO2
1IJk7lMfzWm3pjubwdxPNZlcrZZE760pXUu2aBgG3Afst5fDhRLvSlpQYUqXf7Lk8/QXPaLQq/r9
+8LpYLu0LlkDuDVPuqBkNnHKH9yQ+MVW7xcUQLBaBhL76EsWFs3g4GqhBiqC9XiTq5z7yFZHXXc/
9ZCU1TnUdlIQBgPBggVlxUPWu7vR6shk3TupTI9la0ZxU0Tr1bv8nCrMKNTP7Hii+BYN0jkBckLc
r/L8bmhlT+FNQyvJCiD7ICwWeanayot1FwTy0bDob0tceqGRKn2QYt+F12P8ukji5RpE5YYO6hgo
Moh13bTqJlo7PRrOKvY81H1Uz3eleqSL7rft1wqtjEsh2YZboREzCOJf6HAhQgqzaE09m5p2wkuS
Jbvi0ECekGb+nOhQVU5ILKM/2LpenJsT3JQWXaU3mob8WuocNa/4nNcFQAYaJ42aHv9iNn8PTURk
QCIGjAADhuZWL2jXJ3RsSOktZHo09AeDLoEq6z/YAtSCfASPI1S/QE0j+mTZ8TRbUrRnltPO0thN
Bbak/NGFYJ/rQcIvC+iNnd7xdJRcDrZOBQftrhaYhq2VJeAyupSabg+2icQG5WnyC/l4CDuPlfYX
MezcinAFUTNvwemG0VlDdqgNPHGy3dLVu+vLtuUi51aEa1uRe7Pa57Di6PM3vSW4xJ1AS+anpgzm
srWx0Y0D4ivcP5DmE87SFs5BTRXP5RjpggMYJ3+gUVn1Uzr9RQ0A/FZ4tqG/ExcbUddv4m4xxOsb
wV5ccGoujAZ5y2VCP5te8NuKiATQZ4iFGSYSNorxZuJNDloYiZ9tpkSBPAFxCfAuLjiELh2tK9H8
aHSoTFk89ID273bVs6p84gmB5pzXvfXTcf4H3fDW/DVLSj9f/KI66u39dRfZuju46IlErylaZoHS
vfwKY1H6zuE1moDZMR2THa2OPP002PPOoLL23C13XIUwIAxlAJ8iLp3iNE1XN0B0DHGxH1r/tcgT
P4V24vUhbcXhMzPi2lHNLWpHXXEVzz0j9kjcf9TXOLtjsiafrTPm3JCwiafBsPjQ4zRjv5pXmGIT
eVyU0I4DWXvB1vZCmRlRyVZRGXhvJDm7CbtglcdVCLH+rnkCgdyfw168818XaigNMAZ5bOHXC2Bc
FjWCjgVrUK+xXpv4cH1ttgYC8j4LaXdcVtH0e+luhVKAZW3t0C6n5tHm1iOtuoOlvP2FFVQa0DJn
WSb4Ni+tzBS/2oEAKCq6DNSpxByfnHmQuNlmjQU1X6CtQJMMKlPhvO9HprZTDnDN1IQcRQuD94Hl
fWbgTC5KqOrMB6/Y23QPlhNSGidFdXbXh7m1nzzXtvGPAQSCyDnB1CbThxmT6TRZjyZxb1cDmxWw
omxIoiT0j9M/SLuiG/29hx9dbcKsLr0SF7WHp0w3cX/oQPTIx8OaOLFqyXXj48BgCQcXnNLVIaW1
etGZuy+95yS8QdsVHoApGGZAM6OmTQhVC6TO9tcn8aNHXtoSPHJptb6tM9gqXuycLFhGXWJhezS4
Xq/t5+BIFQJ94Sp12Vp4nrERaM9MM7JDWRUtGezUI67D3P/RnrCdFxClW+3QAxeioMPF+2WUv7DD
pIwn2xOH5DjIqPAcdAT37xqeVIM543Wu1N+BXb0v2/yTkuQy/qQNjM27MDY+G/BM1OnWI+zMG+LS
LdwywXi0vCR6Qn2nUImNtwlPMlzjO2J72SFv0VrSfu/rY1c74XUX2VpAdK39+wHCSJVCH+1lwYMw
854165Ypt0Y4yqB6GxdeDBOvItR/0VMMSYTLYaplayotHtVRnoZdUxOUQOmYBQkvEFnQAmRSf7BK
YvLQkmFvt5byzLR454WKE6Sm116yEr14+R7gDU2WbNl476KsrePWtpL2Qh9F2AVQzCvUeuowib0S
Ws3Bfa3RB49KB4hBAjr/nOaAW4MP3m4DK9ozkI1BzqPQv1xfyw1U/+V3CLvDzuuRNy2+g728tb59
agIr+hG/0l394p34TjnZ98WT8zkJJHbX6Hj5IL20K7z3OZ+12SrhRBD/LsPS9FecR71KnOontQvR
c1bK8pwbuRrYRD4IpBcrKawq2FS9ohpjiCRESdmhC9/0W+g0TyxcsXB2fOoHTow+oovkIbzRn3Bp
d/W3sx1rNx3ELzTMcUWUitwN9p4G5j1/BhoTt73ukbvETghlZPwy/5DM8+pHH+YZVJLIh9lgaBH7
XuqUgYlDQbQ1FYuozU+vpyGl0173pl1Pq9usK+9zCAJpAwaef7PKWXYtXOPRhy+ApiUu9yu2V6Qa
aeoh5hlVkT+ax09qg/Yvr/2BO9YX3iq37WC+Ska86VlIxgKGCJFQaJ9ezna/FHzx2AJ6ALUKgHQ/
pcoIsYbafbSe3cxv1S/NdLTA6UqYKpntrcgI37JXHgScAyIbTuNwFLV7HSXMO/hyeWeUYS4pcmzO
5pkJwZcc3GPi2NEQ/WngFoyUDfinbKKkvc9lYMGPrz747Zkt4S5Q2IuRzI6J5Hbv/uw8k0CU4vH6
aq2L8cE5IHllAHGC9RJz9XPZDEh2wTkgE0qMTglRfKoG8Kppb6ly6yo9qWQny1Z0N7BCNiTcQI4k
ZmwNe5lVuti4TVnY/vY3cDxpei+Jb5vLdGZk/fOzLZ81VQ1mfQcP5sKrwsyzk3DwVLK0q4i001HS
8IJKbG56HzpF3nkxkHQTzuUmc3F+FFYWTfpLqVLishdn+lYBhHh9zbbGBoJmPLEgNLOyOVyOLQVx
XK032GATRhIANzlEc2wNgbkMqa+P7B+wPWgSm5uxey1MgwdtvXt8uAPHdJgLD2fyaN/wL9N8b0PX
p0kT3yg9f8pPLn8oHMle25pQExhAkOrDTeCdlwNlZTYMhovtTEHHpPhxhhS0cg9BO8kBsTmhZ3YE
Z1mYPVm5DTvD1PxQq6eW0b33BeSVu1mJPXJ99cyNHQeSXaAt13QwLiCXg+JLXTGlS1nkfNFAryDj
DV+dTNzQ5z8vOIdR6/pUjgWL+PJtTGJSgwG/Vp565aR31J+nt+uj2drM5+aEJapxewL4tUQ72WiR
anxwQdUmJfncClLnRoT1ab2O8rxZgYGDB56q+3jMA216sKbAc0OWAPIlBdKvadVr0yjs5VLppqmB
4m6UVPuyOWTJC0h1yYAcs9J8gYiiZn3NFvPh+mRu+vuZawgnZw1qy6nocobEB/i4tEd05BBNu1uQ
y7luaPNGhMSN45iQNsVTXcgq963O4m6BOlSq7hsbvGNdTpLRg/hIT+9mJd2nlh1OI0TF2XFQ451W
LGH1ZIEqbFGrGzXuJTtwy41ACQmBp7XBCrXcy00xaXlnKVbDolm9dcxnPBGl7QNbk/ueUkQpDYqe
4pAhUGWmU26xCDkJog2/VqbrpLWJrslmd8tdUUpDAgxqNnhbCDtc1UtP4YvNogoUjvSYDNpNVyY3
+dr3XZ6MhX0eGgkgeCuooD6A3AQSuKC7Fl4Rg2PMamuYLGqMiWR4k0oBaBsY/JX+dr0qAISGcCwE
lqbx4jHlKAq6yR267f1MuV27RMdgLL4tN1qN7ioDpQm8SNWwHXe9/cflcdjHveFdHWBt+rt0EU6V
qS7WRyHr3XJHa+W59OI/T2xeGhF2oEmhmwZ+PLwK43JnNIw0zuTL+V+33P1sLO+H7dntJGm517kG
HkJ5qx+T6QG5yYPcDzetAGS5EpKjo0W829W1N7or4ifKFjRqlBoAuLzUviteL6N32jp0kEpCsyxI
ktdGu8u1qb0ehU8XN59ayf0x9/aQgYXWHmiHCaLQvm8TFQIB9O56FNvc0WBaB40n3NFSBatJaqFE
pa7Xg+Y4K84NR/NHj+XifzW8VbwBdJQqGIP0y+EZWK6mXIcH0P0hM5wDOLSsDI+b1NgV1Qw9Atl1
a3PpziwK+1lF2yytLNyROZuPBt/3MyRbLMn1anPVHDww0GwO0Q2RpcNquBF3A/yD2V/RO9PurPio
jS+8xuHTSOo6mwFqrSwZyFC7CIuXU9jRHMrgroeUjjN290mhK3dVwfvwukdsjsgFdB7PTjijmBKG
rLwDlBbuVj2yjGv9A/K6n/oWHDrX7Wwuz5kdwSHU1mHp7KKJXg9fVSI5CzfdGk0kKw0pjikRRjdY
SV9x6iKvraPLUl/8boLsuHJfFZLrhrF1UIHrF1LhEH5YGXEuF0XFrl2g046Q3o7ua6cwK5jjyfOB
naGneG1WzZYEaYNkiTKe6T6INSgxzd6+qQclRO7dDtS8MA980p6pokEEqdTzXe1l+VGbDfTKx/US
tE3Wfkm7ydqBp0IlbooMabXkj0PRjMRhPVIxVK/vhgzfkUy9BsGSOj1M+Zj6lQ3InVrZcwj0D9sP
VUFvEvwyMTKAo6B4JBN7XyOGeOtbtaPw7AZFHu5FlxMCkmfuVtbCoklhT3NnPiGVYT/kzMgDXif0
lSqNJVntzXMVCGfANPC4gnSRcOQ0iV3bqTHhXjKTBiqpxPS9L9pn5wt7U38W/2hOkDU+EHTXPXh7
pP9aFYuS/4+0L9uNW0m2/SICnIfX5FizSkVZkl8IyZY4zzO//i6q+5xdlcVbRPeBjA17G3Awp8jI
iBVrhSkXs0IEq4WRa/V2UN796osR/E0vvTy2tHTyQfKuoaUSRRQQKtzOaSyh37vOMadiCcBhxcZu
5ZVrk7gUrqNs/EMFAGIIOn5EjqviWmaM0RDFO0PzGmvVEwt4kjbYpeakWU/YpCRt6D4e20LNDffa
lV1q8UL8q0ynIe4KcqYgPRu/TFxYngrJY3fp4GdnP/MjtL30o9GrErPxeO4t8znBGMa02AAyEKys
6+I7/eqLaF47FSi4kkF7GDSUSLFXPn3O4v90Hyxpc0OtV6wtuSrU36C7iRow3ujU8Jm65po2gDE/
QstetUlSNP+mEFJf665fNgTED5IAKEXQNaswEMdYg9fdQ2qHRfWBaxqifKxpPy8eCmAWQfcB+SvI
Qd5u1Xqswf5ZwQ8p5BOEcvo2sVf2y+JhuLJAXRxjW7VdBmAWqnsCNGjOjQMWE0cw/wZkNBhDBX/Q
/9Ei5eMTSYmjru9Aoqz8qUwk+RKxfWeyxuECB9BppC5H9SB1ORGgD6AkpMvWlH+WLuUZCfo/szrP
yVWwm/itNA7zrIK8wgCd6ia2QzdY2yE/aeU7331lZr6zr8yMTJl6UQ0zA7wokaC8CO0rOyT+b6T4
iVXv0bAVGq/IA5ooAxjlxj915svXZK5B/ZbGi6QbCtIIaNC2QY23EzoQlvAebtVy0iOw5lRgEy/K
X6NoprWMl1m+cgqXohGEwEiSgQker04qtkKaMBS5NErQhgxFDI0N/6LB8pjGa2myRTsS4gRgu9Ee
T9+OYwUYAQAmsFOfh2IrqhvQqz7ergsmZlphzJo8pwPoLKNST0lS5j30MU3pNdkFa4y7CyecQwQv
QdEWTfG4jW43CUpebRHmQzLnPUSgBpyyg0akznv/+ZLc2KGWpBY7JZO1LtmnxTcw1qBDWEWjL7hE
wEnQE4+BoBOYFsz1wzhWGXlM9kWiQEP9MLet1uzXKsJ6cUlkbQY3o9ot003uga8xbNLKyb7nbKk+
9JEJIM5/sepXJii/66uJOlQRTAC5UmdbmAAH/mMTS1X7GeMFWAw/00fRTRbI8TZM0gKD49nSzrMi
C9c1afTR+fuylv9ZigpubFFeHmn0Tghq2IqiF6XfCj1YwQES1YScsIGRyQaoq6vc7JNnIfmzlsIQ
FjfG1Ugpjx/6bcaU80iZgGh/1ISMO//Y7dmXyUKKVk92n5zTGMOuMUOrNdpLpCdOaeQvrQ3N491o
iU5lopAQzsStFzDNrXrqhWDtZnooB5nJVSGk8/T84gzWHMi04WFN0WVS6Z7xmj+xoHn5pZHAfLwH
Fnfy1cRQhx+iO1NUID7bJ71nV5LZs7ytTtZjI4se5soIdfKHFvrVcgEjUuEivE6ZZ3Z45fRRW9nQ
P2gq6r67mcX5Q67uuyFUc1GaR8MZLSmP7Zaz1I2sC3g/5HqgRxvOiY+FNRnKTjZKnTv+rrfVJgAj
ny0YoE43WEO0QOGmtxdof/FWcuagTRs4I5Ex8wKJjdBa58Sc15b+6rnUOKeecT/SWcRC88aSn4Gs
0BGvnHEyHs/+EmoFUD5cukgzSqAApo5e4LGtkjAQUyjQ0C+QKbW8GJ3Hza86Mf2SFAlR5PSUKiv3
1tKZuzZLnTleZupECjEsJVKsZkCzSzzwe05uP+QuWFMsXQgwMEaoac/Z+5nQ/XblZWxjX5AwxpiX
N1FtI8vGZb6VOJpk1cpKyLq0n/E2RVIPEQbEIijfLIaeJxVzX2pdVXrEZjvkts06P4fsAB7r/zwj
Nfcr/K8xavXSBMoNXgfYthCMR0mpD377LiudEVYlYbnY6sU1MbHFhdOgW4WuW+xIlfIJqo+cX5Gh
6SqqAe0bixKkyzL6lbJK5EiE3hDn8QZdtoeErASxCgD6qVOrRaAi0zq0K/nc5vcmihCvDcXaa3je
bfQhQwoDxRTUaZFIonwQGw4+X88dSQX3iy0Kq0Pahg8vfPkWiJu+3fh8QBK0/irxVyk6afX6eIxL
fvbaPDXGMQvHKfEKaCh4MmC7ObJX3nTxy+r5sZ35dXk/TFTA57Qzsj3UoSvAfeQDWYvWL+FdZKWd
EDVOlV549aPknpIoNbtmjWZieWj/mKSOng+0MAAgQE2hX6I2QLH2JTbA+KVyuTK2pWOHUsT/jo3a
l76QMhOXYgnHqLIbWTOKsTs3ahHoglwSBhoDj+dyyS9f26O2zBQyHprC5n0JJqNQfG7Vv48NrM0c
tSnYvtU4bzZQuFIb6EV+EaUVJ7y2H2a/eXUjlhFaNLoS+y5rIU+WgA62xS3HPoF4T4gT6Cp9C8B4
PR7W4jpxaDHBUWahFkqt04jsJsMLACEXTwOiGF+PeycWSFN8PLazOH1IECIdjJfRHYuhV7KxN80Q
tqhWPkevi3WP8w7DsEbZubgPBLwnZhK3uSf5dg6lMpHUrJnhasOL3DqMdPkvxgF6CVZUobkA2e3b
fz8M2hwpMeCNelBNpRKQK8CVst0a7cBSgRudUf/YmffK1V7w2DFm5B61DYaDKc9KYzBNonn/G2k4
u1d4wGZKUU8q9R3dVQ3J6icpBqqbH/YpFtNHd+zjcS/5fR7OGFllfkZdU+MWmKEc436ukCFXKG2Q
zp9ioq4JAS1bQfQJATPQ8NE6QAw0hRlpwqiBDK6LzwZPQrF/EuOV2HNxM4Ja7n/MUM4i9eW+Aa0S
CkdgTITAcTygHyhZwy3OU3Ll3vH41zAK+PWftnj8/nYJxYrnsBkb7iJWKQkufWSzjUh8ETQhYWlw
abtylKlR0fbozKk3iFHcSDV3GeRNrYBZ2MvIxK70tqwZocIpADtCbwwxKL7XzFbUYyBKPPbl8Waj
H7t3Q+Fvp45noO3QV7DCnusP6HrZz97fyvkTHUv4jZWbitpzsy300CH5BEwv5AHpDvy01wSQ87Hc
Ja8qaa95Hvfs5RL7GeBJbwBTIq1UEpftAVcxt5drAp2kFSNBBRwI9jrFHqXdkHOE4TMgtRRnZRap
d+q/R/aPJWoWe43Nqx7X8MXPTTnZlBrCwuwQGWL5XicnhG59z6/sQeoK+5dJBG0zWBh/oAvpIip1
Qy6M3KXIpn7DVgXqZFWWWRrAtmbTstOzFFXJSFJRHBx/EIXNypjn/UcdOhRReOgloJcRnUTz/r3y
m2hniJq5BH5Jf0V/y5oMrnTs31JIEDTHbFgZ7cJhuDFG+RGmSxo5h7VLHRa7lK3MpIn1cWzMlUGt
2aFij1RT8kLIYafvZEMK/FNbquA2mrYltOEaTo9bqGFBDIHISXYqem2jxvGWDWI79nmDGzv78fcs
LvLVHFN3AdrswWvUSxi2P7m+uOXy6RDGpT5ywi5MgIrPWJOJ6pVZWDw3V1YpdwrFvwxa7bDaJ63V
yL7leaERZ7zVdOOKqZX5puEtA5NHmtJjEzXggenF6U2pj5OorCWS6Dzbv07LP0P6SQZcbdYOQm2A
o2BIbPqdKm9dlWxbTiUTl5thzpMyYZwAVwYrT1bOiASdCbocr2lyrazmjy+++gipzrvc77C5GKT6
w17aIpd5FCN5JzWdIZXtJklAjC+szfGSj8fhmWncQKSGisK8CFd2/TIWGSVk4CrehwYFMdKRSd92
dnYu0MhAuvfHm5bOrPx7sv+xRx3WMgIHKTKrWNRAdQoI2RahYOZppw8FWp1EJI9QTkrBJDeAGbrW
QmvF/uKmAhGGMvf7ASRJeWNNi6Wm7FTukrXADYzRoR8jQM6644SiSqf1tjQilzXKu3oCxA/l+wjK
tKEjMxNphRXk0eKaX30L9fKsBq4ZwAfIXYTE6ln0NID+zFBGE6XeCXnT+L+58sD7htkFah4Jktul
BrdumaBPnruMwzs4t/vJ4qDYtCZ0/9PydOf7r8xQo0JPb531Ss5fsgRaB8CMga2xqICVF9kISkZt
gdZPPeprjdR15OmpBIxX3RS9Kai5ZtTqFG/5evDsoGUGs+PH91AZyp0CzZIthJxEc+IB/VDifDLQ
+9Md/bSINo83CfV6+dmjoDREToyF/BJH16N7X0M0L/r8JfbKU1PlF79V1xrll/Yh6tAgiJ4LLxAK
vl2MUI3aDv0fmCV5HJ1Q8JWNWnNoyfegf/l4OIsODs8YRDmQvUQFlbop8n4UkScv+IsSC7/jSLbk
xO75Iy+AQRFaKyFvJOxHUIZ6EtemNCCnmuWa+fgjqBcunmnA0YAaBc9b/MLxux2vMhSTFyp17aKv
Fi+1REdK0PCE70L2DZ9/fmzsLuaHxAI6bREB4a0uAVhwa4wJmVHkmK52u7i4MCV/DgdoWhdNSwp2
2jBTgX3P9uzKhUw3A85jhFOZmQDmlCp6Ym/N+mCLnlJhqN16Gi216ewi2VfxGQeNqSerGd8qlNlY
12/Mjuvsvt5MkPWSGuPx4Gkdq5/PQPkT/CJ4WnFANN5+RlyD3npUtdqdwpfplAk64E9JZyst8dA0
bo62z5hKBnBbPvdT7ULZSjmzPReFGUjbZoQWKyn3AWeHAkEd3MvBxm20w45LSMuc6sta7oMuuf/r
e3kBfILoQkHMSPmlQCmFOi692i02ymf6FZqdXkL9b3I8o9mxT5Up4D6qncpqrN5p95DguvS7xphO
7HF0opV9yt055Vme4+prKPfF5GLMqCFmj7dbEzlqvTV9wuiI13ExeuTP12hE5Ns3Vp4JC+eDB18v
GEBAQAUl1/nvr+7htJ1KX8vYxuVCY5BzveVfZzltLofHhO98vEXuPQJEJqByjNQGaGixaaktUtZj
7zUNdmrUFY6SVW4Wv2tVYcdBAx0of5/HnDFxEDOQ+++G+WrV1z5ZA6fehx7zR4gzeAwZc/xQpzTy
Gr5jCrl2Y2h35HIFhGp09s9SbkQir4+NkTM+KbXO9Mp+7vLj3lZmYcFNIBcGkhJgBUC9qlJz7oVZ
yKpZ2Lhi9OpBLLfPvyKf3whpRlqFJUpxKuJgM/yqq01fHIrEd6qg0WvBkPy3kAOTKC+uRAQ0jG8+
CwKHrLeIvAg62xTqWmB6XmrLVGhcoQbbmbDPK53x7QHR6BCRXJOMof0OB1uOnkp2IKAEMWOBX0ku
zPN+c4HjG9Avhbw/CP7wH+ob5D6rMg/3k+vnJaoXGpCSas+vYSjuI8HZjISurFkbSVDuhBKqYASz
cNe6aAGvfT2NzVj9FQpHpbSS3vVyA32fbft3Zc1nZ3I7uFmEacayg74QzpFa804DQJSNAumiTg7K
euNxHHRxAEWqtNNGgogAdcthcKbV18z9mQP4AeQPKp7jyKkBF3Z7whnwI/NKyasXg3GszWdoomOZ
cLou71Zcyf0FQFmiDlbCS43EVbA02sW+2mTGQL4yohoTirqiDs0D3eIgM9c4HQq1nRnaqiFDcI4z
QyPYpha7863paa3d8KdF+Wbmqa+aI6IrD5dLQitJ8AOXVh/1wYj+qttsk0HbEXIPRNhxTmIlRq5/
AWYF/IaBjhDUlmWLsXlLsXkyQvQxtgo7WWkIufP31GdRD5IpEdh67rK79DoIgnXFzEgBYNeaIhfd
oQ85rtvlpzYeB5a4PI9+7OS/oOKOQWeG65M/rx8V8Ui99whLVnb7Dyv63Zwj049kMfCOwPjczrnG
Mn0qZZJ6mawecy44kjM5oc5to+NopAZKsfqsOmhsMa/245M2j4cyPQsyIAYB5gfMipTpjC8bfgg7
7RLkrsofSugFRtV7WBwSVEgfm1pYQqR40eDJ4+6c0163o+yFTg6qCO2J4UjyUgfg3EdDVoG4BfkY
g12TDJy/nBrZtTlaSWPigglbuWQuCgqgZfSZ1v/x1M3Va+hogHhMwEONmjqpHASuAtzPFZqCCFJN
1MICM4COAELn/LWmufuFmlHVoHGd1ZiQKacOgMj4dYQECKwBRuwJIOp651/FejeuieYuGvoRwsMp
x86Y//7KASTi2OVZI4Qur5aAVJipWyB/VjpluHKL3u8HzBlQ4iCmYTW4W+oCa5H7lBQmjFzlksiA
oYiJmXsNKRk9yUnI8iaYfh7vwPtHL3of5JnYhwOIWbpbMmT68iKK/chtoHneHj7F7ah/MyQ6pTpa
Iu0Y+pXvrNHYBX4Cc61gQ8O14VxgHgyN6IsBHS8cze3UqmLDNoOQRK78UuqTAcFOp7b09nVllHeP
VsoMdYX1XBlVUZBGbgpcrAR07GiWJNA/J8JvKtO3RRIcW6MCQDYBguj9pdB9Y+0e4ef9eHv8bsdK
nY4EAYtSh/iI4s13GALBIL0jLVz3BEFY0RjMpwkaweBXJ4WtEjhXdFmdWJKtLPnSbr6ecuo6k6OU
82UWU66QkTsJii5CurXYxdXl8aTfBamY81k7BdlyBdEY7QxqcZTlLG4iV0JiUM0CSD6LLE8U7txv
oD782NjP25Ce3Gtr1KjKtg1BrlJHbv0Rm4neWRrBdtJVk9d5XbEAhiCtVZgcGYzJ+HwG8NyWAXEP
7XwPoUnAwRpSv8uk3bCksqFxabf6d0UihzEiHVL1xmA0BrNRV9aCBiv+7H9l5vlj0cGHu4767CCK
uirmxcjtLMHodpuJ+I5C2vMEkWoeQO1RZ7eNUWxKO7L883Nr9ZZM8g1rCQnu3o/UyLbDQC6hwTyt
6SMvrh9uJ3gHRQTQljqaQ9/gtgjnT2s1QIGcpp2MpuQcGXFGJJCUfX68hEvHA70rMgviW/RiiZQ9
Xo21lOnKGJ148iabEj33NjKj7Jm1RN99AI+deW2J8gZVW+JRN8ASOxLB8kurbC1P2SWlLRoMcgtv
bL75v42NOvpBpRUCkxUYWwtFneCpHY5dOJBmBT9Gl/2xndCLMl++oGFGVZLW0A3TOONArxC5vGJU
7S5NXB/B6LRBjwoRAMNvRcSj065jnN6OLxy4QL7qNZ9+v474BmiqzIw7iKNoiCM79YHEMWHsyqNT
KScv3Hnlgec+H8/o4lAhQvPTqAK0hkbFTgM/4OXNxrE7WNpJeC/N9Lt4igx+E5uKDSCUCTmSnJQr
qegVs3cJiB4tbD40EWK32be2eM7PtdFamjltW4u1iq1iwPOc+JXB3rtsBIg4hXOeDvldGuueJH6f
xPwQuwFjeQfxWMfO6CHFwK2gNGh15Hn/IPLA6ZNlkMbetUyzId69hc8m7rSvz28KKQkCfYihWOAW
Js/2037/an89fX15b/0pPjEF6da4rxeGitwyRACQvwZh00/P5lWslULGHgRaZeZ6vzOL+eBMKGob
K1vnPsxCfReNuID3CKAnoMPuseBKr6uGzB234q/2d3DyfwNfYUsO8zz+bcz+4r3CsR5iluSFEa2d
0dm73N5UsD7zM6FhDITGdAK96oUmLQMhcwtj2KMqsPNtAKSh7IKbPjmsAS5/crePzFFulRshpxRL
MsxtUic9D1Cz1tmNdqx28gZqmI5glC/SsbYgU2E3dnjJXjTXM1mnfVUioh6Z9+RldQHWpoBywKwW
Rkyhzd8EAHxhyXppBxYA6QZv5JZ3XBM5XVzvqxmnvG9RdGEV5krmMkxDJvUsJAdpPImtrlUvQq+D
vPrxBruPNm9XmLrUC6ZTBvCgZi7rHfkuMYRyF4r/ISXyfFTR4Y2ufwnFRWRDqXUNZX8UlIoN3Bqc
PdxrsZbmWhgESBMQtkHSFI9ggRpEl2mgk+S5wJWUv0PzxGR26K1BjhYOO6J+VDPBz4A4kaZsHaRU
G0Q5j9yTYIjmM0/qlQfVfVoSb4trC9QtgbRkxngFLHD+M/qeiBo9ccmBHe1c+qvyVu6K/k7cSx8a
RJpQw328DxZSJ9fW7y4LVKRSnh9hXfztl3r/K/6SrGmXfPaGfyCCM0amuAmLTfEiEHlNznrhGsas
8qDjwiYBhIzKlItZJrRCVeLJk5Iejx2nOstrELX54Fz7FoQYyMXDCCgyJYiPUOe4nvqwlnM/d/2R
IbF0VJERXZlC+uzSJqizm7We0vgpTGT7/pv5g+H8Kn/xH+k2uIR4K0nb2CPTd3JMn3qXXclH3iX6
/2Uc/X6YSYyRzjB0VV/l6hjBuCvsitdADy7yPjGZJxyGgKzdDPSJo63Np+Xq6ovzoSyG2RroAYyh
2ScB0hrdr8cTSkf1sxHEvhw0sJBvuoNIgkFqKluRzeF6VdkqX+JUHya0SK2RWN+97GlD8/68Gk3Z
N2lalFPuCsQbdX+XvyQ7blscVWftils1RU2cPLGFyoOYyWV23qHYJCff9vfBc0TWyA+XVuh68ubJ
vR6TFsPtyjCkSHixe39L9J/E9uMFWtx0KO2IqAIjAIKoy60RTmaE2OO43O23IqgySfdZvGovoNR9
UZ6kiKQrRZO71xAWCslOCN4hEYnEnUgtVIWbpphDElc48Qnpn+uzekKkuRO+w9OaU1rYfTe2qJVq
QG/vB0xSuvEu3DbEc0qrfV0jWJz/Ecor3RihVimQ1QE8/zASbJInwWFP/H5tyy2OA+hASGHiLYmi
1+0ahQCg83FRlu70p/8QjsGnUBH+1ft4vBV+mjKpkeCKR1EXenjoCaYL4rwUJ4Cp56WbvAX6sHu2
LWvYEUSKR4+86mcnIq3z2OTC3MGiyrHwdnM9l7r1wXAYtz5bl2767JeEPzU2tt0KcfnCKZpVMPCS
wWab++BuJ8/PmLjMGaZyWe4QJRphAUz3/ZWLY8kIynNATwO9wUIf8tYIKEtSriuC2g25TQR0GCgN
VQAJHs/W/f2H59KcvUcxEC8mGs0vJVpVFmUGbIhSoOCYQMsjb5PE/L9ZoYbCtgx65sFHjXrjheFz
kg/jyjjuACCYJgxEgw9A6QMPIuoil3I1jGoPJlpuO4kfLKNZMq/LMtJRT8VIRqvRu1zX/C0jgENr
k2UrW2JxIkWoEGDv4VlE11y4WI4lwU9rd+ggaA7pzVRvq5FbG+ayGWDqAS1GLZXGuUhB642jD3hN
hc5bCZTeej7pWadDiwUQSf6NjX930290zUDhkltjuqEDsnmOgbKZHTtasAEkvN2RE5MC2ucBn1GM
lSOxr54cmSP/C4rQK8O83/q3hqiQiQOEDfB3pXbBuqen6OPrCnR32I835V1VlB7O/BVXdyEjcbkc
5ABBSAR0IVZ9GD79rwwU3pvMAUoJNcHQKGxH6clgVcaZJ9uAtEQy5uy7j0T7pcUfH3/T0vJCWwpU
LDO1/12hOphyKU3BxOfWShg8cxqrGdMU1Csu8q5k8jNyIPpxiYBtUKO9sjKNU6CqTINigrrldumz
YbF6ZnE7BZknYFATR96h5ssburZZuax/AGC3NwLW9so25TvbsmMBh4VtcHi8HlCM1guj2sjb7lRb
yAhb+eYjt1LjFwsulcS8/H08wT/NDI/M87eLnnSFwLW+37qAYFqqXZwkpIhYu9h4CUGO3ZLswVH0
3kIR45nfD8dsu1b1vsMI0LNPH6M+HXpWwAz4qp43n8rrUG895a0JLOU1EnUuwCOvtuKS1JydMZOd
NlA1M9js7yiAmjXfg0xUVnKIgjFGXkfgIdBlxkg1/N/pufXtfPiSoE3Sgww/dzTWejyBC6EqUgOA
bONSAoMx6p63Eyj1kRyELbAjfqGHxb72TZnZMU79mh20/dplvnQecPOBDgrprtn33BorWo6tSoZt
Xbb96MSYcH1oPB7Pkk9DWILCBXA3aM2jYscwCkVliOLWRU9osh2aPNuAKbDS2VbTCCDw5Yq9hWAV
0C/gb4D+Qq8NR0Pu6jFGe3uStni+SOQQXaSDcwGk7fvxsH5qDfQ+vzZDbzIlUTImgpnRRnvtVrpI
f7idZR04Q36qHG9vS7+JTchzR543mhl9mMzmfGZJ8PvcAu9xKfSRfK8MXZjP1qNvmlf7yuGyVT1J
WotvkkcSq7tIAbTsmQ0sDVUMVBORSTynL6hqFe4kWe0b5AtAbwREtmKUzgiWudpsXoRox3033Kbm
PzWDl0i190YjWMt/3VU65zN6PX3U3VCldZM1ddK6fLyru4NQ6KBV+PatTNcMvSf9Dn+CnAaJzMis
bJ1/Ns4Jt3LUftAMj+aL2pv80LEM7+Wt26f2GNsApufsJ/BafqVrDqOda2mrpee0P5XFRIR+lxSb
kP0s5ERPFIJ6SZrqAvM2qXp8UCpDk41Re+6Ad49NEQ9mcdvzVtqD8fW72FQ9GAgIx9hVfMpjc1B1
qNZz7TEojoP3FNWghK6hOgiCj54kUJr5ilO73auFOcmWsAn/RH64U31gmok/rFLx3GdQeAW0wviF
otpcZL/dN7VWd6Cbb2v37ffpE6AZhjQb6Fk+MeQTKsUoPc/lZ2T3GVCR+KComn9yHb/H/2QAKjoe
t+aWJduPxHkRTHAi4mq/QMQBoKsRKet//fROpuMMPD6GS6cd0iTo+BURloKVkPKWbVWl6aCMCAuV
TcKyf0K5PYiv0YfCOLJmZVXjqu2vKKrWts79SUNZgJ87msGhgffQ7YwJeZh4yNo1bi91E6mn8rcY
aW9s5B+0cGJXzvXSlQASUrDKo3SEdC5dAhaiKsxaecbtCskuHd1aqo2CFQ0FmWn5LRJOaUfqci03
uRRJ3JiljkcplGzFz3Bh7QSumeJJLElyibf+i2z0wK0JJqfzhNmwBoc0G7OpwUlTOsF/WgyBp0A5
Z04wz/iaO3mQXgkLkQH3pcuz25BoqsVHvtG8jBeQ3A0CAAomHognsViJXmdfSfkGVNN4iN8APwSx
V2qF0zFKxYpFHMNIh5z3Sc2vYYbuUJM/I7syQc0vE5TISQ1e45acXWApwVLS8YHd+VbMbAs9LxD+
9p+d7fe/Hp+ahawB5vTKMpWckIuI19IAg8Mjxqo2oKPGSf7qyJ8/wDdgOTm9wiXlGxp+1nAYd/VR
ethUzMGLfja1QQBw7EHcdujjhE/xtwF8CvDw/Bt6s0BJaY1rfJ53gEHaLvVI7hWv8lUG012bFaAa
gS7rHCCD8V4CCl5I8SDxSG5l59jQAHzhVwqnd3UGyjz9JtBSz+9y0AkjBVnsmaNy1J6HV+WoHAa7
/dSegsNa2u7/s8pI4QJujUYRGoVc+Xwn+wNOjjeQ9Ff8XFwCa3I0Pf8TYPABSaEZ8S64l9pkfZIa
3lE1H++zhUTlvM/++QJqqVkBiIJUxFIXgqkkumdDcCx1YjB/RsTjiXdiS5Pt/65YXbrO0KSC2unc
bQdWtlvnrDKslwk1wiDuz7CR0c8K5fvfrCkKVuhv0N7NPnHjXsXj8iImblsDEcvrTbyy3rN/uPcf
/3wEFYv1tZSwgYzJV5O2NwMOvroPhVzv5OL18XgXPdWszoy3ggqOasqS5g8anxcS2iumLz4/sFWj
PzYwr9LdUK4MUK5QE4oWpE1s4w575k1yJDyEdtOLvDJhi7fcj8r0v8dBuUNuqjJF6LnGjb+FP8xb
/KW9qHvxUp6yfGVAy/vyakSU/5vGrJhCAaamlvC/ISGYHpJALwEX3rH74aCB9+798Rxy8z9JTyKY
hlAGg3o4MrWU91FYkNWAf7NxC1D8vgO39J5uJQmMm8MvCO7UO8VNX/0MKnkrGY/FW+bKMC0VJ9Ys
g7BCQycIHuHVXra1N20HQSE8Cb5TK3xaUwxfcjtzCguXJuIibEpqHaMMXagZjxdfUx7wqA7kypai
l0p8qcrJaQYzR2UJMhoJQKsjGVhHFPUqEwg0e9t8W6WensWZk2dWvkZNtDQVN19GLXvbVwLnjXh0
iJHDlzsJ3SfdU8C/ZzGUgY4eY5XvzWHaJtHn48W/c0gc+uYAQp5pOhCr0o3IlRr0TYtw6ox+NA1A
f1nHJfjcjk+lV5lc76Gjfw03fp+vBaZyJhzGCqhg7qK5OkK/FlE4L+pzwJz88expjDGIp6wBYqfa
jq8BePDkfd5aAoifNSMabbb9ejzq+ywYPgGwAHS+zexhAHvd+uG8UIMg1Jr63CpoOyYMuCTZ3wnf
mEHOWpzE6LKCt9YxHDdJuVECo0yfeOZ7Gke0bpUnDaoyf30GrLt6y6wsyJ1Hm78MHUgzBQwuIboq
PUlNW6FvtD4LdWB04r5kvpva7ce3RtYcAdfl45m4uwtmczJItxHBIwz4OTFX7/ImTxmwg/T1WfZj
SCHsNDDCyPUa7my+1m48DGWFp6ZbUtNklIf63KffStORpgEDfFcaNYsMEvscx1bEO5mX6mXrZNML
VABW3Orygl+Nc/7Cq3GybSBJPtqfz22pR0FmK0xjRmUGSapxU0+5wYW6GBdkQokyfn8fyr0Y/26a
F1DKmF5gePlWVGqiRU/oPeP8zPkvFgHJWGxIFsy5dPyV8xkbytEEBQxAEFrfGbxaT7rNf24EyS40
fQEsD+Fn6iXdqmpYNYpXnzuV+azrsHJiZUps1NTXqB3us5xYbgiK4Lk+Hy5AqG8nuxbaAMRqXHPu
2Oa3HHqmPxymEChl0eb9WgebxNx5JDhZatTCc9c+C8NWap3wqdxFHrqn0mY/JZeAt0CBFPwO9cjs
0Q+beqeu3OSdnSukB+9HqZflGmJjcZ/ModkMAIW2Ak2hkg9QXJ40pTnHDLcD55PJ9B0Zg/E5RHOL
mIt6qj4x9fcsoBrUCE2VT7zDSR0+9SGQxRAJihOLf2vxPmkKIxFZAzrHK3v5PkTA9GrQFlTQ5INK
zE8C62ovi+MYlanUN+eyNyBeEuNG2qOL3DO7ipQX5S8gnKPxePMsXBM3Jil/2XCRL8kVTEI3Nj20
wBsxw7Mwnjs8VLKPfrVfcN6MtMOY0cCoT6PUKtK1rhAOEhknvz23302D5niZaM+p9zw+9UNFEKc6
obTSkLbgCMGeADEVtJPMbZjUe2AQgFLNpH44I5szGWnRo1/E52MoXipr8rVzlEENbvbuyKGj9Rhd
BlRUzOZaFXDjNJyBuTIKHoJWmq/npdP6K5x6i2O6MjT//dVG4Trer4qGHc5dYytJQZpo245rrEd3
MT4CiOvRUDGVWte4Y2uMpv9/pF1pj6S4sv1FSIBZvwK5VFXWQm/V019Qr2zGgM3+699xzZ2ZTCdK
1P3mSqMr1SgDb+FwxIlzyte0+NYkn25vves8mmJA2XtzYjh5kcKAbQSGexz6MJv3aItA2RPcuMvT
8GnYiPevFwg8BtKD6SYq4xjc5bxZZk9LN8mmuK7z+pDZTfnQjfocectcA5lubvH8X9/5KG+ggQYJ
O/T+Ql330t6S2AUgGXyK09w9ds/USoMkEbtq7qOlxIZPi60u8OtFA4AB2AwTZpG+U3uwBws0VSjG
TTH1fKRNc7R8l8zdsnL9sgATwtvDArLrcFrqRTBTsEV6uY2JHFr3jtPK2wPHYIaj3pRRz6vmOGla
eaQcbwsxs1+D18+7fHKHIIUAxw4sTmmAFpNhD4heuvPKiR5IyreSzHJ6L88jvhJyo0Rm8jw0519O
fz7Yud+CtDb2mzHw/TzUgTo0Ri/yxn3hb7EArE39uTVlsYXvC9ucEfcObR2lwj5agm0AR9cGZJpo
PUVju1QVUPYvFEatfrTKOSYAeyUfcxvb6NEhn3Tj3e2zaV4HdvDOOCgWuvkRu6iqqSVNctuq+jnO
mnqf0S8630PBPSi6cHrmL26K9gbvNfPGCCpDOLZf8uJdlR4K/wFMBw16j4fv9l8sdwNPcnJMG6H0
tfsDD8dbNd1GJhxlhMt1HaES7s/tOMdtmZ5yG1AQv52DNmNbrO1rSwo0vIeHJVKyOMKXhpy6d81R
6+Z48bqn1OJHs8o+3p7pVRPon8Q0o54AQ5cmXA10qNaIsWRGhicLM8A93OqbYtsyEFePgsTC4lKS
jbAqNGyuHaPljj3HdQIpkQR+4ZC6Rhdxu+7CrPfmVzsXw5FpGQ+reRY7iK9W9x3nIqy6woxuD3pt
AfE+g4Y9Xuw4mMqzgdKxbnhhzLEt3GcbG4f21TPojQ63zay4eynIazhg40JlW4V0Uepibzj6HOdj
9o6BFaNc2I7zr/MW29jauXSgpoTLRRbR1Th/sYVjtqRcYjEUP3npRwz/ClAniszF/9B2Yqs8cx22
4U1/ZlA5AV1npsQbUxjsu8NoFKHRfLfYB6oDuB2Y3ncy7G5P5UpsCouoPoFTBah7OP3LfbqA4LGq
AFSKq+Le6ElkGveJQ8Fo1gUpntWp9WPurf28pM+uXtwJlm48pdbOCZoRQakoM0eIky/tj4XREnBZ
LjEwlEvISdocQPG7JUZwnbDHxeYCbwbH57t4USnHceaZVrW5i+SFWx6NJhrmiOeB2UVJ5QTFe+Ie
0LQMFq5Do/mHpm8jspgPYPYRKM3m5ZfRORZVe8878n5j/q8DZ3wY+nJA5Qk+dJzky/FXpug4s/Fh
k/bsAMZikjDTdmb7bHwkzT63v4xbOd61Q4qJAKAI0Gx0PinvStNCqby0yILTk+60hOyBqbhjdOsF
snZIZUcuSDQJ+PPVopcJXdaJ6ssST9NA0VxegL3Ca3ngZCBQGrMft+dxJSJD8A0uJ2SosJFVcb0u
a0p/6lI9NupOP9R5+dGjmh3qKelOFSuqQ8UNdzdY01bjysqJhWEwiEIyGdlYNRYB3NmzZpHB8Hvz
nn8YD+YYLuy++2X0f90e4sq6XVhS4pBKr4jRFBiiX7G71gblB6gls9l9uW1mbUAodkgiNNlPqToE
q6KL37F6jr1HGuKMtJ/e1XZIsrDWg9uW1tbs3JJyW8wMxDdJDUu83PvOT8AIQ67HJfq3de+DGPa3
ra2NC6ghbHoAz6+Z1dKs0cfC53Ps6nTnZimAWEZEvGj2oGitv2MNCqTJh9s210aIR4mEYoIS56pr
CrLxoOStTIwQHQlWPKOlG8xxDASV+6HYAOtt2VISZjT1vIT6uHv1UH+qgeMHTYX5UG9YWXOkaBUA
ltrUQaUAjqBLf2V1tVt5rTXHsw8AYl8/1yOL7KnYJ4VzV9JToe04ECjji52PB7Z0nzRkHJIfvvOk
26C6D3k8ez/65fvtiV5xNhdfJf9+9nCeNGPUtBxh0JSi49kb7swCxDjgBytBHHzb1Oo8n02AcgwT
D4cQWp5znJoWDQRD1cdMIRyJlwh2bjFiibcUcVfCEJRcIV6P9ng4GTXemVlaFnTJ4bE7PU7SQ5Po
Oz+7G+g36IbfHt2ak5FEixCzwM2A3tjLiUyMpRw4qZcY4Lr+OCbevNcsPAULsrR3t02tlBUAn8WY
pPKqdJ/Kjq1nB35zaZa4pO+5+akqf1L3e/fsFVG+PHX8E9VeWfPQVREwlWCyKw637a8NFYEHkIro
jwUuQ7kHdU8TY0ZnzKo1lYeKie9QS013i4B6wW1La67nTTsMV4SH+1DZnSao+/zZwI07TmH1jryv
52fysJg5CA72aba1QVfHJZXK/mdN2aB8WppUq50ltlvUHgeAhL181/bpxpv1GnYnsxG42NFSgRcl
Ojgut0o3I0BPLW2JrSGCuruOdHsT+/5fjDdBJQD0anaFfRw0Ho7FDy6iBNmR8iUhQVHet+KuNYsA
3P+0Cc3lyZ4+5I0XlKP76LCNR8nagUX2FYg0tK6iA0RZ52RqrcmzkyUGYlsPCCcvPajnw6HkRuhn
+RAJkGGHtdf9QZYIPQbI2CAvCtUUNe3bzqIRLrjzYvcz1A4sU0ReCoj4XdVOUfV6e4utLDqiLJS8
EUsCi672DpbodJrx+NPjDESCOyOrjKDp6nzHe9ocb5t6y0Yob06UuaDOjUcRkm6OnPAzZ1sU/jg6
7mjEnpt+cKheRXWCyJlOhhkuM4eYILjGo4lraORfHDBU2oux77leHVM4snc8nxhEsHMeLL1TPniI
fvfuMIx7kudpwKnfPxamxSKPGhwCDrW3Y7yHlNTiJMZnMkz9DtlmsgMWonqhs569m7LUg+LsUEcU
/V4bXmrlZgG3hXzQIuWEwpuyy5u+a4usZySu+1PV8cdqfvEESgaet7FN19zhuSXVH1VZXrfLQElc
uXvgFwAgXRAJ8V3G6qORP7kUzGBQiiuzoLbSffFlTh56NgfupP11e4EtrJ+yvpKFFm9CHcreqAdd
rm+P2h/3fXyIbrBIWEiwbwHirnFbOBbnJuR2PttCnVYtk89KEpf2g1M/uRwNBoglxt48uNNpEk8u
kIBIqtL51DlzaIKdqNgRoH6Kd38yVjyHcKPj0lN7qoxSlKJzWhLbunYi2hBCa3zriSef0Nfz+Z8N
ZQsVvNeNrmtIPIeMRNQ5VGFNQ/fA70u+a5OIfv5/jUndSOaA9ipaYUw5Uu82kFmAYN+2cI2vATYI
LSk4EqDrQSuaMiQy8WbxmGbFYrqbnF/Ceu0Ca/7ZQ/rle2vutP1te9feDebQMobyi/Q6unKBis5c
eAaCvhg7c5+z56k66lRsGLne9lB01aFu5cBFovCqhD6QtxNOCRbPeMzQuj6zDqzcqCptHHM5M5eb
AdQDcJ6yloR/OUq+RROVm9aaY8fd3mlBI7+ctFDLY25//mgUW/jIlXlDWyV6QNCBjWynq4QCtBxS
UeapHTttdWoBHdMiRobfRtVCrc5F8kgKYeOWU/cbn1x9JK7AkJKG7yFSzaGb0YEFFrJAJzZl+c6x
Fm/flqNxHBsXVG+9mz25pKsPrZnWx9Eui421lANTZxldd0go4dLHlahcUXwpwEw0NHYsdp77WdOD
1vo+Am6mHW5vTLnxLu2gvw47w0EODVR6VyxS3eKAklwY8ZJFtk6C+rsz7e15q8Xheh0tIMTx5pL6
A+itUYaTSfqjuXIMvCBbegCdGiQkOfF3yKfx4+0RrTzwpC15rgnqgIDaYMhnrtnHFarbwjZiY3nN
hf9KpmJnorRe6tEodoObh70rArQsdt4C2NUhd8xjaQV1fZdrAGh94FZUAn8z/Lj9XVfsFih8oY0X
G1nONMJoxQe0Dmjfc9Su4hEkWh2YQPvxpWk/i3b5NnRG2CJnSQeQ1aZ6SIrnos5R+Hvm7Wutjx9a
IEUcZv4gi7fx8Lw+zsBDWZgoeENk+lWnYQzjyEF0aMaGdu9WdTDONeStQo9n+3r5NGlBM29495U4
QZqENbnp5DV6uUDTmDKjwF/i6t08VADrJ1FR0yJI9TLUOsQNeuEFw1PrB05JnrNxp9tFmAzuXcr7
jWP2lgy63P+gNQI/sGz6Ajexuv+9ti6Hcc6seOSJvzPdstq3iTEdh7kVcW01etDUWgK0mDUEiVc7
Rw2IbfShjsOvje0hvfPVl+C4G1KvDcBV5TFZclE5qZZbsWtMgZ3tXO2vDh3YwisCAwzC9KkL9YcW
QsTu7rbl6x2AKTgzrERLele6RFiYgtJvwCk51+h4qfCSDSv/XitfRLbx7lrJ2IOXGVUP05aS3bqa
yk48zQAIijtxdqqzD/08ggD8oMUFUpDaGLCOBfYYCJ/s9WYDcrHiG2Aa7g6CD7KjWUVDl6RKtHTo
nZi4eZBXJPCtL2MCEAucg55BxZiCZnLPmx0RQfodbqLmuwZKqUlznK3HvLhLU7rzvWnju669vfws
OHswp0DwTcVnmF7escIanVizzSMRd00KSuzFiFht75PfB8EaNjEgR4FWfAtbTeW1HTLDGok9u3GP
Ftj2xMGTKrOJxbwvivcz8L/PfHysrbusmB9cYyuYvL5xbAKYjY7MCdb/Kj3bjwwlEn9w447sRtBc
Osn7AQp0/Xs6/KDtO/fTBLpsNhWHRfaBvQK5NU8b7fPytlGO2sUnKIGSjj5sPuWjGztNaGh7s/wE
7CmSp49e91CAI/z2+bq++y4HrBxs4hkL07TFjfH8dcKxgWST28zAknj11oP9GtSLpUWBCHEgokwk
bpXgbGTdknWV5cZThqbK5lOG0pvzYCzAclt1d4fsRAHghRvR5LHsX26Pc3Vhz2wrswptnwLstMSN
ffeQNy918i6FCvyG83g7ocraAdlBcExAmojObjnbZ7c7IAw2E5QU7yxNxw5paWLlUeomA3gQmCja
yC8MFJK7lgDTkXfg631shTG95k3atEGBTujkOOki/9pCsOZV832oyqDIwp6KagKbw1DP0Cry8R+n
EdMp+jKGPGPJsSsL3QubhS4exDKA5Y2GdHR/ojU5b0Kw9dZVmE8G/+jZY/XZymbta73IbABOweIe
ClLhdrfHxXXuQRii9XvLapAmNHJgAkONWfJHITgfjmVHv3aLgDYRGD9AVkoSyCRRDiCSk5XT66j3
yRix3BnQpkmMKmQFQbdO3bUuC0unqj8X7tTjRWbX2ksFOi9whKFAaoczdAS9l4kjdv8JinKCTTBO
yGAAAT5/49UoWDBVic2eFvi61170FCTyaNs4lQalbdjwpIrAPDaCXrD36ASKrE47LTpJIR6FDJuI
HMxNGY32Mn5znExUoagGFF9606z9g7bYVvq18ht4HL2363af1xb4NeeqHsjHWVj0NCdAqG3k+pWT
B/QPqoO42P8RnlReD+5kzSyroW9JKMqluebEfc6GwOs37m7lBv3bjuQ+9yB8A5C/YgecM8myQCz2
VFeJ/1DMvheSarKjtqxyMJyM/MB94d3VZhtpBv9NVrH/WYfKAd4wsiKqnPlyrsokbd3iNJz8b6j2
3j7Viq98+3VIROCJjGhNJswuz1uRmWVCqqU4UTrvuNvd5XYXjihuVc0HUxxq5/cQhFf2FG/pT6nX
uhrsudijllai868ONtuElAv3yooS89SNMJhmGGhWdyaskP+4CP/Z6br7wW+ORbnhGeWvnfmsv63h
JWIhew7aYrVELjmRZshrFCduLXpYV+kUkslYotsrpeY0/jYDthS8GAHrA6z0cqmauq46tP0Wp9au
95Z+1AAdNEPujYcFOemZ0ghd6JEotpIbiuO/siv/fuaSmyYjGnGwZE715A+HrhJ7v3npm60Brk7j
2fiUY2bT0jDrVooBT8H8ftx4N645CzQe/Dt78iCcjULzcXkOcvZMgTyl9lVPdeD/tjh1Vq0AAClV
oyCHoyvHaWzsop1sDYfVbw6jKQKnshDm/F48+feKnFlRD5FvZ+ixStHNaXxykibsTLhpqu/q+acg
H29vu9Wj5Huo1yB5AgyrdI7n86YLuFkwC5+QhLYDYoNgkJS5Hpk8LQ7QJAd5fFNuKSesTSMIMKXD
BXUCXq6XRlOWGNhmeXkyrJ8d9MGRO0c3RXx7ZKtGwP2HtB3anq96CRMMt2o8Vp4my3gabP0p7eyn
CbQGt82sTSC0+iBDB+A0HqLKYg1VNcxm2ZYnd96X/KtrnVgagTwyKrd6vtYH9J8lxeuNAxpCNBOS
0th3d6DKw2vy9lBWDQDKJ3WFEOGrV1E6kqlvOhho9WrnTQd9RtdNurG519wNylH/GlGOkENB0aL3
dXlq0ClT7ur03mWHZSspuDoUXKnIPsrHqq6sCgFgeSn1EYvPd3qL6JCFGW7z2/O1NhQE6bLxCq8/
oFkvt3G51AkYpu3yxLOdhVbLJPTxDDd3t62or943d3BuRjmiOgIs4ZKcnnSOBnMkmcaQL8Zfxlyj
5rkkTgKx84pGyFBluynp0WPWuWi5t7Q+0DuoMdZzExJ3Zge8UbVdxx0Qb+RTGg1kGUJ7GqA1N5Pl
w+2vXluAs49WX6ncaBogNTE343Ay2gNZdoazcS+vxTYSkm5jr+I5fFUAHooiHXiHIq7z0PcfWyt/
NsUQ4HEKucyfI+EbC7E6JOAUfTxdkKNUOz5aPa3r3hiLU+V3RTR0tv5AOIhnfF7Yh9uzt3ZXSpm5
f0wpS865VUxF0RcnsXN3W/x36+MALA4IGg+MXsqFv9CxN7icN4peedQDwqxZQn/ccL+rhwMlmn+s
KNc9J3O6UAtWhIlaatnc2zMN/f4ryFne356s1fFgG6DzApcK7rHLYygA1m9m0Gqcuvyr7cZLGo/0
TwYD8JaszaBBQYWlOLRvZ9ohBET37zxagbugvdmPN8PntaeIVBX8x47itixflJq5IBarerKzG/QY
auha0+ZQgGUHQmyhb4AaM9uYwNXQEyhxYJpd4ESuGoxmlGggNYjgababMKPPyCkfQNk1DSP0L/Iw
S76bqRt6Ap2vt5dudZ/jXQL8IkADSOBeLl1Tm8VERgQCtCjCNvnl11vdE6ub48yC/PtZfIMslsUz
gcfdlHwcp3skh4Ox/3R7FKuOSBZw0YxpO0Tlk8xyxxmdAk84jx30PEzQ6GvsfLEvIKC2hRpaCzfe
isX/s6XMmBiHEkAL2Cob4IVr8A1az4BkuRbfm/YWcGh1eWRaE3hMVDzUfFTmLDkaTxBCeamug7mU
vdQ13cjmqUqeb9cbflp20SFaQynjcoXcSfYJ8qI8oU7oeyJALk/k9/vJ+6qZu67+ZL0H0Z1OX9Ff
XkD6T5AADFvTFDVjGZQm299ey7X5layggJ7JZhj1wdxr3TJPtCpPg852rIpNwDpm8OV5FdBT/kYA
sbY50UIPNSjZ3Y5k0eXQ6wQp3lxH7Ejvar0KWv+xgkrJ7QGtuRR5sKWSNrh71dfrbPhNMkHD49R3
2n1RVKCHobuG60E5GBzDAmF/1QW1rW11iq9tHoA4gOIA5BVdNUqg1zllZ7Q60jf6yN4zrNk4lXe3
x7a6WGcmFHdZ9pbTa2AWPSG557jWe8N+LAjfs7YPJ5dsLNaWMeXkVbK9VrNtmY7alyMUG8G0w/N9
ak2nwfI2jK25lPPJU9yW1k8GVLdhrGzmZ5sukZNbAR2rnZs8Ccp21NwMM1c3I0EfBEIpyRKlxByV
7DI1G1GeKoE8R8CQ3etDAR5XCL5nJrCQDuMgGfcqBrrT3kAXeGEIqL/OtfnNqjq3DfKsBQQVYWj/
veKueKnmMi929jjne5l6hcQRH3+mPgckxBWJ/iGb3DwJnL5MXnpqeAkON5KOj1pJp41QcX1sPl41
KBuBTlEJeQxvKsseym/A+yE/ZARpdwQ7y8ZJWzWCXisgOvEPuiQvT3OSovY7I5130pIyMJcDehgD
3fp6e8uvnioUgN5EwuE71V2oUYYXR4lH4AitoRz0rLt6Ahj/thU5H2rKC/4es+WhLwZqg5dDKbyl
5x60lU5omOhHNKkARHe/CeNZHQtwxa4L8K2OC+DSSjYJJlwX7g9shX7Yf7g9htXlkL02KNGAF1SF
hRQe+OuFh1+3/Y9l8eRmPOiyT7dtrI7gzIbiwHULOtQsx4tZQMDzLqmZFrS5J6LbVlS+rb+vSLxl
JdgJRX41Nbh0WgIQo3wzL/uZBp+9xzkYUgBXj8jR0/KdfdSrItT7g/3xtuU1nwdYGsqMePCAtU5Z
oWkGk4FDHVxQeTXvRNqDZ8Jl0GYflvpBG/WTabMtCfq1dTu3Kf9+FrEZvc4K0VnYe2zcQ+zgEVQg
O8GnjUldHxqE3mykxVFpUF1CLgQfR7c8ZRaJoKMctYUVmTp78Xs9qPhGLUNFKrwtIZBqNq5DbPYr
KBR07AerSQfsdUjKDk8ZhIjuOQObyX3vHLrPR//D7ZVbm0VkklEpll1nEFK+nEV3Yqh1d0gatPUL
dUykREFNUdS721bWJhEqocDGAVaOeEmx0uSE2dWgYa3sOULv9SzAPec/DHp1amr2B/5VdoyBSBjI
AxRLLoeEihyekguB1n0Brr/20EFuvN9qQFgd0ZkRJWrRHCdBtsVEuFRPYTEA+JnvFzKFSeJFpI9v
T9/qIlmAhwGgLQ+2sgfrmRVDm2EPDjoP6jGWJb1hC52wZUSO+Ow8FbVfjjqDkRLlu2JJDuhfB1gs
3zhPW2aUV7hPKMqYGo5t1wdTdii1xy0pzy0LyqU0VMssUi5TSgAUNQMY7SHpm7sbcELp0tSrDxJN
/6yJmriaU3tKSYvp8mwRDqDU48sf1MhkgIWkFaoI8D6XC2KPiV0nrjw0hRO4/reiKCMG4rQ/2FsO
FA5kV6JkW720YrC284mGcdj6L8Yf07wHTcEfHckzI8qSNDntE4965SkXYCWxgU4H6/hWOWQtGEHb
yj8jsZRqQdnkY5tJT+0Z9+1XmjwYdLcFvVi14YLrSBLpSxmpy9kqAEPwRJUg+M1eSf+LkcOYnVpr
Y+W3rCgezJi9PEPvKZyy8cgidKojnH4Zhg2vsm4FvXGSeV122l6OhQ94wZpFQU/CZkczuy87HwKq
B7/+enuHycW9OimQ2P7HjrKPUy+HdEWDnjtgHHzTD/VG4IkyBx6k9HLyjQ56uBlwbY1NibHrHpXu
rqyQC/9S+B/7Jxc8JGA/uT0wFeL2dlkjoY+gADA3Cay9nEFAcHBdYi5ObHlZPPM4EZADizvahaTD
e0UPhPWzWT60C6BnxNrdtr7m5tC4jHsbCG1JeXdp3FoYXun+BDgChJFBH8sf3fzTbROrCT/ZM2wi
5QLSD7WL0il1Q/gFqn6NlWShqdODlc9P7gAOGfqOzM89eEYZMJ22+M1uKDm1JkpLyAfI/4OA9nJ0
kHYh6JKB81vqvzTgVdvApvedHqK8/ev2IFe2CiQvDeTlYAptV8r2XEB8MU9Ti5ZQIK+R+rP6dk/L
I9vKyK3bwUg8SNFarqoA2y5aU7QGpyfP0j5Olvg6jO4dm9P7Gs/RjZ25sjcwpv9syW85u8tTvW4h
etvRk9vd2/kOo8qGDR+1EgBdmFAWyGxLe65dDGdocQFWOdj3TFK8cFrGoNM5+hCrub1OKxcuAOyg
O7dk3RFYlcsxVYS0orawF/XsdQFk1tsqa674qQsDyoioRwWZOsSNi4aAcdea8yGt7ryXtM72DheH
3+Xb/nuPS6oH6N+gXqCSFTe8sw0KOavTmDo/NdN+gWz4Rni/uumk6gAa7kCnpUYpk7+42jRjTF0f
sh9N95D6x7TZCOlWVwYwPTA/QZAL+KHLlZmEnkBQAw6eoeFl8Ox9Nv1+sIUr6j8L8gvO9vOip37S
5hRnJ3MC1G7QwfEnJ+bMgjxRZxaQmyfVvMCCY8Yt4DuU/0Ax9Q+MoCoEwhkLJShs40sjduEadUpx
X1TuQ/Ot9++SjTthbSXODSijcMZmtkoGA6QO0ME6lhtncO2IoK6FLh1UnnTwGF4OQOf6YKFMjAHo
QxNYdopGSv9ITTdwQedqjbEx6+9tMzvePvpru/jcrHIyp7mjI2sYPWXJoy5+ahby32jLTLfKTGv3
Hd6N/41PuVMnpKAKx8T4Curlp4SZWth1I43A5PVC7Wc6G89z7n9ho+WgmJ5s0ZfLn1cipQvzSpic
GkNvmQ3M8+R5oR/QtAEZih50QbNdhyLZyDWszyoKCsjYoGzzxsF1tuXzQWS0IbAGEZwMIFsTOu/0
ntlbtJ2rdkwiLbzpSyu7Hi9lI7N8rB4wFkt/b9f3jN5DCuT2HpFb+2ruQMYFCM9bokZZOs21Cp4u
uMZhIhljjGSzVL1lQlkemrkCzGMwYVk97p/SfQXC+9ljW22n6xP271BUksrS9dEh7eFqLZmEvkBP
ZWn3/h85IzT5IeLBOxbpaOUsNwARtnygp8776KVeBHc0Nu2Gw1h1SDIjCNwsWrDf5HvO9pgxazzR
OkwZ0TQWVS2KIVph/yb/1dtFitsNUbCLE4pU3eVQ5o6ZtdHAijCcCIsPuvvWAK/2EJnGxjZbGxCu
ItRwwKsr1dgvTQFszdyqM+jJb2ro37hUD5H/njembW2nSWoL2IEGyhUsSVtMewCUG34oBwqbJH9J
Fgbq61tV77WdhtcLjiVqHQBwKzd3M3RebVOCHQ28z6EcA4+EubvxzlwdDFLDb9UIGWZfThk1at6l
pomTiTBk+AQyMk9suLK1YBTcdf+YULkTZkKdrDOxKhXEdHlxnIdHJz0YugvJoa1c5toOIBJ5gX46
9Jfo6nBIXraLPVQn0aZ7PLxk2vm2K1u1gDwp1t4ELsxTnpXU1PBmzhCLEK0MNNALsj8A16Ef9D8L
ytO/aobJJm/PY/FVlNU963/p9GPq0o2Le/VCPTekPK6y1M3BkYChAOyYpPfoOCWx/RF55nnYW+A2
G/8gwjq3p2zooif+yGUYJ6dO4jg4aAo2Xj5rhwaclOg3ACUaTqiyPF7Zz33p4HFlJuSgcScoBURG
ui9JvUWos2oJtBxA++N8oony8uS0Vc3d3oCLJvqnun3xkVXICWpg1ZZQzNoRtQCtwOuKAEumQtYy
v0vAnjK9vRdFTu6wGcrNa21tW58bUQ4OvEDZFB2cWurYyBrcg9DgD1YfHMuGrKvixePKYZ7dNoXV
J0M/wMJYCfQGASBi/9TtjbfI6lydGVHuTZIammNWmCsrryK//yUPKJhGots+YMuKEvKO1pCWIoeV
hqFLkA6eG05eC7000JpsXDZy3tXICVR08J4+uhKRdLmctXa2GBg44Z+Hz84v+p4tZXDUoM/BX7eK
TWtuGtTboCgB/AlvUmV9qA5JBrYU1cnnoFheGB9/iBR8Olmma/HM2NfB6bdopFfPEPY0NHmAW0cT
1OXojHSEdjktK1ylCUqfU8hLERA2RM748/aSrVmyHWTqDaBMEU8pS5ZrmdbWjFYnwz6JhkVNFoMc
OND4RnPc2tYAtEvSBkBaA5rolyOaRt4MfsqqU79L2vAb32J42fp9ZcYaNmgerzAO3X3o6xNg1+nw
cnuq1rbc+RCUM4Q+rYk1kKWVuZxpfCi/1uMDMLphT36iNIDuyfvb9tZcD4gCAJiEOhH045X7zkBJ
iIHVscKZnUHQYwX9H2D7EA3KVCmQMYhElEvBFFxMKYT5TmWboMuv3THnc/4XB22xW4dVuSVUt3qx
AvgjIThA+sPjXW6CakHk2VQ17CXiRVRZXKNEkOrobC0cLZjot5T9GvO9kSwbS7e2y88NK1PJh8Q0
KgHDIuPo+IMMdj7skyqmW8DgtW0IPkKZ3JaMryq9T5fbNpt9bHOtP7j1fdIf/qTkKSkP/zWh7PRK
b5ZJoJ/q9DZZeTj390P66/bW2xqGstXB2VOkE4i/T5BeGYsdzR/d6fD/M6E4Hodmic9BjytnCn0S
mCmr3jhA66OQ6BhkyiWn1uV2I3YBwi7eVSeTpMsezzDI5RH3lz0b6e72YNZcA96JSBfgpkDpU4kS
ipQ1BhtgyZs6cEK0xoCHnA1Esc8nHbIqaffYJ057XNrO+LIM5lZhf3Wk/9lX4UANhWKKDan1k6N/
wXol5cc/Wy8PZII4vnAa6tntUo3KOiaOkNeEXg215SW0tloDVs/pmRHlnGreiCvY9apTno6HNJ2i
cYhzz3xpxj+Ih4DN+nc0SohPE1935sqGJwJhKDrQkHlxxUbIvRY4gOcV+G/QiSAYVm2UICpq7aQ6
kUwHr/Wj8HjAdC3YbURdawk43BGyHKrjWXyVEmOQaBEaeRuLZgZQ/8zeex+G7HHzRlob0bkl5RK3
O0cwb7BwA0L1IWMfk/aXRYd9J5KgGbZeYXKt1QjPldKANoDn4HlVTu8IxDdUmmCs/FWDoA6tFg8k
evH6cE4C+sXZVPlcO0Pn9pTBDVU+5EaBLUGW/uQOzgQBrjr0mBM4Xbab0T4ARPF0GP2f4DXbZ6N5
3/X2Z9+cwrZ0NjzX6kQjwyEZICGXq+pe6ckAtjYoM516/X7MyL4XSeiyh85+n4zW3W3ftWILDwPZ
ryQp7q9AlxCkmD10ruYnrfGd53bWnYCk0HzQRjRkuaKqoblW0w2HqYphyOwXkZB4GQaAVkbl9rEr
t8uhXpGf0NwSJp9AJgKu8MkPWvN5btqdT/IXo3ik2gDywS/TiIyy8WrU/a7LfhG2RbWz4nbwMTLR
q7ugCVfBV87oa709NPnJ9Ls929sC1B8gX2rrjafeuh2ZTcIVgStciX+YbWc6M/sc/RpFu0fXjQgs
K5926Mcaj2hzazc8g9yyyhGCaJou/4cAH91KlxegBhJWKd+ESe7Rqb6UCYv6yf5NYYK/l/LMiuK0
oSyau6SAFYLOZ8b3Wb5nDt3YpSunE/k+ZBaBXkLXo1rEAbWZyCw+5icwuh9c86VqtLsk/5P1OTMi
j8rZU7ypGJ733oAiCnpDiw8J+Qk+SLJxLaxuAjlpeO0jHaNml0vQMzaGi5EMJrkv9d3PZQalVbmR
XHx7HVyt/ZkZxX3msz2bSzLlp7TMwtK4L53n3NIOjT2HY2e9B6FdYKaxwT7O+p0vnNAXU5S0IrLM
pw6Pab7zp5NbfAXjiOsdOTniLJ+0UtzVI6hljWf7DujZXd9ou0Q8eluR25pPApAULXwEQBFP7X4c
zLGtM4PkJ5Cxce2hvSv/Gn42f4Aiw6n/14qasqwgFz10FqwgBEVsF5agWus7ayNTsToW5CmA7kQr
jK6meafKQJVZWmEkTFDgWZYwfUk6sAd9+H1HjusCKGrkiAG/kBvvbPcak6v1XY8SoA049Qv10h+8
y81oSSrtYKczMtgNrpHbNteO5blN5cQsmTZS0WNwuDJCp/o6Gfd5v3FXrB0YdNOjhQp5SxutPpfj
srsJXDE0L04o/oD+61G432r3kO5vj8Rac5boV8IN8H+kfdlu7Daw7RcJ0Dy8UkPPtrvbw7ZfBO/B
ouZ5/Pqz5NyTdLN1mkguEmQD2UCXSBaLZNWqtZCHQ6KUGYoUJYUcpDBTuuqq2wtrcC1kjr8BXZAN
tnVwwBGDSCS3E5J61Ivd95e3yla2L52rrYOnyq5l0m+MFchuSGXHm9h5zUhmR6tk0/3hfCtGzO7t
y09lUqzd2FI/NGi0DzPcheqfVFndN7AEElMuLTAPGmHo6kT2MRmKHq9Qj/P0AXya4nMil+4AbjIz
2lbaTE5tGODk4zW4sxS230fKhfnvrvELV/b7OMjUFgOUwe8MOrR2IvUH4JdQnnjsPv0fzefwAFl5
ekTK7/7Il70AhMSAji2wQUKvqBOjJAfHSwmV3yTJCocaksbZNizh4l8DBDrfxFGGRhSLOTN1Pytx
YFcgFxM8Lfrw+9A19GhdtCQGt1FIoLdCUBDMRqcZkpPar1GD1CH9hQ7PAARPI7fosRSlkFX4+4OY
TWalkNkMAnQ0G1C3r9D3AImqQTZs1UfuaeAc5svDn6krsNNAO6szoUqjNBVB/Az3qke78GNnkimJ
/R8UNOXtQTlkPwc5J0rnyV3kDQfpJI5eID3lyNhAbfH+ii+O/OJbmH1fRlBTy8EftYcCuTH96gVw
P+XrXCdFzKteL/W6oOtRA2QHWd35GngdyhKIP1hajy57XzxmYJJsaENi6SCUW380PD8Iid84hgXt
aXeYaf2gMtF3nEzs4tX78iNY3ytCVAMktJTjBd/vOkQte6oPAQlzEjw3X9bgSB8RGdHw8Fw/83r/
lg6MS+OMn1HgX9RUQfP/GKTOoH+gZGVzNazm6HQTH5E9n6lzMcnsZdEKq7EcJoyw2iS4+Mryts62
ffpTVPZd9wlox384odCHAqwp+JPB/jEHlYtwpU1FZkEuE5un2ZYhKpNAfYY58j48ZMJSBhUijApU
jZC0xbNAubYURIUvAIIX7bO4szN6KiXDnqt5PqjerA5NHIjSeCSe7m+RpQYfUNGDbGZmakdik/Hb
VIkjI6Vodx0KyyunxJ4Sz69+9xWR9nFkHazpBcx224hzVWY5A/8Kk7jJAPiMexqqIdfDlURaKEkv
R3tL/hXJAwqJuatpIenzXUYDp6IqsFwjaSBHm0wT0cN6jTcWJxOxdP+AF/39EUywGvwsjGoNBAKi
8QbEnd2DpgAtn5voX7Kdfo8WLgSYGpCiEtb4erTKkGom9DRjjNYxG2/6bBISdHb4y8Re5LwPls45
lBTQCgJcnKWzdR9p0FMBAgJ46oTaHwjL9VDGigxOaJ0/mN2HBnrN0WSHJAb60K4HVMf9lOJMgdto
LuQ1aekqnzndt6AU5BWDl6L4pSkmrgAAhzptAVO9nb9K++RcADVK/sM2uDTC7D41p1Mc9zBiyM5H
20PimHR2NBEZHMCAox3vm1ucPWhciaBekqEezVgzotyMzADWfEPcjOpcfiZQRR0kMHSA8bfmuPlS
ZDYsgERQtMdWZ19DBojtZ4wQgmavhHZW+gcrSb78yucd/ktLBW0TaBmjqor4zHgFlIwDKxbBN9Io
1VqTIHCS7qZmBS1yie4gShCUGQn1B9l6hb5Q1XuJqK/rzqbTcyDxMEtL28AEJynAxvgDYjXXHjrk
vViB/QqcZ0oRb0yjidwwqCXOZls6j7DJgKAFkzO6LpgIkuWTMhaDGu2nzl/RRHCzEHB9WjsQmCdN
tq3L7hgZBeegX1pQNPvIYHzAvQL/uR4bqHDQ/IEiyJ52pg22BwMys9yjdmkCL40wR58k5arUA0O/
n6pjMb2qdOJsOnnJXS4tMEvkT0jYaDkmj1qPud46Phr1tTTfiiCVyIyJpMH8rE5bYUvTxyg+CLix
xhqJynjWTu/R4qYSvPLdPgkB4zQeot4NkslTlVUtkUyq1o3sGSGvX5731cySx2MloHl6XvJ4P+bQ
fDchuPERJjYorTkztLzOEGgHnyig7PLsfRe3D5BEaHFu4ZAEEwDwSiERkFJMJO9+NFpcaIDlUTXB
LQANDddWoBEhd7EPK7QyATQPbfBv37ewOI4LC8xCC7U0DUODKcslAFV73TZBwp3x4EnLVgxg4JCH
nVUhr8fRBmqStjV2hTEYTofSz5zDGsbV/bEsxW4IBPxthRlLGvolBfkAuI6mg+xrjtX/QdGvqxJc
RkHeG/w7je7vmwMU4qH2BUQMsviMt+X9OKipBa6QMHtAPi8d4kMLlk0g9YL/4myAVSF9LaOjUGMG
FlZ+nNX+8BcV5Ygbg9W/yBKP2XX+XvbigGaDv60w48FQJ0jhTXC2tnCTFnqJEI8Rgu1U8977S6F5
TjFCXwJ9ysD8XruDocdVY/hYqEQPEU5yu9RsLfmBVo1CjV2pc5Ehve8ai5HhwuLsOhfbNcyMQKAh
NlKdd44vy95olQExu2CdN/St8nmllkVX1IAsm8U00P3Erlgep2U8YYRxVlnoXq609aDXmyyDbkOZ
BKHTw58gMBXxHivzD98s4oVhZhEpmDCHMMM5r88t5u1BVv+g0eq/+CM0blVA6GaeQpmZTYDm/MkH
W65vKSsgQmNkUWqdcxNbXDIwh6GGi+insy0wgQ/S6LBBzEABlLRKtBnerA5E3mq+suKWc2lmNSjm
zQwRDpRrZkKMub/5ekhq5nd1IyAOmkVIqDStwVdp4aXVoSIOsdfcpgdxmxK3TZKVobtGebrvoAub
b1Yvh44vCmLQm2YeezRQBElLkhi5KaTfwYj/o6Sg2c57w/aDnHNJWTSGZCs6sJC0Fk3m8DLaakhi
AZQvvThm0DVLOjtvUgVq82Hs4kLKI25atGcCnjyTfqBazu6G2NR6rW9AgTAoaHDtpG061rYIjWs5
pL/uT+TCBgDSGjIC0PDBuclmlNPSlAsRmw/lcnQPBMmAtBKa4x218COO0/BMMUGlHvOICqDO2Us+
MgBhS6QhIhXEOe6PaCkxC89ELJkpdcE8y+zpPgiLEeUF9NbqJ6hU2LkTP8cbkfiP+b6wO0/bCna+
ETb3zS7svyurTJDGtSASUnG+SdnUNsgfYxU79y3Me4qJVVCOQtFkprlDhZGxICRQe2kN9GlWfQf6
GRGKSrR/v29j4ajBkYbuYNXCO8tiX8MU2jJGoaFzUi3pABleYycGsTvlEPSQ3DxM32c1MeHrvtEl
xwAyRAXlAzrmUXe+DiZjn0R5rpi4h6IvK64+EuTxBd76LBwxKG6hAw1ZGjRMsGDcVK+MqMEDat8E
tR1bsicGJ21LDVsUXrjst0vOAMQvggWYjyAmwTwf07HVIa8AY3n2mlqaF34okU/6KLUB6PsPk4cu
ICDmZx7WG5a3oqhE0ItgXFGukMAXxBVAWKldVCNP0XtxVBemmMeaMEEWQS2wgUOAAsTmo+9Po/lY
IU9SFryDecnZ0XiCYIusFooXTIBvu6JN0h7DsoJTBx3fNFc5p/JSnhJH18z2aSL9g4b4a7eL4p4a
vYIzBF3EJLBK3HlH4GlGO4aKTVhPqzD9rSH5bYn/oSd25lrEU1410dzLOrwi6HEfRGgeLiAw/96V
Np70971i6QiBMg0COpwPch/zlru4wKF2TyNk1MCLNSbPSTtAnivfhpHlhrwy+NLmvbTERNuOhmML
NSowuzUV5GBCHRrI/iDbppaInADIM8UEQIh3RUOeg4ekpF9F+tVVH6bKATUtzxsCObYukvM6s3Er
PbWS3MBoRDWycyG1AZDN8sALW85xsTwWgMbmFzE6fln/LotkqgqMpR/cLl/PGiGcxPTyUP6xwAzF
VIqgVuFpe3O0fwIz5O/+S3cLEEn/mGAutv7UQlZ4pk/y5XdakKr7nHiHHm+emJgDKpWMgssQ3AHF
RvU0SN6t7++UpaAGgrqZpBxCxjdlA70YqTWGYPuAqkTVFlB0OsT+pjePv+/bWQpol3aY5aiUGKrD
Gex0EBIAv6oQpat/bwGk2EiwWMiOIqxd73nT16zcGMCcVUkO8DCj8nr/979BmuwF5NIAc4Gzil6Q
/XimVYDuuVK7spvnNgp0wdqYzn34NWWbCOX3dHL7rrCLNyiR6ROE+T7G1CLRNgo2hQN+YYFHALLk
IyCeRtso7nsAkzEDH0ehqWoT32WYYKQV/gzBkQvGXVo+VLNQQAPJCM5aJsz1pTIYnWHh7IPkboG2
A1Xj7NelgjNuXv+YYIbhB3Jq5QJEn5o0WgfyYYx6Wx8cIPUf/Qjoc8UXiQTQ41A+N5VJynOcO5Ah
W+VS7Cj0pIW7quDhWpZuTTOmBW4FFAAeW9c+NSpFF3ctvikw8oOsn+n4W4rKnZwpD5WibiDYwoOp
z6O8cTLAW+Z3z9xrxkx0Ik5yB0JH8EXkT5JUeoXxu50z0ulOT1/uO/QS/gxSanMfIHB78B7mBlBA
HCovZLBnmQd9m+3FtXlQnMbTdt1adrRjbKeufg4PzeP0EzSFjkogCuYIgPU0tuqknrESCV8aedHT
/vkotv4+CClk1WN8lC9jE6nRGtduu7PUdSiaq3isnQYklGp7GEbVNsPwmNXDk9mYb0D6evfnZwkK
cDk/bBUElZHGr1UcIcJjuhbW8UO69T3pzV+Dd3IfrdoNTyp5Xlx28bHqaMhEVzvYkpkgqfpxIQ/z
mdWim5X2RB7eugK04ZzswZJXX5phzq0Uni4LFFM8dGe5tMPcxSEcrxGfGo6lpaq0iuIGqKWRt8M9
aY5dlxexSu2UyEANsy3Vs6VVv62g2amJ1pApfDYhlRq7GWANfmU4UqVzzralwIinPR4ieNFJOBWu
jdetkMolOH73sbLyJ8MuG+oNOQ+VvrRjAc0GlAFASKQomdkMlFHRygiYPoQKokelADQmVEgttEgU
nfqL1gKnVLVoEPVaEHd/K6EyQQmZqaYZdMwp3ZgbLfRSuzpmvDTC4txdGGHmTpL7AETNKlCDqNV0
oCEsrQ/Z5Oywpb2OVsO/R8J4x0Q7ALB1Ldx7hLP039QM7Fa6/GkmjrZFbcTF/NOjmzgpiXfKKiqA
UFOdZi/+qY/Z07STfihetFFtvBafwIawkoaXJtyaPOiJMi/IvW9hTjZLrPDYsfAtFnWCHf1Nbe2H
5gE1hUp44vpbZS95ONgyr9/TZjesgCmKn9Rd+j64+aP/K31sHmIvJsOLBbCBcz/ILd5qLidqDhYX
O7Sjk+jTAN6E8OaCFRbxwA3AaueOoZ0i6b0t3q2GmHBoe9yEm0F46H83bgg52bXBeRTwHJs5jwx5
lMNpduwUKarkNXSiDeU0FS1F2H9Gi3P2erSCWDQUKlRwa6c96F514EznfY9GDe7690MtyUVNwFKL
rhvY95fq/vSgX+D6tzPV73NtXincKn/lzmSLDq+f9f6uh2L3tQlLiH1c8PD5ur4T022vryXz6f4o
eDM0//2Fvwn61PbJDEcWui32KKklnmoEb55uoopPUcGZ5ykhnQJeUKgn/I7B3oP8xv2xLBW+Qbj+
vwEMsep6MBKOvaAzYcrx8wfZ/gLQ9j1y4gfZfQ52/UtYkj/gaJS9+EnejXhNr+If3Uuy5nXt8uaU
CTCR6KtqDEjIfjIP+YBbGuVdzme//b9DGC4P1wOdJDGoyhbHgQq8tUJiR3ptVqhgPkJy2XjMVvfn
leeGTCDooaamVAkO7mzvDW8tp56xWL25WDU2+aBAYLQK5sE0v8cHwR7O8SpBJmoksl2c8bgL11Xx
0OeHkXdVWMzNX1pmwoNMq3yUSgwsJ4Vj4T/7qCPBWn6vN+WmX1kPaGXrIRjH8dN5vu6s3jeU/GLP
qR1Fa6gPN53AjWySPPRqjXRONn4p5pm2HGfhWWOCSGkMggDC53BfOeja/NGt401gSzZ1/7+chEU7
DFRQh1CeA4nglLTwYiVxS51zXiyOBeoh6AFCoQ9tFNd+nxitVSDxhrHg6KZboMkUlw52+jbueLRp
y255YYtxjopmVA8izJsoAIkyyMSaZDIMxqqzAJepRoik/JByQpP0GLYGgNDJSje1lamnHWliHgB8
MaZcfA1z2piDTJvRxFFghF1kT4NxUguFi7aef+XGMy+sML5iqGPvi7Nn+ofEmTxjLXrK3tzjuhF6
ncdraF88GS6sMWePOSqDjmwxTv+QpOj52Bi9Uxj/5VJ7YYQ5fvI+lqxBnPd4Jrlj+TKmAsfzeUvD
nDqtqjVlasGClX2k/S4XeYiL5WfbxRiYAwVdSFTrW1gQlNeoVV0/2oxR66WxCyxJ2G8l2jk5JB9M
ZAzv72rehmMOmjzRI7GeHSL9CrfpqnClnfCiIvOzuW/n/9ht3xjHGV7LxsQqHKrBClqgUeUY/L9Z
q+myHbZxG9rFkGaSY4r5qOFBF489gfhzf4wkE4LC5WRMkJrJlWLdylIWrvws1dEN24Q4Dq1M4VGp
zQO+3SH/fCezQ2iHKi+yFIhAvqcOuI9XBXED+WnoOTOyeDUGj8msWIJ2IbbkpEuTrCtzP1EV+zY6
bCDu7fl96XTCH87UL276C0tMoBO7UDGDMQBau07sSEfbjAVh+efh1KCT8UWFQIWOiAaxLUU63ze9
OEaIbGsqnuogS2X8WqutRMiUFJKNckrCSJFIZ1qu7itbrDPvvr64chfGGFdWJjHv2gFdKzScPsY+
UDZGNszlNSraZYdWqRH6Zp45VryE8OIegl4utG1RxkYH/vWhBfXTSqMpYMKN/9NCdjTsH0d5H/Re
FTxGQBMBlHJ/WhdHemFw/qCL+0WiSYJPOxgc634FtmPglR4GsOFQCVUkTXPotL1vcI6hN5vCRJsF
wD7os2LXcSqh/AFoDzbvV6Rk21GqX3UJ/UD3rSweF9BVVVRwHM+kfNfDykMI65lDHe09A5p6wwqa
V5FKAh6P4WIlFmCNecHQaQ+R72s7PfCCo5FjNBkYDSZ0Lsq/8nA1CgmRqic0ppK8BJSWh0n9Znlj
JxHSM/APNL6iBMcML2xp3kEwZe7gG/bjWt/SVX8IPvqT0ZP2mB71DU7hn7JApl2xzo6jlyP9257L
llQvSL2veK+pxZB8+UHMPDR9ZMbB/EGjbXiWG7uGna+qXeTFL6oXPyrv0XHiHnVz/Lw3C8xhSpNR
6X0fRkWMP3r66TuVK6wmW9r/Sp94D5slj7ocIRN/DDDdGJXwPeWZ9wfNZSRz7/vst0DgvfEwm3+q
VS0Me5hAsenBgkrzg1Xbe2Rad/JTdSrXhd2uEYQ8aeu/B5tq227Et/ufsOzPF47FhoMUyrF6i09I
NpqjruJtQyri49XLewIshfOL6WQfcn4l+2lswRBofKrmWBRb8GBDMOz1/oCWos2lGea8ArBwgtoZ
whsS5SJRbB7cVOG4BXsX6YKpMvUM41Aey3XrDijC+Hbxrm6J8ZA/qJvAnbbDSjlrdu+NTrhKMqK6
2c/Imx5GZ3ig+/4Nf25lEv+k68zWODeDpR4vgAz/jhRsm0s0RRQ5THzfmL1WAP4dVLugJEwguWSH
D5kjGj99a6fjmXJ/4hfvoZeGmRA11IGegkcLIcrubZFEtrFTiemkG5mYnI2zdIZdmmKCz5R1ZZoW
sy+52qZ6QlrAnTOenAHxXImJNoHaKNBagpXD8Psp3gykJp3bwaf+QGZjYz2mnFwHb1RMwOmkZixD
CnuNo7uW1zrzuHiqELxtyIQcVSzM0OpgZJKI8DBtY9i4P2/fgNY7UY0FK2ng/cEw0I2M9k1kpQvQ
pdv5VnZ1R3stHsVN29ndIXsYXnOE7/b3JyRg7n/B4hjR1DmXZQFbUhj3sKZQjIwJZ7RVHdETaw0f
tfJitJx0w2IgAH0K2gvRFgsmleubwIhGp8BPGwDPNVJmrQ15tshypsDmKkovH7ZoEEALPW4cgFRe
m8rBJJmlCroElLMB9nvT69H5YoavgyR5nSnbKMGSFr0XRquCZwjNcwct/UzBQHJ/XheLrGjYQ/cm
Gugg1To/Fi7ujpGY6kPkY8hSY/fF70D3ysLtoCrxIxQ/KlAp6dNArCh1U20/KVseLnKJRkEFtfcs
0YBeN2R5ru0juCemNszo9EK12/iXOg5EBVdk1q/7rzTyekiR9htp2A7Wb87QF1cb3GNz4yCwpizj
s2hSTS0oUOSy2RHE1SF/D0GZgF4kQV3nreg16QpF6Lm5H9dGu1GPYlOSaSzIrI7C09KaT+WbLQbE
AXTBwBANio3ricigoKYVydyLFmcmSSrh3ObWOWygp2ehpdKNkoiSHuhvUGzF75ypmI/Qe8aZIzZu
iqoSCnRcQIjMoZX0rCrvXbBH98lmitSHugVjWhq4+Rf9DyoCKrC+qOACb66BZPN62MhyBHnToi8H
0i+NeQjNfV88Djy2xqXJnRtYzJkLFzuO8fIsDyu90S2cLlW3C8JsKxctRlY+l1TGa6n5nCrpBwji
ft2f1yUPuzTLJA/8ekJ/0QSz8qpBY0JQpK7gZ8Q3ykMztpytvHS2AbQPT7ZAVws0/fVMjroiFM2E
mYyLL4gJ5ui35SpHLZ1n4D0C1eq8Z2X2aVurCaUCEl7wjMDOlXfc+tQ8c+LIHVuwA+USJ+wvZuxB
yI5aO/K/6BRgwqQol/lfrTmFhspo/RmUIP8va5JVR2vdJoJXUFSZ0DUtWqgghOtSRuK2mVyzMD8L
KnKKZ4tTjE4aEK9A9QBIkespbgUxUQWK9VTUigjSS6ygI9fg9d8tXrvA5qMhEQRiRLyvr830Y1TI
sSlgT4DXRdm0TUzE2EBfZOd0kQvSFbWww8xG7ee+uy4OD3wrM5sucOrfteqLs8CfJi2lTQQVvM6c
9Ra0QXd6n+Omi6MD44QGSSH4ERD316OTpUZOlKIFOj0M852ZiYodKzV1LV+MNs0kNx7yn8puLPC/
cvNd6Ut91yLbzslFLZF8AH0FpO0M3QNOnrkLNlUXWQIyjvtufApipwp7AtVEomhrw3DzydUE5QCh
qHKqnSCj77K69tWDgCREPmtZN8H630/+5ecwng5tbK1Cww2gpka0bkH6Mg0vmcDzraVACB5MtLCD
rQE980ygh5Rw1vclTpm0NlzD+hiHapcbaA7WQeJYBw+GXJIy57EoM44FlDmSHHMLE3ayBYoqJg6i
37umchqFJynQn4DVcYP4UzAGzoE+776LQ2y2gmwRfn+mX52ZE68dC1ylpRUHVnSCTPub4DcP6JDi
5aSYe+hfNkz0foG4H0wAbJ+6r0hdoA5CdMIjwu7oLu23Juhgqu75vjcs2gH3j4XcMmRJWPlOQfGb
DDDE+NREiTME1DPDneqXGyPkoJkWJ+3CELMbhyHIJB/S6Cex+elnL1P1cn8gnN9n1TsBptT1aczj
k2XEPy1wu1o6r+DJ3mH/WpR/xqAyCw/CvhwIyzQ+AWlwqMCDgH+kHdTd8GjdDFAWs0sV7/L7A2PT
LDdWmTuFX2qJoAgYmf4xeOMf/0ndADm499+m9/uWFnYPfOBvX2BJmgNd6HScvPFpMGtPTEy0VYat
N1gir/OPCQ7/b0QA0s1svOgLYOYR2VEgLrsqPkWJjRaKCNRKpEqJus9W/MTf8qj+McZMX0e1DIkN
GCvMx/SzfxACUpcQw3EyAq15ezhkyHA67b+LsjdDZCJREKqj3AtlfGrVYj9OyMcBowhGLR6FB3NR
+rYj6RYuY2DNmIHE17HILwudFr5hHhNffprwjvMLDWe5vh2bY5O+h9x+8KV9JoPCAm2UuCvhWLs2
GEYguoOypnVU+rNkbkcoa973wkUD8/tEtUBMckN+IotdrYMN0jrW1l41H6eA98RfmjJcPlBTQHAF
6wATiVqwGCaV4fvHvJFtX3qcSejDOvUAVgL2Ti1FzmOfvQB8rxGe3jKgsX/1LVxPmVRATVwuqXCE
MHY6Ej1RnTZ8rfrXohs3KaAapdO2ZytHjehVDEmupsS3PK0s7CjnRMnbzQBYPwpDYCbAGQZ2yutP
yfMuzstiEI7o47aVanBT6O5ZEYcDgU0kYsSQKEXrJqodaNTGW+jaTCKURulnUXDa/RxP0Q9N304r
DSjHTfhL9e264NYUbiOKDuU2DAgvWoyKzVwCX5CpVEvCk94gBY5YUk6r7Cn5oqHkBZkX8lJhC0EZ
7Nu42swIbihWsncAQxCHAW/Y8JQrml3TdKVab9YvjTqaZLdSsp0MepjQYHd/byyZBakZIOPIY6CF
lG0biAwlB/FKF55qPAcd3UQVKbU6w/WVqj9FaZltDKtHHqXo6SYOS+nFwiPfu/8Rtz6EN5mpotsO
779ZPOJ6cYUuhfRYPYWnIhxNG9rf2D5NLmwKzeexJjPvWvgRJDfma5YMTI51w3RvdGPfSWKUnYxz
UBNv2Eanen9/NLeec22CGY3San6SdbMJiZiC27TEQFIuM4/TlOySYI3mfPffW0ToBNckki8zIdf1
/HVBmJqhmGSnCtxiAZkskin7wHLy1u5Ulei8AuDSCC/tMfFO0TJJiTXYU5FRFydCC1fW3CnezoDJ
5Fk+3R8em3H8XrQLeyxpgZ8UUxiHsCdIttl86hXR2h1FW39TrNPc7oA6CDdNmSP+qDY9NsAf8wT9
2Dzy/A1QJJdxRuGCjo6X2YcvXphpnYhdbPjZSS8bou2r8aETPv3gILXPab5ri1918dNKifk1SMcm
N90sl+w6TIgyhLs4z0kSpNupEjk7Z+EkmD8LS4/4iGY8tk2iBelGiL42fFbqCMFeN/fpu/Sp2NQg
4s/gXKekWmmHflN7MlSEOcFjwQ9gHP0LYA1C6oZVA4uaBJBEPcpPUmshdeG0CP6rocCVAa2mycHg
bKzblwXGiqfL/PYG1uT7eX6xBFmL4mClCNmJqtlzfJJNXIPSl6CIVxx/WwgScxc/CH7w9MPQ5gvF
haG6rpoxkpP81DefqtoTy9/1DvZV6r5/AbDzFQJzZj7XGrIcOeAmu5LzsvlmC7h6D6K9GmzI0FnE
qiLRwHzA2CpiqNeieirdYp8/JBv1qB/lbbQJtuZmOlof9NQ/ayvgepzKtjY8xRE20WHiJLiyzzi7
ZkJ+PEXi85SBE6Wrz2EZgqzQAbU5/niCgh7QTY/WiDbFjicY/P0OvTf22QsuJr8qgmxABFdPsp1t
AM4ElqvZZetmjbaH3bAOV8FG99DnB5Zy+ag8xV7uyWt5lax4ItK3R+M8C8hHgncL7G4i28XVlyIo
sAPMgi4d1OJTlbd4NBFF3GjCSslPjeb1oHjj+J6M4bHDR+s+mtxnDit0ylwPv9SLYijDUjtpRP4C
vyk0Sg/BHoJATz7JH3n4m9uVxkUD90hccHDLUaEheW1OHE29bmVBP/1IHoMPNbPbiOiPxQFPtSly
RM417mZjASOGeyJIWwFYmZuerq3FqBXHQRJbJ9ly226TgP1dtUciKBpvGhctgZ5gVizF6NgdVHdl
XbV5Yp26dbfr3rJzeZDfffTJmOv4MVrVLt1nf9SaY5Znldk38ZigXOXD6ki//KPQf0GBizQrg1a8
uD//0pWbzDN5MT5ml6RtFdRDjZksKnQQvAUCeMpLnbSnSgQK3LbGV5l+oEoEd1236GLKePntmzcP
ntoQFvku7aN1jX1x+wWqmkDF+qdWA+xd2cV2EKwe9Jf722FhmFdW5t1yEQykxC/Sfur9U0q8t3+d
BmGGwDw8zTYXRBEw4lP7ALym8fjcP/ktKQjS8Kv7w7h9vsymDIRyDUxdOK6ZcZQJCG6FXvFP4lFE
/v2X5WVn/13cwPGj0PbfrCeeKhpbfwApK94RIPYF7xJ498Clcj11/igGaqtJwVlYB7uwc4adBeLv
beqd27X4szqYD/mb5mgOZ6TzFmYcU4c/QDALnDQi8tPXZjWkaCeqUnpOVQ+vldqGpIQC/nwFqhOl
x5PZXfBCEE4j74+AOWvtMhuurEyr7LOQnqGmszJS0qMb49FPicjpTLi5emDlcM3CuxOgQQQu5sar
53EWTmCywqMB7XS/8+6M3nkyNjzM7q2jgAfZhAljrmLMLFbX01flUBILapqcUXQzV/qfSiT0jb4J
OA32oUf/aL+Hfwf0AAb42iKzYIPsB0A5B8lZ+pUVpHuDYkmNYirpeDWam+DIGGIcUu2HMhADDC0M
yEC0kwGBd2V93/1u4gVjg704yZ2RSDhizt2T5eIiev/XuavDuBsILM0yUvDz9Dl/qO3IMR5ifd3+
cFJHE3ATJIAicEzOX3y1n5gRMYG+A3tBUE8w2bs/+5dEtgFcObpms/Xt30fI/d43d3OjZ6zNa3gR
by2xm4xqHmAJ90uI/wTsPm5708F6UnntDku2LEQKcHLJKK6w4FVJbq1SqmWsVU4AvhOQYvk1tra5
njvDeBiF22kEXAVGwBIB7K/FCvPQQYmnPoj7synQ6LGN+hrFWINHtHPr4ggNKK2gDAlbAKZcTx8V
G6Hsaaae49TpNFfDo3DX5E+Tery/TLduDjt47uE0wa3tRnBV1cYkiYRWPYPfRWpQahXs0Hy/b+P2
agio+6URxtnTdFLLsh/U84/4E+4QnqiXvGWv+q/uM367b+v2wfNtC3zRaB3BCrFxPAPEB1x7k3pu
vCH+UD+yjuBhbSm/Uv8pjjdaMZAk3vWQoUHOWzrO1KfVa11tLPRZtKTeJzxizcWVBOPu/34Qs+16
bZKiMZHUc/majm4OeaJIBX0L2M+UDWfss1Nc73DMMxBEqCrPKUc2takUU1uL0BM873r7h4Wmvg/V
nSBFQ53QHuz3+vnz82sk55bweqhuDs950i8Mzxv0YrMHpZ7FDVWgF/US6wBHRp/Bhsevz6KkcLxc
GgHX87URUc0mw5hkGDkU52Lz09/EKwtgLGsFNm7v/lTeJooYY8zpiQoA0rO49Z67ai0iMfRonJSA
rEizRU8vCZ66B913BN48Lu+UvyfyZtsn+WRNYoSJjF+VZ9lW0QgvHY2DcEBC1b0/xJuLCDNC5hC1
ijKRIkSFs1MeN92rwEmx3N4amd9nDlBDGtq48eH38jEt7Uh26NOYOi24iojh1tiVqYOWl1/T6Krc
p++8OsxGwGFggYIS7SfIZTH+WChCj5ou1c7VHlQYO3/fuP4j/GRV73gUzktLdmmLLVtEVp6Wuuar
Z3E17COH/HrS7MrN98PT/fViyYlm/78yxLhkjRYeVQgNhOpz9ewpDWl24rv6lO1qp3VM4HerF6BF
CiI81cG/v65c22aOo64cFAiyWOq5om6w85+eyLQSPrTV9KXYASVcgwsB5WqsjHOCFTuI4wqTqpHJ
E91uba0qdHxzZvT2KL8eFeOiaZGPaTkI6rm3o032VB6CkqD3AhOq2N0L3bZvNedWuXAYXI2LOQkB
7a0ycH5rZ3OVk/3gcvb0zYDA9oAnIWSpVGRHJBYxocbNADitCpIosBpIxRtYozhTdnPEzBYMCYil
GamKf6+DcGgl6fxCNM7FD/HL8KIIm1moyegluIq7sUN5N+UbT4C0PcRO8C5DngLam/PfXxwtVZhr
aahIwTNYkKRn9K5DdwqbG6o2RuSZFZAOGnjAT51FecH4JkD+D2nX0Ry3zmx/EauYwxYgOVlxJMve
sGTLYs6Zv/4dql5dczD8BnWvN97IxR40OqHD6ZkyYj10BiNRbLCjV4ES+t2UDv7ZyHcmXrolQte+
/eAw9OqV+0UFqWHAjuGZy4aTnucH2EeC82ll4CqhU2HuuKnReLBR62mnG7GdbKTG39wmu8ZVjHqh
IolcArAWmWtU0FjTYBO6f0bDEJ30E6pmtMDyujzYSNEvJZnIbXpXcj/jzWPEC/lPmGOsJrq8xUZR
gkoZ5eA87kXH3/s7yek5qe7rJOtMA9I/Y8MBwpyt/aXCEFphpwbnYKfuh+Nw0Hf1UXXRlslR4mvX
xlBiuOcp5WjEqhacK1cAKBcguPflqdrGtHAwYvQY7qQ9Ft/xegOuAyCGLMPEGNt3234C2X4fPIRb
lWYP0uP36K7cmS63J31FLi+4ydjGLGgnQcj14BzfnX1sm3vGHm83OpXbnMfNmVsXzpo5FmMTS1n0
vdjDsYStuTFcwOx94MGzlxxxG5wETmC3KogLIZmVfmFO+tRUgiTDscK7e+lb9p67vPPMscX1cYCF
CM1CHx7buJopVqLFohKcRdo7+t7fDltAf90jD3Jbpa7jAfANlTK018wv3yt5R9I/12O9Cs+5M7ky
nezEBmzeQbfj3UQVCmW2QxdjlNtXDuFr0Zg3/6CAhuEQFPzZ5zZa8nXDQ6P8l/gDwhmVlOTT2KgH
Hlz5ikpfUmJuSx2kyk86UGrsbjcRzy2cb4pTH3KO37zunsM8zfJIs9gsxCLo89Cb5iMpeDbd/ege
frmmrZ1GN3jyv6MwxnOjPBYyXq0YowmN6qA3wlIJ1HBazEUho8qFGFglBIwptFDrmOhhm9XDJFVL
gPhHZ6Q1UV63pTvzXnIwkvmsPt0WCxbuzES7EppC/5Bigu48nIwELTfRuXSqY+KWNLF/dG5K0i3W
FG77gowP8r15X+60L9yu8Wn49YEJEt6uWd7v0GeWLO4ySuHVywa/o98nOwma0RzNR9S/RDo6mes7
/ibc9W77Fu+S1+jO2ii0wSyqseMK1Sydl5bggiEsknFgliYiTPyQwm7smkw1FZ6ab7++A3L/VG1C
13M8J/rXDV3zZBi2qM1dwDK2UDAqE6dy3mnYhXfuXHQ3KMeATofJo6Yt3pfH5n1Po8fiVH6TeKAZ
14b1ki6jQWmSzcks0PXf1b10kCXUk0WOiF2b1ksajNYMRRCiz+pLazARTn7qtvecujwXMfsb9tow
hgMsfA1N2YhmL+VHkMNmrLFg6Jxpxzp6GLUPb+QZbxby7ktZlkQY91p4UlG1I4iIG3XvbcR9/1WT
r90QDRbtxtvUm2or7SfH2Ohubuduv+Wli64fC9gzNsMtz7CYmqwykjJaja8ARj4568DTHZSOxDG9
bRLm+2A5uaTAyETSRlEZyVVy7jDINxZ3qZnRbnSEGDtbn5Qm//ceEQuggVQ/Sz6g3dmKUSQbEXY2
qfG5Vh6HljYCWu0cv38SFGCGSY6GFgQvFXd5K28qgB8CbQvrg+0c05TFUQ8AhZW7txmwJkp4QWBJ
MH4XinWMKFVy2kIVZbDYK1ob+dXJTrEyxYm76v02pes0BPR+BhTBwwzLYaEnl1LbT6aZ632RntvP
+k46pPTo78pf0kt0kh44pNYEB92vmJ1AaRDg4/IlqSKOmqIJy/Q8JdMo0zH3i99q34YCbTEY9dto
mtzAOuRmOmKCqn4b5WHUaeJ7/UmXmhxj04IV4aFTC8mvWtPbcsP5ffNRWbFb/j6GFaEejb5fNuk5
zg9DNh4tIGcEE0bYxdCWk48cPkHVMqyuLW3lJRjQiNE/3v4JqxzSAdqMFmEAz7JLEjUxFPp0StJz
YWp7CxC3Qg1AzX9NA3jJ88I+bDTC45Fxc0Watj7ywOnZFAs0rUayT628szgSvBYZAY/HmFuIYLQ0
jbESmMvAQMuUZufK7uzJlhDOmjvdVtGibu1R8N7qnM6O69IYTC/WH2JVE4rOWKrBvAcyKVUFoBpl
ZwC+zkCgmIF/cN6LzdZ44AWYK/cEUgbmzNAgBYc5/30RKmhGVxaNl6MHjD7w8qvrnFt8nDmH5Q1G
NlZFdvbqtr+3hEp+08aoehSKtqXBfLNEEjvdBMSyUUAmi1rCImc0xip00JET2DRmKiW0LpK5Fzyw
6oBzt9e1Eg1PcnQIK6ibwUSxnYiNZ4x+YRrdWSyoif6SAPNfAJd6LP3fDaaO0Q5lPfXdLpLDZ0z8
kbLFSvH67LcBHbFlyrMVwbEU9DmUx4oHk/YlvpdKjN+GLBaq5ehFxDje5dWIk1gmulD1Z6Hclr7k
Ft7PVoSJjp78AKPg03bMaifWSpIabiiEO69D3xY2NaYlEbCr5G2w3hrhiLaVPHF1zQnSbRJ8ttgJ
bN6bQBPD/26rE6B0wg5N5lNBgKinjw3JC0dARktEUa94E1SAFJ7KorZF71cm5k5wF/5Ou00V/9Sj
N6snNdrhb2v1tcvUABL91S+OVaAya1thRJuok7T+nKIbgWR6pztim4iuGoWftVoCJFs2P7pW4GEt
f3l7ht9IhioYPEA6CHk9xldLIQDPGtFEM+DwzdOG3SC6ub/Ls6cxfxLDB8UAQvarNbyGAuLlgBSW
5BT3yk99Jwv79Cg+R4YdmSaN7gAvVfhUk+6DGp2cO/Wgmq6m29JpDAGwPTwao1M44YNsudgGRIqK
DKdc33QhLZUX67ds2bcZet1ui3AAPeHQcSAmIP3EBI2ZVveGVwn9WYwDNPgCOUi9B5R7rVND3QTT
qS0LbIS2jUeN6gfNf9aNU1kNxIg25l0akCDm9boqs8lkWb38RYxoD5U6xGPg9ecuzIjk9qUblw+x
RWu/oYWVbkYda89tVEXyo77Tg/fu1QtIJTxoIk2bN6GzsX/QM7cQxtMYOJNhy+kpAyaJYEtoXPa2
cVJCcujYHHy7CXje/6q2gvZ67GjGug5s2kbfFuN34j4uhkke4rNGbG90xgEvV+d5JNoDDyj5Knpi
KDEFj1g2QrXI+vgceYK2G7BznFbTYNq9BFyv21Jy9bKYSaGvCuMnSNxABy6tTemZXVJOE7aUEdsY
3Y6iTQZol7w38pW/mclosGcK3KkOMPpLMrXZRgk6sEHGQkc9IqSWymbD82pfOeMLAQMZmA5c07yR
CvBvl2QkSy5SQ67zc10Nwjbz1RyosmLoxRup1HON5qOBWZ6kUavNlLRtRRM1CU3ax2Ncka4U0fsk
TKFZ0Az7oUaaeSPWxHlY1YTeryKso03Utp1/FwpCEJABIzsSURRPfi4LxYJoYu1QR1N9rBNStNge
Q8Ug7mFlK89CQirQ+/fEEiLPbacsUOiUCd2PMAdoPRWr0eABVV67YTBDQVcq8lToX8NU9yUzRLXK
+tSSkvPgNrvyTrHrTeCGKNFFd+/qNhlIy5Gl6wCGocjcst613dT5iPobtzieQmWf9jTcwcBN2Foh
2N4Tt7/4KuKdXSWmfWcoOqBxsN0i7VjFhYKGKLwz7hq3r110F2ORW+vWndNkr+qh/ggwyoA4+Lba
XCfoQBijzJhmUOE2AFB3yVypML1RCtP0XDsGUfengOq7xhnPHCM+Ox9GoC/IMBxNjGBMG2wjO7c0
ffn+/MlrKOOeg/F+tQUIBb8AAW9jHBpyvFOciNB/39LIsIvxRaLRTUVRz+dwShLBzJjkLkBDBuVc
y5o8LK+F8TBaOHm1leJa0ATj4kiu6xN1ZxKfGvuI/FuILCxFhxTgrYPCH/pOsBj+Ugq6SjSrUJnJ
2b3T7OTftU2614ro3z5uH+wqOmIIMeIWDFM09kWYnt+AQXPwSeSkLkfUrqssMw082mCkkViHVF8e
BjESijtjDhruPdi2O8bH50duXnb1hhZU5EsqkVmWmCkDFaQdJOJKW8x3orXk5aWgn5zH6BrT0Dsw
Q0cD5gc1iUtSg2TGiRT62VkIyFs+AAE+8sl2e/tmVhwosnsYcRFRMLUQtl8SyStLKVWlxUuKeD+U
+2zXEbHZ0JoDurmqqEs6M18XL7YWoa8gZKDzNnnEOhH/3CRk/2zyxsDXmLakw4h0niiDYoWg4z3K
tKb6PQoqDkfUruJASNqSBiPN2O/ZtoXeZOeDpxHMdX0MPKzH66wQQ4Kxa0JtICXQ1mBXspM3IhUc
4YdCn3ml15kbrH1enmTm5uJWxKlRtFDCSaKdvner4zykuDOqJzUjz8ELL3m65g2W1BiBlqROssYa
h8I0wnscEvrJuZiZ8TeOw+5/SpAs1CsdL/dmp9rRnvP1tfhgee/sNFCRYSUldgNmZ32PBeKao5O7
im4/RqqQ8tttteQJAJsSNSrd76qgzM4jRcBJ5q0mpZ0eJczKcPOCc+R/i22MbgJxvOvyrprvBYGA
K0ckdkNXsDnSxlFNNmkT9fogVBOErbGHZyx831Q0tHk7aa4bAC81h82N5Mkw9mMMxpWfkavufluH
HYYyNSd+HrfyQcbT6vX2VfGOxcQ4fSRofjGCoB0+/U6P+y3vSBy1YQGLcy8RPUUEgTeVSlv1V0J5
FQUeBcYM9EUptJMIxTRPh8kdCB7bPN3n+BnWmQWqPyWxhsvvgc5Rbipnjyc64XjM1Rjgj4XBBN2l
PRsBqiUbdTdL8ki7I2CyP3p3vzWpsPu4fescY3AF2FP5k5pWCpTGDmhkPR6dF1EkPVG/1QHJKG/K
heM/r18KSu1LojCbNtfWsIaDFu+pnewLymPhWoCzZCFjDHzZlzy/+DIG854Pk1buZGvb6gBs9YbS
hHL4OIdl/9v4YIrn8sr82lTzSpnVJyY/lENk6/bxJb7nKdFtn42x3ksyjVdGfTOCf0gbqrsaO823
nIPctqIqu88Hm6QHOawge3ioNs/mQ3CgDjV5g/dcQZh1eeGys6JuegHwH2fxk5DanSgF6iPhubrb
FsFQGYvQZYqUjTrCqJ6izGlSdADfBzSkKuneM7xPjc/2KGwyh/egW6c79yoiU4UhAMaYxn41+MhO
wHo7lX2qCXamc8z1uiH6Q4HhX6qFvSjmSXaWnvMngTZ7BYVaHoo+7xgM+6RS6ysRGBCIqn8gFe9u
lYfb0sYjwIRSoj6EyJqAQDqRhGTE/BW93KbwPwTtH0ax7RhWi3GZcQSJU2/aOp3uHCVz9nTk9SjP
vLg2AH/ozAZiIdAA/0dclcUZcgTia2Sb9y+Jw9FNzp3rzCNn3qqkYoHjLM0WETDhNjj74sQh8j9C
tj8HYSxnVHTaWBkRTIxrblL0Pwsk3tR2dJdseeo5/+BbPGOMZtJXqZI2eBpGxwMwp11TIR39Pp0y
uuVlxdYN559TMYZTKpuuj7QQVb39W0j0Z85Rrrt+vuK1P99nND6z6lCqWtyNVO8NIsm2pBHpTrhD
7YakbkWcBN1PT0/x75AaA5ERXXEMwrqgK0gezxh86ORlLIKsdVoRtHMxEUu8hp1EjC2ajYAeRnm+
bpaAq2tbUGLMAqY926TQUJOVf5c+rZDSCYhlH4ZTQbecYHstfTqXY/85FWMhjDRL0rDDqUaMvQAE
+vhOnWS7/3xVEKXIHNlffXj9IcZCFiA31iMdDGLBLnimpXvbFK0au8XXGQthllbuwUBk59cfU0Ce
0l/Pt7+/ah6QCp0hF+bkO3MtJbqCgQCB8NcebDvdji9RShBZ3SYyf+Tq7hdEmPsoirIqpAFxjrmB
I928YObj7ygoTPBbCRhBCnyE2MHbRLBABTPs4pYTHq5e9J9TsFuGAX36/1Hv0+aRI7Grt7z4NGOk
5TFEH2cNBsmv/UbDQgJ1y7lnHgXl0tMUTWHFGG6FKUNvXeM8e09/eQTGLHvockOPDAgkDx3tbYf7
hF63VQsmMdYYCGn9GBgQVQDtPP3M6UNvi8eKcs7BkVW23JVYFaCmVFAZH99+Wu+IMD/+ShlYkxtY
QiO1MggE52kbb465W21uU1h1WwtGMTo9jk2aayghnZOd/yJiIxzHb617+wUBRp/NvBDKZH4nqZvX
ylYOZjDbDOyd5Wg15yCsaTXUforiEmpR3mGz7jmjvJf5ymWj3UjDiiI0PYnoKLzUirT08KBolBxh
C17m2NPjksznSdQauy6ozMdcRHkFRsot/IPSpqO4PyWywwILlGpGXni/ouMXdOa/L+hIeZkN4nwa
vP93M8NGnuyuXIiG5ia00AM4R5fYLvpYVbBrUddyvMRdOUE761Byrnwth3VBgmEWUPqBtiKAhPej
dfrX+8KtXwpHtKVXGn8EhKPtK+7vghrDMqvIpakp9Pz85p1csaQqEDSwU4BWv2+rJI8Oo5KVbPZN
Us900GOOndl31LvjPbx4NBithA8RNL0D50aqb7xHZBpt9M5XpDzfPsuKH1zyjM00x43RG/FMB+jJ
JO+4yYSVrIgmoct3bgxFOx27M9dqekkSJvAqfO2dmpjYnk0UxIt89V9LZF2QYljmCT3w22SQ0jAF
a+DR4gbYag4JCJyRiN94CZ/VG/pzsi8Pt1DQOlLaOJpPphHLFWhHsZ/8k+Ne1q3NgggTMcqqP7Tt
ACIxiXaH0ZnukCd54cRCXCpMxDJqjWUEIqiUjro5xYeS+i/S58v4jUOIxzImbhmKKUabxBfL2ndp
qz872Y/P2/J83W0FEBh0XosY1ATaORYWXNrNvJf6qjfU+YnsneK7Yjfu0ztvc/bs8BSe0Apx/D68
jsfcRh+Ec5v217eZ0PiCNuOBfLQri1j5h2RGQJOPyg7tGmtc7CrYpI6vblugvJeY5K/6fWejFRx7
ZDqFis5IgRkyfM/TGSskPGBMQ/1M94ZT7hU3yYlZkfRknuR9jL17v8uYVBFJf1YKNrSQ6K0/Zr7t
e9vWT6lySlIsjtyK7565weY89ZsZ02B4R9dhWJ2badNl2GCya3TS+Zy66IrzBaqFhtlKjC2g54eJ
2bssAwB4JeH1K9nFYdLIS2hzIhUeCUYXOgNPW8Xq55y4TF39+P7MG7xYi0ovTsEogiLI+ig3YnbO
K/JWOjJVfJJp4OMjb7Z3zVpdkGJ0ocXmRlOvcJraiXZFQt+AhljRMqFz3cXYpRzfuGLnL8gxamEF
MjDzU5A7iL/RCiV9vy36aybk4vuM6KummjQTOkbP0z2q/AY6ugKake1rvpWfbpNaCYwuKDExRYnO
BcWXQGncyPRUb8xf278jwIQRaqxVkaJPcxFJpD/1h4pzgBUreHEAJnwYpDrPsgiqgtTwTnWqhLxv
PznXzdOV+TcsnFPZh3LfxhDkEDN37tg6o7Ll5ZtuXwS6Bi9pYENupecGaLSfp3yj2sWrx+nEv80p
gHNfUoiVqTE9ETfhveSkO/cWoblNOT6WdwxG571Sx3bhEsc4dEjUv/T/FpNsRs34xzBeTeAkUj0o
pYhqSk5OIYnsJ+z05E1i8I7AKDdQ9DN/qEfkfUQUJRMb+4o5U30rb4WLUzDq7QmZ3kvJbD7CPfqE
XZnXds4xIDpbdRrisJY9DxSEg7g/zVUTQGkN7otv82Zfb+uGLjL6LSJHP9UGbqQsiUmoj06Ecsu1
77P0M7HABccYLS9yQ1PiBnfyhreVDC9v0PJovO45IdVtu66zQDMYQcuVTMVhzruG8B4hHE6xIS6k
WrWiBB8XO9udSPo7PDUlN5nM4dSXZCxsVZ6mat0HsIc9Vdwf81ylTsKHiPfc5RiTr5L7goynGoHm
5RAwjbiu+Ew/codjdFcpYPEX4D5UrGi4euvoJvAROgVKYqCbKp+I9kj6D04UtNZbjbmMP1QY015n
yhT6lgxF2RrErpNtieyDiyW6NgCzc+KhuN1tRDQV5wgs4jt9s20wit9++3Texfs9L4+6anr+/BpW
RBCLh4og4swxyX+U9nf0V3O4uiqECwqME8jlPPdLDxSahlhUeDj0UNfbHn/Vui1IMC4Aw5BFJmcg
8Ypr00El98htCrxDMNFehOKQoDaQ8aSy3ZCYx0AnBeWIBkf+viopCwlP2qCU+x5ENBJ0pMbLw7p3
MRaTn28fhkeHcQZqa9Zh2YBdI/1RTa6FoQjqaC+3ifA4xoR51WCGtY5bOR+qo4veRLt6rTjpKZ7s
Mo4g7PohznuQMO7d7hBteZaNJ1bzERf3UetGbpU17gODxlhnDHDh59s84hFgTIGVTahrw/6fp+c3
7al1uX3Vq6b5j2J8PbYXJ1CjIYjTGaIe2Ps7i7zFdwNBWTPZ++7tk3Cu4mtQcEGoHRQM9AoglP3K
yT00Pfzg6PjXdtwrh7w4C6PktdC2eivhtkunsSVXpBrqStjfh0JziJnSrqLGo1OR5w9eMzxHktmF
fpoatPMM5MxEya4j8m3fE+3jNv84KslihGOHUjEWJWhEu94xX39JG2Mz/f47+/JVAV9c0mC2VpEZ
INJTLQfsli3R79XdXxJh9F7xyjEB7Ar0vnyFAbtLdxi6orz2nLWq8tKLstOGcLDN2M0CZw/WBuOw
Hd015/ItdtWfB3XLI3eNtjC/AhbCx5iCqPa6vqshfG/dUdKd8Hg6YwrxIR4wXTzslVdKh8HGOaXY
+cT06H/MbCx+AGMqotZPNAABzEJ48rf+Xn02ybNhm//lxfaHDFu6Vbuhz4LZWb+Jm8P41aSCScL8
521pX8/TLMgwMcEUGFlReri9Aa4BfXAf7x7NNhydWqteLC/tKxJbyLsIYzEaAXiGXtLewfoiDws5
gWQKUB75FJEC1oOHHcM9GRMohF5oYDgODLSbjOQReUceLXS3WH7ylyxUL51T0EflqIZgIV6l6Uu4
+faeUeOBl1Hj2D62JpeIgmekkvbV8jsQf9c54tNfHoQxGBinHFJtAIlTunXd6COrXZq83SayegwM
Ms6dNdgKzY7wYrN7OVS5iUgBoM7fc4DH6dvwvxi+BQ1GQ4s41AUpAQ1sPsLyeCrt1bfxwEuirjqK
P1SuPHqpaShY63PsFn1XHtGHPzf7GpyzrL/mF2QYBdVNoE8YiN/O9kiDB4tgcTeR9s3d9va9fHW0
XDn1BR3GqWNzg+k3OejExQarVH94ZEYdI9QBhuZuf1efD9FOcM19TQy8iAoA9WKimvMEX0/lLn4E
o7M5sEL1IpwPK+cH/xELhPRn+JBvARE2qc3zJesmYkGO0dwp8DDwOkJQDicZ07K21M1NMvKGd6zV
4G9BhwnzwzTv07w25qcdKhPkrbP9/fT5efsGOZrFrnKt0i4JfRFEMIZWvh7knuBlhGGU21RmG3BL
TNhIf7ACD+DNaMkB0BDpsYrmP8X6C2bN51z4ijFLg7HsZkHUiWpjuPnj707AWIdQbjDe1OP7A2ZB
7jJuW8OsKDc4xDpuDIGPY6yBQ19lWven74Q7+h45PDSEtckGwDz8Y0rZxqugl5EVE3CQua9BpvcT
Qdcv1r1x+/85ksV6727QvdzzcaKUAPiZtiR4fG0xJCzcBw/FrhI3HarCGNsxzrdvimNh2dl3weyz
uQw9v8KtZ+G+OwMvwNUDmyPSq8cD2Njc64cmc5aPmD+rYF8tGJ32tTnEu5fY5lrxVQuwoMFY17EP
Y6HvQeOgb7KjuJfsgYwKff9v70wT87vAqwR0FIt+ANisOPSxiBx39ZqcAbj86pMQmClwTbcvZ/Wd
uSDE2DS9S9u6FKOZkIF9LpgO5LUZrwv4ggQTj2CT8yQlUzy3IUmITkenpr8HCl9uB4SXZV6VtQUt
xq4NzTBixxb41sX0Dqh+eEGEtsWLGdY9zoIMY9ysyZwKIwKZt8mejg/6fXt8zDlpvnW+YWsnpvgh
zVhXcGlB624asQgim1sdOjd/798Rl9LaHnOiurLNFbk5ArkyeH/IGbPsLwx2HWFdmCAWOR6zkzu+
AqWQPEzUe5Mcjodb596CEhMLlVZmdZEGSiI2Yt8Htoq9TCkOxBOGVdle0GG0FStXW0HB6sizjdUL
AvycwKnxr57EQIcGFoLMI+pskb/t1S7u0wriBjRJnc5xx5xu5neyr/nrJSGGZZnnDXrqNbOaxnch
NmZ1ld0cfw6ktOVfkIj6WJ4b+l8uakmVYaAoNJ46jWCgQqa3FO/KBiDzHXJCPELzh1jZWxJiAsZB
6oRhTNv8bCAvmHxXaU2eMjI51V2x56QIV9VqSYuJFpNI9LOmxJ01LiK40ZFmrXJru4C14C2tWDNH
S1qMddXGFkKo49q6GS13i0mO3AZcv33bhks86Zj/vlBdo1YsLPYGmQL1zhl1GLim99hUAZHvaONg
C5kPM8iFheORZYwtemQlo7Hq2UBNbrUDyKGtvqsOepcbJ7kbfkivOn+//ZpSL1nKmN44QftyDDxD
aMKUk/Z1dAzXcK23/j2gPgplhklFzUkfuKNGXMFh7HHYKYOpVThuBS5jgI0WB0DIADu22HDBKGYh
/N8KcbVZRUkTXU7UWXBceUZOP7rSUaep5pDxmSc9a0HNH44CbOlSevDMjoQGYzIQ0uRDdnzyq7fb
nXd45Ejp/J1bZ2KsSd8XfaMnoAMUop+pE7i/Gye7k7FEghtT847E2BNrigu/z0FqclWU/7FgCIXt
DF2P3OBm/tKtQzHWRBNUWQxKXJRhRkTrO1dRfo/qo4XiYybaFeLqyta7bd9srPa9LLp/DVuNPCoW
pqpfOGoAN2aEMjHCsArqcW66NFATUuBMnQIv/ozevr11tfuHzpcnXJgYRNya4LdfdOofvSs52eY/
9I8CNhMIWQBQNzHgxBxFMFWhSYxhlkPMPs53Jpy0d/4WwzU5xM5XA7V6UcZYGGNB/N4Sah9Yt0Ar
EKmbQToetM1L7H7c5tiqvVjSYc6jSfUYdAboAEf/F1btknA3utZGQvHZt3m9/l8XwArighp7QUOo
qqkngxqWCpOfw+HX9LrnoSV9VU1uEWFMxeT1VRnMZqnHirqUKL/wnLP1kQDLyL5/mmwXr9cHf6eq
zvAZbffWjretZbVMsTwmY0SSUJTTTsQvmLq9lh9eDo/+XUtEctfvEHaZHKlf83BLaowd8aY2NoQJ
1DSgDiCR0b4177elZE2vlhQY+zGo4wAhhVPx39Fb1wXU2N0mcL1zGRZiSYGJQQx5FButxhkqW55B
bSY7Qx+4QbRdSt5O/mNIE9K7D6pvDy+O/b7P6CfPSq49zZc/gYlPWsGwJl+bQy7gDcRI5Mrkk4ft
zqPBBCNGmGKXyxxqta+7wmmcd9/mHWM1r7k8B2M5yjprRlP7EgcD20/P6CJ2PLtDt8mLeLAebl8c
70CM+QgSUcrT2Xwo9+5MZqAjCh+3aczfuKHPbPK78XOvHhv4SSSC5HeVpFjdht0KnAiDI+NsLVse
JzkcQlDpIXYAd54Cevf5dwdhzEKmDrUpCGCWHSLYJTGdaIyOKV5f4ao9AF6kqQO6UNXYJ7kVFVKe
d2J+/qG40y5+ULe3jyGtsuoPAfYRXghY5hyWE86RBY6r73U6AAQiInJOKnj1u6yi3HVps4m5EoIF
TcaoR0riR0YJvwtEeJoTHcPac3Sr2x0VXVre/+0ZmbuSy7yo4hRMRPyuUgFLEeWXxI2pfu7oe+AI
O3EecO02HClc95AA15dl6LCisMLe9YUCsE0JaYdNZ0ffaxqIJD/vo4Fb/1gLPwFt+w8lhqOCCmM0
KqCkyZD4xtXIacjtadPK3HEiHimGmb2h54MUyLOHciM7Ph33gNDnV2Hnz1zLyJ8TMY4QcL6hmSq4
szreIl2M3c8qUX9JDu0nlycfPFqMS0RAmxVRgiNNbgfE8SgApJxC6/vHECMqvBzRak17eVeMe6x7
LUuBpIlRHyAwKU56tCokAprN/CpBy+Ah36JcRoPNbUVfNbwLCWE8IlBZh1zsQFUxN3X9WrQPZrPR
XsTkRWzdVCS3qa1WH5GuxL4vYC4jOc6wNC4MURBjBa+U+52Ldrv+dBzQPfZfKrZLMgwvsQKvALSh
Or/NLdKqRDoUP/SfPD2etedaFv8chuFd3AA6XvJxGPT0lSR4m4dBjx4xXoFueJtv67f0hxITU7RY
+TvVFh49opM6vxNynJ+QvBiTezlzILB4WlVW0frlfDl2cjxlNhD24ekVh6dW677rz2HYeMIzVEEP
QCZ7sN3Bbp36pdyJz8N7TyJa2S0nfT3/6hu3xNbPhAQrJ3IPWvw2ZaS4K9DdmXExpr5s9hUVFTvM
gXY6r5mezeOCd5IA8NGghMTNUHqS+xba9LUNabxVtoErn9GZv+ueEsfjCeGqZCzoMhYe7Q+qXiSg
W6Gi8aN8eSgfHm/L3ir/FhQYw16gizHSalA4eCcMH1LYdc4N8c7A2PQRS+9RLgMFbF1Jt/7d4AEe
7r6vt37/X6Z3kSL/c0+MAdKyyh9LEbQwwGdLTyLJNo+8acPZulzKAkC8VcyIS9h5ZVxN3Kmq3yS5
pbZne8dzs/PPu/Xpy+u+fbHXId7lz2QuVpvaMfAnpQWiSu2mp96lvIIrjxHMxfaAgO59FYz4+fTA
60vlfZu5SH1oUr018O2UcveErbyvLlnD+g/fElqAabdnxX6qbcD1OEcfzvf54/n19h2szAxcUmJ8
SAFLKHQzi2KyA2pxTw4wGM+6TVz6/JRtDj9s6JtjOxg9dDgdgV+F6FvCxHgVDxOVcdVBAE7uj/4l
fDGdlP4G+PTJ7u6fAhvr3nd0Gz47tLWft3ep7VHftXYftznAu0fG6WBrbCR2FX6E+4TcKMdvXrua
S+4yrqbtzFEcTXx8IL95Wr6SVlt+/GrKzmw1rfZ9rT2/xo5wl26KnwkBhnv0Ygu8DWq31Z4dt/sb
hmPf5aWnkiVvqjR5ZvgD5yp5v5JR91KoPS8sIct//eWZ8sK7dlOrWN5sqoAdzWvsvC2AOgvbOApi
GvYjfrVGCOFkxVfylJcywqh3FqdNaM0yAvT7p9py5PzlMXlqXKSU7ePHsQVu6Hg4Kq+NRo1T8DMY
SHSMeFD88nyl/1vRr+bqeskbDXPWMSyzpgqJsXXRPc557Zpk29J9exnJZut8/qU4MJo9GkbWCSIY
OxDK+bTCEzVGsYcCjZ+xjm/jURaXJH7MN3vn/jiSJ2o/tuS4facfz+2BbuwZ222vRHbJi2M5P4HJ
c9/Wyet1S+aFnHyF5gsBDwMJ4xwTznP40RJUuCPbPXm7isjE+Y0tALepYc/ebYH4Mm0Lcr1sTUaf
QCxLsrMtshts4WdMPmKUTOutQHaVi7HClOQlUVU7vjuhQUbbCc4ucA+7Eelt2SfKz3vt7q3JaCsf
zgNA/bEtN3VOGhF9Ujp+4Wynbbt5qzf3pugov/RHCdvdNipW+G6so4J9eiQwSYjlk8O+BLIFMU/S
E1BBiB+gLTXZtQlpHvRPCV2UO8Av4D9MdngYsKkTq782yfHbpxKhRG/eVbb0XGd29NB5WOHxlB2L
xslfDTenDX6u8Mt816KvjogoI/1GcbFbtKb/R9p1LceNJNsfuoiAN68F02jPJpv2BUGKJLz3+Pp7
QO1edZewXbFzRzGjUCiGiazKSp8n852H5FK6ErDvY3+Xz3hpX3t+3TirwvkyiIIJ1zUqZia/Ke19
D6Jh7A5W1KKmjZSG8sHb03Y4lqR7OOp2YCKRjU1kqhlYhRPp5GVdEiyYhjXLzeGIHl6Ha8jaUVaQ
VCM1EY6agA2WyPtu5QIL4l5bhbat2chI742Tvy0ylDFO+ia1Ae3ZOwVK58mHgg16ExmtQTCNL20r
ruWGKCkqvoe7wMoHslbDuW9K3SJBd2qwXrP3rE8F0xk6KXtz985/pKvNc7k9lJbydBQ7uyMPWJ+W
WSnwnqQ1Z528TfGonZWCAHEVkMZYGmRzcI1XABwWUNdQD11vjS5vr9vNY/6R1qayCixTb4EbEzra
AbbPbkytAJIX5trQogEZwTKBeEL2zlvbhfvQEwmYuNn3Z2+JR/fzsX9WJEKCjaVuxrV+j4GLDbpl
XVJ9qT1ZbVQI/8SRZm+SDJ6HKUN1/cKKprMmEafC6oroSzONdXRAq8uR2A8VSezSii0gfXXYcfzc
mR32OG1i67sVAAPlVmS9kfbmdDqEDk+E++oxgAY8w/HFfXSHwxr/s9OTYsChIXPV4Vss38Tpu+rn
QUFnkKnjh+IkOPMlsLKPaeUAnT3DHwV7mxIHu5aeORT7Pz07/+gBcZ2gOVcmvRUWtpHYB/fZTL7k
1THfHloTnAJQQkNJeBViP8q5WBl3grBNSGvFj1+wciMkf+ftAB5b7D8xKErkgnzyrkhqd9KczSrZ
5OTe+PQzEnyH1vjiOY/aHVZWF48taq6bHCPHFh4aTwYb+XqXSKvNmsssz4dUBnZrZnsUvFem8vke
m0CPle5n2J9Na9W1SdyE4Gh/IRPKrQ9JQ8ZjvU3sKibEXdslQOINCzPTvi3ecfB34mNB3NH0cDbf
0FXAIyXN9vHzJT0+pc5wCvbRu5UNzuTyeAxtst+o4P+2QlsyswqAjGRNlmQM+dLqUw0ijeNCr0MP
ruTg6Q/kLTzMDRmJ1aREP6rODANvrHFVmxB93wxzxKRP+VTCVEtVIhsd4COF1BS24fnshMDTbx30
Dt3l6wKes3RnQI1me0YE8cMbZdyveKe8LjUNIj7TQbscydvZAIpBaHoEWUr39iEvNPdgAuHikGeD
eGE0eN7XMA7OdecXK7T3QL2RDuULHouCdb4au8b1d3btmhwVg/l6k0xqhTstCvL8KjxFZCs4eAAs
thb8P7AlYaWKJEoqIOqu2RKLLhA7z+/PBkG1P+MdaEiM0ud36HWPgIdV3jER5BYqADNvf2hSRxmX
UZv6OmgC2T0LYAax2yV0vnsGbywX5Zq129fP+lnUJw9SLkZdAQ/Fumd85d/pn2vfh7rowK+FCuvc
ZgfcILGtHBQA9/ckZ5ARWXQoXxwQZDlXJ6Dz4gBQjZD9kTPf9mffhqkjLpYtPW1tnjw8uSx8xQUJ
u8gHqT+1touH48d1KaRz9IJiFit6YXnC9ACUpg9Fz83hy9O2c5zAOkfoI8nI8xkOiHNPXHutrDZP
ATEBFf85mhvfYrXL/PSAUxroij/KGfdkMSmbAfy9WNb+/vN4dEvyCtfS2eYktdFE6TiQ89zcdlvP
wqop4L/5xJpQHDW/V6fBtB/sjbx9gGkgd6F1/w1jvd58uV8HHhbqWSL7fQAXzNXt2xL9M0l647vp
OhxndDUAG+AFC87Rs/brvdXjU98cxa0RNmBYLXUkssMGw/zIquAzXtNPPHAhEtEkYBn1nPZJTZsl
bvLfpbirB/UTDl78cLUPsqGcgwnr7JP9ej7plWl/nNESExC4aZnVWtZniFhwRE5n9tYUy4RrpRKE
Tozc7g+M/61DvtZB/yMVasLFIj4Gexes9cv9s3+S1y+rvbUuTf2uIba7MskDfsfkDNoKVNvGB5or
9wFLNgGT4bKklfEY6QoUF2i62s2XDkRFlimeeaF5NZD+l7AsFSMTf5mSYPTTJsXSXAQslQA3qH/R
XYyJcla9Zd3ykja7pEXpYyVAXxkg7TpozdDu3F8eeZjv8vYTWXIusKr6D0eUbh69MI0HVQHCk7mP
7z9SM3nHNAMTAX4BAgDW8IIOpZuNRK9zQwEdDQFfb79JHxVWggDtNgNwOYeWfGw5Jfbjd+XcZpB1
ilQKtK0jVHiTn1Pkbf9Ng+150HrCaopjkdGvfYwgMsYpLMCelXhESon3K4VQJHiBt9lZzPRgUAc7
REXjZ8vfNSEl0OLcG3T4aHsBw1uwB5XLIeIM0BxUIYpILd/pXW2dfM0ICyXjsS9VFC6pU29dKKRi
DMuZent/X68z+/M2e4sp10sClNCPSV0JtQQCQuqko5VrtuiZr/6ar23jafQsXB1rcdF/oAl8SE3U
BOw6p+6On7yYGw086r0BeCJ1EyEx3tiTbWaP/4i7P5QoO8phW2srReDO8p6iyaotBK+x1bo8Loxj
ZCYXU0DzrN+/2KKNHyDEs6oLwVZhKaTHzkmBeGsek0qA8NeASkQYzC0ZpUt615Wr/4nlYfJTAcwl
r5OrHFamiEJssPEfbtNZCsWgSf7wRYdiXlB7cohwCImU3JUtqXM4u9iilULcpljQlew9+BWI6zcR
aujqodQIS6ksufdX30C9gwDbX+pgvsgRCaPYblx9J9gP5cf/+1Cp9+BFHIfpdFziiB06mB/BKh3n
UT/8g0n+WT3/OVTKDESiWBrd+MPQjGKXAmihd7Bda8XkaH5Nf5vQP5QoQxCqujwmAzia94UagM7q
MJ6O6bnDPD3nwVeKkKcIMVDJpMwSUMoUZDxXGYYwv3MH0JV3qsWtfFAU7m4L6LIp+MMgpU4iOci4
wEfol2JmJF4lwFx+D5ndROIsYrfOkdIlraQbWLmEG5NPPTKq2PlrAkAYBcYCjq1hek4IqNFVB+25
Sfbc2j/WLqufj3GVdONFwtWp6MmwraNZP7YtMGNUv7DUwO687//6TIFvq8qiCMcLILfU1aX9WFQ5
B2Y756UGSFiFyYMHlm1dzn9cUKFuTm2NafKxDfz8ZJDAjAcyALHVJ7UlokkmsUPHfxg/mFQXLvKK
N+oi5TSR5FSGWHbOj0+JWFWwkYt0NszNGwsXdkHqr1mf2hNDv5zfXkp4zMYqtmg9sFpwJRYRyg4I
qlr6PkAeMVxhbLPXDHmyxpXt8mTcT6dEn0eY0e9mFnBUcve7OonuDto7I5tH5EgtCyOoFtBrLN41
mE32S17o1QHQtiNPxyybbxhnzetmaRro5fnwdndfxfa5QAcgUd2RcOvRQxXttggv2QxFQDOoIWN4
BuvfKdqZwvtxFEEvjCZmAb3d7r1guoc/E+6UVrgiQhmmtI969IOCSGmnB+MgH9tHf6Ouy5Vih6cY
M72zTTxktrsdkAr/btGQ9Z2dOKTQyYhBC1byYim8uPoeyn4ZsTKUtYbvqZy9aPMyWQ12d2jQoMUa
L2eeL2XCUk4rWrUGKcub6zAxMJAfH4xXVsS0oN6vOKLsF49+20QJQGb/4W/udIhMT1T7tqwsPqEL
UaHUndiWfCmPoFHcebvKlp0TYniGK8/ig1J2sSpEPt8g+7qP7kL7F7eqEIL9E5t7dVqUcsMYjxhV
PDgp7drO7dZGEzbMe8peqLzkxl+SohvaE18YFBje/owZZaJtpa2Pktshd5rHYs/iaynpcUWMUnLG
hF5omcPpCUfhhYci2a81VD8Fy8Gw4Zu8Gff+JrFU6BPrtV2b2bvi5iZn7mxJJlBtHjHL9SbYS6hD
oQhme85h43avt6VoKf119ZG0xgk6sUjmE9EHDCs8hxKKX5h11non79xAXbUSySUrrFbAjI+EYziS
STGDyax4M0ltL0LxCI3zY2FHgRVNm6o41eWKLx4Ynzl/xg2dpVE6K8JJqk2DsgNvehvl2d8OP5XP
lc1vARDsRsTEAX18lgBECZ0nBvHlp6ZqEoYsZGyvoS5yUNVRyQNc5Gj27y+oVfakQcE8s8JNv090
1Pcms5iIHZ7lIyxXi7+NSb81rMJifMlM6a9jwA5YFW6OLv61LpMXOcnnsFkSjnHUIVEuoAyO6u1X
ub4b3BCjTK+ovT1ERN5iCs5iDTUta+o/xR+e0tSZVHlG0CGskloz/sLi0XSNR/rA4HJR61xQoZS0
HxeqkPk4bt6sPjkzfkVWnoWLu2wJLohQKjoBJJSoRyACT+JJxZBOiGiwP/PkdPvKFrIhl/UyGs26
5Uu+kgvQAebwvfggIQJ0b1NYVmoXrFBaeqpSPW1m8YRR645fr4mbWwzfmnlclI6WFIz2VhlojNic
IbjFttvUn2a0Yu1BWHxqf3j5+Y6LrLUfdKiZ/UgYpHtYc/eq0yFHdfvElpWeokmyigSZjBwtntkF
lVDmw6wt4h5pU2CLeE9GbEpb9IrArdadxDVf53hMRHeWjCyB8lStPhkivuxkXnwBJeNykPjNJAX9
+WXICKAE/U23NdC5MI/VRYTfZnv9ABxKbF7OVsxoYlGZXhCnZH80JJkbYhAfWgxprzPi7WzS2TZD
aS+1taL/WVMVGYtPDUOmmAyjoJUCperxxmR0KnQh7hRgGuaQYRfbPnTlTUmUyWqe24jUZ2wR3BYl
1BYfASxSfY4f8F+3YHWNLWqXi4+imEepR5vUpIPfhJ1NSWzK50cA/tfPt0Vs+cHogoQBF0GWhJ9d
NBcihl0zWZhggch53EyoJL2aj8xCw3x8fxkDHWaA51VMG9Crzj0sRRgCb5g5yV7Ut618So7qergf
UpJhV+/bidVIu5RPUDASL+E6kQeSNepCc8yvK5yX9OfwO36a987OmeXQ3DnPvw6o4vhE2wunCX03
D8GqiAjjSGcbT/MLUFHUIXRRVSSJ8njHnM+HiE97qNIR8xXVObaBWbnjsbx1WD2wJpWFWQncIkep
1TAXilCPyx5wM9gNUR6cARD+HrqvTG6lsODQfmp9f1ETsVdB0TQ8Fxq7x8+qvsx0yEtlDU50blLT
10wV1BLXNnevrxOcwfyVx0T0J+NYl8RIvKBMeTeNN3l52NX9b1h8dFTt5swGVuB+io5ISmT4GCZx
6QVeEqRcTn+UvJxrwWrgkb20S4iSEN5pWEp+SctBVA1J02apUSlx6eJpSioAiKObTScS1gGWmVnL
p7TADmP+fdAdlTNMjNqZBrCe8oOXvKacO2rvUSCSrtjkAtobs64jau4KAYb5ecYHLsz6KWix/vOB
lIDVYh5Kxfya8JQ0J974xN9/eYDMePVN3k1KNuznkjNySZGy4mqUdZLu4+QlIN+Vm6SGVq6luQuR
815UdX2Y9gYKQoHZwccHHgUT1XbJfxWhE3lDVQ1F1agPCEJO0sYIH6AAr3J3b2CoYDAPHDOPu6yp
/hDS5zzvhfrV+2qcmlnGnoDsjqGol5jItuFkDwKwyzcyJME6vIvbwmwzEm2Mu2bPynEtVeFwvf/H
Kx01SJ3YxXyJT9jOeObduv8q98Vztp1W6fodU6RYb+/ake1GK+/ASiQtuVGirKqYrhQ08S9A3Cnx
xCQpRoTU5Zw1Q68fs59lYTgc4ntBg7pLWU/Qg5eDxr65y2JzzqVs4LisHpGXJGih4SxWymP5xfwh
SZerPKEs+rGfehSilW2KKGxulrXvANge7DlLWJcfzMLfotG5IElpR8+Li9GLYGStea1ZfcLGbmCO
YdQYUsMGg1mkpkhYkqqosiHr1JnyU9JhS4kMk752Qt7MLMAfqcd+17xFm5GR3FmM5pAr/zcx2uR4
bQr8lBrEnjTkWlAbFrC+SQQwUcLyBBez5pekqFNUwyQGVq3Yn71V8wkAqeAgaus6d/CrtAOU44ZH
ZTUh7di3jErLUokT23P/cElZG6NNRrVPQbpxNHKMRLtpCPokklODngx0hbOcpEXP75LgfMcXqifN
yjTGvpI5xxQJSDFCwQFmjXBoXfwnlltR54V+kq6JKuXKxojJxtRQZgcQUCZop5pjiMH8JVpuYLP7
ChYDTTgKsogYDP8qlHRKscpxQKCBVhkkNALrLddNhK/i6aim2IFMujY3GqtINYCQdl4ZlqRJKqHC
IkS9VW2vFZtvidOEX7ePQZrJ/uU6YeRWn7ckG+JPy9/FgfNTzOVCHw/nBCGbbArtyyhuEokMbU+M
IHd0YMokbzwAWAVM1uj30fSrjUkpnRKUiJIX5d1I0NOulB+JcBIzIo7PSN3ZdbXPpe9ULM0EbZni
R1yQmEdjOIkzU61WY70GVIOmMiryi4obADnwsoEJZdC85ErEa70UDWesHIzUr+4hywFL+h4/SI+3
T235Mv9QogtzpSb4lSiCUrQ2AP+NSQz/Yxw2MXZh4fbewmAVIavVrxlkFwqsCqpz/2bwZxzx4rJm
b80HONmAUUcBPXao00nmpmFm+pc8nXltMlo1DOxn1SjfKhqkiedQQz6HWGQ6Heo7Vi7sJ9qgpe6S
AvUYdInLY4zPDGctR78q5xF1tEe7yjAOEm6m3WCQbp0dC9lUXsRgnQQrr8BcC5azhKQdXMCz1aYo
WbyE1aL9nkc+LYK0TuZYrHV/xW2wBLJTD4lutYVrMEOpJd8YOlHiJVlAR5VCK0Wp5+O0gCGtrPR7
33Gmui6wb8U2i69uz3b7lqT6khylEqdM7itO7mcdPEdu+3MGSDDNfp7rIrr9/YCkKTPJsSQBlzSp
HM/oKUONTvUee9ORRzwCDSzHfhd1nQK8YxdbuQXfz1VYkDyLjuclWSpEzoo2DacJZHNgWQMP4ggI
BagiIvfw7mVr9ox4t0dDY7nNt5UV7XMbVU5GemlJI85JF/SAqRrWh1OymSutl+o1P7cXfCSWZk/m
e7JizVss5rAuqNC5uixCEOeXUo+nXJKPI0dQQjGxqq8hzUO8i7ZayRqxWHQAL0lSfkTeiAkgosDY
aMtf09ly3qxuJ1v+XbeS3fhXYDO01ZI/dkmPeicDl/Ho5AS9fYH9SmFhfk2HGIu+UZCZ47NPVvpz
KRZXgOQkCHiYPBZzX/sODRcX6djBJZM7L7ECDRHqEDaJyU2Ab7zN27KM/CFFhcf96PGi0OpIea+k
l1ohpWZpGNLiAOYrOpPMoLZobhRAHMoawKN1tNBcc+Y3augFMjiz4NrW9/nGs2Be7tVtxOwPXD7E
P6Qo3d92Iyf0EdyiEds2h/VYEs9CdwFKaJlt1Q/cGk0DLEFZCmwv2aNeHF9OQ4gG5zmw5c324Nu/
WmtC60TGLN/LswzQhueCFB0EVWVfS5wEUkkKuWhMQQ6sRDUF9GFNm7i1iiyxk88h3ed5aLat1dj9
9BLpE+mBQZZtJHlv9FbvIUO4Ceu14vsQZbNqHa81jbfWOCf51lPtLvnVBC91sTeCzwkAJpk7xk4A
jDHfzhF5VZ6y6+UjXx+iwfUSxjrTxdgSnZaaoBmKLAEl6FpakDjW9QQozOeX7Ruvmjk6Om3zZFjf
BcbnLGaT0o/XQZ/pJT3q+jxeyutO8gZgc4/ogjSAPfKE0p61vl/fa+ad/fyqjcRUzMTdNCvgk2B1
sn/ELMLn7Tf543T99R3o/UCbnSgpmkx9Rx5j3W2m9+P55QU5iwkAqsD1m1y0KgwYGyE7Yr9H6Cbo
Vg+FWay+sVkctcjt6fZXUNYaCO+iDCBSgJfwqqqIGqX00AmdjHGvRLtCg//bmbgJc3rSBomk6WSK
k2HepkcJ9L/oAY5FwLIECVSvL3usB73xsWNgZ8SPAJZ1omijIwfV6gy+KL3wm46E09Wx+VVXZFoF
hbXn66MR7Tj5O+DgWaHDtRE5hipYpAL4dUPVUVjiFfmaG1+O+6ZrsniX18leab+AZuf409ftI6Oc
m9+sXBCZP+LCix7LtCzbqYh3MsZ9x/Kbx8i2fDelVtZXDM09f++FSP5FijJJHJeWQz2AH0ALY4Vp
y+cMApQh+osAdS1ZHYctVj7EO7WXngWg4AHSxR4qea0h8Ap4ea17gx1GWkVun+Gi2F2cIaVjvCE3
Bj8DY37tfTZaTJRw+JxUbjvxUskQcToB8ptJBULHaxpCdVrGKyAEaT42G++6xpaDEz+YvHqXpY7e
HTP/XReQh5j2mhaQQt37/IufYjiN680hYe0MXhTPiw+hPCilMMRe7vEhRRiZgvgoqjEpptXto12U
GdSkNFVDTA4tfi2eRlzkvd9BPAUfC1yw0ilIVIbULN7eBQnq9sapG1Wug9T4dXCoVMXSqtoJNPkz
rVXG5S0e2QUpSil7ZS733cxNWH/zBaDDgq9Cs2+f2DINRQbeNJpLBToaVwpZ6Pm+iXcVn5k691Xp
mJ5n1b1ZRKi7T4wmLVq8t50+nTgvJny370aNcVqLqgkl339zQlmPPh2xt84AETHFot5iVXBnoJSa
U5ebuf/6T04NlUgdNVARNaVrORP5bvSbCkIwZ5nK6rHQZFLFDElbPDVdVFDbRKiMdTvXRLow7bug
aOOdVns9yYCq7upD7jlNEbNqBixS899fqPU+TwTBy3F2XvaUtdhNVp6w9Ymh9xYfpw7IHx2pQzT0
U0TGCr0PntTHu7rSHvtJ/wJiD0MG6Djtt7pD9ornFUHjDXrJUqoFqpzWY7xLNb8lcdAdBDndZmli
+U3rhGlz1+CZil20x+iCWXa2mvmhXYeBFUv+rlc9hkO5eLAX30PdoSjEnReow8zzSPL+VCtfRfx0
WxgXNJLCY3yc19EiBtQ3SulVWQc+W8hJ1rbuwOvRShULZH4TuI49z4oU6bz2fMRX5CgFWIhG3vkD
rjEteieroC76D2HiH3W+f84qgA0n6xgTQyjvSWlqZwW61QTGNS84igrWzfA6D4bRSSNdiys3oLE/
Gzu4OlFF+DolCteiMXCyAxGhBlAfhv/erlwRpK4xVgN+NKop3jWiBOzmUkMawMt0BpUFDXZFhXog
NdZdyBlW6ezG/FuPgOYiKKte9UkR27clhg6Kf9/hxQFS+gt+Rhs1Oe5wbO8D9VSEWHUh7eHvK3cx
3oqMdfHVvsFOgLZjKIH/QFpCf44E0DJDp+5O5hOdj2sJRk19iGGd/cLRQsLHq1gIbV0ZsULY2+vA
yVHFAzxABvmF94gjRglYlCQJ/RyUy5+hj2PMYjHeTV1qxQ3CVqxDSu5vH++CY6nwkqagCqqpkE7K
butFokuC3ka78DvF0sKTJ2/RlU2SaSfC20vVr9vk6KGz37f5h97PRPaF9i7r3K/4rot2Qer02TrY
xW5wahOr7Y8okpAEmDjDWy2eR3TnCLnty19V/SkoRy8xM8XyZ9QZWzhyK0DA/D+/jDL8oqEITazg
JNSETCKRXr0VTFnoBjvjoTj7yEiv9JMAsGuD8HO9gyiBzfN3mZeaLnrTXo317Q9aMEHo8YPgy4AS
QYhPfc+gRY3RoRFgV8jfg/qW64yrWHzBMv7BDmD0+NGNZ1zUQvgCPtphU/U26J/CjojA8VG+sevj
eJuVn8lPKj6a+xV1TcUrkmFRr5VgIfpCI4aIlgUU+7jnPrUE+UlsANNU1VC9ZyxTsxJZ2+m5Dywi
JxuOgeKUVWtxcP9V9W1gFTwXtTKiW0yQyKogK9QHhfjQYDDwQS2/MbqVWgC7Cxjnji++tdl9kmxL
DbUJ3cqKVSg/ilbRvk2yGyQRYKkSxjtfvGhFF3TchGEYynxRF09C44N4ArJrtBvU3FSUVyNkGN3F
N35BgLKCUyUJmTFAkrz6qdXHVV8Oa0nfKOWvStZfB+kpAYD27Rtf1F0XJCm1IkSQg6IDySx5lMON
j0bsMJGs20ToKvJvZYLilagZwIgRfzysi5ODzsyFKNVBpYhyO2km1Y6xndHBfh/YWqNpHC/MJuLz
Q2yFmDJYdULYMQzh4uHONQQJKRP0nFPPNFX7sg8CDgq0eJeeIUU24taMj9EzNJm6drrN8qLc4h0Z
KNjNhTXxWlY6XvL81APHo6wcoa2sYRxJ3btKl23iu4FvmAMa+IF/vdwLgtRD8fg8qKQB+aCu2fsT
AgiBJf6LB4hap6Tokqojj3nNUhwWghLrYbyTuJhEyXvamkJtZh9qbHsZIA0Ulm+/TBCNVXMyDU2u
lF0FjgECJQlvX1MC6HF5Fw2TLUeJ7aecGSmWzNuB7Ju3L45uJPktqwiPkKkFo8C+vmazbJCvjfwg
3gVNn1hlKoSmNhSq1aJas0pblELR6zxZXKKtKsWIXFEbq/vR8EOGvC69TFROBMUAOCrMC+UeSpnR
hHGL7wAkHsyWKT7fZpReXvPD6CWB+QMuHqUvcb0w5LhPdSVZ6btv9yvhJXU1J/jVAKbmnJsRmlh2
wMS7V0xJAgRifIjW6Byoj8l/uezxr2+hfEeNT+okCvAtcGnUlZDztiB9d0rvpNWpat8EbxckDGW7
6DRe8k9d9DB1XOYBpHK3HxNSvOynyhpRVQGYGuI5qAX0UbMKqksWREAdH6E3cknoHLg+8t4zGnng
E+QsYo0E5beovt6+VLrP918H+YcC9UjzipPUeD7I1gzQ44uCCXYC7aQQM6mha9iSW3skHEOGFWGQ
lXjqqTYj31Z6HSMR15FIzt7F3sYocdu9Znm3HpqjmBB/ePKzRz+pycRjFldlKNzl6xRVA0l3AyqD
noaTyxomBmmMndoUX3GXFUQbBSeJMIXWDMdES1YY1VaC0OR8t/bFjZiJLuPwZxNC62ABfpouSbgB
kW7SHaNkKDAIjJy8EDxlUUrUCLpx4sxUFV0RQ2a8OBDgtZttxDmD/E/05SV5SrqSjscB6DABioFe
YK8wS6VE47MQyHMXDF9ZkhYxLPuikrrgmBI3IYqUcihmo9q+ZyFmNpGI83nW/twlQwBscoDLibom
C7T7EGZNzo+CF+38CRiqPDoWA7vqXyT/jc93qVI6klwxciyLLovE450ifzlvvKbUbxxjkjeoeWgk
rYaL8NIMhhVHL2GKUm+G3b3V3uunU9r1DPuzpCIkOPqyCjHCwkiKroYRxhI4w0gFxyrRB3i1rHB1
1qW0lMoacPx5QDagRkW91a4XxjrmoIQKYy+hkS8Nn9oBNTn/+/ZzmPXnLTq0wxWITcD5SM5jg5SV
NF5oSokEx1lsYVZgYRFPxKyZ6CW365I3yu1qpqLi9QI51Cl29PJp+NTzt9YSq54kXf0PbgrugaRh
eFFH2og6R7/C0p4+qqBq82/OAz6u8nb7AJceF+Ie/NIRcADV5tpaGMNQcdqENPr0ENV7bvCtsKkZ
mvunwP7XLRkoSutQmjw4uSYCoE3fNxIkL5qwEd3Q00drDPPGwh5pzqw5SXDH3ufsIQvR3NYlLQCJ
GsGslFIhol4Vb0kXn2JDt3Lf88xA62dvaazsIa9006u51DQSX2Kc/NLBwCmCT4ivRssXdTAxBrGi
kOfgGjWDGddrXSdqpzJOZpEIus1R+MEbUX4ahi7cIw61/C6My2Q3haRIEeq+yc3d7QteeuswWHiD
Ig+fgG4fDFsPxfMgTHYJMv5C953lLJSupfeAKB6aBM0HEFHax6nrQg54MIFckckh9khr36zVPdR1
K6JW1jPU5uKhXdCjpEnOEL/qSAntfPFUpbLT5b3JzE0vMQXPH74OyjIykv/XIhsonZKJWp3sIhEz
RTFUijDZCj/YBl85bR65cs1C2ly6qUuSlC5TOq7Oo65KdoX/jjy1xes5Q6YX/ZdLEpRQG3yiNJXX
J7u27LQVhu1EM+QDDF6Xpb/KENmZVd5Mq4LX8g0XFki+SBCXNECfb9kYGDP872Xz8nOk60NOpoRr
NQUcB4j2Yh0j4KwOhiWrjvW6wozqNxv2WZYuHpii93Kp5U2ya/ITzI9nCdFe3eU7TjE9xl6QJbGE
S4gl8gZmdTAAcU2qUXUvSbsi2SndVhRPQhsQkXu8fWBLZlVDmzNqBxirFwzKcMeYDa08Yb6/3DC7
DJufpHUrYGye9cYWzw1GB+0sGooVtPZrK0DSdZmc7PBEzGmYVjL/FilvQaZsvCC3qlGzg5gV/C+K
J8wEP9dp5h1/FHto8gEwl6AlOxErpvleOeVZb4YJRmGlc99NtjQ+p1psahHqpEFveUbJCp6W/Ams
oUK/C8InAzO415cIM9R5wuTNfAcTmctFRJ2yyGwGfTNqmc0BM//2lS4oGhWL5IS5eVFURZ3SZpPc
57k4pKjIcphYTLZaYXXycZywTzF5C1nmfoE/FYzhSWAHpqr+zHlfvAcva8ugT3CvgbgT4+ds+FW9
F/lhYpX2luhoc0MUUCYwyvuD9HFBJ85iDWVgNdn12Vb2drGqHMe6flQAxq+KwvvtI1xKp8CxkIEe
KqN0ionQ61uLjVDXuplaraUA/uiEwipqIGzEVWSgvI0OPSPtNn2iNSYWTKkmH8j9Kk4qbnX7Qxae
J7qHZVUCItHs5lB3WRZCxQttmu64qjS74tfUWjq80ZY1FbjwOoGtgUqAhGXbKEhRUtoIeZwNQ5Hu
KhlJzr4htb4u15JhChOR5a8MIFu3GVu8zj8E6bi3z+usDISZYGmFuY0K+/TMNxshsW/TWaoNqJCa
ebu3NpdIKRuIt+51lYcTrCM3wzKEb2D1yFYTmDr6h+99pBqep9Xwja0NiukmwGxmeEuLN3hBnzKQ
RRSmQ6iAfqQiduAfuCK0BKMjTTQxjnTp3WPXIl69DI5RVruWWckXeix6UZJd7tkcHzlxhEkaRQ2c
PjfcLCoBJmaIrIcyG1TKEVdhBHXk+tBuB/Tpa6LijKGne02609Dvexhq/lXwVDRPGF5gkD7JC1Mv
4tTxEl05tP5UrER9yB6HOAssI+onGxtYEXzfvvMFu6miigS0Ax6NhtLP475QFXLvZaLuxeku87vU
mdKkNcPgf0m7st3IcWX5RQK0L6/aavfWdrftF6EXWzslUbu+/gZ9z5muonWK6B5ggHlowFlJJZNk
ZkQkEpI1qCI4z1oY45L6kfwA5eBRVjSvaQZR2eJoLW8mnfeDvB99POY2gyQCpqzh13CG6BiaB346
5htykVwrWqoMKSmPCqXjzZBYURDJsgLsYRIH0AxItxWp7CAFIsCblRGYD5wSwTT2dVCMtA2UkQyA
QsjjYVowB0Jum0qw8KurYSJDOxj+oKFvchkMnUZKeZ5pie5rVW3yqtY2BkmcMK/MIlgMPb3To4js
rn/ttQ0GoCfD01nI13zpoe1SbemAxjwuFkDflnY3z8/UlCtXjkT+sWDmgx1nOdQ0NF3V0bK99E8p
0jQeCYK9pnvDvC8q0RZe8cWS0apgAwvRNOW5B0TDsIUlxieujYchfQCjaVQwo0Y0VHrlO0GXGFdK
GZVHC1Fw6UeXxiikKDO+U4Lz1AbFaXGNSXJntds108/r32dl0SyA6WRcMXXgqWUubBVSOrGZKNiN
5DbrTiURzbJdMwCJbzyskd2Radminm33qSV5oWTwpq1qO8g1BbNq2s7aXHdj7dNArAZMFPbmRZfl
0koO4r4xRLDyCiSdAxpZ5hYihsbadzm3wXlikprpPjJPgBZCiSsPSrDkgQMQgftXMiRT3vnHGW6j
zgjjuehhqEfLQJsWT5meUMD883RwYYU7kOR2mMuoghWp30z1nsaubu+WyksrQSNGtG7c7SVSzUYa
dRga580ie9p7/TrOvinanauBBiiLgbqKibIE+/ezQBvmRtMMYmMgtI5OPcUjMUAXTRWs2lqgGcgA
moluvYa2wKWVtpz6Cu366ii30XcnuosSKxxzexsXtSCkV6IAsBxUU/FM0CyMvL601Gk01TCeAN+n
bqwD1Vvo8SV6uU31WAv+ePcAgQATDPWPuhT3Lm+oPUFu1ymPtgSib/NUl+9aCxIFFRQf1x58aPYy
gXAHQ2QArLr0yShJbeW1Wh5Z3fFB0r/2JhTsj1D1dEfpYHuL5o3dndT51/1bK7yDLqIheWOeMnzk
slwyRex2oZVHueq2c5IH+vDgkPEwQsLEnOJTZVBUsA6WKQksr4QLgLF4GRlIf+CFq5cOx70ToYWF
oGQv3E7X3Lh6mTCeTX267uGqHcjigKmKQr/Kv79qiZpTo+ALxg0oo5NbtfuenogIj7cWkyqWEPN/
QHv5dDTFLaDZdZ+SY6G+N+PJmV6VRJAt1k0A4+Do0DACEeByxfoF91XZKslxkl6J9ZoAFzYW99dX
ayVV2KqDByTYBgxlxYVhUk52kpnVhxsG2oht+Tef48wAl8GrWp6omTXkSJ0TEN7LAgIoPQm7IWtf
nXWwsKcAQsEY9cu1qmOlJplWk2OjnIDZ1SwfL7RIlIjWrKCGoKNpBdwAwGiXVog8DxQ6p+SoDAcM
lHT1/McQP6fV8/WPsmoGZV7U4FFVBlbs0ow0qzJt+p4cgR7elEELhdNG7TynEWRwnjrH2tm28dvQ
R7I4OyhmK8+pVA2IsN5xNbsLYDAs8vQel8Z2OLB3Tzo2bmE8ZgW0MpfYPNqts18gqDm8yc7jH7sN
OM/H9Rg4JlzELt02FqWeuwSdM0Je9eElMh8k8y41/vwwubDCHfZx3Y+VQtDILpxx7wRGDpXSWkSY
XUuzDp6bYMwDswpuLneOgFmmppaO7hUQF9VsYZAk1rKRoUha7A3Il6QYVqgRgSDESsKAUdtmmQ+o
KF4QIitrpcmgJHRM5U0CebxMulM6wcG1EptMPg5VCsXAXFh+Gg7atZjS2s+geOmzP4wQVK2qMAfh
KgLX+Xo8sDDnXjEXprjd5lDA0xsbpmb5ZGbDIcVkQSrvUPPyJPKWtGQbK8F1kyzErplk3p9tiEgj
cjt1wP7b01Pjk+pgWabbQndQmUUTmkXecdGe0AUKrRZM1UYQfZ2b6i4zD6R/peZdk79ETi1YzbVS
oYMCMzqdiAwo43EHMDZFRGcFgPilvc9k1aVSAi3eJlh0zZ+TxNVTd6w81cKDoWzsP28RXBjn9gPe
qKWi1viWKnkfVcVVtHuz/3X9463dqS6M6Jdfz+oSI7Ft5iHqZ5lvfpcUz4Iym+zaievI7ixB7HDT
GJYgj7K/y0fN+cpygYpHcjyPBM4pQ+UPde/HZiNYP5aVrpngAnPuliiWI+Al2sQbNwAgmlAla3ei
Br/IEy4oLcUETixW8uO4DyfBdWb9b7N5iRiciBInd6qBQdlWkYNVQo1WPYoOj7WzDB//nz/PK1RV
rTkoEeu0F7v5Sd+Ub+Xe8YovQLDc0mBfSd4cODsmFH896AReOdzFIyv7th51VBKljrY3bRy1QaRI
QoFJVun4/P1/e8dt3tJpC1qU8A44cUhGs1mxladjgK1o2tlaWmL4XUNBLwplCi4CIGLRKXFuoDJ6
QsNHOiQQVW59tP9RfREsncgUdxKjTaMR2sPUiBHEmjN6cWL7CkXZWX1uu13eP5BZVBkT2eSCUJJn
StsGNiv0sukYAtTm0ixs535LnEMvvznS7i8C5PeC8jWsWE0kJGUdXiqbvNuAqHv976+VWwGDxkUD
DxEmIMstY1JXbUQisHMszXOOD/Uh30uB9aPatO5PDbJaD/JWxzTb61bXrhrnRrl1tMko9YMFo9SP
gweRHufaMYypvChd6kAbggd9mcjVFC9nSXcANlRflOoky/LWLJ/w+CmyP+964H312xK3eJGVKEqS
AetiNX6VTu6PBrlVL8Prq7UadWdWuNXCA2vA0RCxgwnDosfam4zD0h7i/EklmKJFGc5CVNT6nJhQ
y2T3e7zv8BY1OM+IGqc25N/RGQTgIVSU8X6ksigMVi4VzApqs7L6gbPh0p85F9B3K4oC7bHJdAsp
zAav0YyNOihuG/+cIatGpvQwfI0Mwb76fBGFZZTRP4qpgLBza4r7tdnbBNibQcGYNRUdEy3zEwHg
RmCE108x2zrFfRrIBl09jUXBnq6t9hTpAjMrHNgLZ/jmXzGlcrGoAPYUjbyt4uesr/G4zIMcsFLa
fVObJwVVE2c6zo9ZuRmIBfyDUm9nqRbQv1ajBhU99ORlcK0+8eAkqpm0hMNmeaOh+WgsT9e3gsAA
T3zTSofWTVEBxwHJp4i8ZiLe58rTC2vJxEEYxJO1xS+TR25rfUktrKWaQOepNcK6vSPyaSB32Yxp
8GRfTLIbzyKdNLafLk9omGW4c5TdcXLyaXg2HHYDmWC2CPAEo79U6a5My6CTbV+IXVxdRRMFD0BG
2Pbjtt2UKSQfJmYssVxLusNjWnCn/Zzg4Q5rvoCohiflh3bZ2Usoiww1WRJYyBMTN2hMqgAPsqpE
JQiRGebomRkU0ADzZGZKQKyYYEJLTrPR/5UzDLlqQ+gMJchLKxkFP7qPFvSQypZRukGnlGLB9XaF
ZA2JPIScwaqbgH5wT5ysQNtTl3O4cqOXLkgPTotn403Wb3T11Wg1L446L5lz6JNAs1lU9lxNIefm
uZXMATxOoxIby8b0NMu6Kc0vapp6tnySCgz6G3yphlxK/2pnRtCpzdaCWGQJDTHXFEp6fD6+sRIK
KvaoYJlMoOhyuTGZ1Y5KHTtQ3zT0Z5xS0MnfMjDLxYv++V58aYo75aa4MKSsgdcZJZsIAuTxzZzm
YTXOXpn6lV26yuiRn3+ew8794zJMHZndMM9lwQqzlv5UDaKzm/0BPpcAFwGWA24/OMM5rxoqV7K8
AB0oy/iCVtCkD3H8FOtbczM9SZJgd6xlLk1Vke+hqAkdFs6dYpFros+wlsZDEio11DeiWZphuM13
Zm8VEGsFQd+yCv/6OgoM89gai2rEgMQ4dgzrd2zj0S+Un5OxMfIvCVCg142x+P+0pr+95FOmTdU6
M3MYG9NfdnmKZsHfX7sqnK0iDyfPCgBJ25LdRyrbNfSn2IhdDIdzFSK4TK4nGhVAPVbqMwGEutxe
FtRrLHkaiuOMKuLYvZdxd1Mnp/ZnJe1V7aekbVQtCmQoEA7aHor019dx9aNp7LaH0rGOqtGldYba
K/seGVsDlzXeoZiiPLR+5zXj23VDq1nkzBDn5pBJep0bQHzS6W3QPfOYkaDFEBJQ0P+dIebx2RmU
lfPULx08yl6SMJkxRyEFCUXwTFs76ADGQNkUjUxItrHwPDOiNlZWazW8mcpX0NjT9kSS9+t+rEYg
mpYMUo8DiJdpsKtkqp1SxY0fU9FKT/FEV5zVL3JmgPNhAFgmn1QYqHcKJMBjL/Vkwf3zgx7zaZue
2eCOakm2iqnSYKPam+6T7uZ7ALX3d05Qb9+oW3gRRma1AfV+EbxuPc/2nrWwCd71rST4Jasf7OyH
cHEuL1mRaTN+iGbssu5GHkO5+XL9g/GqqAgGnF5nNrgQh/QVzdoKNuhRBX/50Bzy78lP7b3FqNAA
gtPh4BnUrR+kL/a28XuBHAE/3PGTeS7w+9xOSmWB+T6wQsS9t7jlHqIEZe0tB92VXMurQiDmYjf7
WgcUU3RTn/oY7BYqG/J9+ar+KH8ogbJT8S/XV2Y1yQCCw2QAAGHgtQD6MteyXtKQrL9rvgHI41HZ
mjsr3f47M9wCmJkcq1ClxSW32JeYnje+U0jFkK3W/AKq9m8ywJlP3DG7TNReIgYsN6bY7SKMOEIp
VxO0Z1ajFsNAoWGvG9BT4qJWj5xCsnsYsZIn0PZcU/ra0iG8vmwrhXbE7ZkVLm6VErTtTAVa3cK3
SXu/j7aafhyNl8F6Reu16WwPsng5YKuJqCm0muQc2QZhEQBrSA1c5lGtikgqRfhkqdJPm3jRdHe2
qeIrJW2I29iaCAC8Qr6Fs2jB4zX8cd5yWU+3425MiY23ub74PcaeDxiEBe1UQzuNNQaeNpVHcdk3
7vMYzZscKApdEDmru+HsF3A5UYFIWiz1+AWyNxrfaI79SDbFHuANKxNdBtfX97e3XAA5ZjLiJREh
JS3QKEnepvyLFEEDJPt6PYbWrrgQ+sCAKLB58WLid4NlANvXZeXReE4wrcjyW+sbSec7I75Vuy5Q
Gym8bnCFkI+ZjDgVAR0HrgfMtsvImVQDOklFAgCKQ/V9O2ql22ldFqTDMEJOLC+hD2UuIZ746a6f
qyQAeU/aOl3b3455rXlKhUk/YxdJj5UTfSdW2aNdjoq10czQaQCv1CUQdgiGsge/iPT2Pk+oDozS
5JxsJXUOgLHGu+s+rX0sJt2NFjP0/z8pRRZxJbWAkBZHyW5DVGPduku9Ts4Dav+5kglWTzdQb8Cb
BK9c9XL1BgySzE2ovR4NHE4qDWLSuJIs+EartRuGjGQsHw2KkFxUMFJg1CZILNPP/hXc+mqDBuWE
GyY0ZVtBqlxdvN+2eF2pqst0yDBjV6EwT5q9Ue0NZScbotLe2gsVEFncyfCeA2mdc0nWF9OKGa5+
idXIW8Y59mt7eNHJknpONX7P8r4IFVp4ul5CkHKYg+sxslqiPfsBn/yshw68EKDMax9lHPBfHlXP
+Tb8iAdXGv3hbyo6kDayMXQUfeZPc99Uu9GrWIa/JWZLVt4cGo7Io9UlBYYaeiyg1aLpdxmLqW7W
bTNKyFHUh6LbcujKsNBPiXZvf8sxVOHl+gquXXsZZPu/5rjTLpuKFHhupEQ06X/R4kmJhk2s1oFZ
Zn7XCS5lLBz4+y9YbuD0QJHF/CRyMHVdTR0LX0uTvIWE0s+inW4ye2fY2S1Qqt+myhBsulX3QJNF
vw3YJtxGL1dzjqxmaJOhPOZl58fNwexBLwMFBN2/JBecZGvXEx2AI1CNIM8hfxSxzl5BtM/VWcmB
ga8aGjZSHciVs68wKOUvvtiZGS5AMLRRt8usZ2bAEKqSzQCdEyCLfDVa9ulidwJ7q3uMIZYYaRBK
3PwERzmJoPVpgSWkVl+nbptBwJISutVj4NUxUYJUGzSvkua5a3WB6bW7wbll7m6gFglaqGZVHofY
b40Cc9h8I542XSvtEXaeM95fX9q1LwgNMxXdYVyI1I/ixNkXVAopUxsd1AmlvSdm6pH0lFYiCeS1
kDw3wl25zEnGrIoIYVJY26RS3Cyr/BGS8/mmL0WYvlWHcHzq4OqBacCzVRSTVnqfGED8mqXuDcpM
vEWC/KVlyCK3Vk2Z5oc2BDzg5d+spVWsfhgRltqAYQbKMvuVbO9UAPYFe5oFOJ9FQGNgDES8BNCo
vdzTlTaby1xHQPnatSv1k98nX2VIkOV18OfhgKCHL4gFZC3t0hDmB0B+XwNpYs73FQR15V36N66c
WeBioetJZ88agNJJe6ryYKBeGe2IqHq/to3O/WCf7iyss1zGMDUFfqRGKC25Pw4Psu42T3ZEArsf
Hq+v2urnOfOJ/fuZtQSK8L3FAO14Ck7BkmogSvaWN9VWEuoWHlTXza04hzhQVLynQaMBiP7SnJmN
Bsl0nCltMrnzsh/NHxC5VLs9aW7KXJAgVnxD0R/4TWD3ULrmRZicqq/qsWcJqdnO7RF88MSMvEE0
RWNlL6GTg9Mf+MqPbHTpUw76Q0yAKjvKYEMbttf0e0MSbdiVPHRhhFs4NBcmQ2NsgJwEPfXm4QSp
bdJAckWQxdcMoc+GIYxMvg+aJJfeaLOxzE6O/YrOYRLrgTS9mlLh9uYr0MaCaFj7QADZAvCN5h4A
01yoq+pcShlmt7B7b5QHWbWHwOMyCO69Iivc0lm1kSvtAiulsjcwtlp21eY+E102V8AvrE8CUieG
hGHx+E5JLzXQSqE5OZYqmrrao22jYtXrOPWt6ui0+lFr3yUAzmT0smPdfs9lfYPxWmhpJMpBI6Im
wFplBFoywFtAXIiJLqiXH7Ijc0d0EBjRjwqSKXFtGzBSiZ6UKsbQtDu98DTH74fn2MEk7UJ5u77R
P+RkuLwP88DlAgcMPrbBJUtd6uYpbgHoJnm6qaP9OO4a6UATCS2/4R6nThi3M+ozrUenXvYM8jTK
DaYHnCYTogoHQ3qLrLDPN2N/Q4DpHZX9oL0RFDUk9ZCqm7Lb2SKdnxWJHMg5MLABmJEyMMXcktFS
lvpkaQHdt/wiRe/EjLcFxsyB4JN4GJtkuHU8B5KyeJY0uPhVg+xW6U0+npQJk9EWa4Pn6u3Yil68
bK0+rSUm4EIzQDcgFcWy6lmSlidzwJsXIG1JreJgwiV5U+tNJ2gbr+x8W0a9HlR2jRE92L+fWYkn
nSZOnQKQVuxlCBtr3/Fecqw7UQt8hV8OQgEKZ+wdw/S3OUO9ErW6QaG24HxJxv2Q/LTIC4EwTqVl
XiH7dFwOUxvfOt8z+taVb0k6fOlV6uLss+R8C2q64CmwkiBYIwSUZICHQOvifs+IULAAJWd6/LnX
Ff17v6ibJbMexlqUxtdMQeERfFi0zDDhjMuuQ5QuUcNmGZRp7tvJTsUoT4wH9xwiQk2sW8LDBoQd
fNJPolX6ktp6Ddj/c+dsxuamNp9nEfBprWsAxc7fRrjLHVq4Ehn7BjB/1faLyPGk4odkE8+IjRtr
+tVuMgPVhHkIba37kkStn0TbThvCGPVgfE4gwaRj9+dAOkxaZ6xWtLYYbYX7nJlkm7ReAAhc6LMS
hem4N+uXSURfW9mTF1a4PUnk2ujAEQQlYFNvBQHJfiG3323QwXGHZfOmIRNwuRMNZWiXLgLEtmv3
IIKWe8M5UPvwfj1Fr9xbkObA/sYjEexcvn49Q14JvX0I0KEPaC+1CyyXGz38hQ0chw56SzaQ1tyl
3KRA+mNeDWrk6qOxHMsYLGARnWAt0hm79L82uJNmlosyaihsoLgLwKTuZXmIvQ71S8e/7s3aN2eT
pSDWh8MB4zsuvwsSxVCbCcCgaXWjp9Afj0XqOyv3Y8yD/W2Bi6rIAX6/LGFhXrbyBECVE0IFCrQB
ECMMQ+DO6sKBlg25FpBawaO5dEebKBZuAEwofTDSYNZRTMXM7etLthbKUBnA32fVbgj8XtoAqoeq
cwQbyrNl/2gerP6picH4FNxaV9ftzAxX2rQInp5Wz5B2rxLQnq4ZQQ1efpSth1Z0S1gpi+GOgMFH
DHcDzCcXbpVKYnshwG2Tor219PaLE8s3hYn+i52Zj4okb8DdB4GlnAT7deVzXRjmbssSlEGKtEbG
UePJb3UV9f3WhQatq8tUkIDWfGSzbtkMAkC5+UpxrC9WLA3QN11wZ1yUnTP+qm8xVEJ50uTWK0w1
vB4la1cCdA3+Mci/OlBL6fOiw5UgqhrlzrC6OMw0kt/EU1cGJe2zkBZq5/a5AvZEhBlQGlAnnjPR
2UshBOaOQzqEMwr2j+VYpCYIigapQhUikSGGjk2Chvxake3i5/I7B+Krmh1DgNUutWPiPCVNepdF
UN2NDqnjtujdZGXs99Ps2safP2odlnoQ0ABlfRoPkYOZmKsJVsrAS7BTZndQftgy2qumJMjdKkvO
3DHEpgfhSmRDjRXs38u9GxHSWLWKy4rWQmK4CeyscyfD9iGWutXag1YeYsyiQ0/Qa22yyRJXsULS
/CTptoscX643DmYgTigfQ6R87tzMqZ+1XrTz1945Z7/ykzpnN7dxEVU9+ChlMLQvqJi583w7aH0o
QSQXQPBvCSZJErprhxutz++uR+5K4gGmHZMHAT+ChjcPHFOXWmqSHNesgimH3ZsR8aTaU4bZjSPM
SbaUf2mPi7yiHnNpGfFNuvQIjpGrjfoudnZ1hwGoaP5Jf2UOaDwopKOH//HoPXsTpFJiT7mFxYVE
qSvZT5LWuqY1uhKGfkjqYx+3gjPpA1/+Keg+hE8YPR/n+mXQ1UhmxJgxXMYY0fUdclASs9RNtG5P
JRNTQjFTE0M9yRPN6LYY5TCNLM9ulqdyjnaR8lAux1rTIIqc3XZVWDlhrNlfr3/ytTyMObfsmEaT
ArO1Ln+hbTaxRVPQaNRhAD5DArFftbqwVufAXLRZQLdbS8VYerb8uGoDg3JpLamtXq0wLuGYV1Wg
Yz48AQ7HBKdMi+8aDMBtW/VtIeb2uo8rd0P2zQFQRuGM9RIurXYdgRoTEMIQTnqULOIu09Zanq/b
WF1H0HYZvwvYeL5gUskN+PgN7p9W9r3rTMZoYFKlqWhCw5odPAQgCcdwIgALXvoSlTH9fxFZNdvX
zuxieLlH+tCMReUs9of40D03xOVLSW01Epu4iLZJH5ZN/DjZ95hgMujdZqJRoLXx5voKrlyuoGkF
8BS46gyAz8UGwC3V0H2gf6OnKdZPRD/Jg1fb1r5URXJ3q7agwoqOOISWIF52uYqVPA5xp4COYac6
NN7HPqggV1o7N12ebjG5S6RXvHrGogjxj0EuBGnUFXNpAk+dlr8WKSwS/UmRf2Big1/13hTfL5nu
R9jmUCP+i1U10YJkchQYYsK9WUjhDO3UgyKlE79wdc2bE78UPSXWoLMOXl8o5oBzB71S7ttBitlo
Mx1QT2o58XaQGCy+bRbfWnod7SVb2hAzKg4kb+KDaTZTkNnDfaLEzpe0UY2TAm0EQepd2/OYncvK
sYBUgThy+YVba0icphiBlW/BsXDebXo/xaKb5epnRbuOFbPwPxDeLq00nWUOvaYAQaSPNyMGElaT
5RtDuVdiE//vNmrq+K2k743+Pu+W8Pq3XV92qOkw/gWyKU8qJYtGrGm08FCIC0x+i9TBb+a0COQ6
weNxbAYPqa/z9JxEftZPNjhPE/E6Ew/Xoa+lo7xgtPD137S67sCwocZkogbOvyrlcqqK1GA4sr5w
88xyl/k170Uq12v7F1/WViA4yIb9cfvXdkjbVyMTHW0bfwH4I5Cz2nGjtM82TV/etOX9dbfWDKLI
hThiMq44yS8/tGNCrHgYwMdrM/NUji+KDOrzSV/o3kzz3XVb7MfzmffcFhdUi2NG08KIVm3CBsOq
kRTEs24JDsXV2MVcSGAZ8f7Hq5mdNGe3oUq3izF2sGczp6lDCNZkQZLYUQhNOExyncdpa8j9HGiT
QgKzWBzFJSSix9kuzc11h9eOGkaJwvwAdJ3wPS9/iVbR2RzAwz7qSw0d3gGAwxjC2OEQ55NXaEmH
EQbO45h2gyBJrB2muAZCAAtcWAuvkEvDJG4SPYuw0oP2TlGwd/RT22e+/ReYZ9S/HJhBbcL8NAmi
VvN20iM4CMgQLjm2nm/RJ2j8bo5FD/pVl1BpMwE1lKESyeX7ecAh0NY42QwN8F7anXINo3/zdzz/
BdlnbaejWAooEhtPhax/uXh6rUdjywgLJX0ASd9NMeVLLee/yCcY3KRB+ReRgVrzpRVQyiEUO6DH
WuGWfsJz4anTEmu7OHHkXo/CtZXDHRG1bPUDksdtcbVKnNiw0WDNWDpvXKu6mYqfRiJ4bq8u25kZ
bnfPCxnSwobEIzq4avoej4briLruq66wLgCaPxg0wDOPAPTPuw/8okPvk6j2IbtnYa5cUn6/vmSr
vvy2w78X0awj1CY4/tKWskHWCYZ/1LkgO6ylQzzZ0cZlEEmDV6lDYqpzHCRIh4oGqaTSjxBs1/1Y
X6/fJti/n6XCcZaI1BGAMOtoQyLb19U7EAnlvwCR42Hw2wwXyzbuf1Sl8KQA0kJ56p0djd6ueyJa
LC6VTpT2VQxG2VFJbFdqGi+WLUHSXP/ov73g9n0EZIqkN0waW7Gg5UgT3wbZDLrxf5NgHFxucOSa
oDzyMz6APndiK4KhXs9DTf2u5eDH2O/XF2zt06M9CH0zKDqi7MEW9OzTV2ZC4nwEJArb0bFeW0Ny
Qffxp6wThDFbFv5UZ6pjePw6QErz6TI16zlaHAgEmrgZFvfp8B38+gqTRhLpG53iQJn++MoCHDhU
7wGcw3+f8AhNDpSHNWJz5hMoHvPdYreuHAPLr+a7kb786TKCuAbOzYdkJYpHXNzlUwPBEQK8QEsw
6PJ9ro71+BpDK+u6mc83BUg6o1TB9IUVfC0ueUqFuiwqRYFK3aQBgjuoA8UrBHvo85eCEVznQYPA
DBudVxaRK6t0HArEyAh9D1P2bbkM6VDjgJshe2R6OEEwZXneXndt5T7G5Kqh5AhZVgvVY25fGdo4
j2WCUjyka7N0Y2jv2hhlLsBtngQJnFzP3SmtvHyZj3L0x3satlF4xK7G0oK1fbkL0kJGFahApwaH
667WIBM9TqCOivbA5812aYbLs3qVdrpds8do07pZGXao+ZvKg2mH19eSJdLLvXZph0u0ptEoZAEJ
+2iPZZA3gN+Op1HrvGl+HGXRmNDP+ZAZY9MOETC4O3A3LqVZskwaE9y4yG1R3CptBxUEgQId/9Kz
mficwdQPNLCWMb2Ju5wYbW9XThaNjwfZa2K3v0lCzNMNYw8jxe6nzfv19fsYi3G2gJ/McfuskxeZ
mA3MjV4F4o17wtDikno0AF3jq3wM1JcbivIsdb2j5QVPafg+umWY+3tR+YLvpXz6JdzqVlUFBPAs
jY8n2/Jf7bf83gmnyH2w6oP39N59n49eAuridf+FVrlTwSn6bihrWPXjh7B0260BFp8aJADBv7sA
dqiDSzbJyRJ8Zr5J8clbbh8OhUEb2ca6z0+4tnfSzsTQHMyx8abBNeXn6m5qvPSl+9q9N3PsYWZB
GjqPi/4tuzExwNqj2Y/rC8Glwk+/h9uwSWYledtiHUoUqt2NHNrb2qs9wZX447l+Ldy4/dqia9MO
FGYGP188spP3Vu/GN18z9/sQuF9617gd0YN4UL1pt4A9ab2mm/KkPt/I4ebF+U5duolczxve5XD0
b17kUPPuRf1lnkPzn7XACBfWIkE1n4tEjOLJcyLH02PuIj96wL0F0OTZxd6fipJ9ssRFXxqNZVXP
sLSE/vSYoW6X33VeHgqWnT9xPtnhos3SJztFP2J67Kn7OuxqcFPb1N3n/lY0kUG4eFwgaXPb10YB
l8xTftPf9KflxtnUrVtsRHuXx7198ooLJmqapZNReFX7EvotloyhO4M7qTvFcsn7lynZgmJV78vS
Qxeosd3G3GWpRzFEGugEwUHEN4D+82PQfTCgRs2ACZcHq0NQDVAtRHZ9PNmLh3b+g5K4+enOmt0q
fLe33hK0u+xAT+NWcKb/jzPjt23uTmYuPR7VDRZior79feoP9I7qXkO9LjAfq3sj7ICKRsnwespY
N4s5QLhGoE+B4uuly1NuagMEqcfHPMfE0nur+5L9KmNto0HTfsAMEki3/tQApDLqnYhEwV0P/3+1
z0xzHts1Sak+s2PLuZF6z87cafYd4zDXmNIl8HPdlsmkxlE9ws3+0k0jhvjZNODLdmG/XzAp0m12
pf/r+mKKjHDHvu5EHcYSwiF1H22cQ+G+KF9LgSPrexPUwP96wh32eV9V5sKyrzo+4mybABu81edN
V+7n+WhVT3YsOF7ZZv+U7s8Mcpl0cWiiVT28aoL6l7ZXPJHavNAl/fLjdIujUszuHB8N128ecNdE
Dp2CaZML9jevDvSfiPu9dlwKjWqtRRsThuyNAbp+AJZLT7wX1d1noG9/G107sL3rMcETp/9jE0AQ
jE8Cv8bmvlcJrg0K+rA5elbvRe/giicveXBXfCf1ofSL4Mt1g2zDfv5cv+1xn2tO5DwaEtjrjF9o
lz/Vr5gkOzw5XSMw9D9Sx29L3GdLQF7NyZBMj88/YjSivTvdfym247bdiqYyiXzivptD0iyxMwcX
PONbWgEpGHmtAIH8P4Lwtzf8mSfrld6xC4P8nj8lnUtc2e8PsS8JksT6OY4iyX8Dgsu4ZUbVbpmx
bOn7M5JsuMNgn9lX3cNfZQpAZzD6kAUer4IwyzJkAqKKHa1AM21vLe9b+Zi52+vxtn5onpnh/Bm0
WO8yG2Z6AwrDnlGEklttzMdv+a8uKJ9byTWPkBtyh420fwelsjmIJi+u3nvPfgF3kAwLVWNq4Bdk
eP54k9tCmcN2v8eiBWX5+9PWOrPDvfmzLK47u6nZgiZeFkZ3qD3uXor7cSuC2gg84o8rxc4zLWph
qQrim8R7iLb5DuLigtwkssKdV0tVZFlPYUX7kjyaXuY3vhwu7+/XA2Q9A/5eNj4Dghaa1UsOM9Gb
dlu5ABW/OYHtR6F0XwT1aS+Sb15PTGcGuRRYlXUbmyUMDqHl3lanbhtvtP3N7Dq7g7K77p1oDbkk
KOfyqPQxbDlbqNYg+IzgqD+LhiaJrHAJ0EghgWWxrayepN513NiVv1gn260EIc7+Dh/hoK1h+AvU
DViF5PIkHpWu1fQ5nx87edCguxlRf0jTajPUoyO4Vqy+2tHxBz0H/XBohjGfz2q5xFiGQsbojUfL
jQ/DXX0LsffM111rowRV5EauGSbuwcbA59e/euCc2ebZ3hiqqOt6AdthcZvcRsndEPTfZMe3g6gK
rgfIavif2+J2mWHOaevUsNVXB315LSK3SP253xWBHfm5fGcC1ZrvWl/F7tM3/9I4d/vo/o+0K1tu
HEe2X6QIiqv4CnDTbi22Zb8wqso2xX0XRX79PdT0tCmYLcTt6YqOqHpRMoHMRK4nXVSmgZoNQ/Ll
rpeGCth0DyF571+hM8jUdxx6Y87ikFlG9VohiC5yDHqFgSz5yTcnVJgru2QZuchHvXn0K3UpD4xt
1K/rR00wbwK8TsRQ96KUz/pWgqh/gvZry8cOTLpXiX+honE4fPFW+Ix6CkNqjKfgY6U80oaght1I
myykpe0hobHoWp5L0h/WD20csMW8rEXqBaGqJtejIXVGYYpEJI7z5ZrqhheGs52sNy91yBOj+JkA
dFC/BE+nZKWRcCP/kmJjRi4mT0B4PDFaH6r+GVYGhJbWmV5etaU/r94dw6XoYaePhXHMaA54YkF2
sXMe+ypakPJevJyUq4lhcM+NR4NR7rY8R37UgMZLQ0/LcPMuGdbZ8J8VM84IPSAZ9vKYqVvu+IFQ
yIxGd95MjeoLzMlyW9LQ/P07J/O19S6dzaNsBK1ZrwBHd/AMh17X1EmQWpt/8PZ28xROZtTcRRO4
5E77W1xnVuhRb45+c+o4nvXhXHiggaMe8/AimTe2yAupqDuw3NKTRqKtaqikx/XTDF5rHO86GUOi
uFEl5DkohcTwN7LhzWfkQ+K8fOx86n+UTVOBgdhXrWQWuWXWZFGUF1Potfyr2kaiWb9dfmMUfYUA
dC8R1XSMQ7k90GaJ5BMg6RqCc+WlE0ef+sFHMMaluhbTFLjvkFxjXazOT1PLqn/l5DLfvyLZ5vE6
/EadMnVAj7EwYXopSi0Avcx4OaHzjeZ/NpTueHz1P/NDPTDeiEK0Duw39mzjti2lLFZwtnAszGZ+
JpRXUh+X/gEN5uiyMPDbFFPxRyP+FWvmxdFN1VhNnxc1Wa5T5GQ4nfCjGXe02f7NFHN2eqUXV8EH
QeH9XSPiIvQsj+z3+46gqrqI7e38eDZyQCot8sOXs0t/75yzSZ+pef26mB59duhhB9vHE+Sez0dn
zdjyKJyhsSCX8WgAkXfZzh9buvE36Zvr2zs8cBCjc6pocYafxwCuZ8uHxcLZ7XYcj3dU4wdEGAMe
X7Qp1h2CiBHnVDaAYUchlY856e0Te06aAJh+AEEDsoX1dIViitkTtYPon/dSODWyUOQ8dWNuFzZm
owMck27w3RmXxEvDTA6ucXtMmsDCbi+q5FgkoqI5mvfisdCkN+OlYaF7D6GBBbFsvR0Ib3Wposh3
XP+WVNsnWkXizz0aIyzdlJ9sm5oH4fWreA//0MIOzC8sVcRGdvODc2+3kfAfhzr4Dubi6up8qfML
asQnY52SnGzDBQpsMsGnTARKbFqQA1Y74c9XtG7I9WIuOdc6/XnqKoZXsWoPs/HwPdlXsMGO8Ivs
Vs0RO6TQ1bu4rICeF5Bs6a8qU4d7jY5iB3NYnMv+KbL3ZJnn0FWLS9coIKsQFxcwm68wamTynsLb
DrP7AwYZaAaMNpL0CjsjMQWWgOTWbXNUbazjdBdeYuokOXQGygE60X8H2NBlyDRbJbqhAsvzl/cn
8UhREjlfX14C3uKkEXNw/z2MtZlUXYX1EAFCmVBXLkaq5fp8WivNVyZkMiDzp9o1JcU0z496e5kB
qlbSfCI0tegTV04xSNLIccIzgezCJahD/1Uq2umh2v0qOOj+wEjFWiC6QDZALp6kZKIDqbfAxOxG
3JbG5iuhz5f1IVinr48Nys9H7p4o434JEjAsXG2KGoCdP5eWuz3AFXIe0xiTstvabKzU6ZWeqZjo
4qyZYESml7LWDM2zodhYc0d4Yjbi3Kn/Wc/9Fx1Gj6O48ss8A52aVpb/0lnF63QTzzNSUV5iSP7p
89zTYi5rGrZaoKeg1SyS1RFrobc5OiY0Axii0vwE87FYekQBvnKN3bOVoS7E2GjNdD+3vbMR/OpM
2eqo6a90M3ANbdesWoLmawObcdcGN0fx89W4/1jmkutrKEct5BuSFc1zc32cGZopzlWyyGyXcszp
mEQNb5uxKYXQKRH6hvvbPkHD178SymWoP13WoAxpMM61G9SdPpFx+v09A2wUJfnK0ehkPVlk9P+f
27w/PeZFzLU2PzfN7fRSsq2WrmUCGo7jRI89AEOOGEfQzdUUrYogkq+nNjoLeF0M4zqIBiKMAqGP
jm30irymaoBT1Dd0bL1P89dXuXz5N1r+TYE5prq8TtrwCgoatDwwMmdGYsMzuGayF9afd/9Nhzmp
tla1YtK3yijW9hTRU0qs2dvlJba4znlvLx5RYnxlzz0rxTW6cbT17cCIaUIQBjcONwgeV9BvnpgH
qRSEQNKxyvxYmsExJ3DGGyIfVIKWm8D2jHzJQ5sYyTz1Qv03RTZt2eZxpgQ6TvGl3OX0s6ObeOsZ
HPdi9KEdUmEscnCWw4uuohKmkM76fTaEN3c1pWgb04yQ85BxOWIssq8mZ8HtbysmtWmhIvuxmRi1
8+9Orl+GBHetx21kjKkqTLxSEW9tJu/eDu9zRtBxjfQr4XWFjUSHuKQBKcaUNslVy8PpjRSyFVZK
z6+Y57ImG29OEzsuac55qcef0AFFxrCWKvDbswQVxWB+NX6H6+uiQ5udZ+14zv+oPRoQYqyF5pZJ
KYfI7ubmCQghJDSA5DV/bJF6S/BDfwc0WEsxuRR+oIdX1MtPEbQpWnCOi8cEYyCUFE39boas6jKa
d86FhHNUhnjAfLfJ3kdsMMZhKnVKPalxVMmpsFr6fj6sS4qGOXgb6KpZCHQ6x85FIyUZeuTED/lN
oyqRrZllvqk1/lIa7VM4XyjzhtfP0fP34MvYsLqequc0zyEta3nRIbDuF33wllreQtpHRBgbol+r
uoplEHm5JGT97tIIPouCvQnr2ZMrG1cqkLO5WeyJbvq2cDSSz8jmKj3npm+GbuCbF5rvRqF+M2Q6
EdZr1M0woee8xfPNM02B0anueZ75CMl+4wDGanvkuZ+4j9G1xDqFujmeOgsJ7sopjfTA8TrGLExf
M8N/WHHdI2Dhhgd8aQA18t2+jQV7nSykE6zLEm8BndiReSZfLv14rJEs1FYf4wD7DcTQaI9dcj9m
vcNEnrQJZHlZqjRGyLm2UnRVwiH1AHhhTWlsJPZsH1dE2D8mfcOdZeTojjTD6kRMfCWRYUzzLwwp
I911XQELpv+C03mdGe9osCWTTU7wl7Oh0cYSn+TDlf4KD9eNvKQ0XS30eS95nhXZ2hPHexqpYd6f
DPOsiMqlAKg5TgZ93nSK0AEYgRvFbAJSW4fZxty4G2XOKzmPdFz0VAHCgrFBDETeKo6D+0+UElse
fFgwCRSxtQT1GivCBlK0g2kUBdTFAfsmFxMDmIGI2HjSMOL23FFnXhslRqBduMiRC7Zor0Vz6sCL
N6+LjGjviZ2+pjxx7++YlQEV43FYmIwuPfTu34t76GaX2pXBrkIKrNypbcQNRFlMFv0bx4sbxP4N
+0ENcCo9NjcecoUx3EVUXy+hhtIGQi5taVmSJS40EmyLpU+DzcTOTNPZoZ2cmPStJdgvQh6L/Kh2
93guf30Ayy6cyvRc9bWVCrHnFJ5DbGOb7TptyAZQtUBdIaj//QufDxN7aJdGMgu7FNmJ6WunxudM
miENKi4wRWxZSOxtnlDV9P48Zm+k+KHeUWI0usRITeBLLkoszhW9IBGewM7KsalJ8ohPvWOC9umO
PvmmOXkPqGeIHolJQB3tOH3i1uZ70WEve8g2o79KK7SJfCnao+5er4sECFfvcpjLJMsv52URaD51
ZzGGN4S4sOUskx23Qcs750R4H8E4jJhg9y9ejrOXDoE+jzDyfyFY9XWxasWIFMt907CFjtQRzdBN
qqO93AIQkgCjdpk//pJRQz88Dka1a1HSorrWUDnJjclKvtJUsrXUkUOqGsJ1sQ7OtG03mjf3q2VE
RVug7W9NMjhfMeIB3kkI42UWlQgIgqkOBwWSaKgGhgpWLjZtXai6hAex45VXxt7sIdeMx5nEhRzM
AM0AhUvhEb2+XeyW8Jga8brumGK8zgT5WkQFYEoSCZB0xGkG4DDTn5caxZLMOA6J3D1N9dda/wgu
lurv/eooCEZe7WKl5mxXGMmd3+sgY+NCjKIrUdJre5eSdUy6mr77m2C+TubBvPjwTM3MNMOfa3Zt
JOQNi4wNcxZTg5ffGOn+x4dgxwlAOQD+qvyYEHQrwVV8rz2+XE/vs/U7auf6r8jeGATecO8R+wYv
CTiWsb2jyeh85gbaRQhAU9gpMCzTw9p3ZBN7cJ7ORuU0uB5MS7mUly4Yc4nv6DJqPmnav8RaA/Cq
VjoT3dEOWvIOjFQZ0PSFhc7JC5okrTikebScJZY0I4X4LE0Xk4BI8SsGiM6lpTdE6JZaVpK8Wlfh
PCuod3isgaMK2MOUYIRN72Fy7x/cUlBRWcn99ihZMp1QfbHhZWl4FBht6LLyMrk25/YYO4Gh02hD
9Y/HPIw94yhO/c0DI+JTgGHoQtHzQKTf9GrzxGjUaPz9++g6uj8jNxBSsWrBgdHhkLJtRd6o+/sx
DzdHjnmeAAvRlw4B+wHMR8YeRzlqMwgE2mO5EG3ZVEBpD+hi+qmiPe6y47oeI9dyR4+xvJ1cKbI4
AT390GfjkR0v0RWqzj27sXQbENOWgHaI42MuRywjYLiwuQktHgg12KGbcArc96JFIa8Wd8kEQ0b6
Ri6mpK6cxEN+PeMsPBq5uDtyjOjlpZfqVQByEtRwMtOInOzq2YwG05To8aur1zTzXx6zOJZSuyPK
SKM3zdUzWj5aND+kL7Vdr2OEhn/KlfTso+fwMbHejrBCMzjPm80dRAftpIr1KESB9uwVxzA9G0V7
dv43Ekx0L9etiJ2QIBHX2H1S/A6i+b8ggL2QGN2D7EM27rVL19LSq3uZmIVwRLUU62uMxxR61flx
SgMKzCswm/ia77tte/TQrH42Go7q8n6+v6TBJUTSrJauEhjwgQorhoaOh9bXeAo7pq/TAROMfSgn
deZp/T0oEXBw6oSILsaBEp3qgEIpOV7DyJgxkJQG1BjrEE0jze/iaXtcLte3kjty3sfozzGlZE7+
rC7mKlyRN4x00sRcHIp1QpP1B3LG5H+7OeZ1cifiNQ18fIbQXUgp/WmweLrKeXHgqBYNmGXMRBkp
GKmOhPaIbmlUBL3GuqoiR0hu6+IeCSFjFgLdx4o9xCBoo1tbzd7HSkWP6JsrCQ77vVQiHlolZEEO
fkLi7eFrtv9a6sePZWs/PtGxLPzgZn/gmGqTKrxcY0irsDs/Xefx/rKdOvGHhyQ5DzN19Fyx6qDv
fQOi5O1IBooh+3EtiCJuzy0SMpM+zjXX0Rp9UAYkGNVWgpmvxi1IwKVCUX697ebHxDpel8j92ba5
aowMnbQVQviDPv/64Nj6Uc0fUGc0/wx4EiXQcKd6cVLy1yQx45JzX6MM4vSQAETHD9Yp3huXaxso
V//id0dsMfkjBr5R61fqXcuPOhcqcxpiH4SL1e+PhWSUL+y6VpGbUHsArnuico5Gr84Pu2ORr91w
U1RPU4Dr/m80GMbqtJr6aRl1x2D2O60vRBcXE4+3v5nHCKN0sh65kaAHMF3FhUrS/JJNzRzu/2NW
Rn03rLMAmAuw/oDsJd6fV6dlXT3t0u5WRVvO7AmZkgl1rYRM7NQAyiGH4Fjiql91e8OHQyTF4qYi
MdFqs2vWweNdX5DGwbrSVXEUX35v051FcmOlFeSt2MdPBWnnh4Q6u8ccj2V27j6AeR9k5VrlcVR2
x+Xp6hMPntxTa65/Z5YV071Pc8OsjSynyS9zIRoFKlT+FkVZXk7nVhT/YVQH58AIail3nioBzvL4
8rLOVu8l+d2m1CP2hNoY6vOeNiJG0ULjjLbaAGEBR/1HdXNAnRHhWTeZYKdM0R0v2U72Dg32JAnZ
s6tkpniBU+tOTc6p96f6iF1GnK+C7rZCBXaXaN1ozfetbv0u11cy//SpbQbIQRc0PRx2E2PHe4ml
UVX6ZpZFFFPqsI5Fvae9PM3s9+DjXX7u4E/NiW1ezMZ4W/w6LBrnayEQ+nYxzeeA8Ioho+/JDSAa
SxsB+MiY20puvHPcJjhv8TOd7Av5+Ph8eb/fH8HgvfL8Rp5kF6hxEL+Hs2eVBzY49vuiALzpfgkM
INMYV7oIxHJ6rdTuqKnpSToXJz29/gvLDQyrHlkOzXxAbbxnoQkvXZefhe7o5j7R23mtvKSt8fiY
xrIqOP9vIj2fg3PqZL0MAqWD1imWSoUIg5jF4fgai4b3VJmNhW7MOibakUO2t6Ks9PeA2Cjryzpw
mBhlF7QgFtMab30TXCcBbXT0f1PP06sUiKpy7pIuLn2XxhKM8VJtdX3tB1MtItUVnZuk9rPIyqMU
S54ff5c48l0AqsS27H4pF0a8me/y1aZI0EIxhfWfiPSMFi4rX8frY4dKwuQZJdeALPQFoFAWjlM7
L85j8mPxJpqAsewOWLr4CwtfJs38OPaCbno0TmuZ+gusUjAXXzuOrRtrPBiSYVcK5bOwmCkduMzN
mKCnJ37HSuQ3fqdNb8OYW76jwyiJq0TnNm5AZ+LAn1tvf18BKUQ724RxI4edw3tDxh5vtIqgjaN/
0LDpgFEZyfPy9pIr0yPaRlNy3s5tGNOVYJkLjm7+fC40SAdmINEXjl1pAqM2M+yzyP0aA5eGVZL2
bUU7nrsz4tzfk2AsmDtrk2tTRHDuF92SmKvF5tByxH1EEO5pME+/l/vdBHDqmBtFZTinc7JqDZNz
VCNCfU+E0SnRh3txBjL3cTkh8tsGLQTUQIsL71XjHhjzhE8ENCnCC0VSei1hTiXZ8ybzeZfOPNlu
W6VZXfSXXu7a00Hdc4wx5/dvDA5ssY6dbV2X4vdLhJIJoZV94NiXXv7vFfLuKm7yMKDgSxd0BFxA
QSH9JLxPz47jfPBugsdHb2QHVLysi/OLgosIf+m/gFrGm/0YKbXes9GzOSBwDrCmo0NXMOJvxUlt
HNUCUtWSHQ/dZ6SZ/p4So+dKkCIfLYNSt12fano6vZ+ps03p7+3ayjDMc8W05RZeGscn5+kMm0EW
Mq8olV75p6f3pwshK9MMyDNHM3+a5545TEEA8LVfqscoTBKole8WKUZC0IwBw4wAg3Rvj0VuBGzt
ngijNJ2ei5Nymtws5fN+C6Ctq7Pfe+u6MvarXdgZekY8tK4iq8uhzGFPZlL950s/By+C8nlV79Hz
sipzcrZ8u3JmONLpfkVezXSO8dxn9Jlqb19eh1mrGZW4+jBSLrs7g1u3zEBeswlwnAoBB/0ye35Z
48Ww5uRJo6vCfDU3lCe0/2AI/75XdtS0nJW6d05ALs9R3UApbrkz/pWp+ibBaOBVVjHZ1ifGjZyE
KX0FLF7AWys7Uta+PzZG+fQKy4AbLCU9rg3Lsj7FJ/tpZfZjXgF9iTndKtw7Yp7bq3bWtDbDoSGn
11lba4pLsgsncVao2WToAOVjDP0Mw+75Y17fixAVTYYayrFb1hbVj4/l/x+s5PcdMe+uckmwIjYu
wdEp3KwxdXxEaZacnWxjcPtQfkaz96wwpiREb10gpjg9Y30FGkRgYeiBEvPgo8NMN3gPwEgh/J4c
Y1TSQC5dQYZkLJcxMda4rvn86ULtz8rZw7tcYMBYx4AH72H7B3/p7yNlh2taocQs0gRsxh5V3hcQ
xRkaxUqHI4zjD+g3GcZvTrFzVcGYNjKhKRHm6tZwGl5jg9j/xk9X4JsG80i3cesX+rmXd+NklRTd
rMi1qAYxTXrIbExs8oIOHlOMyVDacxO2ed4e1WcFUaY1j+mnbNgYgnvDyCvvCLlXxRgPSZ1WWqpA
RJIUwGTeujwtMF2/23GuaqSV8E4U2e0G07OUeV5PB2IIm4E6ADpjbZOajj7HsmRenor3niqM0Qi0
vNOFKMNbEqNB9/aWHD/JH+THEVNRxzOMD44d+dnndM8hY0f0syz7qgeKIVkbzbq08KZsDQ4RzmPN
bsgKXKRi6wzScTLQw3Ykc+T8MdKL2eHlzOTp8UjO9Z4lxn6UYSk20xlYWoLcO+idrT35dC3bTNAf
CL3+2n18CJy1XKPmXhRnWFAmYGfOLXgdeAEYoirh30NStJqkJ0CpPj7CcY0e/D7zgmVNm7jYz9q3
TrxgguH9fTtHQk8maAaa4Sgdh6fRvcb+MCEDgowoXoEaMEXiHyqG8hdQyvrAnloz8/L2mLNeVR/R
YQQwUrCW51Lj4BRHNprXxz8+kgGDLAy4YJ6uTC1iDYsy+2MDgCdGoVfThUQXjv7UEK4rOGoEB8QY
wau1tlSxuAnl6whpAxQJeYmJcXv0TYFtI/Bqb5JqAdjJkEPawqx/9uYIyQNAivBs36hlGNBi3qmL
1KIJ0sXF6FawzRxUO89k98FzLjh6c8vZDfSmiv57/dIBgO324+sfqX7cXf/N3g5+3SuFSx31zvLL
8j8dre+hYx1ze24jEb/qaGOYm01sxJaDKI/H2ki+8Z4680pps7aqRB0nuETTcjePpphCLzD8blWU
lr8Bl+h8OIdnYckdCep15oFOsSOKcVRga3kfHAU1jdy3ihRYgClaZ4lj9DgCf7PEg+PVk0kSesBZ
Pmrb2VxB1pQjg+N++0AGGeNQTLtJWKX9CRqoZcDL3SK2qlDIaAy6aB1e3YJnLm7yNGCouACdGhDV
fcpMwziD9R8ja5gKXRj/Kgsw4I2xFoqeyFoy6+EhMCWg0an9Rhe7XcUxr+Px4jcZdjyxwKaELOyP
0L8SAaLQALEQM/CixonIR7Bk7qSdxddv9PwvoVsagqk47mKbn54v7xhj4r7wo+7tgCfGvb3603Qa
571YxOQlJ9XKUlbwKjSkgwHwZIanBTfs7n/ygUqxyecWULiAD8VtIStFjJJcl8VBx3bFfrn0Y6M1
HhkPuGPMRpmLdawE0CpEP33w8wk0MzgvJnW+ljseosB4EmxAjXEshFnQiYoLxgzUCtZWbKJ1aL4v
DfttYS5acnAQniw/HrM47uciKwWwEnmGnfbM2yJermqVTRG9SsBN3GaH4xzxiTgnJq7PwVjw11dz
y/hxyI4/Nt9kGbnJztIkm4k3sqfTFsuIsYXAhFNPlU3v1NMv9PFm6DMXHJRleEXFkfpFryDf1JkY
yUcTfyQWFcpitFoFx/f1nFwp6B83Gx461z+4i9+0GBkKsL3KUzrQWr4sK6PvDPOJtbcrlBpgO004
3o+P9h+E9psgI0a5J+dC0QfPfcQJswkYVtWwkf/aqRsOLa70MK6pFOslFsj0r7pgnzDTt+6dYdd6
tc3NLxPesGk4HO76X/yp/d/cMe/QZXYJgmvvfeMlJzFEBq0b9q/C5qL8/4PP8E2JcVjzWMDquQlM
20v1RyMStGNuJ04HT/8Ve0I6KluAjeKw9w/P7DdR5inSzuVfydTSrIzlGR0qsxWxMetaU/qhzHee
8fHC6wjjqAPq7DjzwVtbVWf5ove+bGEYJ4GuNWeLPurSuNo1h79/eNb/y5/G7lYVz1ocx30s865v
XWNOZOTc6S2i5jWaSf1R/bOkaAJjYiq/AdTBuQ8+DcvY9i76PrYtf/mOJCcyMOBvtTKdKaUHxwDO
muMbu+iZl0Ibzw7+bWo0drIeJl2LC61/IKH71tEnyMeQboH8Afdsx9/i77NlLM1lok0kregFFsgE
GLRMHATYsw3nxVB5ZBj7MpM8qSkakJmFRD9j+uzUUulPTCoj8vGvfvQVA2slmSczfMb8j22v3hYL
xEUH0yTzs+Uaf/68YoDlhH5YfZeu6IeLoHmxMBE+Ywc9J1wfT1ANLoAxURPVLQO3z24bgNXL5phy
nsBt2HHM0niI9n32jFnyMYV5dfukQ4qRWzp5Fyy6c3igXr3FeSTRjEXSpkk68/oQupvnhkt6rNPH
bIwnbAaHxZifiydWYnkFGyFB8nB3Qq9Kj523x5QZqaCqG5P6T4CWPOyWXJTa8TTH30fIlmWDTHF1
oY8Q16BaUt0U/tCFV3F8Oo5Zx4bue2MXzsowwBZGaAkyifCx4K3aF7JCQragB4BC8Eo4HJOO1bD3
BNP2isg3QMpt+Z73o9hwsPZPKhCcRPK1wG6FQ2A/vkWeyN/ig4E9r7Mr2plutUB14TZkuoMdUBrE
G8b/SIixONVZyNqqD6tT233Dc4/tBs6BKxiPfUWNLdIGwjWcSVcIxssyAwaKvhHe/ENEdzff8DFH
t3j8gYrdMO0GR3eZiJ6vTHrpeFmvp3jysViH2CFNHNSGD9SR3jSegHDeqduTOSAZKrNmqic4xOUZ
Lb20NLzjjmeeHntNWPJyL4MekOyrMAZba8N3kPrYxqev/BXLNRBScOFvb0txHh0iY0XOldQk0wQS
f7WM9yXmJtfb43zvrz+P0XaP3qRWIp+fhNASLeZAEtNXy0N4aB2Hd7IcV1hjk3RBieg06VWvMJan
9611fMLOHjz6h502jyjHGeap3S0SGFxkK/ldlPdsTxwrOxPXkUzaY9NyLpPzCrB5OsUPsE+6r3ID
CvdiyOtZRrrIEHi6zSPDxEhB7f5VcLEsxUEhXad7Qn8tUMOH7vFcUI4O3ELjwdF13n8NyXKNSrf7
BMC4x4rNczzZRNylQpanVKFlrW0gobSdB1a1/AOr3w868Hq9ORaLzcZdo0zpZldIgr/4xKj4B4cX
3tUwzoaSxZKX9zV0A+3b/XOC9nHb7G8GlbcXDrH+xx4oM5uIO1+jBq8leAESwfsReVN3tbqVOZbx
b1466R8yV3/7ACwUbJvpvpT1sl3HhqCQRHUCxYmuq0g/SDlkPZftpNq3GHjjrRrnnCmbnEsu4VS4
TMHmsvkS34rNF0drR+abhzmHH0sv69qPgqR3m+Nfa3Sfh9SeW2vZtiCKe89G+ZlsTAwyNeQLDVYc
6ecSZ3yQbILe56IEd6l5Qrni+G4ZS3k9zY2Gdpnp1rvZlravxs75OkTrIIXZWv6P1pFN21V1oHYz
dEr09R+AMsNLRrtHhD8cXv8hzfq3DN3m9Aa2pEik6bWU+5v0f6GNTKPiCV1rHCo8cWGCIER1QYoF
tuj9SWnmqCQ9tryecY5NlJjApT1rM18I0baCqNxfaLbDs1K8uJ9dbjdN9EDxSlA4reONQN9JhpwU
AMHtyZxjRDgGkW2BqyW5qtUeSKSh2Hyx8kho7+2nTbFH5Z5DqvffH9irW1pgcP1eWIdNg+fkaBiN
Sjr0kJNfyGSeOU42RwBkJmcSTfK68jtwhGAyBawtghWZU9PhZNcAonzvtUkTIZtFLZKkDQWwjbHF
xlaPfCKeJpgi3QS3NoQSa9l4IPHjIYuEjWy6giG62U1wBmcoelNX83ozrDsvVmgeVeMTiRoTVfs+
W8LvKR51Twf0GG1yr5NzGSS4M4Usr47+HP5+LBTjQd+AAKNLFUYjIkyYQ9IxBWS9/0bQh6pjRMjb
BrWy3fLfSeGAIPNEJ5IWzmq3P0Eyn9uuha4p4prt/jFfo2o1oNIL6eCeZlmcXFO/d+s7AzhxPJM9
mtQY/Dzrx3tRdNbzXpXUnW9H5FYS4BhSnqyxPjo2SvwVLJyWQOnqm+M/EY6vaEGdAzJDPJ5Gswzf
PLFOetNJs3PTZ8fPq9+4Gg17oJcqsFx0Y/pW8ipxoyZ8QIx5dhVBT0TxP8SMdWQJfxyDx8+ouRuQ
YNz0SA113b9lOWU63b8iy48Aleee38LeH0Z1QEW+F7Q6upSxL+HUIuMd63w+r4C/IoDnQQuPl5mP
hZpLjLEGude0rTQDMeN0KlYxWTZURmeoJb8Js20+d8ra4lDsP/8Re6x5yBMRMHqgGAIpP7UJssME
BRNHmfOknXddjF3Avi+40n1DL4roGNRBS5StoOS8QrEEYak+bzD4+vKYO54QMkZiguaRJK16LZYL
Mgkxe8ItOfHOjzEUkq9nF70XwmTur69LnV7RP/zVO3cB/ueI/HiO5lsYWVe97q5qruug9rJGXh9H
CAxZYw8ALPxB5alHWMBagZoIKEk/PsrxEu2ANPMih2I4CVodglIAprQHKtWQJ22ofsi2Hmmf/jTW
ZdEtpLUXwoV2nMfUx6cVBtRZcxLm6SXu+1WX7/FnaSmQ0N3MfOHBZownMgZ0GJsid60nph0OWCIu
IO03cYPlOwvn4POSseMJmgElxq74YqU3gdzL5rpvDwSSfAhdWKCu5vBwX8Y7tga0GLMix1KsCGf4
AIVxqk2UufAwVwSrKDAmhxIQ5644WvfDe089LIDtTb+B1sffHhy3+R6FELQOYOM81z5zXmrWk1dU
xZ1ULajVdJ0Tz5zaWHDD0bvxUtbgABlDooGhOu8z5/UiWmHtwZe0VGLiYWHfBjt0vrg+FI8pxqpc
a1cQfA30btPTkaG/T54e3xLPL2S9+C6UeqZAwtrGJpJcF/IHLb4zskGqd+dIx8fkODLB+vPAkU1m
ktsztI6M6SYh6p6bQeG4hOxQSu03rVj1h4YuO7L/7EcRTHQrm7uC82jyCDFGIlX1UtMyEFpjg+3c
56Dp8H6dMQxZIInSrE9YL1XgmZbzxxfBs6S3TRgDxzkS9SwpRfx8TZuFce0Xnv/pFvmcLnkueq8U
P10LFZGUrPcLrhmb7SvokMoDxHCzz9qgqYFdDryNi6MZOumbBHMT7kQV01kCEtZ0KT5FROSaFx4T
zG2UHeZ9YxdeC1qe1+v6PTAkADa8tiSxsYkN3VDIF3FuaNxR+maKsdazWdgUUguS4nuENcKrJ/Nt
QTkP6njsIWMpFNBkAZzLzplMu9l5esnq3u+LSUvX8MfQL1MRzD9hDhDPEMd/GDUAA3qM+zBtpLjq
Rx2P3Z8IgzvSAnaTc248Eoy8ScXFzy/6pb8q4AmgjWyLWYk5so3It+FhDXnViHFvDPt9JF3SAbbM
YpEpZSunXQ8PWtOY+CXpnB5OpPfK3s/GzF+6fxYHzGj4VrKWguWO18A2KpoD8ozwt6qbXOozyG+9
HVyUL4/zkI8nYQYEGNmfnNXZZer2yKTkvFqf6dYKjPp5TvbCBzoBr/YBw1fRMy8FM57FHJBl5B+H
rXltp16PV6Mj8bNvo8+2rODVcvgblZcBHfU+skv060SIZ9id9/Ki4dZmRrvNXzkyOfqQD2gwQU/f
YlhpOXhZGi4Qi9D+grK38vbBIdPfxA9TOyDTi8rAqGM/a3GW+72D+d7Hspb9rYcRJatDy2OoV6JH
lPpDHVBCuaqJtBgMBRdgklUlJVb46dmeMueFVrdS0T+TEtneLFGZnXO1g/gt0RSqfoYi8K5l3y48
ZM/TM8Hmlh7l+2wJmw9jpwWYzV4qHBEZd/z+PliRbdpK/Kos2ykO1jCijBA0+CUk2R8O3HU7HKkX
2Z6tDFgsoe5i3eAyuyxROYthOxxtvuNIyqh3MWCIMRpNEDWTEKhgxyCyvMQj5SUiAWB8L3NZINPp
wjckdelWp+dJ91RJVjObcz7gsaj+xLWQqnOXBP2trgWavZX+JgL+SKshR+iaWsaLW8ernwOGGWvS
oWBYTHWcq+zPZ0JCpiGtbfFP8VJLVJCJn5OrvRA/rsvOVM4nlRfnjXooA/KMkdEbzVUbGYDK8Zcf
Ev9p4fGe8vFIckCCsTEe9kRrZQAZxVwxYJ7CJZ5ygiU22uKXZB4M7lAWjyXG2IRK4gla1N+g0fzC
juE+Pd4YV7MgDuUYNpFHizE3Fw9Lc2Y+aL0Y/Z6H9P9Iu47lxpVk+0WIgDfbgiFIiqJoJFHaIFqt
FizhCEd8/TvFmblCV2NYL3ru5i46QsksZJ3MSnPSxe4Xp3jcvLejbR5IsXx4KN3W07daDfKC1OEl
Hjjy2c6suNZBsn2B9eRO8/Howg3dvw48BdmerPZclb2VUid0OgWrZewCvz15icIdTXE4hb/2V7rn
2w431UEt7w68ss1ZA8iu44JeDGdTfi4Hcmx/hcQr/UC1Qa3ta8f7ms4/PL7NlG3NMtMEHUbDTV5B
ejfCXoz0QfdypMk4ku47dpmt4ZSxhr2tFONoXHa1sYL2ofR/ZoR23D7+KLAA2+FEt/N5o4lyDMoU
hV6UaoxrXrgv6lezKjOy4s5y3Q/45Fv2eOJ7Myu+tOqIgA8T8MJP1R5W5w57oe+fHsdB3PB0ImTo
zLFM6O329l/3//J8i8PkkBjgKNs+q0q6zqB2WsO5xna6N9RFHbhdRcoXa4OmqNYveDx4XMNjMMSs
hCLvGhxbFCHIIwvAFXq/kNjjDc1wbhRbz2mVehhS+n3SH8lh/OHfPz4OFLHlGyXXY0W84sNsgoVn
eGcO1HKMi+2tMo20ilV6Suj7S1HYfwMp230FOJZ1e25MLEu7ClJYFlAgWGL647K6/9c5rzEQoP4e
mUpd212Nnt6O06Zf0W7s5iGPvUtmg1ASraa7g227b4/7RanxAGf2xf5t2GyHFdYQyZbWUMBZncwd
Xkpl73zyZmHnn+wTKdT8Juenlh3Gv85QECzLkvdOCQ4WIFVG+QT7bmxuByE9rzv+4ea5JuJAHRL3
cUrPM3PqhtgywTkiW4zCJDfM5h0ggwySEGIOSwAytDU5nYrzofSTlzE4RLw3Hw+o2TarVNCbuqXw
VnuXTYBkR73gE1Hcf/Vhu/fvX0qWiiBU6LaUKxYtvVabqiP2ji+Gc2XZYcd8uMhmK+Mt1q82um0+
pXaH+h3mua4OTm6tPHH7W3nvIZa7VkwVMTurEGn4yBi7BNMMvh16n7y2LZ6vYHumLE1MpAu9Ur3m
FFij+3j41D5RUKN1wv/xTcS2TWm9Io5VA+tLUdCKXzps5eucDqvEruB4q4nZrFzRu49Wtxjkzu26
EahOblcap0UYZJCptCAP2WfkZwOqJlAPcbwGB3TZYkzRKrIqJFiqZDUkDsiFB+r/5X2FLhJsajEt
lZ3yqeKuy2ULS1PAFuLknrBPN2829r6tDrHncPkX58sWIPX8jzgG5VujMFtseKeFBDpRuEvXR3Op
/oyxqtBy/FVC/IO/47jG//KxvoUy0V1bipJ1pktJxu3aW3qCPe6xzP6Li/D08f2nUXzLYRD+cj13
SifQs1yDnHO7DBy0jFNGqhrb2sCjxxU4n835FkhjjokVNqCyLKMAAmu0Q9L5NwxoUgJNGinDr8Ct
YJze4Zj+fCDzLZQBexEzSa1iwiRf1hDpbfoeuzafgoPsiKDTt3fVmrc59L+g/rdIJgSsxKqJehEf
EAQzF2I+PVCqO5B8cTSbd5n/iGFfixEY9caaPjxesofN1R495IuKzTWma4a546AcY7npPPl21kVQ
NDkR6HIwz3vPj+qPNCWB96NoXY5evEvHPhXDVGxyla6owtxQuNY8D6Pn/pKs0GtweH5slwoiA157
z3ww/X2WVP2JekIpBapZwErOhhNg/XQUc7TiIRf7TDQCrJ42Ogol2LUqk5O6QGX3pTcXuod0usPx
MjzbYDCksNKwR/ENQLzGqF/8et/0br7+DnSwb8MuUMI81W4Q5ZzkFbZoY8noB6XcGjBxEtsNxssf
zkv09mSg33KyBeY+7/8E7nkyYFI2ahmnAzQsH86PH7kDDLk8PLw+wB34vLba2Se+YZjYcmli0Skb
7FdYsyqXZYL+0Av4y7BJwQOlCTLA91WaDbAmUphvlg29eu5lcGQKjZ1pblW4GpaAJcukXJ8bjjnO
NqprumLQbUfYssay9IOJoIr0K52Wd4BR3Udhg74M+G89/tKdJ7Qnh167Dj398TME4anpcj7f3H2b
imd8T65VJupcEI8dqgU6s6Jf989ytpo0FcCYhxTEV5CNowK43ngf3i992fi0oRelzRzG+PkiePcF
zmbUpwIZPyMZ51zvz6gHgqdorbqlHz/565f7QuYsZCqDcSzD0KiWGEPG6eQ5A/ipkorzap5NX0xE
sFT6aVP3iUI/zHpTHpLX6if6M8KL/cldijznl6eC6CNtgrhdK3VmTOkaMKYQrALnCQ1CGXmgMamv
u5yDo+bE4tVUGI1MJsLMoR2UeICwi4txbZfnPWYfKoaiaSD+l1DfZrMlUthKoJ0WaZuDgYlsqSEm
iNdq6LITSoLRC44+c4Ywlcfo08lo4+5jyFNikrxmJNrl4EW9b2yzV2gqhPGJoVT3QydDSO2d1ojW
Wvc9f4td+e1ikXjZaEj699Dtyw9EO1lUXGKImxdhv9r0B1AnN/lqfdjEuiaMAIkU+ZXNR7UgeAZK
CzK6vi9xWpS435CB30svaChsQF0IczcOuN31I03eXaElB/1mQ3xDlVFblnRDkU3mya7IkjBWPf1+
UOwk/RsEk0dyfeVhxu35/8cpTmQxF+2KAYNzcIGsl7VBvPfyyfCT7YBanFODrs05BC6aAA+27oEn
EE6Nm0eeP9jJD2CMNU0xQddL+AHO6T0ADyJeGD6iYYMX88xd8umhMvaqh+dCOZeQswb3S/kaHu7f
h9k7N1GDscYiFYZgqPHnM7yTxGXruH7N5Xiey+VMdWCMsI2KAmQaEs4K3V7vSxIvOlt1Hl5zTNPa
LZGWPSdQnE19TCXSU51csjEsiiooIJGmI06eJ7gXjxwO3BkonmaMQx5itZexIYZSPGHe24IUe6Xu
73+iWe81VYZxwqpxHaQMeWsa1WBkEwvpVSK/coBxNvScSmHccF9KY4gGAkgp0Z08whzOdr5euM8r
P/R4UEFvxx/XFzEamqZME2NCjDC9yDFnpSkQ1tAlGq6EwqcPQOScHDWsO2LYJKIVWIkqSirE0H6m
0+AYjypBdzlqc391fN8asYnEy5BpgTkaVCNvkzuohdf2k00ihNSfw/+jL38ebScCGQAKIzmVtVCm
410YITt9KI7qZOg8/eKpNtu2bkwkMRB0zsTESlOcIq4Ssg3R0wWsBiNaSNZPIirXwNf4IK4h91N3
eReZYyhsXrEwy4sZVDoo9p3gaVw8HFb+l7Y0bd7no/7inqUwEAUGeisdO8hZ9yvLw0jA67iT7J2G
lsX7NjkfgExOk4GmOJbTS2XhNF9S5OnRYOcNmGe07MVi8Yi79rXzTfu+SK6pMChV6k0xVClMxakd
7dbYN3iKIy/zF9lZ8U5yFhIn+jFopURyaEYNLoLTUR4D5bE4CRpQntvgzbvcDIaoo17liQmMF5F0
6JbCY7a+/Hz86pG7rLhbcnifTWWCm06QyuQ84Ayrd+UVc1+qQhqXPLuLEgF+AyoM31QXOyTaATUV
N0M866a/D5Xt/S6HRI2lGtJfLi5WioeP3qZdKGeCnVPj7k183b3wOo/nvc5EJIMvAShBcxHrg2nr
GEBz/wbU/MIaiBfuh+TccZXBl+yMWdHqouFoXUrvWjZEcNVX//P+LZh7mk1QTFV/DwnQEikUQY97
VymLuFkImKdciq9Ws7kvZjZeQ782Fo5hk6MmMtcbgbFpjrKJzuPF+OjzR0PnD+v77zN3OW1EWe90
/P3KdcAfTZdltN7VwRzqfT3mA9yJIsw9jkFC0QUWBKHJ3XbSfbgKN6No6y2pNztU/h+148Bp2/8v
QPWtHHOlja7OEkmBTA3k20R0scgZReifJllFFfn85LIKzNqErsCMRQnnZjKHqWKRcxdQy6sRmX7k
2/OzhrmKBqnY5rm0Q9BY80cuqQ5/eBrdMk109CP3diNIm4SmMsYSGivAflGQKYD/WyCaH0m2vBxq
LMi5ktTzd5kti3/lAyZimesc1WNnxXIyIlLFHZMS+/XZ9tu1r3CBWaP39Z6GzH1WGuzikROIcvT3
gihe7mD5iLfHkMTrLxRYn9zXt6sn2QF5Xq1W6Dg90acNQhhUvz4/weVmP77hLbUD0HB877x9TQ6B
wYAQCf/ULPDLNoqvAdEesUARdBnSknN36N+5dwJMNNGKoFkT6TeGaptiIyskXNql/aU8FWvd5Qib
9YMTpRjE6dVOr+QMSiHyPGHrEZIJjxIOMLN56elZUkSsbPvHdpn7EoxRZ+pXKgosOObipGAnRZi6
wYNPmX183wa5bUP0HoP+GPWncSEWS2G8o13jPc7NT81C7eTXsAhlRKGWiViae3Lex7XSepZ9c//R
sxoS7sTSLdS891EZcGoEo5FkBeJolXZ0Im+5X0ZbM7eRFYsTxwcoBrYp+yVYKWDGhxXdOLV74UXE
s6HAt9ZsLlPslUhKY9gWPkHvvl+wISx4UBaYrkd9k+7x+vy7Z9REJA2eJ5A1XhLzml2heZASr1qJ
CREQgyzcGNs6fO2t5XYTcL6swYBVGEQYtxEgcK0uEHxIZ9RcVuI6xgYq8FV88rJJ8+mCiYIMYqkJ
NoWOHZWHNvnkcN36Psg8OejDAX6DAZ+0jIdCMyAEBdQzKERRpuXmnznQazDAg1S9nLRNSNcUrz3L
00TbhSMD7yuPE4MHpQaDOq0A3ylcoM0L4lHsVBlICB5+OvTOObZbmvnOvWN3Y597o0N3b0A7B3o7
eTAwlwTUQcZWehRB3X1Zfu1Qygls3eVGphwcNxiE0YL2Igo1jjPFsg4n3il7OneJ8RM7F8j/BuMG
Ay+Jqoe42FRWTdanjZzb4meJEjtWmBLN+bs34bfJs8naMs8bI0+pk36/LNLncAMCxgPom3oiPPCy
PfNh1j9uw2TwI86jc9kXgKwNMMv7yPHizdfgOI0P/vovI+SJZgx4YCb3mgpg16FNjNF2xJMaJ8gb
HOPZv8lAxjBYslmEFIaddDcYqIugQdJBvoC3fYIricGNtpdNua1h/xixuqUZwX/0gGLBmovz9GTu
3DSTQQ8jDVMlUaMRBSX0zoCaipJwI27h9czw8NZkwEPOy0xIFNj6+nTZdCT3SwI+Ipk7zzzbdTEJ
WNgAP1CLPD93OLvrIioIgrHYFVzDsoOHvCHl1SlropPLA6Klz3UUP1qdff9W35r57h0pgyCCYRVB
coWZINmDEVHdVtbYpJw5sQsatWVQ2QHIjr0ejaFy7Ia26cOjhogl6HuHz5TEtSUGZFpJPqd6hVt/
XXleZVtXrIoHt7KwRIUEWxXvKz+fUv6+iewG43SUxkIRYU9IUG6wMGoJhufN/tUk2F1mLT850qjR
sEdtqliDoSsm9nDfHrSTKKVqZa0bjQzhoOIUGwWDggs/3ub2Z7L5xDOHI23urkylMSY8IolXdBak
YaqG5E5sv14RnXBfqHN5yakYJuIes6JDV8r5FjQIJAUfpH/94NWYZs1iKoWx0jzK47zXbvEPGvxj
cLiBnB7VLG6BfLYBeyqJMcBrlUhpF0CfGuXBZsTKN8y127TREe+HL7xZLKwb5X2ruRfSROjtR00s
I9Py4Bpp9FudnE6Efg8R5UnEA+mTZ4Q8UYyr08wxB8UKRNHk7smxkL7oyeWkniHt5TM7/W9WyE4c
GBKyFzX9cMEiOigj0c+o69JqQ8Lj75jtjpoeIuPwarCgh+YFml0XFUbI1h4mi01svkCvY0g0y6nQ
RW+LayreWBpoMQ5uSV8uv8xsPDj9IYw/TCO5ixp685yN0zQE0rGmHP99IWeABOznCycAnW2CMVXT
wutO09FNx9yO6CxosVBeEFRjghrW+h+mJc63pL/7T/z6FsNcjdBqWsHscuAXZrswcA+6vGdazuFF
Yxw57G1QpVFqTHoF8Q4JdyHWFcUgOyQ4uPsKzTrfybndPuTk2hkRGgJCBQrB73qUaWnwB/DAI5tH
fQ7SAmtejnd2jnMqkqL2RGSpYY+VmUEkGptBZfO+UbzzStu0SxGVuBh+1bmv42xX7FQgcyuUrhPM
vqc6ZtsKNMr+7rrgiOB9L/rvE536qzpmbVtCp9P4kFbE2iWIlmjfqPPJ2yIkzTvRf4yQHcPJVD0V
xQ62/nICZDk6OgJAb+SDeYGjFbXmO9Z+m1yfaKWZYqjLcUXfj45obyO7qEjtq0dj9XUw3uhe2P/H
Zliedow3FTRZB48ThI7bF+xzoCnmxCnX6UN6BK8Kr/VxljNqahwMcIRNEeeZRK3x5HWHJHAQ5mFl
F2rCr59fX1zi/vmQ5PvbMQAiXkJUoFWIo3wkJwexpm/Y/ZELILMxianIYES3EG+JjEFeL+dBr1UT
qWSwl/U7zdVWdiJ72YL7/p7VaCKJeZC0cqqGJpTCAWqvCQaoMDwlLMFTwIGquWKXhg5YScWiF8nE
qsrf75gcnfMmaFRcY3VxLD+sff9WV2gbWocf9+1+ro74myQmQBhqXRByU4Ok9WnrfRyb173l/vpJ
8NIHiX1m90TjRsYzdw0zb5IomZZOiyvMBwvEqKiK0BqPOnI1LwIp7Kq3TZDpupXzfCg35eLfs5yf
PPCai/dQAwM5gGwoqohGwt8PNr5ez1KqFiIA2QtWR7remrxdnccf2ALC5fa7TTQxoPKbNAb+wzKv
s+vQircUbYGVZLjhPyzvQj5Cknh78Nhkt52Dbz/qR9PDyF9pg3/FX+Opdf8zzz19dBmKy2ChkAz9
ZgYTeIs7rWzzPhJRPVtvZLdSUQhHVC1Cov9lLekiJo5ECiaM7r9JZD5yI17jYcDqjmP2hMKwYYBv
Felg9DxdX3eIq1/4iZaZWPc3icztvHZCEo5BItJS5EZxgiNlPkO6hbvceC6S+E0SxfXJaebZeQTJ
bwor6pCf3Y6jI3+++nbrW8dP+EGZEgza6BbleSl1xmHosiRbqA6D4gkm/LvgupAVPPMyGJRGBq+D
EY8PoNNxsereIPCQiU2ro8jKYFKgWphvJroCPrJXa2Eng92vfSy7ASW2Hb2Ue/u8PTgdL2041/L+
2y9kPkIXnfsaK7HwC9sVChNYVbGBvY31onHBFYijsYltPpxVotFdm+YHGBk7Xt/7HHz+9iOY71Ol
anqORBwT6Kw1guFd1CQ8kyTccIue9x9GPvkejANPktAqaiuHtnh1dwf57Xx0n7+qD97zfq7S9ZtG
jOvuxxGhXQSN2pXj+FYD4nFUa4PdZq0RhUQYbCy9dGNhqgAR7QIrnDfYUwKDEF6M1Le5VeO5R89v
v4fx7XIKT6x39DM7zof6Nn7oDnhYwHbZkA4jjzRntA4sTgJn7s03lco2vQiXQL5kEpW63lwf451c
gRYwcp7U5SJ8GJAmwGauyL0SLI5A+95l/Rk613X7wYO2WaD5/ups90tihNFgmfgZVxQRkQVZ1H7g
DdiyamH1GgdGacB+x8JYxr0+LDJLzyoR/hnXPUicbu8jMcEddJvHtIlSzMtBbiO1FtqbIA9p8Uwh
Uoi0+GALGOfAQIcN5cKcu2vsdlj3FGQgLQUZk1h0JRQsyNVNV4U9+iH52HpRSTS03jxmGSkcBKnl
4rAaFvYjOJvsNgYdFkVY+qhHyd6009e/KV79Zm0MlJWXYrQiHXcOeHpC9QozXtitx/dbHBC5gf7E
mxhJGoJlAicf7K5SSc5BSMzg6+yEiRcVP/qAhKMjJATrNKzVVX3nGNhMTPublgyEFaWldmKA80cy
SrSF2FM/1RhdomPh8e4Nx3upDIhh4DDLJYN+aocuDnVDTOs/0Odc60cLHmTS3/2HXSmKLlqmJGsG
2/gktEJ76Q2canb1LJL1j3rwQ1wbhvs35zeRw5yfMUgBTg9yXjwnSAiyJCJ6h6ldcgTNIsFEEHN6
vTL0VnSp6elRB5+uWu8tgje4L2auuxbh4fe5MciOjGGjBQHEtHbjeNdHZR2A3PGB/FzCs+TEbza3
zEW24SZLZi3xWzI7apuoZth1LSQPWIv2+ivwws+EjIOdAYC4a9hmL91EGPMQaHVwYUgWhTvZvdgx
/FYAmMHypAO3mj/zPp2e6C1amdzvrOwirFeBXgrZrCU0smvuW73gJTB4p8fgt2YEmqaWkCJsEV29
YRoa/S5ov7Dv28dcSus3bVi8tmowwFJ71w3bkX8FDvi01RJTyu1ScPxP2uoSb3c7jtRZlzv5XAwW
m3JeZX1Mz7Czs6350HryqXl0yucvwfmMFtz11XMliN/UZELIs3mW6tKAQJASSM5l07bk8NV+AKu4
a8elWVycKMdAyOWSi+ZZo7KwlOq9It4yJBm43g7c/OAcAeNvajEgIo4JhhDOEFU6jUe3nMaVjcFi
i+h26gr7c7we7Xr3NT77h3zxZdDWIY4XoBLu4PLNvia3AVuGIsui9kPfoYWt/3zhdaDNPfKnSt7+
fSLCBAvHuWogorVvG4Dx2hZGjLZ/+eDPtD95VDfzoRPyTiZe1qIkmcyVOKeacOkxq3LUV3VJ+k3x
K92cn39G/qpJnUO7xZt3TQuanJOca4nV5Ylc5lIMRptIZQO50cP6VB+RkFJWSGTYBzQRci7gTMrm
N1HMdRDDoY4vAkSlJDtKjyj3Hz45V3wWkSfaMLcgDcK6NE2IKJ3Ntns1XIzKHfxswcsXzj9RJ4KY
O2BWYqa16hWRQe0jMXkm6ReqQpjboz2EslubRNrXbuukR9ctMYPuCbsez3zyzOtpnrsKiqSLWJ+G
AhJSM7gqEzuNjUgMNH2kyagytZWKOLwgaDbvo8gyXmMS/qeyVPqXNA0vYmPS2+btg84N0NRbL+yv
XY8mFIwAc77hXNA1FcccraIVyfVaQFxKnPf3kWwXYJ/OyOOzz+0Ymn2CTmUxgYpwFeDEL1Q1vIE3
p+3RA931IvBVMJwgec6Nv2a/1vdRso/PDIlfU8v+dZS6PZwRDOGlfQwXgwuK1c9dxMul3N52LFRO
NGTfmZkSjHgbGLjfMVE+0nElSG6MXe0rc71yFxjv+0UeAvK4IpRlSNdXOwepvE99D1q0HyHYSRzO
150DgenvoSHIxF5lsxYqiZ64eHbry3qx2Efg7/35Zl/RCvllN7L3V0O8+lQmE9YIVyXRsgvOYH06
RUgSk9fHlewHj5zwiacaA+GmIpzrKoMY3P5WwmqreNg18o9QsMV6YRkP90+SZ7ssY7+h6GGIDjvc
/GNI6CI010rs5WJB0AKOp15uJ7+A4RWXp2cu0lBkNKRIEk0G68xpdqhFYm9IgMeKAGZlcgLpHKYd
i4EMlY3SDM9g5mLSqTjmVM8dvNPlAnEIorqHIbET394FGGNb3j/P+av5rRbjCAOjKLoLNUxjf0CD
IiZG7//9WU87VYRxf3KQxSDcEqCIM8h2dJAW+mmlfmDvvR9uucNdszH2VBzjCsNG1hOTQg2W4maO
U6r+1Qtt9+q9VctV8+5zx8fnmBZxzb5PkAHuc9KbGJGAgihU5w7W/2AHEaWMXDzR3QE2rY73xHRb
oru8s517Hk1FMzh+ldNQNrNIOr5cF3DHWN6Y9kTnmT7HRNg29bowL0pR4kibQ++AnAINBhwImX05
TxQxqKITeKwufXkdseYFAQylqgTBuU2HKffmA8gjsJvvxwGrmj+5326u5j/9dmx3utLF16EwQxyg
07oCvhyydgte2D5XPP5NCgMd+ShrdZfDQl6c9ywh2NMcPonkWSTonQgduh2LF97Sv/in+/vHJtky
4WAOpVJbOM+2JhIJluOZ9mqggoCa6xfn482WDBTszUBdRUVnDUvVk4y1Xg3aWTq2V9sRnyVar3os
nmzT49H3zXWb6lNRDJh0TSN3upVJ1KU5YriMMTTpttvVVXK5rWazCDxRi0ESU84a7M/IYRsnJ3Vr
X7Ed8JZxHgezUd9ECAMeej/08qWFEMesiPhT9w/nVw4AU0/xhy1MRDAg0anlmKU1Pk8PW/BD93gh
lW0ujXfJXjU6l/pl3tq/5bFwUZWiXPcmvhHqacpa8sun8myXVekKlhOd18Podj2pPSt1QKwvl5jc
VBK3aJ/uq30Lz++ozUJKnmNnhoKk6XF9cTHqXnZAFTox3YbkJVhgxoHkH/s9islO4mmgl9KP8Qkz
ZMuVWy31grRLRPncnpxZwJ6cDRMG6ue8bLVrIh1Lk6S9P442Uk1X8qWfOW6dd1MMBnOsSsNVEfAV
ctmJLIyV+tHOXz2vqpJwufeoBd07aiZW0bLWOMdXHDXNi2w2ywRkZx1ZPDy8rVZclsa5Hr4pBrCD
MbEwnpHKhbTNEBPsukxs9RS88ijkZjMTimYoyE2A20Jn153rbdgobVLg2tjho+JUi2Cp7HN/2Kt0
6W6NRy3qZaifKJ8p0Z/vG++8P5wIZ+5snHR6oOaVhCgG9MabrW5vEe3uG+S2anewaXXed9T9X7mN
b7EsyUaZSVWDbVjSUSv93H+0h9BW12iroMtF/qoAPDngW8Vy4vOHQGqUQMIBo5Fl03kFwfotq3OQ
/19zyc9mLVRXkWQCPx6adpjz1BSQTwTXmvoNT3Z1Gw/e/U+CdWKrwxeIUu9/vXmH+C2NPcZYDsr2
fL1ISC7Roly4Gj7oiGpaOugj4MiadSATWUzkZJ2tctQUaLbZJKGj964qo4m28p6b90OKtTALnsea
z4tMJDIYltRBro01tFNI5+Wy/bACva07uLKF4o3zOR7ua8j5dAoDZEldBsWo9NLR6xe5r3oHkbNd
m/u5GPiKz+koZD0k1IJzfWrAL5tig85yzZsanMfkyckxb608SlSlzXFyDtJ0sYsiMcYg0S3PJ0ef
Ddknkpg4qbmAu0C7DBKSSSeHvlSPEjlWz4W9NB8WP2w73fqHzD0g+uT12czj5kQ0Gza1Wp/KfQMl
1++bd+94rQg2KRI78yMi0l79nc+DLd4dYIKoMT2XgdpAW5yrJtliReLnfE2n/w/XhhySVftRfNy3
ytnCA1gh/oMo7Hb5SDIipbQgU1zghY72tN6NN1ZtCwv7Uq4ym59Em41HvyWySbRW6XMj0mCmLyDv
iWz0y4+Lann5MHnPytuV+sOfTyQxmJLU/zlPrQArBSocHkXnl+4NXUmb3LP22v7X/oitku3z4AsR
GoSKpd6jesV731IzvfdDGKiRi0atB4naElgd6m3m5aD0O90+KqU4RS8H56ty7g3LX2KEdV1kCW5o
g859771ZWuSCtP26R6ThrfQPVOk4EmdfapOzZsAnq9vYUoaW3lRpiwXX11sLmnoca+4rW+EdJ4M/
8iWyRHOErMqtPboU4pQ/XG0T3MwFwRCdtACJ29vguq8LFZRCmK3BQlyUfizHWfMOmmfMDEBpsqrr
UYjrkz9QG/u42Pq2xoXlvhipTvdMiIEjCS3w58CCziCyVxegTQTrWvJawkfmrv2/2isDRE0gSbli
QFiS2Zu191FpdlkuzEcHXamJHf8Nw7Y+ASGVCWsKyt2oizDXNaJDvOtiYtnwkH6AbNN9O72Fu3fO
kd2QWV6uqlbE1KO8OMUq2l4STH0tl9vcqWxBI83CRpC4zuxoA8bNbPPJ7Yq9bdi49wsYVArPQaLr
7RVu2tussfVls73YHzFJV0tKCu9m/qoksvf2fOBOnXFCEI2BofA8mHkXAoY2DvpxL688BzZHszL9
jrd/n4TCQSdhdavU4Tt23ga9aopXesVzb7mWi84pvNoO/Udu291ihRbQxc/Ofto/nRctOlKfI3D4
gKFjMS7E7WPnYuN5ZvsvQ78YOA/q2cwq1rDq9DWERn62Kyi+NIZQXUWKVIKPAeZsOTiX1NFiT8hI
v7ReVjXWra93vPzSbE16Kpi5wkMXWY0U3gSLO43kMcHAx2kjXkG+sGrfxGqD0XpeSnI2KpxKZe5y
FWaWVIFs6IjM4Gm7Oe/T0JbO6KZTOVdrNiycSmJu8TludDAlUUkW+txVO2/sDme5UlxpY7zdv8ez
faATYWynEHi1W7VIIWyNEaSw8tL3aKsfz5HTLu3CgM+pXB8rwc7Oo/uo2Kvc9XGxdYPw/B4t0LK3
efo7mNssRnh4FzVVuo4cYZ9diV2uKIvRfX1nX9JTOczdlcK8Gs7WCH0xRrbdVvYeW68Whu2SFXwb
nc9ObF7peA4vpjKZJ0vbFF1UjdBtaO0PL0ExAA3bKy5HOs9Eb404E9io1PTfJrpuDsriDZSDO9Pm
eWoagNz7UEzQcE7GUMfHwgFa280mxSw2OnYji7a1fvJrlvRz3JPGxAVJV1R6FEBaUBNM169W3eJH
udpxrG8uzJt+IAZRrLhr8iaUpKOcLoU96tFjZAcCb+J7bkBIn4phIERrLbnLTWp7L2hN2qI1abkn
T68uqJXAKLTmE1LzvhWDJOMgJZcko99q3TiOBuKHZ/RXbysv0tB/y82qzMWuE/3YJoyhzzJMgEMc
WJQsL19jRAL7ZtAccf8Oz5YQdR1TT7qmypLGxh7SqEWSAgbDYzH6Bk3jJvb40UfO8wol/ASxBzeD
MxcpTyUy6NRIhRAVkoKocV2jiVhAwwIek8iE7XYCp6A9a4sT5ViAKqOxbXtqJDhFNbc1HOLL/QOc
xaOJCAaPar0TsG1Alo5CS6qN9grGndaOsfD2rzzZRBC1zwkg5aOYJXEHXXrbyZ4Ku64JnaNdc1nZ
5qL66fdhQKkJI6MLYnyfdRcQRNmrR2x3Tre7A2UP4laCZu18ohYDSoIiNMkgqPBVxs/yTcJCiLPk
pKKD5AmXN5FneQw0RVHXqMbNHNbe+3YkFcwBFWTQG3BfDzy1GHiqxMICwQEOsXTAUjQ6xcJ4FlaA
CV6BkN6WP0B9cn4MLIkgiC7MRqMZw013lPYr2Xmmnve+lc9mniZGoTM9YUUZ12acQwwSyuritHl/
3y4xhoFVpw8uKpLP9jpa3BfJQyaWAbJLhbwTU1gGGCA3NZ6yshvVXvK4LhOCx9D/eJA6gxW9WbeK
JULcy0kg6hLdBejYuK8SB47YNpfIqIZGSiAiSkj/S0TXhN3JPIuY94yoGBt0ptrQLAaRwisWyaRg
/MWLKljANy695a+n2F7AMYJ8ycZCUn7+bDbinMhkwAkbHNUmCnXcYox/vXcP10cBFP+82O8WdP1p
7N+qMdA0NIMcVRcqBqOboPUbSelhuTZyVYHNa66hYHBPFgNM57rvzDNeD0eQ8Uv7gKy4j755c/jW
hoGjWK41KaoMCn14m5w2lbsZIpD6Khv1dN6Wiy+fH8XMg/u3TAaXsOOoBn89tEK68VTLpImI4WY/
wpIckK/m+MZ5vP0WxmDTKDd61GRQkArbxMv7t2k2Taz/Y3S6yGDS0PZJkirQxfA+0Eq93y9zn2bD
0fdXYL+bzRE3Gz5PxDFxS2mqfTBqECcgmjj1bnnI1vULuFwcjqA5SDdQHKXkyCqaNxm7EPsoz67o
xsAYrxO8PZ0dJPYxt8iRMuehplIYSxgwRZCeW0hBKcFCUl8lruJiHx5Hm9mewqkcxgiSrOqVawU5
tz0yIBs5LtEPi3nfHz+wSJ3XDDrbnDoRxzqqVB5Bw3+GOHDvOF6IeOLobQ3Soodlc92hWcEgWzrK
QPaXt+tTqZEn9/pQY2kqRoL9fLOrXsF3dP+oZ5Ms09/EWM4ZK6Gr6EI/6OBsjpiwJ1gHi6YhIDLI
SD+tB869U+ewayqQ8WXaYKQKauwyog95kV6J+o7o4PyFCkPvbrYk3uwLO/OOy/0edPqDnbwgx6fZ
YGg/W2hkdSXXzcmjjdoZj6VvDhGmP4zxTaU2CHJd4Ie91GgDsfh8g3P4NhXAOKJr3hbtUNKj9jYX
OxOJsvgXs6H0xvNGs+mPqSzGG3XWkF9Eek/RtIrBQWRAcmd5BOGt+PYzedVJsSwxbv9SBbwWNN4p
0n+fPAXUph+0jtq4gp3z1mPm3rfX2WzkVDEGgORzFl2ut6+0Pr1HWP68N9wHWGuCTfPctMScFzQM
y5ItbKMDewBzikYjidcBIcuxblfgc5K9hn40M30wDU4QOxtRTkUx59aJbXPNMRJzXINj8P09d/6P
tS9rrhvXuf1FqqIkUqReJe3RcmLHQzt5USWdWPM869d/S+57km1GZ7M65z7kyZUNAQQBEMMCUG12
9iH3MLmsMK8qriQRAno4mlgBUuTwfPuNPqZ7hV3dbNW5ZEay3wvrMHaegUL1MOwwWbACSij0YNtF
/DoayXTbK0A/D0HCW+0GFrae0KCj7oHdfFxcsCJ3tU1LRc3EHlZ93u/n28fo4w/n77XDCTOrr/Px
mBxUx/NfTPJP1uQOtgUYQBNZenill9s9MBdhCw93CJHXwT1VxmOzvnPJn2SOA0MM1qSDPwBjPJb3
oROeswjN9Q5qgQesW3Qfqtp5BfC5drd2M39X6OJmLvOSvmR11ymfZDFAfz6gYwFGEc2qeAWofO+q
DnLEfElGsr2cdTxYOqgL5l5aJ7zt1nqJQif/i9H9dXCSucgE0CaSGrwgDYKt2U7aA1QycfK9Vx06
9/yKMbr71xjbARR3YSv6u2ROsh0VYvWmL0EX6gIbLz4PR/Kt/aYio5KhZDfm6T+m98YT9y+2c9t/
7Y60Q1daglMD8vBh7Z5R8Lb1ervkTTIluT5FmRGDNyw9uMWyv9KJvqoYU8lPsiWWFaRVtTrL0snu
KCogb4NrKu3YDnx+aocM18yaJu2FCRWEnrP96Vt6xtTA4iPcs11c7+jTh7Pb39Ab4wYzEgopKjiU
4Zutgmmw+DApN3v9Jjzbbr2P9zeAWlTQ2fb+v3iUrAlKxUavL5DkDSqZU+eM2tpE4SGXBQjNb3mH
arh6H+PmJMaFjshAzos9EWL34G5FTUPv0RtQIXafYRzj77uD/3kX7d6GMVrlQ0VxJeQxVlKxGaXp
Va7T4u1PaC0E6saDdrf29wOxWlmNV52jZGHScZl5aUK+aM3A/ljziD3srYsu/8/rroZwj84u7KC+
fqgqfyRDPWcGr5DdAJOYDQYMJHzt448DIHP8HUbyVSLdpCZ0IphJdbxoLSoFkHaSa0G6sni77JEi
QreBU3t/scMZHKLt1lFwtyXSS3q/ibQTNFsfQEDCOyN52DqPaA33ZtNh7geyP7sYVLTRCKPK4WxF
YZh+5gYz1+CS6e/5NLIqGmbsdIbS7vsvHA3qlerab2nnJQnpNrKkjnWz1aGdnvfx27h/UBjnzeDo
koDsvBc7NFgGAsh5rY8MtGXg/Yz5px1mTrDPSEFvy4JekpNUQyuHutNiiEw0zhCi1/yHgsBmj+sl
BUkZehZNGP8ABVSNUbn75uRrBAQQwetKp6QjeWzAkQ1BP4AOXvYvQM6M3McDv0foA/wCBan1k+XI
55IlyWtH8ZwhzfXGkgfDmO31A1DzcJVUGbXNp9klJclV900dYa/sshondAvqLSDaabda/sg5A9nX
U6PdbwUHlxQlxy34UDZIquC4aoc+IqBTezTFNZVzNmVXRSkbQaJfG/QQOyIaR8b6L/RI3L8+Xz8r
hX7LVYWiqs2ExxMEOO+ieC909ULobWv30+rIlYRSy9syD3BGrNuR5jlNDnxyIs1tYrfWgSbJM8/w
qunxOmMKQyQXF8pmtotxFSLQOhLAUp2Prmqbw2Yu70IXZL+RFZhGxr1aMx4vL5ZLAVMJU+Tv4scP
2Mqs1PbNUsYlPclU0D5NxbAaI+9FfyGvpdOcPqJTNT/Q0V0wXnQ8l7rzVEfO/cN35VVTHaNkP1i7
0GWcV+LeiN1NK2Kjym5shXKX/Ml2Y6rnzCDQFIxOtJ9ad12rlt99OGKVLLqcFZqvMoiWZDuGOZiN
LFo15OV2AjTj/lF4nw7OdHj6rghnNpMTl4xJRqOtCmytNXHLgO5uHtu/2efv17V9Mx69oCDnDJYB
KxOwWxrM3MLvmsfYwXDww6d18gRtC+jcOzyMWLZ6o6rsKky9nDgo2LQsegIhxod7ZTOkyrzLM7O6
OaQ16fHrzx77+yY6IV+NauTwSJmbZYC7Q5pHWVX7L9HgT3slj7NFWSCYFr75FOTFsNIEQLDfwt1n
YLZ83bntSeWZFSZYHqA1AT0+8WSNaJq7+O5BhSetslLyEFuq8yZDo86q5yXii3SXH1vn1olDxwwd
OgAvvk8RBKhus1KOksGo0nQyAQmxqiS2XC/HyFsXd3/FsuHjPTp3/sfrLC98IsOUW0uFG4D45nav
e4819g0zbAo/wVR9V5kqhY+WdzwFbGR1YrzdN7a//RJ9D+/Tu/SxPMFW/X+4CJIBqSwjzOtpJech
SHy5fSaHF3uf6G5YOsEnFMRibJ28blJUl09OHvAmWAAR+2aNkXnZf/x0oI+H3fn8NqCnRHpTuBc5
XVCL2JwLDg5HNNW83N4GKDOXu6Od7O5V+y8UoYGQ3ih13nULNd/OLrgrfaQHVHWdzcr8hTmW0wOD
KNFysD6DgBaPxzIQ1T+jtvWAcoHKt2xmUy9JSS+UNK+rmRa4ZujpAjAZ3uZI34ZYgnonfMfxP2NP
Crb1YFfPuhhIBSWkMi7y8id0E0ehoYNRAELsM685Hg7uDh1SeMGsnRWKR8wbcvKVl4WcFxhYMrB0
BrneRaIaqXFsiJ4cjFjeHZy//OIr4q6H+a+H7L5akfmVE2ebIA6XwpYilCzn1sQ56KdOgQ4c6gWx
84pHgIJPVcAgpNgEqDOxppmr7URtPd9F6LVXpaeVOirZlNnSOLYsrTqKJ8ZyNA9P6BzxlE5cFZrI
+5x0pDpjvQadZv+C5hG8Ox8zVKID79Opc6jnoLjq7txjqrmqZIRKXWwp4TEAc3RJTZB+Wftw9t9O
WIIGrzAd182yh+k+2B8sZ8LOFN/9gMEHp73R/O/Z6KgyPpLF4boOIDMb8F6EUgPbkaXjzINsIkkY
ZT4tPxiLi/0+2tdE25W5Oz9S7lw33FJI9hsx+VxJs1RCDzO/Ssgns7Yd0dW3xtgqgloFT/IrNW9E
KWgJngLmlIuzEGfG9p7MDROnKV2M6P1PXMkP1XrQgpwQcGX1mZO1t5V+b3FFFC29P94kh4ltITAk
Z1EiO/Ue8yhjtOSZT5Ij+dp+sXs0TMw/rjOiIiIdT9di9W5mgkhuDlh6+0nPU9eiqTvbf3BAFuW6
DeA6DlRRKVNWg51qyMrMH/PWsdLTJBw2/Bh1duYa21e54WZ5rqC5xZzFOMPOBnQHIsf4PsOoNxaf
lqHKfJ6g5Sg4VSLcx0PitZZiYfqWkl8SkgyxaY3GaORt5mO5lJuScxl/J5ap4GaTiAU4PvSBYYWT
HCjYbCGcrUSMKIKwfnTGwQ7P19Vhg4YOaEEDq2u4iSYnyUS1pugT0pLc5zTZF/V5tlFRWJji9myc
i27oVAcFAkixN0N50SLRjHE2M5vmfjFq99ZUeqIVLmefk+lwnR36PvW3XiEQ4hjbsjmlVO62DAbR
F1hfmPtdP63s1LxSUFhP9iIE+IeCgWFKalOBHQvS/RFB1yRjpee+3t6nY+WKsHGz+La2w33LFLDb
W4dj/IfWKrr36jzNVjokBIdTZPZuTHYdpV41/ntVxsIPCIvYoKWb60dcnE0IUK0hqMzcby3e+YVZ
ZnutGYhP2yHcXz+dTX7ghbCQDNl/KgPaJQUpNGPICj8mh67Lvd4+xWic//dEGGKT1dOZzJaFFgsm
zK5ICj+M77saQEDrujXddP+ACuUUkrMMLmSsBhrmVgTHVvie1h6/6enpD34eIyA2pToBio508oM9
Nn1VloXfRDud3fLiQMs/uPkwyz9JSDe/4wmd0wQcjMuOLi9Fdhb96x9wYek6WtWZ0E0iWckUUHGk
MkEirhZXI7As1HIJUyjwlnFhFnAQAUiu25YcrCaFjgBnAJVWt7wxNh3NuGfsM0/iPzlzG/ujkK0w
LOwHen9TAAZe8TbUC38udzZdD2Uovl6X2JZ1Yb9IvCU1Li4jH9qaZqlR+Hb4idGn1mSHJbYcgglQ
Tat214ltCW6Vmi0QF+q2bJUzLhokZ+zCn+LilNDExX3Uy8KLlkFx8bfM8iUlycb0ulYtYW8Vvu58
HhX3XcXF+vcLkcVWvtCo4oXPsCaX3rbRrs1vp0Yhq42DwY4tqDDWImHQ/A1w4IJKohfCjiot85fs
C5Y1nfTiuJD4mGfMSXTF82uDo3e0pGtDZktokQZa45nOsdcRt/UzXaXNW1TgWxgmzYD6azNJbo3R
aqU2FLlPsCPTqbUQq03rvzE7ZXic5IFCfnI6bvWbqyv7SU5iapmTKOVWCXJf2qh1WiTY82ZPw8Dp
mgOtH9n0nTWOOTt5shehTw+W5rWjb5uhCzPikfmoqSSwap3kyt99kvwsCsskT2xIIBpu+sJfxo+R
dbx+xTYUHyQ4Yjh0vqMlw3ivnEvWmPYiqtw3ZiBIh5/05uk6gW0efhGQouwyG9gYrQQ4b53EPBXN
3Wjv/zcaK5MXul/zxpxbrcn9XjwM4dMoAgdX7DoNOR3w//TjFyMroxdE9J4OWMyFMMRgVu8aetw9
iNYWnsUAzTWVdffRrMJyn1p6tAPKH7IfGtH3Me3SUzfZGYpsBnP7Ykg/Xf8w1QlK1yTMQ8HTVcBC
PBTzd2349r/9vnQvYtLNFKDmuW9ly85m7U0fpYq5y00dEevmQwGcTCa37Cxam1o9QUQ0dYfhQdPP
93/AgrD0FSwBQxJMOrphSnmopfh9PUIzY3SeWtVN3TyECwrSIQxmXPBgjoGg0jduHmNsQPVw2JQR
onnyzzNIjoJNuKfQAt6eryVf4+lMii9tobAF60f+Zm4uSEhMoABnFXMDEj1G5vLK7Y09eZhFq/CH
W7IyiYlNEVhnY+syXBMl7ZDUPR4ocf+VdF9ac1IQ2BLVBQEZnWkO+lEnMR5zNq0O2tjf5hYBIlv6
el2rVGSk+LS10jAZLZChA3c6fqujZs+96zQUspL3Zs0jNbVpMcBK2Du6eDTE9+sEts7c1AFcg1eC
QEpCut3F0DMyrLJC8/lRt40flvah4uGCLeKq7qpNXgy84JGXsHDTpSeDXlAeoZyMd1z1PA2Yd2Cq
6eDVH8oKDDSUnxSkE9EqZk88AjPBUr8WPE2xSPVU1u0jpy9TervwSEVRxZPx3ik0+bD03Fh5ylKH
ZE9Zr3I76zf/zpNpM4NRW2DV6HsKfZ4A+mTkuT+E2eA1evTDNhpvSVvTMbHtBLlYIrxkYS8lmU8k
EPvr+rGe/+/kAVGH9a0mx5v4PflirpZ5oiJHWFkhfRlF53qgZ148LyM9NGQqFE+YbYH+oieZ6nCp
8H6y4GUH9pRUP4ZB4Qo29R1bU//DjyTO1uiX0tLw+3vjlb58Vvz6pkmAwJGtwCiteBu0uogRWN9R
Exmr3J+0PRPYP0ZuslKlc5tHsmYnyLr7FYrx/kjMEA+ukoeFn8/JtzpDajmcdlZ7zFBuUWV8ZQTh
t6jHZMBdxcw4cvMyWqee9uHYxciIjNkQHQI6h84wh8txEfPg6kwLXJIy6wEj5eiiMMtkn7T1fZUk
nwehYb1jtVB3CMPQ0+3EPqZBlwm3ruLYtftJ9YbbFL6FWFYYQGjCOOR7ueRW1fR1l+KdNTCn/ZGQ
HpL592kPA72hGIHA1nq4Sikin7KS8iYvEEmEgasvtluC1pQ8X790m0p6QUV6x2NlvZkbFFSq0Osw
5EQ/LM2T+Ps6kW1x/cMKhmHlNFSi2/qMLZSFz7tzZ+/j8aFLFCSu8bGSkOwxsZIxDVdppcVuqs4F
va0qV5mSUDEi3wfkQbUwApW6/zZXT0PzoW8O/5uspEcMSzSTYx89GDHuUcux9fOy7P6AhLChXSgL
YL5NkhUtyjIRUVP4gQg+mDOLHa6RyEH+y7tOaPNQbDz2sISIUMTc769JGJj1ohV4To602evAbS4i
3cG8BfZnKML6VU1l37E+3QUXGNRD/v49JZJ0BtE72A7eFa4W7sXoieC7Nv89iuQY5V9nHih42/Ie
lxSl65mJeVyqNi98QbDQ1H4O6lIRW6p4kq6mGCosBtZAQRunYzPcAWLd6axzLQynbdBbu0uTz9fP
a8vcv1kbxm0dTxhJilmYkCK1cU8ngveLM2MUV3jFFxo8XqezpRdIsiPDDkhv/TcFNMdy4VUNBVzE
sUo+Zjf9sk9TBZGtA2JQOoBbUoxwyu5kzvMk7xcKy8Z/mAlaxpM/uEZIgAlhwMlbtgwV3va6lfAK
znGKivwzz+oGiGl55CdDvyhUQW5CePONFlbAc5SMqGlzSRe4ieX22gKrwLBh1SnvsQBvHybxjhh+
RfT7Jeuchv3IheqxuWXwwBymX5F7x+at9e8XUUadlLxqoxH3qp53VRK5dvwjWf599t1EQR6VN6x8
E5YcrfMoGYGeMaU+Z5n10FThtDcnczpX3RCoYtyNuB0BrkXomremKPG8ZwhgMf0Yijn1yzjY11H8
0YywFtzovKU+TPwclBNCDTI6nflkTJbL7eHeGnqnuBV27XSpnjuGjXa9Mug//us78e7DVnW+kLQ1
Dh1J7SH1dd3+HNmDE2Py0oqTY8IVtlJGHlyV6R0p6VAxaQxE4b5P/bSf9wVx6ugcL0+9sB3T/Kib
x6DyrSnzrHg3pQncT+z9Cas2xdPMxgV6g/y8YLVkA8kCZErgq1tnDl+NlOCFdjJUzWUbygs+f9GR
TDTqhbPdWiz183EOPnZjnp9YPD+2A1Bvr3O0SckysAaF4IZyIlESbNHYWC2pb4aFx9iXKGqccrL2
16nIsCL/HNwFGckKDLUVZJVhpL61uCa3YxfZBmcpgv2iD9/SgcIG1Lu0a26HkH4g5bjndnegxoQV
yWTZibB3ychP1z9qk3VcXZhxGy5DBqNtLGup+YgLBXQ9xzgFQeokitLvhluCyQOmHmBImYm45f3V
WDKtRJ+ZjjtLRHxsisbL2PRkNfV9TvpnbL0hCgXdJCjMNThaK3W2dBenYKwjvNxSP9T+ikrmkcUp
PwPOykun1+vS2zRHF5Skq2gyxMZWDUrz/GgAvyUBHjTWmVkCyX6sURwfr5PbyiybSOzhH5IiHFb3
vSiT1E6iOtFSf0zIAsj0PNmxCph6mUlCt5uyAHvN0s7To2DC/HI2nICAWx9pVaBrOEq/BVU3eRG2
Tv7J/bFNCEKYlNlyVlaMxjQwgs9qizPqzE69NI7RP1xnflNTL4jIsp77PtKXAEQcRIPUH3X3OoGN
sIYi0OUojCEm+A2wsBDZUCU6T/1kbmyPzvf9mkkLq/sINcvddVrrQUkBL2hRWHI0eCDAlkK1AruL
yVTBtrHC/NI03THq27vrJOSpjNXcgAZHMIgoCk5Teick5TAQXkBg3VKfCpE7wYBHt+XYbeoWBnp9
6ucyfV5yQHlb2WdjTNxwmjyOAsSol24xo2zVqb5p4xDffZPxXoFrg6FQJ4DBYafmyxIvxwxNEzTH
/JLpjNNDbgApWB+8ofvQNC2UmXxNjPILha1MaawIJjbMxLtvkexSF6DrnITog0M7IT1ZQ8Ydks7V
mfdV4GSLlu+nfBkP109l8+ANCvQ0JAUAECwdShFH1diNOJSaJa1bRS1eHzpZ/r1Vp2gb+UlFEjO2
11aiD22EZNHBTj5a7akInq8zshXTvqMhiW+MWzsTFcSXj08xYioDsRdpXkX4GhDhNnPrRtw8agCp
uU5485oaQrfZuvPGkOdz0t5oih5dWD4lBys/R8PX7om0CiJblhbc/aIinVNVAgsYY1qZr8XMQBvG
1O2yLE6PTdXpmRcP+nLDLbv5KxmT5lT1k/YB2S1slNZqAE5rQeKKpO2dMgkCRfi3rUC/Pkw62qwt
o2Isk8xvd8OdpvBnm9fzgmvpTK2+nQMYQbRtksJpWe3N049YhZajOkDJiY00NdtGQHH6MNyFISC0
5tcWWLe2iBR+SUVJchmk6Oyo0NBYu0z70LhdjsNybMx///x5pynrR1yEw12bjn0SQh+n/lyHlWcF
J5GlCn3ctFV4wJk6oyhNCil0TPsaue61Z7dLApf1e5jLpP1mZ+ei/Hr9em3q1y9KcruWkXcLDh++
XOfjeek/JbH1J8bpgoJ0tawQefvZgHHyCvJBH+5K1SKuVRi/OdcLAtIVCfMhSboEwtJHBut6zjHH
mfO7hDyugUlIGwcLZq5Lbft8GLE4A8a+LmfarVIPkmhGf+sy5O1haYPwvs2DQ2gHTg5jhSi+T56u
k9y8q1iiTVGisBGwSGIsYQahEHhN1PRzat+0VuIwTdWBKA/K/hNEXFCRZLlYAhhakwVPMkY+ndwy
8cYicyZKnMqYCmehLXbNtw89AlAgnUbOmLZOWuDNMiCPa+ftzmTAZmDYSdZMnomWrI55RR8g19I/
cB2jH9elshGRo9Sxlu9NLGdgcnJ0mIa1GwjfG1eRY7WzN0Z/m+Y5Iy/drcVVT+HNM7AQKzITuQiA
37+/+3GXgJV+jcdFc0vglg5db7g1HW1FH5WK0Pr3CyMz8Il0eYm4Ca0DLuP3vMNLI5wVwtu8+xfs
SKYsMhCcZRbYSckRrfS9IvaRZ37+USYcCh7aAqXXt/mWCy60Fp1nSQMu6uKs14WrF6e06N0uRwnm
sYgtL+x2D7xQvQe32bIp2kbQRIt623vhlVletYg7U98w7ikPb/lgK5zyptYhyfYfClICIeN8wiwC
fEBvl85kcseIyZc4vNGqOnNE5E9UFUivt/s3G3dBUXIIcxHE1byOpmSRdqysKHeGYcf7ApF96GBl
0NEaT4lOvCXK/mprVQb4ukTZbxUhamQk5eC3sYqT0eXHslZ41U3X/ZM/JheEmqRF6DeBP4B8Ov0S
3omYfuyo5dBENZugYkYycX3UT3a6ijJGveZW9WxV/boUUvVaR5Zsgqjq83Q4Xjd22xcK4xRYVIzi
CWok7zV7iLVyXFJ8eln3bpMMh6G0vGheTsWiv8SliQnQoHto7P4haiI/6lVd/ZvMYYMwcqoUO2bk
vLYYNa7p62BMO2etY2Bc5VNRN9O362xuNVwif43uCAMQJOBSsn62EeVmlhSZj8ynu6BaPgHKfWF4
NYaGW1Y3aKHr5sShZzo+xt2ySweyD7Lo2KWmg4au/azXpybR91Md+2Nkfb3+eVtCuPw6yWpWXZEn
8YSvI23mhK1wqvT5OoWtgAavebJuahYI9CQDZvbcTKsas0B5dgqbdpfE9X4YZ4ccER3gPT8cC5p4
12luRTSXNCWTllqiKDW+yjz8mgzUDVNgqFSPAcSZtq/XaW3qsY5ZFzRE2AbchHRJBpo1CdcRPnHz
OUcDYV7bpzKcPqcDc5fCuqXDTm/C3RSxL3FaqoI3eT77zS9dkl9P+MIviTKJchHOmY85MspFekDp
HuNq9WGoyW3XfQq1yJssNO42NzUqRMUYDU6D5IHXR17UN3s0ce5txF5LsLi0UO2a2PL9+jqYIcTa
eCwXcfSoG6OcQTj6vC/jD/lj2iqii823PBZjGBzcCXSKSJXeNLXMprTx2i1rLDYPIndoP+msdPOQ
fGoFoGWCYCcACaQNiohjq5iBMuwvypIF0zNgjQ4GgfEdFyduZycaPxTdj6n6UU8/THNxSIEOs/pG
Q1ipB3TXqozLf+Ed032EYw4Cte73h0+MUJQDgB38nlQur+9LUawNue4wL+5ioGfdzs9hd9PEg8J6
b94wZIAoFr6hz03Oi3c5G4chHCH0wPBzhrmY1nT7snG4aA91rBpi3FSjC3KSkqOBI2uAHYuIIfyU
jvVBi+5t5VyJiifJUi9xY+kl7ZE2MbHPtrZvG/2rnp+x7/akp/nuutnYJIYZLIwUIu9MZWAiUY41
puSgO0Zju/G4a7BiJiFfKiTylljhg1S0JOkBvEwUzZoPiotd0uI9136bNafH68eidaW4FVvBj37B
mCTFKp3gU1ZiUT7sNX7G8PUe7b5uhrtwXYTblveClOS8zHggIdEMJBasb3lT3qTGTcC0XZiU7sy/
IXQdEvTK135VDYoIb1MfKRBiKbo8jd8GXBfNaiy7gNHVBfaijq9NXLtjpSCy6TnxOjNQlqY26pXv
L7fI7FLvekhSj8RBhOc2yb10gDEP9t3wiFSi0+lEkavZPL0LmqsqXXgTju4yC1iPmW83p9z4UlBM
WZv5AXD8n64f3iYhiA49BRy18DfLdkEIQ2/YcNjVcNHZNB/KeRgQBlWL15LQdrq+VLw5Ng9MIDv4
T/lZRuKIurCpuxF+KAtzRzeehrhxLFVy8C2Wkx82OppXEdNSxLS/TaYRbBPrKljF0c68TrT9KeAo
x7JKd/NeOK2VPTUJKZ3l76TNDhXaKQZ9H+XpcQm9chaq0tamjG04KAOj35CxdJhNR7K+t6GlTf+h
bvPFEWXvULrszARBwPXz3BKwoWO+RugWwfNYUtaQBWUfGBRREDpOQWoYngbljV8NlSzfSyISQ9Qg
XRtPDNP/UeU1xTlHT9d1NrZM5SUFKXLUx2Q0usjCCZaZa/Tf9eGAXXROhzqvgeG/68S2zseggmAp
DeqOaKV9f9lmGy/tEOEbmk9Kty6SczXNpzb6YPa4DddJbR4P05lpCo4O5zc8zYvrVqGFBEGAyPzU
StzG8IoW3VWqEUAVESkSznk355EF4TH7qRiwHDbeZXn2P3IiOTMa6COPTQ5ci+EsNN21ilutUd2c
TUW7EJd0MkWKYaCqgbjI6IpjnSt4WLXoNz1Go7uFY0fcxiQelj5JmL1gsnCw6kekV91mSZ/6np4n
gxzasvo7jGwFyU3FRq82YXhqE3TYvde1wRi01MRb1I/j2mcWWmvMU1yhcohOZyQ5r2vbpvgstA/r
HEVvuJP3xCqTBnXbpRjOJx18MeHjQSRmpfBVm+oGBFuOYVDMO8k6PeRmEWlTjrnB1C7cxKipS61e
hz8ei8N1hjZvqiUwnw5nhWltKWM1aYnNGoIRRXuk+4o+N1G4n/rU4cmH64S2efpJSF482KFjlQcl
xtwq7AFphmlnj09pbynOR8GOjDZRdy3eTEud+4wHzpiLb424i7J6l1vh7jo/W5pgkhXzBvlF9tsA
fTqXWUutMPfDbkHHlQXwyr8xmaBSuC3tpnDtCMmQaiGy2LLBpH1vwfuM83Aza3CxVVj9iHr9E21Q
Gc+Dh+tsbQkQFtu011F3dBlLCi7GPAyxzS7366ZxC/EjMZA90dp9Md5fJ7RZy72kJJmKnGMMYSRt
7icA2nGNOULHtN2y+5YKax8SgVWvc9OdaJgOmMOwf/RWELq9STRg79h+otWW2+Zm+Af34fKrJGui
xVi6OE24D5X5zMV3nXxFOS/KVQBqW7dBMAQTiLAxmkEl5o2xyCM0J8KOpNXO6s6rNxk7FabQljUG
RAX6dNHntfZwv7dWViYEQDkxEGiUbeiI3gv78gvv6nNraLukR0461hXXYkt/cCcwLcAEWqHediZf
uOOGhV2BOmKOQcrFdKLhzjCFq/dYQjH1KjOpomW8Zw8NZZ1g67gYum1einjXZ4kXIiEQBIt3XVm3
biHSfJjKR8OOoctNO4icSqLNLPdNY/ITpvsB0K30tjtkmbWvslTRA7P1PkIvGTaDowkaHd2SUaZ6
Q6u8QxP0nANKy+qtD+30Yvb2TcRuTLQA4X+d7clSWGh5b8hbwg19bIaF+ScO2BHp7tMosyYtwpgt
i5BVirr7IG4/FkgS5MI8mAwZ26Vw8zK5JfV4Yy2BE4/tH5gf20ZHNlJqOrFlc2fMSTwbHHO49lyf
x5r/lSemW6XDkdeq6tCm9iBzjaZlHC1avt5rD3QyLXWG6YZimf3JHj9wNAcOM7sVyth7gxSqMcAL
EmjOx7NeOs+iK4DKP6PRXBTPWMjnNv3k1QVHv8DTdT3dJISXIAIhQHxhiu09T4ZesaLmOMFav2WC
3RX5azGfNYv/+0cnI5g0AJCIriPPIWXnWCtSpMUwRUE1cgrR1piTFqjXClu8YSTfUZGykDWdolYM
mJyokLZK+H3MgAFd/kHI+o6KZEXMpYuwNxiHMwzaxwE9mZb2YGjdWiAsutgLeOdeP6StewaKK6yP
/eYDpFOq5nFkcbVO8HCrdzIrc+303mLPswWPXu1K7Eorw8GpyV8hYOYwoHO6/gFbcoVyIKWPvDXu
u6T5pV1ow1gS3HM6OVX+iofGn4D/sEsa0nOztVAZMXrQyGnloDRuCuqwXFHj2WQENX6KLAB8jtzf
EWcZapEVwGwS45UXSEU094mtarbYulMGAYCJQGkcJXJJWv1Sk6Eus9JfYloe+tmqnCA3f1Sk/ghE
rUbhaTap6UQHygEqiCD3/gb3CZ2YnQrMhoTLqTE6J6zrh96MvKJQbT5ZP1x6qzFAh8DUojsGE6KS
4hMG0MaYhqUf2U/YzL3kp8S64ePRTBRB+dYxGfBjyNYghWTLoyg1MarKCrTCt+pyVwTdGfnh23Qw
P/17tb4kI5mLKbFsFGTT0m8XvJQOWP9hj4p5kvVm/iayC04kkRminYB0npT+OGSOPrz2df1HsgJ6
mUCnDF6Aq35cxE99G5GS92DCqp9BwLKfyPB6XU4b0cU6C/6ThKTQfOrEEmMS1tcxgOzE89A4dreg
PWGXxtMNn6in1dWNllvP1+luRfzI+WJGSEdphSE19J43gMSHXccZQDbKxjzYVV4dqtjsnTjogINP
BEwvAq3DNBnseTQ5RpAr7qZFYu5EwukJpc/EJdUM0MrrH7Z15zCKzdH1jUlHNJtL39WM0Wgja+sb
9XxgNsdjZNnP5m25qPJiW93f2E0DDLw1rIOLXq/KxfFO+tDiQYCroCfsNIt6v6QnsxY7Ptqu6FyC
UuoY20cg/bjhnd2xfcBHby7ju1FMrtE8WFTVLLWl0gAm4JgAATwAsqnvv6iZgR4RxmXpFzWrHdHQ
0I1oMCh83pYJuKQiXZxmHI1yMKFz09Q2sJ8Nc40ISJAimKv99dPcdK/wrxgiNLERG5ma9xyZZWnE
+lKUSAa9cmzgGNFmVsVrkXIkQDC6qfTjZNxgM6Rb2fxk1dMfmHD05okV8gyDJm8j+RdnXIV58n+k
fddy48iy7RchAt68FgxBL0qUWtILQmp1w3uPrz8L2ueeJosY1u3Z0/MwET2BZFalqzQr1TSrcpQu
N6O4Sd/roiAMHV46T7zrNDxFJOxzovMcY58B5bstcWs1Z4XJaqo8KxgYzxAWEerSlCEFdIQGRnK0
tyH+0rF/T2SB6y0SQbIBrgiwnXiDXN+WwXu1lGgDiAQn5ATMstpnXf8vrgT9MGgCRbUJ50VZHqNP
pxwhT4GB/DonWrIvuuiXqGAiMfk34QI6pFQZM6ySjoLBNT91BBi6pimLXVTVqyjjPkfxp5CGWyjv
fTlfcN/wELIEtUIVDftbrwmNER8Cd6nJgZLTeMQoOIdr/I2u4WkR9ZaS/rhPbuGersjNduRCqrXG
S5EHq/Od3o7Eyz+EGHWmvPx7O4GJ3O9Ck47Ajm6f9Ya05AOPh1yjJzhr6pXvhkrM8OJL7Q2qjhnG
+X5kTEzOvF7w4vEBJHooil3N6avekB8C/7low72K8dWpLqw8/0ArrZlFFak9bJ/JODNOGoZ2LRhe
lNOAIvuNIooGj+sfgUGKLAnbutjpebHOq2qTsaB3FyQEA37IiaO1c7ZGlGqhatEmbZQUu6pWSOkd
Annl+xmR0oB4A8u1LbCDZDXCCtTJJE2nB0A01c90LRkLpEYEabIg/eW7EgR4st2XwyWmUFVXcHcg
ctPT3cutN02jCHthNFgNVIrZWu2zyOkyWSBegTk/fQpkhlguMIdYHBUmcAfgbBqWP0Xdr+8A0rZT
ksKOpxY7UyLxX4y+4+hkXNU8HinRz7JGwFoWYzAKTGAY+qopuHgTBga3kfOhZmjAwiHOt6SK8zCN
ptA4uVnFt0jqol4S4n9wsF1a2shlGxJ1UiUny0KDaHkjMZIGS4cIgsiiaSgOAU/1WuCHxmi51MvK
XeJVH1wwt6gb3uq+dCxYKTTdY+AdmTpMPtJwiKGn8NUQyOUuqPc6oDcqA4sSMP7x91SQI9O/GyzR
JUWpbqx4UZZrUbWTgJ6rTc8oCVec/d/RoJQ38gexlqK42iW5ZK5KzP8JMaMNY+lC0DmAVy2iJUOl
M2BNN4q13ocVvGLk6lP1K43+zRA3oJowE4Y2OdwJ/ciUGkGpWqmoMMmsrnyNs4TSt9vWc++f1iw7
1w8zMMHPWW4ZTwsAGl/LVpZX9QQkTzzSVX9Xye+qUJEKu1G7kAW4yaI0q9aF72iiIoF3D3KMXjxp
0VvqYcZOPcbc232Gbu8GDMEO4GrwWLu5mzrS1GaUOnj3T2EkDetJzvo8lWYogOvkt4iIdlysWYpm
ZbHK0BEWBSrkkks19IMWDPR2jR1F90/nVs3xVAHePcIrOB2g5V5fAhoWxqZQ8fMrb6UZGWmaFz1g
2MhFGsjVImsgQbDoLm6+zJAY9jXcQHXSwxdAF/Pi8302ls4INuT/SNABtljVfjmokFp9JFn3AgC6
+wRuhRUoVDC4s1rAYdJqgbU5wZjIQr6L66Eigcq3u0ooUJUvisgcuH5i+MnvkOJaD68JUtpRDD3G
kgBFs6s6Ux9XRWHVz11pV77DbcJsL3QMQWAxSMmxn2XywKNeuVNzTzJ1ufTWQ8q9ZTwaU6UqrRgW
cxbaW/aAAoEZbg0h/nyhF8qfelyQtdIE9jipt7IGo1Yy4gChr2yx+yqlxhqEnCPe2DPs263Dns8V
DS48wisF4+PXhDtvCjXJwysJbTtp4aSZb2EngFcHZhif7svMEo9z/WDGVMcAFY12jtGxqM1EBFiG
Vu1SoN9p+cbD7gY9dUQvIrmuEZUV1N0qAqYLASkELwGnrdIr4vI4lxDk8PVOkn41M8Q2o5V64fiu
vk8dXyZGWh9L+H4/hEg8HDwS+cc8JLHOOLwFeYSjw7EhAkGvGA0FMUN0GtIk1gjqv/rkAFlQMJOX
MhNJiwzNZACujTiH3n2SprWiTYNX7wJVcQsNuCjnlsvNqew2icKoC86HQwk9XDgIIVDAW4luQ89H
vJ5FPmzgW0OSA9ZGDvCaeLsvdYtEsIdkznvOWC9USFXl3OTrMoj4OK88eulaJ6lf7tNYkGxdv6BB
hVQc9t5nrZ80AJThTT2JNiWaWwesiRhD3g6KX1Ifk6ERQ8aLZVG4dQ0hL2ItaBYlfFUne+o4pg3Q
Rx6z7NT3rJzxotDhNSvh88jk0duXEj3HMF1eNzu+fEgGDzmawYJFGkTRvn+AC5ygPqyhLDtnCqUb
TrKSl8Z+aHchIBxsqS+7dd2EBsuJzN6bEjj01eDNiso3OqBor9VwTeAZrdzuxmwyEyN5yQN93wmC
08cNUdP+cWzTR3nKNkq4UuONoL+o3ft9Tm9FBW1XaO+Z0Wjx7qMNPfwjKpuq1AE7xcvsAJ0FTsSJ
yAqLvUcqMU7swEdpHqtN1sowpuv71G8vFNSROFSw1AK5JFq7mwJhYVPq3Q4Dd2ZnTCThV3DvpFAZ
T7JbM3JNiPJnQqdnnu9p3S6O3Cxx+sLpMdrj7zmVdaez/l7fKSrtcFyoNgKrGEH6tQOrQ6/Sa7Xr
d00flTFAvJNyw0uZbmcAzjXDCQiWhpF6JrrPK1IMvuBwfJ2v7p/rrZHBj8A0DR68eI2gbnj9I0Ih
VaMGErxLJ88afCBIRAPhKpmh8AvXh7wsunugKCga0gnowfOyUekBx6j3dvRQ+/Oo5C4oMgaZWxmd
3+4AAMXWCDx+lPlnXAQjNWoniRZXQBVUSn5bSO20DzjMOkld8tFoQOVWR7525WR8QiO6xAhI6MWI
SNQCphXTOYCYQ1O4RjNZTN2kD7km7BQAF40ylmFN5yLZJ199ZMVbY3ocxYjwnem1jhJvmkd8aDV6
5+53Jj/F3ppXQ5OFwXZ77vo8xgyURcwlIvM/H9jFgaRipmCiOBB34VAX9ljxlXYysqgrTSVQcgzm
FajoMEziwqASwPUA5DMPTOCq6fJw14pJ1yQT1hlpHZEwepYaWESp6QSgpkQuDStPNHucIrtS/94c
o2iLnSEYPUQiDFN61/z6QpTkdSIIOynlsAUvVpVdHTbl+b7SLJwqmoHQyYXnA7BN6VxRmVQd+t99
nGoWCmu+UyuO5BjHI62Eh3YPKAKGUbrVUvgwxINoIpuxR+k8WBlNg65h0e0O05UiIPtUYGl9JpVS
pftoyEOdIckLbxZUv4xvvDBU+G/Kf3mFukaU18KOV620NGUN29xIIVmAz8eCN+OQYgxn+GsLf02T
CkX4yFOqXs+FbzCMon9orVwpTWCQ37+7BRMBlFhIJXrxgFKii9cSEpd4VCDTJ+y0VO4qc1IaITWT
vMrwbkniMjfRr4u9IXrRTJYfTBhBSzlAN97/EbdOBrH3f4ZHgAFxg+uMxWU6N3AdfgQniCvkmHRr
AOaZI0SVtlam0OlbOWSo5RLNOQYHKBvyJ6jGXTMOoPxpALyesBtGfTeqwX5EBZDkklFh1Qe/842I
weTSSaNbAwU/De1zgLi7JphwUi03wDLcZVn/MwgwrAi0STFFiyVgJ90sik0ur0kZVwzpXVAWeAGo
P7wr2mDofl2hCsQqHGDz0CXI2frQNx+5mBpmE9XdyHDiC5YAAB5w4pj/QY8sjY5upCkCTWwzAMaT
/9h0GGOPS7tVgUWE2OS+zNxGmvBqqJ8i7YI5ghvQ3LjniqoDIBw2AcjBR6lWnSNyFc84vGUqSBSj
qRN6T/fl+QrWPwuwQDv0VYckHYvWjYue1Sm+dEV4veNDEAsUBudjvXBLfd/kfaJF0k5P0mnHS+1v
OfAbs0QnJcOqLFOaR4XReovSyKwVF5QKaFocxYm08xLlc+iVp1FpDlzn/bp/OYtk4PURfCBEB2ba
NRmUo1E+TVIJjTYiAHwG31jN2RK3KPmJkYSbXdh12Ig9i8ABBpYL1ojdiPcU8ApX+6oITPhkg8Yo
Uyp/lBVvpt2DxHEr/PvXrKEiB6shYGpJk2nWSk0TgxaN+Lt2eMumhBgYbhNZsDG3YocqNCQOHZjI
XWr0TmleTkIFAOEqQJRljKgX41ukDjHDIC0SQccVCi3zKgOdMkh5WEGeBx9E5LrlrbLMUfbr9UIP
/w0hgINDyRVUk+iRGKONizxTSnUG1yxNMUsR9/hT1nz97c3g+lEvxaoTmHXM/V0LHT9VcoQlnyoW
otYpb9eG1pVuNyIEIm1WCtHj35OD3PGoxaEygof1Nbm28SpgugXaLtGqlnRa9yQHuqv+PVQH+m7+
E3zM06ISRWZqyx4g1KG2C7hyN1MBCNtfp28M9Hois4ZtPWhKoOF9jCRV84TztV3XhM94tHio8mlf
ZaKzJvFu3cNMCKi130lKGO3rI5MjlH89PdZQVHyvY+6cY8VRKjuhwEoQLBFSUM+GZ5CxbYrekFr1
Le8VASCc1dww/R4IvT7G2nkgO7Ou5z6lm1WfPVo0+ZbH9QA2yxabd0kvrL4FGqbO8q23AQsClf/j
CQsgrw8vaEoDD1JQkry9kFcHYDEVXH0Q/BKPVEY2dJkrGAWs2gNcN/0W70uo8VTi/MQoDMzMFwOn
KsKHPM2zbabXDMVdMERoLkOfBbpM0eZDc9YCuL1N+R5RQ4DKPOEE/0VDp/PP+/q6SGWulKF3BBEY
PXUdxqLiZWIpApkoKkqSSWK1EhD8/bXrA0z8d9s2jg+xJSXjZSE0fpECIL7RksSKDIztJBwvmaUq
DPa/4AgjIIBewRwIeu2vJSIPRSHr6waRnRx2JjCCO+B/aDqjorF4bt/Ln2EeYMDnv78IGQC7O+l6
0AHqIkqNR0xYRo6aBbp1n5cb6QZyL4w2Btg0HglEusOS6wHE5wP0aNemPqk8+REL46xagjvX5Ccp
rxlHR+PjoYowywCcNZotMWFFtwGgch9XSSeI55hY+323Lsnn+rwmpUUK8nZQTNPlrBODRzoTcEN0
TmteHCUnCYUh5iAarBvLCjfV7427/bp/kJTq3tCgrmtAd0qEZIx4tt5/MIJhum/y5ttUWCc0Whh7
Cb7t7If10V9HZGO6ns0gQyeObshQKtRxolcbaLQ/v+wVkpPjQNarnw87Yh7cJ9dinNe3n74IIG+o
USFx401Vpc2XsrVeBed93z8e148/Vza3OjQmoL9Mlhh8+9N7FOeQ9kIMRuRh4nI+RmsvONV6st4D
c71ek8K1SUY6WzKfI/L021gzWKXzGDesUgZjkvkx5quZMKCaf0wQ8t5lcjf7oX/m7kaTPfX/cbcF
7hWxnDMZ3HVkPT78/DE6psm9fVn3JX75BtHFOy+pRzZcpUIktNy3U6Vy4vm1sfZOTY6PgfW4+kns
ggimRzYn64VzGDQXubygSalyi/5az4s88Zyt+Wl1GHdvOjnYuVUfN2ZPnp548uS+3KdJt4b/5/ou
aFKqHSb9IBnItJ2tYI3+VHMi8pewyb8gLK5vnU6s8Y9le3VBkNJ3r29x6JMhnnvTl4loWa5nfkWM
nMH8kRt5uSBCaXvkS/1ctRLPssk/eI//7aFR6q3lahbh0SCeCwvSGE92dx4+x2jnJiv32ayeT4nJ
Ikk9SW/uidJvqU+5sEFocB7NPEFm//WnaWZ7bX1yN+ircE5MaaSc5w1BSq9jo0WSJ/Sls6V+ub9f
BEbSgMZ2ob9Pd7Np01jJfAjB2+45Ups5/qzeRGsTENdiicP3/NIdebgZN4h9XukmaDN2O5r7lOyP
x+N5/aiufz08ENP++ADZTU+sL1YqdNnv/JFEuhMt4IJa4gRQ3r4O1j4wnfX6gex08uabpvnFkBIa
HPHmUCkLItRtPSg8Li3Yba3399r0yUAe1POqGYnpnr78T+bRMowW3URRVZh86HgVDG4d+NXuKbHq
VWChDCP8Hkm/deOnkfhWtGI6BYaS090plZ5LCdruxXPjvOz3wcM+dh3HJ+tH2VrttNXOFEzRqkz3
63TfZjI0gx6W8oGQl8cpVPHzHBKfsDq0mZdIWRe0I1RJNruevTVYjjORx9UDsW178/SbGaksh18X
8knZFU1PQz/rITHb9/qExYQPlm+5jBjhH5QAUSLyTwYmnymbP4WREElCLIGjdyexJgjl+gG+dBOR
wjy5p5NE7l8RPfT1v4rwhyLlADAkPwjjTHGbrN+7tZyZCLy6/UjcEwtU4R9ChT+0qPuqwtYfBMCL
nlPyYr0L1tl5hGX5uSJmYj8/nU5fjOP87pC9tWZ/CFJ35slC5pdqBNNsfbaPxwmw4hZW3ZvlQCay
xuYesiOD/RG+btwnPyC/A5Kc5qeHOz3EBD6K8bBfdk1/fg7lKYy+kIW4Bv9W7I49Sdfpk8Xa//QP
cvp/ROjZ76bMvLRrwHMeu8UPpXKI+7xxX1ry3zHzLcoXcbQutloz5WBG+YzPpme2RGGElvQcCC2b
3/J0QaKQK2xfTwPp/GId1cjurc3G6onb9YQhKMuxOYBL/lfvaFTJNMmCqcAk41kiCv689jbeWEJv
WQy/w7wd+fr10WVZEwUFCG25p+DJa22PuP7TKeTJlkHqH1z5H54oW1IMgLkPo1n4969YmE5GE2zl
5J2339PnZOufTwWCZdNMDm/mU8SYnvlOTNxRPToT07d66vF1OKveq/PurM/ftmxFiI1n6zP8Hf6w
5GXZz/3hmLIvnebXkzbTbM0XdVPL1mGDcIV72H65zHCFapi5kU3KtORjW0ZxAdncbkdz73DEcdar
jqxsPCA3eCjfN9MMy0HvdezLvhwjA9SswCPCqXlxf7M4YommNHN8oW1oZAHiDD9zhNUDm/3cF34u
thjAy2SW7WDSmmOlS1o56r+DMGv23lGBwW3C/jrcmfWGYvlTOn8/Np5aqN+39Dqa6mr//knO5OHH
21tvfeABzrglJltUVAkMEcDQxbPQCwjxdLwNzdBKTIsRV30XCu8ol0RZkdYIkoz/diSv+2L9/skR
vPER0BHNXhGdfETkOUDAMBKEDAyzvxjTIamvAAFhnvCiWFQwnSZJci7hgVDb08naMr4/+8Ab1i6+
T7GmYglmClx0BOYGXiBI5TeE/xrXrJtaVN8LMpRxlGGDPWVm4wXBsLY/2PPj+r7OLj/cLmhQoVWn
h14dG2AlJY0DI7F3QtJt9dCKz9E+WBXWwOjMYVKkDOAQ+56fpdl8OeKqsV4NghnuwcSLxmW5l+XA
8YI7ygCGbaNhs14qnSunsuabGnZVYj0/uaffrKzq91DuPaGgAid98tNelnGSLehYTmCpOxvqe2Ix
xRA+ukohyrw8ySp4ijAYcX763RP/kyEUDMH7jkQuLV+RaX2RgsTLXjbL544kmKnWHaY1n/XkzpF9
m6oLOmJcYgu0Dzrjavuqrt7TDTeQ7OC6JevQloOnP5JA97gYepXmnoLb2e8jNMHaiCp6UsLlMvN+
rMOjjEPicSXgbEGptF+to+MM5DHb/kyIjQjX3L7k7v3LWnYfF5xRVgIbibBktMAhSiQlr0hvrh8f
NfOhIQ+7NzcxdZN5bXO29N61UTYjLqeh8dC7cQ5fVG41mLbrnoxz+gPtfIyXH5M5yljkie9HmO2f
jQUiXo2Au/XqUZ6rMLa5gcVgeK1vYIV7vFEWo8y9cORUEMQKuvft/uisGzId6p+m+/t0+hcniWYH
FMzQnzKXUel3UOcZ6OGTG4QzM8yxoxH5FJRWJ24wUKD/uC8o38W+a9auiVHxTI8hgk6IS2j19hXp
KyR21quVcULNBP8wPORCJvqa2CxDF6ptcF0J0PGZGFKcZNphf1RgrYl9qNu5JMQiN4vcPd4oj1/W
ctVNPchhAXtjjaa4KQlQgy1tv8OwzlkZ8IYxGf6ZRZNSdF/OxjgKK+mMjr00s3PMjvf8E7p1Gfd2
G81cHyWl4EEWpskggDfrFS8jgLyEdj06m8x+ct2JY4a9t/brmhyl3ULEGULfgq3t655XSfbB76Bo
93m69WHXNCi1zqou9HtMwZ3L3nJeA1N+4LEsyjTvU1lw/9dkKGUeqyHXAT4ioTqx5YECZOc+Sc3x
KLdmKyDgYEnhLGX3pJAKATQ9alSuBj1LOu6rc8yRaY98GNNKMSSPfgWNE1pkK/H7itJf1TNL4OZj
ucMG3SZVIMSY1BK3E4/kFUIABUbk9PO1s2Q7DR41Bj2GfNPvH84wxKmYT23/En4ETv+QsYw6414k
yjp0flxjYhUMjafXbXSWe0vlnOSlQGJhy5DshfD2SuboZw+nhFo66aD1src4sifeujPxxHrqCStl
vlB8uyZFGQYtEBtV93Bw6NyPGtI+BKDDygYt5CevqVD2IEhzucl1UHnZv7Yv76NtkKnYtFalzg/H
J9tUyVtCyIF72+633HG/tczyiLoxKj//rb+k0QbUMAe8+TALfqiSdvULwFcIrFx2HwZLYijLEfOJ
3k4jHHNvoibYR2vNBKZXphLLtBjiz7CFEmU0WiHy68bvkKMkW6voCHrNf8ZPLNPEUDJ5tvoX/niq
AYDY97NYKmRv6SuDvL8fz2S1wtrogLwwDO8seXcsiEyFGlnlBTFwDaXz6+DbCql2lkF8oGjYyqkL
9uy6h8ygR0UbtZhXYgBwMJQkjkG52aGaqpmW8GBYLSuBt1AguNIHerCOL8WaT+aThFPx3hFy58Q5
rlHW8dfheofeIKa3ZPkxGpJVa73GL3uwZ8EcH/ck3fdrkxn6skSEMid+XepeM4FKa/abdCRIejUp
IdyzsoKlRKGBZZYZkQbd1F6PowFsckjJdHzRTyVKVS0zFbTw8Lu+LirUqIK88fq+ngP6V2tCxmuw
vNU+Duz7Is86PMpgTFjO2PTGbCVTMm0zxtdZpv5mLK0IKr7rwEX6kqtE34SFWetrGbPUjvFmsHwY
42JoBOWsrkcg+n+fWWfxL4YjfrUiEd3aZRWcWaJNg9BFegIYIwmkrD2CW8Fy+H3tlG/wZKyk4EK2
/0oSaKTXdqxCdNODlIqegVcViJX4c0SVqyZrf8M/VZk9rEqo72/mc4hlNOgG9zJTa2ks4E8klDn2
jmijnyvEiyjda7axajtiiuTZbM3CyvYMY8zwL/Q6DTGL2zidXVnS2PJknjkz0S1lYr2GmDdJmQ/B
Q0jaVqAzzooWWHh+JQ5ylgixGBwtpNqub5IKSYR6GlNpKCR07LzsMULdPiqH6R3JNh+lN2bCbaHE
d02OMiFih8mzcn6AoSliX3zqZA7mtswq9/yr7zhNegQf0/9pyisg05svr9rRsUS7b20UoybbdhvF
vG+wFjId11xRcUcl5mOszk/mF0VAfL+dCsKvehPoIzYmzEwSEdfVLJ1Fdnb9d7ikgXz9RE6BGTUf
JrYsFZ5p8iS2fvsOKzpeNsjAxcP8J+oAdLtwnA9R1ccjguPWxOYA7iTXJiuoWublDw0qzOkMoR2x
w3E2Xtvhh40UB/nNqqP8Q9rmDxEqtin1tBomD0Re5y7Q2lynJpqODug42mQr91++X/6Qo95KWtwD
42REFLDdv+7TvVlb5hPSiIyjm43BrRT8oTIHdBfhqKpmkjphAfD5peAJ4K9YFmI+lHvfp4xR14h6
LFT4fkxe9pIlHA54g7nMDq1llf3DBmWIyrwbvGH4FoD6w3Cm7d7BP2gybb4MMzuUIel35ujCm+mO
+Tt6Zqjwsp/+Q54yTKOWenLVgrxzdNABbWMCmBEKLHQiz1biDwkqrgmzUg1kZebwFQ4ajcjH8xlN
b/7KRhM82ko3vw3rN0M4lg0ukE5m3IzvBX/X0sHFcg+Q5wlPooBEu/iQvPG/5GO7zmzsA/aeIpfZ
v7hwkhhiwRKVGcIOYJcUm4OSGr7XTfx59OoJe7kk/82PGyyajwoeNb4pFHe5boxuaIhYRodR0ANi
pL+cskK5HjuhMCCvzEOR2HRPaTr6xASF40T+XNSnKPGJlNl6/uO+zCy8lOYWEkCiYIhi3k96fbRa
6I18XpfieYjPqqCSEDiU9yl8j/5QugcS82DQf4bFKDZ0BRMGYlmJCOtj8pqskbV/9yvzmKDG6B+O
a2H7yJmrzN39UElvFQScik67q3cH+7lbPTGEaZFhYBxjk9wMe0WD4ccAclaytkDzcICUgVRaSs3C
6liKRxQecDWAssAWJwCDXB9qkmLe2W98RHeN+Qrc0oAYGukLEvcEidoNeuiHyFIPHuOkF4wogN9m
7F5J0gCHTnlwXxd9ua1EkJUlknduNwAljxmhzxJBXSdgBAEUDewmLNGl244wM5T4ZW7AAhzL9+6H
t+M2m9/A91cerPuCs6T2V5QopxArvT8VAShVzlYj0dmwY8GKLXfbEt2snPvUlp4DmBBRDCxKmNeQ
0BvO86SUESDAssUkJvsyszuRTD4SIxK6ZB47U8akRT0duP2gkm71jBKXxRDNpSIJOlb4GaZixt+i
L3D0h6GSPQ4h80Y8fA5uE5LQRYCu8at0bYZOZlrTkQUDt9AAooMqFrwIM5YmwF+upTVS+GYa+VQ+
S9U6Mty2V00e4H5m9FisDHXXjmarAXaA3D/vpYc4zhrTX5BVzCbSs2h8D1wIzROMMxLjdrcV1+U6
IOKPE8uWf/cZUQI7j/nO8FJAtMEc+zV/KRep2VBKIGSNo2mVH/zcX1C9JOSorn00VXIk/ejwX9Je
CMwf2JRcWtKGJ2gnBS6d8MDyoUuR9tUPosxDJBhZk3Cica5t/7BPnHBTm+++yxHtkCSkO0R2HpAT
qzNx/uq9Y6Csg9cHnuJjSv2chMR4jHdQpCf3/p0uxNgXjAEl+vqkhRbAiQmwqc9jZ2UBMOS3w1Ze
hwormlsIs67oUBKrt0ZdCz7obKN1a4+G2fWOcZBJfTbtJLMw0E82WGt8n7mFd/MVUcqNRY2c+i1G
/M+gOdkA5Ol4K/c+mgF9pMr5Pi2GiNyAkWZ+rMhloc4yK276D8nqaxI5qamo5LCRTFt9zS1mmva+
hKg8ZW+DPuGiKcWxWtWaswfzkJk+w6YvKCOWA2HgHphZCpDm6SlKrq65JO894yxZEslW2OUzWNNq
Mv1n7tisux/Kqn6O8PJUiKbs/RgLS504Nn0U6NbTY/GekKohcXL2lRULgeKWe4Ca8lhaA+QjHsxT
QsU3g59iOt87T6Wl1hjGTde5bGAjC9qEk8TRWGC2t/IEetgmAfSOGVpKpd4KQ8ZjMUkZe+dX3j6f
AxOVi1eWs1bnK7tW+msilO1T0fJpFBWIvLwefznOVje3yHU5giV0JHXz1d6xtnuMIRzXmGn13eD4
8LbZ2MHh43A4SJv0Aa/xE9DPyWYTOuZm82R+sJI33+W8ez9xvpeLp58fTr7qKfiJFjrsPz8NZM87
K0c7874k59Vhg6apabMRzMl20SqATSIsRzQr7s0PAJqFARwDtAjSXncKfUWsKs9DNXBysEtYcSe3
fytGkrj5kXtj9bAsXskfcnTCIwXIWDxVhneW9cKM1FelZIAzLISfuPQLCpQk+6UEdJgOFConW4c1
eS8Jb5eb0jTM4OC/FWR4qUyRYfu/m6PpYwS+CZZaA7aMx2Fe32NYFvqQ5Zk8T8XmpCSyeQyJ80hW
6DvaQZye0THDEp6FaRrEEIhFZ0ASYJ98V18vhadOvKgOe/mMR4VgoaEU7Tml5R0PHz3J7dbWEMs9
fdw3zt8lW4rTK6KU5mKW3RPkBkQrC1pTE4wlhb88a+3sX7dfhvX1lbtW37llDrXZZKZ5UrE2qiCn
v3eD18xTyo19zh3XlPgdMhJBTr5JrPDkn7yHNRlfM1v9IX9y5/usL9jIK84pXRV5XRmjspXPWUje
C4moa6Aws6LgBX28IkIFKn4k1kmugIhlHN/VX4+AzBlWKKKd7vNyG6xcnR7daxXUmTZUYief9VVw
fHyQNtzXfQIs4aSnTcaw0DzeAIXpyL83SARJFiYK1isiW7th078mxHzuGdZsYYICbKnY9ADgMEAj
0BN78ZgC9jYZcXoYFccMg2+f6/2ZcPOw4PZxpZkrUzGf+O1Iwoz8PklrBtOLx3pBn8q0cfKAvdnK
MCtHigbEuYrjlOYZwct+HZsPP+YZ68PzU7AJbGTNGXe6kBy95p5STURoWRhhH/m5ew0/1A00c3DR
cAmjbj/82OXrA4AaAlYbwpLpuzpzShHx1sdfz2c+D6BazlFxz2uVwxzco2bbaCrZ/B4/5xP3LYtZ
xVrUlovzplRSGmsV6QzQRjuGj1LgS/K0JtPJttOHD3kXIQVtGv+mH+L6nCkdxebTTpuw1g1PGCez
zjB+KxktmG8aS54X3sSghBQcFp0iowKYrGu3ohphlPm6gBuF+nwK2/UqITsAEdioR4TWSFjdRws4
H9cE5/zHhUvJQ19rhAkEt9b+HaVAyNCjbj2q1gotpuIcs5pIQDCrPYum9YLPOWy4JIt2BTT3gyz6
S/aFI8jr5CDuvrTz9pS8z0NPrILIUuB1dbKUpmpTmmvGAIqtubWc2C1XnTv8yE3j8Re6h1YNKk0f
z8/VPsYpG+uTctTWup3Y8oFh8JfV54J1SmnFJlCEIMUPidHxsne6NfCmMRiyCne7nbQpyCa30FnE
/3/UYZdCpaszoDS3xFY1QYlBurRf0M+GuYp8VY0IeHn3xJy/Woj4r4hRqip7Ujd0NT/zGT102bnN
TUUjFW/H6lGNGc/VhezZtRxTKipyEpcXxUxtMrsMdpB/etvUaHM8zVVR677ZZx0kjbUOMFzOx45s
aM0ezwuddKiwYaJnnucBYgjDzC+0gV/xRgPR6RU2HksVjJ6+LzdAeSFkhWkiDLNh7NjM7NDSGG5t
oeHimiJlhvIgjsO4AUUFBaR3ZxWvXcYJLjrOP1qgU3annppUT3pQKCxHcbGj92Dbhw2eO4h8WMnO
ZT95QYyyNqGkVJKS4bo6S9/URDSt83d88KBbK26VuKnDWZzF2nG0HJxckKVMTmCkkSjEIJuS7X6P
YRLEQ85atwj5SXa9hafexvWdL5c1jMMyMTplYhKsj0rGHIRfXrcISRxHgIXJnzmbrH7ubLwqN0+c
lZmJGZksWZ3v7ea1cMEzZWKiJql7uQfpnAQPqikQTCzAmezQJml/2OYTUn0n/V88AS9NDb1wIx31
CLlsEOXnkSrc7Tk1H9crz1kdRHRVMUSXxSJlaqIgTgy5hanZbtXerFAgnivR/2Y84koJ6a0RjVLp
cQBg/XPwFjyJXypqqNxbT7YnlqB+tz/euTQaencwBE7lYwnyEuyUY3zAbPW+fal2gvW5nvc7kMdH
+MfdQcQo/kElCOd3trZ6A45/OCN/xJ//3QnTabPI74WpnfVVtAWC6ySxudphajew5cf7pBZak64P
mbJDTaYI6tDikKGhHOE/nPVACAnN/+HsynobR5rkLyLA+3it4qXbsilb9gthd9u875u/foPexY5E
acWdb9DT6JkGnKwrKyszMgLb9dRb6NE8/iwdkdtq67XJmTdqgfeK2VTCmyU34wP4ZdkV8Aw2ZXRN
7zYv4N3xdO2d2VZLRYhfpOSjdZ45pDD0pDKuMVgoT+pQSqc1oz+bSE42VuES4HuBW57qQUDJ4hxt
9M2L/ULf398Qmoz0fQ+I0ePZvwMXv56KmaOCzFzp5yxuAXlXGF8MXi4rzmoNiuxJQ/4+NrYUAc4r
IyqbV/5QYd6jHzCeGki4meDCWgUWlxD+z/vUrqhskczQbfqJfDAc5eMPmGb30ezPAiLZj5p0CEVc
ql9/oiUpgzsFpuupnHmlSsiEzuuwtiGOLQE/m7H/NB4PYOGxAMWE66i9H+ugZ0d4PsnbmAWJIKvx
5FO0lTAoGzKkayw8wurnkBiFZrMkPS0cnWmGbmYQ7IcyiwI7GCq5a/us23hBCOETZ5NupS/xD1ij
FizcDUsuLMwCn3IQamACYCHyj3yybRt9YKjEkNfHM3k/gLywM3M7YJRWfGHEXmQp6o+G9fT2xtEJ
fIlYdenBfn9rXBibOZykhp7z9Nxyao2U+UH9aZMT5J1JnxqVM2waAGqX2Meng/topWaeRlOHNq04
zGPwc64gP8OsmyWhqPtv5YthzZxH6YeVyyUqKrnkPNFgTfwVz6fTRJK0sFxL+24W1LB97cnVgAnc
BKk+bkR9VHV9MUpd2nsz/5DyUQg1HGUKF8/oNepZEn/1BugxAv2nszWQGb0u4hHv21SQUYEUoKjO
WSvYUMNVJPoSerb0+ABHiIvop9vgEWP/XSz4T4fndlP8r7F541YptUzWRaGEV4W+02MIfOgqoeCu
WLR094qFjsD/DGvew1WoA8d7XiDhdYFGJI1k50Uex/svzgsbM1cxlJCwlnj3N4Xx0foE4AmLJ2uQ
E8XWwv67A1qAc7+wNXMX2Qhp28GFLc3e6QJwWSa/6o3kfd8stYoL90/uP1M3cxaAhECjimfgAbFI
U2nq47BrjHylV9R0np+fLY3mxtbavjfbPVgs1j8/YAhc7DO5/wK9GPHMgfSa63tuiY2pmenURe6u
zGbFb5ZAhHcQftczO3MiUSA2Teh6OACbVgdTNB5oE0tHukE+CLWjNX1J6fGoLxFt3Y98LsY3cylc
18auMGB8r+fdWTGb3Xjcn6btQxdfR/e81wTzgVY2K4LPfraibdMWgtvFklOtUQ7NIGqE9AjzGqzE
MwItBJt/N/rj6236ifODDgUPSCjwyI2Kc2YDjy3yskwEyRHlDFpqAemXYDxTNDO3AJlDoARRfwPB
/Gx7SKnnZgo7jYnkHCkJ/eS+l+6wu+HOpZHZ3mgbP2bUNpPQn070j+oz2rP0vEl+dmfIOwtI9ejD
9v9Bf3vPTV6anW0NUcxkNx8ns7ta94Op8b9C17Pr1KTSLZBBGTVdY1P+fbxod7Mkl3Zn94+YNSPT
DcnkNBWM95csCZySW+MEXruloOTeprw0NgtX2Uyt6zLJJWdsqFrsE3c9fvqxpelLjBR3T9o/lm6C
1rqSWhdinJjOM7DQwlu0XbcnsA8ujehumu7S0Cw6bZNI8pvJUIRKEBiETeTTwe5rPaGLgTelZS6j
6Qf+34cAOD78/UUSPRTVWmymBYsImAiB8qY/f5dZKBYncHb5QAC8jSs8WGGm1M+qpaDcrQDGlW/8
Zy8kur40k79Nn48GNvNYY+g1kgAtMge5+vNOQqr6zNhsQUZNl/9Q3X6duGqHNf61jui0PZ3Wxkjf
0higbAp6m6XvuXvVX67szNsIQtG3g4DvQdXJTIzM6p9bwxa6xWfBvRWFJi54m1ABgsTJbEVL8ME1
fdLBEJOSnXbmQSdreqgPvCwd9nuB36Wl2aKKLaNqYQNL4wvCZyamCtHMFp4GMFC40ymRTbCZFlzM
vVN/aXW2sBo/JEpf9JITamSI9MRia6TOxifUeyY2LB7Z379L9ZbpZ843E3QuVACTJfC6z5FOLaTS
63KQJOd85kC3lAHwSDjim5Km53ZR6i4xJGRij7SxExd8oYO1MOilD5gtKsRLESbyouQAj+l+QnuY
d1qb9amXfIosBb42QyfBUFhCsGD57gV2OfTZIodlzzB9jKGnlV68okLLvmt0u22QekaoQRTrjbLA
RfrHcUkd/e4D99L0bKWRkPXk2Ifp/A9v9KUj8isZUPfGBQ6u0/l39V3TKOtuIqDF43WGnrKFWb+3
wZUJVYxF5yCuOBs7q6UY+OgrSESD1Ouwe82evaMfk9Ope/NR1/z72N4dwjcNb7N/7M0GnCTo52gU
2NuEOeJzn6Oy3hIXjYD5G+DMyH8P5ha8zNpWAnNpZvjWgNYvW/gPOts0QA55UeQh5ThFYde3gtex
kQTyPsWJ0bfEisRXjp0preuptjLY3dfxKI4EwJ2lc3bnbF/ZnYUPSan4LrrbFDzHwUsN0oxzgZZW
52vEWXsWV6LzJwXz73r8WNc7m1n9KIu9YktfMIspCqjHDSmPL/Bs6Q1tyF/oaT2+nsX1eVOt/3rm
YC8s+r1dPnUGKNDkg34Tenau53rIwauRACbmdNFT4PA6CjrDJjGnNM6x2viW9P54l/1ydcyc2ZXB
2RCHOA28uGWwy4DthhKhTw+9HthsazCnZPW5fnH3L2uD+K+/9SWABgAZqEFYHaGHYOFTpktv9iki
5DrRM4TeTMiEzD6lgoJlr3UV46ieGfUJERVH/SoZqwyeJPQpcfm6E96zUSFS95NkZtQcw04PtJ4E
bE5y/rPId1JYkhAuMAYTqB2F2w4ScumhVWnbr5i4obzqlMzeH40CtL/fyRJe9N6z+nIIv3WRiwBq
yLOhzqHG6XAv1Y9Qr3jNB+Vvo+1czsiPzKpwads4j+ftXph4ZXQWJg6jzHVqUjAOw+olYicz/Mtw
hrQZEc6YlKgHyu1Y58QCy3JcQmPee1ZfGZ/dRbGfKH6sYcRpA7DxSxSzuvckC89DrmcFZIOZZz5d
SHvfQXfjiPyzUeaUEYWgFmKv5owj8bSoTFelHA9ZuO928wXKYOG7KFfNH5f8USQyivCJRcgtXQYL
e1WcOecxZtD5xmPOBZ6GPP1+PkylydzoGQNtpNCjsBcWeZrHq8OBU4G+JBWCoVCxv6E2UxuVZdiy
dx1PpeYu2+cvohGaikJi1Av3Bm0NIHpoclg4lL879pHd2eYqczWUfB52K25Vv5UbCMmBRL6igo1E
iu7sWBTUYpNYlWk5qW5anhUifA791UtsaDLAm6kVU+Hp8WzcJqB/ZwPdNpgIkDPN3aTEZr0su7zr
FK9aQNQqIu0Xik9fRaKX2gvDNkTOF2Kf250+szlzT2pbu6kvCgBaK3+EjXaU6Pq0RHl1W1K6NnKT
0czAHYrOO9dBkiyxcekp5LzJ9dY35KfIQrON+qS4hgThZNACmbiBUeT7AY0EP/7rHT59CaD1UJSW
BA7/cX0TacXQxnwqY7iCi4L/4eswEUqHlZ666LBZ+/3CTrvNvs8MzuaXLaTST1rJdfrSrmuArdu/
zU7ZjUa53ycOXLYZIDvI2wt2b+Osa7tzrY20zVMXM+46m+hnc472GUkMiMVGH675FgUTWA4og+n1
oj0dX+Ljy3FhL9892f9MtDI7YWqcxZxQqa6TSYStSM2S2mCOyROiGjjsx8Zu+0emwaJfFTqumgwR
4lkGqvEarWZFn3E2ouUew6d06xoDCQ1gmqi4Bk04cKYQxfCsEf1A70k71efRy/Xy8/g7buOc2XfM
Ykpo56pZxjEu6ASsqIB4tcFvaaQHemD+hEZdkJ+NbDy2edtIO7M529Gqz3CQC/YYR4dApW72WzP+
45hBRJzVjnQfokA+ZdPmN+vh7WjbsaF8fg765wlR7lJkO23luVOF4j3gxVDfw3tidntoXuFV7oBI
B70jrx6SgKPTHvxzshdptFatbtdxZB0bFZ6Soq2t649wXdJ1wRF9qavtrle7/JRZJmIQ+pJxG3xK
FdtS/dazVBI23YvHkbBHtz2zerwI3DS02dA1UHPi7TKNHY0O124lV7sa8kM45YhTmj38qNFD6AI1
KR8For+Pjd282DTIDOG2VBQZcocQ9by2lbBKkmkyNplU0wH8dOmGUdELtdecx3ZuE52/htAhCWk7
Aas6M1QHYVMWSoiAhOjJc/PRRkivygfp55PXY6M92Uj5K4tkArdZpGuzc9BgGykZUp6Q9cyRMsNc
iiHZFqZsImhfkli65zgm2W48yPAbjwDkei6jvtOyMIOtdsJ2HFvbFOzuFH04k78gAPNA+st4Ed+y
A+pVgNV84dh0m4Yu4YvvXf1XHyJcf0imFkqTpfiQQibiPtTWsmvwtFePjfKnpklD8m5B1+A2ezjN
88XYZ8c1yge2HyOYfN3sej3/a5ofH7vNZmPnYLOrDilOsUwPw7dTFaQ5GYnDTVmB4h3Xc7qcpL17
glBOEyUBmsjoVLqeAI7LIhRgJMaJPaPJwV+1Yb1DXkPU3Gw0S42p3O+Dd62nXWtVmrmw1ScneXN+
cYUgXQrQBPqPZ9ZzTfSbpoMTVYi7S9GjFFAv1DuTB6fv32zSBFmiOL87YCyBjC5knhN+XcrFoyoN
mSjKGgXqtdyhxdSyWboUA9yUd/HjJQ1JDjw9Ic0sz+c0d71+aBr/xKt7gAxoEq6E6JgzZ1kE+W1q
MjQxZNABuN5rKryrG2GkmOAhX0v8RgqNUXMXos275w395IqAznJQEvy6nItBQ7a+zAJgOk4jc/Tr
VV8cxe7U928Vsns5VTPKF6/8UBOhOre8Ho6K0Y5kfA27T0WhLXqUFS/ThZHk8TfT0UAL6JiZnbxT
BB0q8WVQL8WLU+Qw3xiTKDgk4kWIis6hNJ6SuxDRbr2TYCoutBDis6ggYKxTMjZEzKgqGGlpFR4d
8ERLnmJvIaT4DUjnHwBCBQla5zwIIuaYQ6XukiouJP+UpKjhPalg4NcRx6Wr7rMW9e5zBPO0Xr2O
+Y4r3uscRBkymOWVryyjgK6ERahLZgKWAlOtaSNMuU3RyJjP8bk4JRrlPMLKz6JGAqMdDFYyEsWE
yCxnuVtNpZrZRyv5LR/puA9WjUvQgc5perb2ZdNFh/pfF4kIp965FJJDYUIEhjSB7n920P5y/z4+
onfdlSZoogpI07SrZ7GVXzWuxLqyf2JC6h8KEp55qq59GusmGOEpDpBuAI+YkqeDqMd2pBv58zoy
P5VPW1lJem1qductpnfuXJIKamVgMZnebOAymTnuhPdFxRtEnLFxx+UkGGn+1CgskUrPLopduwsS
ysQke1EzPWVsyX0pe9I+1zJtxKXTdetS8C08VAgRBiOLPw+DB1S50nEIg1ONzuR8NXB6/IkVLr6l
0ByinuSRU3qU53RGWk9xUEeqsCUDSgpeYPCxyaw0iaaRwbVvHbMUHd46IySY8Q/OEuIWVKOvXWyS
h0WUdUlw8lfM2Tcz96kKbfanwtN77xYkR1N1RiLmz/idRB8hu9NCNAuwNv+vQdAavkPEFkJ7NWTJ
hFm8nPW9XNZdGZzi4Ul7wfGRtskJZYZmODJNABYfs/yWkYEfdVa1ihelXbh377zMQDSDCgs3XXNQ
RptNRMAkY8n5THgqADBoaTXSTKHZd+W+ZQYzbLoCjCLblpTNHuEqUz73mVl4RqeS7Ms7RNLOZRD2
mVV4CJ/rkkoLSYgpqLv2N9dfN+2xCw9d9n41CtPX1WjX9WkY4GKCCx53WvbssqSt9cfn+s4DWcGN
gIqAACXlidnl2mBRjs1Qj35yCvltDj2MT9Y1mlAv2E22c10TLiZw2NLmBOKfspCOBfGWEAy3CU4o
bUMyHMQ8LCpg3DwMdNMyZFshSk+NlULt5sl9B8QL3lXv3ppVfGK9hWvlzkG9sjfbAokMkW03hL2U
/dFw3QE5+XhWb+OZaUAiYndEUjIExK8ntU9STvG0ND2BvdKDIPBP9/X/6E6boqLZXrmyMtsrnIuu
Stkr01OrrppjvxHMeqOtkaz2SjvTxQ3TLJydaS/MDQqaqkAEAYgWfp5UAN6jZgTBz05u+VP7Zl+/
ttn28czdeTqCS/TCxjToiwOQBZM2bgEb+epc84QNN7LDWOymHFCVemzr3iqJeFzBXSuipGiz+XO1
xOPrts5OiCWawUC2KwXveGVwr8xiJ+G9tbq0NTtmeVuEsTRW2Un505XwO4Td+P42Cl+Z+iCfq4ZW
rRlnxuMB3smzIvBEfCuj8x+30i8TxcVkhk0hpFqg5CcfmvIjAgjlHKWrljEhO+wL27bSk8hgn4Sf
Ih4J8tl15HiNzRw9bctIHwEXEp4jhWergGN1RAp1PqFxaivKuWZem2o1VoZardoA2Zb1gMgELXoD
4sSQZs2Lu5Qrvd19yFHi8pqOFcLp+Xs4T4XWD7quOPmBLkkfWboTm4WHyK33hQnkEJBBkHm8uKdw
9GK+4rRyGVcbixPYvknfv5SAGQTPbCfZwyo9ys+Pl+e25KCpIHgTZLBLIW5A5uLaHNBwwsCyVXFC
MrRtiMLRduWXlt/s5VWll8/cs4TGbC2KEG/+lQuLWTpskx+6PtD4AJxmDdk7xCtz2oswTLqEC3qM
twfYDpRoHtL/QA53pN25FdWeGjsXF26cW06vadQXRmepSaXvWKA3YXTXO/zpy/wKX+JRjzccGGfW
NRo7TIMqFkhOXqQVDVv78aTfW2Jtek3g3EN3bH7o86p1Ba6ri5M06rlLul61oh6oYk3T08+gplLF
0scWf5mYb2ZZ5jFoEIBw4A28XuZYE2q3aAZoNOlCb2aoK6YpRzjeUH+K1wZURQXRjJShLqvHqcEF
ZpORTqTjM3A2JNgMMk1RefssQuRw+UFHZBaj1aiEaJBPy5iOHq2e+u80pz0gI80qB/ttQJtx1/t2
mdjyF1/RlrGL3MjxNllkzrrVHsBDciKdw8AUkLTNNxHX84E6tlJ58gXC1jGNy7cwoV5hltFAhe4j
yCzWfdV8M3ofpOde1MXuRfhGkUmSQNpPUw0MbqagGlpihyjvVABcl6sWMCpeZ/EURSlMsbVe95VN
w+mZZuJ/SshnP16k3+a72SJdjWK2K7kizmVWkssTWtoDTVcAOFJ2Ali5xm31M34BLYESkGul39AC
995HdRWGJqdY7kAV1a5CGo1rnrUGfZD1sLa71NLGp5jdioyR5WbpUv9ZEg7Zk/IRPAu5EQhvXgdF
SRSWB8M7iH9q11CyLTQS3bee2ZSWIK9l7ajgUfddhFaZ6EzwGmlWFR0izhwZ241MXqLlPsObO98P
YW5EbUFFn4wWGiV8/BR/zUgklKkA89uqMNjS5Fo6dE/+V+PrhcYjlYNfTx2wr760MJ23vZ2zTTHd
hxeeNKgrQS5VsTzx63C1Y86HxkoKEiOXZrE6yDt9IiO0JeN3DslevF6N1CqtwFwq/0vTss2XVUbT
AKJLEKFwv6+Bi+8oWsYHMZlanoRD96P8yfbFvl75JgcSCM9JtmYKrZnDQEcz2ntE2UlWuIeCKtLz
p5i8UbBdQpKIhQYZeg1Z+got35MtWbwZHMKF1+OdFKTKXX7p7GE0lJkQVYxSnlilomn1M7Vryy/p
s2RhVSPTX7J3G/1c25ull4u8F4TSw8xwh9KsUK+ZFGtH0IKoum+6K9fk9uIhhnZxs+CB75RprizP
y5FCysoJfAb2xjF69Tat9Dy+i7tOpVVF5OZ9HFaIOzI9jNaZhK3Bvzw+6vydW+9ypoXZUe8i2cX2
x0xrNk8Dj/ZIOgMNdPZwEkhgoianC6tsk1Lp3aXVOjOyjbCawCmPv+P/2JsyyGTRDAZivtkKSKiE
dkkyfcem+JSPFe03qV6OJi/j9bnBcWEnvcd4laek+WHf8qe+0AskWvb1Xzak2h/FTpKESOvCyloj
jIhLmIpoBWXAbNSY066JDp3DcFY3bl1a64ne7j2eNF/hsYUTWUe6qyyM6U74jrVVBGAKgKbgld9S
9MV547oh1hIlqE5Dp/s9gscfOdOomsZ2w29ZtqBhwexL5V+/mmEVMRRyCqqG5MtsRVW2TaRAcrGX
RcONSfPa9z5RPvyN177IS4yud6pNkzUFaWoVj2bl1/ddjLEQeUBymLA6+cjuVN9+zZtyvSuzNwCD
xNwewz9SG5BasAIoFjQ0jfmFiOLu0b34gFkuLvQbv2OzqDqJ0SoGSBRh96qOVmq16Re8xJ203/VY
Z15JHtPSF1SMlV3vmEPojCb7eQB1kEwTu55a2ZDxq6e2ffrWgMonWeGtRmKa0tr4zElh/sQrG8oJ
uKqoZy69qu68CK4WYnaA0DEoDIk4fVy04nI7CUUi98+PT+ktYRRuMgXpRTwI0Jtyc0rlVEbas/Z+
d3RYvReSE0u2dEgi8K8qJ3nYFI3F5KYCJiEGiIldUSNPa9T9ew9exMFig8PjD7qTsZk+SMGbDp+D
is2U6bvcfqoXD62M1VdwhTf+vjc7xH2ImmpogDLbERI+EktVDSAewrhPMZX+xut0CcB5bw/iaQlW
RhnnDszK118BtLKcF1KNPQjO/qYwXf91zP64FQAGbr/wTrlnC320iqJMcsHiPHdZ5FHUdbJfn4DH
rv8gkGGQ4UayEPUHZL4Xppe/EzGoEzIVIBUFQe3sDegrVdtnY1GfhG6jcmf1hwHnsKKA/IdEniVI
FVU9o6iiNR8tpFfuvQe5S9Ozc83JeZIHaV6fyj/cVyQIVBh0UaJZrYI8KqAVaUQ9e5Elq99XYkBT
oAyycqMuPbTvlICBCLuYgtmhz9Iug6hxVZ+gLLxywhcJbu5dsV5UJIsPis4vHLG7DvXS3uwct2Lu
5SwHey67hthgxO8KaMzmISoux7pbqQ3lIsJyVGltxdHaBW96N/LSOGHC3f9eILMV14TRzZi6qU9N
goJKvslFQyyo2+/yWjJKLaQVhzaAgriys7DXpp88j04vLc8WfEgbmavQYnQKq440KYJiJaHJaHgs
KoHfUaWP9Wda/EmGl6rZ8NrKG96Smvbvjz/jlgFmKgUiQhbgU1hW+A2YLjxKxPm9FCuYgAFB8BNY
0EWdT2mxG0KinfKPH3V/lFDDCUyOnqRVslGN0GhIZUsrfukITCO+mRGU2URkgifWyul0XnyKHwWN
UGRw6W30MezawkCaUZ0yI0MHMc3xk8k2kbhSfBqcuYPa6VluP56M3+jv5gvAOooEgYrbXZmtCT/J
rvNVUp24c2ZITx0SgjUfE5E12GCDdwogTpUFvHDVm8MG3CKWG6MkH37XeG2tyxJ1sOAMwd2d71Gp
p0pgAT7YdsfHX3nPIyKn978fOTuhuVvwWihhmsqMDAUNcLsmmyJHmdajiBofG7ttrZr2h8ZD+QBU
9liWWXglcQn0TasSVyAFQZZMViP6BfDQ1Idz5Awr30Dqb6FedfdkXJic7YNGSSOwV1XVqY6QTcTD
1Xf3aaiHysJj4E4B8Xps02PhYsOVTZhBe/x3bBqoRvJtg7Y4QUfW3kBfxArMpVsBRGexkYJS+vG8
3l3ECdH729IOYshr03Eat0retNVJXXOHzotpOcJK2BxiZeECnS7jmz19YWm2gNzY5Vrsw1Kdgki+
SxnJ9Kri7fFw7pRxpqn8ZzyzNfOEkGtFkKmdkFI7MV/yT1jYKTAcwlZOCZut/F3lLiQT70SA4KoX
OU7mNImHLsf1FDZd4IlKK4GeuvaNEL4xyt8lYWGP/D5IZ9N3ZWXmEhq3VwOQZFWnbj1Q0Wi+i4kL
O9cbuzBqPX7yNsJXj6QcR1mzpQF+F2i3ag121aMPtt9HL0sI+TtbB7sGhL5TtUxFD971uLVSQuY2
ZKpT3L0FCqS222OLttTAFPCG7tr+P5nmC3Oz/dMFflyMjFudivS7ySCuon7lUbBwHO6upYiGoGk5
ZeisXI8JEXg41pDmPTUajdyfREA3RbQECL5nhFNV3CwshwS/NFvKnOsbZgjD5uS5hidCMbcG2flS
W9ndDQPYD9q5UH7h1fkdwpSyyCBSbE6lHq96ndPFbx8cpCPaUku0SRrqKqDJSj1EKzwZ/WewjIPe
kAoHQCsM0eb1kvw8Ppt3kD+A+CPPzyLVgCrvPA+mda6qFVnWnLiUFFZx4r7YRvcMjVZmjRyXQpGU
RsOxyILGQ5e2GzReKaZINy0aw3pSbOKli/7eDr78oNlqK9GoNamYNieFew5kmsUbplsHUaCrIfFE
jwCOhnSGmaiEF7r1eOYtGWIbr/Kw4BrvXQAQMNLQFocCiHzzkOm5vlTbtmxOmwSFdnCHrdrDaCvP
w2FANzSS67GRkHar52tuVy5c43f88pXtabdeXD6uUKhtxGJVehTVR25X99nC3T3t57nrgmTSBHSD
eomizHzyMIpVnoxNcxISAM36XZ1v3MaOqyfRNRe22OQELk1pEw4HPYyocQDFhz9cDyZoOVVpRK87
eZ1enwFnAiTLArAiBfnjDo2cw9YDG41KO91GYfGx8Zu8E+oPIvo2gEwCilRV5qjVsc/EMY+L1snC
1XnEEau/3APIvrtttnAbzDfuryUZVUKIsiAHNFf5bOPGzeKQb5wmJnyXrPOO3fkhlMT8+hgOKyBn
FyZ2vkn+2yDICifYDJr3Zi5LDlg+rEu1cRge+WD0DbZiteDf75qYcOMovQOTMwflQEo8TiMtaJ04
QaWX99H88i+d++8g0HwI+JGkoRA+e+LJms+kSVC2DjfKJqM9FUJEPK9YGMdN2WEyAwgJlmbqc2Q1
4XoPNnLDteNkptRlq9yqlrpW192ruvZsTk91xlCMAJo2xYqjmpWt8n2z8m2edPB3CxtyftFMXwK0
nMiKKIuB9Xs2YG5UqxHBUuug0BLYeFGpoCMgCQO5pI3P2uyWz1bNV7apUP3496ZVDXkZiFggMYPv
mE0CG4dqqUW9I6OSEBjDLoM6fLhvniPxRaocsVm1/E7mn6TUCPdg2luwP3c5GLkKbBXSowIucWgX
zcxruV+EWdE7QeDTggHuUT2hGlWJq0pZeLkK03pe+5zJloDGDuA4gA+drbfaiUzneQ1sKSzB1aqF
R7HdiSjWMehphj9H9UtpEz3EC05WrET0aVv/dStDFkoylG9+tY7y167axOh1FzYRZ2Wp4YYkr6nM
rQHDfeHqtZwZXAS0YyEu3T23LvP682crJZVux5QKpqpWVjx6YDmCip/3HGk/cUQ0gcQajT/+k93B
AVQrAkyBDTrbmIEvupHvt70TqXpd2ZUhNJt806550cjfMu5lAE+StmqjvfTeAB34n1iHygwe14hE
tHngil7/WmHHunea8lnsG1qi/3hwCY4zcQF7FDjC53aqlsjDrJjQ4DKada+c2i98xzSx1/tGQy80
rkR4CUSb4myPykDM4GHZsw6bRwzNeTFBrDmkC05gen1cWQGCA0BrMP6z6BNBFfL6JBQZzww9WrKd
WI2IEO+GwezYJy40Hk/qTa8uThvsoAb/awde/NoOtpEbBfhrpz9oL1lJqnW/qijKwY67VRlSeqRd
J9vte7caNv464BZ8+82N+GtewcULINWUMr023yotlPUymJe2Xr8LOiMP3lsO5URuAuSOC6O9KR/+
jlZEFAv/KolAcF6bGxq5x2sE5rjcKThbKewqNRIBOkwhCSqF1mNu+xBRrpJ8FzbNZ1BUn9C/ouFg
FUtu/u4KAzcpy9hIeMjPZl4YozTjpm/pS5AX97E1hruSeYqExVFPkzjfS4BHCjKPPju499kkj1Ih
onAacI5UGeJwTB0xpSrznDzzU33fxxumHHSvOfQMRwBi0qMoWQjZ7y0zGpGAneGRqwCdwPW8y6qb
K10ec07c/YyaVcdHvoFJFuzzsSMV7ELYc5OVnNYZ86qiKQQ6A/LNNZYNadS7CguiQfChkNcNFGw+
DoeVs2pBTb19a3SAvcmLjyZK+/j6+EjdW9dL27PZToSK1zx/Orn9vqley00B0H89Wo+t3ODzfoeo
SoC1IbibakzXU9qESdDVSso5O4wN7JCihXcO5O2ImVELZP+WFYEheuVwJDJGAja7k2Dg1+fUdT+Q
n0UKoZuH639/EGIosPpgqefoqFZxw7iQXdbRW1AqZ9T52H2cz7uIjrQxO6vQ431pbeyXl/3+CLat
t8fzcVN4mMzDh0GVVFMhfXjTNdsBjNxHFecolVGdEtA1xHJJBeTfw7SA3KFAeESQx3Z8T5R0rT0t
mL93xhQg8nApgqzthoMrGVoPoWXJOQJSmjHg3aVd+jHwSket/ei7BI3Kp56XjFqCWGGkC51TJJMS
2uPPmHzG/KRP3LE8vJsgAhhwvSkUtCVFvthzDi+bWWwUHaran/krH5ltdwoQzDw291uSn9sDFB9O
DC2UqObNfFjZSGqVRxznyNk+4qCCao29htt4D334ukMHwCjZQqz3rqm5epWfwlcRindyZPWyIyRE
9rayRHuID4WjwbYU+nBJ+QVsV7zK+t1YpWRIjHxJ+O+mZjRtFQSXWCx4JLzf+etZGvoazB4ljg5i
Bf88bgIUxUSbA8PWyw+YEB/P0Z2NoaASCFzypP57Q6AC3Nt/cfZdO44jy7ZfRIA2Sb7SyFJlVdXV
/UK0K/pMevf1d2Wdi72lFCGiN2YGA0xjFEwXdsWKLJcwk/asfQCZDg7qv/d/f+HIr35fOIKZRBXV
khYc6n+Q/jDQq7vvj5ax3d0Xc+OZ8xrqf5ch+iM2SitpP2EZPxCDeJPXrbzflW0SgTWFOUVVJeH3
FS/07JPy/f7n3xTqcOZX3y+ceWtMvUx6/D7nhzTxz/CgH/q9EycuW5G1YACuRAmBha0NpVnaEBWe
fiW+cUqf769lbau4g3qR+SmT0NAm/vvqZ7xBrX61z2ZNAP/zCwHJlHWdwa9U5qAfzZkDC+1GXheg
7/6T8w6ss8KtXOIvytYLiXMY0wHYNR3jhxpMebOdR8VBBAZwyG9g6fxpMz7sPtdAVAtOydU58St/
IRQtilpdFFgmhlcQV/q5s17+3D+pJaMEHYP0EtKDiJjEGDOTSJONfHjWST7RV8Vlh97pnlIMkTsO
K1WvhQd6JUq4FWmSjKZOJ4xy+54dTV9PHPW4RrS6JkO4GHaPbEWsQYZcuY3rxA/d2oZxAyUYFAvR
FQICdL4gJhfeTpybcivlCr96QNS5AA1sQVE7OWtybqJn3kJ2IUfYLUyCUHUJZvQcoWyt/9xHe22b
PQFC+7DG8sB/6d6KhD2TsjKsaYIVgY0/XAlFF8/jYhWCD4gAyWBZit8uGgfY2CFYzQet7ZPwRnRm
1GXD5ymdMdf1BdBxfaOhr4C+rD3GBQ1wdSD8sV48RgJYez3HEHSMXja/MlfzB2/FOVp471ci+Cdc
iIgMdCukErj9yeEUHUOv94e9vGImF3T/pQwRYJWCHZWkoEI8Jy/dNn+3vbWxnIsC4GKDagg+tim6
uWYaqSGAVXAnHMWLAHy+r7HWfl4IkDGzqGR6gZ9vPtMntp0njEa/L2HJ+wL27L8rECyxFSpqG0IB
8IZ95uBWvYzO34O9fd3lKwe+thhBmZgTo/2ITOfZM5A96Vx2XlnK4uvAgFlUHtEPcpOkybMi7jsF
fPbgcGVO4vxtPHV1rtuCNebJ7/8IEY6kpVPV5wOExF7p2/+cRuSK8OLXhdOQzcqopg6/zhApq+4G
dDsGhlStecE3BX74X1dyhLOI0qTPGgp+dw9TgZ/f6d7YKDtlWCVDXtQjF+sRFPswawOUFtbDfZcC
E+HP5dZbOfZFtXshQ1DpOA+ZJSnW8v6OtDyQH/BXMMu7jRw1eH5+XoOq3mD7xL3j9/xCcdkkacMR
1v2c7PYn88V9e8WMpOPHgxe8fd5f2qKKvFiZoO7ZXNZDktlwLZ/zjb4PZnC4rS1nbfcETa/HGUut
FqtJ942TBIfP5/trWHL1r66aoOcntCVjjC6O53SMHuj+fH5pwffgrIhZvmg2yM9ADakCh399KHNm
0bo1DD6ZlKI78i8aY97YGsvekhDFQFkNRh6sciK6rgfLSGqxGMS6rrWdfAWREVgAnHrFj1hSlJdi
xEdTosNs6jARwdomO8Tq22gFeLx0ry4FCC8mbCJTamcIAArms3pTP36nh2ntWS5p40shwjMJ2dBO
owwhco55jI2jPbM9eVQOkdfs2P9g5y9lCQ8lrcB1REbIUrdKEO7Yfs2dXz4S1ABN1MKAvBC0PniP
wOo8Yr7HbKOP1NH36QyfaOWlLF0vEF8YyCAig2N/teddKJaW9GlWh5qGCOhD8+pv9IhsjFu6yIlC
ix0xFvX9f5GInIsF7DnS72K+f5ajqWUYq3BOHHZyogMbt+Ohf3B3QB4+G94fadO54+Paad3MwOAa
FEw9/xErXI2JhWkopZaGWRSeITvpK0XrG9jtvM9n8Lt9fqLzEH81OwvYVAOcZmve7Vc2VowCLj9A
uC8yZqL2JsMHYKfnDUzg+3vrZSfTd56eXl6Uh9fP2I/9z92f+/utcvN9I5dDVNA1y7tOhJdN+3Ao
5DLl5hCS0VtZvBFw5pagZj48uL6C4w7PKep1wBA7q6teiua+QCr/X7rw7I1eTdJWhfT3d0g/bpTM
DfdkH22/H9Am9wrO28Sj2zWA26KvcSlWOG1MtVBa0kBsCFow6w89YGApn+Byf28XH8/F1gpHOial
Lkc1pMjEe+QspKODMFKJV5zYxRzC5WoEe2k2bSflPeQ0B3AiMuc0vHQnI/eArXr+s6JD9SXjfClM
sGpZm7WSkUOYfuKJsiF3tF34ZL/8AsPYj8FPv4Ue3HXe8T1ixf2xIE9M4RzMpZuUGOLUOtIT/QsK
0Mh7/Ty8/XxDqWHF8BrcVby506i/ogyMAo9BBNXYhgMxMmv4Pxfv4yPfm0hSmY615Xyg444fxXm/
158mBRB02c0K3/n9OwNZOcYA17vSbwG3bLzUt3D9D7s/nzyhFW2o+1luPz//rOq8ZeWD5D8gDQYQ
HSIIR1OjnE0FkkCNrz6XwYhhOGe2jTfxt3q/abaNE+3D33SruYfkEfyKHvPQsr2/f1lvcNhfGvDi
I4RblI4Fy+YcH6E95oGGZtb8tThlb/apgrRoEx+rpzVqRa5bbs4JIAXUHNHthhDp2kOqBrPWympG
SrfsS5cTQ7lwpMqVZ7jo7mmKJsMHwzgq0AFeiykHi6GJr8LkqA80v+7n/aADnuEBXOWv3LxFR/xS
lKBY1EHSSGEy/QyI2rw3vtF97CrV1v7xaaYAYaoOaHY+rU3kkRXqoyX/6VKwoGt6C4Ss2lzq5zpI
fLw+l6BhYE2h3QLhMIELRkoFOM2WgYUSYrS6SRNgj8z5XDaVY0zf0vZ1SreVbmy/jTmgyUrt6HSt
ZLWwNLQLof4NAB7+LUJ36ahPad/28vloG36zDX+DNog9rjF0L1iiKymCXsv1tuxVxG3n1PiMfkqd
22PKy7zJxz/TnxZ0FWa8WmW6Nb147bwXBazFhqGawovLij43NYSj5xLjRsJc29jzexOj1o52u4i6
ZV+/Amzd6G5ovMXqZuW93y74Wrqw4LKturHqleEs996M7oeq1TYhS5xS35et7hJzV2fqEZRMK3Jv
DQjkWgaozDSwMcq64HAM+dRZk8UAS5o2eX+QzMaZ2QzUZunr2UM8fdb2Jo1AHzYeDQMzO2zzBVDe
bcvcsP/Tdiv2bMEVwOeABJB3FAPH+mVLLjxcPYpUM7Pr8Wz+bvTnuX6u5h2TfvSfpAftwitsaLdb
o4dcUBPXQoU9SHT4vYoOaJYkt76lNH7dOf0YVCaGU6a7afqQWtAE7S02/GLelD4OCmgJpcSZ6c9J
P7X0beVMuEG8VsTX3yNoSLnqhwS3fzzPlTfRo5nBMDKfUDR7PkfK0+SoKfNWcVJfvuWtWJDUgD4B
KSax9XLOB1Yp/TCe5YMauab+YjbjNlKNbVP+SK3vmrmpSPGQ5uDkf7XRjziyU9nss3mv9Sctd4vq
aVQGp43P2rQl+qOVVCuuFV/3vQ8UzqmP0dLWyEAApoP2UdpSvE26+ChRdV55jTeNwEDG4hr+dyuE
EzCzKZZA5zmeo/o9C19N8D0jC4o+/KzcSORsonlw8jTAnrAFxaGuXDU8Sc1LqjzX+auibuTo+8qd
WNJOJmB8aJhAMRwNa9dW00jm0tIiZTzbeWKNPi3KzI30TP9pT9a8oUb1twU2/LE2qtCXlfEopUBJ
ooz9c8itYiUJyXXRxTmgzQG8+byjAkRyGHX3hTK4fKRxEzc1q9sgzzdGtfsxZdtw16APRveTf8wJ
f8lCvyJwMwAiAVIsrhuDJscpbLsgkyUnV2zXprZbbPRoWrlc/PIIi4L+AyQEBKQ8gyMY03Bs0JSi
qF3Qdv17ZE3FxrYlbUWIvbB14Lwl2EHsHG87vj7GjtMJRF0zB7XBpN4l2pSj64D2+q88zMvWM1KJ
ag8jhvzlxxS9Ky+2Flv2NutJbp5YyNDGYtWaNTu6jdFusEYj+aO1pVH6oWEmPywjVc4slBXQDI12
i579ptMftGHIOq+SlOqlqCm6W9uS2e9sjLVPNrHqt9Gq8yOAxNmZZmr9nLeT5OdRiOkmuqmVr706
9prTaSxnXjl3w0s6dcUjepLA6JiattT5vTZUv1XKsl/FFCbnNIxz6hi0ZM9hNuu5W84GOWmlXMX+
1INkwK3qJP6IM1VGja1HJRlt9MO0Ueemt7dAxOUgUu1Zlpx1RmMGOKU9nWq9lvRNnKjSAbgc7RcJ
UxmcxazVZPCxJvlzX0gzfaCJhCE0szxFrR8jqQiGggJkw5GcZB+z2bMfg9mY+1Supg/owQwUG2lH
mavR2vpJ0zyv/KZgPXg7gfxP/Byzul6jSu1ltKai580rDKVK3balMM153DaFU3UqeQOR49j5DU0Z
8K1onPsZJ8zIdt04oVsg7EDB28tpVYCztWqZZzcIeP2sSu3QAZvS8D2hEZv3HfaOOEY/YO7LNEbF
GnZTDBb5W0KXK5+7iWHVIF/kOubi3SZqGjfqMA4BiJLp6CpTzxpkWskQb+TZHnIvhNJ46WoGdrAi
t5PXlrVmgg3RMBG37xiOQqnsHrM7JqX4GZY5sENmBjJJFQNSgMlUQO6IXTF04qklsXo/B9tu5pYk
KQB0y8z2ZGUmEkfJBJoBN9RMTmMEY3QCq13h1+Vc/e7Cua48W5nbv1IZ0cyjvZWAS3YAkyBHZsdH
tDdCISdFIe2ULi+6DZr463Hb2jUQilqej9QBftN8GZtBlj1pMiIQqI/zhJngRhPNpQOiPBMN9XVt
TSteP3+8ggpBYxGyy7w3BrRyggpJp76MKZmGYCCl2w5bosWbvvor5WtgYzHHwE8SFChIyCmgT9Q1
MUS1JBTKOjkaAyuNlJdZIqNj2w3ZgBxKhm2oAMbtxjZ1KmohyAYvkteFprRh5lShndEGx6lepWvN
AAsaFFwCBvLeYOyD8ya4sKM2ZqTVizHQkJ12NRMj/HJCPu8bQsFfxcoRmWJ70QKK9iOwdF3f4bHr
GtYl+hwQ09hgFKobm+2hawiyH9NfjOhdUdhL4nhfBbxRYpuqiGGfZ9LrbI7kgAEZ/NiFOkbmlLi8
RT31T6yYTVfDAHr//hpv7xFMEC9TIBJB85FoJHKrMYdmlOYgKVPbN7qu2MHedgeYc+YxNMSsBAHc
hl7fWy4PR4YYEoM9TOHe9s3IcKixHMRpYrpRpJcnu5d6VGF7aSWwE6LHr+NDB4csQ0WjU0YWXDhz
QIKuVlM5kI1w2huE/lRba9iOCagX9HCeHyhRWjdXpGpzf08XngynQUc3KCw8z57zAOxC+ckS5pQx
VZuDcaxcu1J92ep3Q2c/oyvcnXTwXY7nvgX6VdsnrMFMsBmjt8pwDQwmZpb5DnDqXVSaUPVHnlf4
Dvicjd23VAlAzy+7PYN75ZgD6TEug4ICAZMDQcpfExeqEgTxc4JMTNqjOTLpMvwvY+QUQ/+3Skzd
7ZSWHotOlk6yPM9v7dCgATsuag/FiHxP69He0SouX1GQbp2JTuGGFmn1YEWsfb2/ubcvH2viFFCa
DacG7YfC3paJWjZqJwfaOD2UavWtLTX93y8pwTW1sW0IT1BouZZRTkmN0TPzGMxR255UTJTycJ+T
X6ba2bv7y7l9D0B+IRegAP+JrIrYY1FofcJirVQDllW6YxvttGuKuXD1sR1X3sOSKOTBkEwDfxYs
hrhzlLB0hPcQIJlCBrcJt4Ae31/NrcuJLePVFHQEc7S1oJYxLi/msY4W1HJSHdW2Qbtmb5AXCuT7
ER4B8L0dARnmSCLXnifMjb8vX4zpceP5B6A1jv8NJiMhGVbbeW1oqFoFyrgxsmFyQhvzHrJfkq57
9uQ3ILXRZ/C/yMOmj5hLp/3/8gGgaUdSE8lNjDi/vjpWYWl2QfgO6IXXjZGPkbZuLlcHU5/fFfmt
Uqo9NbUglaxHeWicPmlWNPrCMcP1QvgG+SYfEH79BVUH+VOvQO2xon+rFZ0dUjO3dFBdhMjS3V/v
woFz7wCtcvy5aF/pjgtNN2hm2qZ6KweFrNUMLvqMqV+9rm/MrBneBykJ/Ubtsw01UV/SZqQW7su/
NV9oy9U0+BF8ZA5Q5teLteJRCnGbZHAOK/bRmJLexy1v4NOS/Ael0j926fL7pX4R+igoUVpgb7iW
FyqSPFe2IQcJTcnOVCg9RKGVb6xI7Z/yLCwepHBAPoKZ1VqCmS/l2nJif7HPqo5ELOcMvRat5qE1
WD2WmquxGzL7eUqnd8apPrsBPUr2c8zic5Oit1xfy9zdWlIu2rIQTnKDJlpSkGHEowX2r6CSKXcK
kI/7ztJAJ5kDOLObNNv7pypmm/k2Xwnkd/ziWmkJZpbrHQTa1eBI1ffMyjaNVjxijqIDYrZDEicH
WoFSfzCVFdkLzwdMNATnC18MAYF6LXrOci0mUqUGpLAKT80iBVWivsCtNrIVUbemTNdNnaD7mpfZ
kXW4FjWhkRXQeaoGG4w+WXEmxbQS38LLHxdtWFKinw0RvxqMjCEId+jYHSxKTnOY/5GT5qFFW6KU
VfuySl6GOfbVX8PQf0vtBixRkh9m6AWSAbNOP9UKVLIDebp/xAsPV4frDq+MO50wgddrtyZilunY
qoGhoXeWMDepfqR0cDNQHd2XxFW+8G6uJAl3qZujIqQDJJmxX0qg+kEZMs6Pb/elrK1HeJ0AfREM
BRzUIMt6T+5PLWk3obEv7bWZUouCkDOEhkdJBiTz1xsHdjy7GcNaDWhjPwz1j7QtN9ZgoCtyBTS+
JAgGFJM9wGqC/kDBXTDScUR7tKUGeZp7lPxkJdlp2uBLmblyV5feAUJLxHKo3ALXLShVOzTBtaNH
WmCkLd1FZvEGP2KNoHvBNcCoHawHdARgJMNcsOuNUwC4V6I8UwKtCSN3sLph3+RKNDs1UTsMRjdm
n2Bs0q62+JAVjDb2J7ih4I+12zdbN/uV7b1dNEpaXJOjVg27KfqxbSzpfVxnctA06uz0zdxsUYTK
vPvX8labYTQxBisgugMVPIgVrxedZSasJw4yKPp0P5Pw1LbdPiIrnuWtfYADC1WpYXgDshIi+007
FVImx7MSZCpYzTDuuCoNZPHmI2aR/QSn2LO2RiB6ezlRNsO4PFDcY8AC9Of1ugrdHuwe+etAp3R+
VkC/7mU0JAeLdHMgDWSN32fhtFCd1+DYoQaKVQqvTkLCx2JzDbeuVekxZgSzXEiMnuj7x3UrhqAs
hlicj9QBMkdwZ9IaBeREHvWAFTqGG+lZsx1Y9O/vDcAxuOmAuqKyintxvXm5VGd93EBKrBfAM43I
6LCusFZe9e3VgxTOqwkdxWlNhPc2mwUNx1bTA2sMqwChI7iB4LQ+V02zBla7VfG4xpDGB2qhnUb0
yppCmZM0T41AKtt0a5QFLJZM5V2Rq9oWJeTpPZa6Neu9tD7euQc7iyw7CLOudxEtxGFBWWsESa2j
ezLu0hSTbpFh1h29YZHxz1cDLfBgdIbOh5JEcHMtjtGpK+ehMoK5qAzX6udu0zXtGinM0qL4oBSE
osgX3DC22GXWzxX6CwIzog6bH+0MDCepuqKVls4L0TvINfCUVFVstS90MGCqbUGCxEowRKDX8z3J
tWFnhSze2S2KASAwivz7b2thaWgs4GScqCgZ6AQWNlAnY293uhFkpOw9K45RZc6G0pkUu10RteC/
AiXB6SaxOk4hIhyWNhlZrYe2EVSWmW9ZMUlHMOGQHVHqLujMOtrTPO52k0Q0Vx/U9FiMk7KK2eAv
7NrzwSRRGVRhOhKZYCcTXmAy9pHch5QEtkwRFYyHVo98nX4nOZjzFIcpYFgmqFw4WvFqrgYNS/sN
ew7SJFAYIO/A//zChy9rW47CWTaCODPRxNvEo6fHmEoG37tc2e9FUYi1USsEwSxilGtR0SiZUtdZ
JLAImuuPhtaMw1M6JTkmrUv9qK3UJG+1NMa5ICGugzaJ6KaIhSnyPK50DCIIJIZJzHVuNn/LMZRX
ooPbRXEp8A4M1ArhswgeZTMTCdpVJoFaW/VPtbe1Ta6h3OUkWbOGhVhcEfw8FdwpUKEi0TkzAezL
JfBD2m08gGtUawYMYMQ8Wn3FKCwKAqkFirlg8gILw/VJKZVl0KbHScFY0/c8NIsdRsWXK5QSInMJ
gh9u3Tg52Re6wxJggE2Kgg8jSRgYkc0+7LKwHZCNS4/1UPeHbjDkYzTOyoGO0uSn4J3fZKlcbJui
6F4qJd/raZq7chZirHJahVtL6vUfMuCP39JyKh/NeCBeX7fZHxOlxRU1v3DqmKKJtlAcBYjPxHmI
5lAj9E+aMDCLKHRZhHQqKYxXI1+FxN/mE/A4v+YJAi6JvILgdXfmiAqsoYZBC/OFuTFyHH8Q2GpQ
klIp+V0xUp0xPrXCdBnSx5g0mQ3svc8MZW3JIv6QnxYcVLjDuBEoiYvFHJar4M9LYysIrTT1ylQe
z7UU261nRdmmSs1w12P6tpcVcOtqMBv57RQ+JIVdPw7xkJ3yzHrX61Q75lD8K2HqwnHAfYE/hh5d
XFhx4pqsdL3ddpEVWB2ZziRCWZIVUfk8I9my8jRujSKiOUx5xPReEBmhie/6abQdz3LRMjsNduGS
4reGnqG6Q68rZij+69ArbLmNzmNQFIG6D+hIkUly0qKmM5hZnJj1QOzaUWbwWP34V4PLSw7IDiKL
Dj0lJoOxFFTXMtCZzxSV2WJU/uhgUXNJhJzVfUk30QDagVGfRCsE3g14FARVqWU21eKI5acQxvQx
zxKeeo1NNw+N9ICn02/uy+Pm+8qwciAKCJZwYKgOQpddH1XMZ3V3qK6faCHrrxPSLF6vd+iGj4e/
c9gaQKe0s6fEmv2iyiNdkX4TbUE6HHckuqEfUJ0QVttVYavVbc9OfRbpp5SCCqlUx3HbxO3fTIqT
RxbLtRvbmfJ6f9k3N5QLhqPLkUGwFWLtTusKLZoLm52AHrRnR9MiTPGSwjACjzlYR8ZNMbf137Qc
p399hRAMBYVMM2I91H0EVZVgKEZPlbg8dTMFzgQepY/rlDhWPrQrVvfWdeOywOIKmCI0MGBH12eb
GhSkbho4noxqCD1al3bQjnDTFKYoT3Msx58WAPeHsB2BTjOjRH1S7JHu7u+0CBOET4Gv4NMYUETk
k/b4UVw4T4MVxYAylOVpVmryqkuArcjGyNELJqb9qpjClQ4T3cgg+XwtjM4YnAREY88Ta3NntjNy
AFTf3LSh/UuNZrqZbdAkkBqzwLK2/Hn/W29U5NenouKAwgsSbaL2LpPesMukLk9ZmOp+jqHUFF72
tqSW9uu+pBvnAZKgh1HNBG4QNXchOkbZJ1OIBBzcbCuJV5Ee/LbyWKzoYf58rh83f128dw9QVV4G
vN76xGrCKiGVhgpo2GZe1VMV2d+aFM9tI6eDS2hrjPv7K7vdQzBAgI+KO7A8rSHofsTiU45XTYJK
n6P5lVYZBs1Q4Iuqx3JkmOX1r+J0lIVl3Cy851vSL6PThrntcivIhg5AKxNVW+sEVmjZcBI5jpp/
Rmtw+BleFJ/QBysm5rpKvW4qabLMIFIzzD4LZSvtNxTkndGKZ367jyDt4SxLYHThmF7h8eLKzHVG
EysYAfFz0W4RJw6gYtnrEMbGGrH07XW8FiZYAWTwYoOC2inogO9xEFGB43RMrX/W9gjdAOJDSgjo
G4CDr6+j1bB4LnrJDJKqV7faXGO0M25R7yQ6AOPDgMkOxGjRw1prJFsBGd0qfLihyHih8gNnAS71
tewmTKd6MGI7mK3RK/vwmIwJ0AHNee6VbSWd79/Khf0ENxjo0UC4jiZdMVcZtRMbUniIQVflk+lM
hpxLbmuRzF5xF25uCdivEOOARhUgTJ4yul6WblUKYpCSBTLJdokJe612iuTb6lrdbE2QYKlJZWkh
NRgG8JEeoy8+2fBslsmKrbjZNqwGEaJsgG8SZYGvHpgLUxGGUxMn4cgAG2rTTcrYmcpdsZLhXRTy
BbdC4hyNzfzPL4TUsZRLoYVRgl2fAMhoRF3yIEeU0hXluygH/LX/NxAes9ev5Rh2jpSRbbFgjJJw
PxQYxYO68hprsHivYdVxp+HGANSFPgSxxhe3hcXpyYwjmdwSjYddlzph6tfmtB2jf1TtkAWYHojX
VM7ZDmz/9YoGMplGaYTGMZefrHZ0K89sW+/+y7lxF76EEF7ws5EAAYzkWsiUTzxTYZOjnBIJGNY4
fZ91k773CIkO1WRHHy1i1cMMjN420ubEtbRG/yZ3JHomY41ZfJJFnVqPmgMt89odC/03Y7aGuXmp
HpEVh0H0X/nHousCwfkXHb8Y4iK+C1NrpuQYvZulvzG2it+f+u/3t0TsrAMABLUpZBowkRUFCeRn
r7ek1OaptorcOgLcV7ihThn6L23JRc2n3qIiOHp0qjFnYawsL7WS7IE0aEGQWkIjpAS78MBUq/JD
k8UPZtOEJ1NK2LmWWfuSF1bpDdMgbec5DlOvbiLZa1vF7hwydZxH0wS+24kVIHpXNJfom2BRYDA0
AS0D5hN5U0GhAFxdzONMrKOeTwgMt4ra7KXuR4b8xv3tWxMk+J+lPAHX0ZjWsZ+PgDZg3qrmFMlj
1r//D3JgRpEhRFYbRc3rU5pV2raJDjmmMTnSTHybJj9KvfLH2dzcF7Xw6BEe/leUoFom0jG5iC3r
2NrdU1iQd7PatNOpNWRHVYcVfbkmTDgoyQRNmgomwWOGZUXeSapfdu0aW8bSIdkwiCAbQKSANNX1
5ql5l2g9UN9gmZ6pO2gF3TestnbW1D3o5qSsnJWom/nlA/zDRL8876gUSdDlXotDhUHcUNujkxHa
ebWa0JWbJ7YGIYLAKCA4cIqJvjhQWwhXIkPOK7XNKg4GNSkxg8iIQszMidv+WxP1JgbZmIP6sxka
rkunPB7dsUH7jCuPaju5GbO7c2fJNPbqCBTeDvLqWqQ5E8t0zdGiaf7VkyJ/JhRDsn2a6WoI9ynS
lN9yWWNehjx19WB5KPognE3UqFqrit0oP6KgJIZuX6gkjgwVHlah6eNspIZ0BIS/eutNh+wwgUxK
Mf1pZSNvIllsJDxcEKXz/g8T6Yrr61E2JKWW1UUBqCzbTfVQOfQXb34tHss1+3NzNQDmReFSRaoM
wfcNHFuZuiQ0lTEK7BSYnN56BqJ/p9cYsypTyWmVH32F6S5aispY8W3Gf0rx3PWu9ydpDbt58/Ku
P8UUVl0gXaOwZIiCVjoUmGeqdtU2B/vtgHFfEt3+o075EoYOKYyNBwRNrNcOLZuMuJ2iIMm/JZrk
99NnH59zTB3px4/7okRfEqdpyrxwZeI0eVPP9WlKbaYBjj5HgZJWnhoeRvQ5TPEKF8uNRkFHKrIe
MC+If7lLeS3ENlivysxMgrqwTl34HirZdohBINytRBY38CQsB5KwFrTeQndZgoLsbTsMY4zICXRF
OhomG3wNcUZbaex1qNDUl41s9HPFiDYkUrKnMbaazRSD73yIrX6Lfhz1WR4AW2cKXOsKnstTCLf+
saPaC+vROAqA8rDKMr+wPRi2Dv8XTVv8CHhe8MIL1kP0jiRDkgYxWm/0vRIFo7FHvbd4sg9K5hk/
mz9h6G3CZ/oX33z//PlvX6YlIBCyEUFD/+JwxGwqoWHcKChMBB2GdmN+MAvmZ9Ar2Ol2HDBI576w
G7DMtbQbyuIpAYS90iCtSv/EUbVPyslTZ30LNbMxbXQiTcceRP/0G3Rpbs4ra10Uj+IwOgH4BC7k
Y643ukL7Tz3JRhooRe/oFQMoLUT50ugdtCo5lTzCLBhPhvE9qr91je7FKRB697dgQY/Yl58gPAWm
ZJmRGQT7Pf2M0ndzasF/7vWt7GprSKsFm8C5ooDIQJ2Ph/nXq41HUwe3FlYbTruh+hxDkJv2Pwp0
OarRm5F1KzHW7S0GaxB2llcA4Dl8tW5d3OKBam1eq10cKEnQW8StLTCtABNuFL/ub+GCBYIkFeEP
oF2A6othiRUmkZrCgw76jQECueqUO5UbE4w4a1Yu7K12RNaMz0IApAW2VczaDlIpW0zXYmS0VN5x
gYkob8WaEJFOAq4JpEAL81wMknRiSTZVmhkVxCgJBn8MwgNxX4juR57k1d7a3PalQ7oUJfgJaU7R
G5pDVMX+SpIbPVP72NYrkdhNowpfEADFoJFS4XNpYs2JpFOTMNokgbqtXrQP2Uc3nlObm+fqVz5y
upa3+zdi6Zgu5Qkea1ZNhpp2kMeUxs1LL49ReprW0pu3qvJ6VcJ7yoypwQw7SElmP/E3wDgpfv1s
/12ds3Lr9gBfjzATGtlEAld0wCUz0syQGAl6Ub6ZWvEkR2zLzPjFqrNNOdtuQhu31j/sCFwCVls/
zpP0WaEPVep29/d1QWEigkJgiNAasAQs/1qFVHCjS7Mo0sB8VB7Ju/WHeL+ZJ+8wwBN/3Re2dDUv
ZfFDvtAf8ziVNodbBQ09lCoamsxfddU5w7jGEbV0W/Ce4SEg4ECwy/XmhaA8qeIqt4Y0IFLqUoy0
6wwwC6UrPs9N+Zk/ArRKIOGPqaw88rgWw+EAEW3mNEDB+Tl9IgdgQouX4gUjAQLM6/VYBq75Xbei
sZZ2kU81QTsB0v5IeV5LjXUmxbOup0Ekdw6mDTlod3aQo+n1FVdrUWtxvB+ffAAOHNFJNRHHK7im
SfBhbMjkzMcBw7tzv9kjAFrxhxfv4aUswWqWczoquQRZA4gvbedH43yDlwBSwtYdVgz00uO7FCU4
xE0N4jRkh5Og8Q3/f/pxAKdQUQYCB9br+nRkpVfjKESPQ5O2YLEqBoc7Zt6/PyRgcv8jRFgBokOF
zGMNdxKTsEnZPpYaczL7OarXyLkX9wpZfNNGmIbMm3DZVBCO2HbWpUFqFmCZkdJHWQIf1/3lLJp7
gK/gVGBoFtL4gpSxYmVd53ivk9qP2zpWYCbt2fBqAIRRnrB+T5Imo2Zq5H5LR9sPB3ttYN+t1wYf
GRA/UEXgKSOGuT43hPMjQf0QejAxYk+yrWONNnQ/lrXPqSkNb9QRW9xf9pKWsqE90CEMHj0gaa5F
hrNej2HGH3Jqb5GsmXcIfjM3BavtygYvqAx4N4A5AM+HXmyxDE5KuasGGmWBYnwy7B9cAi2rXd5I
+89LuhL0/0i7st3IcWX5RQK0L69aa1G57LLcXl4Eu93Wvovavv6GPOd2V7F0Sug5M+ieAQw4RTKZ
JDMjI6iFDEJCSjFmYlfiUwsY9Z3fSy4IMazbZhbO6fmtifYXsIzMLZCXMxegS7/LoiRxo16rrNLP
g14fJ+1DjiEqiWIk5K/BCK23udoH6PLvVyFQC0t38QHU0k1MVONxUyRuw7EvPMM6hJWO6chsfFbu
9UEV72JZeK6CajPOmmUocQI/GVfgn4lB6TqkGWRNgUw2b0/L0lchx4awgzI3enepr8oLYPHA7pC4
YQ2JhSG20umklNJKhnLJmVBuQ9UZaT0kiai3bBULIQGGbR57c6iq91A4cny00ZCo+fvhQA8NqSgg
MxGwqS0ZIQ8VsVqK4Qi1xYloD1Y+muqvSzog5D+3QgdsIii932SJSywZGIgwf+KaXwV6rJ9uj2b2
yctn+CxmA01ADdha4Keo0fRCp8V9PaUuw2u5UXdlgSdpb902suQB50aowYxSW4pBwaZumILYlc/1
f7G/FaTrkApDDziuP5cbLwtq6DlLJY6D5oVPf8T8po6/bg9hyb1QicIbExyyoFGg3i9clfkglKhg
IrjL/NOQbIlvytn2tpWl1QAIFocNQAVQ7aEmqiK+VA8SIqIAeupfaF5rDElCn/NK4F16JwEY+8cO
dVLXTVkwPRcmbvmS4jbIhLoPwWO/83U2aI26Yh0/S3dpWenT6KZKeJdz4sp+XTpdL76BWrSiSUmp
sPgGJMHyT1St5F/qa7mvVTMsrPDh9sQunKOzgsDcxgy8PPJzlx6CV2HUSH2cuAXjjlF2HFIoVzab
PgEVbbnWmrXg7kigIlUAdW4cojQyn9SRGCgxl0Aye9Jb+SuAuFOqSCubasEj0cID9Cxq/sigcZRH
dkwV9n49Yg3VDxbqpExgg4cGi7iGZ10cDpLB6A4DYu1K+CoOVFI1A49jmtQ6XwTGNO3GfA3zuOD6
cxF17n6a+ygFajh9lUdNrCgIq6oMbwwMtqn/xYxh6VGzBnZHBLr+0gnSvomDtpETt6p/RtND14GJ
DKyASf1429mWVgaNeWibhqvh4kYdRRDFgHCcpGEouAcLfQieoMAQUgdUXSsbeWlpEChm7CYefKDH
uBwRCj0QCiVB6koQJCbiswamHiX++5fdHCpmHO9MdEJj3JOu6vysa2BEjvRAtbTgyIWHKl1Dlyxc
n1BKmpFcczEJCFtqMOgqGZoMdprE16Moseo62iZyBflVtyuCXUjUHRohnNuLtfTEgz10tsAtcKJf
dY9lpB6nnsPh5PIP6BggOuvkRxXsKib57BJA8lYW7To9OuMn/hik3KNkYzRYJbNBj7dSk3marNwS
Vk6SJSMzOg1oODyS0FZ4OZmJNLFZ1o2pO3H3yQDher4E3s/+FMvnlfmbbwjUDULCqYj8IXD+yPdS
uyoGaT+gi0KKZhU9s1TI5dhQ5VV+TL8gcTeu1SyW9ta5Ncrjc7asGORN4YxdAFT5hxiAb5JtjPXk
6Pybbo1rDlhn2ZqpCLhQYkTMINlPSroZ3nA05r3VykaRGF2yj2K7KU1S7RL79pTOoe6W5XnXn1ku
ZUHIBo1HV9OhDN3Baj4boqsf/5sRard1wTRFgYJlGxrnLX5PXifQkp5u21gKT2iExtMZl39AVmgb
bB0SbUwzt2njzwLNN82Ebia5Mf83M9TRwTTsEI5MlrllI23yPNxO6fimiPHatWlpOLgCfoPV8cqg
AyGgbr6QT0nm9uiC1gnaa+ykD+ZCg7SWTVs6DXF+AOQ08yrian7pAkCNAADF5ZmrCbFscD4adWVo
Xt+et4W9BMg9XmTAkSIxRN8ghqDWtH5CjEBu2QglEAk0vIHSKDBxK5a+n76US6MTGEGPQ/EeRRpq
2ypqpaZEHVI3JjvShLrU3vHpc1U4pATy4ifb7cboIwveUXquOMkY27XrxeJYZxIfJHNmHh3qZh37
dSEMPdy9YDcKHm1lZPd+ZARrl6Vvn74aKWoquP4BuIaeycuVCxtwO+JP5oJ70RaNyfzIdhB90gXk
rXNLMhKUV24v4/LknpmknGVKgjER+yhD1aOz2V1vsVakh61+z+2q7eDkhrRicWEjyKyC7nENjyFg
PmbvPQtQHFdIWsciNPpp5hTgA0N1ignvbw9rIQqCn0WcyePm9aKZh4hcou+j9VMXAnZo3XWmlDNq
4aH1fzDNSsp84bDEtRbMHSL6T8DzRAXcFszMlZRgt+Ugv9G7LIhBCRhnTjaKw7YkeE9m6ME8ROjA
/BczOas3zz0Hc0KBOqaRrOH5DP+4iuh23S/ixt3fA0jQbga8Omr8CCUgTrtcLKHzizIMwtAl7UcJ
GD4roRWS7DK0rmooRN9etAXPQEYWwBHg3+b2Mmqfg8OskZlpjNwpLI282jWBCMHtlcfcwl7G7RBX
aAB48Ryn87Ig+cz4RBJRDxMfsomYrPQla6hp/D16ZO7z+mOHcotICXExFFEOU6ST7CsmYd7j4gRQ
90p0XPB0xHjU3ebQCB+kLoQqJw01aGsjF5SnlooHgxlJHErzHC6fWfI2dSW3skyLM/jbIjDDlz4h
NpxQou8gckslNUQ8//n4lINjVYac0L9wiDNLdDhMyzjnch8lxcYHlKpnMUD5fSDKyiNl0fHO7FAx
UCPVMFMGRm5WoYInxKaU4Rm5Rgwy7xUquOMig/SMCOggEnTUXkL/mp9Iag4QRS0NjsYlm07o156p
y0aATESzDlCJ9OIkfSOxfYxsFqqwkxx8gVH78/aiLMQ7DOOPBWpRuiBISMrBQsI2Viq+g8HXqFll
w3AH8BaYeNoZtw0uDQkvYVTlv5/4NEEC0WK0AMswiFLvMQczAjvWP26buHYAYT5tAWSaIRqYvEuX
BuePP3AZYjhTqkYRJnrbfgxrtZHriZuNgBpuZgMGNp0y0jVKMhHkyd2i9O1Uk+5i4SmSxX04DMcw
a0HXomxuD+t6pwLajwMCtVwEI8TUy2HVPiNqwHBnLpq09Q4H0XAfqF4X/3VAuDRDbR+RaGnLkCJz
0UEAfmWF3E3lnbyGklsbDHU6RKXfhnVe4pyVrTSVIj1qkGHMqlSvtV+35+06pmJAc2EJ1TsFZWJq
QLzGpGrM9hkQQUc/Kn+04LYphwbDAoY2lM3b1pb8AlQDSKDP8mVoTLhcJZ8lDAoFuEmHMSr7EZJj
zPCjElujqtsv9DutJ2Wu3H3evSiZ4TY7NynS7HlMoLQDO5XEFdO4NhtANE0wdRUbgQxrXEELpnB3
AHMDcAu4wNPPBAXYqmIMuc5NIh9SSUP6MkCZ1Z4UiTi3p/EqTOBIByxipviYW5lY6iCsfZlnqqrr
XJRUTUYpzTBdSYvMv+EigF9aoLERmZ/KTV1iLNitjE4ISyxYrO0pT9oNwHuxwbA1b4tSo5lDMnBP
twd4nWya7eOIR90UwFeodVw6SqgWXI5LaOd2P0X+QTS2nAJJpBwYTzBnGrXRrIz3yjG/7SFhgjcX
ijt0n5OaFXJSqRjv0BjFrxBoKPDQE3NiVo75q+1G2aHG1VV+iJZPHnYGO5AqXeG9wKyFO361KL/o
jcqfEVFbTSBizPsaRgSPr36AWHYb/dKgc1VbkfH0xZqJvbJma0Obf3722AmCKISYDgwepp/3oQmN
xZXD8SoqznMH9m9kPlE1xhF2aQA39qDpK8zd9LOIjMkoeNO67XZrFqhgWJTIOGazFzTyPgWtqd9I
oDYFQ/LP23auX6LUUKgAj+5twleSgO0VneLGjOp7UdTbjet3epnq0IZ4HqA9LkH68H80PEeWs0Uq
pSqY0gCGpSOvlZCp7e2wMp57W2A30u61fi/1lTld9MOzVZt/fmZxaquECzmsWsv+SISDGPxIhRXa
lzUTlKsXfsSOUSxiNoX7bvjo1UMhvK1M3FX2lloxyruBW5yybHa+JMxM0H5poSG+lI2emO1Jyx2f
XwkUSyEejIhoSMf9GW9SakxgSY8FcK92LhsNOuvjMBbWVNKWpu3cBDWkJkQ7dRxEvcsPer+V99HK
Yb82hDnmnq08xBhy2MAQ2viNb49xd1pZkzUD1DEYChzTVGLYuz6yD+UWjQNVeCe89153UO/Y/VN0
jI304bbRlUmjKd7TNgB0Vgl6N80rs+AqowA+MV/Tdlu0Ar4NEB3O2RZ1/vnZ1JURuAfSHEvjDwav
AwhQr8TSpfMOJFO/DVDuBRKdPm3apHfzT2A3jFjymszpOquOHHGtFLEY7fBEgy6IimIfyGEuRxPm
qc+DSah3R+6NnWnIbWSo9FCHxKpqiG9YpJXRLd1efhuce6Qpg10ytLUyGzRKwWAjQ/lowdLSQ1oG
GbIVN1+eyv+MDsaujiWS9Gpc9Ehkjl+arg9f7ytIzgVvABES3rjox8D1mL6jq0Tp0cwGnyvrhzz2
0vAwxt5tt14YxIUJ6kAqirJUEpCdujz3WqSf2K5VcWzQ/3/PFSvbdnYt6mp5YWre1We+zZMSXceQ
eHGztEGi411QXwcoiHBrb9BlOyj2ohT7rXFxaWcObn0nYA/BBbReNXIViTwow4jamgcs3Hwwoj+W
qEA3M2Bwo4LN1BaxkUCvR8wZKxEMxh90eWX2FmIeSKNVpFQgoqkBy3M5qoAd+VEt0x4Yd6Ln4qT3
yH7d9oXFiYN2z/czGnyGVPCROGFqkxIO3bO7rApsUCbqorwRh2xz29DSvCFhjYoyumBQl6c8Qa0G
qRdTMqDpn+jRsE3LZzV/nfNrHPn7+z3S4yjPz/oRMw7kctrSIu6jSCgG4OQ7r2H0nLPKygDeJPlr
aBKI9M4tUYOCbF7Qs2IzuFA8ABOVEIcGqfO1h/Q1Kmg2A6gB/qByiIvx5YBA9xQoUgQFwVYwSpe1
/MJhmc0g61PqVNtirTt3KT6cm6PcrlchccoMWKpQSPbyJ8MHZjQ+84HFcQ5Qxn9J54L33sXgqNUa
kZfUhgSDk7rYzApWz6Da/JfchwCpoaCHUwl4YQBp0M5xOYOxxgx53EyDB2QX9ASlXNyqgbxWuKAm
7soKdfblSZhGQgpNPekl7h1QqfQcaBZPENVj+pfb24luaKBt0d1zclwLGdPAVsK4TPaqZiAle5Pf
+NyNUFVrOz1MNvFdMTzy4x1etmvVLhot9499FGNBYoWX+1XxMozUSgDn2+ChPxzMcmbWWTo45qRt
fEDXr2r/uD3ebxzS2UlyZY/aarmcKxEWefBEJ20fpcnsIKRpQ7E5Ry0vd/rN+IE/m8ge8TezTR1T
tm5/wrcM4a1PoGJlN+ecGgmyPir7mqrHFk0+Rd5ZRbxp0LIa7xU0XvRcdCRJa9bFq9y+jwDtTfkW
BUNDLfZJ+KuoLBlig8O+LVvcTk5T7iSNdKcy0DtUe6Nk7pu22rYyt+vF3hhX6gHLTgPEkoqsP/AH
dLT3W1kmJFQGD+oSrOE787/1FsKw+G9oDLU98E64M2/PGxX5/1k5QPK+WWpR0qGiVzlq6LHkmcEb
AHMTzbKoUNAJRjHSezA5m74yTuB8Q9P6bbPLHnNmlwpjQxW0spjIg9fweN13ZpT3toT7gejfo8CT
iIndM89c6QTdgWjbPgABmKZHvC73khnKL1kC1K/UGxGUOPN9sfJ1dMPOP7OioJILVkwZjz7q2pqq
EN+aOixFLca6HH2m5R3ye6mKqtMWHEVKz+j1zl8tOtCsqf/YnZl35lQiILvUQzBlRDShBlgNKezs
WAb7C5hGZB8C7mpu+tqoB0EK2TuL8fc1cgbcoSw9ZC04cEBMJNKzSdgrEEuX78diV4JZ+faiLU0L
XkEAnSGtCqYQ+srTyX0u+6VKvHq4yyBdVEYn+OogRkbS5dAJ9IJS70d3TR59wUfRoiWADxBtLaAN
omdFqXKopDGdN7E/Gq5wJtlpisoe8swS+r97sMwrAFsgLgNPCUo7NFBA0zK0Oohq54nDsRRDvet/
JIwt88jK79ErI55WppTKZvxjb8aPAs4C3jma3rQTmVyaOKHzxoQUj8MQ8FYJu2jxFg0WbUKWkELI
JsJiPvJBr+zSHPqVt79h4WAESS8AQGDSxMOGFoUuxTTl60jrvJMa8sgwizqLJkrmM51qI13rqv0u
OFJxGhBgYJIQ41hQSVJHRTpphMkzufcSeczvJlFiTqnSMlAvTAIZFCptsRsIPF4o69EMWrAt56j7
56NGrGiceJeZVIgsysJojD5ItnA9Lm2ixKpB2orsSaQ+QTdSMBV+lI1JAeN355e5UWkIZhC5bS0B
0p8115QOQ0LOZnrofopjK+oE7N22yI5IBTdEQLyRhGpaCfFLjoyYByoQ1EAA6KUceQjZKoiyBGmR
NH8G//qDyHwo/UNX3TXC0+1FpfP2344FwDAQB6gvQmqMurmlatuDm6XoPdG3NHELrdKtxkFvKyz1
sv/qQDoINNjz2PRGpjBAFa+V0WlY0X8+ANdiyOuiGEijLMuOBJPCVL1XibY/qA6pQnuWgC0LE+SH
+3ra5tEuQyVfFn+y5LEgIDiuZNDFvORxcH97NpZcXAafM7QqoeqAZ+DlDVPKJ6kTpbL3GP+tIj9H
7ZiUei3rSnG3ekGnUh7/jBuFJ9TCAdwGovrSFsjGsj7MSe/xbfwBGKaeKDLuYNFR/tkxpQEFYMKv
oIGWF/vMJnWaBvXAlwXf9Z7gMz8F1Yl9pyhxhAa7Im0cwFvMkYBNhxt0P59Mvl1Fy80TeLWr0cei
zaVmFizSl4OeyhZsllzbe5m4F+NtRVwpPSTkCLXe1ooGo0CXTl3uuRghdDLzw7TGxLS4wmcfQG2t
mmSVOM7eJoSMJaWZPki57d+LIA8noBZTcnHljr824vmDzpInOMLlOJaxzPHI3Q1cs60yzZXIWv5x
8czFBv49s9SzhekhoabFmNmRaTZcUpksXuWlvI2YQYeMHbI1s95baMeSnknO7W3zX/zqt3E6x+oP
vNKPIgbZpvZBlo3SQrZdfbGmp8dms3LpWl5BKCPiqJ8lGygfZvwaSfYGtpTstWI3bfKYA985ngT/
h7ZianlSZ+JBYbaGd+fl4kVhMPARW/den//qo4MMpmofr/fcRPsacmGFb38V7de/mUx0YoGveibH
v7o9FW3Oth02KcHZpYJux5bwXCqhtWwwmt5JG5W0W9Juwl+3DX9TFV9tzjPD1FEAvSo1LaQem3MC
A98JVJVPEwu4SYkYiDgYzvrFRayzEcTsAshkbPv+ULbqRsPlrm9jA7Kk21j0wuq+Yh95n4D+2EGu
a0BSjfCdnogbtVt5Uc7x4tYnU7eEpurbgRSYK3ALpVsVGbag37TMWs/i0tQgrQaWy5lTE9c9Km6F
Q1+QCWIVXqwdJDu0cmIITalnP3zJkQPIW5speAHAPJx+NE9a7TE5Gh8mXy80/55nDnjBy8UBRGa7
GtiT+2FyemEz4H1/ewUXtgbwOyyagMCxjtcI9ZXoRA65kplnw8mm3eA/SMIWIujmKB4raY3hcNkY
hAlAN4zTku7D8KNpSJhMwj7MQYC8CYQeygS6nPxk0YOfd/HK7XNhpTG2P+ao+AbIOAcqd7H3NL12
fcdWxn81eb8N0ACKeJAkaI2zvVemjVGxsjXm78EucKQJPW79GjH97JiU454P5zvynB0LFVP2YjNi
OHtJ71am6hu3cuuXUyFSLIU2yTv8cj5+9AGE45UG+RZxmweVWYut2bRHptWVdqtip/gDC6ImEUie
+lj79Y6P2kMyrqWo6fTnfN3BgNFnB3QeepHodlzwL/MB+tfgm2xxryl+eReO6awg3/KKofZj8tpx
0i9c7pWdFDd1rksk/0vg9T/fgD5JfADQr9CCugznnVgSLRTgsmX1EPIn1NIhDS4HgSHy29s7celE
nMldfpui7hlxNRRaLcjYHZVyrPJN+1IhHzpGjcsyu+hnLZnxwQcPi7+mAr/oWHg5fGcHUNyiIqKQ
+H5dcwwMk0LVGa2HVvEQt2sutnCtmZ+9v83MPz/z32bIy3hU/d5jx40ajXbX7AtjKGudvAbEqcmR
7NVJBzVROoJ8Mn/nVib4u3ntysfPPoBay7bk4jqVQiSDt4PdeZDfiPTEIk5jtPdHyRbsN0afzEPM
6qN516Wb1hic1sArotg8rKz1vJZXnyKK6DZX59QDTdsS+GNGUE1CQi69G6BTDgwKCzLR2kzrlzh2
cP/TG/FUvbRNqwuT4U93Gjm1BvFfb38ITcj5j3+ffQj1pKiSopiyqEBa6NgV+gvmnzs12aZVIE7g
ZFAWTbEiJyU2Orxb+d6dkhNX2+1kNAkx28oGA0hyDNGhmv8lndQ/X4bsPR54c6KZJvJucAXW1Cga
PKErXiKt+hzbfZi93x7/4jqgH2umlAdjNP24UIV2lLgY65APHIOsLsiTfTYy5Tq3Cr8F4+UafnBx
r82FROCmceDSey1HxaPPSDx4IPuId0IzJe9jGOcr/eSLW+3MCrXVBk3wU4WrMHcJEV2IFgf7UghD
u5Ba7fH2DH5LCV25MkoruOxokDinKVJUwuZ11GIKcZ/q7NYed7zDO2iaf2Ls0Clf4C328NOMt+yu
scbxWDiB+5xsR1t7I3awLS1ic05v51/hu6QYDdni7856jOzUWLsQLF3ONTzUf38rFQHAzwpEQYkI
EPOhXoz6wCEr4B+g+ZPwvK5WGz84tYd/k4m7MEtFdh98HJHcwpWZ8hCxb4X/2AlbNT9KgIFl9yWH
KHN7URbX/2yc1AuySFQuCdV08JQuGnfFMNRWQbp6K6vRWtf1UjIGg0MKa1ZnxD6lBleD5TkLonrw
CqvftTbv5PecyfyUH+fVBS2+K9u502xuD3Bx354ZpQbYMcPclpAjfjK9v4ciWGSUdSG6dRNKelgI
gQ4AsLJy3Vs+oc+sUhfKDGx6ah5iqHxfWMNGaidAm4/1BnpqdX4A8xHvI6trMdla1Fhez99zTD8q
OYKbpo/KtsdK7ZHHuwEFJpXpV4Lhf9kef8zQh0EKpTjSlih0aUjz3yeaanTsLvJ1XvkMXrs81BXu
kVm7ey6VJpD252cuSbROSzRgPPP5hCOg0fMidhNkmqEgZ9pGUMyNTATjrTRMRuvbgCc7dR6YQCCZ
Inff5K9a814pW+Y9YL74YQ/ONUMW154sS6Wzi4+j3JurmS5PBGylzLeC2GnIQxt7qmiO/TZDa4AB
8fLClJJ9TFS9BcWR9veJ3Qv7lKczkQZ9awZLX+aBEVlZ4SaK1Za1oZRr9f/F9xLOXQESdWBgokXj
GCHvOrHGqeGLL/y4kcmrzIBtx7m9df/Lcv8xQ103fTnIpxk84cWMLYKmAaUQUX1ssyNafawKzUq4
8vCAiqhmCl+T4BAq4GoF7h+ZsmGL48CUehrtuaQz+Ihb2eNrc0CdnBEjVirftYMHjjhDTEIj922J
KR7IKgHicuA8m27qMBr8Quk4luBUSAo7jtxEu6uq+LXU7rV4kwflfmJfhemUsbu43fiEmOC93DGq
W2lrgPWlQYOuAAfGLEV5peYbqWE7SMWI8KJUw7sYdbMdcTCHUubcLsuktVmenZa+M5wbFKinQKuJ
cVgBRBDcNfK9wLY6iHBJZEfFLuPXygVLZwVKiyxInWeWRJqBRB1bgR8KHzv4PSg+mnDLgi6cVIrT
f9z27CVDqLEj2cNraAmmu658RurVmcnMG6rKnEoEMYY8lXW/mYroqIpr0XqhvgeUE5KakN+b9aWo
yDAmeJ/7HUqjU6E4CXnqhwwibZ2hkp2g7bWS2wnRl5b/ZVfr97383Cx1CAZcKyRSqIxeBIaQZhdV
L8ka58OSe5yZoGvkkzSMRc5Ak7FrXvruWNcD9PbsKBV1NfHqZO10XVo3ZE05oBCAyAAHwKU3MpFf
CUzBjF4bIo2T4NmnPPBko/ZkE6JS+LdOgsZ7UL8h/qHYDaW9S2OBWg9xGEIFUwRgpbY7/l14K3hd
SVbOjes9fWmH3mJqEqdRADuMtmuVt0l5KdELero9mOvXzKURKpS3XQoBxhjIGCAdKoMXfXbHFCNr
37ay8HCHGYinzdUfZFPp9DbEDke2A1TekwbOGNQP3H4GHpy01sSYQQNpkW5bvPDRJzP+yKS9Mn6O
yCCUIWNKQA1UYrwJ259h9EsEtGHc5Wq54cUtX5gBTpqe9FCaWJmWa/+9/F5q7oEWjySlB+osK+7H
6aHdNGYn62hlkYMV1PCaJWoBMgBV0C4DS7WyDdVtIlVWEjyjL89gYxZojRXM3gK2BiPDAYF0GPpL
0aV96b0YFBMmg4aRJelB6MJNU1p19zgIg1715DEHW5Bq9w2r98mkA1QSi6yBBls98p2W3ZLO4PL3
OAcfYY+S0pZfa1K/vifLCPOof4ADTEV5mPq8vgNN6tDwI+ognG+pdTXqSQl+4S6Jf6345ML+mo8U
BUg4cENf8VoJBac2gPnwnljjiB4MDr1ehaWMj5p0gtRNWR07OdQT5rEOJHRB6lLxUDIPLWBG0Vcs
7eMw/pmpnwr63qDZTV4gQsmQwC7aFQdZ+UxaJyTgSoQwX+S9Tkx4G5S0VqtU0Q4J1+Q+HNu1dpBv
ToPLkx3nHwAuM5XpXGyjnhCgYEuzBFhWb1/oSKdV+lE2Pj4+ROPj3n1+fn59fb27e989IcWmf/V6
anz+9bLAPvI46O+beXboVtAylOUeNK2SF7rAWeiyM9iSDUakQ+BETrsXHN8WTpkzbeQtZxVH2WId
JdbTXfy0Stt9fT7PKmTKzL8O2Y2r1vVIC1Q5heaZJwGYoNstBKcCkFsxr81mDaK4kCpHWRPnCRhI
ZqgwrTzDhbES1USRPXYXvmr2tAGpy11uyeAIvz3B3Hy80ws80+2AXhI9K1dpuZEVYmEkmuwV+nE0
wAxuvBwD/ZeoV+a9+7oL9V7/cdvkN3blyiTapMAhM9/faFIyBa0RJbjIZc/cH+p772i/2QczNUZD
i/QPe3tE67Tu2TrCyqm532w2xmZnWY4eY/Dmw37lXF14EGKqz76Guv+EE8rmbFHKnqJHVtGZzROA
fJEXbwyjcoddimzSbg3atGZUoKrK8GgI0Q6YAjw4fxhv40eVWsKz4E53UDTrfrRQkn4MHlfmfT6m
bsw7DeBkoxhP8LDCvJsH8+1wtI/H3LSPocHob5X+MU+6nUFtTi+29Z2JeX+MdeOd14vj5kG6J/pm
xRFoXRlcPeepBzEMXinazI13efrUeSoH49DInn8gp4Ndu2lku8+8rVkO+n4M7tcD8J1f405Zgycu
Ov2Z4TnKnpUuoAKE9DAPwxNn8kZx0B7rzqkSvP/tVni5Pe0LWSaMEgRR333RIlqCLo0NoO8oIrbF
Dsv0ye20p34Cecf9EBz8ZyUy4lMI4bGVqb2+AgMaDIknMEKhzQA6RJc2QUTM9NEQqF6JFZWsp9Ip
NivDuj6bL03MV5mzOcwjKCn3vq94rCPuALi1YjuyGKPTn59RTduIm1UoxppFaqcCiECENGAUbzA7
szeCDXNX75Mn7sSbhQ0H3eQHfyU8flclqD0DIlcAPTVIDINzgXJRmatGPkgbjBIc+d0+NDSrMj5C
E3zlRqqj/G8Xdq6fKqfaVU5zABrCnucgcwKdtU+pGW1ic9DvJafWYyt+AEu2nujz1xP8X+lEZqoz
xjPgi0a/l7bpgdm2RmD7RritwJP/yNjqyogWPeNsQJQ3ylmdRYxSK55Z2sHDU3Fc6+P7LhBQUwZE
ugp6RhCEzoq0l46hoEzfZp2ieK0pGsLev2dOpR3bmDFr2iRvoTltgl3jcM+NXevqvrDDfai3Tusk
WET/xGMeQO698e/69XN1IQSiVoPXC7CVC3QPsdpFuZpGqgeVOYtYb/VWsSeXt/TASyPDf769RxZS
Y8BGnJmj9gjMZemUx6pHLPSnA5pvKxbyQLpmvRdmZMdOaOFOrSvmbbt08+YcWC/sUjsl8JtQrAUM
U3bUXbst7iJ90DvQCDxX287p7nzrtsGFePqNttYgWgFWErp3c6ohxB2ng+r5TmwKm3aPhbXZTbUS
c9bMUJdRAaJhyJrCDK6Bm2EbPGhOvCkN5fX2aBbAE9BmAXj8/4dDPTtSSDwrVd+r3ku+RQOOnTwA
EXsKDrI7OQQKGQqOSCQ1X7k1w/MvprcOmOegm45WKvC1UgOUcZUvUmlUvdatdvK7vEvN2hJNxRkf
k5/S/e1hzs5HG4P0ArIXIjC/Cs2+w8Z+xfVdqHlCZUWijgiFIlqA9oA1fY6l2yyyz38sUfMZtEII
MbxY87TQ6g0pBK7VbQQzIY+y1XMGv3Klm0PY9cBkqFuAXQhhe3ajs5OpQetKO2W55uVu/Cg/8uaa
5NnyzP02QFf7ISTIjf5sQD4wGyDDT4HL2uKKsy/PGh4a0MqSwBJIp+8BStGUTq40Tzyw79WO/6y/
QGRm8Sd+5U25aAm3hBmcgyZVJLEuJ4xkvkiUttc80GdUp/inAvk0G8VMsDtP78qK2y0Gp3NrVI6j
TeQuknyiIT03w8XQJFM8BA/cod4rd2xi1G+QnuQzfe2Fv3DwzVeh34OkTvIYDcw+z8GsdgSvwaP4
yf0ia+zHSwHq3AZ1uGpFqXBR0mm40Iad3r+jI+xYfxV2u0KesVBrUHGGo/cHr1E0HtGwAy7yocKU
5b5nJo2e3vdPW/5+NA3JaFzO2kXH9Ol2rFhIFMEgAFwccjFoMqZZJFO2yxm1hUF2p+iVE+JJKu0J
zs8QVWHwzOu8nQEDIBgQLDXIvv9YZUFZnNuzL6DmFtrDAcSs8AW1iYauB12xQlv4aBx5+3zHmyD3
eE2fYmdNXPE6lgAHMRfPgCkBc5NIPdRGtc44kEH5nsJOts9vq5rbTV9M29u3J3jJDtTSMbdgSpwl
Ei63YC1XTUPKhvFYrdzhHvqzmgJlA8q3zir5gV25IMy/7SJCikgucMhi4IUANiq6eWwUEsh8lAnv
pQyCcNLXuVlAncHiBSKs3DfFq3VDGh6UdShHQT1rRtBejowPAY8ZJ0HymOmOq3ZsuVfjbanpCjrR
fObZ9z8jKJnEBxYwk+BxGu6lQpf4J9zSDEVwhk82eCcbxX8sU2N64lDBxn9/1e9FsdHUx742WPQ8
BftxgOKYb/uBSRqzRfOCDOkk8P9lOnlOUr3tLLnCxTxDDexpSPZCsILQuToS/o+07+qRG2my/UUE
6M1rJsmyrKo2bKMXQlJL9N7z1+9hf3t3qrJ4i5hdCDPSjIAOpouMjDhxDkaJKxRx5SxseHfnyJBn
SbP5RZkFumeV9QihUw1pxAjECVYSRuU2EAvfKtvRW9k5S5Z1eWb+hwYNyI7nnXV128nKAHZArlJf
1YFDX/cAfnlfEotdPWCSQ8VIN1odZ0+KMa4V+peWdu5QQmIWoRKKLcy90XNV6UNBQQX8BjgJgXAe
NDbivZK5kkAKJw3sNt+DKF2NnMnfR/o5M2JaCg7fU17YBhydQJb8yxgP02TXFfHVi9ACjVn8EP1t
rFsSqJprm8vfkr9h6aSNhx7OTZt8+intFNLGVD+IH9lekZ94fbLDiHi9XelHCX96fDjv4/jvHQxW
MwWpPzQXMgNVZXCWNhPScZCyveD9VAF7DC7Jtiz8bVE3o1l1iWjGldTtSqV+ahIVXF1j+eKraWuK
gqdTxfDMPs3+pvMIoReT00ZKtZCIUiqREnx4pMu0Yff4u+8BIDPWzgAyDfEshsDGk1Ig9urk64kr
1XqyA8VfehI5dRck0DcIAWDvBijmSd5gGwXOGkLiwlbS6N+KW8NdaYoCmWI8BudMMuvcuhxA+aia
vNcigpRDI+RPEY6sXPUEFCakxErGanMJtLdQWPE+98kXmNbxcgfVOEQxeDYWlD1VKvmK990033g9
lba9YHf8pm/M0O2bPeCYivdHXu2ymjfErYOFWYwZsjl4ByusJIsa5xIf15nvRq2hWzyHclHv8Z41
5l2wqUMBorxdXW+nwJP3YsB1NvpKSBtNhalDuN0y+rJZCyfv3hYyGFVEQ4G2K/RBEPUzfqJrwLse
1b5bxTIybVFNVT5W6CyWbVdSPtotIIVm3JT6xvD5CZpodWY3YRTt9FFcQyjcJwnwNSCbR1kdwjVw
Hcx950d8WIBiw3eFFz2gaeyMf3kQc00UDaUR3lmy2fdWFlqSdxZkq/ZtQHNyuSR8ek7y3+JRRP93
sU2ht5WQCNWxr7HbKNE+VyxNOCiSaRhvmuvLVOPW5nEOT5mlnZOV6M3BPQ1i6/m+u/K3qQJxhjzt
saPePJUEPt670jF9arVTKRukbj7y/s94iKZNqk4rfug7Q3tnG69PVKjwbzCJ3NoepV6EtkHhu6J+
gvPwTP955ACNI0Gxb3UqdttYvjSKzXumaFY/kyf+uX+TrXEwleggUM2SRSJdlNdUN3vP7DjLAP/+
mtO5v/CxtFcfyV5IbaloQZn7LugSjTNXbwbJkrS97yioGzZnwZIP0JX/kPyt9sTB61emQHllZZm+
C0PMVIEZAadwBrHO+I3bqZLQGdq3iu67dR9b+dNYvmWlNfgbL6eq96fhjl2xKdvPbIqIJB+D8XfF
m6qw0YALGhQiZBvkGDoL+ohQ1iZ8YSWdKXObaURrwilJrMi7QChDriwu3rYGERJLeZK+UCH1Xozn
JtpVoJJokNzl/sjqUwAKglZw2v3UfGoGGSDzGu7Cl3iEHEu2b5Q1DOc37fmjwTN5BJlLOzmFUJOr
OrVqo9mR1MNz6DtGR+N9GL2XJcm2afyOliZc2mjO/8wuUb6NFXMKjn5jq8q7OJjjl+rvfO5ZBjI8
32uj2cJjG/VZ9RIiVc/wNiQbXLShj3P3CA37i6ba4LPXfnjyTuvcJN6V2Rkow2DWID+qmi1PTlYc
EuBKQ9JxO1+nBQrH+VtWmYVmlcOh2oTaU/GBJpXHN+HCDY5CkwqAPkI05FYUJiE+anXj85zqu01s
qyUFNr70d2DC70yAtRIihhu9oaOTN2hXs9D+VtMM/Vx7Vafq6Mhroh5L19LN58xB3ZUTSTKIGfW1
57ujk8po+7Xr2OxRRA94kgdvzUhl2ZL52NTFNTqNhdN5Y5lxX20iDlMqc77LZSRNE/AcFdSoNaKo
NpiVqiwl6Dhfmf37Jz9iY0T/cPYzhzDoqW6Hi/ZuSa4qP3Ab/sTh5ommwQl8ndQF8BTZTJNoxfVI
wJy0FxA0dzqOYzDuDH2V1u7unYUvkf7TiDTn19iW6zQqxFJupcDNdaUHSV9onJRWHDZlpwm0H+vs
WGuJ/poL/cVv+OaQGf5g5ukIUrBAED9ytTXoyCexKZZC/lVw3hrU+/5pjy+EMClUBkSQ4IF+73au
0I+khWkdhG7rSdsqjExDqyig7LW2KWo7aDur5nZZ1EFJ7jni3pLqaFR2rAGu/OvxmbkvUqLYDeYt
hIVYOF1TGUeuFrI0qmkeu+omBqRJeNfs0YGzimUqejtR2VZE/IzPoApyH1u+BwjNlqHmK+GGBYRR
YWKVDlgMsTaCxFXLU2bYlQ9Onm0eXzTPldTfkeakNfHQbsGfGtWq9drMPP6jEF8HMAYE2SylkQNo
+tHzQFYnHtWLcA9T0AJsqKR8BTq4YoKVB+Bdeon55DlsuDrRgpzIHOKu2BXVVHIHuCE76usaKJ4E
EiJVlFF5yIOVu3ZhN6MIh0gE+hpI4rLZCS4Dxjfkq8StAIk41mvkNvNWY66Rmx/PXCOh2FfAqePH
C+NJG9/6L03aF6dOp2uJ/e+a0K0lZCHQrwMwEnLfyDHdzp5WpV4uBXHijsm09yNHHvdCpTleeyzd
cpKtPv8sxm1HEVuYnOy9Pt5v9wlQpHeAcAGXC0QHBSiz35pPRU5uvcAL3EqYabCinsQjOj7tLnGy
KiJpteHXelfu98utSeZwJSO4ooTOCNxZTCQWW5JIAhqwPqdJ+cMhyfR4hPMAmPlFcldDzQtkQaDU
Yw7UkOYDmCq10JWCPjGDdqoJn/OU67WYPrZ0X9THXEIWEsg+Q4LXYCP7vKz9QdCiyM2zw6g++d0E
2h/0mol/kNFRfoKvNMms0hYi0h9V/Ww09uSAn4e0NcnEQ7xWwb0HuOB7wBuJFDrYp2fhwtu11Zoi
ikQuidyGc/qZXkKkKfesPHk2N5Ei26VnHSXJkdQXyTXUSzVs/QJpPsjKZStTc19Xmj9FRvoAcNGZ
IJ05TwU/pFUOriy3kr+K4rWrnmruIqWQhAosPySqh6b+yFUGU0KtWN57kOtDeCm2IpQprcfLtLT9
ZocB/CVqP7hsbmclzsuhF6DE4baShHDIaLNNJUUNcLn5tI20MjERJKy9X5aMgpwJnD5YC9wsjFEl
rgMhDcLYTQJd38pdze/69lNougNQSBOeeJGx8mJayIB88ydg5SEwPnNF3I5zLD2Ic4yY1Un+LY+7
UROgyYD3hlyT9GVAMF6HltBa+hoseOnAKeDtQQs+P2fHmDBL7NsiwiM8cjW1mxwBDCdxil6XpppW
fNd8r7AnWwMBlYAEC0j82GYbqe35UdODGAkOyB9JIZzXyiWz5JzFaxPzsl5dbR58M7r8o9gNaoEI
ekzaCXH7lwTowhuffY4SgaZUHR+jgQwrpamlHXNtmgmGVF8yEA6VsasXigZqloGjUSIAklRoeO5q
uQ7aqTTd/PuzoeGFj94lFYhHNgKbgkCYeKOO3WaM0DD76kmlGUg+jYYC5zFd26L3t+wsjiQj4FGA
E8JNzkxv3sXBlGOMaFcV7LzXRaioD+V+EqZniJ7PSg5abPqIVbdCWwAZFqFVVw7a0Gy4ClQI+pRZ
MTD2dlurX1o0SqC24sJDOomrLe2zg7rbbCg3IdGN9i4w+Nx+agNijCKdBCxHemgVpF3Rqkd06VRD
D27aozWVrzfxGl/P4v7DFIFXHQpmyHwwHpzPlVGSRyV2jbQ2QeUN3fMXbqJp9opct1TZLV7og36o
eRM9v7y/FgXNR5UdNHro5tqoAVINlm2m4T2xmMQicfm8Cx0u19FCrSfJJZIDNwaN/TmboOCm6F5K
x6L//Nd7EfkL1N2A0IS6/HeMfnX2FMmPi6FoEhfUROi2PUiK2ZeWnIGS5cdjS/et49iC16YYVwlm
VQhASXXiig56LncfWmI3nvXefoQUBAJWYqMJc1/EVIPUX3qOoN+19c/qajX6PqYF4leHM4MU5Sxo
zRx5yPFKUxwmqYv0dG3mogDGsRgS0//+ArwxwzjoUs+TNOrj1E2nCF3Ke3BNBeIB7DHDWq5z4R11
MyI2uBVLP+BbHaakF3Ez5UR71z8hnqxDBYY2FlJgoT30BLWvl5UVFe93LrDKAAEiEpuVlJl4Azz+
UVeFReoCbmYh4f5zdGsnsv9E55rYkakDXNKb9UU9QPx1POD+WAu+Fi6nmw+YP/B6945qCJhilroV
nxlkVI3E8uMxsx+PcyGbggm+GicTV/hyDuR+kaduYarepe1NUMeJUOsFF6bNidv6Vaz2arZdsbpw
N91YZZyhqtcVFE8wOO38Vf1OCWpTsSl/DBSZ4F1FpT21xl9Pj40u3BWwCSpsUNPhwfedaLmaUN4X
fXAYNKnLxXhRghr1Fy4NKFm0XUzDLuQ2bS8OVM7yNUDpQup5fo4DUwNgGXKqrO47Kjg+CkVt4iZg
5ztHzVAIuIp9uaV+wQkAYynlpL/Mubc3n4/HhgxJXinHIs+bnIZjnL4FftR9xZxRd19479UjUtFd
y4GSw9CrAO0jJZhkK0EuKpOPVG1yfGUCj0hY1YWKYkRv/OYgHazYQ5zLOVKKhmIJyRD8kobQD812
iKrYgZD3kNE8U3EjyEqT9ebj6V88yjMJGG5pXIAoKt1uaDHvFKUsysRFJqHhOlOvieCDHsF70gza
HxUUrHUah2CD6in6e9HZ+vgDxIXLCCpt/3wAc6Rlmc8iiGLhoRxtW4UHhLQNIU0d72uosUs0BuPs
b7BTDrYOeClKI3ZQE+XAtWBYbv5W3EfwhllOmufGx4yHxEhfStVBteV/8ZmAOoMeFczzyOAwTrxH
4+tYRFMC9rA/4U9+Gx25QAYpb2WHrdn1tlqRTid4JNHSb2mlfHDeKQUSu6NGldABwXm88zwLZcpY
pFW864ZdFeLGJ6VG+DUdhXtqL9x8MsrnwPgCrYmX2e2qtkiQc9MgJG4+bkv10JYxiQMb+UEJvcyR
9KftQ6tBbr+LBNLFHyMY6L19CAWWGO0/KGCWO116M0aq9uhmex+j5xHwhtSsSo70a0X3JQ+ANxQe
8njPz0+322/lgirsx8hIXFT1O9Nv1cIs09EjBqbcQjlVJUmS5tuq4tbYsRaeNDNSELxJc0MOFG5u
LUNbyStjVcYsqby/rQepBtBgnE5KWhYrl/NSDIDCI6RHEH2Ds4wJiQut9JVqCuHQJUEGn3U7WpGR
v6HMs+fjcq1csnh/IKiFijcw+vjFHCoO8WXYgsfF5VO0OQmGHbWkAS1W86qONuoB4Xs8mWOwdm3N
zoIJLKVrs8zt6OlB6EVlm7qlStTyoilOyx90GweUiw/FsBmrlYfNPYoLGx3kvcgso+gKABmzhINS
1kIAyT537JCDALIIalm/RIDVa9KK7yiG6JcA0VBkcaPZ1VSzedykAPUb4LKe/grj3pNXPmnJnwEv
A5pbDdAZVKhvNxVfClzYchxio8Do9uChBXSkUV5ErlYciFAHByEvfcpzaUhbIHZXnpdL6QEJLsrA
wwulcXBl3ZqPNS8Ap3mcuRAlImr0oY2o7slbTttL0iYbmk3iP1V6bYVrUm+L0TaMivKsA4HcI+Mh
ZSEFiqiD5V4hQ/lU85lpQBjEi6y4S2nF57RW37vmiF5+4qe2otZwjXgLFhba7CcBhbwAIp3gFTsN
4ZuemLxHwcL32I0vHEPotCIER2oQOSv2GHJjo0RCKmQulKopJ+38ugMnhmOs4WsW6kNAMOHFbczp
SRUgkdtlKMtW1YtYytzkWL1wu5TUFOJZ5PlZeP5dEXGNy3EpJ3hjj9l1/ZR1TRXAXk6cwJb/zk0b
z3+m0yU+quS9gJ65W0MtcfX2XjjxN3aZiybLhFqfIjFzu994B8TyIQt+ZtpGyQtQZkDFqdKJpzjg
6OKHl5o7ePicwkxia0DrUHvICytPVpCkC+fv5ovmLXAVUHKTrHp4dmYuiuRzl0BhdnyKXT8QIfhT
D6tkIYv2AFXjwU+Jpk6WXWgck1CrC9gbB7RPbpFsJbt8E7wMWHMg6ylPaOHMXTJWV1K67Yn5lR68
mrw93tnfSAnG986xyf98B3P80g4tx4GBHXAADQkxiISCMAGdK/bdn/ZzU5vHDJDWguzdl/7X09Na
+nUpFXxjn7nG66yTSqGc550AzgoOwuqIV0sebYZ97mH4AR6Fofnk/3o87qVKx7VdlnkoHFuwTIQY
d0tHhaDJHo9smniQt9iY0u6xsYUH0o0t9lqV+zDRA4xR1w4dWGCj5uKNb4P/ZxUYs5QiujHFXKWp
Hsv5KGFY0jlFew0yMegM7g51j6ctqeRT9KMHRNHx1jLay57rn33EFlYU30dQEeBEj8I2L0mbU97h
3/hpH/8BMmeKTQ60K7lVvojqSr5m0TlfWWZ8GLZP3ycTZpeXnlQBULrIHiA8txocL/qsOZUNklcA
J1g2japXOVn1gelUuMOMeVTsVECzAxjwdxx0h7W5thPb1U/xnVdayuu2EZ2Qn0xRJDSqNfbyecvc
H9t/PoZxV1krJMEgYJ2jwukCa8C7hqNQXUAbfALcziE1ubW82PIu/sfk/PdXHnJ+9IJcBvMsKUch
shvwosofwBULq1Qi7OFERQhs/1f6UMySVsPQG6PUDEexOgFSo1I8KrsTnzp4xHGdxa30ybBO6M4e
cx31nqD2vQKBqNzq0FQfnXMXuQvTIw0R0H0YkK/UDBxj+9gtMFfAf1sFJhT8PUgmsEemEgCgq5tq
OI7lIfQqEAUjF1Z+ViWRvC89seU2WIljmCWcLWroPgLb/IwARch9u4RTWcVJm/XQ3TJLpyA/92s9
j/PCXG3LOwPMbVJLasdx4TAce8nJlYBU3r+fs5sRMNeFhKQzL7cYgRoPVh9HtC0I2AdiRSKJqOG+
KPzCfLxMzHOPHdP3Zr3a9wNoSOKWg0mhhBaf4uBhADGOlZVhHfedFeaOGP3EMwoZqmFAAdrSh2Q3
v47KfvxoLA/ZyPz98ZjYa/+/zeHBAZFOJPRZVcsG1Mep3GPH9zS4QNprB1lLIhNlU9vKRjZDZEnr
DcgVj6dpgEQbh17UFM3FX48/Y+mgYzn/32cY7LMjQtOXXkDM/BhHu270ySSptES7QteqJI5M3m+J
NlGJV1fCnnkf3u/Tf+yys53wVex3GH6yK157y/tsj8Uzv7JX2TuRmWSDZy5jEKxEU2pATU+vQZFv
Ci0R+3BWcP9Rth9SmFs8EJa58UuOFTIiDYSCVx+vpRCWt+8/Q2WeFB6YekF4jqG+XugaieDKNkLa
6NaheHlWgeUaP9wXZcJBuxhkLKYaOA2GGnG0Rhw/aaaXPpeBBZqjKbNraKmUJAFSGcre7aYr7bzz
dnJc0GnaoHuhMU41NDce77Nlv4csGgpIszgVc1sCn96NjYEj3PKbGjA2tF0bqC1anmD93wwxDrZS
I70CURpOsQ29q92+3a4JO/1/NtU/Y2FcLDdAsyQOcGQaMDZEOLWCrRHBDH52oDR8MqH5TR+PafmQ
IleC4hu08YAfuV1kXfBb2Yv44RgKgChCfaFqKpJ0f1oANjS0U3unqLHbcA2ywMR1/zk9V2YZVz+B
EkNJA8zlwL8Yfk6Sd1/2COevndLFA/I/du5SH4Gh6nwlw45k/NSTTXLhus3oop1w3sHBZ+f/qM2i
k8jUiPg9pGtdwQthAHKYPAIAJKMA/GJSL2Kh+BH6ZOAlQh49O5zVF3+hwWFPIKQXw87mBpfzditr
Op/6Owd4ZZRxgEnbNwBAwSi0mp90DijBAD1a+R5YBkU5+CDbE99kLdnxOK9BhldRvhJzsfCo/ywv
3DuSVxr6H9gSugBNql6cBLh+Jc02UvPaSrHVePUPobRlvrNabdyVfYnUqhmAui6DFE4svHRolhKD
fBf7UEP6oRlOm3j71F+5Hth02N3HzXvm6s7vKyjKgecOfk1VbMVLzca4eO1GGkyvcnpMybMw7goI
3j9elvkk3a3KzAUHp4xIjX2UZmmeelM/m/V8OvmbRqJJ6jsVZ/ycBsXSde5f5v3+M9Ari8w+kMZA
rKYWFpUXbvvqXYT9sBcvpWnswpWQY9lxXZlib8M0TIJygKk6tQT71TNVU9mcLIi+bpLTcY2JYdlr
XZlj7r2sDLMIsOfhyAnmOFEoeqpH7i+XmsVTRtfSOSxY+W4emYsw0I04RLv9cCwyZTdN7dYvgbAV
iXJUQW4ROLUs4K/eJKQzM2QAfIghopgz4TqqpP9NvDr3P4I0y4DyNrOkKhTE8sIX8SntRuwcRXwt
pJVtc79PVXTSQZRHx2sYjWyMa87rYpD8XBiPH4BGWPCIa4HFvU+EAVTqkQPFH1BvvT1/01hL4VjA
gOZnr1xFa5DQIZ8RylZZ5lCO/hSLbiUWXRzTrHUGH4zmMLZPxgMTYzOhjnOUPnrgtyIK2YJLO8M7
Hp/x7/6y20OOIV0ZYtZH5BtI5o0whNMt0uYXUozSdnyTTIGEe80arHBX238qCxJoJRoRTOPS/3pZ
08haHi0681Dow2XyXQm6cnBoCFAHpcIEiyr1aUXlA2eugR7uL3AMFMqQcy8wfh7L22B4ZZ2piToe
U516UPzQS0uIzHqVcHhxLFd2mLMXQxpvqmRlPEavvEqyasOlpHqv+KdWzFdiIbb6j3N+OybmYuCE
JCwaXhuPgx0T3WpscPtsIJa71+l4IhMopoz5F60ssKPQeFPAv+0zsq/ozG7jrUbg98HL7fcwkW0Z
G3kspDq+B0+lJLI9tYZC38qol42AYhIBA0gWWOxoOXSJ5Pcwosp2gzLvOGEVmxW3teCw56H8Y4WJ
nQ1A/wqVgxU5es+0536TQVgYMVAi/eh9y9BSKg3KysjuHwboHoTYMyj/cBRwDm79jBzoI7R4YFOL
7cj43UcbrTkVBjXQjPz42C9sUpTXZhLleRpR4bm1NAqpLBV1ORy9mFSvHqgZD9652huXx2YWlgoU
a+pMC413PbTib800gj4acR1PxyLiMWftuTCOU1haj60sxEdIWgH7Md8xMMJeAG3RNEM/RdNRy8/5
c3UsMKq02EotAQxwAGE8CM4T/NeK2fvlmpkFQECBTSiod+VwDQGjFmcYne5w5JztGpu3cmvCI4iz
/rS2FNARtB9rSa37pbu1Ov/9la9E58/UFwqs1rJCxfyQAVMzUEV69aOINuF2ZZBzYHJ7P9yaY3aK
PLeFKA3MTbHtBY5cgX+meu36vfccJ5tW4yxZsriZZTmAnGH36/9mnt1BfqxCP7FJp2PzW3d7II5y
VIFtaAZVG98GoUSIAHyterCyriy5alOi9yPPsumYhQWV+Y9SfR8/eOSC+v7v4+EtW4K8KzqugR3R
GX8p122C24LDNmlfIs7lvR9B9Vfy/uRrDDgLCT0s46xJDnwBNuu3qO/VrtGNrg2LMZiOUauZZRRa
cRkSXLgcEol1Z5c5LbwErcfHUeCeih9dU69wGgv39+/8BZClEpUZo8wi4qcEYN2xSaZjsMutJjDz
YAusWmV5L8GzsffoC3iNn4I/8fvjKb6P3Wazc88LIP/gW2CmWEz5hjd87N8RaA4VeIqNMEEPgTRN
QkttLz4/Nrdwb9zam5f8aqLFtG3SSocvGnmHm17qnzlF/hRNzKFOimmHfMnKpbE8sZhQsNMDB3TH
2wqKiDTXihwcljYICyynOgN0OP/aycQjXxGKt/7K7bjog65MMk5Bb6Wh9vtiOvJUOIAIba/sNLKW
iWBhMdgrmMp/rLBsrJXmx10wwUprZWeRvk4koNP2/PyrI58+utPxTqfJBox9pkRXwu/FzXplmrmJ
NfSSNjEPF9BMJQ1l1KCnCqQgZ3S/ruyX+yvydpAis18MtRGUHJZkEHaKvqmmk6lMdsy/5skHaJWK
QAH190bkfVoUwg4vBTrWu6ZdcbRzVHrn5q8GPF8DV9u2qjO9HgxsIsP7DI1f8bByLhY93dXPn+1f
/Xx9QhdTEJTzWqbFs+69JdJZLM1YXnv7LmRy0JkCiDr+AYsx3p23lrJK8eqkwq4ZbFC6vE3bgRTb
ZpuYmn3OiLQXKByBDX4aNMe8r1pfui6vrTPz2Ptt3XERrKt7xUb1gKYUkgpOtdWskA4UH0A9Wpmy
E4FTVD4gxU5WUlksiub72ABKNseReLSqBuOBQD8m5H6NqW7s2uLOwJxavq2YtVXsxBG5WcAhG40g
5SwmNvRAc7qa7FhyD+CrQ1sdRG5QmmYmAeWvse6Cbjrmb01L4+fqNbuIP7XOzE79u3hAty+kx6BN
eujPa33a6uICXNlmNpqmJHom8+10LK2SjMAAV7vqMuy8v2D6fELaRTaBI9r49OdnQd8UvIJa+gWy
T8vdnFxXJyE16HNCfvr0c/Nakx2ojggH3JP18+jTwTqeqpNoK7TZvLj9QX1eiymX/M71zM3e4uqY
tFOiiXmKmQOr+rE5pEeIcaw4nHn/sycdcFHg1cFniQckEz8WdZaMST3Bd/uJo+RBCsqjWt9yPJ8A
eThxTtqj51PK6o7mKgg2tLzcpVUboTzkS/bjj1nyOuiNwwsE6DJ0lzCXc8N3wliG4nQMy99acM6S
Fe9673UwSLCuAiQB1CrPxhwJAH6eHCj6sZEpQGTtMQNx+OMhLFTrAfwXQdCI7Y7sExtghGItJ1of
eUfdLd94sN8BIkgTe6C8Le5GUyVg4Uus/v2x2QU3B7Pg/gPeXRBmzvbbnaIEoP6rxco72kVgTe9p
SXbdL/kVIRVEcjcFGXfyO+D+oJwBlQp3GVZedguXM+yriKxwwOFmWPpsLvWlvgX51/FgJFTdi2/c
Kf6RfQ1E3Bk/DKc389fy0oAItt4qVLrwp7W23XsnAyYCUPHLOg/UtcRC1oBg8rxCVL2jn4KQAxoI
40XhLkiQIaHZiytPzO805e2pubXGnBqhKQQjVzQPFeqccOfwJ0dmGh1x01uKHT6D7dGON6o5EKQF
yeuzavrkcnoHavEk0PTS7waLN0W72/AABUwWhGjMx/vh/iRB6xmpM/R4A7ELwObtdjCCKdby2PeO
QVYSGQ3La2IrbI8FrpVbC8yGAzFh4jUDZxzlDWcrH/Umdwurdrt3w61O+Uu2ES7BWnZyIZq+Ncpc
5l6KJlcQpnvH+rk5TOBlnqyMxiSja7CKBU+BdAgo2UCABblQ9tLU+yJIBx3vH8jKQ7XqlFpS/CQL
MTz944VaOrgGD/1OGMM6id/h/JWL9/Kmb6AGzh1TsBI5waXbSYfkJXcKnsg7fudtg9N4VFz54J+9
E3dcY85kB4qK4txYjhZaA7Q7aCC+3ShCqnZDWUjckUOKzg+/sqIjCTQ6K6mmebky2CVjCAKQpcNY
kcpmjHn8KKr5FPlOU++yC26XbepPRM/QuDutUCmw7mAe17UpZqc0Y1WhGTT2HcnzdlC1Q49+ydll
jUSdD027CFkC3l97orCPS9YoE+gMo1+Amgfjq17PemSGjrqL4W2xRX893jV3Qd1/LMmzu0eNEgjd
22VDKlLKILWE/QAx06NICzsxI7M6IKWbIGiBvqpVkdxOz8ZlTQT07hCytudVvtqxat3KUYtugKMB
/aHWf1WnTd9vfSfcDcVffwKnZPj1eLiL84rwHahz1HPQfH1rccxFT6s5zKvQbETFLAee8B9R7hPN
ex53WvhvQ+bvEcJpouINH4pr5dZeHvdiMsXYPFOYvCRDbpZdRoTaR1ptJ7lB+iKGru/N3cxlfo6S
p0QraA3G9plEC/1HxR9xCsnjKbiLK5hvYklkEmGoIM+BOTACggTj2du3TuyOPbxEfMyPaIg4tbtZ
6JasAhCXzhK4J1CuQ4A051RvpyNo+qwN4gLUcIBTOtHv4t37LM7tRqM+pFcmya4Dwh0ld7S53ZoG
C0sJhtsLlq+MM2sv9GU76gWMl1ACSK3h0JzTnyrNaeyERyWgCM7HQ2fxLyfu0qGTa63xnw3BYV8W
gQSYaQYMxMdMCJ7LcI8tpJwdP9uk7bkOngbvIgprbVtrZpgDLWX9KJQtzNR/u/1EV7whGw58DwLU
t2jPn5u1v19JV0eWV4QwQ4AEx6t3n15Y7fw2XknofadfrkOi2YakgMkUJQSwd7HtWQF0TvDO7gIH
VJSbwtb3k5nua0fZOpylftVOjo7GvWFOTvEEDtizhyzNdotyA4pUiWOgpv/vD8zN9zA3QJLp6FcB
j6tTV2+d/gN1QJKDIg+cZZ966Y61ic1TQTa4+qqPcUs6cK2mroLczuPvWDg8N5/B3Am6EWpcKGJa
EtDuGoC2G9KTzIFVfy/Fm0hZsXZXv8UqKCiwQK1nVonCs//2rFZpgK68fAidIIdIVEyF9yYj40jA
4Qv1gCkFaLiw5PNgIeHwdzzwZlCSHK0bdPt42HdFmP98CNK7oOBE+uU77rnacr2WjFKg9qFjDC+i
QjLp1PuQzw0HEmzjM5KfjrL2BPjuxmK2oIIQCkzgMw4eOZ/bwQsDOsgGYwxBPHbU7HJAE79daftI
tsOnIdtKhi2X6D2HiMiXb6ck0I94D+X6yhrcJdfnoV9/xnwar4bOQYut99UpdCT/Zy/UtABe1KvP
6cUD2dlwaItXsTAL6IShLZtT3h9P/MJdic7PGUMN1nDU2Bh/OVQBuCh8LXJi9V0HXa0H8ljBI/GP
HIprIfT5smKVRecurgMuAa4FLbkiMrR37UJQNiqLOCkHJyU5EiTgrKU1UalodReVTh/43z9+XT5H
EwzCdCLvFYlNaMkgf1IAxzAhWvnzrUg00YkCULxtiWH2eBhRk0dwf/DNAokyEFFBk+fxXLHJVjyV
dTzVUfdEYkoFSfbtQk2FEbctILBOV7yGnE+g76wEKwfhzvXONhDhzx35YHFiOwiTIOj+i7ArW64T
h7ZfRJWYxSvDGWwfz7GdvFCJkyBAAwghIb7+rnOfbqdvdaq6utPlig8HhLT32mvoWmW3y5pPpYN5
4wjZ6n9/jfBPmWJ+/SLA9kgByWiM7/HHQ19N4HjBmL/46tvl1tan6kPX+yfsJE5APaPqx1a+9+U3
gTv4kTTlw0HWcOQHr7d6eH2AL2pZnr+9nj+RolK/XwNoXp6e4rK+ubPV19+ivHGHpMzKR0BDaGB5
dbqSau7DI/6o69+2+v57bUbE/vHKVb+zhwSSrBj/+9MeUvzdSh9eaLlVtBzPvLwHyJY+AKI/3sXH
d1d/leWXO142a/Xf9+Rfr8Efd+SPEo5qAiaq73BHjvvymgY1+dwkliaBR8m5kH/BA+LrDf7HzvPP
j/tzLhlY5dYkx8fdXr5dSFWP5Zsqz5ef387H50t9eTjrBv/cNTc33493v/Tx41T/9/f939zh/7qC
P3or0W+DcCGuIPtman2XVedvD4dfh8NjUzfY88uXxpbHrDyWzam5v6veTndNWT6WN+Xxe02rvy3J
/29H+D8L8s/E0swnSZfvuJqxnJuPvPqrNetfnu+fXu+WZf1QOHyAQbgF+Ao45H6vv4LPbG2gwpRY
9Oe9WW6TB94/QSFKavmBOPP/vuf/rsn/eOp/bPQLpfAIn3ERanokIOeC6xxdBXQlanTkKLOfQXur
4N8AkWgH7g9Gx6OENvhvxd3fbvYfJaq0bdvJBJdxeJN4qS8fD6ok1e1YXuDmUr2WePkqrIGPw+HZ
4Py/OzaPN8e7l/e4qm6/POEN/Pm3x//vkxiW6rByx7gBwDJ049E/d9bW2sJPPYwZRQR+zHlZvixK
1vO3Xr7DVV0tQy3IHQxBpL+4tiIL2PYLxPwlhAjF8Lco8j/jUa/bI0Isr37qYB7C3PaPdyMP8sGl
wc4vHwFS3Wpz7m5lHdzzh62WtEwR/obAgzo86hM94waZIxxtW2yWNXyv6/nwe7iYL/JvtP//5x5F
6CpQp8FzFyTj/4VU/2+ZMAdyCSVbLr1UIDFDQX/BYTTW7dSSYxG1ponSbj6GfjMNHOnMZyKj4gxP
YnE/5pzX3Et2kDTqG1l4cXSLCi4kz7pm78nf1CL/PilxrQkc8q/wKtCqP1b6FiV7rqJhuUzq6xoj
WFm8DNvfBN//3kSvH4IndTWyzdCq/HPRzHnBZlvgQ7IravsKof0OUxpaZn/zCoN5wPV3/XO7xHwB
ayKLQXy9ro9/ftamIjXHOtheUdXA84SDorcjmgTp6snahd+7xA6fO9s4qRDrA0lqEJhf3iNa9ghp
Uou8VS/knXbwS617hM9803IO770P+t+Kj9k1e9YVaI1jaB/5hHLcFap92AH1vWnpJnh0uRS2JFZb
sCitDmx3ijFUObog6rZjuO7ylcEwLa2GjG2Inmg5iDYpohWPfsdaKttNBeGZp5a/z9ZRuGDHeoMg
2yXm57wN9E2rmcXnCdazawXrRhgURznf38i8LAvMwWah/HSXTgvMiUoY2pHhN4vztoPGj7YItALF
dHH7QSWpVOd+LYQ/9CN1ESTP6zr88GuQopiLY23qIbU7Konew2wn68zudenHuId1zDQmMN7JWDbX
fOmH9D5RVInzUkgI4sKph0teG68wgspSvreV3wewL0e7xKSx18ywKp5HKo7Rnq39CZcC+k3QKfPT
dFg9YCknileY7sKynRNQ4miOXwz3l8y8K9pueKlT02e3iQvgZy5gqXGGynl7nvmoodNX6XTHeGZs
badwedoE6d73QZgfOhERqRRMdS/RMBYGLCZYJs15VMzHgRAVlNwnxtWht2mdqhGeTt20DDDQn+gI
+8HV6V8bzL7COs2V5jXyoWYcULEfhoPv47FF70fS82RE9GtG4EhwlIkMMH+WATxMFN32g8yvj3uL
1zwtKReGwfosMN0RIRDitc0J9EhRn3awZhqYDmoDsf4OxHZ0SWUKSURzlXRc+HJ15nZ6nB6kZPwl
NVzxsoOuvD8IPbWm3D3XT6rtw+F2RxQhvtPEzLF3UxtWKiCRP+VzYW7dRvw1AT7sfo2Z6oNzrOA2
ee61iZaDgvJkKL0i6c9B6RzBIU7xoomCmMel3iB71jH8Mipm03Y7rYhLXks9LySsi2Rkn0rQ9bOI
LQRJQ7AYaLPTDXIaJal5C5bQwjMw2/G8us6sCDXPIg37A7pb0fAJBrl1ltgCSHUy6i/jGOUEKS0F
PPADsfRxrYusQ8CXBUIIz6zQV95beIQMjLDfKWSSsCzRPj1OAwvDKg5yhY8kIELRHk/joEIoHuq1
p2DKx3u4+huHtOfgkkMbSy9LAN1aE8peAcFI9ySqMImx3zeni9etJdmTw218WokpjlyCy1zBDHz7
aWGMiNy0HhB5FZIds7hemfhtT/rhiwhgJ96lGWvLaCuAZa22w/dXLZZYmW9r9k6Ey/FEEXv4C9oI
iR5Jw9CxG3q8+gan31jGBloisPfNgvylFq5ecC2ZCl7mC1fQDG1ufAvX0YwVsGr9Y5Pbdg4D4XuY
l6TsVuasmJuJ2q6orlq106YKuDzhLiqHK/AjFggRUbnSKf8I5ljqUzis3AKHHdq93lvBGjLr6wmv
0uDihxDgAyxV5y/TlIr1ztKI426NfXBN04nET27cDMuYdcWF9nvGaWVSEfbw9OgjxNMqAjsng0S4
VzA7ZgxEWogHYLSZoleDoj39merWwZDCsQJfOssEyIitDr/kkC/6GhBE9kPnBnXfviiEljDSj6+y
F9v3yc0jgzp3yJFOwq4PlRc9ZpL5MMHUysF05LrIsCEUkdE3QQsVSjnKDBuWiXgqmz3fSXwaoNP8
sSLAKYfwqyVpE4dz19+BALvAAMm3mN2gH3SlI/EYIivA40FYV7isCcPBp4gcKhz65GQ3U0VgqPiR
hUYlsEVflS0L7UnRyK2L4DzYL/RpHSRqzGHs1rPM2PDGxJwHx3yV4r2QcaDPtFjUcSfbOh1h06bC
Es8kGA9ciYJeGCv64QkJL11UB4uAkzUGMe52W7vhig9BylVqnvHLss8qO+5bYF6KaQzuAQmP/MXB
6QfmYGRVIZiCyTWEKO4gs8Ou/4GBtPNlHO7mx7LmhWkAEfTfN9BSX7walriMLE2f4I5q5orKXL/u
hmMqEk9bmlZQFcfQL+WC2CNF0bg3vFiBKPfdtopzkrQLfHdoN8lj0PPMlkM3q1c9YvB+CrM1yI5L
6tuHLcRJU2WjxZcOEpH/2BY5jw97OltTCQ6NwQtJNaYVSdzO02VbJnqZMsQcYSfKFatjxaOxcnQ2
ax25tPO3iI5jiA8mISKBFh9L2cjOFBimt7j6KsT6nKoMDCbcxmHgcDPcELGMSgPxWsitTfdbwWak
ESQ6obAoj0w3VWEEFLlisV6+ggidP6vesa/o2dyAAzqEJXBa9Ju+W1w7r6dRBNvTCJLmcJh7ghqI
p4XCVGf3QUPIingMeG452KAzGuEdH2l6jjozITopGkjxBqnIHpS0Qw5NnUq92pIGZv/WpQQ3ocWN
hj9b4JLvsZ2CuJJQ/yMJcRLRgUnguGUbknY7p7NGEgnGg32PCn313Qtg+GKsxbrAN88yeBFhU1AZ
v+n82OVPti+wiiZBclPZiVgYj13Z2TX28xQkJ5IzCbUeFnfVFsv0RruMwFN92QJQpHlnhmNipkQ2
pNPd7y0dt6kRQ5o/gFB0RU7i3I01dwE35ZK5GS9oD7ZY3QIM1XXgVLQi6DkPCIKZY3zKce1m8B2i
ACXNpjUzN3gW5CHIBt/eLuEq2AmJEkF33NrCZkcbKvOa91QOlW2nhRzmTIzzbdf3wW3QdtNPOaT8
2acWIT2GcdAKsm5a+6bojIMX2KyS5VzsSSLuVOCv7gidhCsEbAAAfao4suEBduv2iSfGdi8qHmf9
QKeFda+pMdEXYRSFxzVmZ8ttZiJvcZp7mD1BZTeT/k2ajQDNTVqMmVB5YLsx2+wdkm5QpVbe7AbE
DjOt7wpm4b93yycJ25gkciewYPuuROFehIfWzBy1HmpQMHlEbBm6ZJXZwzqGPdJtYP3ZqHymE6TH
xqWnLoIj6vMui4jVdJolerURvh4v7daGXU18C6t2kitXd6TlyV1u832o92WduuPOtAIDFCaIxRkN
DZrgcBut/B50Rd69tHiHRBkEoIXVbqWOoMIaUT+hWqC58y9qVDa6l7gqVdt8i98NVse3qM3C6dDu
+JdjphNPqkeLWRag837EYbCxKoag5nkJuv0zNYSyBnlu4klgcnijLEWvYns+vnRtOsD2cxXkOd4o
hsDXQxdlJY/oTwAK7BsGXd4/i3ak3UGKbkb5sOqUHQiT+1SxNWSwx59UN1S9tDMrFSqGC5K4ts+E
W0pL1y9zgXyuvgXZLtN4hhqHWFwihS/BT6NO/GRIFJgPQq36t+Cq/TLnNlyaGVsjr+I+pcgsptDr
Ydqku75pRR6z0u4CY14vLTzGdEyWqh/y7n4A2wiFC5mjR5whGS9H6uVX5VHmlEth0VT43uE92sYd
1vmiw10uqetZgf6DW/8rNPnwFI7tDrGfEZ8FdrVrKqLFxogsRNiZoNQo3iOZZqg6gkyukBbE/lL0
C0PvQuJdNNGA02AyrHhat1y8TVvYHkcZYaITFOlx3Al97+DGfWcDaZ8Q8da2FU9ahIXFVoffCkaA
3LB1HvA4DE3gKZom4wnpajkeqFozdsw7MpuGzesmb6KVTLbpU4S0lRvZ4UCCOX+S1EtitLvHLUL9
3VMNWJ3DhQ3TpnkKbroUjXGTbuP81kYrQHBGUeaXO0cIQRmwDXq6xUR0a8w2FnkzasXQ3s3wnkIx
0iZ9na6KqBrNzC5Ruu8YFAFQh4qL52xiVTDkxfzLuxz3PF46Bp/MoRfD0Q7FYrBt4fi5oP1S+qiH
VJzTTvfjKQ5sEtUR0dPylIObKfBi4szix6QL7FBD7w2nl5zHvJJkheGLTQClkO5aaUQxR41GNiQ+
VgiIz2mpQopYTZyd2ccqZfoemwENx5Q4ZPYGdJjBjzHW3QerLkTpsnFMMQMA1Q58f7vpyitED5aq
m/YmxU6NoGeNgTuCdFIJ+N0hKKLMoni97VIorkUq8K2KxKm7aO1FgcoqpDdzv25gSmYg2pY7Daa9
HEmxYdjY5x9d1MO1a5F+BfF283D1TxNZPGyxSqaSz12GwdSajlmZLGJEWCS/OnZiMuI/2y7nBO6z
BR9qZjKroPaY5JMax+AnoWsOjK2wAhaIRnNZwZsO5sUW60lVRd/DqyzVydPCnaFNsuh8Keeg27pS
iyi/BKxI+8onGJSUEG1jPjKbHpWoA439t8boBj4QiU1uZ/wMYXc25Q/QmKFtF/EoftnIjffhyDrZ
0EnjlRwySfuKo2rqKt6PcQ4f+DyFhmKQuKY0sf6REDboA4mw0WBHmfNXrDz2Yh2jwOoI64I6LDi8
nbmM9MO2qU43fIciGbZUuAH4Hco9ii4hQ9PNY48WylIk6+zRyCuSTdJVmVvl/ZphuNCFA0xRUbjt
HdrYzcIm3DqCDE9oEd5NzIdn2OpnwJl6lMNEjcjyE9egEMTTkRnxTngbEFqXhLhZIprGX4PQIYKz
0w7bILO08E2R7ezTr8v+bHqX+DpuAXHgrwzDLe6shsdtmKl7kaJpxV3Pgxcf8eR7qGJFGqKHDDrL
cIyzOgLnoCtDhOW9YbfeRD12w2hObc58VlN0dl8pbxOCfLdMPIh+37KmCDj76tGtAhZaU5OW84Ry
CE6+nD5AmCvhSMA9dt1IB33x7NI1VsekHxmsF7OUrI1b0x75etiCTwKTVDDrteJhGSW0+xomiZU3
aCZUiJJwBW7Z0wDtKoiVO8IMWj6rJvdhFzZdnI2nyQ0+b2DvxT5nbsWjAh7NTtE8xvNpFss8vUxF
x3FYr2RRlbMSJBI+C9Eht0rq/kDZbpKaqlHYswmF/oBnMsXJuKQwZxZi2qvrEZqXyU4mtMFIAmZV
J5IpPO18m8cjsoBNfAgZ6l3awxe3UjCN2XF4xCESpoMwfMi6ATv3JsnyoKNQobgegwjvPdKi4Gan
gojdKR3q9TbVKxpGSAQxHwFBtkCtDwD/BNkx2+GTEq7XnTKCSnZiCQyTmRHxVGZYgoDat6HF7YqS
ydYL2xJa6R59QA1s+A2/bjtCbAPEiXXp+r5TpbbKzFqhGQswqnwQAVmAwBjAUWWxQd1xE6fh1qOi
MprWCNLIoenCSoiqUCddiPwK6BLKPB+QZdChfZ6xQy2RvM2GqCW1Io7fx4UophLNEXa7ncgkrlzc
JUMV5x347uPSqbxp1T7CY0XIGfxMBI+E2Pr6uHHhMO4v0inUkvIqail93AZztfAMMwQg7BjcU7Qn
v8iugq/7nJrwkKG6Njg0xyRGUDLU7aXMVlM8TKwrWoD9Y/4w6c4VgAm3UKK6HPE1kKIERxKlu4ie
eJyKb0U4729REHkoPmyw/Y7EvqGXidcQZuUJ3Kpp69vnYg6w4l004vzL4w7H+ApGwXswUIv+Ih0B
fxWArGa8ydIfJootGs37et31dugsD+inJ5DDeLJklxUGX/BC9zxHQEjUY49dEflOGz4ESAhhPl+X
yg0bodXQwv+jYltmvsaLhE0eGzqdlGivgfYwt+7fqVvjn9LHGeAbmUYvdvYLjMkW1EawO03wMquc
qRjW8mrEGVrE4tOOWSGr7FrhAxzUAhv40sVXOoZaZWVMCDUALzj2MdejeWqFDwL0XTaHwica1UPr
PN0bSrapqxEuEscP4dZuphqxHfzi01iQ0iZEXZSWMaDBXi3vUZhy2MWS3VwonVVfewWcpuwZXF0v
xThm7JTldgkPkXdxdBgCi3kwG4XESxa2sT1g1uPgRZJevd/GSJOuDmwYDyeLvf2xSAce1FGfAWAC
lJT31bynqn9IfTD0ty4eZFcuYQgHFe2QboToKtonlZ9X8xkzE051CmiFNkUEQmg1haKn8NZMoh8U
Qlc8m32cLQzadRI1e9wturI6cu/U5vZeIK4WpwCs9dcq6mb9LViDAtXrsqZw8ZYcgZ6SDYh1cuGU
fbj0CkFuYEKeVREod54UYXM1+TBWTSDX9FQAzfG1gCwgLGUnwlO+ogFpioKL/ii9ELTE6KfAXtoF
9H42AQKQZoaqSpV2w9ZQI18whj7U48AOPPCZtdP8eRYjB2TsVJYfBwNXz2pAYUVL6+mmAferGAId
SJ+QUTIktK1C0RGAywKT1UMxayDDM/oyhrhH+BXCXToYa5A5BTA9zZLbJZlzfeq6a2sxjxtesRZH
BMjuADTBl8uFNlU4b/lcrzLavg1YZQoZ5XxE0TvRHrhWwaba2Wi4CdZMBCDLBDFAGNxEmLaPOAFR
ZiXTLVJgAOVsAEvvYayOXPMCXdtJIzN+QUTlRhywb6HuDFsJLiFdQSiAiQTseXbVf1JGsQd2nrwB
1Bl9HcIMEwWThOgTpcysEHQJuaVBbB+qNiBFhv4O+wIm7IGyCzlGU46jdfCg+tcw8SDyhEJEqCrE
Gv20eFyoCnzC8mPugQt/rLFuv6Mi86xiw9Yj3XOap2g5qS1ElHs+ExHcDKGc3WG3+E+JSRJmcDRe
5wjuPsCmrn43FLCQX31eg91P9SGVS/YyzuF44zqeQWY8JXOKdEpoZN86u43TU8BtF5LS7aSPSjoU
yH7ZRhCo523zHiOrtUXoLlCVCvhKnJaEK7vXemxhaZsDIv7w/YYKSanBPSOWu/1I2Z5+zu2wy49R
osx8XHCEpK8RDm1/3tsxZI+4yg3ZYGRJcbTBpy66JWkbtd+c0jsemJynu3Bywlay4J2q8H5ZmJvF
+Yy4HjiFfNUQTmExJJK+zo5CLtASK1CckK2VL34aHbY1IeCyi9LId9RV3CgB8wS6ZLCzbAlN1INL
tkWdu8ioEEZXKpvlC/dBiGcx2ax/GIdhCOoUZS6etFb9M+eqBwsL3ZL9yeVgKAByDAvQ5oPkIbI7
HUtEBbVsJ+LQtiwoKpx7Du4iq0279cYMQR5hw5YsqANUq+4G9iDhF6Dj5jLnaOCOI6oIxJVpO6QX
vzv9o+NUewjCZWLuY07gkhAzL4Bgo1tE610oiik9fpM4i9Ha+WSybeP1uuSbvbGYVmGbvvpLoHIL
14tYtJ/eFp/xHsiDyiDfBQIP5ecyJSe+rUScjFXgJ5cp3Ux7BLF3DJt5aCl8/GCWwJBQs+NxrTYg
X1HrZkM50JHA6YOKFPOgMN6v14QE9spNBBYrQjlc3iqy/BaA3bI0qExTGKHLNVvKJNRgdwURII9q
NDabnjV6JN70FPtojWyedj7AIrtrj9CHxF+SHFUKbhvtg7o33H9jSDRFDblObWubHRwyxMs6y4ez
KZZE3m4hXbOaDUjLq7PRiP7d7dgSz0OL8qYFxudDFpY4Jkz6KyYZAatuD7Oz6RKTlYWK6VeofMMP
ESyT/9mbLm8/gdRt+ROO1xhNiJdXZqIWKJJYiECpRKkcs6ueo4qVQGpQ2rPgtCSJAtClmYK/aQto
C1MBkBX9BnBMJ8V+wk6lSbUXSBX5ra3axW2QMuEObMrlA8LMZ9Digj1GlaaXHY6CTEe86udJ7s8j
6pC3YECBV/ks468YomOUA8dW5YOboi8sfZ94BCekeUctscMYi5/9jsdTTZSIqe4WovJjJpxKHwoX
9vASmcblR9jHGRi53vGxnBDklZ0ofI0fcrcMWekXEzbZgKzhNupl1EwtSr4mVmK/3RTRWdm1BeiR
CZIdf0ZsJPnFqnklwKIAhKFIzbaswoazMHjAW62fUxVtmHMoQSCwHEYUu90oEkDSGxVAOA1laEUi
qCqsFPs5munwyq4m1w0PMtA/V4u4jXlV/tmiuu7PoDQAXpA4G7NymhQ6ItaS6A03kz6iw9guo3HZ
N1vgYZUqYfaY93tLyzwTy9c9LUxcipSj5GJzFndYBfkMkv7UGwCkTmdPIXBMAbwgy6H6mGe6lQAB
PFINXBa8joDcgxIszhbbvUT4AIwXO7TPxeSRV4EpRqJxNQpqlBxnNN6iOfJNjt361flJfteA7x4H
a1CHBUSrKkFY5bnnwJ6ayaPTq8LR4Jr6hOsZ+YGW/JYijE2ZTHP4wVmgvnfRGKzlZDfxnKDASuoV
TffWLJHWTw7uI8jzQl7e+8olSrWJyrTZmZ+R2ngtMDG/yMY3lu1oykXGMOrJIta+jRxZAb28AvUG
jXezgfTQo5adB1ezzfautiPPCrwPiX4pMIMGRmV6DyYhgBRZLWwqPjwDs/LMUfzf7xARvnS9xQyv
DWekM7XO+gceaEDQoWf2e9fmKPdZz0HcCIGc3SxyGLODC+VwbhcHf2AIpHZ4VADKxHNEI481GiTF
CSOgFAXNILJHDwzgDYdD/AmeDyZDFNNwzNjaPXkNBpzu6JjW6S3GjYQXvMCZXgZaIJQhlX30PVsX
er/wecIEI5znsQqosdjE4ki/mYK0T2EC/wVq9uLV03YkGO1YmFGHvQbQz1cOxG7rQ/0EWVs6NNgd
UZWIrkvf18ix/jjnsH1nSUoQx4M51N3mJAK4gtEjRHcrDKYzKhmsrjJUgOetSISC2WVhfnY5ZiAl
wE/xJetCCSAMoOEzrCCka0D9X4pqVJ7A1i5kS1ylHEU0egjb4kkzH9/ksHwbynnr7ScjEjpKHMoA
asPUze6EGtImAOkxyq6glhcYmk3JNhympSWPczuTvHQbcK6Kqg3Pd02IM0c9Ia4HKezQBG0uEpgl
W759GW07/HZTMcuqkybHFGkw2asMpIph0RarN0z7kUldOPTAlVw4VUd86+i+Y0m/l4vri+MQo2LA
DKKF8Fn0/bOe92g5z6PBokqQdaTQJML1DS+5V6dpHhAXjYiW8YXNyy4QsVlssklXmERVJPb0cx9i
CM9W0bpnEATGR4HLfFi71GFFLNepBppi86ECo+4ADHQ/vWULWkdUbd/NHO8XMUaAcKjPbkR41a5Y
U6QvMWMpFBuSZ7/ltkdFY4c1ky9bjFEb1qCfzqvBstIkid7RW1whc5uDY2Y7qW7nlfEFgFu0oB4i
0Zlx3+bNEqceTLRsZN8LvpknJNPhqxp0y/4AfHJrq83F2/cgkVIe/KqnD7AkUPXQLu2zGmVlAO9w
4AE3LvKw1HSug8e/JD3yc0bh3XQYUPK+5Cze56+gnK5IsNGpWsQxDsChrUQezIdg6/R8uy4FJs1Z
7K+rbJjtfspcxJIT5hURw7icCHFeJ4uksS3bkOTBTLBHp4EX4n3Aq5YAqdVp/ANYrAm/QFQb66+o
LTuwKxxcfDD/jtkhCgYVVti4w68A4GV2NNvSk4YrZ3AD9ZYFaKPw0QDzc5DL1jWEcwMo0CZ9JOAF
oBzs22m+SXdUsnWEifDXTGI0XrfYo0gj+ZiAMoHxPqjk6D76E/qy1lV0c21x2HcDZ6ZkBDx1LIaQ
z9CX+RkgRe7UL1pgAAXkbTBvOZoyitWe4UZaEBfHCi+E+eSUCgFy+A45U7G6ILyZUdvrQyxWgOCl
GGb5RXYY0nxS/Di/nXoS9JWekDLaILGNrhhHdCKud4THBX3pMfrIa73jF95hT0uK26ldBgSBAT/H
ftLmj6nPkt/r7EnbGBpOYdn5Pv9GEXcBLIKsBNNgTOIPWToE7jQw6ERAh0ZDCjITgQWyXxKLXE1t
FCADZJkGS5O6DZvsFgCePECenC0Nlh1QAcyqE/Dodi8hqLcBXlTpA/EYq7HvH5ZUARvNgJ6ACZGA
XXODujWBQVivWhi29gkYRC2OXFHxNOllFevIo3KdafpCwmJH+NTk0Uqmyzxibi/y2aHZKxigtJiM
/AAaDFTyPgHlCFPPXGJUt9LwyxiF1zkHh8fOefOuzUtFbRZi3y5SU3FWoPlZUdHTMsgBkboCM94K
cDz9gfd4A2lkWg0mkptZuhouJdR/iUaNE58KZ4IG1KlpuNE9GbAwd4axmAWNImtshq61woaar1BJ
dT6u4Zve4wb5Qah6FFG8PXRuCTHh1ZjP7U0QLcPerJPw7HHTXQZXowUTqMc0BvGPYT+1+frogKa5
WqZqZzdqsmJ80Blh5GgTHrlzoR3gerEMJHgEpWpjpz7jRY52c5MXuqjOoAgPCjt8AYA3WjQ6k1bP
sfY98Zj4JFP/GrbpWJypyjF0Wfn/cHYeO3Ir25p+IgJBz5gm05XJ8qqSakLI0rsgGRHk0/eXd9St
c3AF9EzbQJlMhlnrd8sJQ35hYOaPvBjc8dS5LRi93IR582nPol1Byv41fLeYmr1dpVlPMutj8LvK
wX3eO4P9hVYMOIwBwrE+IvNjBh5opd8f63pLpmO2Qrb2wWp+aN9ZlqPrZF2/7/pktamzKQZvmKBH
oLfyvSBY6O6e2kIv+VkT4Mr91JnM3iG8mxkpkcDMpkWogSMEEBTIZWs6mS7X4Ysp9YfBh9R6+OTa
eQORTWY1DC95W4DUc9Ga7eDWIb6JsZRXYZEw0Xqqx2T+RpeTP8c2hw/x4nLy0gkdwwjyQfzWYa47
fVHw/NuxdcY8J0SBwuJrpeMZh145JNmRl4wQrmtgf5mbNuTzfjBDL1FVeJsE+uiy8V5WzF3eMR7K
VIfS9iymdvYtojI19vZrg1SRyXHKm/T7xlP2z1OGMu+whK1fvOgF9vxrnjh1gAgtI8A7dPuGmts2
rX5U2AYuIwOa5g/X2/RA3lI0sts0l2+ajSXhsbk7EWU75GSTyl3GYLjytW1haNIswF4ADAy5C6hV
bNll7foAuiiO62IHjxF1N2glbXDbTchsDwDWpT0Oi8QLqgdp3SMVahIdAHE6LAa88uxmLXP16EBi
9ecVO0v1ukjArHeRDIV323H1FL+WLk7mO3fFtryrYhHa82rq6N7t47k45Zltt7QrVpeU0gghyiWz
DR5tVJVkVS3bBjpXOMlGvw2pUH5xROxPTGyIe/kwSydZvgWDX7G6gtx4txt1DoGvWaBUqnjYdr/N
poKORDCykAvVuNxadRYn96QrxfK0WPjFc9PMsgYrjajm0nli/5xggqdl57de4B6JsazWw+iHmWSV
zTGCjHAKitsuMaxKg8jKnsZeRN1vdxRbiV7LR+g2D1K2cGJTb50vSVC34aFanKw6odKw9d4JtTs8
cio3T0Prcg32bjyYp4bHk+dO2SZ77xjXqF8E+e58da6r7FKbjPLWtjr/6Tr4su/dOuZkjsConTvY
Q8YUNOC9hDQMhVv9MjbyGPow9b465LYPYE/B4bObqgQYQLGxWRgpDm7bHDZrGpf5Y0k4vzlQOvOV
toHvo95M0CQCUmfFzcI8zJ8gEaZzdohu/HXfqTWLdhoOr7lZYAJgk2WrvKPTScccQxESwb56VZLf
Rk4/e6eQKctvcZeV29lZK684aQ3/vZtUkP2soxx5zoLrvIEl4drud2AxALtIXmg26I8XbFaxMyx7
mHHU+I6eI64PyWWNOE15VynJFM9np18cdcc2R8iQbG1Q/+ga+rHd6o1ueDBSe9E+0EsITOR6Q0Rs
mu2qu6iP9Z0cK1rAdXaIZZqDLbCMQqyY9iIYz14enbVGMOKHfRCk3hSi+OWW5FoVw0pboDJq6bGG
hT31aI/trqXoUTuhk9nZt11H6PWSeQXMNqAPNAYCLRw2EurzUHVjVH2r+1l8dsGoRzAHhQ4P3YVU
O2Xi+BsMccDkqqR3X+mPyDhaxyrg6KumsXyANGnNyXZQPTdV51/38iwse79qbQRtFVmuaRVEYzrW
SjGfchNipnHDAX7r5I7HIthCwG0vrKttNwTX/kotnr+iW+nc5KbDALCena2voGTbnILMCUL/WkFM
9KLYr0O57zJkE7SBTUIc0bLljJ8cpulP2zPJLo+qKjq0cCvPWx+B1silE9iAs3h75+TAaTTShz77
EjL0NGaT/WKcAoO/7LvpBUB/eJTJWGa0QNP6WhLoYU7l2Knt2NDcb6gJR/93x2oKd8A8VDal668B
lOkWQS5GxkVdJJP5T+hMa3DOo8Xl4cn8qEGH1pLcjjh0vkOizCWquyF6mVaYtnSRlWrTrJtRlKlc
6AsZGZr0FSoU9+yuUpJVOK8rIzPtXHyIUnrf6M6GB92i8d4tRoo61aiN3bOCdvvleEE1IByPWpUK
pmvne3jXCU9hXI0XQo5zjFVFhchnhTj4EiME7M/xikbohwLuXpAGxixb9ONteQtMEYwkX7Za7Bbb
J6jKctb8Ac2YmakAPRZcrUYBujBF9nesm43Bgkx2dY5zrlFVWEbLbyeUZOJes3vqfSdDQwnLu4B5
Cn2KVzWV3okAUIk0oEta79D5YGv7Bcku90zgr+U5E73qgR/quTt1fUn2H9sVZ3UczRWQTlKIm81P
HO7N2G80cQ1JeCeERKeoBgaRcBdwaaEwsEV+jJYq8VLtUXSwwaZuOMzCQ45oIwhcWqyrfjDyFos1
rUe3BKtg3JXJHRkLPNMrDQ+1kbDnqa30Q4FSvAOKo4IgDKsiCUMBLZsDpXF1dqR0hwsUunyT8P/N
IQ4WB5381EZhujjN5t9UyFHtLcwBu8HZkFUf2tJQCxh/7NCxVsBCaVTmI4MDh9h+SSL6oxSUk9m0
Jmrg8OtJqvKgojZwU7FpAcvXLuOLqhinuQvjpPtmonBAUrvqLDp7S8J3VnZ68Oc6+R32lfOKJCd+
0plCazBMqP1u+TLgX7bymiYdIqNRm48JWU60AevPOR7D7qtVgxh2cbd6066Oqjx8gqzwC4L0Wqf1
oFnywPVuGjg6lh3ksosKH63xQYkp3L4UCfDtDgSqJJJ69kk5rYNhaY5TtIUPLm9Hpn2oyvH+qqX5
DiTeNmm7jeWU+l2fv2SVoqJvWVm3ECWsfT+kpzx25TS9FgzpYerLCpl4mufcAe2cRPaV835LjpSg
W7ZvswFoTk3s8DTeulpcuthfz/425Wht17mj1C5n4GWevHa+xvGm6DzrEtOMNn6Qfc4wQefrEIkQ
oQZLeD2Fop3Q+KvavjpOMK+pToA8PrvZV/Qrw0gAHzm2jkv6PicxUEa9PrfZ2qHxihTzJ+IBX8nR
dz1lb1uOuDd4mOSnClE33jTJtHyOaCiK/RgG7C4PfbE5lypusUjH06qfe8YUMVqqWKfiIw5MYY78
th3H4Ow773oa4+hQ5ZzD6djMob01fZ6pGG1H4N8b3BwaMZbysTiWYSx3oAibPsZ1JqOjLuv+CsvU
8jMe3ORHt3h2QAXc+W9Oq6avwegw3ZIhTGt16KJsWdOl3JLnaagr7ltOGnVsosp1MLDnZEwh4Big
Z7uk9rMHBJnltJ91QlQZZUc4vsKmRGTs9RSiaWwiIuXFMIBoz2srPpdAF0/VVPiMz/JXoMamoV17
8OTGWOkhLy1qGOOMpIt3c+Ltr06PEQTDqnfPdN6Yog/J3gyDsQYEsGWZcyVwkB3ojNu7Np4TLrUg
B4WmrsKAAZzcfHRimH9RP9f20tcKzCY2ekkOjvL64qbkLfyew6GuPwOBHQRMipNnrxcDWuErxRUq
B2YP76cwL+ZDVEx5/Z0XWCDNpkNd9hYLPOm33MbtPvKD+vvA9fgojLCfaHDrME22EP3S6OpwSrdJ
RN8X64/hcebkLGkMo9H54tZXlxzUM7d012dy/eHjYXisB7RmP5SqrHMzoYoWe/R65XhXkSu4vW45
VGZaRhWoAiwvePABE03b3IAmZ9MvyqBAHOckst5tbW03PDquUpxrdjP+TvsGfiRUyndROrhZ7d/N
azhlewSCS0Q+zqyDl3CwAbEeFYfAeeNeYPhGbkq0eIOni5PaJlMfi2Aam3M45W18q7minRswYghQ
psLCw0duMLt7bsdCHHMvhB/PacbAPJJ8fiknSbcuwmB8N8UQrbshSmB8XTRTr5GcS3fPZdgQmuph
a0daUUCHzm0ycrhv0fAwrIxYp5xSgT4iwXb51tmKLJ4pHBaB3eZzaECG6+40KqcP7lmOcX6wM318
mrsA4bsRp0Vw4hzclrTFP+ucpXBR8c2owvh564HR6cI4n4Q4jK+NmtXyLKfGDw69EdmPaEJxUjZh
k+1NlxW/chtk/i6f/bK82Hh1AGSwZBX3HpHIP0A25A/dx7TAtRVh8tLQ7QukJija6lMNXYbEGKZw
ec3wPyHFKNqJ8jMMLXtxizNxnMp5LW5MiPyXc0oUZi+UP67HxkxJdi9E5nFzmcQbnhiPUjBvXU1X
/V4VxVPyGTj0CizSZv0w/Vy7J9dVCN6TbJDuvY422B/bbat/yQIEMEc39jYKDdf1dDwcOkwW44LC
p0HgBgrW2aE4heUaDggaencADwjCmHTHalv5JAeRcdfKwLm4LrBszu51Q2zIENHDWwvl2B1bAIEt
HafM42yQbf2rZL2hp4Q7jWl/3Hk5tE5XO9xz1yFMlaiM/z2u/QkzkPQN7jVmvE/kV0zFBv5MLWaM
Vj8GeLDfcg06TIQewYYvjl27vNgNTtIAYwyrequrWUiKcMdz+rtZ1DVHVJMPHwrTG+SRFv23bbD6
TYl18V+kzRkF1Q9L99VT7RKkup2N2IWMiY2+MllgQDlaoubdeYVtWYCbGYESK4opLzU2XJOjnxCE
gVcn3vqjXSd75wWK9geZ2lY8GpAql5a5BKFZSCHufwbDBnA8J/3MYHXcG357mEyyva+FTJ5azEqK
etmr4osArmwZ9pzN+b32iio5oOIq60sgVJc/W7/bfEX5JMsWJQPl1YqAsrfJ84rEWX+BGHe/TQKG
6ECGh9McihmtC8d0EXPRgi+YXd4t5IZ0bli8kTZX67N2UVlD81jbPvqZd/Xb4LkzNIDMyjhkjcOt
kTVF9RNiXQDvIRpY5FOkCIt7bRICI1NWIvcL8urk2zxV7Vsdw/HgpGlbYFn6V/c41TJiNWXF7KUI
Yed7qF+616kP2gf0z1drtZ08s/PcNfymYrG1T/CfVE+WoOV8H7tT+wlu5XOLwUWi/VnCHueEC/Cu
o4qpyOFWRngmuqvAWZSuSe7RI0C1NUs8oY6iCWvSvC5ryb08wP1nIf/1D/Bvnt9EoEj9sYyQKlF1
ILTnFJvdcY/x020vGXMv3UNJxYsIJmk0oshG+K15zKkYyxsTV9tyEqJTnxXsNdGrm79q+n5Xl7u4
KsbfNrTRZyHGgWOic6u00kn91Gcm+epiBfmMnUohRMxxO+/dOJnCfbf02EOV29efyiyOe1eGLj4J
pOylPni5nG5qM4fMK0YrF977symXr5UKl2zHFo6Z6QGZqvZxVKJwXgIH9e8gfRL5q67x4cJHm3xQ
VjNANMKUQMpTluNLQ/GPHlJmq+UNxUtmr56Ntdjx01Nv6XoOxxT79ywo0kPmbw5T65pvy+QDDzL1
3ubnJBgCPKPy6ryDTKKgTx0opAL/44q/zEPE/Rwq7V9AK+YFjLWZf3Y2ifHbhCChwE3YaLbf1Ev2
3UK2Lcd8GChHj3mMfrbb0UuZvRcVDSlv9Hc030FtlzQpM8ZPTGPfefusUNgsuqBoX3sZFQPSkTZS
6ayrkdh+Vzs9eo2se8a3yWKTnha3FOpZshfOWLwy4SBw7javddW+sku2PkxR0VL7qkEGewnIn1OC
RZxVbArEHUq58wejtKYoXWIYv4yoGg1Dl9iPrFwK87HZDTBaeVG5IO26LlOT18Fv4BreQ4X/MjsL
JpxSe7OteUt2870U8jDkTQaaqSIByqx9PAYOWRvmCnBk27VUGnMfp+4kYTUR1Jfibi0l1navLYO3
MR9H5jcmHkKcKM8n8LTccRYGEi3LG8RvhyanwYMA/l9m2T72lLljPEwFLMov+Uh3Xj9Gc4alCCSq
b9OwX8xyYHS20LtlurqkQ0dA6ZbYPYMdtKZ3BzayfOra1WZndbVeWpq+kgswy+yp01fJJiy0eLaC
H+VBzzAWN9BqeiAkcOp+Ip4faNPDsHvgB6wsKB3aVmiQ0ldHV9Y9PIMOXAxGyBrxSPSbepqcZWj2
edPT8TuSL3EIA5V89/0FuwFQKCr0NvAWSvGc8Fkmd254vtkO7Yg64SrtNE5L+yiSTmDfRSSYAmvK
jyiW0Y9OVD3/DKr9MTdC3NPGllvawzq95xklcxqYrcc6sGT184SJzd0lqBZBeQHndsjJwVe4lND8
DsDMPzl9x/yIkh7LIK/E+kdbZtbdhX6zst9zSRQ41dISX8pNzE956axPhed2Yg9F3Y6nqJX2Tzvi
SNlV4Qx/mNCifoHHGL5gQeKaSvymDs/uhAr/TsFc/mzrDNfCVvs6PBRRUb8Qq6pp+Ud/eQgHaPqr
HIBr2E5j+xpY1XgHUtJQTuabrW4z5rThyOsEuS7REMY0/66fdR1HcDnIC2ewg/grC70ELYHrlMNn
gB6JBBxcPlP1vUQRiWCRFdHeuoEzmr0KQ4lxJGfewrMQ9OFPwdgl6pazS/8hdSAY72m0luI0tmH3
YZmCFqLvqvrprRqC3jmWXZM8lOCT3K2l4MXyIIjqtAAaIUrAR4owVAGEHm3qHNy5eCJH7E6NDcyh
7UAy37c2zJ+Mhdi7B+oUL7VIGnVXyQhUe/YHv3ww8RSqu6zzr8LsRbrFobFU7xiR6u0nNmL4I/oc
ChvaQIhniOL8WzJRO/F/ZOEfPwbX5e0WPWMR+Rio3RnR4VltJpFp13jZI+FS5XLQVk7PxmGK8k0I
W+x+zVTmvwVzNX3fAteM6JSWodgFzUDLimBBzjECirZ2it1SS+YQxnEWrTdKNGK7ww3TJ8/4q9dX
v6sRRNhqxHZ/Lczm22mIC8trbLD54faATbNNlTj7alAjAsrS+NnBEy2XBUKq7AxVoL/MXud/AL1U
zA1a5opg9SlKkjQvcvW5JYmPyFuLVewwfZTf1Sbnb5JKjg1oA+woFvHpL48KCRpxAsdJkUdb/WGc
eoHKWzgVjzA/fnA/uZa+GE/RfN9gfsUiJ3OOI5r4ei/X3ga7PGmRTGuAiJ47YYMiXPxA4JogHTM6
BoI6/1kaI+VTjGsIlV9s8hcH1FA/2shIwhl8WpsO1N1BcIuhMyOWyukQ1bSYVOdUjL3yz4FfoESr
6Sni/QqxJ9MxyKe3rg41/rkFmxDMb5wddOCL4Gac+gHKpojVt0E503TSbYOXtViWZu+qMoo4vbNu
RJ3PPEHKLfFt0JuAj+6GHsC18tuzC957tbGp9gAyEU7sH7u1qa48+rgl8IqzaTgsbvHDZ+jby9ox
X6l2WmKXILvKhxoBzfybNq4jRKPJCAfagZE2Mfd6sT4MuAjejTcjnu1maomd73lmfF0DGaDn29CU
8nWTsHmnJl3KG7K99K+6wKC0Q7A0cj4Msf8t7Jz1oRYri7Av+6E+6nEZvtjKtq9x2WxAEmZcPxcu
618amUp0NUotT11ROsOejO7VQ90vUPXGiQ1fw2xFQxiqxP9oiuF6FKxx1qaY7rqG90Gphw4QbeWu
HGeSdOYAWdhe8j3j3cpZ9B6SNYHiSpX5+5wVdfnqo+eC/+dcbV5HzxZf6jaxK1rFeXkCHVYDS3HD
TLPkItFnCCGA+DCf2/AoXOy6uwEA8ne8UmfuJ3+rHuY1w6GL42xC8YI17q0hgy5Do+sR3cKo0RWT
zVo2n/M2JBgujYNclavxu2B7qz0i0u4zBn8nfQovot5j5iDHoDMiTqGozQcJcWuAF7GqHsnrlwzf
S4QjTjMl5gVtRPGBGglFfThsFfGqRHd8YPHS6khEcT6eMlRPOULxqR6/b9zj1GCi9l/pM5Mibf0O
bb8oJ/WM9sSWt+iWcv51ZGx3ExEu099vTbucx00pVgmUUsnaDSKE0BADHyT38wriadYP9dYHn8pD
dLqLmX1MiK4yQN2OxNCDoChCNQU0PL0FNOk/cXq086nNlPuH3I7RO1hmPzEVCI6eqZk6v76NxStR
2BNqti0wfGILMYsMAwTvOHi9n8b1sBKfzgM4D7Ha+ncAMqifPDPdB4du92CpCUQKTptQLU3lch1z
X5Q/OQEWd4cpzMr7ldQKCGOvkrfgxX54Rgrb1i8BqQCax+xBA9UyJ5SJsjaXOECdxZE3kCJajpRU
u7JuOHB0E07RF00uW/Ed20penLpIV/fIp3wJvkiyEYsWbcYAYGnPgCvjeJ6KhViFsEJEmUZexUyt
NRCxl25DbPAGhJ38dVVYXTQsgjhtU2JCCvZxVXdXLPl7SWBFjUQh9r/UoSfBzq0pksfeNdP4AluF
x6xNrtEGTlm76qHxu7k+LHEXfp2rfCV0mOrsMYN5opZH+PR1cFdMLdrrNkhzp1w7RhyvtMhS1xoG
oM+bDuToqt0AhWchsBVGLI5CK+r9eFzdh27a8keSe6r7xY3wYe844FT92mLbkw9RbDqXKm2ucH6n
IhCOKx4IYaGNOPbVGGYJ0t4lnH5sLfP41B70Frnsrk2C2Ngj8161szwjx3dH9ylZF/xVJ7fwyhZP
D37ANn+RKwkL413iowymU6Tf8vNDhKM+jDGo4A4vb5jmlzjMbQ7dxqFOVcX4PRqiTdABonra16Ue
MKZ3UZwdy4zxOd2+V55HLGmVUH2TAKVF92eY8hFlJqy1MRenl4F8RaO+JQevN4bKS5TEKPj9HGe7
xXfX3z7ZLf3tllFwQDEEQ/dmyqwdbgtOwnC/MH3iUxLeJJ4m+PyrW5tDPvnl6NbkT168SpibxKsl
CZW2bJab2mnj7dT5hvnP1zwRgBeTt/n3bY1Ue7MOpvDPM5hnfpGG8M9bUv84M71pK9q9EVVsX2f2
NIOIuziK8GaQiPA+Ll613U1JHWYXHEb4rTwaVFxccKKIIVx2/+ztEORhy9p17K6QuhULyQHkQzkv
gCdYd2wNgXvrELFpd4IMGHbPRkYBOUYN4px8lit/LVS63tF5myvQNzIP07Qdkjjpuk+E+NYo6xfr
bliJJTQBuovqS6hV9N3DRMN9MRj54g5bx0BjD8hzhWDELNS0FZUN905HIy6zcFfH2foUZGGgHyGo
uMPYkcGXyU8YwZmzxx+0ozWBB7xueeuESv60xZj/qPkBtkOBMFwANIDsHBYVTT/bwlA+mqAECI1b
WKTMN/ydZbYZnHOBt30bttzJzl49OOoMiWffdRebYxdF3nSap8zqh84qolcSVAWvWgL0IZ7ACXy2
2YDrlPQfw1qJa9JPNSvwYeu5Ye+KGAEQ4klOBwKDquwA3a3OW7vN46Gfx/5lXf/nvvNd+2X0oeL2
yivgMjHQdFFa8LlxWhjpWpDysMZrMi6BPWd9XXwQOlLSNSytvMfOSuKJCZr+0ARuGO/QW6BVLUPE
6DsA3KU/c7wPnFmBJv1nK4pnwC5X7WjbgesmQQd2Ba5c/zDhxHyFyIeg9sfGeVyLAuBW5S3W9UzL
5Y8x0Ux7ygYaDhWqClp18OIekBBf2kOORTQj+KF3lxsLhnKXbDPSacuMdgaokuHj3S3+kCC2zicU
FAKCdmRDtbY6FP4w8Wh5Nm/3XgwYijldZTo1E9g06SLuRkMyET/81CjflqdkSoqrTWscxb2ncRdA
IDjgdoOy2u5FS8eV0v8KFBRrhSIr7icMJbkmaAFertrlk+f3e6/OzW8E9PR+GbJTQjKLeAlO/RTn
GEm4r0890aLbgXSw8KUYyUzYk9yhn4VJILqXLKNxQqXHOmtQvX2ZszGAMpbTtI8DEGcEdEI9EwBT
gmdhXFD3MUFj72tvbPbQM3X2IxGr2teet+hvqw/xDZq+yoq6F9ae/Q1bi12WQFBUjkrLHeSO6FJi
Qgl4cSugyAPKE5SuPhEDyC5ozVwcmyr8GK5tzz4LyQnmG0dDeyODLfuiRIzrGfo2fI0Hse6xluvH
UavmuCF3zVHTR/MvTPwoePCHgMKT00ezsQH+igNdvHgkbkZe/cqwpTsQyBrHOhZu9+DgciK6AzUy
SkKUE5hLhw263WtV81G3psnukqZxLErvRuzbKiIuQLoJf5ZDSMqZCc12GWnaf/aYDbCqO6Z6KTYV
eljpMMfs0CEvPmwlCuNj5cLzs87kdNcLN/OYfCJV9zIEOThKJ7rpT+fq4UcPNMw3UF1Ckw5isP7Q
YaviQyJH+9gCbZld2WW+/B0JByLJh6E/5W4tGd+0uvMrIRLRgHM8aemK5qFr0QuM/q0NFEzK1IVF
ftNHU7LtJUTUcEgWj7k6Cdr7O/caNHRY+0I/crDq+gDdhBbN5ThwTtfJbf7D0C6rucMPgG3CkEDi
3owlDjFJU40aUEzTjyiOpb3HNyKjJ/BrGeCOxdgRW0mglHYathxew8KpzlG7YAUrg7j4jm+gQhc8
STM/FrmNpou/2Ks6TbvlJcBDUTzWS9sGF6EzC22CoaWsj6gZEhauqTEGuniAf5ZgwN8lzosn1ENo
vikodExMkMTxyJ+9/hJjcHBu6Fq0hzt47pvDCBfVkwiBkQZQokSptsuopZxUMmOsPqqGxomdVcIN
pqXyHW8fNVmS3XLKkeQZ+s5VSkS4Hmk0ejPLE7J8gsxZ+ENCpEm+ofub07AMFv8xn+AMih1+4tJw
qRU4NFTqcli3L2BAGw5NRo+FRzPLvD/LsMaeCOW2+MeNbM7gbjVQb1ck2GPxcv3uaU23Ii0bd/5l
ltF/agNyrZtULqA8l5VBg0RRdZHIODLzdR7vkNq0wVeXQAmo4NBxzDMQVaHe0UwWGKpjtATBvkL0
gibGgyQEGyRXpXsvYx39bDho0ID4cBTxpgNYHxMR/oiwLW72RiFGRxMO/Xpsh3rObhoT6fhEVo+a
TtJQsHAhouSQqahUPaB4jiSJmlZVy23ftXiSC638i7W5yCUodeH6P7YuUPdeB7r/NUbW5T7NCBBF
qrZ1Tl6qYR6ze4lVEvRicBxy0jc+5jRiu3W+usGke+b58re9NjF4/1mOCkofD4yHCA+TeB20ey/L
x+fZmTvvZgFbSIhg8rzXyitzouCFR3E91gZ9j3M1RHaQEeKWmjevbmzOjj0XvJWXWbl0mVLNRA20
cVJ80mDa6URs5vKkvXicDqWJFo1YeXbyG5zFuUgH3a94urAiuM5dAnhPaFcmi+w5qwfvZzU4+Xgz
JOOQoE+XdCEYfKNPjpSZfKEZyo40pzzRNWBD7CdQaBPCmPFrv3EBDrjo2qK+LYpKzJ+JoN4GG8AH
f+jLdfQfQtLpinNfoUcgGI30qF0IkMeA4KbK6w+CWkx+VeqG4qUfp6F/ZAYwIyaUH0zT0yRHRG8b
r0zc4BbKqdk9J/THt2AZIojqZQL00IbEt307FUH7BGxu7a0fIf5xtB/hB4iDPsPMtuiAStGG5kLo
9PYrSHRYIs6dqx//CMH9z4BrjwhDtCSh8Lh+vb/CVWvdugn6p/mCengpX72mPbQo8fhAJE5itzn5
W741x6V3b5LznKa8qX+kL7v/LZ008RAZCYaDMCXkr68wRl08WMlXYKrdStx1fiBIZI865NLeMLAi
zY//nC5wDbD9Oz+UccnhNdLbx7L4VyCqw2PpJs6Xi2nG9aAVE1AUQixYYcN4QdwESCskp1ptx+Xo
RPG3DuPajdCF95hjVMj+EUX8H+MjXE+iKWXefSyIUP07yTxcSNMp+n65QH8c9Hqu2t8y/0pM1z9e
9n9GDV8/h7B3fmyyf5K/funNuIuHQ2m5JM92fuvT1d7El9A5zGnsvpXdRe39/NQSx5D2THN8bP81
meW/vOn/5/P/yhUGACk8MhZwoH6nox5mJpqGB0x966/wYo4IzM8wJ4V7LOQ/fmD3vz45IKZkOrbH
s//95HHJKD4xL8xfGdJtedhIzaDZycWJBALJRRkO+Ar+0HYCOx+Gq/B4vln9P55xjkNf/2PJ/+fv
AAAnxPV1XydN/88k+P8rO1jN2Dw1yWUX2J3HfDxCoV2q8eV/f9v/9UNchjewvuPI/XtRwdH6tsHG
cHGD9hlF352/vFTB6//Hh9CqQgNQmXl/jx6vu9yfoyDTF8Js32Xk/sa7/pwU/j9Csv9+FrYFJQim
wFiCK4bJX/s1cuQkknAgS6n8UO6LF39Jxn98xN8rhI9wBRIT0oRDakb3r5lr7qAlk8W96hE16jAf
FKbS6KyaMxqL//0n+3uz//1Bfy1FSuhwTqjKHqvhea5f6uyPJ3+o/0Pad/VGbnRR/iICZDG/MnVO
klojzQsxSsw589fvYXvxubua27W258EDWBhdVrr5ntMcHkuZ2bGb5VBPLQBnwRiXQnioyg8SfGn6
YWSRdLF2jAJ8lv0oRq0SOxZLZtUcRBivwUYbuFIy9AZrLdTp51zv+n0ghgc1OLvy3pW+pIzB88A6
lOkTrl4koNh6SW+xXZ17lL09DoUPn4bqH74W+ugpehe/FTFqxUMKkATNWABYhvYmKaf/dvLTsV0t
JcC0gIQ20PAgYgAl4r4BIojxS8b1mrb82oD+tRI4lqLAE7wcaiXoD8i5nFfCw4RFZqBwtuZrjOM+
XsnsoWgoxsswigp63W5XgkAOXc0gRDn4+UEDomwIyFEh+Cq7nCHozjxMyyEyFIyoIpEiitRrUdtU
4P0hig9BvUV2I6i2WgM4Z3QRjvn7ICNrhzoXUDKdkRxc9S0CwLeYaGaPyoyPDkwdYGCPl06DqdMf
RL2tvh6lgXPxQf5I7BggaIFMUOr1rJLLMVgHMpVfjwXO7fX1DlBvDBQYrlIhKXRo9QX5kwJfMtFQ
12Tu9HRm9MW5lkM9tFEtkDQtvPgQAcU0Qecy5u3QHQTQN30BUD0dA5hR76iYgHi8vsuNpAVrogqr
Jwpo9qZvbKNFAo/pkPigp9wB45PoqzsCYg/zAIDv456jJ/UDkWK7TdbKNgFoE9LgLJ6RuT3WJG1i
M4CzJynUHoeiLzcDOvgOueU3ts+BSwXz/XLKWupkQe6WKgsKwZyBDGYfao8HQXPReljHh6J+QsrX
AGZajCBNeHcN9SQ5gNVCQ19sMjaY5vRQCZib4M4oPBwshSiUSojQ4lUiwTQcCeA8eMSxFbAhQNAc
tk9K9yJkGyQGQyRsGnWhkY++iI/TWaABZgBIWL5E1sOR24TxVXc2ivooShnWQTD0AH4bjg3GL4f+
JQAcgg6AsQbZCyFzHm/BnVKchMG3FgGvoxNwZ9zqqxwYoHLiYgdU7wmZH6Msv/+5AAW/f6KGAgwT
HSkhZYkWIzkfjh2qeKIIoG7u/bGEi5tzc3ewhmsR1Bq4tpc1hObDEf6QoWhbX/rCmvdSZHcA70ZZ
fAUgkLbQGef0/5CLSExVZThgOvU2kPMFAmLaDsco3bf5O0ARLW4a3tMPnAYwpI++Aegki93t7kFi
sdhGFQyBIDqBC3t7YBUGWgrU9McjB0jpOsGABN4kOld2ks94k3OSQI0tINoERQaIQ24laYXrlp1X
8EfJAwA7gKXccAX0cDRKMRisWYLofdTTPpK8mD82wBjYA+2XQ7oS+Ll4uPGqHnTNenxhZuWpBPn5
SzCjUTZ6QHIBEXHPH0kVGXH9rMN/AkZ+kawey7kziESZcgQSIUiPqoRQRyV76E1C3wuPMXj1UMvR
oi5evKIEsJKE8gw5thn//FgiudcdEKnCt0FWAkEHrdASTLhXUjfwRzUDumoscR+Vq2jnZESpJwHq
10aWxGxdoWy3lqpR+EK2r1hKyIJaQIyt9kmIktYoYErYcL0w2fQ1et2B4SavgSdiNHX+u8bcCwa0
5XrZAp7CqFH6MLmO2yeaHK6A7Om/Y9DcZ7y0uY0UMQsDWCzceCJTNxHNNBnGUAh/FLrn9D2MoAfN
sbXqcp8zruLMm0ZsC6RI5FmgDgWaiBXlGC6rch3PC9jhUS44uaLYwbgWtd7MgbHTY1KnG4HuNA72
47O7P7pJjYDTXIOSVOHY3T63rIoIaDv68agqnAMMBGCAcE6brH30r1Xi78fCLmSItzrzVhq1pRj2
F2D52vFYfqIxvX4fv4Rnfq07oeNa0oqsWg84iIb+J9l6L81Lvi6dxx9wobu5+wCC8BtxqywrF4K5
K5df4gDgg2bU8ditvSeUEzYgi+T28pNijYv8dR8cE3C76qtqGe7QkcUQfudtEKxeEjVQisv4D5k0
xJXwCOBI6BBWx6NXAcIJE1YbX5GXUpi8CQlqv0B7BkJc/QEuigUmx6xaHN/+zRfoSLTiXhMRSYLb
L+iJjG54oI8cq4rD4ypfkbddub3VhfIK4+q/MSyNXnxFi4wGfu1j4XM3DR4PqLdlYcJmpfRSE3hj
WKHqfxTT6kVbV6qpp+lzMv5o+eI/Sbrcwqt99lF1x/iKcrnTmSFhch71+HUyxiuuw5yTlr4+lnev
2ae0EXx1JDplmEfqXFMRbU965PFHrHDdKK4DKGggQ+RPWsuQNKsokP7F1C+MMYw/JQpJZ3+U+AQ6
6VAoGQY/PsPqBbxwIUbeODc3ipi3i0xl6afZFV6Jpe4NEAbFJCohllMrp2wXQV1igCXfxaH74roE
PeW271U7Ly+BFG0B66vhunWgR3aO7HzJoh+fvHL6EcPaIEOpyoBoU6ib1JOszYDSyh/TLg4Wetv/
gG6oW/YRYAIen+zcnUUEJPO6ACIjmb5JCUlldLNi3RLqb9EImOYlGifz7ixjhvmxqEsqk17VtSwq
2zWWfV5IccQfO7nB1BeYZUyUn5cSl57RVLHviMiZodRvx6I8oai1SUbpOYnHbQhMKxM406FdJWiG
lgGyb6g6MLtSQcRIF3/wABbtj/XJCwSgGHLlaGXIIALhAoUZV/jyNXlB0N5oFsS1lbZDUzapGIpf
uHf4UaoF9oWm8wTZT51anFqEAdpPSzglRAausVjvm6j5xctjaCZxmpvon/wAIPIqK6TfqA3uAs1f
x2VGMEcsLtGXPTJs++z3iLAASJaCRFinnDG4nsiAuw1/rOFLGJ1MQhO9tRJDysxz1eAgyGC/ERHu
IVd5q2/zRgffVsQJx8wAruu6W2SdHR7QDxwWDqDvHt+g+0d6K4wKZktM8nOi6JGjVmJ+IifbRN2P
oFhD5za/fCxqfmEgDlBQFxJ5olMKQQQUpJhjoOeIuZBOcUJL/e3vAceFgflz/68WJos6ITycZ52n
FoaG6DFokJHGy0A8CkxFH/ipaDTAKM7jZd0rFuwgXFhoch0VL9rjA7RQPCoDBI1NBdQWUoyLGuxW
Cy8TPYaXPitK4VE41wGbopDJ+byyUZwwJHmDAOhYov79g5GxwPSCLv1UAuXz8aLudRgWNYUDaPUj
Oq/RRwVYaln3IClFQwZaNsy4XaOdIgGSVhYzSgPC5MDdKjEI04HVrCuagECEUs1RLEUVaEsImiZy
QAKj6049g1xqKakvtfo7QRNBELxiChKAq8sIc56iz6Bnv3/YKJsriEKgrjWUCKm7kvqYICw6EIVo
A1rZ4eIkqLYnyr+4KIjiVAmujIDeTUoKIM4ElKY7coRTz6MzRkI/IUlN8vT46OZe9LUYytpLJQby
Qd1MjlkMJbjmghNQXdEL9liKcO+XYs8mFwYrwr2na7x5NeacC0i6Yyh+D+iN5KKXGoCqabKM4m80
LBlSAnZ19HifHgueewPXcqldHHLk30V1IEcPBVwpkTZqtxTy2nksRSAzd/JaDLWLopKL3ZgI5Jhm
QDbQXNHKwEVmVyWy/1NXKBg96naFKKjcA8w7WAOAMtlFahRsB0AUML5mEkY9EFDW65IE2wOzoFCv
UapTjP13nnoc0LmDXAMiX6DsGF6pijYgiBv78eKn90aJ01XE5jrMD06WFueijKJEEkAA2/C3CFRx
5MpMrz+RHDe2xmSP12z8omK8wXuhOo+Be1nSFKT3EGbgo650G0ZpWoyxReoxKIQllxrjcyweu0HY
RuGTpqx1hSFv5oSBWCHpcAVFBLKgbb0VKLphj57KTj8SobELIIBUwamIVgByByRdaRQt2k6asyQK
poqZXygPxi7PxLVoUtYwkjlpPvil0xW8WrGOERotlAb/lDR/ZP2AkVVDChcCWuKi3mzQ3tMDhRFb
DpYDLjmhf3EcdiqmpgAIVQA8rFESEFN+6XJhPT7+uZ1RNUQluggiUcS81N3PMDmNVh7BPUYYuUEr
FV/Bf1yjMb1FY7wPZlUkhjBs/KY4AYuu+a5bZTIEAAUXpkgb/hRN1t6OYo3OW887dQ15zctVHpl1
4yDBCBT8ndr0tg6A1pIDCJU+LrJkJwdHgVt6QcV4cjNGCQ0ccOIRnMFlQRB+ezqYvsGQlBB5J8xM
WqL8yo/IqpTP2SdB78YODbx85pnA2rG6/F31GOb3Pot0K5wy9Hkq1y2wM7xTlGpOMQDmHKALuvQb
oO9mjq4/wWWx/k63/fbNY7MBti/CPvFAHKdeQwAyE4yTid4JEE4YPAzQ1QY4SX0J0BRWnWbmpU/O
BZ4dOgslla7TgL9rHNRB9U7KDuCSUrBK+73a6UasRHZWvHMa46Gx5FFLk0JwqYCqzTvlzVSMArpM
um1A1IdpfgtQoo8fz31aU0TjCXqNkKxBvA0v9/beoJePKMBBCU/jsPeWsbQavJ0U/rQ4wCh8aSRU
2YGLnzuD4u3jDilkU+g/QwvYTJxJuIXObSqAIrvAUS1yziy6BSYFfSCax2HACjTuzvz2U0UqngGl
IvD5oyY8Za/+Ow5cOxbfxbm3m1W8Rjfa2UWrOmN77jwtSiSl5TuQx4K9sAtPVfcugtK7+X68/XeW
kvr9lE4FuJxaKS5+v9QCdEQrTAwKF8Gftnn/53I0oiDLq8A+irTLqrVlnQ7jEJ7q7pdUVnsth0pK
lOEUeB3HOKc7Xxxr0iS8FziOsMs8dUxpIXc1F7lYk5qkC77PYkCQFoiBxzxbVkPTrjD3yfCy7mM1
Ee1A8DagDqCNkaK/vcb8gMAUAHLjrjHBZWJ3C9zOFWYfAmbb2t3zhCQkV8UpoEaChnaLExmDikHr
8TtkrK1+xe0DU3P4ZcCwavc341YMZdQGXfWTkAPbdbPurWiJ5lXCim/vL/ckQkdRA10Vk/90u2d6
oCY8JwX8rl4hO21heMmorE/vaK4BObX9+qc38EYYXRlCvhK8eSO2LVr6lm6SrbB6LOD+2t0KoJ5q
PPlHA385l872TW2L9gHGmZB7DXQrg3quBa8DIqnz+Z36jLmQBEMtmL956rfYvl/uITBdrKyzgiOS
3vvuUz+5RrfCDIqjbhvGI7uzuJdb+L+z08Tbs6tB/VskXcjvKltHXUE39XVgqYz13gdNlJTpBl25
fB2mayoAjeKGWJ0N1DpHs6RPgxjIZTHWM/+q/l4PZfQAfJY0bYj1YP5sE1qcqZ7IkrNYYmb1xNWd
16hnBQhjTBunOMHKRjePhYQg9ET6p12wrqPAOiFKIwEXA1jCLSS5J33Z2NMjxnzJKTrnG31PVqJZ
OOQXuL90S2QYLdZLoLwxENgDR41AMjF9M9+ItsfeR9bqKN0xFm1UYJ6L342O7iT9UvyA+22mG8kQ
TMCVmspePwKwVW8sj7m++WuJjCYcMjSzwmu5vZZFGkqB7MfTtWxsdx1bZFVY6CNxwP3E0Cr3wcX0
BK5kUWqFEBdEhCBs2E2HONjRUl26Vrr0l6KdWbH9WIfN6pcrYZR+SWVNHKfBqd3qacmykNO/vfGY
qYVQGqNE0qoQ0Qqwa3ETAzvBve+s3jYRl1vBr8frmH9miqKiewRJAFTCbk8IeDgJx6UFjx7yaAnE
FjvfRMd855ohQ28wJVEqSuKASO+LkDQ9sMpwLeB/rdO1a7JeFVMSpaIEgB3zxbSmzm5XlRHY8Act
aVsuMkaD66wuvNo8Skfl4KaJvSGfdFRvSeZkLtV1/d+3jtZQaTNkmowFAR1x1a9CqzaEHxOAXk//
8TZQCgl4ILoQilhQ6QDHwagMfR+Zggl2KcZtYO0cpZUakN6nboQVNbCKMYZG4AOa9YlnLGhW+f19
QHRhxc25RlR0rKe3JuNLVijimyzNM6PF0RUIh12AkkMtmzodtOqjPIoBZwjxzRBChm3yL57pjQzq
YMZQAgGZdrnSwBmyjNowshW3Ylndmf26EUMdS66DAAuDJtOxgLnX5GH8wEnBOPv78hsa7a42TKGs
ggcMhGAMwOBdGBjfN+steEatELo6APw4hkliU2OJFO916o1IyjiApEsC3BQWJh6U06RXOTMFkrzR
WLy1/mHphTm7h3KwjugGOQ90jVH7KAAbMMxadbJ7/Sp/zzc9XpH6J7DA2sdY2n22b9rNv2XR3dYd
uEfVvL7ISvYtkJufOmijCukIcIltybN7EMzsixjxmt+4T0xlO6ltylrdiKd2FhR9JWYjL+IntR5b
aB+9vObCATeD6SPOYyip6TfeSUSzIzo1sb9oDcbPr3xdIihCDIg+bG5gYL58k9uS0ZugfDeBcczQ
8LN3FdEq+kKRQJQlmTL0dYX0e11Fwi5JMGTto6yvnGSEYG9jd5K9dZWcCDqUxBdQ5BodRr5VTmGt
dybAnALm/33CdLev1iv4RRABa1aAOSNmbOn79AMD1t27u0Rd1dT23NY1sw+eZ8i9jBDS+3wtlzLY
Yy9zgMSA3MrmDkAWL63A0sxx2+1hV7fkNTATQGiDvM5yD/UfYFJZFauAN2MmUDjTFcS9KIXeZUOA
/YK9R68nYmsZ3L6W/xI8BU+TlgXjkpNswd0G5jH/Kd2XRmSxFNXs07oST5sProqRcAP16M7fyofa
2pVbaV1vg6XjCPsFyHn/gNXtZ8TVSxeMOz73qmRdkTDiieEG/E2dudxlhB8qnPmpseVltfNh893l
pEaIQTbsOOGSk7s77SuJlMrilXbwxKAWdsDWA0+x3Znqc7eYXJp0WZmDjcASCRugVm36VbeYAll3
OZo6AN0/wawYG4XDjo/IjCuMVpf/bYNMWYqQCzBcPGIb9KV80E6o7p+a9eiABQbOFmjq04/qE1T0
i9wErwUC+gKBBeMkZjz9m0+g9FvnBiGw0fAJvRVb4Cawsp17JKvRDJfpDsTUJvfCcijmQpkbmZTS
QbhWKRz4sXEMeW5ES/ESaGNm3kK7SvesLxlrnLbxwdnTnQZqKcqdqJXC7re48eGX97hkualbTEGs
86RUSg2u+CTmsTARzynbVyZnAhPWBDhKZ4FLe8VYF+MVyVQgUAKMxR2ndXX2FNe7cDKSdYvlJUcX
+sL7V0HozclREQHiLLVMwunk8FimMLTfVqb6lC4HC73pLC+aeVEo13Pih5E4F5fT37ZWsgeh0eX0
OgtYROucZRBY20kppb6eUONVqIgGhqhdYUwNbGxWbQGryiYrd+lCCXAnGS52bqq4POAIR66Leaqz
RuFKKVCaSvMAY1AqOFUw8l7yQkCZMtvDpKwkC9DXZnWc9IBuccxknjjZ2gcvhXZdFTAXgvsJ56ud
3HWxhyq0wbS5937VFtqksesHpPkOaHlb6uCVNdp1/KqU1miCq7411HVjxft4DwLXf5kDvL57CqWp
QJOu6XKLy5DZr5VdIcd5XMgn3mCZxVnvFl3DuqBg3gNuNXXJMWUfhU3UCTtlN36qF40BtmIbHCFL
ZiJ3ztm7lkXd8JJrOqUC+sklDSg89063aFdg04X+T5fesTbURbyfzGKIBw3IGOOxCpmu9P15/71U
6soDO7wB0wHEN2vgYJpIHMPohayGVtYiqRsdKqIbAOodesqE526mh+A0qUXQGBz+VSR0taG0SYWu
F4A3D1mouiOv2r64VjtZTxwfMaR/F+yhzRIjC2iRRXMZdStjMUaCaRD+eq3hVtsBNh76Aoe3avEe
NMe3Hx/ZrNcGl1EBHoMETEuFOrOkU70kBbHjDuSJP71FXsV69VJYwqLYcoMNuKVlvsscf5ch0OQW
MstnnTtMaCdAQ6gEwHz0BjcDYJAS8KntdLwMDTcUfa8msLIseOms6GTOcF/Loja3aDQ+roE9tRsW
iNh3utk/1Ua6/v+Ig6Z3Rj+Ea0mUSwJQwL6SQqxKPQAs/k/7oi5DGFRtW/+Uf9J94UgoArjm8PT4
MO/bNqahvKvdpIIf6BmA5rZYIchBT9m+hU8qb1yr/FHXnil+80YNpBGGzNkTRB/d1BUFWk9aybuu
K0Sl3BDYOc5oD9nas3GKC8xJ85t/o2D0K1nUCQqAkAmKscZtWU7F0OC7WqGhneHEzlnMayHU4bWy
XAoRAAkvb35SnXDrFzIcvMcbxxJDnZVcVt3ECDPtW4Tce7sGGryBLm7GA5+1P9fLmfyUq4C4HHKC
gnVLUNhtD9VJ3Hh2hkxVu5B+BYx5edaSKA+yJh1RR5B4X2rIoNauLPAl47azToi5JsqmBrBxGsrx
BDZ18vc9e1LLvekawq749fiY5vLjmLH6+35TNjUCV2YmeFhUaWHYZh/YPsoL/hLO23+8EJQmztIR
SEvT5QZc/3bKSU16H4tiqcHpFO6U09WCKPuZZUKlTIySsNKTTYuW0p9hPwWpAFO0gKxvjdlC//pv
u6hSsanYukJd+RA6lVx5JGYSc1wDwc90GfroMgZGLQ9QLbyIVLUGWgC6Z1pNgIAcSwNBmbDbR0s0
M2xF67NGF0BnYTb8zxkPzS6enz3rdGJt7YwDdCObOsIKwJoJBiPIbvOWH4kdbUYDmNxma0KwbAK9
1k6ceMHa20lTPFoxdaC1Wog56bHicYuyL/BykbwHDc42OfZ7BU6m+MI4zJkc2/Uy6UxPBWA7IsdY
pmrsBMvb5M5hdbTzfXU8L78YezqjU25kUSo/HNH/LIVYXGODMxYBW7QNjWYpMx7fnB90I4fS+nrf
B8DjxZreAB7+zpsc2gLG1eobjb7G+ztxgLYJcj9cV1armjRzesKlyUdR0elPt3lWQVQTvS+wmVKz
T4ryHMXRgnFgMzaaCOhekjCtgGk3afqGKxsQoO9HEIdqevJ/lV2iXb6p91OVntlcMb+ev2VRRgAI
3yJglidZ5iUF6xuAvp48uyn1hJqspXPMIGvuQqJXdWqU1tHvx1Pra4KhbBqhJLtQqTACaXP8u5r8
KCoTdGJOEOHRGouuSXGCVbvdyCZpokQIJbKTFi0ieVQxkVxbPaE71iYOco0WDxPOOLw5pXItk1qc
HElggIkhUzi4p+SpeU1XvC1aLyBMMks7fY33yUu9F+1u+Vjw3EFey6UOEqFIxoFpiOyAMgrCBqeS
vx8LmHNXMRf0925SZhyMMZ4qRZDAAYtxwkNWLTff8C6oWTI7bfdVuyjzjyblVrn8SyusEhTArP7z
Of1y/Q2UeQeAppDWmDDY8aa7jjYfke3Z/G6yTwDvhBrtLJQxQLuJbhPWy5/rpblZP2UuWtKAVK4V
yQ6EsXa0b1fiVsBIc2u0RmwAQ3iwFEe0SxPq7oWx9axLRdkMScgJhggmS/Wx+wAwrfHytFgcURjo
F8+dwapCzVVHrld60b5XCijJcJHALYPQy1QWo/VRGIffsbUCJgqMowLLXE7x9KYzvv7rJl8+7Uq0
XwOZWhiwySBzQp2WM8bV4WVxnLIgf8CfhOTtiZU2YNypS6L+SqRUErVH+XRStx1Ehg6ARZFtZ0UQ
94BOwCEF2saEAYBRI5FGOlRLLgBPlDzdHzBJhNvWOTiHwPj+Lu3SBlXTH8/8YdybyQzSvsa1SMpM
ijVw0AMPu4laLdorsnWBNE+9Lp+UZW4yK1qzKuhqgZS6BSFa3fgFFuj7yEg7uxfv8jTIG/8przkr
tx6vjiVu+vnVuRGJU4MkgDg5yoyR30tZyJBwseaP9o9SqnobgnXC/b+3UTIlO7AzE+c1vYB4WZo/
4CFiyJx96phi1UG3JmG4gNJwHFIswA1QyC5988BL2Fr5L7TdFqINCuHH+0dJwmgUGqRlmUxlfExh
ypQ+IwSgsHpK0rMDUPyzAI16AHPc8rEQ2lP7S8qEMoOSNgbf6IRqx8e5EOVSen5F20148FFDB0IZ
CBHMNXA1DRB4LLvls9kZQsqKLSg/6k40tZU6p3perIrpeWM5zbdvjWiXSp3R0NpVCpRp0/yJd9lH
l9ueE1Um4xxpAIw76dT2Kk3XRWmNhZeflZ0HGKVNjObFFF/RlaE3dumcOuM0FWqWLMnS7av/SzK6
3lDgxgC4qFCvPhA5HzTRQXKOxU+wVfXAnlcK3wjHAH3CmvZa+UCTjAFuvAKgdTlxhLOg+C5DtVcP
5/IJ0HFAFlIISrx0mkmV4g5g4mVy7sHnpS0qkFUDtMAm9gCMdHP4TiJnAIdMtBillb6IduWhLFBp
lhwFJO9b4XtMbLKs6k0YLFP5+PhKUl7hX9+GCUxNk4E3o0vUtehCrwV5Ip+cdQFM4VymEUwLpRAd
5iaoBlk1nUlH3G0FRtPhx2Mun6che4ZSkApFl5Nz0g+gY4hTQyrBnKMJi8fLuoCn0oKgMvCkIQvj
pZR/Jg5RJrVKnZ4VlKg+wHCXcUeM7gBLh38Fzlph8N9VDkz8DnRL62hV+g5XOiPswWffLzDWo4ZW
7NpjAmD9tReAMWod/SJb6QkjviCkd1E4/fESe4wsvzs9/nR6buxyJNefTh0J2FYimI4mPWuK1fUJ
JnjAmmnE3Y6HO7XhwlVaGNmyO7CSzBcgmLs9U6dxXBEDG3coNUEEVihPhQ50FVMFR4DxEqF5s7WO
AMEzgbs1LGpQ1xvFV7CozhPjDjgwayQHPgGLXW0DadXIjGOk+wL+2ourT6JsDjr+fL/t8Um1Yw22
ZA/fzko5LlLY0s/8R1rCcicOxpsWmDh7enwO4pzmwETb/7aDukK+UKt+IYzpOVwpp+jPm/RzCJ7U
jbJKtoFZbrxwUds/SBSa6+Q5cOTVHjOuB/SI4P87xGIlKOnE4WUroL90zNJjjPcOYIvnsqEeiiQ7
SwDCLFag+wJgP+ghk7e2FfjXOgBdpyUCIh2RPgnS52ZM+FfgzCdvmajHHsOezOkNJKlkEbPuiEFo
P3Hw8TMwMGTnpvZHh6+yFMT0yWdV8/JzW/KsYfHpzlNXE3jMQPGRRKQzMWaPn1+5N3qvgva8UrMz
JsqllRYIxMn5QrBUDtxNYgGOx7iMJcbto4OcacuBuo5oGR2fEmDYqQQOGYRIyJs6O5PYUmSjDG08
yTJbik8lmnQWwvAkWcWuVDaisFTRv1GiOMJyyGlP+a+PQH1LAoyrKgLH6Hbp4uAPRM6b7MwtFWFH
wE4sGcW2ABjjYGDX0di4qiQ7BYVS4wAONP9UV48fwtzNgxLFNBJwI1FRpMG6JN8jqi8X2fkDIWZh
Jr+zlxqzEsEHQ87MnYKcCUhWAtHvnXHIUyKOvI+VuugTwUKr8aXwwUyP21RE4MIFaQbI6QQZQK+c
0ZSeOY62/BoBdKaQ/+lo42Xb0YkmAMxhgj26WzSoOmNPSnH2pVNn6/P6mbPW0tY34KR8vTIyhXM6
HxPCAKnhRV4BWt+ki67ud9n6Qe/JQ3aODDgmcAE2JUhPUlPeg0K2MdTUyTmD5RpRRcW/lgh1Athv
QJBjXPpWKPgXOKEBE+i54/PO4opBNUgjSMscfIEGl6WDobagAYt97aXTPXcxtjyrBEdmHjYeFw4b
rofG3yHrt0IRunj5+AbX5X/1gcd9pb2oi1YK6kXgJJQZsObhQHUv4JlESVfPtErdu5Gsg6fUbaPI
ijCaC2q8PvZAdz40TbjFYFsVWfwQkV9pLkq/QJWKeXjerzrMx6uBAJuhZsLW62JeN3TS+a9uTuTX
Mq1a9BqqnHQW2zRnDRHP2TLMeYIfE1iMGJOmW/1iEKGWrj7RxaKvUbHB56a2AEWKDDDcmFzxQd7x
OdyaiEZ27AqQHAmm8tG9FY7imppgAizNUPiaEffQfa/TJQBYAr4HA+pwA2mAeALiy7LxBe88cfCo
6PuLCJoeFXXRg0Ns7WEipQMZW9zbo7h//N4v0dutUse8pgxsejR9Atb5ovmuLn3ReJIWgV/6bL39
Hux0hY6BesUZvzPjNzbCOFQYBSvMDGVMbQV7bxjms/VzOplrDPFZ2y3UIEpnsfFumssT/iwH4/k5
NZ9zE6Tq6Exar9fmMyueuNdReDAiemLQo4pvp+0eUCGTQtRd90Uo3sEdZ1T1KvKPfs8wPffP4lYM
lT3w3UzWGgBMvyDNZnvxvgKECACEMLG7EUHl/vgg6CFK3IFbaZT28bIChieCNK+zBjNfqQYab37y
7W63c8BCsfr+HHSjX/emsR1/oiOrk2LmZdzKpxSR0NZlB7wq98VSFuj13jkflQniIWMlHY+/eCc3
FDhUYDsygfnP8GPuA5Jb0ZSTp5FIU6NJNGgLpfxHiA4RyFQf7++9I3krYzrsq3sOShsvgVpxX/z4
XDSFEdSMl0SnZv46QFmc4HSQKgG6yq0EDqxm3Shm3EuydI/fi37drvcAtPxCNXsjWwPjvtznSrAe
GZ4xxE2cDNSe8YXitWLZcC+AzjL6ejVRrw0gES0+auVXJzMq87MnBN00mSkVNBjkdm0uKaWRG1pI
kzF1UC0S9VVEO/jjI5rxcXQeEF9QgnjcPNzaWynDiPq/lnLcS2ZHdrLQtpqx/vHQ9ctK6s4pEOyL
hD53QFgg0LoVpKB5T616l3vpvcTp83VYiUZV7Yr6n7vMWNGVIGrfxErKQA0LQXraIXZDC4XEg0dW
NQL+M45H1gbOaaxrcZTGqqpGqtxS51424JDEZAo5oVvUQHz9KZh2aptrZcMIlOeeFVxSAO/AXwLA
GLWTpViI8ShhgbHe2grI8mTE7Y+vxczdgwMoTLlBVDiB6317WHlc1WDRTbxzrJS/yqDcgrW2Mfwg
sR/LmXlRqKOCPAXLQchxaf+90hCaGnZhO1beOa2yNYBzDq4cvelp8CEWg1EkrSMQnvGsZrJS+o1M
6sB6qfd9Ucu88845AGsfYAP4q0cGfmUsVgaMrbleuvsYMe0zw9u9TCpRhv9GNKWuhFJWqrqD6Lc3
3nxV7NfOBN/jUjYsx1npNj7hA+lyz0C+oQT/20ayFAxwmfUCWcJquckt64eRmZ25vTdfNF2EqwNQ
OVEP5brwzkGgL5URXOMyvy16wUrK2qwqwtj8WXFQMlNUBVIphbpXoZBrLkk87xyBVJnYQSMDk2sZ
1Zs8SxgPc864or4sSCJGlZH+vBj/q6WRNqrqXtK8c7MuNLPysKGikWoGxksP9TG1ZNesXKPGyLbh
YRbUNST3BfC1f7qiNLJ3t2J8D93KPtmqm++hrAfYegGvzRHvjElx4W0XojXCAW3eT4iuIdNlWEaq
nHUnjDK9YNiVoxa09udqXBRP7ZYXNn9kJJLk3fBPgaf+kgWwUcxwoYaArOPtHeL6mk+KKPbPm8TY
jYYg2MPX1+Y1Rm7qq1uKLHjKOa8NhYS/5VE59dD15ZZHn/q5C1dtvQHkYbTxW0cF4zJvBO4S+YFg
BJZ9bMW+aInSpg0OAv+W6CtSb9DJxBs5t1ZTGwzZVp9uI1dl+D2XAJJ+59dfSGVtBj8eXb4N/TNm
psFx6KDoAaRYA+7ll7c298JvMk041/b3y+HgPG05dHibzyfrbbdZPksfwSGwUnPp2l+q1RmdsWT1
x80/jb93kO7gTUU1HyU/8s9E3oTEqH9VIIDFHLlihuoa2NTZegDIMSlXxIpPg7IrXirB6P/UT1xq
Duop9xnJ+JmEE97G1QdRegG5kSDoKhypDLoD913gBFvWl6KbW12tn+XMyYAaKyL3xJfA7F5XuQV+
Xf271HZgqjdil1UVm4kO8UGAKQBhCLISgNu/vdMA8ekLAFn6Z97U1pJdLcZf5BiY/FtnJZbrYhCT
Z7zYOVN4LZEyS0NK9KT2M/+slkulMIcKU+Pp8BupeZ+Vw5zfbhQiRBBaTGCF1AtqkOFt5QHbXUiO
CPiFxJKey72PeUfd7vaxkVqqf6h4FAMWI2ijjRhzcC+PLf+8OpSViQcO5HdwCW93uJmYx8EBiiOv
F6NSov9HXIfen84zC4L8bhquEi1aEFcFW3xlyqyS5Jzjiyo1gAwB2SbCFFFaS24VUFSnkD8sZKP4
AUF9aIA5WjDNyGHYfbpp5qIhsdnI9YBsAOCA1PVuRxDjFungnzFr63jVKxjDE9e3Wv5Egk2oTHzX
ZgA+T/Je5IbHWbxqyuorY8PnfLrrj6Cu9JjrE1Dd6J8b9bn5P6Rd13LjSJD8IkTAm9eGo6doIFJ6
QcjCe4+vv4TOLAniiLi9WBs7syq0q66uysqUVUVeMOhWaImcaN0hcA9dV2hM4oHYzeiWLJ74Ys7O
3IF/wI2xYwS+E5IVcN+gcxt9Q5D2TNiX+AaUQo0o1JiSvKG5dBfvLMuKjEBD2wL5hcs7/JvBD5lk
8CdDznPcQ94Wglw6tAiPp0a6BIopCo0uZq3rH4L6nXwKM6njyTsKQc7/2ButuFdIfNYKsFetAGbN
z/FLoJcbaZFsRc39yBfcrl9R5g6qD1DNWrmk+kQvmTq35MN0jqcbAAKw0+C9KoAc9/6M5U5esVFY
eNBwPUH32jtIuQ5xN9ZZScouCjbON7Xi5pS0JqPcW6uj289zBfAG1rDqcqpxfd+6X5VZqAUxhnvw
ipd5vOxUCcge0dNfRCKSzkMxbWftoOtFcmKdusu6mtl5U95VRn879CCw8R64BRUIGyuRZLuWl5pu
ec6rdcy+SWgGbRMyN+uDpx7P+uBUkNuTGAhPjGJqSE+mfcjRSO81ukecVbf1iAyF2h1LJOjE/Zu7
E45l0ItFPweYYO8XWckBQOUCyrOSytEF/suRCMfqaQtuE8WoxBc6UT00uCe/JTgKN5GvQcBbFXk1
ys1QmXt8D8ZGY8fsQhmPl1E/fCByQxksyzyH9S2lNMVwwdCHxjZ9YSbAmnhGoGkcmRgYGIhGRzus
5XyOg162b9XliuLUktMCvXNf5P77udsYfs5oNICrSDw2DSIBxLf3U8vylSyXAhVaQZVqQBuDZZbw
1dLb5tzCYx0ClPPMw3ti/jgUFXm0koEAAk+ze4seU4tu0Coh/NS+XHXGbLvRxOa8MzDywHnhd3Zc
wUCy69exxv6ka2A/EO8BV6ycm0/KeD6F0wNCphuRFKAgY1LPLEYIUPKwx3ekLi6CtIv7lR9/PLcy
UU5BYlrkRPh28Cg8qHQxUZSzReZHFhpDk5yUmkT8c7mpNyBj3eBN3ZNjTVL9JQarTBzr5SuDNPlp
8fwrhuf7eLvcfsTo4LsAODl1hY+AYrzOo5sqcT6fW5iYTdQIgR6kEZty8DD326NhK4lpigxArRYX
d7/0wIjaZAdnZhdODASXBo9YBTSsEGwZPuPm6ZzHdph2CQaS19GrRJeyweR5qj8fy1QEdmdlNBgw
MfEuD81zK1T2db3iNrYXqlDnCZltl1y53ixaKDDOxWKPxT9Ufm7GNroTqxxSyn3qRojsA+kk9L9F
f/CzXeycmQLvoaXfzMQCE04EES4PJwKKS4BLRhnWPPGUOg6CyGoEUpUB8YNj177lpdGyAA66h7n3
+MMegUOEIZASI2mMl8to8WqJha6gmMSW1/lgyA1TlI1NyCR5ahiwMxvlwRGPbI2WkJfzqGX8ILaY
QtJ8CPO5tBEBAu5B5Kiiv55vmIddCWMIooe0JGioMLj7XZnEUldIHvBB0EpSnPqzzovv5xYen32D
iQH4gD4B5PrHpcp04N1hmBo4RQArXNSE6uuVAVWcYDgv7HpNzW3Gh5gcfQ84XoBYQI4OarKjteJS
CLVAxCFF+RsOC23fFCjJHPIjouu7B90HguHnI3x8+o8sjlYMdXixDSgutdZpu/6EPoRZAw384xs1
gdiZeqjI90INvrRk7rRPrN6Q9MOlBlZBGojA0ep5thf4jpdZeN1o78oaVEK2QRxW+yhNxddmQeQP
xw4DBZgCDPG4SAU8Nu7tOV4iynbbZBZvJih2664BLY4+IOlPO5PUfIgtR5aGK/fGW/qRgjSjBEuV
9x2K2qmiyanrZk7a3HCG6b0xIvgUG9eDkYjwnRrzC1EhlmxrMw+lOTPjK0ykAja3mczK9AF47CMR
reiBS5g34ex5xvPN+Ij+GGYOXPEoMshwWH+3+s2gECcKEL8VM2x/8V1+N6J3pdhVS3CgnhoS1nNb
8CH2gTke9X4aTc88FAxGgxNLtyhT4C4t4F4lsvY+ssQoeO0ixgSthWI02+P0mGgZLA6yzSyLQBKO
5X7VaJtPC/Ba5xaqax3p8dqDZg8EdfYSslZoMuDPaDFMNMlW6/BUUsfwp5+LKB8TLaNvGO2c2oMS
WwEFMQvdFNVAHK6lESldFRwdq1UrzOzTYQ7vYqCRtdEcp5JU25nS5lZugMN9PUdLOuWh72Z05DHp
wpW5RCxyK/OWONdE2xpyRujirQ20BfcinWc1DIeQ+9mIRh4TzXEBmzhVbsXKVhDN+kqx2D1+dMjs
lVIANkvmUoGz22YUo/hSKgQlh23DJVuG0voI8NMLr6eR4X+laLpByz5I+CMWaGkAAwlDBSr3BqiM
MHtkHqIlLOfQoTcoKCITKozu3LIJgECkosJinGMEgig5JhKz6m21BG1ic+j1uRr7I2IetyDUmv/0
k3D2/3JpNz4BMXxXeYFdWG1+DQCHs8KLgJRkNMDU/Z1MpG28hmhav5INDomi5x5pIp6BSBT8EeTn
ePDTj84KTdecHypKYaXV1a/UWhPrU5QSmZ+xM3FlQAptgBJIiGjQ5DHyC24VyUwSlZbvH3tuIVlO
vsVGaojbzrB1cMOBGG1fyMIwqMsoqM5A8/TeFHIiGdQBudKi9Qo5mE/gjCTDWXnWeevn6LD+WLHI
voBdBmRjprOPVVU/nvKfNXpq0T0316A4FX/gc5CLghIcKFPGGIo+6xTBbsTSCivVhfqnEWV6vPHW
UvuLlV2AsNLslXVQLoV+wbqkQb6d0vid/Bte82DmQnhMR2Kv3X7M6Gg7vefXTS6XuFTrbzQSgvYP
MFcCImmEYah4EBIAl+bqEmnASLeeS90Mu2m8NAKLPYBAEyo49GhpmCIVayrtKisXofpkK1yvRikE
rZ/vaXbi2hOBdMSreEAaIsC73wF5E3F2BbY1K+9zAoUg9jXMl4OQIyki3Qdt58IFdZNEnF7nGzMD
mLqA/rtP6g+5ubjy2ufXVaUm7tvz7/rLet8PnwGgGf3+wxMT/xxdFXjM+5UUsa2VM0Q82tCDNutc
575Ac7SAWl/vmC5PulRtsk3Pak2iM9w+9ElEL6RYa4I1wOCV2TFaWnzbGuSkeQW6nLrdfwdsrz7/
1ok5vP/W0RxGYZAEjEO3VkG22JVIMLyjajAgBwa6AE8/x+t0J6inUEUk8T1j/DEouzc+2qbIMnpy
kvUtnqzvobrtdOQsA0g+fA7J0/NWIe8Xj7x9CCajWuru8jFj/xGJPciuDcoMeBwNz69RUopS+DaW
M6FFmAaVgUDvFxHgh0GuxRAUcDSBNOixt9UZs4+O697q6HREnFLKvKC0VtnuOgHxWVhASXMRMXPI
JO7xHN5bGkVpLJQoea/A+IyIGHvtvVNbo9J7tIqVgF/o6gZZ6k9QMpLIRPs2OsZzotJrFd6azOWp
H3tRRnM9fOvN9afEUStmjN1a0Wu84S48aMT7xTGEKRf+KFNLbDjnW/GJdkDZAKwYMzfTmDsFDGr3
kzE6lT0D2BFT4QOc7Jsp17FLSn4TVDxh47fATwfgJyjBycwWf/RRsMogLzMIf4NWeJQkoTwHdKAM
hWET5stwTy/vS+qrXPqGSNKPD04CGtbe2zuOhCbtkIGVcuYDHm9kfACEUpGOxLUPj3Q/74LjKWwv
O50F811ItujJPQcrhxx/+G/zuAxPJnoF0Xn8ye++F7+g4p0ryj92bg0TD2gS1IbRWwLo1f0XUFTo
83YUddbr+rrfeutP6O/s9ihVeeSYrk3T3OmnjqxWH8VyZ61C3SUA/R4Wr88nYljesVO+/YrR8jNh
ySY2G2IewICYX6QiIGCIm1nuqQOH5cSKD9wWwIXfDxXQg1TKi7SzvF63C0kPGUV/Poyp5by1MDrS
eWEnoptnnVVEoJwTQsJxOLiB6TCSJgR4bnazKsmPseNQvv9nUKP1Yzq/Bcdy0lmp9rrdoliQkHV3
uF637666P2fbM654LWbUY0uWPVnaS4ecufUyUk1CdN1KGGK5oLQEfPVlcfLJSo93aI61fmP1W3s+
OVOelRvU2dCSifbQcYaQp4YCbYTD1kSDGO/B799TdDVH8swyT9oBxBpvB8BloY92v8y+3fd+NJyp
FLnwIfUpI7iiRQAoyt/nI5ratUNhHS00AHpB8PHeUmpzad0pQWfhNzVEENAwKLINqZEB/X8ZeqDR
aTB34XBIlejNZtclbXHM9bmJyVn7ZywP2s1NVkCq1u8gQw3mZ2cT4WHABBcnnavVzUzaGGBcV4Kj
4DbtrIpv8cCKcQ5jyJFmgbt8PqKp436zOsroMApl0lGdBEN2gzeVgjp/Uv6LdYH+JUJcuM6ho+h+
A1Qyyyd0mHdWHVQaEwI86uwEfyZdO6aQ/rsbb62MLolGggZtFsMKUkWbaHicXLd7Wt8bL+miJsd2
fTyCN6rW3z54lnzQREN/xvOp/KuXjf3z7SeMXCewE7XN59iAqXZdJ0RS4Ga2hrE/4qoy+90Ld4jJ
5gOCMKcFcBShOuM6ppbyr3GGQ18g8A2jI92x6Bz82/9VC5B4EhM5eH8+wqldeWth8Ow3AVCR+qLj
txhgEQCz4Gqi85oycwi9/2Ul0c3yX+MYOwwhYqUihBXPX0TkdZsM6IT98iggI24dm5cvnjSIPWqQ
PIBgRR3mEj0YM/5xZqh/odjNUKXGh7CrjI8oB/+o/AhW6Bj/99lEEQ9vPzRQgk5idC6Yus0qyelw
LtC9XcSCYWfyMlPm8OITL2kUC4HpAVsV0hpoFLpftTDwea5i6x54F/BeY0+2SzSfa8tgS3TInzlq
vpI+UnUx11w2kd28MzyurkHMLRYh+dlbHMldU/zwgnXxTr9kNbHRKMcvlJfk8/mUToUWCBKhuIvr
EzW90QalmdwvuaTorQggpi7WeYAC/OqId/J74M9kb4ZpG5922EEvP1pQaTyS76c17qDyUzRsb8ld
TKrwVDGplnKEvlL+QeHSVZTN9exMPvZuTY5W0i/jJIkKrsdjb92B4xtwIdVZvIO8ynAsElVqDNzD
HGZo8tWBrBu4bCGhirbq4ajcHIWGjQNfruXe6gNDCY2spUkbJFrEXTyKNPSmqnR0qy6fr+RE/YFB
yPCP1eEqvrHqVEobK5ndWzVEHkQS1zpAxBKv1tUvoyrRCxRyQQEQXW128dzy5LreGB650TysM5pN
YZhVXrwVA+2S4I1O3lzOzFfRHAPaVGB6O8rRJkokW5CUeDDmHBpIwgs/aWKG7WEOWzLmDv+7Hgdk
Hw0vICGGHN3zARprnYgTemu7LdS1gSzSoj5nFqWb6GJUPYPWLEb96gz94xDBRVSL1Pz19Wp9mLmk
JgcMbmIePcw4qH8vrZtlZTKb8xpF6S1k6jnZKBecq0IDeq6yMrmIN2bG81okFa90MBOn23rfZaSB
I4jB8CYrryUETJ5vmckUlAjaZyCDEFCDDeB+sxYVA1nj1KUthiyXlH509PP+811A0+j+c7k8LkGu
YjjULC758caXAGZDyQw5OpRRx/ppWVXFVVVStUX3rEUJqSpwc16Oe7wIBxtoKwWrAgJFerRxktxx
s7zyGwsRDW5iUVU+mTVuYhLvlz/x4usCUXPg51ZFSU4Lyybu4mO1AHGOpDmXmVl+jL7vP2U0y0AY
pFLoBI31yhFuD/IPwhh4wAFCFJmDUB29NC9v6JHbFfvTIZvDqT7imHAUb2di5AdlCry/XQDzsnXt
ftH7r+4ZYgzGEd+Jm68Lvwe35W5Xqh1x339RrX8+/unV/mclRh6xD/hCDEqsRNpdonKfSTO18old
fD/AkecrmyaUHB4DTDXwsxtXg1f7ofuqdMiLHqPMs1mpi8W3rM9Kcwyb6P4uvbc8Oq5yRTdSnoQN
AssC1FM0XqSa4miREqghiFykYqGEpsvsc+EljNdROtttPPcBo5u1L2W6bwLMLUeuwe4dxRhXO3OL
5ZLwmqnTxipdneAR56LMidjsbuDjGFBy+zZgBrvrGqEZeL5C4/xz9C8gxF+prr6gXhZoln2+jyaS
+/dGR0+liJL8iE1gtFGFioB47n37WZ/OweGcrJZLU9AvIZLXMaGNNwSHpGKGEnxDZvnhJi6l+w8Z
PZg6oYkT78+3ZPpwnBv9/b08K6QeEjRbUT372tGM1yTabN4SQd/Bh5PT0HYD0t+ZW3/udP/FIzcX
E6tUWZLE2PzU4vUKvosMsZWoGkvwOINK//gj6RtdQpc/SxhrdVC0w8zpnv2A4fjffEDV1l0UuViV
gQwQTGSI7nB/YBI8AmJHM128UJJ60fUVZiDcHlxz5gX9eDPfL8bIvXWdLEQ1Bfsu2gvtZi2nFgNq
EztW/WzmHfnIOXfvSv96x2/G6stK1SqDK830CCW9La/vl1BxedGZ1U5lcZFoc5t+dnpHzo0r0rSq
UpgEKkEwGG3pnhxSD3EB3pVHwJ02m0iD416ho//yfeC+xeNcX/9EGvl+ikduTgpsCpK7w2kHqcF6
ACoArUCv8g0WeiC3bteBKqkvlwukKUAhoXMd0aETGBN7nxJA1LH0i8XMso8JvhEZ3n/UyPUFcZQ5
eT18FJSK9sg14m5H+vNofhE4Pu8FPh/c3t/c8rkX+ns2PPH5f3vkZg/0iktFwWA3IPw2Ilq52RoS
em1t7XhsjxtCHbAVgLLDu3TmqM3s9D+nfGPZBrOOHdCwzGXZEvkqo0uTtVc6qh/0RlKz+vORTsAm
7mZ4DHfL8yJxoxT2cu2afWy5DeJBYjYGSnQvGOLJMbSZRZ14s92bHEdtistSQQiTqWZvbVMwvJW9
4Pf2upvzmzPx4d/2upnMMPrvG2zo1dpu602fkP0+BuGvQ+yN+YKUWywS8CmfsI1mFSzmlnLktEql
LRJlOFFiZJaFaaPjPoIUY7+kgtk8ynA6n23YUfwVyHaa5gpsdabme+SKKyojBspPGOjy+CKpX/Lp
LYEf06zfA+gN1jPblpv8AAmERBCyGdQ9R4sqd2Hh+zGiJB6E+BVSm5lqHIPtUT57jQoBqmVwWLpG
ueaOqFokODqeocaH4bJayP2A2ZsFck5ARrDPbj5pdGlljifnpY9P6g58ACKULVw5WUo98KO28UV2
SNGdVLwFZqZictlvzI6WHa2BURZxWArQU2mimspvkZeqdmZGjPr88P6hqB5W/cbUaNUTSVDCWsG9
Ab7jQ/01PI5pBP+s+hmjCxRLj7+Y9TnHLljiVO92rIbib4IKILp0jfx1c+EA46VBFlSTn7wkR3Z5
qYw3fyesdJAEaQe0CYCxeyN2c5M0zP2zLx/deGzosi3PR41V2eyuCmiLYri5+vxETXzYAEDzAsJE
DzXS+6gls+PMU+QhbEJGShoiFmSjbJx+Se93QKShq0NHD8siRvFs7Xwustn2sce9INMsrYgShxzq
0LB6/wV9xha1VKJgWdGh5pflsrKpXKXtaMfKEolpKdSebwlmGNP9xN5ZHBeasrhmGt+NO0ujWBL8
+D7UsPn1gdKwGWdMPXrXe1Oj6e3AUxX0LgbXqLQp7NdrWV1vwYWFmMXVsplT9fi+hjEUSeFhhvzX
GGHH1EmZ1y3GZbuqlxH0u2ozp2kCPTmYEFEHwmqBxnCU8/YKdPt1PQqxoNcYmu7f350FaAl6cun2
ckV26qGPjedzOOGjgJwHiRiY8dFfiHbL+w2ioGbX+qXTYw6hLArA2Of+2C9ErTCA802WRLV8vSG/
/qw68sQtDDQ9j8YI0AShbWHcx2wHeFFQldBZfrXqGj2VRFAT7YoSkC7wvkrlFwgbSJzOJRUf74l7
s8Ov31zJNcu6rJfBLDKnOn46hSBz4zsqNRPCPXIpCPeGRkfPz3KpdtGtbr0iyRZre+RDgvUZPHno
+VPWhfpZmHsPYoAMso2DNvN+udHZNeQHLdANm1ZiiIvaXK1qE6JGp1LFn6vEONGEJh16b+eALFPb
GxRHSJcNXcYgH7mfFrH0+zAV3N5iulO8zjJL8YygcWe2+MRDA5NyY2Zwyzezz/BFpuQNthu7qg4Z
jy6Or5CYur4bClW/p1BXF6WxOC0+Ai00n2/1KVeIfCBcMS+j3COPdjqbpVEacXFvObajlsre5oBH
89cUF6EdUp4xNvFwGASCFRYczSiJS8Lo9a7YPqqQCeoC8YZapyDJwxag8Hg4SuonanQXGasIUcot
sie5OYeFGrbW2AffGh8tJmsXeV6FSPA64UJ8TUUEOxKyvOxvAbeVZwhAylniiSm/f2tztLK14iq1
E2HAzKZFC2+6kCTVo8B/nHOkQzX0kkmH5ws65UHQgCRCzg8oDTxFRoEO08RhzYVMbUkXuHxQGidG
xmu8sq0tO1riTn9ub2JW78yNgp0qhzqX09K1xa98DT1x4NxkIpUqXhzXtMsZVo2J3XpnbPj1m4PC
h71QhgXGxqsSZXSxluXXbF86M3W6yTlEZDAgeVGyRWPyvR2lLkWoBJSN1dJh+CIKwVZukoy4difo
VZZTy8aPGMKDwTqqXMUU+G5OiowZdsZot+KggMcf/GoDonZ0jQOhCplpTqktr9Vo3xTSgcmSWkUX
9ph8Zp9cQ6LP5yspTkQOdyZHo448kUlrGyZ52kzzt+qTYj55T029NR0TJtO8gHjM0m3faCxzqwnp
NosPKXhsY7NVtqH9GnX7EnBKAZy3P4ECrdN4JUMWtNsm9pHH/62EuoioBIsnHLp3UBeIreH2WpSo
BUQsZDOMzQpK8ad+xaEqWX77YM1dxbSalRc3/BKFr7g5ipXKNUuhKNTI3oip3kpLb5X5NThOShXE
rmI3p08zcQlgWuCs0NSE3j5h5DfqtkKNJEfJhE/X/algVMqo+H3QDS1VibuqWhA565wMbvaXGC3Y
l3YOizZxOd99wMiJIPHQhVzsIe3RaHxHot/O/UWJOqrNSpzZ+RP9BeBVgBjo0ByCoOtvj9ycMI5O
S7bEZWSxmSGQFDLNKcTbDH9fG7kRm+FyLbuqa/TryLKNPkRakVNtI8IT9iS9/yljgweDmrk3pmLA
u68aOZkwbSkoyOCrQG95FWyyBWx2gM9S+pUCUV/hrSvXVFNrxpdOuBtw6tCyCLpyAXoXo2AlElMR
dMJha8W9iC1KqzEEzmOklDO07fnX58dv4sBzjIRuWBTlBrKAUQiGAqwcJk3WWlJJea81XqeEF1t7
ZjdPlA9kjpHB0QfCS7CIjHtVBCVxWVsGTF+CYA10DIzQ1pTW1UDVlNYkl6we5VVU6W1EuJHmcQBF
NGrYSCrfncR8VRTgrsupRerqDGc8n4FH/k9wu0nQwQXqDxcYQC73bteXHaYLeqm1fHRBtUYebXgh
JYfM/WHBhYFiJRiF8ZYuNJtSs8x0aPL8AyaepvcfMD7qke/BIQM6Hr2C4ct4b/Sr5nwG5PC7QGVl
AV7XzFHZt5omUbfGf5nLwU2cdLAADIDpQYoXPd/3E8BmNR5bOZ5TObDryBbZjQZ5TWPfE3ov7puN
91Is/dViZtQTV/id1dHOK5sefE4sgEvr0giBmCDBLiMclIzOx8j8KcmmMTZfkgpYa7NctVtLnfmA
qdfx3QeMzhnmAuEpP7yOcQ8wBih9aq39YB1AtE7a88FOzTAK3zxIA9BOD1LM+xnuEpoSnY5GBIr+
MwGFivY17s99tOiUpSTPHbaJG5VDrx2AxFDCwJ4eeW4RoUJctExvuZHKXauPADAKJN9eiKh9XS67
Wkd7LKgTf055gJHOTeuc9eHXb3y55FKZ3EiwXmZbcHDCb3Jo/CGK3ZOOUzOEMiB2CRaSq7JnN9vN
CVtP4HHAzAQMNSRrJFDEjiEOYRCIQVp2gFZJRrZ1GSI7vwACrF28ZEN74wj7vl44kCWk9f/zIt8Z
Hg88byTwNbV4T/kLllk5ImHljcTXJGFVN5l5vU2EB+ikgdYIQKnoTFdGd5OSpRUl53hWlNym/uSV
37w9K9LMiISJq4hnh7SALAmgDBm/0zK8EJlSwe3AkdcOso7C1f8Wf9sNY4DtXhWMjLz3Rq3Rar+R
zeaDgVKXCWhDr6YfuKWzTa1v3tDmsNLNzUb/6JaMzkO2aXnp1c3bavU7p8M6ccx4XgIZPwtyB7iy
kSOV4ppu/ITtrDA9gK5SyTQlQKdNCcEZBM3PV3uiLAQpkRtjo1OWo6mVljwYW2/34keogW7dItKx
XHyZpo6uaBBIUuBcZy/NrMOecJ13pkc7rVa4ChBMprNYM0NY5JFPY/39ui3QRRa+Kubqg1oKMx5s
ylve2RxtuKZIY7sUYDMi2atErv5yy+zSV3/GfUw91nkgsCUR1CNIEYw3dsiXBdXXmNYECbBYS1QR
bw5QStNLPGALxF+2UeryNdKyPbWUXr6FM2gvznNyPhOlMKzuzWeM7sTa9u3ObfAZIIxnwOO7KzG5
7Kq/6vyesupP9Fq2aN4D5+vyxKCfUJjZXsPuGT3EAEHHHyJaLEA3MFpi3i4SzAJOXpf8FP6ukI/P
t+8fmPbRAB4XLLqzHxGovd+jmNoWrQU4xzsUKLV+w7/KK2D3RcAJQqjWO2auB8ss1yTTOqE0omi/
g0gAyNWolxoNjCXUg6BVSeZO8fTQ//my0b2MJ3BGR23ZWp5EF+vAEeSdIIen5+Mf5u/J8P+w3Te3
VNkoJcekOYzY7BvLOtVrFiO6RNdSvH1uaXI4aHcD1B007A+5VadD40KVYaJd3z1lMnrtubkLf87E
4BdvBsMJhVD7dtVar1WnRhCAwJLuU+MPE7SJlmg/FDn1bXVCjfr52CZPq3AzuPFasS3VM3+Wr+xq
awyCool59EwE7lqm6W8s9sfiV1mGqKrMZdYml/Af2+N0uRhzcp1VdWvVorBo6Fda+aTFXn8+wql7
9maA0ihyo0uqBT8RNqOT/JS2JrUXxjN8N9L+hRm0nAzUIuggHNMftwUIfGquba00dVS5/HQ4o05P
BZ7ez+1MPXYQL/xjaLRVoj4AjwrbtZbMFHoUo1tbsHOCHZSQGI3bLoDDgYdkms/+cr6kpmDeq2uU
p2yBNzKpXTos/6q00cwOHqw+nMabrxptI04AGF6hsZQ9iphntpADww1zACVL4E9cNwsOXc1/5pTM
zUAJpwIcQUDVAz2E6NsUhpN1c3IiSIPYAoWu6CItDw3r6Vl26PpXIWbXtDKXcZ+AxaO6g1YDFi9g
tIeOE9FtTOHVnyEvaxcAy3iamJNYAWKcFBDR67/5Eq19q/BSgskFdB3trxipPQfmw5l85uRdjnQL
egH+FBXHJ0cQagXCNUABZ7+Rc7UZXgs5Pam3Pvch8YbfQkQHqjq9cp3ZfENaf7zMA4nZUFSTedTv
7mfbddkaIs8ODbAHrSZIE2+pXUqiF/vizuRQpnKpoLFE3kyExAEwCKNwJe7a2onZqLc05sKA1OTT
rFDsjklxqWZ84EQwhhsUQjwoEgqIk0eWuEDscztGLcNflpXaagUQcNBwDo9zLxsQRz/OH9DT6HgV
wMLAI9F+P39VUPBlkCLoV6BYslXa3hb1okQy2AC9MSOTMCtZV816m2+NkJWoz6zl7WuXtDVl0nLc
isQZHoYkcHEk1IRzBdDI1iKV/LScWwbnKoawIXokZN4htAPwuwoZ8CA+SqJTAHSUZ8hDeGGShhu5
lDxRF1NeSfQkQvb2G+r1Nm1ATY6SkWCVE0+VeYHutJyv6XjfupEwSI6hY1kfWkpjI66AZCUshIUp
XYEoBEecoOs8rW0cX1w2faMcuKgOuX0iJW245ruEdba56+WUJrqUzRFod6e02Seoo6xBrMD6+ygu
hfwqJVKdvNS+lyvLtgRa0syLkEtxtYseMKJ9E/KG0oYcs07SrstXbCTaQw2BtcUty9AZmlMam2OM
OCycM3yg256izguLrSsIrqTm4PyGmp2QgXA2yT0frzyFB+m5IvJe+RJETeobPRBjlRklipxrfJ92
aM3oIqjfeTYVgImHDelKF2yWcxdMLrceaJ0yOrASPqzjL0GIgGQnbo8s2WfEpiy0zAI7odwd6gN8
ehCjRuEXUgti/oOUVS56yrqcowhbslmih4UUdpj6vPV6VW6iJHqPwVgl6h4SBsVXKbNO/sUXVeSA
vaovqHhRJbzSrByKEvxXMNq4vu6iCzY8J4HPBhnJC3TSQdEg8sVdXUuCZ0F+wUEbG2pAaKJXgjZF
vSevFSTlHaeSoOtdiDFzdJKm6rUQ/56VJBMq/D1V4tgKFGj46k3q1M66yJEY+Q0dxgubVVGHgruj
qkoU3vBjUsAjIqmp30uuLEvI18XKOezDriMtxAxZPauiMNHsDITMOouZxhcpvtTuypyCZnTV+axo
Okno+ZuKVVzohLG8HQgbJGgob23nNh1vqRAJMRMORMYPRYf5muv5iiJRXSet3nlJDEH4xC6ySC3y
RAhUOUM/MOivirjLzw7UDTkfyilKE5/SNJX6TSxlEBwJ2TakVJ5Ce9SCiwMWcssSJokhKZIVjYZv
KZ1lCX3VGGzdcczoFZVz0TpL6BiT5zalALVURDUMWt/KQG4JmiUVitRFE2XLKGqY7AUMBKEEeG+X
dd3C9qiCPglyC8hMr4i5/O40kuR/9kmeCqbTUWKBwofo1Xpth0qnsqxXuwYjOgGHpeJafteLYEnC
2aiyFeN2IkgrUgjUm2GRhzEYWzJG+aLiCIIItFM5gtZD7+1HQYrHNaBi6bh7N09dasfkMRPoYeRk
pU7JXpsYjMfSaU5qmgp7zUEzivzbxDGlg66lv7Sg9nGgetS0PzOXzMSVDrpkVHzBlYZekDH3E9/X
AW7hpLe8EhrbvrKufYuml5JnoUZJFGHbxu+1fM6CT+BxSOZ6v22baor940XgeVV+Zz5n4s77T+Yr
DgxuKHiProc86mMATYZSt2NQJYFoHWMinSwTRtDkzHxubfhhowsWVXUk/1AzwujHTdKxwvwHad+1
4zqyLPtFBOhZfC0auRalVqvdeiHaLXrv+fU32Pve2VKJV8SZMwtjMA10slxWVmZkhMuBd5V/TlWS
2BJHXhQS2CnfhGbID4l939rMswNXHmSsELWA0UNhYmOpnALwFk2MQ6gUZloHngXczPt9I3MlSdBp
oXwAQAyoWn7BhhchmlQ3JOR9tC/GHBrM8RxvckdoMH01kvPKWRnRiFFTPLxqK/ZAqaGXZkaIqS72
pzIXPdJJYOC70FNnQueoyTpdKqCnLgk0GQ1VwRs5EE3+q/kOlpAxzELe2GICYl4ty1JMibhHLB4+
nLocyOr788qE3KwFNgasKm+U1QCjyRG04JkGcPM30cHWSPMl7N3CxLFvKCXwYkXzNXGv7oMEQd8I
8ZSBSp4xrJFtvz8sNvD7z7imoikygMhYsgwoEpQiq0wJpX0SunbrP0ilCepc2x0z+N5vPXAIX5sS
WPAW7E65xYujd2N3it0utqladameENhFMWF8UFGjhwhFgNYUgj/Cvjp0r0tAX7Zv+T82AU9DUQ0k
aDc1YoXv4lyIfGnfDVay7lQKdVvdqL5wZYE7QNjr70smZ5dShvgEnkrgg2Op/CogqeQmjKQ9cqsk
prxspgoNvodz+NyHS0s5+Y+bKcWrEGyvCHrFG67eoCJxAxHSffMXxIHrds05ktO/ROfIBhzt/vrN
DuwfW+BRu16+rm1GpdNTTKVCAREQzioC0rP3nZnk874l5n76z6JdWGK8JudBKUbrYIkQQ2ltkD/+
zQuEDUsbknks3NgRr0cUyaUqRpMdjvL74A8JJ3ESsHa2RnQc1uVz9altOo2qz/eHtzSRTA6+KnmX
jFIi7dvECIPUKqSfBNKkIAzwH7gQcc7r/84e84L3AWbJ3RjDBGM7Mhl8bmsljY7hqdxyx/+dKeaI
84EeF32I/cg9RSfwOlkumODPA0+XeI6X5nC6HS58icu1vODV2e+YyIvwCprjIECfieAZgrSw8W/v
AWgTgAr7V/UB0RKz8f1ujGKQLev7viboK+FpHOeWmB9iAGs5qNV7xdLGvPWUoOlFEgBsBNPL/Dc7
cTG6qAhzAgivu1d8SA+XtVW4ZJMK4EccGjPFuQOAJypbyoURJIyPDbRsBk5eoo+6PR7XX8Ecj5wL
Gy8bE3eviT9DtMpS9KkuRGNLJpijwIkg3+GG2N03smiH8QbvrE5e6tWaNYL8FYi/EYuBieB6rwi6
PiC+bN195VW0zY918dDoCwiB2/0IMBr+AtOljAQE6xxlZeAguTP6Dom2yptwyCWLD78r/RCjY6Yq
F5KBTFgJx3VtjXGQQwaRO8CEfMeTPN1oklSgXCWXxv3DzKJ7YIagPq5CoACE+kiF3Wx8PwlzLQid
ekw3SfYUyCgPG1lM8awyw/wFz3AKHQ1LH2k5bjoJQDwtp2BaP4RtboVqa7nDEoPctFjXN971NzFD
L8ScqyMkQJxQ1rdF+iR1+saLH9t0afezVfLf0UNxFOQGYM0G8ofZNnEzkcehkdghQW0W2mueQioa
Qabnm/ojT31HDGj/oysLLpTlzJnsQogW0ARQ9AFZf/NmGAPIu2RN7DRg6kSxwkLJNDVD21t5lmBy
VmUSE4AuWq4SVG4Bll2pUHSq7WfhmyykQVnU2c23MC5g1MMafCFt7MQibf0j+sGCGg3FUkvTZtcK
n0KUGum3pKxCohkEigRDTbl4DRCgyL3VUJr/EyQmaXYcZ3UFVcLXOH1KfFMIQ+odysIMi8Og0PiP
VG4ipA/4V31ROfb2rEBjABEg5DAhjH7TphCO0SAWpRo7RZx9gw0YgVH/dP+g3DqYaxPMnvRzkK3U
sRY7HvCYWbvpVRNZs/s25rbj1TiYpZC11gM1J4ygeQRKT2NN+dDq07W0Hy1dMZqairk1LAV9S0Nj
HLTUBsogDrAKEceI31WBJYoLzyw21z5tMsg4TTzFAAsgacu4Gb7zPMWtqszhysKutKNQPslRY3QA
pqaDGSsbHQzKXRWt/GbB9G2geW2ZWTi36xtpzOrMScjTHykrLRIb0/btlhTZZt5c15aY1at0UU1z
r8mcPLI1wfSIVYRAP9COrOr9QDt/IYSYHRm0XwlBi87kSq7vvFxKklCvM4xMfudqpJg05D/zd+QI
aSAuBUgzPhlkGv81xnhKvpeTQEhyDK5pjTA8SM2Hlq1K8LYtnIFplhjnD0NA/EK4CaUL1iVrYTGW
UYP18rvCqISN6m8RtGtoD+DCveA+9eoRgC1/OoQLnnB+AQmSLCLUZYGeYVIb+pg2QsYVmeOOm9Ln
TMjp8LTM0Kn6rPHH0n3ow4WLgK2FTecCyAZwSqO6CqEZNi8GTtC8I76aO8HHaKfHT87ojjLkCy0C
vy/ujGYdP2vLCiK34e612WlrXQSffBUQJIe13BmaD/knaQHNcmPEF1bFoSF4rXaW+yWGK5nsu8MQ
6c8tMfr+XYNGtupZ9xecLZ7fTAEz63XvIaGvSrnDrXlDskM7ehbBqd3voJYRG3UITZXRAFGNVYJO
oqMDijJQErWyV3lRV/g2wruelunnF9MyDjngiTlWI9yMYIwFCgQ5LiNdoyH0Td8XD+H6LzojuSOx
hM39WZhdEBRfJwZv9LPzzCSEYkF4LU1zJ8szY1DwOh08I+rtUERyCEKWoBb4FwbVSVUPhALoBmIM
dkPt+Ugb506lvIFY3+C7feh6JuobVQao0RK6d8Z9gPMabx2ooCMtzfbwF9rIuUMj5k4y+E7kpivO
LWiGt3GjL0W001XCOBBFhkOcZBaQo7lpMJX4RAjKoJhoYVwzWiE5Q5+9g7gAaJmL4S7tsJGzp0q+
MIaw09rxuT6PYPkXaHjgrMJsITfOWQjm9qgOmK7dGx8D9Z58i6wTAPmhUPmkb5bUNWaCIHyPDmVU
RSIa8AvXm5dX0xDOKymcMg+NLAuNrlqY2jkLePhAeAguUrpRhhPzJuwVKS2cKkiEXa8R3wo1lF3v
70y2AfTXIQDLOWmyTUpOrLaMnuWtUBZ14eQb0ZjA0NGat2RL2fX0wTPU9WjFp9x47iZEVmws5fbm
B/lf68xFl+kcqv5iA+ukKoENyYWj6AfDgtf7rb+wu/RykMxqyUqXlE2JQYrb9My9BWs873gamiCe
lx+IHUBB933h/To7MlHE/GrYIUD6X2+QMm0hYIoiqxONYIxKdqhaLjgVtkrxn6W7MMGEJIqnFKSO
+sLR1+I2/AKRm/uumqVVPQiWu1OhzLrUODV7g4LT8Z9RMes1VoIcZBVG5W+UL+kNE/oSmuVnugs2
qE3r2/BEbN+aFBnvb9O5aAHpX0A4kP9Vp+zz9XQGXhhUvo7zr6QZlSoDySLX5KHAtUq9vYBXAgmL
hQP4/7EJnmkFHatEYEM+JYVmT4T0s1NDDl207GMMStXtEs3V/JyqiNIxPl1HBe16aHGPnnxp6AqQ
xKuraB3bnIVIyHeN6kGCvEmzk74nxv6/4ZIg/dwLSIHb/n+Wfyfg4gYuQdmWCCMsK4feLEGkpJyA
ejiMxoduNjttYQ2n7Xh1CGWwGkLFGLo8iMCQ/7sep5JnTV6BUMdBb1BmlJrfrFWIeVslXmLm/e3C
srVBwfbaFnPh+q6gh6kXFU7Sn5Pw+2f440Ob2+Tq3aB7lMiHCqWS/NEFFUtNlfoQ/sG/h8+y37bP
3qYa7NgTl7bT0viZde7KxhMKgm9SpTeQEAvaxheeOP+9GH2D92m0aaNVCGZA9JQOq7EzNGHB19++
C69mBcm76xWQdKnXRAlfUHd/3bXr/k2gyFYcRqkzq9GGcnc2vgjFEqX9tK5X6z5lXVAWRYcpQhGg
5BmrOV8Hrdo0DrAhVq4+tsJW1FIjhoJx7X3fX/ibOYY6moZrWYSTgB4DS/oYaFJTFKpaOkUSv+WR
Z6c59C+a5uW+mcnNMUNCWR3kHtDyxWOQrfenvdIpMcTfnWrwrEx6CtC02mUoiS21XMyN59IQ42+j
ClObNDAErNA5zHKDJPp+lLOFaZsZDxo6puTYxG0BSebrJdLkKgcEKMB4cieHeCnxn7XczvSlEvPM
VsBGQJyBIBfpY9aLC4EMvuVuKJ3hRY6pbJTHQrYa3b6/OjOTdmWFOfy52rUkk8fS0fjUqMJjYI3I
Gd+3cXuWFOxp0JkinchDEJ7VQAKvTw50Qlg5gsqh7bctJHB9CmVr4l1jZqGiGlHlRkbeRoWhi15B
+4qLrLaOlqrAc3Oq4oChX2b6h8q4FT5pyy5XpMLhtZbGirzig69ITg1XC9ALv5TEvfWsGDeuDPAa
odkJAERmq4Rp2Ikx8UpnzN9H7ysrRNS4TUlEoQ01aKnL1lx+jDP/uc9t/U9Xe6sa1HGC4/NrRWwN
1CJUrQHWE5RLB70HLcH9dWHZ85DLmL4P6UkwB6PIxG7lqIzalO9I4TSlvq7T1FC/fGmS0fgjbMPK
iM65Rn1pzfHbOApsIm3yfl/52oq41iDvSyjBxi/3P0m+dRboqECqFMQXIKci4vXhapoxqnuiIcYd
itdCD4w6kheCzZkdr4kAZaFWIulQRmP2ALqp/D7titrJhdEUg22PRrBIXXASMxsNvdIE5BkQU5rO
8PU4gqbSijGqaieLtsL4t9B1Mwx1Q/RHqknxQnZ2xiNdGWPOcJx5gpqqZe0oJTHE5uDnX23+E6h/
7q/N9GsYR441wbUkyajv4Ia6HhMqLH1b+lnjqPUnBzQb0dF640FYTtyL/LOCUsx9e7fPLTwGwEGC
NKKEigQ2xLVBqfNySVa7xvHJSqpD1B+8xFSqt7oWqaQ71QZ4sUCzhq/szO+iTXYGSYEebbFTHXVX
yev7n3O7b2Qk3xB4QuVEADZ22roXAWCcxAMXy0HjJOmxVn9I8hBq2cKJnLOB9CJ0uNA7iFoes/19
OYs58K40TglMZwChvgx5pvZ/mnfGEKZ8BxZx6uZnGzDzlFersMkbZ7RrvA9AHgiuRvCRLj2Xb/fL
tZ1psBcThnZzBXho2CEDsme8RcJVmKzaEQoxC0f61mtMlnCm8TYHDOV3I11Y8qVOzlEsapxGUn2j
FvqDCD7YhbWZGQ5S2QKPcBkMZWDovh5OVXjeiMaB1klNOzKQaqbyQpp32s/XBwxiGxcWmNVv1EIP
AWJuHUBcQMkHybkNsR+X8uVsOzu8PjSaJzYBXpyEAlkHGGh6VjZS2DqxnOy7s9ohgq83eolWxeA5
8R/HJn/j+2QzVO42hvgneB972a5U2YDivXf2AQ9G/3+8z1JDKp6yIHtQx9hGTxPnnu4fuZl1xZdq
CFBFaP7ctLeSoRHwOClaxyUVt6njNrDaavi5b4Rtufm/8/FfK8zC5mXZl/lQtU4y7hsPsstG7ON+
lj/8o5z0hnLwOnSn6tmx59OX/K/q2+FoeWK84F9mBvuroAQJD6AEhF+y5YtN3Gaqm5O0GhxAo6ne
NqDwvz9QluRhGigswKciogSdGIvXalOp4/OkHZCQQJ+79BadwnPz0j/UR9CmrFQzBo1ocCS+6Y9W
tRHpt2rd/4LpxDMbXOERNAP2izAQbU7XR4jzoy7iKnFwKuhLqIlvCNkurmrzvpXb6xDDRFumjI4h
XL2/UdnFRKpxlmRj7w6OkPZrFaQRCngq0vRVXErI3UIUMKEixjLBOiD+LE9LemGpq1OVr6tydAZj
NPuNtMufPLAP90ZnptawQ4fx0TP+hqvx6f4I5+bx0u708wu7QRI0Kc8Vo/NmHpde3tNuZ9fo8ndP
s3vxu2UxrEV0koyOTuXVZ7urwW2nGI+RvYQ6nYmOr2ePiZGGUuNAxwBLg/GZrEIz25ONvEnX46p6
q8yPaj2sOFt1kJWG9mRpula2cOJmDgTCcjTYotqAti84mOuxjmTU0qLLRKcfusgAvp+63GvIB1T+
UXgLMigoXhqaC5rsUya+lJWdlb4dpd0hcMEljyRlro7rNnsYB0tc0lW7vW6AwZp0AlGdwDPz9011
sQ6lD+Il0RMA/wc838hGNIGNouqv4z4HIYucqDan8g3K8JK6ur+75i0jRgZ7AejY2ByERjJkaJG8
dEpgTDpgL1KSUL5feZusegugQH3f3K3fA8BFgkAdsD6I/VmvRDQ+5MYwlJ2gVPcKl9sgulmIeGYi
SbBs8EinISAniiIxW00YtAQ1RV12at/Kj6GLqu1mJJSskp/YSR5yR+RoJNLuoUxMSbZriAcKR8EO
TMFoFzOJt/7p+mOYXRe60P+MXCI7wyMPUgJ1J4D6ClFYYAT9pmrWBHLJ5/EFcm1DvRZtvdncn/Db
JCpEnACrQhWKn3oD2HR7RopuAKeE7BQyB8CnIQmP6LnR0uc8FKnabGN/LzbbiGwVgWojMUhsh8on
uKW6z/tfclup+v0SXL3QcUG6ms0ac0qhFeqIBkrti8RAfVO5PkXegTOCoxIcEnCRcKuk2Bc7cetv
ZSd8VA/lNj6NP4JriVR8FbQ1oFf6WiIGaIDGhYvkNh4D45JCUATXcSmD+vPaPURlJWZ5iK8b6q8G
9Je1/phIf//K0I8uODzLX+/Pxm2NArNxaY9573BgjuvUBPb6dqVtuwdHh0zA84fz9L0wMGm6aK+d
PCyBTwhzDgj+DcrLS+JJjClSHOkAsV+CDo1jP9reCa1uio2u13jVEdr1J+D7yox6u+JFF2xx376P
f7R2z9mjbIm1PWqPirpOud7IIStd2NwqkJcENW6vuusvZUKGOirrVlMTBSCZlqoFNOHHrSIvgR1u
Lz1YQTYE0G64CbS+Xq+06Au9p1Wd4riDEZUj1WW8Ik4Busl6v6SyT2UZLSxRZC9FRLctAtOaI8YF
v5cwtRwzlnU0dg8J1ypOUHwpO24SDzXTymxBtDms6+AwABTe8KcxWBjy7Lxe2GVCF2VwhUapagWe
76UMzilWPP9Xa0emnhyNTEEnkzAo644bomxUnCaonVGL1i2pV5LSL7z+Jud9s5kvzDDxO4qFvqr3
veIosbJSulg1tCH/KpGUjfU2sYK4yReurJkbcrqokDPH2olIbF9vFyEpXKjZ8ooT5+9RCcZ/u4qU
E1rVaccFa7/nrPueYW6EUGdCy+bEyQr54mt7mRpp0uipitP1KZW9V0XsVqH7lKJtsi+ThcHN3ccT
4BYpOATPEIm9NpYE6E0FXavigGdSpdwI1qIsTbUFFzQT/QHU+kv2jXIhXnfMlew3nIJ2ZlF2VJCL
pQQsztEpiV9kBT05sqVio/SWDoE4qwPvvwZuqs8otQt96uFGy5wuvYcAW9XgnGwSazGhMBswqEQA
3xweyeimYSZBaYKxESNVdtIw3tYFoRBtNjmsLxo0fFWk6Do2FPDNua6bGeMHxAvQdzqRxkvS2dPX
ufKqQ9X7CRLebfMQB0upsdsiPdwGGl8nqvKpv49FIpTDWEsdwRUO/kOqSIYIjd+yWrsmmDI/XBPQ
6EY5BUco2ZoD/1wtdXHNbsgL88z09DISdtjuCE57NGXWPjipg7AozMpDAxlmE9gIfZAWTsHcxgTy
HKJzGsAzwEVfb0xwUGqdNuDScsWqWiHBFYL3EjqCC2dt+nbWnUAbC/c+XpGA1TPuRMslNAR3EmLF
MyJ8y5LpSTceTh61/+jU/loFdM8b0HW2NYczDct62L5aP/Tj4eP5qdmBa/rbB0v9Exi13tfrx/X6
7fz38Qm8gebO9Jy33dY1do9LkKm55bj8ZOaSzEnX1tWA3VqPtdGHz9qw67TCboWDALjG/fmZjVIu
jTE3lpt4Y0UGWXYkQOzzcgvAo6g9y6ktfHKFLctW8ixtyUOY71wQsd83PndrXdpmbq1J77oKU6yN
FL/LSF52pYku9vs2frU9720Axrt7Lp/nda/Jzg5ci709MfaAQA00TCKITrVJz8mKrJ4SEwo7Hvr6
t9UDnseQHDeXnshzASjRwGEGMD4ywuwpj+RGkuII94w3/Mn6dTvd0x6tx0NQ7XjFLtNkYX7njhhq
IuC1gvdHQMTs/aImBTdxJjiFy1MFLVT+Qg3h923BTi6StPBdAl4YeINcH2IgClLAuGLVsaFvaGzO
I/1RTZl+aZZm/LjmzzEwClOlVggUx9Na28RvLwmFYsbpe6kRbu6cX34J48PI0Mvi2E5jVXaD40od
XmB/AIRY2E6/i3RvxMxFB34Gf0g1jDihwxb8nW86dAM+K6rT8uHt0z5viPnzq3Fj6sbxq3uDSBPN
KRLMYMWzPyYar8h+3GWQ0HxpjCXauLkDBcJLAeIjIJNGovV6OcbCJ2mQN+COAGNHM2xbaZ0l7cKu
mp3pCyPMDHBKXUJGqFKdHr6CAGEJKpQGjKLZx/2TO7t7L+wwF0SlIVtc1xhM4/UQ39IqNIoU0bAQ
H81PGXrdp4sIHQPTV1wkZviSpPrY9qoDHiE8FB7aYS2A3+P+UOYiTB1LAty1hryILF4bATFI6/lp
qjoDAWTyBT0J+bPWo1MUyYns876t2eW5sMU4dJEHd1QZJqrj6bvxiw/NvCgNoVoKmuecGQhbf0vO
uL1/NSAu5k1om65U/UJ1cpB5h9Kmqnhj8Auz7x8RTPUoJur66f7IZu5FrBOet7jGdeAPmN1NwMrs
5bGkOroyDDsi+IVVB8JqzNV9hSwRmHiCBYszWxBisdDHlkGJMOGJr9dNH2QIcnBwKlIJXqMQGZ62
Ot8f1MxyXZlgsgRakIkgjIA/ESKZSoD1ykibjHaSLGnGzGx0Df0GeATw0986s9HjMfDqSIChovgG
MsRHt/zQL/QSLtmYfn6xKcaa1zythI06+oOxNNpa6Bfg0LPzhWSmrCDRoSB4uzahq0Mb1wO2dx+r
Kfg9hrOq4okvc+D4itDGcX915rYcmr0A3FPAh4Gnw7U10UsTyIZ3qsOJmW+1fgbO6pFE1K18tE4l
gb9qMn/hAP/qnzNXDNLEmgbaOPRKYrmujTa56zdCwmOIIIjea+BqfglXL6XZQfqxgJBGYRw8CuHJ
1el4fD8S80QHaMY9CNCMMzoqggGwo0uxy+xEXHwTMxEJB1AhuB6we/T6XAc9MSLSQJoBhRgIKtNW
yWV6f+rn9tLlLIjXsxCWYEFBN5wKtagnqTyF4iYOFiq0sybgTkAFhHOBNb420aV9AkYhQXXk8dB5
TyPaqDqycL7nXAgAZv/YYJyW7oFIPahl+Mmx++qF+ovLKuv+TKnTVNxsmAsbzJmoJb5skMlHS8V2
2L5UFt7URo29g9c0/kS0fIM+VLN9k2hpIwg+/2QGN20sULlSNC9kxulnc8Lx2ahoCAoMaNNAbtL1
aY//nEhJQVWFGOa1NSCNxNO1Yj7+m+2lSkiIgH4CYBT2VLeVPPRDpmGxFU+2RS8GnVSSveWDuhEb
MTmo6JkyF2ZtZtKQM4X4E4B/IEFjJg1xeiR0Wqw5ivY8xBu8gDIodolZ9D8PMNDur03q6ujrB8n5
9SZLhmboSiHQEMaghYFPpcyMW1Tfu4p0C0dm7pD+1xSKpdem4lQpC0XhsJ+r8imU2xe5F1+1QKgp
6NAVw4eWrH1/EllVIxShpxYQIGmA8PrNeV6b9GICm0GiOW81BINLPKhekM4xYyPEOwvdXkZ8qCj4
tOzaJFZnvIkWtLHVco1iwP0vmTvLCK6gs46s721jU6ooRR/Lpebo3JZTH3n+R0fsc9/G7PwClqKi
hRuRHCsVwWmRMrRepjmFP4YGamBH6MkjNaMgpywdx3B139zskKDyg5r3pE3F8msDuDSKgVtrDujg
qIJ+tIx81OPzfSPi3IWKqiny5GiEAYCQ8eza4MtcMDSaU0LVx+92HVizcG8Pf/v6yMe0JbZO0BzJ
HwsVGTp5Bca+2N2lY0XTdcCd+jaiqHPQnvPo4HZ7zwd5EkS9miO/BD2+7UqYNhsOEWCnAPyha+x6
s3V9XVZlPWiO6yeAiku2X+86PPS8jVibimCoaM8wKlH/F+ugYRHkqdcL9UbGhZedRMDaIWmO0EGB
WtPqRw4MbSsXycaFyuZvZYL15Jemph14EUCVHfoEuBCmGqO1e/xRUCwfwOePdAValIAiO6WbHjLQ
OiKBA8KAnkaGB+L3Eb2LMT16qx/Pog8BZoH6uuFvHx8bQ/8XUZ4G2AcQncAe8ey1iQR6qsRgEHGC
UT0jCDqrpVYYbi/yC+ftN7y6mQ4E+5BlAXoUEoHX0+FDmA1Ujjp8NG6qeBPR1hTswaroAWWstWAe
AvrT0q+YPmSbHCRvIIlA1Vew4OsoBn7/pPy+L+59DfOyEibK6tzD18TqQOXG1MH1+c11K6VeuelO
TZzQrwxJRc5OR38OhJUAv4f8SrUZMkvuRLDM9jZIlqCyBFg2t9OlDXDLZq7uhmothTsS4jkdGXUd
gSD4TfC3SR/QJjpUjV1xoAbG69dQCeWdAKpmclKZnQqxB2+j5IOhtkuDxczeG+sU1lxsRC4EI/jY
a/AKLZoNQdSL1s370znnd1AqRr16etMhP3ttoYqiHGfcI47WH+sRnJ3BmUhgQGwWrqi5jA2atkDq
PoGHAMBgzhSKFl7gp1i2Eucmo2/gZDI1xEaoyVHcSqDF0NH7pxrYTCcIVlg/X4R+fclU/VVUqC2D
/5rCn4ES6zEykYmgZmgsFVBmMgTQgoGKxqTWo0oq89JsC7HWJD8kjuR98MNH2ldgNPso0g9dKSyZ
JAu35S0ZB1zppT0mKgmLvpDqHPY08sl7e1eyCwjmVZ2j+bi184LyhZF0VI5NfReEnaH3tptufASF
6vBYixF4aHojFixpkLABIQoP1D2ypslTVZix8D4IxgitwYSjeXGK2xfSPkUuVcZoHXFLnRWz18I0
b1MTBzAhLJSzb7rMK5SEOPGG9O8uOPV8FJs28rqFeLrs9Au11rmUuXZpj/VKWqTqfgF7LahSxyx5
VfRXvvEN9aBkhqc/5gSeGuQIY2Cp0SPoC11lXIj0WMGE37jr8htYX+SDqGDqRnB698D7hps+gWac
BtCZEUxdX6H7Q5QfEcEYkmaPCYhOe0vjP/igPJU+dJ1cKix27U5bhnUZqNuCGgnlIgCRmWuy5n2+
DCJsqQ7r70gFMkDZV54bqrqNvXURLviPmTaUqc6OEiqid8ggiswWLiCRwWVeThyoQUiVpRwVYM8c
r38vjDqp6Aj+j2xz32fNFRIvbbI1cGTZc1f1Mkw7ENCg8LF9o19zFsh76JHQ1xR+AnRoJgQuHTRi
m8lCbfy2bRHH9mLMbD5iUIvKryb7Sm/Xlbpr8x7IyxZqeaZarfyhMurqAKLcJN3JolllS42hk6+8
XeN/5vwXiXJxLTS9F9ZKB/uFnm8l7o1IhsZveAn9k76/sMdn9xMiX0iEoT6I6sL1BRHKvjIQt8Sx
HgQK9ihDr8wYEWmo7Tj1KEqFES0Vi+ZdyYVN5toDcTVoVgHcdSTJkledBr1qTC4KwUA+ULV+zZ8F
9+/9PTUX5aP2juchGIXQF8EMkyhhAebYjjiBwpt1+sYDjZNF5/tGZtcNuVpwFYO9EiCH67kcykaQ
s5JoThgmRiCu3S42Ndeq5crgloQ1f1/ON5sEewSM6cjQ4dV7bUzlWuDVKzgCdH+b4Sbc8JBFx4Gk
HpVRJfLoWcc97IMFClW40eToJ6pga/XhmD105vuEkXJpsnl47uh3bKQI5UCOgiqKaD9/35+V2R2G
txwSD5iYm/eyz6lilXZw5IqfOsTFDh6iXdSYeIXY0dD/icoCFO5v943O3fSQJQHKGHBQIDKYcIQX
sgb1cBgllUTTCNHIQ7JqdFCvZYhJhIXn3ezuurDGrEVRl1FYKNjQKlxiLn7K4veA19r9Ic2+IRFP
oL0RaqbYx8weHvQkSkXOh+vnXpKmorH62Vabpjt73ltcr+OaNgD28QFuo32YOomw7hUN5B8ZsCCf
ob4fJqKABjRUQ26VUv5ae/WqDFY5WeXd+v63zpwERAhg/QHbODhQfpOvFx4skqXR70AP73jVAOb8
d9k9oXOQRt2xDJcIr2Z6EQDHA5wc4DyUlnT2pRTp2pDp8eTCEOgjLinWvr8atfVQyjSE1Guq0bGO
zAhJupb2I/6nCErgs9ItHP9ZvzZhA8FZJiDJxuoFe8JYFznXEkfwLF+xsmyVnJrSUJBY8AGNFk7V
0vU8t80vLTLRgJbIXhj6k1sL8Fb3Ru7dSyMrc2v0eH2VUffWISS5v7RLJpmT1bhZE8YDTA5RZI0y
4vr63MeHDF3KXtxZMqcsdOotGZx+frGXEgxvrNp+Mrh1t0kVPETud+GdINZgpkG7vj+8OW81SSTC
seJOvKlUKo0oVSUyOE4CoRKu3Alk3XFUBYoRBLrkreEWAqzZ3B46sCcWtalp7zcOvhheV3Yp0BPA
qYmAyJBtj1eTt86Pkg3mQPpHtgqqbqeahEDPEciTWnqujFHD09dK44WlnXYLc6UQpKh0DBv9rSBs
uZ5pwWsHCI4jP4yNbGnep5hX61ojNOuWuJnm/MOlJWZNYy6PwbUBS7H7p+ZLOr2FBNKYcYTsGLew
pLPDkqHTiu49XP7sDHut70HV2NccFJ8QQYW2LEKmRc0MgV/KDf8CnW6m8LdFA/gTlDSnm+JiNaO8
Hb2iCLQJfRKEGzQCjNpGzb5Gs+Xeo96K/NyMnqHIUH8OwkNQDQZ4IACHaTZSfx7UlRgtVSTnvBL0
FAF9Qy4JTpnFZhWRXqZcguRx0kFrd3wuhZNMLF/9k3PJRsuOkpe9SNLr/WM0u8AXRpnXW4Tagtqn
MNrC53L9D5CLZp39NOgTQf1y4Wac4qqbSceFiIIrbnxkjq8nneckNQ2grOHwQSIacQwEIRcXS5wf
s9vowgpzOpoxiPl2zJGQE7ZDgkocqkEtuuA7aHkPS4CJuXcXeGFwr03ym0B6Mpd9J4EMEFc30mBv
NW9+jlDxdkG6Ez6Qk/cSLyCMZoeGqcMZwQsfmgDXEzgKRRinYYW0fvhOajhx+bOqXkVuCdQyt1Aq
IjIAZ6Ze6JsAWQtiqU0GzenJORgdUi+EmnO7bkLY/sbDUJxnxlFqrVujO0JzwMVMleK9BwmEnr4U
kP7plI/7O3xyUeymQ5/NNF1oxblpiS+kLgxDtLmhI9QaxZJm4lM8ogbzWCF9veSZ59JrgI7+Y01l
ik6oh8Qi8NOak1ZkI2V7PgOzVPhechsh/fBBquUapQLP5se7MPbNvBTA8TNu+7i0IMhOx+i1r6AX
X22I/6L1CXX1w/8h7byWG8eWLv1EiIA3twCdKJEsqVRGdYPocvDe4+nng2bm/CSEIeL0RJuKbkUo
sV3u3Jkr13K7Zz9DQMURYLvvSXIHjxFqKeLD1AY8Vkd4Jx7gOjdbDu4LLcKwg9ipQOdI+gSJdTPY
QvJieIEtD5v7M7twBd+MdZazhPrZDSC/MM6V7L909d7UBQdIPJ1Uj7T8dA+1tFZyWtqXSHPS50nq
Ej8ym92O6BHJK9YyMUInTMWTKeQP9we1dMQQbqBhjlNNImUa9NXFYLlNM0BTaZyjTFXtNpYtx1Ag
AhATMkq55xkrl54yOYgP+9Oi8IrSAESfczSUIfpR0tSucT591+wNWBegmF+nDP/3H6ef4eYnqtz2
d/7t2ZSknSmvr/LXXo+d9sv9oS+0fBKg0zPFY4zCM7zet2P3/Y5uc5lPUfut0tiJsUn0x8g/6M2D
OD60feR057qC6fsoAnYbfd4tO2J3WBLrNfqOJRD4zWNh9i2WGSieZBbmWSgOeh0chGKr8zgZXjLY
Xa09+Y40/OsqTsn76g9kIsNapXopu3TzBbN7pJB6hLoGnit+/CMzdlXVPLQBfHHaztDstnueej/G
P3kc2Un20K+hMZZekXTim/RHkj5kQ84iFLOJWyFraxMybPqZS3nXJONnFdxNHX8OlYvsnlCI98Jf
dfJXU17D7mH4NcLCrlFtDN/EYHD63JaUyi5lpGIJDCX5d/2WfO7XdJqXnnXUvih5U5oSdcCWt7um
UQX0tIrKPLvWd96xXuJuWloNzbQ8aUPimGpkW+FjUjv+J8VKndw9DOOG/pmNtDZnC+7BgmPAoEZM
+ETh4PZLWk9KgryTeHiPUJGkx3hN72HptscCvxkyBAsG4Nmu9D0ly/UKUdja3Deo0h6E+lnSThOf
TPGc66pdVI/BGgPEtNIzD3FjdLYRuyaoCjdVzbOVvmrWz6nQVSu7lbO/4IasKRkGkRVqSqAyb+eO
XdLmZiaQCRBDQMoJzPNqohagE7IvKe7Jaf0+3PWAjqn59uEBmsbyJIaN+awbgm5LufUvsqs4I+C7
LKgBB8bs7VHJRZpINatZCyep2LufBO0xJoWfvNwf+kKAQB4QSKNBNgA6o9n0VnURqkXE9EYkhUTi
fjl6bKoDJQuPaM5fyz4srea1udmwBikb3Ar1KsjvT7X8Tx6cNOi4//+GNDuSlhDlzTgwpLAh+4/g
V76TSsWWi63xFP6LeJsGc5ZJUiaeJXG2c0y5jqNGzaxzQjtxJL0qDQVC4Xsjr22IpX7CG0szl6hC
b5VFaQo7jpx/i+kBGlAyLdV95e6MrnrMLNso/qkannKbeg20vOjmUB4ycMdkcsDI3R4QKVMqqwkK
6yzv1XEfRZ9ixAPcxlHkSyRZVPYetOalto658irA6Bt+UWi0XtP7nPzL3BVMDo68tSxCJjpbWHVQ
laDSKuvc0tNfQ+gxapTJS8+pzJVszkKIDtAAsKdG1Ayj78xSmslBHY6CRUNSutG8pyFp7Dp8kIJn
s/t6f7cunYj/MfWBjTBFCaG3Ws89J+KxciEooGUcYMB9IwvBDX5NJutIvya94XNQXeYG4SCEbJ4g
/lxomzR2tOa7VPEgCE5e9xCDRAgeuuSHIQDZKbYWvIjNHvxbLRyMFcjIx1UkxSERZfEHF8k80RED
tKtbnRMT5+JbJhXfAbmgRmN0u1ip1h7dC3kFOrzp/yXZOekMvye2riJasZBAXHYSKylpDuxSeTkl
XTVCdDPInSHeibaab+/P9sclxSatNrwg0TeW3zGaVza7iFx/X4fuuSYy9OpdgzRstwIPWh7YlZHZ
dV/V8iAGpu+eq/hvGL5YuzS1IczUkTP+JSjiJh3X3sUfrwq0FFC1gTmCooU5n0oa6QfRpYRy9hUg
uO5bFujn0lP3rf87Tp/Apfz3szitGvRPwAk/ULC0au5D+hBaZ5E+zWE8Fg9iEa4VUac3061LYUxX
RmZOtVJgQSgV3zqrWrOVlKcMlQbDovVL3qfhc299093fg5CvnPmFSAqz3Bc6CskkM+dFkpT7uIpG
zkCXnjM5PLqIuqGJYZcPzQQTMnad3+5LL9isYpAXnha3pmcXlpVktWUKpXUuKWP20ZfnHr26Q79B
EcoN9+nG/G3VEAe0OyPbCtrr/TX9fwycNDLAAMY990OGighA7E/zLaWNnXZ/QhBNJ0U+pCO32Uiy
01E870s1qiu7aYEYgSyVBCRUhRmQm3qWddG1vC6DlMsD+ZiXVwiKwDr/Mhwd1RvB6alIInK39ewf
o81/ksLely+b4dHagLVCLRGI++7+VCydpuvvmZ3fsEgUdLL5Hv2L1kH/6Tmyvm1Jfkrym7rKhzON
br7PVRir4agHkEGce3t/ewHwM92sOUwmOgsBD6JA2xfi9861dmXpI1u8c1WclWQ6pUs9Cl1e5WT0
I887rXIQhxab32K5M2JyR9BdVntjjbZg2ncfvxBKZPpyEaUQp2vjymmakhJ5uj9aZ5SwP/mCj7Rx
6b3cn/OP1zp7QMH7wtUPNHiuUJlJcV11A5eBBbV0BdNH2L9UGVK0vG1XiY4XF5jK4lSjoRvSmIVM
NPxnJgo0HLRKcSLpgRehB6DWNDO7klM7pJ9bES5itA+E3hbk3jH1fZaPtExF28o0bNV89RBdvj8D
C5cvXWeKBS0SzaDAWG9nWY1LXzUCl+sQmJv26JJYk1C+qOqV47ZmZ/asaOSyGguRAEpo1FMVpAfa
BI8qT7dwpW9jzdDsQRGUPvSzJYaGfqtZdp3sfd9Zw9os7s2rWZuFg4GUJblVcdfqbfSP6UdgfNBn
ub8yixf61dJos/SeypMFknxGMrqOC8pO3Xvsmy+/jHDjNZ8GY3ff3gJNA4fBpAmBPwgJ5/ghzQjF
WBoS9xzZwmcR4KP/2m8mcMYrFOg1WTZjr8MQ9mQczy1ENfetL51EGOumriYVdpR3cNXVaY/VXp1w
eu7Z0Hw7Jfaja1RJv4kVWOV2pU1sKRy7tjXztPTPS0KbpIRj3d5QfxTJc6GtmFg66xP/nUG8B55g
DpwPKjd2qYS4ZyTrDaiAQ8lu+kdXeZCUo762ctNum3tKmlWwROUFse7ZbtSLlGaosQJWlohPBCcO
nSsbwRf+6CTCS1N+krtfZbfyIloxOqeIrZH0zvUhd8/NkIJaJi1qPZYiLz/YsesxpgPaAGMu+2tB
56JdhA/JD0NnTj/QrcNyORJZVJYuACL1WOcccHscHFfaVEdt7X25uFGubM0uyUZN8yQUmVgv/ZtH
r6b6uxD+TcBJffc/45k54MStPEENGY+mA+s9yg/lFu2lfvgRRifIJzNPW/H4C3kDnn1XFmeuWFFq
aEFlLOpuf2nrkwq2RTQ9qiknL3vJySlDsatLT32X7ErZP9w/6AuJ5Mk8DGDwgE9wk9luzRI9H4cE
8yaVKFvSt0PyM5f+UbxnK/8sJQerVmxRsePoGA3KJv0XN/6V9Xene+VnxnFCgeS1CxpJsgtARlpv
HIxuk6ABrK/ceUu3BGz7/A1ZBXHWbKuGpZpGksezj9IWCgb+/v5MLp4EeuDpIERiHszS7UkYcARa
o+HGAqI5x6irTR9ohpO17r5tt/33OnOQeVoxupD4YfmmX02LB1MyDxiqrrDMPJHYPUHtZHCJgo8S
Dv24iRGNUovvtbnLfSfwfgR0lu3CzCmKb420Khm6OLdXnzHbxCI15kjv+IyoUdBwshv985hvve2w
0/b9BqY7F+wJVH8FsyKs7KEl527Q2UayQjWnSO524isz8PoswLkP4aGO3tC2AmNs53FpV5KTaWtM
HYsn5l2FyJhiYXJ+t/ZC34BdXmShgW44vZ58adWHwnJUV3ey9KmuA0eEpbcUo21OLUaEWLP5F9fZ
1OQu034J6fIc2pzmQygKI86epklHCndWvqc1xS02svxk5is3y5LXvTY2i5NNuW06TZqMjV+mDq7y
hEzYv3GC10bk2zk143HwEgHXTrjhluUmkn/ECmTc0rfATRyp8w4JDcZ20427PN2kfbx2jqZFm1/a
bB7mU0SWBe7N2w9wG6WK/cRwzyG5y1h1AOBs6IEAtUTCLXms210T/zTzUxogYxTsDOHrf+89ruzP
72+4ROmUjHUXMcxtXPHY7OOXwhnEXa61n0Ue/8FqL8bSmQXewNEBqwVme7awgxiGQitbnJtO3yfR
WZN/jeW30n0Us3jvqh2uy9ggtyfVPwsv3ELNedKt1cz1ZGU+8cS4hA5QU5ABmF24ci3WOZzXAm6T
TpDhs988mAWkY5AOejXUkn1rG/AFFEp4zjLp8/1ZX+jNmGoCEOIgtgjRjz67E2SzKyp8unAOnya1
xX4HlzbpFhYAPYxztDcfgq2QbOVulzrFYe3dsvSmMAk1SGDTjsC7d7YEftNVZSSrwrTt9Tja+MEu
UV/abXSxaKDbuvKnlfEu5NMwCLks3YAWwnszX9m7RhJHsSycK0N06kLYAnFpBhTpK9t090b+V7Q6
R1k9XQuLfGN29gqUEknNWT3hnMWfe+mT3EBqbJggI21YLnbQWBK3VpvSX2OOX55ggGvghyV4SObJ
bMkPfGXMG+58GHWlwKZPKhm3tQl63K4fGxXW1TUWv2nDzjY0EkKIrgBPmqRHZq4s4Kj1ZonJQYC7
HG0sH10PT3uEfeLh/mouXHwmMRtkCJDJ67C13/qsOms6PRS4dNvMfDDJUpjBY5KYB1MPHEn5ZsAk
et/g4nGZqHHgJqFhQJlXPfOwr4pBlXHTAmUQCkvQz9Gg1OsPgZnQRvaM3rqDWMNWyuDBM6BwBtem
ksEhqt6E8vfU+yx7X5S1CGAphobEcyLUBdk+EcjdzoTvaYGspKFwbmOUqoStlvLPU6jguHjzSald
Dc3eq/Zy0m2LbA0OMh2a+YpfW5+tgyZ5XlM1vnA23DGxqwp4kXbWc7toNYjS1qCYi6sOg4RKvQS0
+rzKH8SljHBMjjWkQP2QbZ00h0EJCDPoUIhzdJGk1Tz8wl1BCxvEAVQWpoTZ7OmV1o3QsJ4CeA8U
9GS52aQXq95l7iV1c5s2CahsyZv5MKhmj3JxSZPHrF+5IhcHrk/kmDoNICha3S6yEnVxIwSpcO71
vVnUO6MINgYlY05zqfxGrGtlty8EPhBxIGsJFSciPeosJKh0+L97Mj5oN+vixsop4ASClG5aI1sj
UFn0UxKTi1g555g00+3Y6l50vcirsEWuwmEvHwRf7B9a4FcbM85OnkXPfhRn2rHL/MHxJX3tIl6c
XWodPF0o4FIgu/0CYfDjofFF4eyyc62YrIFPyeqxgTEmrN/8+NuKK1m6ibAmoTREdytlz1t7o9UN
vZuwmlXy6IbRpvqr6o5WaxcUHwwtsnl+i2vVxqWDem1ztqIR9FGNImEzKW19zO1829DLEf90nfuD
W5pLpKInAmsKxup8bF3ZtrWgWcK51N23tMh2eQxlJtRH8Q+aN9TaWynZLtmjGE7lnbcnl93s6ZlF
ktwkEWvXGE5YB3vhUu2lRnbE4rVPDvfHtuQJrm3N9kkUBKKbTfuk60c7aEDcr7nTpQv02sLsnBdp
baR1Pgjnr34tb3WnCoStAFj0/jimtZ47bcAS3BYkOMnUzU6cXuq1lFiEXnqhn3rz4PWvpvuQF/DP
SwUXyNZ/vm9wcVig0Cb+dwps71DLq1SHpmZhNYEWzumIJJVgObWLEIwi7sU1+Z8lx0VBndYL0hwK
Cmi3R6topFxOE4K8XPva6U+p8d1f64RcvHGvbcyOUhGzG0sSt2cX/mp3W30dzYMROUxhahubQPlj
/THXSnIr4zJm27w369gdW2xa8t+4+Wtal7x9u79Ii474alxzN6grAokUne2t4IPE+FGCAFk5i+6B
fHH5x/s2lmvMqksHipZZgMPgyegpnYXkVtHVQWOK3sWIO3EzKtpgj2m6xoixVFcm/gXTrpEwQCt2
doMngSt7ZZ4DztkUtu9QYYSezNjm27cvOTyX4mHN4tJ+vzY4/fxqvxeVm7uSAqSlSC34mbet9bMt
JdjdrZWDtTg0+F7ABZN1BxM0m0Ez92vTDHRKtVazieiyCsZ/iiNdD2kHiD4/RuXJt3Yjl8wgkYF3
n/TwLRlfVnbO0uVy/RWzU6dlvjUKvgEEK/nTQNNwrL+X1heeH2Deexs6dBHdkE2fnfvAceUnvkRo
nsZoDfG6NO0TCSIqP7oMQHF2MGMRXvFO7t0zLEJ2HgEDDU/FaNltVK940KVEGEmo/5iaXzu6N5pJ
bI5AXNAXNaEiA5dwTPXwQBvrpbNa0lEvUQqTuCmdNPWlbFYwNksnB4GIietn0m2aP2arMK+0NOX9
U4mnQfChkljxBgtLysGcUGYTxowL9nYLt7qRGeaYepfKgm4s8HAI3HnRD7/gSVetBoELS2fxjKPZ
FQ54AvuZuTiXKq9RYv+S/FWPNFtfIMk4Jtvo1L/QTOF+9iCsDekM3t3fudOOuLkJkTiddDYADolQ
Zc0rAN4Qh0rRGv4FOvhe2UyoA7VCD8TWgqfc2BXdSrSyYu/dBV87hmFMuzrDnhSkSFn+8OXYFoaL
VX1FAXFTpscy/HR/hB/WcRJxJbnH+CwNuPrsaDZS7WWdq3qXtoq3Raoeym4fR8+FpX5xhc19Wx8W
cbIFbghU1MQGNu9OSor8/9gChQVUZl9AO1Ybwn4VM7JmaObQzT5pvDAyvUvjfio6BZ5LlIoT2S7W
CAkWDfHcYkNOOOQ5cbRJhqrkxeBd+lbZhPQImeqncLQeMvnn/an76FCmueMIqNxPyPxp04G/2hlx
KEK92/n+BYKmskN2Mhw2JDk2apIdeyV4jGOwbXAR0MrDHhGzH6tjXdqb118wm9SJBSBr+si/gL/o
3ehBaI+VjhigmmyiCu3BONlI3p/7w16a30l1UuKJSfViXjgylLyKFSvxLyKPS1gl1A7yKPdhtba5
bMeAXB/AHmdh+vnV7LYVTddan/sXNT6I3p+JeAXyCv+/pv5lEXme/8fMzIuFBa2yeo2Z1hu2eYCa
XgQzWlQ5VQEPy9rm/BiwTeYmuDFQBVLZ8/OWF2hC8wrDXD04Ej7sLQw62/XPntlutS+D8D0KpZUz
/hEmNxlFRY+3A0/YDwjSdBiKOh7w1LCF7YVD9xw++Q9+dVb2+lppbfJNc+9s6iYp+kkYhAz57aoV
ed32vtT5sA3TpPLkcRBObvBFkPf+2ka0pjfPB1vT3oDjZILkzpbOEzSzHerWvzx+/2HY1fZykeyL
Zf/e7S4PO3q/LruL/bJ9QYLBfnkJN7s/rxAdOoSTm9c/20+vPz6dv/2BktB+glHneHbezttPo3P2
t7//Pn+1Hp4fB+dg2I19hP/27fD5+Tcs88/O52dne1xZoCWHP+VR/u9AZg4/zmj8M6aBeGf1U22X
B9Ue1xIm08Tfm6zJlVwdp0gZA6XNemx4IbGP3ugEet5aUPAeRH00w9VM3A5AfN7CC0WiXkbQkV4k
LbT17J9WDWw/An03/EIdelQDR076fZtvycsV3aEeSwcGUUeMXkv9JUWApxMyGsKUDZiv/X3HNTnD
e58225q0wIC3Ekoc1xHppH9WoBiL8wt3J89lFc84T/fpQh8HoTT6lwjCviimu38lYl8yQNsqorJT
gMeNfbuATRepbZdZnKxYw7UXuCp/KIvN/Ula8LqT5CeRAKI7xKizR6ueRcDbXZOg7sX+pDnyShC+
tD9ufv88H+MG5PPq6ffTdTr6CTT/0taoLxQMbOPwJzdeTWmjB1+FJIbq2+7VTT7YUf4gSn/9OCZq
+BdQUSpm10OWbye2rRutMAcmtm0T9WLmmvSguN1Kt/mS46cGQSWC8cERYM2s+G3aBhS5uKojn+Yh
KAIPiMeGyjMC2ZHNq2utm/4jRHka15XFWcqoMxQjllwsjr+AI9uv5ub15+VT5ERO5XwX6IHlmWfX
x29Pb9ve2f42naP9z0HpV07dx97L2WfMjh1EJnXkK65/UaIn0USrghbMkUTmVG8qYh1s+Ekdwk1s
NLbRmI+S4u97pCykR8H8XUuZow0/c/nN9167nkbNfRtuGg2qLj9w8BJ4oJXge+ECu5m12TELk65r
PV1ggxZwD4qbEChhA1uHFX/L4oIe8mx7/8QtOP8bg7M4J0q8SkxU5ocS3yffcjeV+Gi5/kbIVrbg
QrCIIfTIqTjBjDFntVO6Sg78JkIqTnwrWiCZ6UaR4JOrNomCFJr2po3f7w/tvV45c7lTxEFnDk9e
Wp9m3kTVyzQsszi4KOV3ycSzSzV62L68lwWIwl3rAXqyrSX0D3rwRRUEp6k/jTLAoG6Nm2nBedLm
JdHoNRWFAB7dnvEqKMUq8xh7b0g+NJIDlJFJ/l8zvExb/crKbO/UqTikNdJWlzb8oe5Dbd/4X+t0
C2X2/XldWkmoJLBGHwu0NbN4IWh4k9TNEF7qkS6vc+Yd3TaFOLP9mSa+bdFv6vDuuW9z6Vxc25zF
D67uBkIiYNMifqTpdatuveaU+ZqDKMN/bwqELb15CALSCj2dmKtQRS+GgBdiFl6k2mknzfEtSM1C
/eTWJ2E1LbToJjWZPAYsWlRl9dnA2raVICqosZaIWwEJxzacaoPdq5DvXU86BS3aqyjp6s+CvyvA
WJR0RlnBax8y5V13Lto/naD8Sn6qT1XllP0/KPwWwbeGQmNP8BNWD75+MOC9qR9C+UeortHvLPkP
QILMF1E3T4eZ/wj0sRmFsAgvwVjvKYQBZNOTp0SCq3Ktgr90iqDUkdhy9NGDPLpdGLcOoliw4vAi
B79JMIdrafqlfa1TsgUh+J4mm/3+qggGzYpYCovAVGjHh3A8FfET2kM2mMSuRoKi/q+1JzlFpJNo
tqc+TcAzu5dDo4LdC3mnS6rTMqS0dhgeSYyunJ7FmbuyMruLVV5E1IQ6Zk4PLTupzd9k6tfE/han
78rIzMkxaakuWU14EbO/fXLSrI2UfhXNg69Htpm9hWvd10uxItTH73AOYP/v77Orcyp1ykA4x9RJ
3saPnmIxtA0V5qN0jZN2aYtfG5oNrO61CqFJDMnGZ1GrtpLB/X8JjGqXqpv7vmfRFGUo4qYphTrH
KtIl3AfCWHGa6nIjty9WQ6FXcKzyayj8uW9q6VkOHxjgPWXSFCf9fXucREj8UOzkrSR72qdkSA9m
KdqTFpAbDdvIHTeKBrGxYwpfgmANx72wdtg2eKMRE0wUobe21VjtYkHGdqu85PkhRWgAl76mEL4w
mzdWZr5J93rBIpPvXxpTyuwc5KkePikIVvej/hKpDysTOn30LNyAyAZUP7VsmtPmImWDHKgxmfXg
0oSy+OhGcbERYwOS+zxttp4Yx1ut68Z9LxWQ6eaG+2hUQXjydcPd0VqVUubMsq9Dx8uzNppgZWct
nE5Ekkj+46On99XM0SDvJrmEwoRflrevILogrf67VhO7T2gFV9yNVNU/kFP/5/6kLM3JO1UTl/cE
I58vgYCeudpzmXZ9/hpFyecUQjhFWYtil943EKFPjHMTtEuZp8k1ufLq0IjiC+Q8wx5q/cJuxhDN
Ue8sACKQa4+AL7NRPWqIPPM15duFYSJ7yBn631Rb81uwVWQlKZI2vpRw3Ue9o7+NCFbfn8qPVWR9
0lb8HyOz+ykaDUOorSa+dINdDNC8q4IN52hhh/9kG7jDdv72vsWF84NBOmzptYSecZ5NCcU0cF36
YS5laUZbNot4qkzJAjKX+t8NqSo+eWqyxi06N0p6EvThRLUN+ITLceaWfF10kwDai0snt+B494Z3
1gChFbqxD5WVrMmHHPpkjPYVCJtopp+gpbd+SBF8fawVjHniW97AfS0JtpyjaA+7jXmxjE0rvTUI
VCWi7RqSE+krRbn5vpnsayh/6JACqTLJm1v7ve5afVq68UVxY5tsdg9MJNL+jZGJfYVlhEx+Dt5I
KH5YEYjxS6lVtq5968vaFlYFVxeHcmVldkt6I3IWYhQkl4H6Tcf8ZRN3B8Td9/fkh0fdNGX8A/R8
enywfLMpU7sq7GopvkSRtKtMxAb99AsNTqp7kI6GtBe19EFKzJ0q1CiFVDDeIUW9dhTnz5H3j4D1
EFzhxCA6R4NLUim0jcmUgmA0N7W7gWXLqR3Q77Zw/Pz799/k0oHsuD/0pZMxKSkQnk6UE/MKMmVV
LzFjNktW+y8wzZHoZH+6OyneZuIa4mfxaEzqObybSd5znd3OsxHJvqiU0xBHlDryTUt4RdJvKpLH
JCWqqH8IrN4ueJOMSCzk/t8EnuN/MWKZZ/PEXAJUa/YNiLG4RYkmzkXkDnHMjmvVIzzaDga9x25e
uXac9cHhvtEPXUIsLmoaPPzI6tNZPC+SwAQxup2JVQ02FsH9kY0Huc/eYtmxOrg9YP3vNjB6KtZP
UUs29lCjmkGJW9FWMiYf1nsqowN+miQhTd5Y08+vAlyxydzYB6v6bCqCuBVd0dFRDHXGYfRIUGkQ
YWZJtb8/+OmUXscwkDkTkoFe5bYmVfPeZ3tlU9B8oY8UK3jO6sHfVL4sgauXx5WL5ePmmszAvcd9
qUD7MYfxqOVEyKViBuKWuvtT54WjDNIurYOdnkNT0H0r6kc/aGHHPAfFuY7rFZ/4IRP8PtCrL5h7
XhBtWlebwbMew1QTb4ThsY2eNDV/oxrWtJJNeTHuE/SGfvU0NdDXe2xyyM50u5ZPgnugvUZZ+6bp
GXYz+e9pB25a4jMDdPZsu+cjBPNJw4J3iZQ9BFnY7aNYko6KS4N24ZWKPYaVBKhVquH11vRTlGf1
pq4CeSeijPpJ9c2pV7euu+NYS6NtRW7sCDmimCKX9yZP6q++pv4UGtThCysIt75PMuz+BppH9hNB
Dd9PfRGnocnzlUUMtogHPa5PjeQ221QV9U3LDbQP+xDZCDRkH+7b+3Ba3w0CCMMN04rEvrk9Jdro
+4JQF/XJp3yVJi9m/SITHbXlS1v2ttH+KDvpQUi7vfuteuj8x0b7ifsafWPlYnrPC12v3vQh8IBA
xiFRS8N33H6IZ7Wp2WVVfULa48GTjnX3DdkflL8L3/G8YKsWUPq5j1aLNreAvkr7yfO37qe4+elp
7S73TqmqH7Lyjd5Dn//h0cfTVpfhqy5I+26N8PNDw/z716L9ycfwUoFL6PZr+4CcXR339YmUzrHP
bKtRoU427CFGZLF+9aIGbd0/Ok0npIePSjpuq1rboL2R6A9dfkzKiWT97Feak8Iqq1mftaGfOE1X
4C/vL975rNKr8A7QIrCfa+CIZVnD+Bo3p9hI8tEuOy1/TqVJlFce/QYMlScG6iYu9diyG8/wH+Uh
Dly76BF1FwMq3SYts9AWqqUcvBY5MGpbb1TzGBZun26bpJTOYdTQ41m4YQoqSjCTX2PoAV/PvSb8
VRRa58GTXeanngfFDz8qRZK3chn2GzWtzXGXKpECQmBM1sjY5jHGtEIq+S5ue3py6KG8XSFVDaCd
0sg6VrCX5m6w0dq/qfSj9gfIRJ7MtU6J+W3zbg4uFZUeTfpy3132leeXxqHRPQNzwLXcgp262dms
9f3T+mFMcJxzEdKeB6oXRzELEnWph4raz4STF7inJHbZfeXR0MbHSDipUc3byZW+3Tf5wSFhkoqi
RPQJLQRCWbfT6I+eUlLRFU56eKTW+9DVp54nYqB+uW9nfnNyVyssyDQyA6TDXExPary2jdg558ix
zRXf8nEM5IPoCSMew6nygr8dQ9NbhaEPvISEsbRjszyUxRFdqG2bDyvBzzyKn67la0uzAmmSd2lZ
xbp3Hs3RkYVRtIWu/i3U5kqd68Num9mZuZ+4KlqPShF21OaJQHOTp96j5iW0Aoe/4nKtfDDdnDde
BAdHEDmR/RHdwVZ1O4FDrkaGlzOB+RPBzKl3N3CraF94G7TS7v4++LjFb01NP786R62SKY3fYMqP
3WP3ohRbtzlFyQ8iPKKHlc29ZmwWMQhSZqiULZnGNDiaiI3AhW/niUZTNViwarQhMb0/vIWFu57J
eYZS95oRMjYsqsnnIKJCYrqbEfoDmm997+99Wwvb/sbWbDO2eiOoUW55ZxFgRtA5avuU8tIY9JWH
1cKmv7Ez24x9UBmtGmNnzN5AB8B8Le+kfGVffEjfcLRurMwcEbF0D6cCVjrhW6Cb31o3+Zq68qP8
Gj8X6kbwghc5pQdOGxsUEFf60j96p1vjM8c7ZrmllJLLrjS+WN2fIfkv3yrvg5uAv7T2Ebm+UzZe
7Xo9c90uGQXvHFtQN/SSFnxudLlzPKnMd22RZ+ei6deyyEvrBqkAqAbglvCWztximwjj0AW1f+5i
sbNDkO3HxBhSrmRxzdSSAyF9MgV3ZFCodt2eal0vAx4FlX+u1SIUtnBTEM1mVQLul8fUp7hKvBJ+
ySLr98VYNFtX9No1DsGF4zC9lhBwpvFNpfX+9huSGNfiDUF09rou+K4EFnj9xu22Ul8LzpCX1Uoh
9ENSlUVFntcCvkfXD7WH2aAzI7bG3qqjc98iuye7cD+S2kQf0Su7bTRG+9B1nUYPzjKka/eP/rJt
QHV0eRApgDq6HWxRDao2alJ0ht84/hpambgflAL1N0uJnB70N1wRkrAtLOF7LXXdpigyb+UuXHCu
hPFkI8mao2Qyr83VRh7KQq9E58xqi2TXj6P2uWpLcECm5WfFztdVMXaUtEiDjRtE/loHz5J9rkk0
RPgMOitn610bbiro6RiexUFBsy0s4r3WVO0XUfZoQuF9/ij6Qr039ERea7NZ2Go0v1DTnSJuCLVm
J6sYxUGKmiaBI17yLhkMbnurLt1Nmpm7tizU/f3VXjLHq5fDBbcBBOSzjTaEjVwZZZGevTGFjYzn
bJY0ToErpr9oTZ/1QwaRbU0PJVqkrM/UTjnN+5WvSlvRLDt/zM5ybW4Mr7G7WH9wg+AQyafEGx1o
hTrBtBtJdxJJuKjUmqtEeWyMtSthYYGRzqC7aJI44Y00m+Wo8mtf1Yv8XJBhyg1IBfxsb0XmMS/7
xgnD5kUWgu39qf5Q9mP07ywWsL9MFO/zLGI4ZQYquSnOZWYeWu8foXgukm+Ge7GQ9QUxoIX1IRg+
e/IaC/+CtwYPb5DvlllpWFBvp90cMtrOpbQ4S2r6tza8bah1dJaG8cpFu2QHJMVUsYCpCcDNrZ0u
cqPWNa38HEV4SDVOdFv/6saavmJn+j2zmJJsw8QJwhFRaM29tRNScEZrNivOQxVsk5JOcvJyWhfs
1PhV0Vbi5YX72yTDQa8zmsIABqYTdLVnvaBxBfqpSYV5SfYsCWm692DAXAmEloZE+s+aTj4dkfM3
TAbK3TWsoDznigMD88EcpH0Reqe2+tKJawjBhXPIDpxktrlOp2t8NiY2qmB1FrJ56LA3lS3QFn8c
Gt6A9UXbJ/+Ls/PakRtZuvUTEaA3tySrql1Vq2VHuiE0kobeJv3Tn4/9AwddbKIIbWCwZzYEKCqT
mZFhVqx1MKsfwfxUIP2aWz8SZ+84vl8r2SAkCLSYlquwHp+Q5aGcTC2pLlnPDHX4Q9ZCapD3PAa+
E2vu7Vv3/vNdG1u9Zl1aSlNapdWlaFF+aYD47xEPvZvrYyBp4ULlxYSEly+4MiE1cZtbvZ1ekIc7
lg/KIzxLf4w74ZVALkGe9y7K2/Vet275RteXYLFKP0Jngo7cd+W5U9scELTAqiJnhxEKqZShr0QE
T7lVvdzew/f3+trUKn7uELVclAhTyPNEEvu29THN9tBMezZWYbLUJFIDpWjGMGTBTH1fxRmc/rnt
m2Xbfr29no0DeLV1qw9GK2fIK9lJL3lYu3N5X2ccQPtR1kpvtnc4sPZsra4a5XajiC0+k/xSmkdj
/Nr+i9iul+V7A5UbWc71V1p+yRtHZQCtqJIcS0w2lrM3wufiZNQXJy36FEWNX0mf8uRpoIkdAlEb
lL2gaXOlvKpATAFbatrqCzpt0EU0HziQQ+EVYfMtEcNRniI3C0n6yy+3v+H7tIByFq8Z547yAkOi
16ttrWk2RznNLlmN/ue5q0566rfGnZSeA/Giy79vm9vc3bf2Vvm+lanllBvYg+bUlQ+F//zxV+XO
hxzGpR1TS3K9vtlvTOmr4ESdReY0KUNkbXiQy8c8+m9skXOdPEiumY1mpLN1HcrD1djvmN76hBQJ
wcUtH5DptutNTZvJ1mYNBH4zSn7shvrFtql5Fr/Svdn/Taf51tTqXkRpbelNialx/jYzEaCgxqv2
x6BEG/6uTKeTZvnhPMBoXMHMU3txcDTF6ArUmm9v9zsVw8V9v/0lq3sTBfrcGWaJ57mvL8Oh96F4
bP3h0H0snoFofQ/Pw4f2AK84cn5p5XrF6IHiv/0jNk/zm41fnWbkfeoQBd/soof/8H7M/8DwBt1U
9zn/JRc7BYk9W6uTHGREZ4NdZRcrPBVRxTAJcJZjXbv5bzhmjX6PzeR9n2jZ4GUsCKQHs2Fr9rCF
WiVQrC67zNJxPgrmD6R/c7CC+XynzB+l7rf20M/n2ETnN/fn5jB1R3OvDLmR1eKRyCUBQxlLUXpV
0RIIyU+JyQ7nNbw1p/Ex/4ch1Jx+xe95dMO9mv62PdwTylN4KW7T9VVqJCnNrTbLkadoNMUl2R9D
t0iQkfDCpFeWQpNVt3TJuvK/nK4HClyyDIq3bqz6f3jumDwhbFxS6ncDlSIZx1auOeCGLo5yfqdy
p6fsMS+fx2zcOchbz/hbW6vLVMsJrQy83YVmUSi+ZNIHydlpTC13Ye0eqTWADliiDj7p9c6mmll1
ncATO+ngoz1O+cGPbKjSYGYbv9vJXgFqyx5kqewfFHzQWK4CLbOV9bno6+wSzOdwkd38Y5r3Yf84
mT8G5+62H9h8ZpD7sKBW14CmrxPTOIrtcpIljImvU+LmaHlDX5b0I7TWiisDOwtNT6qNgzr/mvZK
lVsrhWRRo+cHnzdl8eudLbWmiKM+zS+SDPl5Hp2l8JhbyEl2qSfZB5S0b692y96SLAJ5IGww1lie
JtS0eFRGhqhj+cGQHsH2eEHwMdR9q4B3poO157bBLdcH+9ByD9ha9EeuF6hnvVx3uZ7ziFdm4rbB
y58p4r+/huJzqO1haLaWZy/CHJwd8sf1SOxodTN8KU6O3wvcEMIeM4Tmo/CMmEpH8amMgp1U9R20
gm9H/RPteTgqGcVcD/FZWQg+SkjFZZ6BV1Cg7ErtMtVftO6x1T73zvCS2cF50NzK0A7MrHjqU0gz
HHRhNfcMPhv+HP+S4ofu2+19f4Usre4s8xzMH4GAXTgcVnfWCas5CIOsvNhFch/3xmPT1v9qTvXb
APwMqeTAgTOYZdeFfKol1WtIRCM3jAhfFb08Bo3pyc38QUpO1Lh3fttG0KNbYK0oBMGBxUW/PhSa
2QyaOUrlxTL/jMH0PKuJa6NPUc5+KH0soGNpXsw59bs+csfgTrc7T6L6LPX3c4DgB/Xv2z9osbfe
K5SV6JoaIDHZr+vfk+SNHkhDmF8CO/AMndFY3SrO8ZCofhV+um1rc+1vbK3cddMXshnM+hIL+FJ3
ohHq1Wy8yPzc2uO13lvX6vLlYZzZlDN5GrTooDEIrH6S5PZYDDvZ6tbTy/Fn4A14IEXU9WBPQs3I
Lh3cWDMgv5PqFUCKEr1LeHVS2etS2Y8y7Tgzamfle3P+G+8ftlEABSBJu2DdKYA9YUryPs4vYdd4
ZWzdp1PzxdllBXsH41puui3TlaZ+48ChtXLVStpLlghEftEAsjdiPMjx8NSFnzrr3yx0/NZ0Z1P3
hyC+C8XwU9e/ZLvSgsudXZ9TmOPkBfvNWLK1ShbqrtHmOShwb6aeeapdonjomH9uH9CtB5HG8cIg
DbbHBI5yfRsAyqSR0bDQuPjPzsL7PMoPxmj+norxwQDrasWWZ4TFkzEYZ1v2RTf6t3/B1rHlQeRR
BA6ov6OiVave0Ouszpm2w1oLVgeBpZCZIRFOO/576/BwZqFrWIaFaTVdr1UtND7W0C7gHllx7c6R
4Fh21IMSTHul+E1Tr68E+tGUj9bhMNMpJkOhi6niMIaoz05CPMUUDXbc67ah5QsiKQzL7GpNZLJ1
G1sD30/TYUr+Eg9gk9OdftmWEYZ2AGwygA8V5ipj1pjey0uHQEKCc/TQW+rvoSll12zNPfTW1qGn
m6xS5gYDDXr9+hMFeVnJVUAE0UgDxaKXMh53NmwjRjGWW80gvowW2lrK2Oh72xnrsrg0c18GD/nY
0ocJaN6cKmlqg/tI0siVpWByEl+ig3jioZLzw+1Dv7GhVKJpVyB0tTQBV7cOFuupidq+AKH1Ubep
anaug1TxbSNbUQFEkLStFbB7DqWj683MyyyyTdqHlzj3vzmH3v0Dibb34fLl24HZf/dr50IlsfO6
btW+3xpdV1ecys71JMdoKhofPnw0SEb0kaZSHJrkvnW8sYeL7BDod1X6tYkfJAiLb697Iy6EkkUl
CwVerMrrze3LjEkmLS0uINrMoxVHwaFhVAfSZyaxbK06NibSbbNW7RXet14NAFIMcS4DQcCsV5cx
j8dSjfifCy9X9bOW2+HeLEfdQxdhuI9bezlRSnKqpnhkTLo2vcEBSRArSf7ChKHkZVohjn+/GfRZ
LU4Zno8fdn0GRlQbswplkUstpfZjUzrKQRAXPahVLT+EtRMemqGafEOP5I+3LW+dcYaGtEW5iD6z
uvz5m3qpHE09LNRFdZGM+RhU/V2ReFMtn25b2Yiw6BotmCs2nOxx5ZpkJ5rHdi7LSxcc6vqn2t99
G4z/dsuhW2aYFABFiKOlyLL6snRtR1HKDdtYpXzFLCF0HOX7Ydaey342fIoQe0PvG46KHhJRzpLe
4CpWt3fOozEv0rJCD0l7UArGqCH2yqxzqSm+kd31JxlNn9ubuXV539pcIzOLSmshGqJv2w6f7PAc
yz96+2OXyfc5VblMe9YRkRbqhxlgal58bsLyVO3V2TdegKV1tswNwZ/OE3B9bBwlkBrmhivyqtmT
xh+i3ItfVf6GVWCFSAiEAjSoiTfWb4wMpCYt6oHmdHqnJAcZVH5F0njo+69D9lWZOjfMPmfpYU8L
dCPSATpOLEDVCt+/nqLsJ3MMAo3ssctUccj19qeGTIqXWrHs5pVd+bc/5tb5gdVmGTmj0kzUc72R
spSWXT5NJYFVN9euGcuVG8LZ+6L09H96575OTXSN+qRGEFmSd2KtDSdM0EpcBw4epvD1/FlJYdtK
YokmpAM4XEQeuklpdmy0u0EqFle8M2KwcWyYZCYOYqIEvdE1rkMLprTXqoY+ZPdN6Vo32VPW2lgQ
1VVlmdJnuAMg2PV2JhlglB602SXR9OYunCBYL41x+iC0LL04pQpqSlJDGMlDa6fFteFIl0oVQog2
nch3cwCDNg7CbubqAlUe9Sqnfeq76S6Z/4dWLr6GKUzwKmDO1gMOoOk7ZZhS2v7z6EWh6Yba4faR
3Mo2gEkAV6WltHSnV68RZBp5qTpANMJCerBxMv3cerXl20Hjhn35MbIErD1W7w+17QZtdmzzPaH6
rYOikt2hBK6APFrP7U6mHiKRDVgjSGPaaJ9F9+f2IvcMrHL+XtgzM1hZfRHF4yh/G8tgz0svR23l
wAB8LxAf9pEgZ5WcGpUUaXnAhyqyY4EA7T3kNrpfijv1yNiWUrv2Xv9k4/mzCKUIpyiAgZxaWSyi
Ok/iKawv+UJWHclnC7Z2/VBqENnuBCxb28fY1DKkxUEh67i+Z/lcyXZVivpSWo1yKMUse2EW7/Ro
ttZDbKIAKtBJ79eHwJRTtRSVXl/0qvG6WfVlhCpMkbgQVL2QEe/kHBuenxQe+LmuWsDd1ih3OCxH
e+rLBhFoml/h+GB1+knDQ7vRzsK2fAV7R+K0lJnftWEoKstkNWlzSRO7PuhO/TykXXlXxDuHfGsD
F7WxBbWzjAYtb+yb4G5GJGAUnd4Q3GXHQYouSnVidpE2f/Vxl8h840igekQKA8IKYIGyulFm1URp
YmYCabzy6+yMXpHUO02PLRNEWUB24FSiVr4KttJ8mAZ6hGDHRA9diRUkh77L9lodG+fAJqxhFRSW
iDxW7s8J8H+ZArBKbezH3kpcaYaiycz9Pj7ddkIblghWQcswbvfa7Lj+PhL91kxjhu4CJYqvx7/b
8qsMPeEumej7fQOLtiiBABWjTLWGiqlSXhV6DwjanGX7eTTs4UdYU968vZr3oQxWaG+Cx6Eoh1+4
Xo0cq8mghIQyRdQ/6UNRwCCCtqQWts59kMCAMI52hUqwkA52OzmH29bf7yWulpgUgDIOA1D2tXWG
yquSF7O8iKFCQiZLjBc9sDI/KEdqZKMV7ax2A8i4+HbKqyA9qGiuA8VRhRw90qvqog0hcOBZapUn
ISe2mymS9TSKInmeBaGA3eTAlE0RmP+YfYWEU8EM2fH24t9fdD4uHp9fxEHiM1wvPjbzITIDsrhY
mb7Cn/ikyd/RaupE7VnWnlveSKCxBlMRBMN0MQiTr621Io0GdG0WhKNa5r4QVf0dD2MMrt5n6stY
ltS2paKGgqeQYv0faK509WlgfjryhrSB4VLrpRq1sNmqdl7drVOwTCwDa8WFU36+/mnC6XMrruXq
AunPFL60yUsTe82wE+ttbTfiZ8DOwGeTza62O2lCI+nzgFhPCPNuCsvgZASxcsjSxPClIP4EI5W6
Y3NzZdRDucJA7+110tdPcpHoCeFE20RHWZLyRS3xwaqTyqtN8fP2eXofRi/FVzr2xF8E6trqCyt5
a5SFijFRTu7SD3EgaEQqdgpSt0udAxXvncd3y3kQrsOeQuaF4119uJLwmRgApyvST6r8o1IOkfWg
hTA0Cv13Yu75+PcvMAt8Y271BYdOODLMV0BdkvYDUkl3o/kdVNGepNnWQYF0aqG2tZmaWNey9SSs
aqsg3+GPT0MWHsU4ncee/EDNgNUnO6d/0xzv/UJ1zHTjuqbWjVLcVROn306VUxyBJZ+d7s+s2f/K
068IXpHbp2TTBZJu4QVAtlArXwWcC+Fgo+tKdWme0vS/zlePje2nv0SHqpWnfPly29zWN6Opu7RZ
aOoCsL6+22naSaIXegXWk8FqAToeYg1n2iPx3bpoELBBqcUrxqdbnf0oDGrH6iZSD5QlCyFX/mSE
38dZ/yTp5tfbS9pABTFczMA6Iw6M1TDac70mRVhBJKUqxqjDoop1Fw3lcVQ9Bh9jzZsNUrzqqE5f
LeeTnOpIlRG8Dc+ydZ7i4+2fsnV28CqMZC8Ck++K3UU7llpW2/Wlng6qeRHxo2g+W+GdIe8Y2nw+
3lpanZrUyIIyiKyayq9rWl53KN3slxG7jD/fl7CBI58p/HmPRW2jIcpWQ2dBrZO8DBWF662O2zmt
CB/qy4wSrELRF0bH+6wZ7uXAcDNHoRc6fkmq7Mtc7VUlNnB+C/c4weTSwKP6sXI3TQ43XZbM9aUH
4EdywcROU5/b5ntu6W6ZnDPlo6H+lBkwb4PHtITkNZc+oPC1k3dsfONlWo34jMI3wcLqZ6hxVtMj
YudzZhiVY+6pAzdV83dCo42LihMHSbAwCi4YjOudRodjzqJAqi+dal1aAIOx+ohe6+fbB3b5Xtf5
NU7ujZWVO5jKelZjxt4uSZY9mKYHY6hL7eXQFjsHdnM5lCHYMFraBDzXyxnCMjaMuG4udt8dZDuD
iEO9b7Xx9+31bJqxTNlk7B6O1nXaIXVhPQYz68kkzWFUVwXMXmftKaK2sOO4Nx7bJQ/4/6aWc/Im
L5RkdGqhg20uUc8BSM9GEnpRIn2KW0hqaydx0xr+pGCvqbe9QrqTFlRQ1MhWGxn3VtBoRtJcHILU
7C7+FewBajfPBHhDOiiQgQJ8uF6YEZSE3XW0JLyJy4TFoST61RPnkJY7V2nLEn1cNOPI4HGay1rf
bGFXCzFNSdNcQpAVcWb6WvrAEPSxbv/cPhZbfgvRAvILBmOQKVmHtI5AinsMh+ailEr3kpZTc1Sq
af63MNT21FQlIjOK/tjH1nycZfWhjcs9BYUtt7HAN18BDsCDlr14s9YEjtWGGcfmAsGdb+boLI+f
Q+kYS/qx7v6Hy/bW1upomlIedHnbc9lOvfnHfrb6f2/v59aHo9+F9B5ZKvOFq+ddKmE+DNK5uRTp
lzBD6eUH2MxA+XLbyuJ81s7p9ZFhbJMAej0EFmZGNQhNaS6w0pbVSdO+3/77NwJ0ZmNBbKlQzsAs
vfLkpiMks00JUqCQy58j1vk9l8oHOeH/1XZsH7I2k13UU/9+Vp0WJe0R8AXM0bG267MQ9kIazYFB
sKw7VM53I3qxxU5TYss7vTWxulpNn3VFZMjEBxldjwJuK5lubDF91J32IMsfMvmg1qfb+7l1xJdS
HLmcRRF/XbzqBBV3/qy+cIN6o/d7/UftuHPfeXoT7lAYbN5oeLgJYkl3gIOs7pPch7HS22ZzaSr1
pxTLyrG37NBrdKP2mWhSjooGs0GZh4UvQgBvXTY4P/9+vWgeA+AgT6bxvPoJTt6HECJRGWzFQxU7
TyQwn8I4Pimh8tyaO2W75YOtLwOTl9Q70Qni6KyuXEKzpOnjuEXcN0Mgy4DNKguUnTdt616/NbJy
/aEoAM6qUXtpEV8fktPsfJAGt5r/B7+P8DytT7pLIFRWZiQmO6OgqwjYnVE+q0ru5ZP1IBJH96NS
S/zbn2lrUQ7IWXPR6EHofuUNg7Zg6gMZ5wvHoIaaBN76VmkGPzPqu8Bs2x1zGx+KrufSl3vFu6yr
+nJi0cvOAnFp2pazZ9q1RysoBUEX7SlvbWUBNOkdZqA5FChvrzMfLUidqOnaixVVFYMX/xUJwO44
1DV/Gmfn0jLZdLRnSb/LOlk7CjUvnofIKo5RHtngYKt+58tuLJ5GAwQ3C38OqOiV26ljexLWmAhe
OWBnoe1qfeeb2o6j2br8NGiY/l4qK2Qiq0KHo451FzVRdzFPTv0Q2Ie4fmwtQWPtvizLo2rF3Pz7
vz5G2ISjmjydzGvNwCksK2FQOOsuEI/Z9JgvWfnz748OdUWZNBZRR9KslUMpgnzEzYj+NaTsjI+V
orlJJ3t/v5C3Vlb3QWRhrTVz01+G2a2mr13rl8qHgU75bTMbR8EgflygpWTlfKXrR04dkyBri3i4
mOXvIXqIFE9rf902sXGzX+l0od4HsWevfSJcKKVMb2G45PM5ib9UwKqDVD04UDXfNvR6kVbel3I4
6BtK80tCtoq6xSSP0K+L4dIlwO+nqHpq6m8UxuFX1Iac6UiGbihTa85dmSsfGwuKi+996HUqgkT/
DuaP2Xwui8St+aCNTp3iQ1Y8m/0XMza9eAAl1qZ3ZlK/3P7VW9sD7I82EiKAiGesfnScw4gxB8pw
seLELxwfiRpXGF9iM945t9uGOLQwNy+V3FUgNU1ZlZlWN1xElZ9gw+lr7WMYlx+mMEt3TC2n5t2H
IB2GdpIKLkzd16dqnOVxTFNtuEynMLkfTONEFTUxB7fZnfd+Hx6iycc9NGAnoaG5DmfiPhtHOYGD
wOzByfBetI+JH0e/auW/Svrv9qfS3y0LAgnEF5ZPRed5HepqKKzP9H7Iw43RHfHh4x75wPvriA4u
+Cqb0iZl1PVhaObaDEW+VKOzRvUpormDjnypov+t2CVnjQk95KVgcgResX5uEzGbBH8J9ZHMbF05
EsCP7ZMcw4uY5t6cyZfhuU+znXhwYwOpChlL04LZQOLC63MRjFYm5omkVdHrM0yCPxSn2HECG5Va
4ByLPKq27OI7LpdRFraZxoScHTQyfjYrllda+bPZRpnv1DDIolTW+GlDp0qNbOGPc+4FUGbsXIGt
pb4CahmD4Ql0Vte6q7LKLmVKKaigH1KpOOjBv7dP4/I3XF8y+rbMxFEE5+yDArzeTBonQR8JSlxV
Vbl5rOX0K3oKXU1wrnSl9UNb/y9QwXTK9c7b9P56E8rTGFsWRnFjLbIj9YZBnc9qLnGY3RkUVszo
HC7gtTR80vRPt5f53m2BvYOzBc5R2p0UVK6XqeogohmV7S8T4Mb7SkMJQrWjxI/adrq3tFLe+XAb
i2M7gTiCcSR0MVbRGlIJpZL3JfbK9g7M2LcqgPRHQlnI1af+QU/14+0FvvdgLPCNwdVJadIpDyu1
7i+FY92pzGxFtW+Brpo5oWmgnpgmO922uNpSHnswcCS0JNRQWLzLUhQ91IbRFuW5ThR4SM2xuDeG
zPZ0JZkfs9bYa1ivvNqrPSrBzMcoPP/MdVx/QmQibSOQy+psMeGn0zyNKfDX1o/bq1qDuV7NwN7J
7OZS8gXrd23G0oWd0TjETMJsCjKMxgPMuLC9J1Xlzdag/WqnLP3YD3BTKtNkPQaKPvpqMQwPUxzk
O6ng6hwtvwawEKhKxIaIetalYaeiXxmrqjhL+iSOyhx/Kazks2lAvuKEuX4vBVB73d6BjX3muQUV
QEeMfV5XLIpchIg/auKscYIZPpYiqHGjgTBnjnaO0BrL/7o8XkCqxAgI8I6sNlsvcw2WZhWlpkhJ
rSN6PgHY244BVieNJYL82EzhNhVN8y0q094+SAriHG6pSeGvAOnVfzrRSy9pNzW2m3dzA1ksktYa
zOdZ2RwauL+Y0i4KOXKZMK526i7rZtTrr0c7S1vUYHlv38WkA++GVdvi3ChZNbhpmNR3oTXnflla
qBGKfpDoT4TFUXRmeUqlUf4J5LFV3airpaNUJ1DfyVL3kMTIQ+sBdNV9FTQ7n3OdQL3+yqWPsrCi
UbFZf880naMpKixxtuD1gPgiaV6EFAIOG7PZC+2sPkqiyzzDjBzaPCZSf4gs7nzo11vz5pnhRyxJ
MvWM1ylaUqvrW1VOAWyeFMPOc5Ai2ZirgRH66jgvA8KBNZJnlbH4yv0OumME2LA7NmBDW7eYxvDf
oQ80AGZDWxOZKX39bOeT4TWGkTxAylKE9EvsqSIHHaEBtqPILP6Np7FvvQJCevKEPtQ+w6NLqCVr
wTwfsrELBHxho/z5b6+OAm4IDj6NCuYCT75eZRPPk5kOU3suVaU8FI1QGEsmdegNZ7fMvQTa6x3l
XSE+xgPT/VjtaFcvSaosYwsWcj8IMxVFA5GgBOgEtl+GQfBltEoglFI03TVax0VQ5+9oMSc7B2wx
tP4heAsIXBYCcWiorhcdlk1cSQbnq7RGB8mc+HNgZuldMcSUehK0YxPxd4/r62GiIM2s6yKNjC7y
tUVL6EaT6nN7NucKJmyLsKuddVj9YUQ+cM6GE1C49v72t10FSv9nFJwjyYEJE8S6DhH3IaqfidKe
UeZsXmgbxtAaFaVv1d10IBoUp06J9FM0TZEXzGbxv5gn3OYeL/Opa2SEDIVS3nV8brNChVk38uE7
YgsKkhn67zQX+b2pS8JL+0b1qM3uoU3WDdll9bRTiNV4ERc0+irtM2Ta3XYg9WdTFvGnzBRIIuky
fLX2aJ5iGBUP2hhPh7ErOy8kej+KtpY8wpyPGsAfr63V2i+LIfxm9e1ed24V+rz+NjJ1UKhA9lTq
s9fHQe5GRrOUoTqHIZUHu2WKo9ctj+xEcWsKdy82jbQPVeZoOxHs+5eSN5KCMGO1zL29Y66jl1T1
tAabc4+43+g2oWDY05HMTj4FOhd/5wi8D7iYB4JYkkIYRW0+xfU6Z6uLhoQ5knMJAOIl05n50k0x
ebZRMd2RVkb87faRX/7C1c1mzALP+CqvAaHotcE4TKJkjp3mLKnJfJSWg0fte69btrmspXhErYW6
7Xr4mabNAAwtFOduDMzca5Vea1KPslUlfYiDbCbSkwJtmHeyyA2zNMOha1+Ip2CTWe2mGc9gAJfF
qdMPxQCGBvg7l+DxCdudFGvjfBJGGcvpBG74TiTZqhSnIZsU5xqRuDYzPMtsDyYith14rcoqT6LY
YwPYiGIJSqgw0IRhSI3iyfWnq4amSPuu6894JudbaGTfRjMrD1WWG35kIBjnjFrm9YStboqOmUc9
jMZorBvIUPbBHvXixkFCD4UhZVJp/PV6enJMyioQ0FCfGefVP0ZjOB+zXuxV4zc8NKVBuDlRTAYh
uR76rmgw1HGs9udUz587JzimluxPEuxE833ZQClmaZ8HPdqJ0DfOEVUjJpVBeLLba8c8KnNRWEPT
n5uw690IQI7S5j9kEd3V+t3t+7gRLjMasfCWoQvFW7vmQMxLsnARGP1ZVtr4kxZInXmXS0nveEkb
JM9m0hUf08CuHDfS8NO+XAlwo21T57+1UE+Pg1xabsoz9hxW8fiB4vf3OhXKHTGuuG9SSfnQa0i0
3v7VWxuERiclVcR5lvGE66MYgg/rxioczi1TMYPh9KBO+p/aWFde1WSn28Y27hqVzkUfg5h8Kedd
G6vMQcubYnmnxqb3pma23CzLfreh+iPqW19UgDL1di/u27IKRRTjqMyRGGT811aTzuysroqHc2Ma
n0T+NNe/+uyUBsQh7cFA1OL2IjcOOj5rKbm9Tvytk0J7SCppbMvhLHrzbgwtqEW/FvCyVunB0YpT
8TtAce62yXX7aXlkaVS8vnc0YSn7XS/Rnpj4SeVsOFuzDfdNPtn3fWYiewJZ7qnV5f4EGW15F8ZT
6ueG/Q9xZntQqHW6uROdjMnemwPfOFbLI4ibW/55h55X0L4Ik1wMZ6Sfkkf4UdvTRGX6pOIY7qVs
3pvg2bIHoSugDu4fb+JyBt6AOuZuVKSOZ/6s6LNfgpJ3uXk/Q638h1i0/fs7A7qRaIaS3AI8Wx2o
vHVaEznE8dyFyfeaEo4z/1cZ05fQrHdg0q9EVKtHntobmFSaUGT8awLGhEcokZ24O0+mOn2GT/NL
J5Lvct1XvpzM82OoZo4fNZr1mTmV0ssG0Twj6pUeLDmOkY+OjSR3p6r4Y3bmVDOz4FSfBAs7BlRw
3SgJVDcp0/EEe4p6HKg67Nz4db+Gk8kbR5NumSwgC1nHD6KULLsR6XBOdCuBcUDqsntSB/tTGGrH
tO+TuzBvm5cstsO7yIKgWVFBnQ9mQaYb59axirQRuktT81u6JqemTpxj5xjtXdkXE/ppSos2nRm4
cmZ/jPJE8iOnI89hks3L8UJ+WmUPcd+DPu3bPR6Mja+DBjm9FpvoC7zFGsM7Ms/lNHk7nOsUTTeA
RfGnpBfh55ie22EY+iZ3I6F9YbR48tpZG46FNY0HdWoSv++G+dBNwENH0bcPUGgHDzYOymtocJ0c
IzRPxWQEbiHHCNJptXxIulLfOcjvX35+/0LcvZBs4LOWEPrNrWlkNe0CwxjOwVwFjK9KFSxNSIre
9k7v7yZWCCB59HGLsOBfW7GZKZfTAl+gt1LrF6kyP4VqORwzS+59a+zUnVW99/eU4wG4LDVCwpn1
fJBiCk3MczSezbxXvdS2hicIrGZXj7T+YKVl5LetXSJzYOzRMG5Zhm2KKgowcvBlq7gu7eFIDiq8
kBir4BSr4ZdkhrJ16A0YoGV1empb7VSJca+e/f7JoeGiLQPC1G5UBr6vd9jMO1Oyh2Y+9+2JCMyH
IWh8MUzxoEinqfLEHgvaUjS49kqLPfhJXguRhr38+ZtzY9FUmookns9DNZzUOHY1Bcm+8KVWdG8u
9ug9NldHBwQZJUIUXrlra1O3bLjRzWfYHTq/cWpwHI6kcdMNx1Um6yIBoPSneqk6mea8c5o2Ti+F
dAaRluyaMuJqrSO1GcCI7O2gHqfxPonOffPD/p+MkGUx6g3B1BrG11ZaVhYTjJmN0v4QSu7H2Y/B
/BOhbnb7Lm58OVbjQEEGQT64hlWgwOCapQyymM+M+0TNs5xcjO6LnE4eDGG3LW0kOQvOk8Ww+ws+
V73+bNEYSKacOdM5bMhdNPDGhzjyk9QTFCF0r/3WtpnbqAAjDX/H9HLPVudzkf0GEs6pWeYEr00H
Qdm3ajjPZzqtvUeZrh083iD7yGkxHp0xql3JiCnOGVHuTxYESVHdxzupx7pLuTx98CNRCjPZA2Lr
ld/L9K4ZhcWvKFRf+xZ8pvLhm67q264HQvn2kre+61tbq8g6FF1k1zq2unj29cydqeooD0YWebwx
O192w8uRJlMmorbJfVhTPM7KqI5jqctn6i5PNADsgbjO4N8apH/tP2rV7ETU7ys51FXwbQvEmy1d
g6uovY9lWk/KOTaye4ms4TPC07FbFdIeWPP9NmIJiRlEWoFr8OmuD45ZRZUQQ6CcBVS26otd/+7N
B7mlmzWFO7u4tSicNTVDojpaOauIVW20xnKyWD2jc9g+Fo0dIX4jaceuaqXvtw/H+2cetZn/ewpp
M7zTZW5rpbFCY9LOSV9UB7o9nTfO9t6C3jtKcGbU1gn4lku/ngoZraLI5UFWz12vf1LR3pAbx43R
vG+yPYWT5TNc329M4VKY0yLLAg58/ZnILExzii31DIvaB032FfkJkZVjOMkniBZODVUbpt13SlLv
P9gCWSS1o6gIqtZePUPwPg2p0/YaFPYBlKY0MyTkKXp4MHdOxkY2h6WFDZeHgFB4Da0pmjnMkpzl
VWarnI2+/dG3DPN1hVkd8zL8oOioutYS5E29hXJSqtSzi/uJ3Hmun+u4/UuCNBwZTQzgN/Q4iWyo
BF5vN6W+ftACWTtXaeE2+R8t+Hr7gG4UsF/bJEsMzRa/k1GxjbCxZ6FoqDPKSeIqnSZgNQlgDdcn
/Jcs1OZrXMdD4ZNnkNdoRpOBJAZB13oilrrxMHTtKHmRapSRl8kRvE9O1+Y7F2mjWwe1LfnMolvF
uM56TsKpx6hKRlM7W9X/4+w8d9zWknZ9RQSYw1+SotRB6rbdjn8IhzZzzrz687A/HEyLEkR4zwz2
NjCAS2txhVpVb2hUO01SY98ldf9QBFblThA5HG1m1SuKj+FnZf7qhG7aWIZXthkiYyxB2ktLS2d1
RA1aYnRD3anH2PypdIuc1iG3Mi/z5Y1T98omQw8JT1M2NeIB63LW5GOPFXeNig7/BLSlx0E1NQTd
rsu02GtiGe/Kakw9IW3DfT8qm+rel6cWrwXKsujQLHnXWmUrEMq4lvpRPUJYelCLyI7F+Hlqm8Mo
Rg9BgoCBcqdGPyMpoo+AArcm4cn73OP3dntxXtn3wM5Iy0hnoPqswSmGr40dlQf1yHENQ0TKbExd
HiCSv9yOc+3DLj5ky+NhwWuu8iVLTNo6lkvtaCGAbTXzfsIEZOgDNOo3Il0d0btIq+NTjmqzCMxC
OyZ1DZjua5RF94348/ZwLq9S3pMQrunA0IMhsz0/NOqypIncjtoRhXLcVodxcHAK/YzQDpoCHQy3
Serq//CpkHAB9qwBDr5Auqq533CPmNpxHCjvDpMB9MNMVa9sqy1fpCtfi94LnUYetpAw1y23NFT0
hn+ox6Asn3ULPF0oPmr1nwpt7dsTeZluqUuOgEAI5fmFMHw+kVMZhVaBc+4R06V7wbgvlcgNRVTl
pV9K/ZrL3u1wV4oaxKPohAYkfVJCn8cDcteXXTtpx0ybxc7tyRxklrw07aVuHmtnrELrIUCM95uZ
5QiZtzQl94aQQ92f1ApFoEGatFMlWZFo9zourk6qKYuhE3RAVLi0NvyjylkIDt9Ih8IWgll8nAyj
1G0lNqJft0dz5RXCaMjAGRI5OMXn1Wh8SccDXNaOOC7JVWQb/mSnQrIvIUGbohNLmKiITx0g+WkY
bUa+8fWuvAKWs5p6IdH5w7pYqCpkX0th52gEsaMW/schhePWfFXC+NR+NcT7rBvstvXSUN7C8F27
rqiI8h3JmTnB183/sUoA3KEMdZTHn9GsOeAGfyTNM8K8tAphnSuxo8tjCf18f3var9wdvKooAAM4
J59eo8GyZOEeaJV+9HugNv4Y9Lswa4VD3lsYRMhisTNrU8J2pRzRT6fbtbsd/8oJp1MyJTVcANdA
W86/eoWKMflVTy6KorEbjEXqagCInSpSmo2X19tYVskodwNykEhMQCZbFwj8cNaUKSRbi+d4h2yt
G1vfq8h/SoBs+oozhQ18TWzxgt7T65dAXWTGD1N+KLVTGbym094KI1tCdryhiIJ6KsUUz2jRqFDu
bk/KteWwVDGoUwKjRrFpObLflW18g+qRoqfKUZW++1XkVo31h06ka8qPS82hK3uvHpVDk2wJgl7B
Yi0dxjfCMZYATNUq8lwIZkziREYbHGQl2Pv+ga/2zSxHx0+BhT2KVXpQE21vKK3rd4cwag9+Pnq1
Fh7SUP94eyYu76bl55Bpcqvzo97S0XcTEcFOzcJ00uEq7AbTFU4nefpabFkhXI3CXqL+QbPrsrpq
JLMWIgd7xJm5cMoZEf4krtUdj1feKqB+qYSY/3y1L4rJgDAXyznO8NUjZVJis/T9CMXOZh72fuOX
bizLmZ31U3y4PYmXe3zRrSJXF5FN4wm7yiJqsdT1ulV1sgjLKVMFbZrGGbLiNI+KZwYd7z6d7KJ9
vh328uIlrAIhYMl+2eGrrV2GWgiSTdePQv4y1c/h+DsNqLdu3bpXR/cuzOrekIU8ncTA1I9KXHjU
+V8l8CpK3j3FA7QRMlHECt1B2GBtbQ1utUPZuHnWkQIcuVeTw2gcjXtzqyV+ZVkygajZk7NCc1i3
lPqwqytDR9S1qpfCTagHD+FYVndpmmeuKZTtzizRzrz91S4P5OWr/S/o6qu14awbYYJMZQ8b0aVN
RDm+L74Fld/ubke6csoRCuoG72ZqgBfl4rz1J21IWJe59TPCesSwDpxMjpyKh1x+SOr7PjyE5dZ6
uTrAd1Hl8xOuKnsNEDtROcwBDZPr9nawhYpZjsnzq2YZ2sJX5stxhq9msZR0IQwyTaez4UrzYdOy
6vog/vf3rxa9Xqoglnr+fp54dtq+BNIX3d+S9dkKslrjclo3udAtO2uU3NrQbT/WHkv1n58CTBV4
PHq0EhD4dSUvsGIdQTqLw9cKgl1D9dDpsvwP1b/eu73grn4Usg0STJYdT9bzLx/05VjJQmgcYw1g
pS7FlVMC1vgPUdBWXLqNFB8g4Z9HMSuxThYloeOQS8WdOUg0gE3yt9tjuXxrIGVLw57Mf4ExKqsF
lugzQGO/NY+5mKGdnlWik1qpibuX1dwjtTPbQ1H9SpG72UiTrwUGMkoXdbmQrXVVA2eSaRLE0Tz6
w4x3mZ7pHpzCDEPhaN6NsZEepFZu9lqSF7vbQ157xVHdWthlSJGREpAarUWLFGUAgS4M5lErX2bx
Cy7CXhYNhzlDkzH6MYLITaSDqgm7Xrvvl7oODVLo7nasTrbVFAcIRvcmgliRGN0bzQJq3OwzL7f2
at/jYfOWslFbRRnv/OMHWRqXRiSw79s0fkXCpXzpBNEncfOrJ1VQC8eslMSljKLuS32mGIpRCGKc
oYNkoeCaodJ5lTRoT/RBRaeOVfNzbA06WFC9cjtJ+DVmc/IxEoVhY9VeuUXhhKCfyeOHZ9Da9Lvs
StVMJ05FY5aceNJcMXeL/mso3s3F77Z6lrTvt7/mlc1IRkIKRLMOcsYaBzxFk1VOfo6ilCZ0Oyk1
fvgtoLrbQa6AGniLs9UXr2n2yVpS2Kj6ArVYXz+mU3UsrF1mPFDIb/ExsZPZDqzQm6dfuv+ax6Gd
hU8BRCO/fQj0k0LbTcoHLzKHh4bnUG0nw642XzrzUMmPRQM5dJeENFR7vd7Im96MsFaLiEkBRQL0
EFbgWuRcUGlt+JyKR3GWCtZ2WvufJL22XqJWbzNnTBRxL3dGn2HAprLBVTm0ArDB+fS3UyOYlxV9
vtlDriwC1hBWxXe/tqLANmRfROrbSHNQzgNyUKGRyK0rZ0gmhVrW/h5nbcbkbEgixZWSWf0dA+AI
XVmJctFpyMMbtEj9HsJe0XbpTtBQRnXLMO4ycKbxYu2TT9YPrWoM09aErDouftQJgF4fFQE51dDu
aEt5TmkIT809OaP/EStE6ZsaJj4liEamflFoidRxlvmCYXeplMQOsqjWPjUH9WswK/VgW6NWf27D
TIztum/yrym+MK0dNEXAo0WzOoQwgzJxwW4C6PBlIXAEK+JybLKp6dxpQA/vXu8N3pd1TZF2p3WF
Hu1RdNLLu6Ztuh9iL0jyTkDRRt3r2lT9KKiFf9eDPss9psgPHKPL5+GAlayh2Oksa+UOPdX8k9jR
Kto4b984s+9XA4RdqnK0gUHp085Yo9TooimCwMGCLWg8t7aeBHVq+w1oZUeWY2m0k45KqoKE0mgL
Ai1aNbTSZ0PAndgOZ2t6KCr4vuJsyp7SA3mzpV4a/lh1GnzJsqLZ6KWuc1aIG5jAoLDAjb5wBFeJ
SdQYVjs3AoW9SCz3hYQGq1SOsWsVvf8QDXK780PxXxPl/wsKMJbiEQ7QxuqBI9ZSJBZ9pB+n5NB9
MQvVnYud1Hht9K/liiUSksZc7lxF8IBWw6vFEEadUvKmsRTbD/UvVtXdURf6x9cF3XCORt5NcGcX
PvUqh8iiUi3FTKQcJLBhNVf20Rkb9oqyRQG5KHotkThiuE54i8IEXmXDaV76c9+32nGK/4xN86TE
1X7oH6M8s9teexpNZS/mH9rE+pkMWyqV6zuH2EDOAJkua4WRrmJrlTULs0/m50+L3Fjs0Wm181y7
N+LalqB4Sgj1dRuJ0/KFzrfTedDVWlHAayUpRMGjEv4M088C1nfRv76hloGx+plWtEP5wypGaulN
AhhQP3ZVbIdt7NZwSgJMZjZut3W2QRxknoCTUgahhrAGbnRd6EtyLZlHqcjNfdqYEMVBjzvQ0iRP
7lrZDVI9cJD+aIDDmPO3Rm9Kz+ytb4khdw9TNkjHySdTSmukgSetVY6CjjWj0Cbxndqjru9rue75
UrilYrw2S4SFiQ4WHWHU7dBZYO2dJ0rRjDmi2sT+MUoDW0nm3A6F7HMfiJ7oP/rmvlIfrNpwxEWh
xBceh6ne5eUEyK5zyszVhE/GEOzqQLJrMCGxufX7LqrRlH8pE6LLyE8DsySvfl9bJ4FIPd0/StJr
yEeMK09qPiQ7tQrcXJzxxaEYpnC3Sc1jUW992XVytEQH7IcR0FK40dYQfLnF8EdpUv+YQXmzi0gQ
7dDXNzKwq2NEdJPewbIHL5wCBCk0SiSFyTOG6q9iADiI5YP/KviOIhwjv3nRgsHTAslDdBjf3C20
9/p5ySCxH1GwJqMyhRj56gkTFjLNH1LZo6nmdiBmngiRvIGzcnuXbIVZHdmK7oeB2U/CUY4mu9X2
QvlHwrbudpCLWsYymIW7gAsCr1mSzvP13KQ4RyS+JRxrM9nLQ28jtqsPwA+073WPMHja+I5Ztk46
pRs37gWbYQm9OCnxEIQWAOf6PHQWtwIElDg4+RK6fIYrqMaB6Jr+7Est0sm1PSvar1TpPwld+4wD
6+8BfeNWJUUb7+Vcp4D9HKWOOX28PScXyffbDwPWRQGfyaFHfP7DQkrkiV5lwalvdsiP4N7hKIgA
VYWXancGXHdoQkH+McNkHJ+AFv1Hufi4mAjhwuZK2UECldvFn+NiZ1kfu9qT43xXjoc47qlD105U
3puNumFmd3kn8VzgkcmtyFxeKJgAR4sVXy75zYI3gecmEq2vLkLSMTYcU2TqShMiFUTp27N1eS8t
gRe5HNIK2tfryQpjVYPBHZysSD4NxmBPiElgyrhLsvDuX0O99XkRYZMp8QO8Pf8uqWQEUorV8Kny
TdNtjdhrVGneBfkPiB7eP8diREB8IVwuleBVjzKlciFl6pxijQUsgf7eIcj9e3p9C/dyY8FdfjtU
VN7FWpXUDTktK0hNWJ1P6cJg9we3mCbXQorAy0PzWyyosxeKSXQXiHFz+A8DtUjWwBPTnlknvpXP
cqJykZ6E+FEMPL14TOvItbqtLtaVjA1E71IskyBtgOpbnWdUs+vMyuLsxNvM6QJ0fOvPpfqXwsNu
ptOb9vYQ7qtccLXC2EhLL68lDc+IN7rM8qZe63wr5pj6Vos5Lr+s/YSor/SQaYny4fZMritMPHhQ
0efNA1MG0eA1C6hCasM0Rhxktd6P7kc6dA7w2hJA0ShHDE5UPmfUEXGyr2t/Y7lei73oJbP/8P+h
I7naGqhj5aOA4amPWOCA/ZdaJU4ooFODZFUiKx9Kpfz278MFTExZi7WzGEidh6ykThasTsG0Fnfl
aGbNKnsj/sY8e0nTQkX+cjve5QsNzAodVwg87H9E9s/jmfJU5MqoZae8h/hO2WMIA8Eti3HIn+ux
iOW9lZhzfQBtlJh/bse+toAWuSusZFm9VBDPY7dTkVZNM+Nam8EjnKeW7qmi5u6/R1lAqFCMOBCg
TJxHkfE2A5MkYjTe5hlnmyg9WaU0bZQjr6RPYFcA1sJVBHTOXXEeJsgGMUtaPzvRWbQNLXTaAepU
fxDhEITh6AlasGt1O8zMT4LfHVNzK7O5kkTD/QHcS5K66A6vV6to0GKwtAl7V2gatqjHrVcZ2Uk0
sp+y1vkeokuhnRQGx9HY+k6uzj+Nqj3EtTh5PhYS+7xNXxAHy5yEx5i9YBSdoJW7naFkqhfRev33
mwd0DCV4HuqgvdccxmrG4z5BYufUWoKHMNTTyA3f1M/1piLztbsAgXu2MZQ2oJmrNVCJVmJV6jI1
tadL980+2EXDfQyrb4c37e31tpy4509KDYaFufCD0ZcBx3C+EOBSyZ0o9tlJ7vzkC87BvovL6Pg8
pJbKytPkjZV3bQfzWmYPIx0ko654Hs/oFCvXM3aRmL5aVmKD/cm4zIf7PNhyKn5zAL0YG/Bdnmu8
ZS/0EnSUL0GrC8wjdn0fkh4BGzmQxIMWWNljCF/f7VvobGIm1DsrEzilUdF1wZvF+1ivC09RMuuR
TD92ABwrjjFEvZsGtfAhCwLI9lJjHiarNdymCbWHQKuSPe3bp6AqhZ0a5+V+iJXgXlQG4Pht1b+q
ZjjxPC1SB7/NCplVpb6b5IaHbmGYHlU9H+pk0m7c7dduBUpwsNs5T0hlVx+4T8GzUlLEm1GYX0n+
X0LRtyUp8dhDjtoEziSC6f0Pi4rW78KjQbFzXR/PBNOX67HOTygFPNTShNHPoxrmR6P9fjvQ5Wri
BOM85q0JOZX1e76akraNBKyBsNgmacISPpNSt+XwSGbjKevnl9vRLvcllzpSr3CEKPmg+nMezZ95
U1p6mZ8U/XdvHBaGUFbb9fBXDdIHsOofcUu/HfENY36+hAmJfhjgBzCy2NichwzGNhpECTMULcT9
DMjy1BZ2IkTWnxYxpNkuoNfyUFOsunCoOcAhGHBie1LCsfgqJoX2WUacaLKNvpw72yh0pbNLMVHu
5jaXvxedX36yQq36GYAi6V0xywJokFqp/Whw9PRUAJwbA7r2waAGgLp5w6usr7c+yCtwcUN+Elo4
XKVoUw8Hpza9JObgaF28pUp67ZPxiqPXxxTyn9VxM4ZBk/D0KgBT6HcT3OxjkE9eir9s6IsHS0mg
eW55zV7uOA5NcKFIseEZwZ47/2ZTr+MlPgX5SUcyrLS8XP9RmcU9sIQmDHcWj+nbi+RKVk3AhXUO
d2UBb66yajOTIwOENpbsotDSi0Af4FsGQP8+GEr/M3wXs3cyJTE/haDNdXK0lHLo2BfIw4XaCOb5
9u+5On7EPNggUL+gF5yPf55Tizp/lXOlJImjxnQJw7zHULFPclqIVvEhUFH3wg7X2oi8nGXr3UJN
ltcKlo5LHnweuaNLIooJG9QcVbfXBSdJ9koo/vMzm2km0acRxdRxr5xH8aURh0B/yk+DdEBNwU7j
jz2tnqGYHUMc4IUkO8oaG4D8y+xzCYpyBnJHQKHWBSfZSvpUnGbOngGdEvWJ1/FG5nlt8pAqXPiP
MNupbZ4Pq8oDyw+sxT4ekYiC3C85pput/2v7X1nQ2gAMgAaun9Sh4UsKOVt+CvBATuBYVMLH0f/k
g0QK5o+31+FlarMoJKBZtJAoeMKvctw2GCtlGhWmTEl3c6+S4HaOks87uW+2FAOXb75eeeDBUOHi
+bjsw9XkRVPdhoshfSIUD37wSSw/i6qtBvi4kNr8nMwfjbWl6nZtSYBOYxHCAcRWYxUT2nEDGhKD
cDqZvtcY2uzGiIN4t2fxSnWQwiBiiGwpZA/I2c+HNvXQCxW5KU5SWOKuQtf4Ocwrx59e8gNm8G5p
anaylUFcW4zwOtnCkE+4bldHWq+0iTHL8KdV46HMXlLtvha3qhHXzqn3MVZ3A3WcvA97DOSbeEK4
9m4uIcOjKY58nAKhcWM1Xlv576Mtv+YdGhSZ3NpQ6gBbMy3ddYns5EZpK+WXuGkPmrJltXJtbQCv
ASyESjx3w2ozi0MXx0LP+07TAIvELXke8uxbHbgrOwx+HOLBFkkKcLrVmNJRqto5T8pToOf5rpkN
pQL63sn7acyiQ4481cYkXhkWY+J1DMEQ7sqakjdbcVrmaVeesCQJvYC+t43azz/aRdPfoR8FfHh5
N5igGFYbazTNKJ5M/FTUUfaf+g6pJrMUDHdjY11ZEQuXHhI/yjhEWoURALUnOBUsripUZYeXcgwf
E/FFrQceuOVzSue5Vaa75d9ocO0U1E1C7GtwoLCLrPco5bt+qG6Uyd6AZGcnGVVGqjnU+/hRUOFX
35R3Z681jPnUG934PZ2SKHbKGKazO0xqcWgrJRKdjrZA7CpRIrh9rOl7VYFC50pdVmk2VvDGzwRs
xM928nEGCapWtlmFdeNM8aR+QE6shqNQW+HOx27I2KltOIxOVcNiJvmsWggSiAb/ETpZDTwBMrnu
0PgcXuPOHEcv1f2h+1jkejsc6rJOFLtCv6ixjcGSo11g9EvlMvcT/hhMOniKEtHdjS+3HHkXc0SJ
jXI3i/7CrEtOrHKwylAni62UOz0r73wxo+rdDOJdDqrRMebWmOwoDBvZbmo0SHpLXIwFh+jRxFRg
Q7/lMgHk1l7YSEBuANZRNjk/W3Bv4i0K6ubEZ2rtIlXuiqx1FWsvpQrytcE94tXeDNkrSOIP8+Bv
JEQXh/VbeIpdPC9BxK6FjqM8lczOSPXT0AReXukS75TICf0i2sh0L07sJRBVg8XPk87bWlegquIu
7udSPxVmDhgGzZm05gWR2XUL6b59HPyNPboR0FhtUauyFGBehX6C6WF36HlaaAI3pStpqm0kr4L1
ZWNlLTnJamVxoYPABnLOZbtuO0WmEbaDyO4DGN7vOKmKByVS/84dvA7IBJg3RsWsvjQVjIU+Vwqv
HAZ9LyzOP7d/ybVvCmqbj8pZSJzVksJuW+3xzQJMVktuZ+1VaUexbuN7Xg8C9IWPSlK7Ti1I0DId
UUn91AJsbOhw0hPn3N/YrltRVq+CzKJkE/g5UZr7lqKmke9VbSMBvFwoLH0K4TQKqXfwx/MdiMAr
2g6Fqpx8KKNwAWXp4Cd3aJs5SvpFisyNdfnWkTlfJ+w06CV0UZbdsC58hCKOPbUWqydSqMwBBzyj
TD1p4i6LPsjJ86R+F+UvIiVqUc2dlrpV3U8eTtbHQIU+lG7dmNeG/+7nrJ9ErR6MStDwcxTlUfWR
+dQfW+tLK3tj/DDkGz2Wy4wUmBJJBzCCxe6C2T6fbNZ+EhuaYGABLuqPY5IbdlACh/TJ5jzQpvVJ
zgLuAq6UD71WTk6F67l3e39cZCL8BjyY0DihC4ig3aowIythAjLUME4p9yOdLjfJvv17BDoA3MFg
0ZAAW+b8XcJoLlJW1tyYp1IUVCdhs7tiWm65w1z5cpQogJdSj0GjaX2kNkXTFZjdcqR2gycorwCA
H4XoqN5hfOnyTP/nY4WKCB0UgBtA3ZS1pk8fYdzaCwnTZor3mkwJPcevVS30LUfay01Pl4+HC/8E
OQuG9nz2MGIuJRlTAxyD+4e8aSP689EHybc2duJFCgz2/32c9caXGxoVInGSYbZNlFCS6Atg5F25
5Z995ZJfIgE5ofnAn95aOu/WQ8QSN/tFiCjnUPDMrlFsMQhSuwOL7PqpL9z17ewfECVG2cwfBa/r
co3jJzd3txfmhY4Cz2kVGz3eF5qyJOGrW1FEaFIwAh/D20mwB2zXsuxLKO/yTH3xoZtWe2N2q3J8
irX8UzmOL/QHF8BrmlQbv+Siurcww7gsl9SDQ3BNitCDCkRsI1sn3ij0k6W8uatSYzhMSp7sSLx7
yKe+5FVtYNz5kyzd3Z6Ia+EhgqP8yxdRKDOcr7FQr8rYygkvDBaSqkHjlgZpYB4beMlbdzNi43qO
d622MeyLh8MbroojkMLmgkBbnX9NXYhajGrJqftZJTYIFP9hVO1so+J0dXTM6f+Psro2IzZ/FCxR
xA+i0z93n/vYoU/yWm31aZatuLrLgIn9L9By1L5b2Aj9tGo2E0gpbEqFX9LX25/pcrpoDvAMpoAB
xBZpn/O/P+Zihu6hdSd1evKjbxpFyWh+NfM7X9t4PF1OmUp9DmkboG+IMa2Bd/4kJCiI1eNptpDT
FTp8VEZH8L9SYq0Gldqn4KCdvZHeXJ5ABF2QW/jdYQK/JrVMgxIOWiCPJ0n7CF6M7AOV/+dcnzaS
tSvTyFt4iYVnERqNy///7jM1nYgtVmiMpwr2JWo/dmfm0PSB5kufpKjaSKjeDpHzVaFS26LQScGT
/vS63Y58lp/QqphOvctp+t2s7NHkDHcq1e5UO9EddGns/ffPn7qv9V64T3+Awm/3kReOdvk6vpYf
yvvc2Xr5XS5VfhQLCVkU6nwXZZUyELvGH+LpBEHpcQDRUQoYU+VbUuvXppraJXwelU7JxXtuNONa
oDU5nZoG9vrwHIZg93O7RXv736UDlvf++2CrG6wzIWBg3DKdjDlkeTpiUbuWGByVNPubqz/r5rEX
yseiPETCxoq6NpskHYuGxgL/W9OIRUFUez9pp1Oo30WGcJcntg4C6Z93P1iK/wVZ7f45L+AQi9V0
onq7N9TITofpoXsMwt0sbH23K1sR9DX/ox628L5XKdsIr9Eykno+KTGg1+i70siOKP4ylI2k40oG
jG4GWQCeI6C1gImc78XaYN/lejefhBp6hLE3v4ktfDa3IMdHXnyXpxt52yVgBEHt9xFXd10yyAka
IUQ0utkz1eJj9zwjxuZQj8I7eSweR7M85KMt9xuR3x6Bq4NgUdcH64/07uUjES5OF4nyMJ++fTtG
tnf88FDYP54i+8myM7uyI/s4uqT4duhUTrC7S3bJ8gc79H79quzGlmy4Urvnj18fX4pvjmn3u+++
/Tm0J1u26z0P6H24o65tR65sfziw3VzD/bSzP+4fH+//fngI7b9//t5ekW/8xlsjWt2stWWORjMw
Is0u7Cfv4aH35N20A0DsWB72KA/AXJ6snf+ou9aP5hG1Tc2JntoPzmGw74G+2wfF3rjsr3/fd7O8
uoTjpB51PVh+05OfZ7u63GeUsjxq+3rys/4ALK+ZP26lGMtfupoInI3UhdSKjsBF/obq/DBVEhZx
cUxNPBJ2SZlsXMlve24dAzUKeMzA8qCJrAYGzVRMfK0QT5JdOL8wFeK/+Po5qf3188/QFu2T+nHj
+145BmAG/i/kcu69uymzSO3nwSKkqnzXneSQuoLT2pnz8m1ZsD/Q4bAbL/umMMUn5695Uu7A69n6
rkO2UfTQ59ALm7tF9r4PW5qqVzKUs5+2OuylKU4iQ+Kniamy04SSZx+u71HdNuQp0a6ZopPSoJui
ihvH8NU5AZaM05MC7WONnpLo+kuTUosno++e++KQZ3eN+StRu++3J/9ygG8mjnBBl+MRH4DzuQd2
WU91HEgnVH+b9tEqezsrcfx2J7l3cknZGc2f2xGvHMZwmRUFSxjOSOhVq+2czWraSokunVBnU+fM
jhvJkeO/Q4qGV/6gd/dJP9whM/28EXcZyvnKXjjUcHSoQi8SmauVrWidybtZk075o2AeZlWiII/9
yvQbdX0YsG3+qdLznWTsbse9TE6WsOQ/AMZozq1bc3HacVZ3pnSKG14eyUMi/GjxWI6eImGjAnJZ
mziPtMo4+1JupXg0+JZtbHc/xeBFFr/kVeKG9z7KnLeHdf0zgoUjGwK1BIPtfOWIvdGiY864mmk3
P1lkCmjG+BpWo7GECqiPFNafgGv2dthrY2S+aFDTOlZ5Vp9HjSy01zQ1l0+mAafT8sL22cA613e6
6KcgbkzotTGyROm9L44gaOSsTqZajJI5Ngv5lMHAHAY3amwVUmVl7jJu0uoo9ImdYqN1e4yXe3/h
+y+qRRRGFa7w8zGWbahPc5zKp0o8gjPtkmaXTy9BN2zkk1fmkjjL8MiI6BqvDrfKT5Wo0mv5NJaN
YxY/QzwJ46gEfceBb2n32K7cHtiFpRkVkLOIq6+X5mM/a0bD1ysSO0mx/ijsvP8GsEZQnGqs9r3g
qo2FP6hhU+mzhdCCK+IW/LEdfzda9eBb+zazhwrfJpZZExn7PND3qWw4mgLJJfRu/+KrKwCUJ8fF
IizJqjv/FkWcyZ3eVfKpFLzYp3oQ127uAUiXKpRNK9s3oPlvafleqV2hAkOqSo2EoxJo1HnUcJJK
UC096y7U/uBT5oxWtBMVt+SNLP7h8YqHQG13BhL1mXW4PeTl714dk1wJrHbaYxAc1nxUSauHuas7
maTc1JAQagpv9tNkY2Kv3DtYvpGgooGG3o21uneGuprNLPRZCXH+yR/nUzUrThF1rqDnSCOIfE6F
anizcRhfm9lFgZqSHBBIPufqe+phPdQClfJT0f9GmnQgwiTgdW8rZMWmHeW28toIsnt7Tq+GXfSm
3rYZiCF59UH7Si6bWqD/AEd7qr1GmNxRz2xzvNOlb2VSftYFT44ekZvcyFSvfc73kVe3bQGFIjGS
QDsVY1XD/x/IXFpcyG4P8Nrn5BpAKQSXN7xxV9OqpJGSx36onWKfDnwCcb/9O1V3AuYIQd/vhg9V
bOxvh7y2NYG7LOqBFjkaqJ7zORVnjS4xW/YUNLa4a6dPMrqzVbwfis9ianjDnNjSRg5xOZk8Hknm
lnL8oje7mswJFQQBL5f5lMqxsuu6SL9rBKO+uz2ya1HAopAaLWKPFztwCtVZKcJyPskz+f0UYQ2H
aPy/GkyRj3CNUjKhuQC/Y5351T72D0lVzSddmDPPjBDrMkcl2jhNLu+y8yirhV9klg7YhXdSj1/4
o4E/2g7LV7J72RTuLF8dNubuSjzuTUpOoETgSq4Bs6M1y6mfJNLJjxX9R6FZkyf1JumB5oe1Daoo
3tjaSwpwflySx74pm/5fRrs6yBYL0JpnGUkXMBlIFn4bQrhEx1Eoqrbf2GbLNjoPhmK/ieU0lGq2
2bodFOYjSFG8K091JtrGxKt95F0ef9SC19l8UOKNLXY5mefhVrt6rIQhs8CGA3GMHS2dHDac02if
638HZJwHWo6Xdy9Amc6T2gaiAXyt+J2W6WMYxbPdybZshLZgPAiCtkhHd0+q/33AhO32fluyjotZ
XfohSFnw1FoL+RhmqVsJee4pgz//Zwru9O9l+pogGnk7zuW+prK2kL+gX8PFWq/NtInCSsDL9TTX
wa8MfgwXnZ9t3HCX65EgUD3BQvB6pwJ9PpUSjqKjWWTmyUqzyAHYy5joNUMNaof/Mp53oVbZnJ7l
pl4iREX72MxtQy3zXTSiRf0fZu1dlNUiHII57ouJAZl+5rXtjO3tlkzctQXwfs5Wyw+Z/ybvAz5M
Zri5UOZOBhKgM15MPUWXKf58e0DXdtW7aOt24CIHVOg+0yZpaeNZnd+5wdx+mqzgMamneWM9XGkM
sCDoWaNTQVnwQm5WnZs66pXKPE1T7sroI/ptc2wsaSfGpjv391bb7fFAvVPlzhHvkym1o07aS0X3
w4r9b+XHpDdercS3lXmvSDx+aBWGifSUKbo9+a6B5BmrYD9BxilUu096UtKPtyfs8vMs61imHEVi
wY24ukPmOkJvHjQdGpbjDHaWu11229FV/btcNbfO2CulPdPgTqRHSV7Kg321rNUxLS0N0gfJ99fY
OsBAzwrsuQQ7rBHHjbrJ8cf2ryI8h5lsd5nwz4IQsIoXcWCSGlINGjrnO7gRFsi5UCqnHrVZlx65
YquxuIUNu5I+wbgwiUXusKjnr3KZoBIEOHqRfqqU0s4bTI93vPmML/jQ1i/DUx7WG8fs5bqnD4aa
nImKCXLqb/Szd4e8VcD4Cv4faee1IzeybO0nIkBvbsnybVitVsvdEDIjeu/59OdjH+A/XaxCEcI/
+2KAEbaiMhkZGRmxYi2vAiLVIQ0hmOXXIqXoJMbfhdLqVtLeayolYPk8LWCdoPPOLi7ChtrGEGqF
OpjDWN6W2URnX872AL9431ryL8CTEZLnJiRLXXJMPc5F08R7jV6YFx4VuVAgSkmqkyp142mstF/3
XfoGIImpAcRwyLxAz5JPXn5ks5UYqvMC49k3pYde0B+rxnuFQcHOrS8yzyA02Td63R68OtnBU5yq
j5pyqiVzK3WuvIYef89bL2/A+dfMg8Ig4GeU0OWv6YWhtzwPmIn8ZSCxMKFC+G5Bnu4waqq1v8Lf
Uu9YZ6M93N+Fq4MNdSKwLPab2xWKmEXcbfVYruESs56nLtuOwTek7R0hPxvTZ+iv75u6dvdLW8uo
WwLjpB2DLQVyvS/e38od8k29CeR9adprI0azc13s52yMsS3a/SBPQH1c7idDFGqaRQ3GFH1b56+o
YNgCousJvZX821oB/epgLawtrnxF6vyC6G09Z/rfZqxtJjxhRPg+qwDf38Sr3AJDCJwy0jvP7eO3
l8uSKn0UEivwnhN9tEuuYTn4YbVrLGi3ljNXvbDAzmHm0ore+xHaE6H3bMib2NoAxU+DB7NYSV5u
OgToWFBV7xzYS8h/xfL6xMDMBNrgZTo0le2nTkRLq0sc//Xfd46KHgArEOKgKhaeLkatGhVC5PEs
qaDX2UjZLyVdiSnz7i+cjiF11gPGeh7pWryHZeY/dLHwhWdNT+tNr+WCrfRyery/kneOgiszMzhE
hiwJHM/i8zRRosZtkAjP3lt1lj6rEk0vp/1v8u1x3J30T1q3ZSAYXvsVu/PPX9gF4UvV7x3NDMHI
wi0MrRIyRRSexeoxosM/appdxz+Qv+6azFa9jVwAwJNWXP46RPGGNAnUPLAZpFiys6NrJ4Raofgu
U+52N/2xmtru2l+G9A2pshVb11GD/gs1XwIGm4uvXK6wjLooFrIpcPvsvyGUPpvtkxi3G9B40Dmq
m35NG/kd+Hm5pdiiGsb/GyA8E4CXBtsqqKsJ0S5XJT6l9c/WiUUXzTWGsCBWmR4b7XcPKWXbfmJa
ClFapkeE5gGusX04t4m+IbtkFNCYWxyYii7KGkHPjc0H9kiBZ87GeO8uXG0aJ92zwj50Te8xLnwK
ZNpOqP8rvG8Ilq7EgyvGWTIuKrz4FZP9HJ/l+Fun0WL2kPFws+41yr57/ds0Po4QRnt6ve0lPPpP
Kdgh7w8G0rPfWeXK0HGqX7tCgWpqEm0FEZpmnq/w1xDZ1yebbBC/n6l4uTHUhWOIDRNXY6pErhQC
l64zKufJ4FkrJ+xKM4EdwMWRuaHTAcR8WeueRo9CLyQoriZzmJtmk4jxcX5FFpDz+cK5yctjW4gb
46s35DaVFDkAgQLONvVp3SVfmYd2BN4XY7Edo13zDuYe4FPSNmm4di7ngLlwXZDjs3QHzAhwTi3y
J1CbnhGMYuy2gVNnr2pe7cpZz0H/1cr9wUuRe1oJfDecEfwtD1EaT/Rjl7MNQSZLyWSYsVtZp6D6
LLXn0D819SOg/JU4cP0Coe8z/wNYERFbEonLcwmbeAnJs5e5Qd7tgE3bYTzaFSvtZc0u/MqliIAb
ept4/CJ52VM5dP+8WPYW8gNaUKC2mSK5/AVtGBtF75XasyBYTjgCtqihM6PrISd7cwWxcr2x0PbO
/S7mqOZ3weJT+voYV7IZcm9lWrMLUwGwyaDJj14uMcml1qqrtqsCIbeNwrpJBgCS4kqaOgmmNDRj
4TksJORA1KA3nczype2UgPwXx7p2GsaZvty/xK4jPCA4aq1AKzjOVydMyvVOKuRBoAJkVpOTFaGm
OzzfzYoIn9eeXY+eRfc0FGtxC94rXVPhveFakJky80QRERQwgkKXH5b6VKpK/cQv8Pwgt4cEBhiA
v8FjRmvA6TIOapek2UaAztfO0hjeWL06kMrKe62BDe3+flwnlCYATKQTwCvShlw+0vogzDLDFBM3
EAdpmwny4GATSEDRruUPN0xRNGU8FtABNe/lzFfWU+GuAit260FRNvGMLR0qRt3KYVwjCLzm6mFN
sFoBtEYPgKA6O9+Hl24uADIN2yh1C/QjG2bKzLKGQbZyugedXIW4IQ9vnONHgkg3brLKODRJui/q
naHldlUNuzEtf9VMDcsrZ+36pTdr4pBbwHpH6nu145LSJUHQpKkrehZi2Fz10r4b041XMAfzQ6pa
x9B2CsqFzb4xHpJU+OcvDuudOY+jogBFfFkcdqKr2si5kbqeeFIzlTOXbNK11tDV4WbABLJUOGzM
WeX8PfX/sP++2nIGEL8ir1FPgSo7bf1iQUvTai4d6N19H75+SCysLZakqULb+qOfu5PZHc2yt0Xv
WAybtwi+UwhstGdZWcsUr5Pw2SaEUPMDiY9oLGySjtWdNVS5W8NWYwdSl28jOXthzvRnpY71jssq
fIi6EIb5Nh03ylhHJwggYGQWrXxTeJHwM8iEtb71rX2nig4LF/x30JYs7i2/U8Zm7MbcpXOGF4UG
Q+JNZzDzEP0I+qTcTuo6JabMYbrIBNgKniOQqFIwI0lfGK3MSK/7Ws/drEegSatV+eirzIqXfepT
yqr9g+n73F6CIGz0OPUeULH/nktGeezLxvy74gxzSnr1ayijzKAtKF2Xj1fR7HsGHuXc1V6Ng/IQ
FZSV7M4e/ipwudvhMW9sZi/XgLTX/eV5E1i8TjmP1uR7NeyDxxciRPFGqebuMOWHUtJt/6Uai03d
1baFFGOsn1oLMbMNgnX3F3zzk8/vI/hiRBS3FveJFY4Qm0x+4Ypt81a3Y7T1SlgwZG1S91EmGhCj
Ttmv+zavQjmLhX2RE04h1Lyan9UEMHPCNOVuSGWYIawIidGiFZyKCbDtfVNXmfdsigYzMDxyPx4h
l5Fcn8aaXEsqXMP7ochvuvV2/++/SggWf//iHEtCoOlZpBaubGy8L1GDjoVdlU6W7HGU+6bmc7Dw
TKbj5gEgXpm02xZfKkEtPfISo3Djv8WxOMexbW7K1mk/B+r/p6X5+31wxl5CHyyxlMLVLNcwj3m3
aWJnqD+Nr4K2kZqV+HvDAy/WNZ/ID9ZCedL7ZF6Xmrxq4VbSXoKffvp5tQBx41PNg39kSNzo878v
7ZQIycWaOfKpkLWHc7f/W5Ixif4rVKROPJSb+5/rhuddmJuX/WFZpiWMJIGYm1CUjT63a1CGW+4A
ag8YDbQFJGHK5d9vCaaZhZT+3USubKH+rI+n2PvrlUepdHT0oTu4WO6v6Dr3oKzBc54XJuU9KNMX
JmFq7Bo/xtkZXZ6KpxBJHniVHik2//E+QyWSm8cIBoK1gZ9bO4l6EoyblPrgw1yYlSlaMnCIg5jZ
QyD4WxUxu/srW7Mw//mHb1UHIoRxJhaYKBS2aezDOTZSxL9v5ZYD/i8REKgNsrdFrCBbAtaiYAWu
Selzoh6VmhnBQzTu23blTM2+vIwVtMJ1CNvJnyhJXS5Ij5LRisO8dH19F0A5n7zIaWYPxgrI+da+
fTSz+DIdrHd5Xc9mcIQmOwXy4f6W3TLA6BWTJXAooWM9b+mHDzM0+ljw4Cld06wdKX3K1nP9eSsW
W8UJAo1h8ooEbbQICwliqxp1qso12hNSKMxa6cd+E5PiK8ZODM+SfOhGZ9gOB6t+CwN1K9tRbPdO
1W40aUdbJV0burrx8S5+0TJyZFGZ1oNBg0NoDmIszr5oZ8HfTvznfgB1MmgXWD7cEsx1LvzeF3IS
Pcmo3WEXmW9J/1is9QxvBPcLC4urJErbBhkTLCj96IjdX918CMlnpchHuublvrPMf9fiSzKcyrOc
FiXciEvJqUHUk7JIi8ZtEVhxqDUGvBui5JBEYCj+3RROyRQnZEO0QxdpRa93ZI5B3bhTLzmq/CRF
FB7G/X0jN/wAKoo5E6frzyFeOD92R3MymsZNIceOU9hw4vinkY+nsi9WssDrssJcMbVmGSOqVdRR
F7Ep6mtCLCoULkJdD1K9Hw2cX31VjFeD0cNUjXYxNOCeoB5qQd8HyRqX8/Va4RegOs8QIKBOOC4v
D7oKNTViImXt8kPA4/6XyJ89YTMgWH9/T699hHczyNx3SlZcfuGPqHCEEYrPtSsJSFFkOYTc8l7I
1yqA16EeZB4Lovo3K60vyX4blBrkrJsaN1Mju5c+59FRn5xRQR9izBjpPN5f1Q1zVMAYGwVPzz/L
PuzQKErTx0pDQq1/EdodIL2udsT2c+VMpbjWir0+0/Dy/Z+1q07sANw3iKTGLf/6L5D6G8HurUuS
tWxj/uSXx/nSzMIlJQio0QwZG1fPfo8RU7HGQ1V+lxC79DZhSKrhqXYT/bm/kzf8UEFmg1oW/+JM
zGv/cOH0eT1YQqo2rrqHSehT+7gGHrpO21jVBwOLQw1jp9XGEQYgDXN0R7L1jbLPN+Hu/jpu+PmF
mflnfFiHFydVWqGK7IaI5Krdw1yL8oqVw3TDEWYMNi9lCFmYAl+sRUrSohhzr3GTAvoMyGZ6CqBe
Brr/xTOKleh+48vMIitoToJBofyzMNZ01HnNsG/dMcr+TPAtRYDiqknaaP3am/hGogsZ2jusFgTR
XJ243L1mFPVe9eXWDY7+c3HsfosnNKb3zSl+bP5637qVfbxRgbq0t4hKYuoJQyRKrdvsmiOZx2f1
WGyZVzvCb/vPfnGxsnmXP/iF1ItR0SgiltQ3yy9/TVb8Y/D/HY9C9QicFzVyClzUahdmWk1PctKY
1u2jJy9yNcV/rbStIJz06q/eQ93j03K0pEM0pZDK558y/3B/ne+TPYvoQel2poDm/kSPbfELJtGD
A7vNW9cyE4iA7V5U7MB/kPOdp52naTMlmVMZ9hhAgn1uqMEV1uMaLnV2yXu/YRFMZDn3xmnoWm4B
SrXNY6skj2ZTH+qqZDpm+j6Ja/oyN449TAw6xTRQOVwEi5iZt3Ldg9ZuXXk8BON/WRHYRb5b2dob
gfnCyOJx0WXw55vx0LpJ/9AZICwlZ9AggxE/KcM+8Y+V/jV8vW9z/lpXOwnoFp8CEHaVpOdylOop
PLS4begoqHMi7pd99bS19spNO5ALwyNJNRKo7+XxmHQrSBNdad0wsn72SCiagfArjb6O6hqD1M0Y
g2jG/zO1iDHtZCQ9qOnWLXakBc2mMe2i2uX5ru3tINkwHlQ1m+H7mvTJjUyPo6kr88gOQFUUXRZL
7CJpEguWaEX5Yxg/NW22LSHsoJWzAU+z7Sfa4fwGqfMgWxvexKx273/MeWVXH/PDL1j4j1APlR4i
nuomXXWO5OZNC9a+481z8MHE4ju2kWn1GZAqF62FbS0FttU9qvrKOt4T8HsLWXzCtC1HGCGxohzC
HzUM939+BZIdbmWI5ks7BYj00B0SysdUUb/Rkq8PxX/5r2xwdOYn0LikBzw40X+rOJS1DV5cJ4oX
hLnf4lqjnG06aWv0a/t723uhzWTEDUAvug2XXiTBD2ggCodwu2yrMSPmQ7Cpjr/lYdd2dvQzPsqf
7jvNzZP5weD85x8urlCB7SjU5zWdkuOwE51eWXnTXXf95kvrg4lFuG77UEQT2ZqvDPVzUj6FPpQv
DoKDRXOidH/UEv2UhY7KXBSzUs+xqT36um9rQ30UC/r6amerwmhrCD+a/Uql5UbaePHbFtlPUpLP
9SbLL7dFU1KeeNFfpPiN+Ul70M9jJa+8KG6GCdC+lFwMACuSuPDtoI7bWhH8zm2bT+IIMMYKn7xw
RmjJT9PwKaNwP1EDTMV6X2niYQiKNdKPW1+c/AFYK3MdJC2LJ6EO99uoy1PvCn1lK/6+lntbqX6r
a8ost2LFLNWKPAwDR9oSR5jVUADFltSTpVBmobT+ayrHlbTrViaAmCPMLzAlzTx+l96roKNSyUY0
uOVUbiPx0ZC3Q3MeBm9TDNs1IeVbvsJYMGOnPNJoqS3ia2q1gifr6eAKcef0QbTXmM8lopdN9tBF
hl3CEi+Om/vn89Zb4KPRRcStBNrwSRoPvNb+C+KdYYCp+qbnRx5u9w299zkWUZekEpGyGU0I9HPh
mX0Ho36uY8nIfacKayczq0MrNp8Zn9948S81+541dhnWbsjoK6rce136XoQ/c6H7oYfmfoLETa+y
7SAlTqF4uxKB3fa1KRHWEdO1zP6GE4MRpxgAEscwrl4SkhYEaPrwLVLx0OYb/RsSkf6wtcbESZNf
zTb9HTID/x+cdYP3OyjtbqWwM2/GcrM+2l/EaTiwhxrQGb4QycfSEF7NIV9LtWfnvbIB34hI+KRB
taygGlUoJVpZDu7EJYBC6Q9Teda15inN3WAy7Zp5r7z9C1x+a0za2gbPzrw0Din83LAGrk017vJk
Ja3WqorXj27SWr0jm+NBREGVSXLF+yyE3S9RgbzKb4R9WMrlNhDRw26NaDNMUr+yDzfOuAapE3Bx
qu7U+Rc3VCfw6mnSiF+iit/L/D/Ras8oEzu9wOTbD9FaG5C4EbdAO9KlpzdC2Wf5+oYAWVP7phtp
PRaO5A8Htdh2Ru8MQWJPAcSo/glo31j8TNWvVWm51c/W905JtMZcdj0KwZKBeyNvMHclrzRHzKw2
E7+eRrfJ3AguuDawZeXB6PamsR2bXWdY+wIOKhjIj/NMrxjuRLhppf8yzV/x9lu3FsOj4EbooaNc
JS5CX2fKht+K4+jW+UNbkFsVG6uzJ4CXz3K3NZ4m85vhrzHu3HJB+jZ0D8jngQwszpgnTCOkkOnk
FsiyDigHBy1aOSg9TbQKAFeaFBhlO/Ynu0AM3jOstYLcjS/AAMbM04ZIK19gWcfXw3yoDE2Z3DL6
Cq/pY/2TLXooI6t0yh6mKK9wBNEpRptxmUo4+C00Uf6fLsv+BPGv++H5OuDAOkj9GNZTvgMjs5fn
0VRGFM5lcXLbATitXk5HmEXWOoLXUfXSyCJTk+JMC5B/mNykOeUwNxV0uLarZNi3rIBVhzgCrhku
7cWVFnS9plRNJbpa5Du5IdsQ3PxNus//vmGMOvPdwAhzX89h5UNia0boh2pCKbr6OD70shHaSmq+
3Ldxo8DE2Du3Ju9N5ras5bkQKiCUzESKbtCevOGAyFooPDXRc+LVdHKVjWL5TqCujQXf8gX09OhQ
A6Sb6+GXS5OLCKEeD6vIYI42nJTx1gAovpK33/pMkMRCdsG02MzXeGkliA0tITKJbs7fX8XeHvje
K4LeP4sg3N7fx5sL+mBqsaDJyhKxSTTRldRp241PyBmsLGbNwvznH70B/WOlLFUsiCPQwjK3LSVZ
ye2vLw5qKO9AeTpX+NwisQ6iUDYqLRVnTEyMmJ9YPuXStLKQG4im2cr/jjEzDbnMCsK8S9vC4PRk
HVR1Fm+i1lZO8iY7NU/Zj2LF3PW+UZJSKWnASQXiZ4nzMYK6k1iU7ProMjTVPkGV+P63v941/mry
DCqaoC2AoV5+GasWhDqqE8UVJ7B6SbXtmfBLwWfdN3PtzWRSPLjmhjc32LIBMVSUaPNmUt2xgGFH
PDZMN03aKYzX8LQ3DBELmDea+SN4lixiqCGkctfHkupmTbmL9PBceOZfpWaWpEm/3l/TjY/DIw5B
OChiGVRZdkt5v2UpsimGy01pB+KPgkB638INbwPABiaa9iG9X8QELr9OM6paNjW56Rrg9NLHphxf
ak8iaveWXUdtxhCI8FMLexAXw5OFftDKD7jeTdApRCDGXeZYtOzAhYxBDpMaWm5QP7WtiLrHk15R
wgtX8L8rdpa9t2Hs/DroAssVgsjxwsjuwPrK1rFLft3f0etsdl4Q2p/sJu30ZXY5jKJcjV1suYX1
NMonCgW2B+Fum/2UfOnIQPqn+/au531n95gf4AxpMCNmLL5grmtZDMGO4GpBA9+tfKilk5j358oU
GdLuHIhw4AtjZvzJml6mJLBr4U/RKyQysMcAoQ3/Pa27/EHzp/gQii2zkY1ENAVXfikTW/imNfbR
axz/c3bqnqonYXd/A25sOGguGHjowiOJsdxwBX7xuTkenI1c2EzCz7hVDpVQbkMPYZUeCN4qlPvK
lzDERCMpAakj+qtzHeHDAk2t9z3ZL2exj1drREBF8Ck5d4bwt0c5/f7qbtuaYxpPIxxKvrTVVG2V
BmavP7emNp7Cun4za9QCq7IydpGmJCubOQevi1fhTOnCkABYefJiXgOX5qoCTdym0mDD7zZFi6SA
vu+q7lXVvS96F69Zuyq4zLPC80wIrUngrOIilPpFoTY1LDXPrfFNN752pf+gVXZjlFCjU7pSTUdt
1zb0eoXYJLfihNJf4zterjCpvJxyDJQXVTfBg1s2Z3LLfdV5FJ6TUXM0iyGz+9/w+ojO6+RQzANm
9JaWcbyPM6lo48Z8LisooLF5yA293ue+KB3AdjworRc9BrHQ7OM8+55TcnCgoStsLZj019wqkYWs
z6CRPNfTp2RTdqv0YFeXtEqrj7ts/u7wGi4hM0YvWCHsO+ZzJDRMA0NJ5rcpNAXp68pWKFcOhiFY
yMlsCVfQSVxufypIHSKoPkz8T6z3y9Ts4avuUNRt3hiJscNX5e94pKaoNmsVj6vLlCXOvGs8cJkU
hpHh0nJdWWrQtQUk/FHS76SKwUWm/syVHPF6QAEzPKVJD3k3sJ2LdEez/MKrEtV6NsRK/zH6LXeN
FKjWN0Oe6l9lkxKkx963vk0wVJR264WxbwvEmmI3jD3MJG0YGMkhmPJun1Zmv6bjcWsbENBBzhut
EMqB859/DF5+LabtLO1UTf70iPZVbgfy2O9XvvMNMzo3IHMJgIZpdCy2Qc/hoahljyFzoykeJpJ/
y5aqGFwNWrK2Pun5PjZGc6vGvfYsKUClM73wnaZP261gRsa2aOUEseV4jfvxKuYA7JyJsOfq4szX
tohwdTkUsRjFqZvKcvKihoG0972kefF8qXaCkFlHJoPg8DTLkbksmDHub8zVQXs3j9rprDMJ/Hi5
/QEc1W0RMIZkpNYm68RwG09eSFGz/Gc4pE60MckcNZq/MtIwl196LMMEKjAzOCMO0/9JUhL8LpSq
w1gnIuMzQfvz/tKuH8sYnDd3HhuYn62LF3msZ1qbhH541uvf6vC5R2MZgs1d+FbICLYF5c4THEFd
4yG7uiGRPCZk4WRMYxBhF57mBwi5lbEZnjNFrQ5yKfu7amrUbazXhR2O2ZoKxVW+sbC3uJF7FOUK
nu2s0ngo+0/oksYMgWjUaJ0UUbX7e/r+1L+4kLFGVgPomdkO2A2WUatpgqSmEn3uHcThDtY22XQb
CHw35ibZwBMKibng7Hqaot/l3+m5lRwtc/o1WPRsZfErZmpMkXSWqVxE4C9dSZAQn2wZkD6nGkW5
DHneqIMmRdV+waX6Kw58cyUPufFRSemMebJnHiRcHhO5VVWhbJPkrISP0oRk93R+G+s1wqFbHnth
ZhEMpLJWURpKE4QT/D1TYUbmP0h+uM/jbe57TkL3u1XMQyGZK8/uqyhEOvdxfYssBGWwZDBiIT6L
iMtrw0OUuOUAk96ZHpQNKb8eFdv7nnTrE360uHCkXogblcOZnKvxWbCqDWKi/pNQ7Cq05u9buvHt
qGijJE9J3+DxuthUQ0AFUg7l9KxWFNS7cJ+GX5S0f57kenPf0o3vxyUDtehMJESOtSSpMKvIaiY5
zs9jbsBdpjnsYzg4SHxFaYTCkZMxTaRFDMWtGJ4d/vJAgGIGp0XPgmE3ws/lgeirPJR7Y4Kyp25+
lIMzTnZN2d7aycG2SY9SUtqVuJfC5KCvsuld7++l7cWXtJIGNjBRwvbwGkATmGSHtPWd8evKGq/g
Skz88ICdHVWjY7jkuc6ivDGjuMzPgnSuNUhqa38/eI+R9UDFmJooTAlnTfh93+r7Q/x6Z//P6nxy
PuQn4xgORpbn+bkjwMVv1av2K36J3O5B3cBS6+R7UNWP+U58YHTXHR+L52ib7Kez+En+NO6bnXZc
O6rX8f5iG9598MMPSufSQdPW+VlqhI0AL482qE5aHSURoZWpclAZ/X5/D66Dw6XFxY1WBUPkixMb
39UvvkiYn56yeleGm7B/Rp+QUYv9fYNXSQlZGlgUDtFcsIcG5HLPm7TIOjKW/Aw3kNNJwsY35UOa
rSj13LLC5cH/uNOoBM5Pgw8badWlaZX5VJwVzybLEn6s4neuq1lzuom/IhJJOQsI46UJzx8ynutB
eRY82JNoQnSbHkFVW1FqZduU/Ld6iMVNPiC9mihD+pV5n9SpfaM43t/RG2eUjiYkFsx6vz+qLn9I
NnohWYtWnEO15702q52emCWBIn6NsOLGrlIdoH8McTZ9cnPx7fKCRi1lueKct6OdicO5AocWMThy
f0Hzzi2OJW8nkMLcx5Q8ljMilprG2tSl5dnMkm5XBiJE1e20piF+w/MZOKUpC28dNcGllTqYyrgK
x/JM23qnef0JqoqX6EEIx++SYP4ck2lf+iun7br3SZLx0ej8oz74ZdD7Y5ubdXkehfwYR1/KiqpY
dUqFzs6qwTa0FiD4cSicTBDe/Co839/ZWx+QIVtclp4CGPfFsehkYwjSTirPXqPt2qFxuq7dNkK+
clfeNDPXWCiN07Ra3ljeRE3LKtTyHAg0dEtwdkJj7sZC/3N/OTfCJcjl/7OzuJ3MINR68A7lWTOO
clkxDP9ZyqBsf8wTl7n8FXjX/Lct3dKcqebm4VTm3Rbfzm/bNA60qjoPdda8qHmkf2nz2HLoGiJH
lcvFNpKiNZK7W2EG0AQPjnlS8Jo+ykgotZZqWp21KDiIDYe7tDXpN7XVWPkEOxfvq3bK9kKyxl15
Y3Ph+6atCkCJzqe22FwJiIJZwIp0nrQcHUXzc1ea+WbI4heNgdawMQ3HEuiE3v+k12d/bg7IGOUd
Qg1ldq0PByQGhJAmQl2fR6MCMSElwZda16OX+1ZuJHOzTCoJnUZ1glLuIpJlZSoKYaqyuHSMD3Uw
6iettMKNImg+VDxi/Skv++FLJLTMb+utsIt5/x5WfsR8t146FD+C+hDCdWgA0Bm7XKsem02cSFZ9
VqpSttE+p+ZWWT8l6ISP0wiy0ehm/hBPS508afNt4lcW1djonwc45xIS1Ule0/RmgGxd/o68hqqe
okl9bqlEbAGPNIcpSsuVi//Wl/1oZZFpdGZF0yqkuAgFbb/lzQLp2lg32/uben1I57Vw8c6aZxA1
LKx4THPXYcqeSm35oDReBJWT/juSg73v+5oT6O0KxOc61mEQQgxMgtjmvFxunlyGqSJYGNTEEW3z
QPotS17OyHplrETV63ueB7HOG0AGuDSjES4tUeE0GGGsmnNd/emGLwpCm+lb5a3E1BsbeGFlfo18
OIAZld9BKfPmTOkOhRIYCu0AqWJYDiHizdSYsZDMWCOsWfoG6QhNYVpL3Mcwyi8reGPFxJ/VatUZ
3EzvFEVZUSAP1JWH8FUsXZpZrE1uimwaShNAu1nDBQUZErrY/X8eIqJy/WIE/41jfWTSJf9HH1na
XVy7U18MCaXi6mzpX/po34xvQ/Tlvt/PseJjLHk3Me8hmSithmVA81U6w0nt12cj/iHXiM8DJ0WL
fcs4C1zeTNeomo1u80q0fleUXpolcgBWmTkOKHlfeks5pVVReCPhWt1Fbvgmf9c/h0/dyXvM/hqO
f8qpGKFK79THxD9Fw0pIWfqqzGAGYYsOOcWiua1zaX1EbdDzPNoqYWJrv7M+OEamviklbaOr1krq
dIU8XxpbROsiCeQg9aXmbCUUkXYiTAFI+WUjY2cdYlv2JMTjaRiITgc1Gwx9K8hZHThNW8ERqhma
F+49yerm6fVCTg5eWRumk8Qh03F6iGD3puhqcTrIegLORyn0OnHKqZv+3veTZRBhFQBA+VKgGumK
LFmzeFf6epNM3VkZu2gv0P7Zx2PwwBBSdPDGKlu74258ovlgc9VSzAPBsDhyYZH3Spok/ZnJQPkp
TBvhrR5T46iHfbD1hK4mvBQThUWx7hwlLoRNUSjw+OpR5/C8k518kg9RUVBrFAT5GGGM1CtdnbhZ
FiDYl5mQUWfKniyLUH7pSr4wqgPUxf05aj3L1uX8QbOq+nsySdVjokSKPVAm3JZ6Hh4Z2pFOFQIl
K8DI6yM8o7/m9jrwL27ZRXzP+kwp8lzuz2Gv9ifKPs8CVArf1KpotqEw5G4bem+GrzxLRbfGx/7e
irw8yHMLichPNZ1X7RL8nshjQh9dGc6RL5dulXjDTpOVkfZRMDnkKOIuVhgJbCWhe7QmxHb1tAsO
wLyLbeoX/c8oibLnuFFkJ+oF6DkTraeAgeKbMtSGHffINyZBSZwtKuOESF4Ja1MXP0N/2DuNpXo2
DyJIZnNPc3Rx/KSHk7XrxM4/CJ3+WuVl5zDwuRXID+0+bVChyrJ85dl543qgGwt9L9TNc46/BOBl
flwlgRgO58D61ebyxh8RYw2+IKN1MGP5PHigseQdieArv/D+sbxxTC5ML24ImsTo0Yyo6may9qzF
3mulS98GK36uu1MsUHK/b+4q/53dndb7PPdORxxu+kt3rwu47wYxGc5SFKFKpm4iSH1ByDqJrNi5
0DhKkx+FAtiKr+5WbF9f9pe2F36uZl1rVEY2nDtjRF2sZDBnkjddsm+Fn6lnOLLlbcYM/g61jvd9
uDNE0wEyrSRr0Mdbm/7+uoGNlsmSZepmReLUlUPF945amylUkTygY6ZvrP+CuFhJPm6tmiuKH0sF
gKb0YseN0aqVups4YJFA79HTpINWWdW/+xE0j3ONRuH9xKzM5Xc1lSC1zMgcznqqvXQByrsqA4J/
VAvql7eV73hj+2jCqYA6iVfEzvnPP2SKueE3NJH08Rw25SEMNLsyv5TjUWUwZ+wFW7Kmk1ZbboaG
YEDfmbWOVmDnxqE2fmcAv7Mq2d//SctcnNjNQ5WiA00sCnPLPR6HytOKMpzOvqfyOm2HGtZc4Mfh
yEV839T155zxksxTsHgu7+Xr2ELOU8mmdDqj49rbIcn/1suVbHPfyo2kg6uIcAT3DUB5igCLPe60
TPDDSjrHftdskyRsjoWo5nZhqv2+HwX5ZaRxDym07+/8UjE2zMQbG9h1zY3WTd1eSjzjMbbybOcH
afnU5Im0N8TecIKqRT0ykFrlxYLIdyXhvZEXUightGiUepmyWHJrdEUymp0ZKefRTzdULNRtsGmt
v2pr68VOg35tdCIbjUFoMMINBIvZt2k+d5VdrBUTb4S6y58yf8kPbkpf3BC0lJ+in3Qn2wWbc/UT
ddlduZbqzKnM5RWK1gd5NKCMWfN+SY+iWH3cS0qmnLn+7HRbnqRNtPutnLyHzIlf7zvGDU/HFi8+
QilUt8txhqnNRV+XsNWQ32fFFwRVq/8h7cuWWzeWZb8IEZiH124MnEWKgkTpBSFpLWGeZ3z9Tejc
fUyCuERsX68HO+wwCz1VV1dlZWpL8KX7WPFXvGSE1GL7ARx0O3OgSG28MoiFYxHa4O8zg740ohaC
kt7S1I1u6W7qEM5J0A4fiwITS74g5Golp8IxepeZlWLkVh9YSWEip8ZshpS2K4kj8RLZ9MwZRh6U
R0MSMGFjOvR2fEHrY5P6g3QsJHnT571IJSnUjP96peCHR/XPEaWjThnPBb71xS4s1GPFNYWuhFVE
+qLYDZW/JCo/syew734VbUB5hEj2djgi30R85/LqMZAYX5cUv9LFWox1LQWtzeNBzcwcOk5ZAPZB
9YZ2ssllxgplFXuBoh6ZXJQhZcKrUOvslpTRZgc0+nJQUAJBN7WiMKVQZR2jHuNSKNYNolAft0gd
vFWQNDk9HtGdLcS9ozYL8AZIo6C8cTt5CuNmUeZH2rHk2fQUOm4qmAwPTXRSoDlvkUr03hzAMqjp
CqAvHjfFJAby0f6mZorCINaPiAa5HM35UIQW0r5WW8dECIdjn5si+rTlIidu4Vj4V0bDoCzpLqCV
76qg+ABpVChADgt1bVUcD+eVg4yQwUq7yhls6WmoieMYKo4cic7RrlkNFya3yld1LevcNlapvC/3
gWh1na5IxHEtFYQy4LjMjFfPjCUSnJbUa8YL7toz/H7cWOJHiKHcQ5zdtGOVyG9Y28nlgqKvNKMp
dK1JlnkM4Tvgu8KhZgkk0XLj8Y64E2kfTfMorCEjhUofOn9u50VDfShpgfS3vYDwp0F97vBY/ey/
lE0RWhpn+iLtfjqrzaiAZ/7Bf/GWgOTTXfL7BeCKAvoUVGWIsm6/QERNI4Q0OmtHUtRCRiyGDmHO
KTRzGm+9MNrpkR5tCfDy+BucIpLSt7ZYKa+9rkxZW0/JBwThL7XxUV4yslkiJLpjZJhaGkd9td9K
yHSD1Slm7Zg0ukRCkpLxn2qj092VbGlEpMDmE0E3IYCxSchRsiCsXb/0+s/CmOc21/WYJ/PrR0oi
V2iysS/gGMNH7Dmyto5koKW+2wQ0of9tWDQd+sTLZJWL/m7hfwxWukJ0POT1nI7jawyXUtrqS2RC
dyQ7U5vjJFxNd1C6kCZEvGBv9+bXl3awNq5OWXJeLQ1ueolPDU2uU79V6rrLR0ONqQ/bzBTXNNab
vb7gqu9gr6Mh1Lp/K++QL5pyjUpBnKkNwiI7Ja5PP7zCKN6G5xBqGQ6haF6p9T/B38dbZW6n/A+G
ElRaCBYmCxcFTsoXZcfapsRQ7pkZ6OYEoOH/n5HJSsl8g1MYwUi0BlfHTsOpoAB+aPpjM3cQ8XH+
rgczWagIF2vHc/CpuWimb9G7uFZfA+3kPeUkV4xoC71wxadRYFSqAY1w8d9sFPA/gsth7MdFz+Pt
jmxTrRDivuVsHZQVDglFkgOnHJnq5WDT8L+N8sbRjpUgBHpjoDyV+ZbzXFVbR+xtJuXWabnlYtZ8
PKH8nJ++NjEZUK7gtT0wQm8PZ6iXv4afHyZHzHWxRVvzc0Vww+/x8knIwVitTuiD+bNgf/rymA5x
4sfSEDzDSoAhqrZUGDHRP158I7VU3bfCdiPDMpzLioFvcQzpzxL2d+7muB795GywXNfGETpG7Czq
DqqcrmqmXGprGEcwDQOubUyOBsjeZb4tlN4G4haUngbLrtUsN0snf3k8l7OGwFAAPBpKenc1Wanw
JAhDB4PNeTayvlDYTgdTXOKCFOZWDI8rlExQzQMZ2GTFkO/v4lR1evtVILgHuEtPL8VFvzxx5KUj
MagCyHP77lPDyAiFVMv2bJdHuuSy5/bt9VdMVi4PlTgoAqa3QQToSXtG3rbBwkthbj6vTUwWLvI5
yOwkWDiRBV+z0lNwzEJlZzfwS9RAd+nb8RRoEqhUANGUwTwycWuVL/Bpl/iDHaylS7zitkVFgq94
HWckEon/9XijzIbNV+am3axS3qrgesXkNTWp6XYPXo1ONxN9nVJLoTuj1Q373Xl6+0bAZhif51NN
tIXNepfbmAx5Wu1uwR8Ri4M32Hy/zxX08GYnVtXddCBtzRGp/PTR4RAuIUN+iyGT0wheF6CI4E6h
NDLNHiOj4kL9Wx3s+CC/ujnlTNAyF1sQuQxrJJUOAWHAuQyhXdIv5SR+0dhT22P78Ki2izLJtLlS
iaJIDvKatRv3s+PPafTmo8tFq4g4fMY+WnzaI3iRNl4oniu/WQeMA+1JCCdfaijZxRVV/VXu6HH1
mXupLrk/YCgg7AL68E7zDeuCMAHPYwEANiRjJ1txGOSID8VusMX9/sIhoN7iXui+OxPvlQixSlro
yQGa0YSeXf30+nhnzu2Ka+u///0q4utdcOahMDnYXbmpn1uFxMoby5idcPJLHadvqXp/h2obh4vL
FZgN9rdbeeLNklRtmoaTB9vpSK8EtHM1w/Edow8PUPRtRG+P7NKGfYl5gxcW24pnvNjYkaGNESGA
idM0fiCzfu1VzGDXm9K4dKae9lbEGEgw0rPetCQ1Hs/v7OpeG5y4zaEHikCVXNbucjCKCS6pWpo2
KVFDvfuCJC5RwbeYAHnSfLuulWUHhntiBF3G+0a2WtEqfEOridhp1F1KS4+mp6cDBPxo3wayFoj4
SSQip2gjYuIKn8aRD5Bqyp9l+F/C4H4XGwmScc3RdjyF3ENCN9CKBgcwJoxGhpVmd6+RvTDFM/E2
ujH+MTLZUWHk1ZXMwwiqCjqKwNTfxBYcq0x1czCzXbKWdmYrU5fXsaEgo4QY8uxt2G2y982lHMT8
/garAMiLQCh/R7wNRe6GB26XtV1F/A5qkAeW66INDSb6EZ0XuTUD5m+NQhXXkmSJKOyOxW+c7xGA
h35c5GGhnngbLStp0gUCGKLtFvqRXX3xQVrDUlYmYbSpIdWN1ADxEs5MvYEw2WsUHB+vxdxzAVwH
oM1BGxkwedM6Tx0NUJ73sBZOcK7lS5adZKt+VUFG4pnii3gWuh6lOpb2pVV6ZEj0CmSLzJLjH13m
dGcjPSyAC+G3QjtGVFdODbOUASYhszaQzQJ7zF/RZ+6vS08XC73oF/rKxzm9N4Z8E4DV6Nubdpcp
ajlAt9blbE6FnhDOkSCSulx4B82ERqOcz/8amVwSfZ7zXdDAiFZanfyKLmQg1ePmsrB8Yy72wVim
F2bY5CUvMgz2D3QZFO29al7jYOt5J1XaR53RtCnh1o9tzk4f2pBHcCNmcEq0kHYKx0SDx9kCb2iH
xl34+V/iyrsh/fP70yFVYd50NZvytuBC2JCUrOifUKbMeNOFvsCo/TZA6SQJkuGTa4v4zEAtRSRu
4ya5HuCp2BFRa3Azia4PZre2zyIjkJwuIq2G97eR1KG26wRIBUJikyshToqeDMCoUKWTCKvmiUAy
pxrpu9Dp9KeLo/rDA1FtS7piwI2AlBJ0etUuVj+rvh8Ukrh9iIpT2XKJxUlNW9EMj4wUiCE8hKFP
GEsoPSM2MWIhEl9TLlFFvUeFtyQx9G9TK+sHNBnJgxQhP5wzl6Itus58vGSzQcOoK/B/12wKACmb
NIZKBtZMr0qkH5RVjF4qiPHS3iOJ9djY3IMZScZ/jE0OM9sKfc6A5NaGOp9ulhT9N+vB9FfqX5On
EGx45kl16Heqyeretn4JSLSAtbkrrI5e9foLJknvmhV7WcrHLcoeVcZgWNKUIJfc5ZGRoX7MGl22
UhM0Phag3rlAlkFv5ATEFqfeM8OqAR76qEUheTwvc7fe9UeNL+0rH+elEp+nMjxCVBpwPOxAI+eN
J0uVyrkg4drM5EYB6HbI+gxm3J4Ewk7xjEazBGSa4nLhpM5G6xIgZwjNgFtlpw0H2iA3SQTUKu5x
qaE+srpb/7VZ11YMhxqQfMfuxBWo6FbRJji1XxlFMxsyzotJ0LGecu8x/vmOycyGmZekrBNzdgyS
jmOV6d1W3SUDMahavD1exLmEKwreUIoDzANYjGnCifWiru7ThLOBCZAtN1pxIEbhdO3kXjbOd/mU
oXn3vFowOp6YuwFeGZ2sqTPkcd/LKWd7a0RlJUnkcYrRXQJOp6fGLjIzCo3HNmfvr1GtFzTVAFpr
kxiNdz1HUquMQ9aL36SJXpcGv0RSP3sirmyMW/nqRLhuVsYZBxuMQNmTnBhsYqd6qkIGfSGsnb2z
RqQCMCTA/03JIrBmiVSi1G6rkYU+Y0nesulCVDFe6HdrBJw/KGLgfcBudjuYKh1aocNz0U5TA2w1
KCsF7i6TCXuUurUvLZy9JWuTqes9t46EFNZQPEQZk39yxjRIWNHzEq/XrD+5Gte4iFeLhOaB0OUb
WFIjHWIIiXfMoW3SfAX5v/CPqGsrCIfRWgSA060hkB25aIbJedv/AaDIlCufcMF7ynaEk//NfXht
azKoFJmxNqkL3h6eWAQTAFAx3LcA5IyW0vSp2GRLWZW5DXhtcFzPq1mUIeENkBgMhuCoDpKVIF2i
v49P7NyWuDIxTVmpAyRMBQcm0GUWG8Puo9kmryqnewv5j9kH07WhSXk7a7uml1wYksAtybgq9YZX
B9TQxSdwD9BuP3TiuT7nXk06X17Y97ORzLXxSXAB8ly3gbIFb3vaZnDQZAKUNjYISU4J9bOFM704
1Ekg4WhdWTY8hloWZlShUWftZkem3GQ7P30e2I5GkNuuV+VSj/3sNYMqCoCqAKIBWD3up6v9Asnu
POajkrdjjw5jdkdXFd0VV0X21L1EppSsu8o11AwdDhvZHFr98V6aq8IBYQhUGng9OCBcJgeEL1PG
wRlFIq6iRXVOMtrrHZUMId1wgcXKu1Jcd6KuHTV/4eE0lz2/MT05KgzfF1WFB6stfZvhSjLBX+qT
YseQQY9Mk6EO5JsoOlWctXISVyna1jf8lmcJjz+MxVjibqAgwK2sx1MydyH+MyNQ275dkUAq4xbJ
adZG3YAg/Xpa6gCaO79oqARsF/28Iyzg1oDL5FnntAVng2y9tzJPbzNw+oPtDEnXhQB5Nu0wcoBo
YxYGDb+T5e1TqYpcsUMsqnNfjn6o6AYVpJNDlzoc5waFywPVubH5DEjc20F1fRGFbstxNpAnbdis
HGgnd3xptE2oFwC/+NUxypaIFWd3L5S4QCIDSC4HPbNbq5mjsE2fqXh8r2IwMR+03kAL16tD4qMR
nrfpdim2nytPoCMNTLWImDRUfCYWG0FoQK6qcXZItsVu31oRWN5N6uri8+NtOOsZUCwDDybesmN3
8+3YAGkOPS93ONvvP1rmL6OsW/ePXK4TI7MKQPA9nWWNoqD+e9Buc27hkp5dzyvrk3EyYtlrTjpa
l7d1aomfufsWquvChVItlLEXrM29MNA+ibQQaLaR/Z1ifju/xH/qfd7urXCgfJ9RjeTDRUgMzqlJ
GSJPZBT7JFzF32VunMXISJEwS7OVtAb5QOf+JC6AHsP74zUYT+Ik1ANkB6xv8I8KqHUnF2A5oMMi
Vbne1vCKH3Lf1KKlsuvcCb2xMbnn6j5uZD6BDaYUzZaJTZERd3Jpt/WqK/aBu+8Y3StUihYcE/Kf
kJ1fmPvFL5gc3aTo+XoIUfdOe8MvGwvix1CWFY0O0RnHbCvH3TY5+gmcipRtZ4pavM7LBfja7Eyj
YRiCgWgevOs1B1dL2dUd29u90Hx0aB9ggmBhMe+IkZAsgHzaPzYmcaeqpJmSD5jp3uotsOetvXVp
fDy5BH+sinTPSC6txSeZvG/ONVnKAM/VG2AeRGIAL/ye69vzHNQS10UdCuyX/ceXS8aeutiqViG1
UNi3ce+SFrI1nnVaoiOZudCuDU/rfH0FnAYEKXu7HqxSPij1Z5tcInnh5bVkZXJW1HRI26bALkJ7
MJTG8vpYxio6kJFyY9F5/fhg/j8mc2TvBSZ37Hi6nczM+89k1rTS9/unxCwt3xjIM8FsvqM7b52b
59OfbCFcmtumePiNDTe4vsGueWs26Fipb6Bha3PyJnSfeTlZOIy/jm7qcq4sTIN7TuiCAlktFGUJ
ZFzVPdg0AeV7esHmjEjwqu21fUcr8h3TDvsWKio69E3WHn1BWeXvG2E2lSVRjiK7TtHAtUgu+pv0
ffR9k2VmokpyEx/fB7Ad8ovI+kVmYKZWuneOzjqmlnGwAyM0Cys2IwPpW9oSxkwogo7HW2DuJsbr
8X/XYgqUjtVWA+xhGGzgDUUKQZmPRE/3w6EP/s1mu7Y0cZCyUnBlrqEOHGPI5TjpGLK69vSGAJTz
7qJGeUaU2G4Ta0nX7jcYfDTf4468eh+E8CaxJv/a/ngZYBtNCcRbxwRhB8Gid+T4XZuQoyDV6u/u
LSMFOSPVS6O9q5fbRZTQ7GWBAg4aQkbJdZCq3H6PKJYCRK+GHnNRvKClLj2pelscROEccxy0NZNa
hYgyVdYLqz1T/xj7Cv7X7iQaSmSpVtHxCuiQFQNoU/5FfyeNzdXCAZ97dt7YGd3c1Xw3fiu0bgg7
IalMdqNDbY/aLfmzMJw5bwl1d3BkoA6Jd9dkOI0j+HwutyzMSN9PTy+5tXYJG+jDawpRT7JyDguv
rdnjcm1xMrDBRc2Aa2Exz44JCJZzkbYR0olrSW923l6TDs4Samh2MhHRAY6OrmHtrvWEgRByLnaA
Qu4bHam/Dz+03LUmkzqkqrEwo3Mb5NrW5KXjIy+s8mGPZ1tN9pdW1VOqDHvdkJoFS781lOmRRDME
KorYjdCDmbgD1esdLW85YKzR0lhbubLTcAq5Tby2yLNLBmKWJv1J9qpLIuu0FV5excOrpqclXOHS
qo7H7f5bfmvLY+v89G4PymFIOBGj3gcX96RQbkMhXo0d9IPDv7Bpf7vKHxmb+P5WiZzWLcbl3A7m
14f5UVutpW5MbN3nZ402JNoeX/4ab8ZnTt8Kq7MjugIjq+6el9+bd71pYzSHBCwUCPD6A/XT5AS1
nRpG0A/m7KoRk20fxnqhRWgxBWrHKIGs30h87enagI5rlgFlreZA1ThM5PTVlxN2LaE0Z6F1VDk0
qR/hf8taSxhE5anEX8SvXW3Bg82GLCraX/A2BmE2PvvWszCDjxZ5xhnzCrqD9j0ittRh9WCl427U
1qf064fRV1tpXROVLqFdZpK7IM0G7AEVHKA9pmDrPMlUr02RgS8HY+C+BO6lZ0wolko9fXwOlwyN
G/bKf6poNPMcJPvtRrE/RPSH+s0pw4Si9f+xodlw/npIk/kMZCHFkJBGURKiX7aIR8By3hrFu6cS
yUBOBbRK4VHdQpCHIX9Wr4/Nz6UeVBBmjOQ00I64W864aDQ3imE+K1waKXtJ+Cui27n2IVvI/DhM
QVmQZjTg75BJmW041wjF4eXxR8zuKeQHwBaCqjXAsxOnXiUZ+KjDirMT1wq3A9E+30rTqlxytAzD
fT9sNiflHV6HW6SznLnAwGeFzlC0KCP5Mo2E1ZgRlKEAeLDehGSPtEtrQHEiPBZIMJ2EY00Wwr25
5QbxO2QSoAkig8xqstxdqEaiP873VkD7cUfeip8EPR4ZORCUQhKq6Tk6NIX162r1eJLHmH7i9cA8
OD40AG/T0FRzu6PzDv5HKHjWTlpTSz5y97tqdxGUEoCvFwK94ZfqI+NIHhmcHCHI2Utqh0SbHXxz
6V7hCl1Wl8B+M8cUD2005Y00qDIc0u2gYp5l5DSHjbjZ940xUH/Qk2qJimHJymR7inJaQhkIVoYS
LDJP/ilcsQZ0JL55zSWiLq9wJ67i9pXNjIXtMnc8x0wCUnTgph9l028H6MseJEIaeFs18YmrnjVu
l8ZGHBoAluRdrUPvgXR/FRmMFTQq7fTr8aaZgVvBOUAabexvQdQ6lbr0M5GLm6HigR3lT8r3CMUI
DYuDTMLF8ckKKITScIzh+NjsDCDi1uxkXQfRYxI1hdmkOMm9q/MJQHV7zVTbVdEQFQw7mWJqOj4h
9j6lZxZ5DkkXd82rFup5sRCd3PsIfAwaJMF7B2Y0UAjerkHjtmWItyyP8G8N1ePtUtFm/P9vD8rt
708OClLoQhtB+s0GXJLIyhrU7BSpRSoN26SAAgVD2XKvBTroDNJhXzVLe+z+oN7an0w2khBdA450
Hrhtkr51oLx9cULdiZ9D53P4DOUn8F0of1LSE+BXHy/0TGh9a3tytDKlb4RcwtijiKJm1ZQZYdJj
95aXqwI4aUMsl0oJYwB9N9tjnysqF8AwTpunar7qQylHrl1A9zPQmmwTK0QBfbsIXg9ZPIcOz57r
0m/AXjoMEGNMPEkgURHKMhFzFtDCJpaE3gR1l78d4jDLwPDedl/h0PafKRsPf8BFkcfG44m6d0GY
p6uvnjwLQMAXodcaCKFC9AhbyisBuO3Q20pdSQM1WrA2syNGqlrgAUesp/C7alfRD8dVmZqiWcr2
pTcxX6vBS7xErH5/HaG3HnwBgC7LEu7dyaavI7UVkr4ZMTAgXgC9VJ+Xa8YLdSV7FSLoioNmMF1K
gYw/Oll70HEAUzHS0wImNZlFKDVrNZiTABIJi8CCcPsnSAWYhYiOm/EX0JRDTQW0NpzKTlmtklaM
Xcf3eFsuAe+PNmVBfHFfe1B0jByzaXJw1hcD1M1MP76AdqSOT3ECHs3gewlbNVN8QX4PvJXCKHCC
Z/O4ClcL6UKTWQ6bmLedffYCaUddMtb+JtuWugEpcSMRifDyeKPOlKBhckR8o2sJl8Y0JcB4al+z
Ekp1/SklJXLDMRV17tDRA/je/0X8hiz0yLkOlkU0yv+2TV8NEI8mRUHXOkAEEW4iwBizP+wnT2Pq
U5UjjkdqSAqT7Ll9W+IDmHm5oRqJmQXiCMouaBO+nVu/lxmHQfBheylBHQuaSytnXW2VQ4Xk7bYy
Nn/zNWD3Np6O68dzPOPCri1PqQjQlhlHLp8JNteAqyyz2JbELaCbBiRyHG/BFyyNk5+EIAwEtVOG
wTjZn0zPD4K+djcxRTeo81QYItrDHCQQIeDjkXypnjZ7lK7m+PfhcL286iDGTgjb2bGrSG0lursV
0HNHWc+gTEvqLeaXgs166Qzfp2FuFncaLVeI4OtQgWEl08NPkUZPUreTKPuCACMKFgKMuVsQeSWw
PiE1iGYxZbKVkgrJNVXrgFDptl1DG438cSUz03Rgo1vvcyiXIDFzDv7K4FTQkR/Ah+Q1Da5dAPh7
0vGERxy7Q4u7tGl3n87bJsIbZOn1vmR1spOQ6O6qvINV6O2xCS1rq5b/1chAGyHjOQfq1amLZ1q+
rsJAAN6Gf60YcS1wg15xAZF4OxeIyqxjVv3gkp/SMSPe5IMV46zacmH7jOs1uWdAkzRCTXGLctx0
PSMoeGesnwg2tJXX0Ve9dk3M51LsxD+2Ml3EDGTu6D+EFXEfE/Gj02uL+8gv6Rpl/KUE/sy7Ffc9
Hq6/BPNjm92tt+srXDOR/DskPV6JFUJy2j2rL9/tt/pt80TjiLzl98MTGn49U8iI+JwsvfZm/N7N
N4xB0pU36MpBClMJ3xCi/Uajvn8En1FK2i8vXVjAmXfX7XAnkYIfsYFSj8N9Goj8x3It8gYt0p/U
0FblUjPJzLGAMhhAUyN3/5iOvR0WU/RO0I229pLxZ3GXzP863nCgJgVQ8ReycDVpNS+7qSakgl2Y
yQtPzXj17FulzppG+o5toj++mjhhblPisfQfc+PnXJkrQgUq4+q4RqQwy5/WArAa1yF4wXfnetUs
cgfOHgJIeilIzUssALO39qB0nmdhUgu2Ewek3TSCwav74Ms/gcKFiMemeGaHXZkskcrP8LFgg2gs
UkbgQhtZ3m7t1gGSaaDY4m39wm+g5IZGw4NHOrs9I3F0WsLrzIDMxhwVbgEw3LGIdCbhcqWGde9V
GYAlsZGxOojendrXIzZCD2NouJGqJ06EOdhlmU/aDNJmwolTEIB5LWSHbS7aesMmSnlapqtqVHDe
hbyueOeWo2JB5Q/Bw/NSZ5s/EeooS0x4s5MFJTTEZyhzI8s9mSwPjKlZK9W8/apD4bxZrUParFg4
R7zwcnSfPvNbvVSQLwahzuP9OMPvgom7Mj05yEGbS2Hs4s7pT/wJxT690p1To2tEgmz2G1sYxjty
b1T0yfu7dWj2q2SxsX0uJB4fAqDpBwsdj6fB7V4ZabCQX8H1Dn0KZHFS6nCkougHPbX/4i1/Y2oy
07LjAyc8wNSrrl/ETe6SEOSHexYB2molLqBdflUppvccmAnAeAxmfrynJtaQfVPcIsTVKl3KT/ZV
2XZ68yIcQuNFodaOA4WMR7xTYZ/Pgm0XhBhvyWpHkM89n1xzwfPMvLqgf/LPt0wWWul6sN0xKuDY
aDQFJZMpiVhucSljMXcHgfccnf3AzrFoNL5dy0bKlbBXB8GupOdAI3FiuUaH0DAx/NB+vHfnIm8Q
cf9ja3Ix9EzHO33KwnWD/ZVoZ5EOX77NGL25Sz5VstmsMvpDF6zO5d5urE48aoNqRxm0vGCPJYCe
cDtnI2+aFyLrR2O3Kwhvfg4D9VYSLf88HvDcVQU+G2QFQGGPdPRkbn2nSoY6lPHSUKEF4pL2HLTv
j03M7RJwPyOhOcoLSL8P5uvrafA5ny8xuKgHKFeD1mq9C+KNtxDRz/SUjc8WkGn8ynOB3Pp2m/CV
qyoxg6G0aCfrX903tA4fSxAyNCtC4t03NiiexN8N+csYX0JJvN7iFmZTnpvO62+YvCpKSfRczlcF
O5VSBm1NYRlJViIM2puWe7ldhWn/4kJ976/saHKtp7WDbnGR8ZR95w7oBdTypoqNqoWSIDpE8h48
xyFCDJBmhuwXH4sA5qQNikokz5lSooLLeDjugZOg75YLoAnCulLyHcliHJmyE4MUkqm/BrScHHqv
zhrSFkP9Djx+vR64rs71WGMkW+FL+SXNkujIp0WDlEXFZzlNenA5USGRBdcogWgCJ3ni9e9BqhTI
lXJZtmLEGIFZpWgAnHuBuodERrTKImVYeZns/uGhqePSWpQgf5RUCUeGuKk2asIz6yhLIBwScZnS
UHCh1wna5SO2NZICbZgEVAKATide8clGbcESuW1rh6JRN/yKMVVg7mc5dokAe/bG+Gfp5Cl4u/Ub
NHZC+tEOXnIVIGcJcsugW0sJs/a2jqGBX9UzH5+M2ZD32ubU26hy2ScoudreTqbe+SnQ3RNnceCF
iCA0Ji0cxJmaH04IKshooMZpv+sYUNso0YLEwe40vJ3emPt9uMoBTErJRXoCA9pnmlEx1+WIUia1
9IXbYn60MnKbqKmM9B2TwyGJUMmWu1i0xUZvmNMAmsVXEY1CBWHX2FOKAMIiCLN3h34JGzf+8vTS
hDTHfyxPbxA35eNskHzR1i58RkMiFBaf7tLGKpvjQjgw6wEQW0CPCz4VRLC3Xgg9oXEBZTARD+6L
1u/rBqCBherFvKe7siHe2oiznvcl6A/gfbHfglwEnEGe/vzXMd1dQ4mxWZ1/Vsr6VV18/84ODpBJ
EWTPgKP+ur8rV84IA9Nz7iDaWx9mHh+GMXC5W6Or355EbDVSx4ow/nZvGxvbAwDw8e/PH/ArA5PI
SZG6QNYyGFChdGB5ABZe0gYlPahTdUpGBuGU1jLR0l1bLQRtv9Hmo7FNrqZcibEBc5hOjf3+48kE
Wou0OfA+YBvc7fL14bDhiX5WAuLqS9fiXPQ0wlz/s2aTU9e5QRa4HiuObQf7/ucD7xGwMaNBaP0c
ba3s5+09fjlsbCBITivkEP7Vof/H/BSVynAZK7QBht5cuN3T+ABw9GeF9k/nCuhHK1jYRbNOBg82
xP14ngJkP5nqbkhLjvPhUkOgHfc9jSW9MvqXDXh2/jhLfI5zc3ttbDK3WtcG7tBLSCNAAnij0Oh5
xb0vbNvxDpjuHawdPIoEVkywHd4e9qQJ3cqpIxGpCjPbsiZdnf6s6qU321wOAU965CukX7bnaQSK
c6GCMVi0fYhM/phfOQE7eEq+tO3T+r0xvGe10A/Q5yB2Y4f6+fEY5yJEAP3Q0cRqkoYvuB1ipNSx
kDe8aAfyV95/9ulLzHz2vPHYygwgFnH9lZnJGBlBSCK5FOC9LqPX9GgDsQ+i5uTrBSJ8OA8iITvm
pJJ2RysqhyCv9M2eMLqmg7urRsXh8QfN7h5gQ4Aa5YComN6HmcfnLN8ros1+ME9Ra8n1GqIT6KCQ
F2r784ZkcJKD5XqMxG/nV+FzTktVT7IrXZVN4Yt1VkliNOEq034eD0mY3Ueoe0myBm4TcEPfmmJc
l8niGKZSozQUwpwHcxBotP7Ymz7Jzmja/euOyamIcKfox0hI+AIqzfiIrmRfB7Wf/fh75qoZo2ou
KPoFJPrAK3v7PU7MaJzrYWvp+5bui11KUNanxVu0jXfSxpNpTZdOLD93k13bnFzPquR4TBXBJgIN
ZD9AvzUS6nZnE9uMWN9kZ1Q5NVYjBetJf10Y8NwCjDKBI40HSIvVibsoK3FkOoC/Zc5ZpJlCdFG9
ZwE0QV1igPcsgLSkmlsIvxjs7qUk/Owde219cseKfjOkotqPQ9/rkLt6U1i0/hI1oD9gv1stjHXc
TFPXiKhAHnHCyI9PM3SD6nQc48uiHaMdplrnllvQxFP0MGjQF67qXaBX3vdjo7N3+bXRMUa6ioFq
qLyXGcJbxOyvF2cPKBfZP5Vk/bc9Ho9v6W4n0ANdrejrkruY2VbgDAA+APE7eNbkySkO88AJ5DKW
bP4HJCUt0rw6uGo6xno8wJkY78bM5MSkohuFVZfBWUhDZg2Bijll/ID2DioQj03NZVsA7UYkCxpB
DqwLo+O6mktXDjMIveaSjVwkGRlTn62jRQvikTPwrAtHYzx2N7sFlxus4VxAXR6XzOSWCQc2byPJ
be1EjVzdqzGwuvXqhVvmPvE6mlFAjQ+/M6b/JwewRSZeKly1sbun8MDpwireIy3+F3Rdlk+l/Vtl
iHqpa81pYXja3WmYGJ6cPcmXggSMNq3tygen2DLnai3Ea98zgWptqk+F/xP31KPyDk03qRl65pf2
GYlGjOe59s6XJan0+DnX/f3/Ie/LliJHti1/pazeVVeuWW23jllrjCAiIAABCS8ySEhJrsElueav
7yWqTh9CQYe6+rUtH8qyMhOXz9v3XkP1MLbbNHmCPkUm2dk+9uvQ4jAuS7nDETa7UcBuWGbDCOqB
0Ccjt2PYrFh1djOUvlrZUOlX+Ka816pjTRoLNp6jYNFN8VpBA4WbXiThnatsStB8rxKAQOk+J04v
ObmdokZpFUD4qYbby4CjSI2VXg8ze/9QqbkFYhCK7Y3wBDUT5AVgKnJQ3ihfpbbPW+lsqXyZw8W6
NMMExWhD7x5UEPofeQU3JMgh7wnE/PAx+q0quDx2jbvL2+Hsmv6cQNSkCArhpmws7400Hjt9nkDi
xTc6clVhZK1J2a21sTi9Oobifl2ijZ3ig/1W7qS1Pf39MvxPLxbrfxjK0agibDOI1TvFTQOowmOK
JWJVu/D18oCdY20WI7ZY8v1YFWpH5rYskAVVtpEzV729Dq3SInbl9Tti35v5Cl3x2yEEBAZvYARv
0Mw/PbTyUatgmJqi0Ya3XhtmMPQg6eCyflvnQBwNzfBYxOKaYtU5LnTuLIoZ4DrjGAOWatEuo7le
dJg6Sl/ECXw1CWyY6yIhM56Yi5YMxcnB194TaV9+iDe14cBWwFLa4+VBP8ulLD5jMebATY6FWNB+
rvYXnoAyeI0uh26Cek51k+uyd7m9z2rp2Wb80u/FZqQqm5ShwXgrldfElmrCMSCh21pxmp9MtfQJ
BgIMkm+2djQSN9+m+ob9JB9d78R4YrviOwGKkD1d/qrV2Vg8/XictExPsnnpsWyTtncqseO3qAxM
O2eWsm1/9Mk+xZAUFtecVNgl48pxcV5nw0zoUGdAqAfjDhRXTxdEIeW8zUu1f+DaLtGQIz4WR1O2
G4Yj91kNC2vYqIWVbSsV3gqgjFDLvCPJ0yB7o4GT3R1AflGRy+0tmfpyf9CUrbqKs/nuKJ3vwVnA
EkH4MvsPb/pekQoNH1lbGhxAMYHabaFstcaPBj9LrlL1hZtHVb5fmaDvrntIIMxKGbIu4uVzOjoy
XpVc0JoB7h17ktzxabCnAfLTVXKk8sugiZD0uaolj4TUFWD6ppkvdbuCfF0+BUByhD+BAa7ep7ct
vN9OPyIVQp2rLUhWPxT/B1aIQS3jGQ9Ln/m5n7Q2kGrjJvVAAzmEd0BWOdqhAJRE/fx1eUDm4+HL
Njr7lMV4CICUAc0/iQ8iYO1y2lupeA0wd5iv9Hn5Blg2RBbnowwJhi4V0FANhcOEvA/h0ahKC9p2
rlqrXpPb+U5uG4jlvIxtsXJaLE6ns8YXQV6UTJ3CuCg+NCxgr2F+P4lXSbdJiEMaTxNWkmuLq+Cs
tXnxf4lfiSgYjTBielMUc2B82/ewzWmdvL7J0zVux+q4LrZ7mJniwFTQMIut6Ebcq8RN0doDBHco
aN1ysVFdOFRal1fN52wtlw3wFhBWgLu1AbvdRReTetQnCbOJcmhn+LBn8SjktOEWAfQleVtTuPm2
l7OkEY4KGO8A5nnaXktFiKICiv9AFVfNbFiR060pb6rxiCAyzn5x069x45Lw50pHv5tLXK8ws1Kg
RgP87mnDU1rpNBxBP5PbOHzU2rH3BwkVNVZE8GbP4/FlTLr8UTBkuiWiPm5yYQQNL2PP+VT/Skne
+1xX2G0GLNzNxCTglkT1tRwp21z+0u82MgrhYDLBrVUxl1jnIRdjloX40IR7LW7DmPjMkY01i6pl
uuxzcc+RBhAk2oyVWoSjXRfyHuUMCILWDupENj1CpfOY32oufe/9BjL3gqu6e91LtjCtcvKt6FUo
lUHc9DZ1zC1MCxCvJ56wFmDOW3i5Ir9+13KFMCKFsozv0qUPLc82ndfwxB2Q1omiF73HM0YubPWv
Vv/r5/A/og92/Ovn83/9N37/k5VjnUBIbvHbf/3Pljf1a5a8Fr9Zbf3x2v7Gfv1237w2CW+Sn/y/
5x/2v//xv05/i5/1d1vOa/N68hu3aJJmvG0/6vHug7dZ8/kV+Kr5b/7f/uFvH58/JRjLjz9/f33P
kwLZm6ZOfja///1H2/c/f5c+l/V/fW3g7z+9fs3xD7/00H4tk+Y1+y34qGtozNbj+c/5eOXNn79D
KfEPHUxGlPTA18FyxHz0H59/ohh/oEw0o3BgxSnB6uz33wpWN/Gfvwuy+gcBzQGGawSuwqhY4884
a//9Z0Cxw3Jwhs7hFQYT039/8clE/Wfifiva/MiSouF//q58Zsi/LBhwLfEVQKpBxllGTW6pxZOn
NWtYW7XBqDYevG2BKc7KwWrggWvB4tjt+fTWZv1Lb4qxZRDtui6T1yzSbzq8a5XIKXFr44R0lewd
ts3dnVqNEii4ja9H3Ol7GY9WRYFGMIijTBj8qNC2mUQlSzTjzSSmhU3T+rELYd98mEh8lbNdyycE
I3heRwhpk8ISWu2pEqcfxlzTp5LbDOSp05R9HuINngyDJURDMMIg2tIYoO9S9WJCOk9u4huRGsfK
ZG8NYZu8Qv2Kg6EMaeMbnNkuTerrguQhctzp7RhVG7EkvjAOB2HSbo1KTWydMGiVyXGBJqWtyQDQ
GFRbjSqnzTTkSGD5CLHSEQbOmXINOZUjF2YCQ6G4XSvhbp2YI2ZdbJmlnlplA9eSuOXQS9a71CJF
/qoX4GI0ybvZo8pmVK1V5y8Dq56JhPQBLCwBKBfu1SE/in3kghYKy3h1egV07R76zvJN0077DDd4
TsngQidgJ8sCtDLBzh3xeYUQGreKrrUbCBe/aAWHOECvm5VrckPZQUZSdVhHC7/j03YytduWhO8p
BcuLiGFoUd30c14YNm/Sw1CT67pqfhVxhZ/LZO6rVM5M+LrGhmq1pBIcsZCghNbp8bbkUmwzisUy
8uROm4pNBXqTPZFe9eGg1rt6KLtF0pvQYYGLE0DDb4JSQaAur6mn9w31e+jn49Fkio9MH3MHOkqQ
qOtDS8qgkIuL/iD3+bPQQebdINSFAPxgQz0NgxuDvmpqzWYsxXtRzba9hDXaSNNDEpqOFAl2p8rB
qDcfE092shJ6QgZfPNXIJYsoKbfBc38J64haukBcvB/2eZ/YREV+JwRKBwcnh/egyVoLCNm7SKO3
cZP/7Bh11FD+ZbZNaXdarFqDMrw0EQzMdP1ARQA+CjL5epnPplHmRz+UT3JcbctaeuFT78aSRK22
y55pUmQW07RjVUFepjZHBuFCqPORUHiXJw0Kr5VsaUV/r7eVq9Xy5MVJN1jw6bxiaeHlzXBHIyzY
viI/NIGKMI2fWmDameh2KsSxjUQ1HFR4kG+K3azkO1VCGAYptFuxil9aw7yLKvlRZeKPRKRu0taV
PQjRTVWMuNFLWB8m0r1eZl4n5ZsQvrV6zX+kU/bMpRpZu4oe+eDTqHmmUvPQEZ+nZYPbN3FLAEHh
c55dD3Is/4zNGjaVXGtkwVYrtdk1cguub/RQNSXz8bOo2w/pPR76jsim2xjSZJVUXGXGiI3X2mko
7luNHsKJWJVWvOpVd1WI8QZWKJasR3PfXicKEkrTe9V0nHQwZPskfxwb0EMU4U2KSWinFdkbvfhG
4MJhobp4UE3eA1gDwiHB4iV9vu+Aj4S0fb5L8nRfxFLjCEr6VGvRkxQhcu/MBt8Kn7MO57iTG/p7
LDPNFpT23qDFrZCVhkslAcRtXS49Kb3p9IFcGXISNGYKQ6NetSOeACer3QAE5emT34aJHUfvXIHg
M624JWZQWSiKCdpgYnFHxgnP1jaIkU0Bv7TBs5nfd2Fs7CpZvxXG5iZMU1s34g3T8WaliWClEWQB
zazxzbLbmmN4pwnZLYxdQhbbSPT+MJoUR6vUvpBuvEr6l6Qim5FT4vIOPiSlAQri+CZpeWUJsajZ
BB6j2JIxDpcu20RmqV5TkjuGMl3zKn6SJb4nTPkhTTXW1DhmDiTB+iuDY3FnsrQ3xA56VUD5JlLz
2Jf6szZIhSUW1ashhT/AON2VFB4ojOLYUCpIM8WQ90bipHaEfuw8o5Oh68AUi7Td9djP7SLdKuvG
tUSm2gZM+bkiKnVLDUF/iNhf5hqc26vUTvNexNBBJwWwW5fVEvQ0YnKXQP7XIgPwYZArfzdHTFKW
7ios7YINd1kh7bBzIfakKU4BOF4oiu+CRjOslgqzcl8CvAs7LxmCjEmh+5VEvBAYRDV8V+PURcH2
Sh/Fxp6QSggLrQvGoTlUSQEhsjG71qQM1CGtlG+YojpVzyGjXm8RBhgukQy8WfCA6RKLyZMbZjDE
5SZe5oQWR0lpvJBVR9J3uBsIW0kYIqj4GjoiEpif46ATIyCYIUhzaP3lvQYVBBPR+SAGYpkKQJ4B
rpql45pp93lacm4G5FGUHedMrj5/xpdmGG6qNg1HMShgVhvZOVWQvILPvMeStPgpTqpyz+NYNCy5
65GmoTELe6xYpTmkOoT9OzqYLwngfJEDKKr6TlkNWPnlR8TyXWfMItcwM5FEpGXwX2MxFJnSwNOk
6sSAqr+iV6G18bjTJy8b3sf3JuS2vkrwWDywzlpcJA6LQRlp16DFnam63A9/IvvAbv7Cf/x/F6eT
WVfh/xyoX3/0v93P4fJvT6/ZBz+NzT//7b+Dc/MPTDSsgLDkMdHzc/vfwbn4x6d3F8RdkZ9Ca/8O
zSXjDyBQQTyCBR5WLwL3L6G5/gcYH/jfqKVDvWM2U/wHofk8418Dc9RQoOGN1IKIMB900sVLTh/K
KUx0zgNRLS0cn6AEhA4CDaBHnUi6+zJAf78Lvr4DlssPjeFFAR0bMEdQMF7SC4VEGBUidDzo0vJe
qKTbZGBeVDatVYrQqJ5KxSrEXvQvt3p2Fnw2Oxs84xiAWPNSbCiqhH7K5YEHfBo9o+n8MtvX6W0/
eQKfvGYEG3lfikHUuB3p/J5vp95X1LVK62eaZjHUeJ1B2/5TLxo6qadHUspp3I+GyYMpgaB5IdsD
8LedryPoUQEHG/1IcPVi3/5ikTWWSCd7OXHb27J0Y/WqGcEcgVcDMg2JjKLDHgww3IztsINhTSvc
8Ps18s03KwPeCTAp1UAeV+WlUn7eTlVkFmITICgdNGa30pOuolEmWNgUa2fhnNpZDA7cy0ASgWUD
hNWWqeKKj33YNJgj2pUbvaiDIn026xL8WhhLRdGepcSZiBoDifyrgdOT8dRnxFlZKNiJ5x+BqhJw
DPgGY2kZR8NG6oRS40Fqwi5Cw3VZ0dvoVmUOVSR7bBwGS6XK7NywgqMbUOE/Vj7gmw0CNTmAkWDZ
I4pnrqxhUiQiJE+aQKFPYd9YPfugkYQacmG1umjp5U2ZxtvhkdfbvjyUWbSp48bmMkz0fiQkna/T
NRWY5X2NzYMjC98DwczZeWqRSgazVG2rXG4CmROrlvestoXIH8Cjx+MZagnO0P5KUPOixwoeAEZe
uqksreR4v/sGBaABiSg4QeA8eLpztL6oi9CgbRCxiljUBCbf6KXBXhn9RVZrricDCY4izgxQmOOT
02a6Oh6BauzaQIltjpghdVPjMZGv9crL+iDEO5s5bfu+0ur5osMBD8d7TDuWHkyVF62atE1FGqv3
xrSZcm+8HgdbGUBJVnfmaMEz3tKsYdhM3ehebvlsg0N7CgkZnEaz+DYo2KcNFxJIBkPSmfcxCwzp
UAmQKK2fk/KQga51uamzCUT+Z3Y1Qg4IAmq6tigJIOUyyS1sk+51uJNUMATlK2f8eV+waXWgrSCi
hzT58rBSq0Emdd0lgdyUlqxyyyg9wzRtnHDwcV2Dan7XmjyDoUFMxPW8JIApQgSqkCGhNSO2Qhly
wM/Sk8J3SGZdHrdvG5pXI+IDrPwlOCdTxo4VDR50EiCSExSQghLWotWmSla2+aJmA/VBAB5gzwWB
EOA/EQ2croV2YIDvAWIU6PcZaGTxLNENxegK8kqo64ooVFYru+27rkEpA8V7WMvMZ91pixrNSaSJ
GVpE6f5G1m2Fwjp1l9b3l4fw7EhFz0DfhgTYTAOG2ttpOxweU1qRNjRQ4UELDz2IcyBRaunktt/+
Y/OoeRjnhQ6JF11RsT5OGxv6Bus8UWjQtaZFjQ2SZ06DJy+Uhks4Gefi3eXOzVv05NZEe7MJC9BU
M59kaRAQ12YpC0WZBqyd8IY5grjRJUirrtQT15pZRC6SkZq50FVohmvbYspsFm41Qd8La8XaTwDY
hQ6pi3VYtxUu5gEtQZ5B9pCarVov1HdZ5SuOgLjoh8i2l4fwDJ4KBIkCjKaISUMsjCr56Zwh9VIQ
uHfTQNKdut3lWRD1DsLRGEhrGS/kVpGscdp1wqb303toKpQffM0O/nyAZ4lVU59BoziS1cUAi1MP
SWwhSQNt3NT6TZjswuogkbfLXT3fcjh+sTDneBgvEkU67WmWRX2WSkMaxIIXHpRrnm5G4JsqssK1
mN8Mp5MIGSA8JRDpQwzCXG65UkAeSlX0IhDDa6lDWq7aJcicXe7M+Yn1pRETB8hpZ8qyS+qEoREB
8mGTcStnB3W8UVrbrB9kPOWpc7m98ytsziVA4WfWMUaQupiiRItGWa/FOOD1m0ieyrXo45tB02VI
FYFPjLLfmadyV5isUyQSB6r+PjRHofATeCdc7sMZM2NGSwEBYUA8SMaJuJSfQjCHhH3JaECiO+ho
ABR8JNlBHH2mvhuSxwIl2il79dXsIF+0pvm5HMF5c2FJIKcJYCaYb4vlhzR0wjUWsSBCGTlVrw2E
WZf7txzDv1qA7xC6h1bMRQspG2DOgmpvwCAJNDT7DJm3sHv8543gzCUE5zuYEvJiIVRmirWgiSzQ
waVXwvdK29LU/8dt6JKqYpciQQa31cXijgohraA+VAciOVDUQMQchdXon4/WHFqgNogMgKh9glm/
pMhSOctJV8Y8SMiWAiSaxr6Bx+jlnpxPOm6mOe5DWA1tsGUFW83MuiqrAvkFvUTonkHWj7XZmnLb
WivzwvjSFVgUFD0T0YoS3wsSaJSww73cj7MkAoYJHTFntycRulvLraMyI6E8RBMtuZqUV1EwPU2y
NW2yomM5WqPXoJpmm9EV+MFVsS2KFcjjt12cdeNU1cC5qsinXSSpBm5vlPNg6BoQ8PUqt9t6XDOO
OTshPruJqwhrGy9R0MVPm1HjNhzHCCmamjiiaqEgwia76GwJ6hkek36I6Us3vbTciTuHrDkCne9f
qOBiQQJJN8MqllcxlDukkfY6DxoYwuQKsbryqK7treVdO/fwayOLQ2ISciD5QqRhAEHYqOJTqFF3
lB45/X9Z+hKOOcjCIKyGY97pUMYTU/OclE3A9SS+I0iMO9MU883lhXmWVvrsD+i8oLvM5K2ltO7U
50MvykITwOKNNW/6ExznQ/1HE3v6E1VsgmqOwT0U4TjxC2Hy88Z0ZZRS30e5QoJh36ZQ32T7JBUg
cg5eDrM1AaR0/N/pro18NnzANcPqJbtlG1P0Ln/9d6saZlp432g4H5AcPB2jsiViXQliG4jta6eg
YN0nzuUWvptuJFRAhkIGAVnYxdGQ0ETRB5qiqsVpdsVKud9GMMGxxdaErGuPSstKe/PZ/DX6mecD
kaSMPBZ0qACiOu2SNKD0L4WsDfrcH1N/QoZdfEM6AcQYcyMAfa9emZA+7G+qcrLkfpeV20R8K8H4
hhkVYs48t2Xhx2TY6UGvHVNzRvOuyzxYnSsTylZXveRB9k7of5XwP0eFHy4/fp3esNQdDNtMXdJe
x1BZCI+UQxKH2yB8W/iLGbe6DyhItXsDinmgoG2TnzRKdtC5B4ApGsKVA/NMu2c5DvPEfD2Ta+hW
mW3eIqa1UmNHdWTM7sTYMxHaC5aguNNt/jD5WhlMqtf+KAAhxiPJ6nWn2oywFOdu8yDTHfnVkC2X
3lBbh5jEPhydeC20O3t14FMhwI21AVY+EF3i4kho6zrPB33E2apvM1H8mWjtQXmir7qw0UyvqJvA
aB8prVcW/zdLE0g3eEgg8Q5196U+kAzpegid0Cbo1W6y+FS9KNT8IcI1ykwmcWVdnlWb5k5C6xrU
UtDi8c5YbDWZ1kkBhjcPJBnMuzHgKndKUXEgc5tpP6h8k3cWr9aCvjNlrLlZxLQIaedg4yz53utJ
qcBmug0koEAt04D4XOQ0DyOcJ61BxtvfRXxzo5QrEdT37c5AQkQ2hnoWbQpxZUjTEDZBRfwSXYwL
q5Niv4u8VLgqbVaCTdq/dX7UP14+AL450vDE+k/DiwMnH2mu1GLUBoJ6YBLMf6W1rNBcMVoeMWgC
wScysiAYLm3sRNjYJbkSt0Epu3pmhz7PrvNNKu4gBhZKVngjVq7Yv1/u1xlT7HMmgXSHTI6CYsqy
XGkIYljIHBua/By2moacM+T3RFeRvSSCtFUoHgnswsHShcFb0HKQduEjnv7Dt+XyIxaruOdqJsYa
lpORtYC1EKzePpEZMDHl0+X+fjuPYNDKyBHO5pqLQ8GMBlNipYr6x/QhsYNYNyvx96eE6OKmmGMd
rE48LNHM/AVfTkhQxZqqkHA1NdUB93Gs1YA8PdTQlKimTQM2CwtKaINkSMNBrFLcKAo0WmQLVeGW
XdV5aBdpsWGFBx32y13/bvOcfNliDbd9LZNwzJAJpxup2qlI+HfHWHouUgdQjFDwqufmAGU1+rbS
8Nmrfk5NwBIMkut4/uAiPR0SgSmpYCTzIeW3buVyu3UjS7Cpo8AtILR+fowgZ/+KnJUg6jOs/ToV
nymRL+0uwt5Yr2SeViGCwq3+ln8kbgf3UtjzbkKn2YnH2pWvoFSyqb3G6zftvnbz+37XOPAlvh43
1F0ZhTlEOPkamDNI4CwgEYsgAqWBxSjQQZX0SjLuHWHjbd8SN3UbC7pi2m6l32fBI9JNJy0tLulM
UhuV1GgJVqb7els4g/VRWAa0MRRbgTnbaHsEvPxm00H6qnMTyMNocJglbuIARemJu8ibjn8DfU9w
vl/LxEvYM7LRp1+12ORMRbEAEofGfWuP9uDQd+MKL6p951VgqMo7soH1ERyCPiwwG13gP/FLdDRP
8CVP95Gtg3NP6pV+tiZsMa++S/OyWJ2EMxPq3BitHpREESaXBA5uYJT/fHqtLfAz96ElrplNne2I
xVgsVuaUySIHQGBuk8yuSODrQyzeWQP9n+mffY45snYSImXgRD5P/y+HkSkKfa7CuwJqAVAoBGdW
3UwbABOv6PXowJ7HpvaNYHXOFcZ15a7+posn1aHFSdvLADTWtBTuk9EC/HUQrUizJPAHc0vNHbF0
Lm8vaXl9fsLpAZyASJkCEvJSkMBIoVNL04gGjTe67eFNuRrtX6DH3uR2BjNJqDS6z6LT+CV+xXBA
Wml+3r2nqwj1qS+Vj8WM4skB57s4h7q8FfqqpVqjCzSb/TZZ0rZ2I1+x4mtYXDgQuoR60DPMJWc2
0uWPOIsGP8fgPx+xfGobSiM2g4zyi/YA2KwTeuUGvlftyh0qLUPcZTOLgkgGCy6dJ+hr+SPaIOq3
JLuzILpmz2Z4ijO4xwlS2r1TWqVvWNhFoJvciHDAu9zdz7rBcsy/VoEWY161bcL6kNOAv8JExO48
Ez7VIXzMJFuydS938VXw4SPW4EzO212zwcMEWt+JzyB/XdvcAULyGdZnW8D8fNHH7WT/qkGoFhxq
p5bpDBDYFLZr3p/yd8On43mM4o6KyvAykx5T2tWpNNeTPNnpdlskmza61d5OHtCTLrwpbPGqcUrI
LlAvur1rvd7TLAYWiJzhPHoFrPkKyHXIegjHeGXTfls3UcVZ+AH+OmAKLKKXQRqAkBDTNBg880Z+
rtz8V3mkjrRNXR3OqLULKCazquPlmVxtdnE39njdRGxEs82+9ZVbdsud1jPd6ar1RK+80qGpZt5I
K3HJGc8TueRZkeEzhwlNgSXPU0zwqiojMQugqnv7Q7fg3gj/Tpd6EPWwoJiw3z/5H8ePD6BMb9Ib
obRWJX/nO+90BaPegbwYNEeR6kEp/TQmyHOT4p1VFUH4AsrvK3HhK7B2KJwfxGgDvglgfszSTeri
fgPzqgq7eiiC8Up5bF/im+gFWrm+uhHugEh0+/vwCUvqkIrwbnboSpHxLOicx/hr2WjRQ9FMqFCa
WhGUjuiWnmZXfuzBC8yRHOaF18XKAv4kiZ+N6Jcy1TziX248MqZdlqpze9t8k98OBP4J4ta8rncg
j4BuJTvVg3rNvcY1/cZP7osHMwhdcdM+QSTMuBaes4fVGTiP/E7HYHFO1b3c5FUsz2Mw7JEi2UX+
EyirMCqdTUHHlfDvTCgDQ35SD1rcvOrAcklCCiJQXqLK7h/TD9Wbdtlb70QHS96M1FW2SbktH8AJ
+KdaKsu256H4MvyDmpsDPKZocCM7insnWXwF03B+eM51IAm1QZTt8J/FalaKQm7lusI9Czde3LCb
+lZrrMvH0fwzvq4h/FSQnZC6UVUyF9YW91uXtSHLqNQGAHpLfX5V9uIhpiYkcJpbOm7zdM07eT5V
zxsENBRQqFmyZbFoNWAxaFMbyC5I2n3R6UGn8JVj4NsmAAlFYIR3GGqSpxOjiFNWpGbSBRlY9BoA
O8ba+3IZAX2OGmrds/Ej0rLLWoZmwucqT+oOT2tE7eaxQtozAuHp8tyclWzmZiASAfNfaG/DbHBx
oJDJ4BPAmF1gSnayAcgeIBooQQluSnaxuBH3Etu2b2zH3VU44zc9nK9tJEoQYZ4D+VoAW4zaTIdA
07mduOOBiaArXbd3qXKvokzVbjvpoElHCCjT6xpI/ctdX14W6PmM9QaUAPQ+4AnmKf6yt1qzjCvK
qiFIYKpVCY3dGg9DfMWVLdefLzd19oT8qy0ZSRKkvM+db4xeEfooatEWEIpgMZn0VukOSmmZQuiw
CaKOpad3uUMlKFTrPvJWdte8h9zV5Noa66eYX6XlY893GcTR5V0KKm3hhoBZQP+NXEk79Z40Vxpz
SSqBa6GslNXOcr/Lz18sEvCueqHWMVSNvoWbjU4sPbeiu9T8BXSQCQss085eLg/ZdwsT0zNLXOMe
h6jfYoclsRKmcdwNQWo4Dd9wV4buwK67khS3fGLkfszs1tx26bX63PI134XvW0d5T1OBzcDiXBSX
aT00ujg1Q9DWd8rQ2jXfwRTXAqEaxfKnXiZ4e20Ko7bycitQlzCb9Y/EGFbW6PJ4xvok2Puo+QDe
fo7KrhiYSwMsYgN4YFpAb4yj1yOFuJZMOTuhP5uBVgtw13BMWmpBdXon6rCCEAN1Hw2HpHfL5Lkj
EHUmpZVMk7sytd/2CnoXwOcrmN7l+Ty22pBVE5ojJTLPG73a8MLNoaOkgkXKdbuZyk2sTDbPywNt
29ek4q+oDth09Ku1l+a33wIoGrLEc+S4vADlKS0Ymb8F1EpUeDIoiR1q4ZiC8rPS67PjDoOMt8An
vhP3krjYRJNaKXIhJiRQuauMt0WgFLYh3OV3UunV+xhI4Xp0ovZmEOBOhWMhTdckL76bZlSs4egM
fMmcVD098TQjLPW+zEiQ9b8m05+tsRrYJsEpAslotVqrW343tBhWZOg+wWPLXHguc5hgxvPiHa5b
/ljvKtQXmmklRD0Liec9MqNaIdyCuhRZ4gmLfmrHIeUk0LnLH/IBXCmttmckNoV1mpTLloRL9Lab
nqFLdGWuvbW+m1aUlOdrFNzWM224fOwi2FrUJJCRBsnumroG3jxzlP7W7F6GPrcofxgk1W3U1BpS
R+6DKvdAEby8upavks9BwAsYDxKcFyg9nE6tnrI2jZWBBJLmscytIM6lvJaPUup1/QP0IFbChrPC
5dwe6unYN5+1lWVNum5Vg5cpIYHGrlOyGSiS36Nddbspdpp+I11PKkSunCH0zNDh5QN9RIhoaak/
aIGcW1q011R7gMILhfJRZ0fQmqnfYNSZbdlwmHhhzWYma9Y9Z0EbOPyQMQXDZabYAz92OkjgI9Ty
LG+Mc6cr7TlytFHHWTWeWxa3MTbmLKSDaBclPYiEnDZTc5ogrNKnoOSw7hufaHM/Ur9SVP9pyBJb
JLWlFGsLADAu/NiTqBfBBRSWQEeRZyFRY/EsiuSwwWuhFoJ0SPLYbyfWildtJmID0EKuZJdBh5I6
ZhwJyk3Gc7W8L8TPcl9J+K3ESBE7tQLfXFxltXqQaGo2VtFNxn0F1d/KF6W6VnaIFfPeKnKcGs8D
QfnNUXVWZw5gozAvjCKxkd5joezYbmriAbiOSJn4nrdCE/lAVudBqItpacOehum7Ca8Pvk0mLcld
bHHx0AuNYnplA1uuvRwr5eRMo8KHF3AbjE2Yg3toMwFitLgzzGYXN1BI3HSGVsCHXo2p4iQ1U+/B
VmQCdL7Cfl/ALhyR6xC15qatWyC36oqLxDGVNP5pVJWoOlTgTWXVdQs9qgQi2xWIPFON8CZqwGuP
NAks6cGYuhxM7RhQZU3pTG6jBlM/tHE80p2Q80SGNbsWdfDaqwbJ1UHIFpyhbiApWNKYEIAVdPYo
cBHsepC/KcpRJGdgJiWoe1nyRNrxqk/qVjhELR2B64GmJcg0SLJ0r0NfmwEEc7Tbvi/D28lUeekW
tBveuwgsYUtKANyFVMA04fJkjfzYTnr2MLURe4hULQZZfzA70JG6COkWFqZQPJA5a1unJ3r1gb8h
x34ySWnkAlBngPpsMq2zABJETQ1ep2bzQIR8hDdN/r+Y+67l2LHk2l+Z6OeLEbyJ0EyENnx5A5JF
viBIHhLee3y9Ftgz01VgiZA0kuLG6Ydms09lbZc7d2autQR/nUo+eAtyufUUwPFF0eozpa+IhzoV
1jSPYY6R+OAdDtltLKjbRFBBcEN31AAVjj5lt8UMxEKU7qSqAKl52FLVQ54LSbNpZTZG6SgKpt4w
hU1+VXTYBCpV0DmUqEuw3GFWEgb/JQ9YT+UzGsiPthvLh1GUcxBdQHER9epGAPwoCQMlV6UiBL+Y
J1aMWhdRtU87H1DyUgQZC+lc6GxLXJANWl7G/Ws3DMD3jlUWQb+ERpNxnYf1p9ygvgJFkr7SmzyU
civxp0UK4x70DjUa3Qgq6AOw0EwNhIhHZ6dRYetyRbnQryBRCjkMUrMxHjAgsRCqQymMRao2fa6A
cthzaTAhjX7TbuAWukMcSkJq14LogTmABnGMyvMDFiGWwlzSxwYRkJbXA1BFUtOJANq4CXcRmTpD
xZNrMlDJljmVqhnqIFso00J4KsUCQGA0qOQjVrB6D+iBP8dt24yg+vAaOxX98NFPCokypSZNnhSo
5JR2K3Ndq0KLHF+Gz+peS4Qiw2XqjlRkQJBsSNYFsO2G7yMZdeRpwWM1qkrYhmRj2K37xgtTwiou
NBi5wU+36NnIRHPsqfqc8TmCaDCtV/VWDkuR3XQK672htylDrg7xkYnmDA8J7iEYLsjxdWhwZ8b6
rWokpQYkWwle+2zszoGctSwOm5ufmkYCS7E4uPWhad3TWMdRSLi8FwC5z3ku0WopoVtTbltlRBdF
M06V+L5J7CErZfTPDQAY9rKXpyYVxNj4oVdkThnRHG0xYkOJZiUM7r5nIh6HPhMFB+EsaweRzL/1
VVpEe8R1ba0mMZzzmRZKric85xb5tq9yeZuLeQipoULKfC2uGfYZOfZ408lF3WhsJ3jDGvQIvq/5
gFSBEwU6RameerXCqLGLoagMNnuuirUPGpUsDGMX6AVXcpCX6BgSw3uM68Qvhp40AzWgS32kPDWG
wkyuMmzHeyqOUPYMpVf6nAWd/xwmXReqTM1wARqagr7cVJ1bNFaUUP0xapsgNIqADsC6J8ALkH4c
KJ2moZpo5JNFrfRltkYUIws269XoGOHYkFYeRw+CC0T22BZFGGDJIcNN1eOLJ9CYDRdTLxFUzvhX
rs0pTk2RkNr6bZ6whp/6AA6Ah6KDR0/wlqzzSADEuy8gMERXzeCd89yDrmbSQK0MdAFoxyQScurx
yhsiTzq2AXIwJE9oCZ2lOd3CFQE/AEZlLxNctaQlRJye4CXoeB+g60izLzLakiGtUfXUaDCxB5IT
IMz5VBdBU6iKRcUceyHqAdCLpeeBjyUbNQeoLnSc1EHes6OQhqizlmv1HueSWwtJia8doM8NxFMN
5D+Zgo4hud5xIEwo+16CW/Q6P1DdhHZtqcYdruIGqEFpQyuuB+6tgsfxgdN6DWpOTPSqDCmeND1Y
vrTSHfyN4CZdTKJERvIxEvsw1mW5DV+Tlkf7SMuKUWfS7sC3ugQGnY7gGkWiqEzCQSKjR+G4xR64
LTyZyZ6VPqhlNe6EgdI41pdKUtNybTWNjMcs1TGUiNtViHhTKfliV+MkKCYXptlBSYLmINUBbpBe
UvqU+HClKO1g/ZCe6AOZIrwc15KaDTKoyEDa0qDKG9bBaNYVO+5deAqWhFzIyFqGnvpOjep2eAH9
amaj+cl/jvveB+9hw4uvneTh1VkiKWUNRaK0JHBZ7JqqF7hNF9cJp4KepZTNhPF9V60bXPj5kHVA
I1aSAsc2dKIVuW4TapxIKeu2FUbXzmsYUCEbVCcEuVDl4DNdxmiggB92MpquP+UUGV5seLY9gwoS
+YQw7YPXoqkr16wH7PcxBkWFwYw9M5K2rKMB2kJKTRPapQSrbyLh1yh0JXiB6KqKSCMn1NnlUg+h
buKJr4UvpN2hkOUQVLlVLoASG0pEJuu5KVqTiqQBywOVAjnMe4rPa/GQx78SqUbfkuf5sVm4NRWp
YsdVH7KrUA3xWqXz0L1fB5RWK3L+6ENXkVZFL645G6XTyFdHOWMKnYmrFkyf0dCvAGxxeVLWGcet
EzHv3gSO4sDn4QIy5FPAJYDIougcmQ4QSVBMC0IeP4Jgkhm0JUpl3CBJ2lgKMnLgjJs9SUMAdiJc
vfJjx8f0cxbK4q9e6bIIZFVx1IFu1MttceyVVEP/BK9oTI2XP/ro8vGACNVNtDEeI7wOKrZ/RGW7
zcdML1qRSXv/SHG+F/nxLk7zBDFEwnLVSOperJ+aHsJMssQPqTqULOerVEw3hTrQVCiT0sMxVVt3
VHCVcL27FTwBQmWykGWyylNyWqr8SE+3WaIkdpsWbQSCE1lalZkPf6T0oviYDpXwLjW1uGLlmo7V
Erj7XvVbDrfDUCpNitc5oNhGynfCMVY4BA9Bl7+NoyhsU7qMEhKVjQzGSipjLZnL+mOr8MOmBjnZ
ReyH/IRznz/X2VB+8KWXGpjTXAC1ViiewhpPPPSv1qFoyXJQA68WC/DrLeOjSa4Dj80hQOCbqz0X
ZigGNBETkAG6aBGJFFx/hPPqTMK9PwKX6LZif2THsfgF8ioOWysbs1Jn3cJlphmC7iXj58EllzkX
kKApDwreCxoRjTtCutmVJGgB1EqBRzW0PY6UK1Q06XzGe4mzrAP3mIS2/qD0+4cszd3nDHCYWmXh
rh+VBueK+KCzwpIpY7WNUvT3qcg9j5cO5yhS/b7nN64gFQV6Gzv5k++j1C5TZUzW2UhTsVa3SHXr
eTWyB6ZquFe6FKkNjWz8Q5HL7nuaVpETNS7zIYdUU2rMoCQrke7bRy5Ep7fKtclwLDmvB0lAHNGP
HZUpFwZXcUhAPkZHahoUyRHkJzIemiJFXcBHnjq1LAAoHnXZ8Cv0Iwnr7FXMrsBtjiaPegS3kieL
0sUPBOqpQLgK9CJVczSJke3hSB9XleWKIzp5e7eidx1fxghwpQBcBVWQBQS3bvsmDHnPA6Dudmg4
BvVTAOquTgHZAuoMRJESz+F5Ot9HSYUNm1NyD6wE1j5UIc3T0Vrhu6xL6iCKVSriwkZ30bqBFlVh
FF6iMYv3lQ/qEpWJpMZqpBZcSo0fxWiJZtwG3NZ86vlqN7bUA+PV8msYjzl76IWS5zayMGSvAk9B
c7MO3OQFUm3xBVUU7yOVR0EiWdkXttBm6HmvI6Z6mhIOBQmoPD00zVhGagOmJcttEWca8GegNswY
v+w1N6OT44B0X05S5ILW45Ahlskn7gs19BJ6z9ND/QAqJBeqXq6Sa3LqVchCsiUkT+KG31J4LmIY
ND20usBDBRRPkpTaVFwEwD+toCeGKIg5DkoEbVO9qsLyMKQJffS4wo/VIBwrNMaFCriPZTqpVApY
0VUHH/3uN8pQG5DGEXnSd65stlEFkicX/Eqs3jE5HmASQjSD5sYBkvE+NHRIOCjBifMYENgJEVO+
liC7q9SCx0MUIe8AwrIBt5ek+XzmPgQI6APADUbhQapdMSC4LttAbWpUHojvDZBtq30lilduFWDa
UVz3H8Uqlny9LSSl1CW5B+iIZhtmPURdxJC8y0EA7EdgIdLLumXsKKeFXMXdUIhWnLDQI+P6gi3V
rEerPAH8TypWIUR5wKdf8qmySeROpgwA5wPo4yF+wJWS9R0ZlQJMcIWbh7iDkUeAEIabsSzxhTZl
cXkgdiBJnHOoCxV5NyI2HRT0D6DOtukqv4THz/hMVMggtR5I+0U8rInEDQLeVi7LPrZjDw6h0KUV
lIS5vosszJ/og8Yk83viRaXYAlEati1R2B7iDbGMCxnCqK248SoekK4qoL0AuIdQAR2JKIYyPb6F
EFHk2F1Ryj6yW//vD/JEdmiDymSpCMxQ4CNCr5QA6rFYS5sSpyaYWrxXLLzoZ4LqA8aedvElYkvp
Iwh4/pK0WQ49gjwOYyvMB7CucCWetarHSXWF68WVSmhZRO0YglfVc9+EhANFm9JI/g6Bjug/pWBn
fZdGJXWqUICQZDIqGTqBO7z61Y5lwnAnJ6XcaQHjp6Um5Ihp8W5iFErt2XZQNlGZi4PuBX4VqH3h
9tlCvvJ7ohAlqInBCrA5hWfmHbs+HpAMxUJIcWTQepxtlXPZmgXaURqj5i4/JyW/9WArU71LpCFg
P+n50HPoda80RRbQNVQbEzJuWuWhG4krHnpv6z5JgRqe/HU0PC4YvZMHQw4UaG/UTMGgNceWeDXn
Z6MXKo7i650q+NB2hLfQouYs4lirS7wb80EixQdqCsznlPKjgS6apfv+Z/iOZ7n1b0Znqcz/NZbs
eQcT9z/Kkj0rWHwb5ZR7vyrRMv8Mb/XsYHyzNWsa+CcZuee9hV/mAKSRQMTxxVc9qz4z/9t81bPq
0/8dX/XsePz/y1c9m6H/Ll/1vJj+tfLXvNCzCUGq6z/PC/0ftovfAabcAstnBaK0caXaSwAsTzfd
J/WOhp/H4pF9hb7xOUBvqbCKXDJ+AiJz6BzaWnDJ05CuSxNzzPnMW7VlV2byhDlPHW6dP/nQkBU3
sU4dAOD3yWKT3PwGmMxdo89nR7no6mSSscwcjriD6q2zh3jNrPKdbC01h80cFIoat5am3185qBBJ
xaLhgXNH3CoaxQMEZCBhNqy7BXKnubuYG5qD3cWRzgHVgiFq7W5zO957prfxT6D0XOowvLdWwL4B
Xgz4G7zTbKMwIsVFLsNkTreCbpFP2rf8SXkIrfhBOqA+nyyNbPq82d4AvRIHzDgH6Tsgmm+nsATQ
IZ8a+hxuj+aX7lQd5T3YN9bcZ7D/r7bTYbmubc2ZU3xR7tH/EBeOb8cHzqL37Oa/sSNuTMymrx6p
xvMpmIjWwQqvCaswmqclav07245VJLTsIeWNDjR+di8GbhuxUV4UzvjevXI7/w1dQuzTkmzRHewV
DdAVoEYobqMRZr40rBDFoHbICie++Gq/PpmG0a8J+iyhXPSkHi2wJS94inlPFhYIFhGbgphiYtSb
3YqJ0kUNMmiFk4ACmbD72sS2W+hm+oacATzuBtw+WyJKYDLRz8TKQS6ZvBnVtn/DKxePITu1QK4I
eEqg5aYldaQ3Su3IkpVPGgKtE8AQPCAOzpPI5s8e8hvc4us7XQHUZ5eCNA6jLyNrDryDvGLWyUkz
aDU1mLWERnEoT8aWuAZih9VUxV44gV9SFbcnEPNxZXvmneMWyf0G3WkOMuKGbOZ7Aa3btJnbbkzQ
9W+ALdyS1M4AAuHEbvodOKAXQEPsvDI/H/5s3RsQvEI6EcOHjPnTFmgmNddKW1y1+8pAl76R2a+Z
kWiPtCYbsX7+9fPs3/Gu6CiW2YnjAxSksHTrgwTkAKCTBFI7FE6CfFN5OiRYKKt6SrfKZmmPzwMA
+HL2Bvw+W+tqiKSYioERzbGltuFZ2FpQ/bU+fx7UN1jJ3MxsTsukqiFEAHwiG62rdsvlqjUAFmik
qqKpHenW+GmAhGGoh3ppquxJO8aM8fOX+KJLmu+ta6D/zFOhFC2lVIixDma4YVfCWXhn1oaxZTTx
UFruxhReiEnIqSUnW9HDV52yj0ckIV+gZDuQMyT5yKf283f6YiGafSeJBZsf0LlgA/v2YKuUqvVH
samcy8v+DXgtikCTk6QHirwFpALmZsLdALFA6chO6KE2/clU/Dv+IwVoGVSw9RVNVq+x9cDpNIHq
Ajn7ug+834AW9N//dBYUCO3jz1/93jm5wafP4o2CK+iSnaCfyv5RIfkBagXxOVp5D6LWAdbH6Xjf
EsqmNQYxHWVX69QsLH8hRPgGg8POukFvzxxoJ4GaX6YAG690ZAs1aDWqDIBw0UYAEBXdPcicksxI
J3kVMNexC+jmb+iWufmZv2J5Lx3RegHg7ZZfteccJT7dW/lYJWBQ2Qtq7r1ZGKh//Tz592hfboY9
O1BK4npthi4bxGD5htpJO+XUP0k7adubzRtKStul2OjOBXw70bMnCYrHrJL48MzgkTFKyClV2IIf
LXl/B8wKa8yoKL/hTlLwZ4na9j8w/geAfnZ0S5RzRa8PG8ftSfIYnfKzb4yWombvPlbcJ0lAqGfO
OVc6jY4Lzd3J+sKEf4/jMfwrdPn0+6voGnzyqcR1TO1En9w7dYk+lAd5w5+LfbrUGfY9oLq1NNvR
Cpc3UijRtdNvUAyw0KonrscHcWnnTp597nmuBzTbueOQ5mPAYUDoDmFfRszhFrnFApDRNb3pt1C4
q58X5nD6yLlJYYqn0GQPgNwcx8lXNAU0mAK2XFzo5Qa6WBdlXWwZ8It8QvboEC1412+Cg9PpvDY4
OyXommaSIsEpyaEk8gwOxOdkJQirTusf0ZlRrSUnefIgEFMtHc/5bplaMEGZhrY99DGDp3a2hmOf
8WMeF62ThfYFIEC9fnP3RUa6TXb+eVK/Xa2TKRHNjxgnuobRCnm7MRuxYdpxwmaUmmiWG9mUV/Kq
e5RXnsVoqQaKaj2wC/xhVMXM7HzX2L7F4spd6l7+dkinPkyIgIEcaGoQ577AS1dHBJ35bhTg106/
V85ZSapVb6MgofKOu0FVvkTtcJVsNs+dPaz9VbDEXPIN8zfZv+7xnT21m2xII3Sk0IhbFXDTPK4v
UKzf723Hbgl53zw12qjmuB1JR6zj48/L8PXovd7bX8bxVuXA+IXs8peq4dXgmzAJulpKGWcLqxco
fJoX1oSmBzEy1TRrYgKmfLJthyGRPhJz84zrGv+8Ir6A2/y0llzmN7Tc718IewN9wOizVmaRXYtW
t7gQXdrRWrtQM9V52b5cLttIHVXATs1Ci3elubbO593ueLSip5/n49sFNZkHkAW7Ez3eIHKauRdI
W2SSXGI+gEvwL+M6MPsdbzH6qJ4/j8eFgz5/qsGYJAlfpQSQ7ItffuBq8pUGvN/tUPHOC4BC2qAt
waKn62W2uDefPwt1EglCUAWFz2c0V1O2zIJjnHv8+defhfzhKHEgNKp5bNw15GJeLfn06+flmC7n
HwbwFUVdTxAHcZVcwQDcLdgphG14/PnzFyboyzVcfX4euAI3TJ/PfvrgcV6Ms6YZ+On7zzbzKHpF
ygWYIf+XHBJI523tdi0LpvXzML49h2Yrwc52bQ3mNFpsMQ4o1OJBDoe9Q1hnEzRNZQuL/i0LOrc1
u5xG1087WoItdDXojQ5SJQbRPi4L8h6TJ30w+p31ueQWlhZq+v3VQoEuPoopAUa5C9gaXJJ+LMzg
koFZmBgMEdpep5WKkKFA2xcklQgQ3xs8UvDCw1OPLHjeO2cfLmZCdQIKLfL0/PAEQS/x6cA76XOE
DAUUldm1vBQszSMXrNW1ka9H+9W0RZRYRb3Q886W3qZnRs1W4B84hKtUXUyvLozna4temVJaICN9
DuOhoQqvTtQSC77g3iaXUSVEFCbIU21ytgf4TCjzKmJ4x0l67UQilTc4HS0Rp6XNtmhpthkioMl4
CjgRx9uBe+rV9mzOjA6gXtmJ+s/7bjosMwdxM6ZpVq9mDRV2t4SsNxYIYnAL0dzdFbmar5n3B+hM
yKIQn51UxKS1brOEPr3jnW++/HwLN2wmhi6mKTg1ZvwI5rwlv/YtHp327x9D+AoWrqbHj/GeoEDu
gVMJKUTVA2tKTlYDWdhad9z0jZlZLCqmKVOOPsysvZPxFqkcyADUnxf6zl15Y2J2E3hC0BchRfOO
uNp6a1dr9c5eqhHdXQ/ETeDWQeCEqPp2M0lDlrY9kMKOJgDj2KiZ8/MYlj5/dsuMdZJnfILPrz7D
Q2aOwA6Y/5yF6bhcrbcEERKIk8ECRxjNM8uFj78X3U08ff+YoZkLkV2GrV04GEebLkl4kRNyASvF
PFvxwnp/ozz4cr3gzuMB0qRRk5k9vBUxqF30LuNwWPZWOqkP546s15edtnn4/HnS7rurK1Oz7UtL
BWRKG5jK8IBgVcNItsJK9Zei1XmXxoT0nsD0/xjSbH95YYD2rtTF7CXk8fiY2oLBWAySZMbPA7p7
Vq7szPZZNuZlF0QKorJjbPD2BuqmZInW/c59fzOW2U6r06Fo4w5z5mu5riyUR+76k6sBzLZZN3Id
bit8+BRMJGQvOrmp/TxH33IE88WYDuvVUcHXp7MgxGI8PqKnjEwsYXsjUWuPsJvj8bg0X3cvk6sh
Tb+/Msf7EZqTawwptJHe3aw+FyLxxU08u63iKPHbhoGB9WULFBn5qDSWLG7h6Sh8u2+vhjG7sgZg
iqi6wKxt194utR3nVKOplywM5v76KxxiLxCCoixyO1kjemLLWhB4p72kSON+QPzyITtbCzvg3lhA
KwZuC5BoQ7NoZsXNOjSi0RQiLgjqHCrCHTNb3DMrT6uspWrpvRFd25rNW5shtydnvuAMqmwOOtB/
Ww9p8nIhZLl3w1yZmb/3QvSSS2KPIbEms3EtIBsWCnXTnMzX/9rANKdX29itPAmwGhjoVsNn8cBe
3sPVsHA0lwYxc5Nd3gxwx7Ahm4EF8K7p/RcJZ6ajD1UAHmzWqCtDBuZ2ECBTbxq3DwRnBLsY6M3s
cETIsrC77q04inkC0kIAKION9dZILbaQsob4Op6UF0Azn9I1wMYqCmDHRziX9bpZehB9q6FOw0ID
IBoOkYhCp81sPw8ZQI4AIHDO40UTUBI6pzVBVz+tfR4D4/PzE8TV+FNZsv5VSV7M1t972d58gdkm
H2lvqDM0dDig0t4Sb5X1Zr9qd6pFJ+QoaL8oo1H7/dLR+p4JvR23PIsUaLb2WynDuDHTo4Gr9fGx
1kDKrZPD4XRidufPqTD2af1aWOFpH87PAosUlwJhGnAKzYPrtvGZWqxCJFeOrSX/SlfW8QhCkIUj
fXcfXVmZnbgetMy0V8IKLWp7BPCovuA9xSxJcvD3Lqjr0cxOXVRHNSXEsMNvpyQI8F6c5R6U05vx
8vLS6dC50xDs4Y81VSHRLS0egGFBOXcqV2ufEMFDK9UHpYH09fy5enh9QHZz4Vr41qHwtcOv5mJ2
cNPW7RI6x3cE+zq5hImaPIghsXJzIKudisJjr7pOCDYWNOuTpVftl/P8ab1nIY/QskFYs7D++Ajr
awM6figt2J75vHrwycSTHWipubT+97gl4Kb+2GYzRyJVdUPFLcxWKw18pmTbnZqtEGt5T46/Flyv
MM3gtzFC9BfQfXBmCHP1nBqYECGSu98jr8sltiUkcyQim7QqYemn/efYNn8YGKI80NBT1lEIBCxM
IwA+WTnob6FQrIU6xIvVlfXrc0r8TOX+z9z8/Py16PO+c+RMZx9FENAnTUzE8mxHhH0CtHSMBA23
jzfce7aLz8k2elC2hcbonuGviwNl/3zu7/vZK5uzfcCxXpwNCWxWOnvMN/1FMpwMFHj+U2kblQn8
p+2+pyanroI9FMU1gJx0YeFL3LuHuYnseqKuQkVt5utbEGFX3JjzTrkJ0CLQqyIJV4tb716EdG1l
5tDzTs4g1V3wjnKp1NQe7Y4H/AzUsp2+cLTvPveuTM2feyzgYWIiZbxzGfTRFp5SG9Lrham8fE4k
fgiVXCQSZcPTlgqi3PctD8oW1CoQE9A8h6av24u6HKI4iSRecNYoG1FoO9qL6tvbG6++HTZPT0/P
z8+73evqgZ7KNZBnUBeukTvXF+wLqF6ISMmhdDLbTrkvip3CjILjb8CjS0SzNwSjUpOtZwZmveZM
1+BOiTlaos3o2V7UaRNTEq/Ch8b6eWd/60GasBIcZMdAQgSVQRAx3U5FoABcFiuxiK60PCNGXeiA
B6c69VxZS4m7u7bAkMlO+sKyxM9JjxgfsDSwYYgOvfKfFVT1EazsgIG2SnVhVNO3vvVpQIAAqY9G
UrCuYJpvRzXQXMgNjQIECNkPuJ879YKL9IMnhXbYPKOxbjE3fecynRAuSLICcwJWCHa2plIDjqMc
2T1HW2/Lg7M3XowtWIIB2A3Q7WfvAbkjjkHSV/9UHSzLUq2VrpvgqS1V7bheiNnvOMnbbzO7QbC5
GKUHYt1pVPlRfRneiljnnrjNuANpSftYIzl49s4Lsz596LdZv5qC2fvaH7uUorNcRPdNoGetVj1A
ODJwQktVi02/irdevgoX8lNf7Dk/GZ29smlAvIvALzDv2lZ72e6N/T7VjD0AuuSlmFqrHCR3VBlw
J7vcaZj3c0jUVxba6tZRODTEevx5Fu7EDNPU/wF1mkVvZRpDj64H1MndNqctOLbiwNg8AeWrmyNy
pMwHIsboc1hJiwxAd+Yf1GYsdKigRIVH7uxmHOmo4WKPkpxeaxE3gNUZhKnRA3OaWFoxVivdugsn
7XsIOfE4/mFyvuv7kOqC3pOdHJMs6A+5uRTr39vKNyZmWzkNgPzvXNBP0Ca/Ur6YfQOdUlvy9AQ+
Fou3lrob7o4JgQUq2tA0BgnmrfMQkzIJKKmUHC0Hc/NDtl9KdH4JG832LK9cWZjNmsgUAyKKCkNC
Cqpd+6qiF+ob+Dg0iLqCQz4x0MdGToVZrAqz2nbb3JgGnJgeoY1TrAVWCDWAg2CCDEEPj2imROg7
LXmDf8tNsJNDmOEJtG5qtxbseEvZteoZrurbhd6RM2UssmHf2XoQcgLgWGanvf+VRb5KEkhMytRJ
K0lOrfEqt3YP1Ck3QgMDglBD9OJro+WtKpN5qoySyOsMYZpPIB8OMQDh4J5AJWnTZmO5u2752plm
czbbX+lkIFkhbQnB7Nv19NzK50sukB0RDTO1ne2mNssW8gRPhd2a7c7Vf/YAd8J3dIcgf/13gzMP
EMptkMqgSUFKHiT2+ktpS8a4YXXiOSDicp9+NnenGefW3OwZB3NJPKah7DR6u6lMXzUkPV+PRNFf
My0wQhDlD9gXS7IEd+7YKQYHjbwElRQUT26ndSwDGbJdvey4JkgvrHqNhTVoq1iIUJbMzMJeTi6Y
PPVgBlGS1dveUTFDCyxLzz/P4p3kMF4/V8OZvsfVDo5l9JoUXSc7lxRNRL4RHV1bOXlbcTOajZYC
WUyymnDPSx0hd0oEMAwVOpS0kVcAQ+OtYVEqggx0CzJY04uV+CquYq3Uof1kDufoXTj8PMxptuZn
4RqlOvM8dOgWTNf6isMVoCojcCAgEUZf3Ngt5DDuG4J+HCZ1guLOzgB4JpjBTVLFEbeUxRjUydvQ
Br+wN76nDfEEhDjw343Mdn4FQqJ6nIykm/AsnlltXJiueyGrAOoDtHqh2w1HejYM0fMUqRULBSkS
+rVYsb/Kz/CU6uxpqb34zqUz3dkKJMdkPEnmWnhhQ8kuyzSAD+/rfXjmfzEfDb2wJndqeVPz4B9G
ZgFaHYltILgwUvuEoQlbkOzoHZltuZZ2oKcoXzgQu4E68uPnTXfvCF+bnXkKJcslJohaULSDgIl0
r9CX3ZefmVEvdIjfXa1rQzNf0SQuD16uTnFKqBucwncJSChDALzLJ+OrtLQ37u0+ILC/UsqTSvUs
MGECFwnCJHUdDVQx8aF7sNnDoKmCWm0YHYmA+OHnabyTbMXygfcbRKqA8KJ8cesp0rr2QOQCg6WW
Ee9IJN03uLfKFO2nHQshGAW092B8XHhL3EnB3ZqdnbKYblNKrmGWXkFdAVmP0RLWDW413/Bs5FkJ
VA/tweDUZJ+rzbp7WypufnVUXnmtL+zqNdZ9tm8jypUqoRnohwt6LQWQ7iM/8AzuTjMzEzNo1IdY
H6zIAAnZ1j2Br1kTt+mXMgvQU9rPizCHcX3D0c6iw7Z1q06JI+YBMjCRBfqtQ6vFh+Qo6uGvzkR4
oVK6oG8kI7DRvKYlUPwobH9dq/kETLCnFlA0QBvU79/rX26gttVf/xU/v2eQPw08v579+Nd/a6q6
fI2D1/RPoCb8eG3+lH3+6Vy/1kFVB+/Vv04f9o+//NfbH/FZf7OlvdavNz/oaR3Uw7H5KIfTR9XE
9de38D6y6f/8z/7yTx9fn+IM+cdffnv9lQSphm9VBu/1b3/7lf3rL78B/TmhCv/l2sLffr17TfA3
d+DK8j/K9E/OR1kGdVYOd/76x2tV/+U3PP7/jAsVehkItXFIp4u3+/j6Dav8GdzaAoomgoRrfTpo
6fTBf/mNYug/gyMZ3awg4Zag6SvihgQv5dfvWAEfKGMjoroDlv/p7/39ix5+366/rwim5m8/X0tp
zbyiRKOJG+8LNOwCDjRRRtye5tFz+UhChnkDohMS0CDfWIE9ZQSBza4s1hQvLHj/mbv6sofbEtku
BShOxOq39nKeDwWqGJgNWru1MH5hk/eSQXCYLdW9J793dVp/N6QgrYW7hoFy52xgiVQGPeiJ2U1a
yXYBIkFZ9tVoSSrqjhWIskO6UgKFNvgvZj4hbgHpzJKMB2lP2zn14E7sroGkRXHFLYQZWPL5gGAK
gS542adHzsyU1Jdh6sUlvyk6VlaB5B21nvfdhdvrzvpI/KT4xnDISkJu5XZ92ozN8bLn+E3aFYHG
tYLTgMJPH3M53w5oVF3YDvOc9rRMYJpX8CCaevOw1Wf2ZI+CDqfMb9CI07AqtJeThwz0dOCjw4s+
wGxyoBcKhLIFe2zX0qso8srXpkxAJw21tQqoq04A9R/FjyVkm6Rcem3CLvcMRqgpXLhQSHKyvh5B
fkOHn36BBhUtSNn22Qsktjm0Q6eA6yaKBD3q8cuF4c2bI76GJ4L6HGGbBJq3r7TCVTzfVB3Ne6D2
23AB7es1U+z4KPA0n5J5ix4ltXepfcI3L7lbQy2xoioCUh9uoatlHpFM30JBbUUSgdgXJ4zn7SSL
uVuIdYtJZjkKzDfQT+OVehvKYLathtCgoAYq5OA7VmjbL0GAd+Ub77iYe5OAx/i/c3Zeu3ErW7d+
IgLM4ZZkdys0JQc53hBOizmzmJ7+/6ib42b3EeENCF6AjaVipVkzjDkGV4TELpTZW5EqvbLksNcW
46xn0FprEeREpfKhQ//3oPd9fk4gLwbA1KBlnN5nUqs9G9Zk7rTZ3vgKGqwR+VhbE2gb35603lbT
ok+EcVaVrPlqijK8w15/GyiX3yWqOh7mXM4CMS/iJDU9Ul9hotx1U75XxtneY5Tz1uwsVxizzwib
eyzreWLMRmKea0vPjk49f0vNKTu+veY3B1FVCIgIiYGZbMxslbQFZGsRg+idgDqtqQrSzfAVJv/L
QHifMIsaKuCGzf2FRq6uSqMxz44G4ZNaQgzlRkvZ/357Pls7y6KtgrLOqoZB8Wlb8paXVk+TfDbP
dtcVtAISDzV3w5zmlSvKRkk//PtwBMI8ijL0DJQlLi+M6MO2q+LYOudWK1wkIj7qsX1nGjs6Hzd2
icYlmPsNCvlUgtZ//8s6LKIZ+7BPrHMsNed1FK1rd5DkNxYOBek1pQD6UrW3V9/JC7PKpcg6D33y
CY8C1srF+t3k9rBzy7cPBzvEQMgpaVhknohN1KOnVj6HdmadE/l7l0kvVfm9K/Rjojj/luyFlMOh
VoWOg4nCEdlR9XLR4r5xoHZm0bQwUKr2qSkfaql7UuBMkNKdqOPWpP4ea3MORgvqAMF7fh5gxVX7
75pd+6Mw3NKed2a1N9LmKLSjkMOa0tTZrBwvotzZRq3byI27e+huj4RRQDRiLT+u//7XoRuRjVWW
hpHUFO2fMlLjY1sn7/BiysfS7nYu7iajwLuuorqBejpNemuj3mYFIdYN0ygL0eIrIsR/9A9dZvrw
F3r44B+1qju8fXGvJsdwdALSFoeht2AnvpycUSFbAx22OGey5OacPaeEAfaoR3v7dXV10R7mWZXx
0HWC/e3VDadONVNFFedeDJ8jey6OjgNT79uzQTuB7/3bi2X5IMriyaZFV8Mv28xHwEBWRaJbzgpd
56mnizlsvbwc9J95mNe0n5sQvweQyPfDOU1T8cHRYts5ZYOZWwFclgaKS6BNDR58IxZ+p0/mb62v
jRryTCv5bhup8lKFsoKK9ORAuTp1Qn/SRphI/AZG3A9FW8J02deV87maYu2/aq6aX0YPrTH6VdkL
SFbraLXqfAwTtfmS1Z+gdVdjTcyubmn1RwgPjSd9FuGT0Kq88utFjB/SWRTPY5HCN6mKwQ56BXIm
b9DG5pdaVtnPAhLilzSMYRA1yrp6r+Ywo3iLOcpPpg6992Eo83D0mjaJv8aZyh0JBxqbXE202t0C
y/F0gpQ0N45aDwe9h0FJxb1elXHlarkzB63eSvoxTlTpYeLw/jTDVO4RzYbONFCaJH+vRcOA1gKF
e9svE0kpvEWeo/4AO6wO42kxSi8RNPlfF2uovo9WZ0FU2cxfuQYZkpapoEM7V2S4aJclV+JDV1SD
4kvowCWHfBDiY6nOs3YIQ6d5mGx4oSGZR/LV6/sSptSciLtwG6Gan7pFmwQMtGmFsoDiOD+yudee
bDXsHsdGgc1aTDNScqFYpPeDnDaFK5Kmr3ynAyAGpXzqQGs1GOO3pIyq5Z6zk0DdOYxafz9PUbHX
D2uslndzWAmCZFqt4RNBEn3jCyRqGnfqOI1nxOFLNKDnoeoA6ZpjfJQXZ8z9kDbzD6KtUpq/cyf5
2Fe9lbA+WgnprpGJypWnZZI9bVaKH2GdT45rZal6VpuUTTCUskUnaIlJgjeNiJ7U2rSHQxhLxv1g
yO2vGikNOmAzC4L9zAL7l8ykr7xQw1nwgB3IAXWj4tDWS/NLhEuLwwnB/h+pjpAtLwc7iQgxoGpa
lcTix7F2wo/xmC/joUnK5Z0ioC054kjZ9/0s9e9ok84Mt3daMftankMMjgNsfZhw+WVfmo0oP8BJ
Puv/hek8wJrTaLA+lm1rzztP/A2bhxcJXnkt+eOvbEI2fnsdl+Y8nkcTPtTxZGrxcWj+SHnp75ij
1VhvNpgOdyCeCuEMBJObkWyJNhUhR9MZKm/lwyKZk+s4nXmc01o+lPCjuomY+tRtShvYloTBgXlN
OlbW3Liy4USHUW/SPSm7G5YYpW+SK7TeWyZxDh/913s2aVNm9noxnXFAZ54VCbCpaf739tSvnzFN
p8CMSIsKMxPkU5tBhCA9k+jL2bQMaMMrL7b6B9GZIBbnP064B4q8NRzCa7DymCaSCtssCXTaA4zV
kXyGT9Z4FqGeHq2ao1y088BLTeCoJZP8z28nT9kKfKfCoKHzvXlrcruzxlUa4JzUqXMwhCjuurYS
D3RvVn5FmmXHY1zX7PI0reOxZXhyeL/WurF/bdzQTRWbGsvnOE3gjo/0OkCsZaAHapB2gr/1DFwN
hWYTQCf4Hoi9LoeyRmCOLXINZ9kI53skXX+ovT2epsThTQ0X8ChoiWC0peb49rnZVmFf8xqgMCwC
CXCC4I4uR5alMokqVVvO09R4TqMeZHu4G4XzXqSVN+vIIU8vQ8/zpt0nVTehOOfEbh3u9UtvwV7r
d0DYQDJMJw4gIbmxzQ6yI87Ql8oZnWLZGypZU11rhNU9nUq47skzovLSmh6Gc/LmhXyZkw7dEe2D
jP9lguRkHP40iaV7QunLx0LIUiCju/OpH7vxqMYFHM6qk9+X7eTclU2MvtLc9O5czuGxLNLmCVHm
/uPbi3t985kTnhGbh2/kmJsDK6OFU3eqkM/aND/V+B99re0lqG4cUoiSaJ0iHcuF3Jbe6hmsGI7R
dF6ivg9UdaIfXzeTnySPnJ0E3/VQlPhg8UDynCQNam6XR6XQhqSKtVo9V6jBuI7Rz3ddsRSePvXT
zn24diuZzwqZd8D+waO3sZkQz8TM2dHOrZw0j2rfzQd5MMwPJbp1j7ziqJUJs/eMyYw8Z5mHvQbU
bbmZ47h+AP75+kNJc3MhWydvDY0mhbMC6DBD6iZ0Un/Mfkq67jvzobPrE9JZqOWMxyGqvHK+f/vo
3P4Ahyz6ihngZ3N27MLWnIJ8wxnVL19M0SETE8nG5sHSl8+K/KlRmnsIeM6pZD/LI2IjyV6ocmO7
V2IaDu9KrATk+XK7G8H486Bgk6pi+NQqevVADG3rXhyGyl5/zo0NJ1RlwzFCYIm2hBWjZqV9qvfy
uZA1ypKphTyBPej60cq68fMoJeGhU4fsCIN34WnQdh/eXu9rH4XkA6C8terLodvCu+14QkNhMuXz
0CnOozEnwwFl5w4/1My/l6W0x1JzbfAZz8C1J4nNM7pNEoSKJC+NY8jnpEROAmBQ+RCFdn5cdXre
5VlYPEnhqD/bldW8f3umV8lWjvZapyebjRAe9djNyVLzEKL5ganmauyFlfN+TufPlQRISsDInTrv
4ype+dG9BQKzt8e+MWuGtqkCA0bgbd2kRpJIjydbYtaNXK4vthcOSJOcdSQyoOPwoIZ/e7z/z1z/
34Cb6F5DnkbVBQM6DSn45ltmZ8dOK57tGlGctHtI4uShbJrSHS1lZ+wb1wdcrcn+4ijhu2+s5ZLl
GsFvo57Nwi58JNwUmgIGGCQHI9sZagumXK0V+TkQHtRDOFFb0HtSI9qqzTn8j1VFMIzGiHiwSzNY
wvy3nHRP/QzvUdbc103yYVzig/pzHIcvKep7kSwdwgzOHRmmjfQ/tYHefjR3MAA3LpeO70tmmz9M
1LkuLYk9mxbqBb16NlCEGczKS5rvaYnOULtnRvZG2iw64b4pN8ZItTAbfHkIerM/hsY9km47ocbN
gSiXYB9JiiAmeTkls26cbgrbtXrnPI3t97Svj/YICanyrxk+thbhEio0yEaC1t74Z0Y6TWDTbfWM
6IFfmuhwmHeaNh6kzNpJ5lx7K4wE3hyjTwobLM/llBxEZQZDj7SzkfblXUSdi1d42PEhbrxrhmow
H0BHMtPZOhEKzCFKBDDgrHUhwEtbjPddrkSL25oqMmqJsRxMc+ruoB6u7+daiMOMhxWMsKR9gpV2
2Fne60kjgLvaQRp7IOgyN8vbx5I+xCjKnRE6QjuqW1CnWHWH3rZD17ZgLSGqbCTLS6Ftc1qyzOLt
YSPPxZDeL2YY9L24j/YqSNfWFd+MpwSqZsodprGe2b/ilX4upEyOF+Wcqd2hL6pjUxuaK5bHWZ5+
hI36Xpt2DM/1LUA7UmXdANrgVa4ogL9HLHRndAZdwWkvy+W9UneDn5Wh+WCbYjlLozn98xElQMDx
Wau/tGJsnSKJVIZdLS1OUa+WjytN8HmALXjPilwfCrB4cMGQBlJwQbexSIoyiZ7IqCBVhW74vZ51
p7GK/v2+0U+Ck0u7Ph0lXLvLxculNhvijlFivTD8bCJZUYliD3N8ffQYxWEMtIYImo3NC7hYQK+m
nnq5PYXNmahI+cndd943XbfX2bt+8GUQyzFmNBnkB0DNbRDbFcqSpHlqnKUa5T6jLnhL5FK+K3JV
OyFfNX+OJbH39t2a39pGgJkkD825uFxF6O3AT1a9cU5aHa2ZWKTp7MrkW3VX76poDx5yfTRWBXbw
MpxBjdzAxkhW5SzqZWyM81I0hmcPizgCN9qDct2aFHk8hyiLUFjblkCcGg0bdH2NswXotFqenQzu
wlTdsUq39ovAdO3DoP5BfvZy6Qq97g21L8xzYiedR0o5vzdzbbxDXyi+c/oi9Rq0ZA//agrRXcYZ
UMBw6MZVJ1Wlm9PgCN04Z2Y9+HYcT4/EVzUiWIiIvj3UDe9vHctRCF9w7olZLyeIyFHW6qFjnBvb
yk9VMUuPeZmZd6bSirOw2ui+zGNxN0um5umjmj4W06zs9gpeZ50tMjogSChz6optb4xkMg2RPIQl
FWi5xKeeHno9OujlNzM/m6XiVkrvRia5e8h5P1q7LveNo7RCK6DcNF+r7Zv7UbeOHIWLbJwRTUPQ
u4snX49ngK2mUu+s982hVnYgmvbokt1C3aNJsiQhbGrgZoyYmKF10/gunZMcFVFpmPZQI9dX0SYd
AQwLzIa58tFf7m6R53Gjd5p5lqoQsGdudX9qpJh3nrjrSa2j4B0YlNPwWTZWultMCesqm2e1tdsf
6uBox1yj+OMmWSd2LuTNGeHn0WMI0p3e3csZVRZ95pCPW2enj8fWJSU2VsexglLVe/tm3BwIQBg1
TPB5YLYuB1Ia2yg7pLnPPNbl5zy0ijtZkusdqNarL3f5IKyv25ryJqbnCm78/i6lslGZSXg2Iqf6
6tSF49ppJz2jODI8iNGQH6NpUR7KSZoPqWlpxyyVi1NXFOJDo+T3Opq6npyF+cFKm/BkS4P+XaYb
/wvaX/WzFY+mPyD2+Rsk3V7+58auazbuMIy1OpgkZ3O2rLHleUu68IzoX+hVEZlCs4AfPZ93tvyG
jeJycrp4u/DvqeVfboWwpjKjdBKee54vBbx5HH9FCYNJk3VIfqHO3LzoMRz8KKYOcXm0kUD8PGSG
sjfl1/uy2S0cVNxhTsSK61zdy7/cxyoHbi+nsX0O7TT161SeXlopdnrfjrIj9fjwblCk0M8K3Lp2
lNoDaMKnpHDa5zEesyDP7M96i+pujuHfCSBvbAfuC/4Y7R8cWHuTN5AVMTi9iOyzLcz5xYyolFZF
VL9fSFXsXI3rR5FojjgADAfOkmxt3oxerDmiss6C0UFyuPil9cACBI2gteOG9T8bFwQNidhBZuK3
cyEvl3zWok4YlVUElf1kotmLfK1p7WB4rtduhfeSWyNBjJ3aplKZCoUjFEmCpTQAg0/Kbx1+ZNRo
yfi8bVWuogHaeim9wRvDvVEY7XI2WoZEeRxVoMt5TJ/zLFkTl7GFIqGRPnB1huPb461W6uLAEqVS
DFrDbwpfmrW5pLFsFZWgnhygKKl/nEmA+AOdDWAqxz9orBreqPcLOqqa80GVp3Jn9Ktoi9Fx3EkT
Yx9IvG+ui0D2V0PnsQqGLNKDtFyWQ61O06mL+z+ZFCfPVSy3HhKSyse3p311QteB6R2kIZ0oGtzF
ZplFoUVL4VTB1KBw5GrgFXWq92GkuLNKKeRYLH37J62n+V9vIQOv0GhWXKd9cQspSaS0G0pkaQOx
lCAxUOw4cJyAveZjv3Mxrs3iOpYBMJXaIvjzLWwvNcpUzbWiDoxmDP2yrZ0zAsOap1SK8m6J5fg/
dLb1h7BHc9u1okR9Ryd3eff2Sm+5Fyy4D4iZcPNfpeB4zC6XerSjmJp9XQeL0pofdQkQh2xMa5me
Ev+kiiVIx7k8ynIlPhaGMEY3ybP5/Vz1QNSdzHyAOcY69qHzUwVzeFwcOGzNVvLCrK9/vP2tV9f8
9VPJ11O2INm2td51MhgOAqR1kIWpfshV+6nEyz7Vpa39fHukK+eBkbDDFOrI5FFO3lhIiiYZOlRG
FSyOkviNOeQuCYZixw5fG5P1dq1EZzZEZxS3L5eersmwScxGo7gX9pnfIHZK7rQ1i/d9J6ejZ5a9
Md2/PbPrNQS+CeXF6sCuaY3NzIjF55xbbZ4bfYmWj2WDwrZbgrBpnuupSufDvw4H6z9IMI7Z2kG9
xeYbQhuXXuT2ORsF2COLgqQdyA5AVhod4qj7ZyDCCtDiRvEbIEAnCXe5pLXedo0029Y5UjMNCWzZ
TodjaTpxtIPnvj4hK1aUMXCXVdy/zTqSVENRfeC5FqBJXIKcyjWn1N4xwNe7dTnKximAuQ5l4zKx
zxNYOw+McZy4wLOyj2MYI+379l5dW3tCN2BupIQAllylUWzQtksxSKBHm0E9aUuL3DinaHATPU7d
cbRwFowewr9WM7Md/My1wccNJbNBGQNngZzR5b514HPa0Yid82JPfj2Ej8mUUPjuXpZBOTXSy9sz
vbF5NNsgG6ACX8X/2ZySqJ+rMcVDPIsmR6ZlNuRc8nrbzJx/dBeIiOnOI7Yi0ll7ozfTisuSAcy8
DwT614cSw+YPhT2d0imN/EI39Z3brWxNyuuA1Emoqa7goC0lkrHEsQRHYx/E0ZNeFh/s/gP1Dndo
Pwzt5FrD93ZU7qVyPIVfuvsxfhTGT4HeEB7M2yv86gj97bisH0I3Cc0/ay3uioEicobSHquOcr0p
30fKQz9+QZK79UWDlnGUHPSmc43wEeZrt5F6bxneRfEhfJeLn5ExHOsoKHXzrmq/JaAC+Yuoy8lc
P8+fTUk5jXsRyiuW/OprsRZ8DBgG2nsuj9+EoF3Z51MfGLL5MMEEK/T7XOVk5LCm9C9RJjyl+2Pi
TsqF/qCVy6HrDV+n1dK8H+uHom09o3iKO8MrlycixY/GDIxk2jM6r1Wk7XeutVRyj6SzrgQW5Lbt
SbLmIsitoqaeMBo1bRxdJ3vqEovctcFE6n7eQuTjisiKH9U5T0K3mWzhyhjcZ3sekSdydEScXpp6
noCiC91+IPacyoMoWuUpzYTSek2YlmiES3bxa0mjsnTrSKS/GupOkavYPMGTWNLvcdbKoWuobUrG
pezt5VhqGbKG+G6D//aB2hqn9TxxY4kisA60em1cUV1PgPfwTAadroPNSXxj+K9Uvvfx7LYIoFQ7
w23uEa8HPi8tT1yhNeO6zfor1IjGCYsYgHrkGJgTfL1jbnu6ki6PeW84//ZOvo6HLbXW6SHosm12
iJXRNkIYcwJLNK6+OlkZFEV7cdK2MvU6DBRP+JqvEISts2fpnQ3LX8owadX4VHOMBwxT7vZpXXsL
EK1f/ZxnH4Yxmu+VebYeQ0WffLUcYfxMwmLnDd0Y/fVrVuVqQEOwbxGPrq/fX9G4Uzcp8CG1CyR9
7o5k1j8BfXgxDclxnajQ76WwHf99nVcCa1KzxIngYzcXvSy6CAEkrQs0pRjcMpViLFM8PurOEp/e
PrFXTdrr9HCtSRICTV8xhJfT06tCI5Gu9oEUg4c9zoYTnmpLFCjVZAldZlFigus2urb9ElfZYB8k
+C2oD2pS9Cs0MuOr6AbpfSZmHIxCLC131V5KzbWSvGoPbQveFcKGUob0xYzqnUBo+5K8bg5u9orj
p2eOUsfl17fjWptq7C5olbwe3SxKGwqmS+FXlQVpVDeMyNaFUXnshFmdMmmSf3Q2NSuXRI50lJq0
PJayJB5S1OI+62G9+AN0/TvbuY2hXr8Su0AkzkKTftscoSxbSPSWVhdY+QT/X5O27zspUn15yhcv
svPmKNHH7Blm7HgQdkpuZJd7KIgtro+PUOQVAuHQd0OOY3uOKzpOrSgaOrAIdPD6hRoaka9Oi2Qf
5tCaeF+rpPvM/Q7FMR46Wxzbdqnp9QMB/nMcQk1xo7FvRj9XhubZLmbDaw3yCQSdcHQlqj3XWPYJ
K0wtwSx/JvM09F6Zl6RowyHSXgwU4iVyqaAoD/kkws4VyiTvOE3rUv719rzOkno2zjygHlp6Nx5v
myyzCUqsDypVqQ5l2ykfIt0iH2E4/Z+dq7P+rquxIOml4gppiLEtWYvGslIyMYwlDZYfRlTXvL5L
IRFyQtuvojD8NFlV6OtSPN+1muAiqMu3XHPSnQN2baJW6TJsMs3La4y2eXaiqk1q4tsuqKwJPO6Y
vIRmnt2VY+IVM5RmZtrtvDy3RtQoVOE3giDiQbi8d1anG22mL31gLtDwOegS+P2ip54lzOjAORtP
+Bf9jt+4STO97i1lTZrGiK5XMOLloAmBzOykSh+UQ9K+p2Kc+F1aEq81Yj4MOqAlocT6KZ5n4FSL
Wf4vw9Obzz3WKMxuG5TkLk0KIdhuszZbTzeK8VsJPY0bO/rvrOiKe1OXOi8bWtXrTLPc8VW3WeF1
9mT0CPQJjNdWqc3sDbmfKjuUhsCUu+Rjbna12+qAhRp7Mk9JUyYHbUrmwyQq4UUEUMeubyRPz/QP
2lCEXt+ojV+VY/TFGvq9YuzG73n9NiIyuvoA0a0UkZc7I4tJTwtlrIMoiqG76HW/GHTLS7tFcRuS
++9tRL/e1bmz1/d047rjcfE684bhwm+hkW1d1YNcG20wpCis0QrXRQi3SqaQT6HOxd85AtcOFw0N
cB+8hoB0r6yf85cvsFgiHmGwboMqU5v3ua7VR93sIEw36hk639pIvrxtY3R+4cbEUPPAMhLpki/Y
goqTKI3TJXHaQFLT5SitB69OHGXnNt+cFtLV9HyTYYMS8nJasJCNYL6jLhBTaCIwoAxaS98d5l96
l4T5gqcnheRIdiA/N4ZFFRBvmXcbbMr21JjJUozxOjl1/g7sypes4rEA1i9F/U6m7Mb5xI0igUiq
jPjW2pxPq1aclsC5C5oeKdbc8CyzP5hz6gstAvBYnbpyt6F//Z2braNngRZUHlt6QbaLWo80xNHD
NQRYJudLZORfQLBWhzoHYxIb2XxwJg0eAtxWN0ulyiPSr7DVulG70xCax38+SJgMwE0UlLDXrwrE
f53cKa3qsCuXIUjI8H2Ip2g55kPX7xyk9aBs50ySGH7FFcBGbvzyINXOJDdJog5BphfPwgmPNFf5
s2QdjeUebpTYtbSXUY93PPQb5wj4H00DlMpY7S3cZVKWsqRQOARtJKBCq0YXcr/vchffNXsMXjfc
ZaCGVKC5j9BRYIYvZ1hUo9x0oTEEstInH7VQEuZdIaWD46V9mD6b9PR9yEKbGlWsYad9ue6kxrOh
CfhlaVl6NIbOcjOeseeoTqZ3lLu/NVmn3OHjdvdtJinvBi02dt6OWwsEeH4tb8FmewX1iKKwEVMd
jUG/9N5oOIPrKMMPbWpqr27z09sn7cZdMyCRgLgAn5xi/foxf5202hw1ekHXd2pqBw85DsvN8/x3
H6nf46H3u3qZPfDlL/8+KvgAyMjAspCb21jmVJjCEnUyBq1pfOyKM417Q37KKFYb/cEgp/D2cDcO
+opMw5MmPuNZXu32X5O0x7SW0JEcg24w76bIOkX25zLNj3V2cLTyVP6mn899e8htg9D6yFLrXtOe
FBUoLGxiHXueKgDC+RhYiw1Mu5jt+yE3yTrxcpx6XR5OnZ5UdxFCd/SJ2l/xM/uDgu6AWzjxCca+
+O7tL7pxrEBVm8Re6w/tQJeLoERWGKVFN4IJjdNH1Tb705yb1gn4pXov5Ut1/Pfx6MIAyMD9oya1
WYBFTIokeOYDRV/8Kqwml5v3I9Kqr/ii/b/fGYvsJHVFICBUvjY7XPROby5pOwUiSr81YUh3y3+1
MX+KzGYPnXHjpVip+kDq0DVE4/tmHVMeoVR2EhHMpjq/pFL7SXTpN7kZal9Ol+Uxoq/Zj1vNejHD
io7hsWufI2nJDpacALhwEiMtXIjW/tCKA7XGNDn1x46JAbh2bDdGv81Nq2w6xbmmHsHX74aW11ee
Nw7oKUg89H7pKbg8CF0lIajaZWOQ6lYqwBiJ/J7Qwf4YRUBJ4E25i4q+fQ/FaHQXW1JyUNTU8Eez
JNKlEfdYx9rkzqDj/L6x51NLP/JR0NZ0Vw0l6g2Z0h8R6wtdObc/xEUq+bEjiHNQu/UKrJCf1flD
MgwaCdp+j/z2ik6OgBm3wQJGRSZzrSdeTm6qutppi34MmkzA1LaI5CP9btFLok7pAfR+W7hxp32q
lmH2emSh6IyZp4M6t6k/iHE50Ewt6JYf+od2jMMHKmcEzvI0nhwjMk/lbCB1KSf5odIa+ZCK6h8h
RpgNvh9EMG4dATY26/L7W3rNRWgYYxAudeimo1R7bW/tcTVe2wJGwYFcoTq6BtLvchTadgo5K7EF
ei/1fpkpC8Wtajwi7zf41gRh09u24NaRM18BbtgDwFObV0YxO61blngKzGJQvcy2xjMFsMXVY204
WFkV+31vV09jbpQ7HXG3RrYJNojsFRCo247bbAD5HdZYoW6qw1OiRp/SJYazcTA0j/diPve9dqq7
SfbfnvH1k7MSVqz4OujQ1tz65QqbhTAle2yXYOhPeGCQKkfTe8PsHhTpNNfebpHyOsRfxwOx8pqI
pP/tcjxrSJu5TJMlGOvxpCaJqykIrkTvG0X3ltLced1uzo4+JHiBVsL9bbFrFuuCG9TxY1rg/dZp
Gi+DJoObbjiuMltPEuBcn75tLo9pLjun6cbpfZU2IBjBANMmejnXvtZyAMXDQhqx/94phZ/k30fz
D6I9O9O8sagMtPLfrPrT+rbyG6a9pYxytwRh/RS3zzJKMOKTnM2esYsiu35ViMjZPXIVa610WxyI
IQwz5ZXFAmkeN4ENYjgksZ9mXkd+QPf6LxBqua16Gsw9zskb+U7cohWXQFpqbYLahAFhWA09OIsl
MKNuoCCs96PH82Af2Ujj0ZmA2Eoo8QaVERf+bMW5FzdDshMV3FpqrPXa7UsfBjCJyz0F0BXbwAeW
QCSLrwMDIQeigH6KPSzyzrbesAnQWZBUIRNIPKute/GXO7goE4CjSpcDshRn0uWQQ5xUg/9qcGn1
X9W63fE/r/MeKwMjVfB1UMzgOvm/BiRTPdH7OytBYuT3Ej72CwisxK1LqdtJsV8vIyNB1wV0FNSC
tmUjN+u47roxVIJucQv1vd38HswHuaf2M0c7q3hrUpg2MmwroOsKtqa2Wms5eaIGFGX7x7K1Y9ew
Je0o6l769rYxXZ+jy0AVKMLrw7HyYRCtXq5f3yitFRmzFqRDiTikZSD7tdh7E7o2KyAUOP+8wOs9
1Fej99cuTVYJIG6U1UAM+kc1rk5yiyCAsXhtrp/entC1/WQobjm0z8QkV+xd+OGmOSeWGijh/E6T
fbqFm0U+RrN8ihxxopHmZAl9J4FzvWEMCjUdpXxCPnyky/lBdj1mTj9ogZGEXhiS+kdd4Tg40a5U
xGqAL/eLkRwSnyvODgzl5ryX7RLlacH0arNXAmPovw99ncDoZiLkUEXvFL12fHiIkB2wlMjPlAYA
p8btW5bmuYEuducxvj4/pPwBC1MRfMVabowLiTHIcUJZC+qsdNvijxZ+fns/b6R7X4sKq8fJEvOg
b9c2au2lUzRKyXKauorQupNNwfuu0mfsl9yp7eekScbSxysnCtCMNld90eVR73WJJKbDKPpJ8mLV
AJqby3GZeo7oi52LdMPW0++D9w/lCTgtWhYvv9NpppiWUlMLrLrT3TzLrZPI2uGxipzGn2mp8YyF
U69pIeiExv4pJDHvHMMb14webo4gXHJrAWRzmUcjs8TYCrCf9g9NPEQNvBJOcSxCdcfq3rhkoERI
H3KpadXZZpvnUIvmVHR6IOq5POgDcI/ckky3rfPqZCD7dqibKT9KeR+faLPYEy+54kPHg18Nik4y
EabfK4qQSKrTVkH/OaA781GHAiqV03dz391NcvIYZYU/aPd68iMBCtoQEEeG4tfFO1qjdk7/jXsP
rR6eEh4GgOkt3tcKjUms/BQB5vrYCKVwLSd5hJjx5e1LcGtjiVnATJBhgAtge7bkrG9TtTYCB64B
p1tOs5wfxgFVkWRnpJsz+mukjX1Rk9auIrsyAjqh/bz/khTJQyf/eHs6108pySn6GKlXULG4MmJt
XVNy7ScjMHQygwb8V95ERiGzBtvNhWl69Dy1/8NWGVwNkLvIWupb0Llehh2G1jaCaSQZOs4WQAk7
14913+THt6d3Y7eoVMAcQRgIInUbaOaxZnb8oSObVL8zAe2DDj4b7e/G2ntXr90tUmAQ9wERoQ5H
LuzS5sx1EjsVMJ8gN8wHyXqotcSP5dJtlJ9a+6dUdyZ2IwWwptwgb0YfG8LKLScFeqZDLfrZCApj
kYU/4DnAieMo80kRy9R6UxM7j1HlZF/tolQct6eEd7KkMq0h7mmq7m5UZuOpUZxEdgdzyBYvN7Q2
du1woa2wMPr4t64WceaPVj5WrhQt8nm2rNp0NSTIfr69TTfgNcwGr5gp4ReT2LhcPS1UTKElqhHI
/0faefXGjaxp+BcRYA63JDsodCtYDvINIY89LKZijr9+H/osdi1KUMO7BxicAQZQNcmq+tIb5gAv
Kt+JZj9XskMVP0+ocaVaE1bqXZ+BYh8xnqku8vDW0LUJ5tzVdNdYnX/Zik+YBtnX2gY5OTGiSmX0
OObYALVfDZGeu6+Oel30o991+1zo9YVC771wRf+Q7wgMgxt8O0Wdanz0nMWxTvr0kixWoDfR96y9
B2fPYA3soZEGtj5VvnNJAeOd2EGhQ7vUIRNE3H1TYhZZ60ypVdunCBEnP5riYSeKTjlKqANHWgrl
zm1cLfMVxHj9nNnQ7uPP/s4NB+UEmBjtf+g0Wxh3bSwL+dVALto3RhhPZR4iMVIFdWK0F17yb6nY
zQcmNkDXRgkDgZMtBD4Si2XMgmwtXdKdoSDf7j3XSXSXVZUfGcEs2l1W4nIXD3u7eYpNjFmH4yyP
lXWu4l/5fPBAEGvR5Le0HHLh0nrYOx06U8bVxy/lve1A3cbcmnjG/biFcEQOvRYDru3J1J6BuYd1
6/1kbhci87C2Afpq2DeTcWyz9sKd8g5yaZ3HIQy5Aq8IjZs7LFpKBXbXZJPRxkfdiA8RKtOm9c2t
cIjNAVHdqnV+RDjw4BhdGPVHkXTHSE77xhLHXNiPH7+Jt7GJn7OySVbdZMhv6+X+R6nSONliiUa1
T6qFilK1KMl1ljbmjrKSKgIJG9oG7l8HXVoEDCM1RgMr3n89Mn+sORupW0VR4pzKdgHr20ZVmOqQ
Cwrkmo8fP97b07cqMljUYTbEGbr6r5dq1Mq2m860ie9eUOXGQwPReizK8zIZSP30VGQ2cb+7UDy/
u+w6qljzUs7e5qrVFZnPauzaJyMt9zSSf+Fz6Buyv0tH8xyRvInYDsdLGnZvAzEP+7+rbh2aKmGh
2UWr66TIp7m5F9M/eUy38lIUfnujrMvACiLTA/i6hY13YrEdkcUOA25bDREwp/s6lN9i+FgX7q53
NuerlTbZ2SD6pnZWnVp092msCDu+EVNVX+W5LEIXkYOdW7WX+Ifv3A0836qIzUB7fZubVWUXzdaY
sWek95JE0aPjHTnPgZ6rR6nfZM31II6i+j+9VTJE0LzIfTEUer1T7coEUDJY3AsoluegurUvyM7+
dadlfbT/WWSrq6HnTSsVCOInY9LCxrH9CLEIyGsfH7p3NwhwKUZosO2pEF8/SuyltoJINXeKF8e7
lnZV0BfyJ+2mSwREk7/0OuDwPIQ3Mhq+GDXaZqWhmmpdEc4ptcC92VpaBxWz9At39nuroJOzDoOo
djGSfL2KW6tNBkALDRyINFfuqDGfQ5X3QvR8m9xa3MAg/KkUVpTZJlHI7AUcaNS5J6kW7a4pajXA
8Nb1J8VrrzFLWfyxrH/kwvlLTTAGRZxjjy4LCCDC0ranWDj2PCvq5J6icUGV2S7svRaVRQipb9lN
KM4dtU5vD1YmL2m+bfnp69KMc3HAISSusXgz2UVGCYCwMronq3pa1C+iE9BqxuNS5L5Mvk8AJjPt
aFrKbrCuh7WRwPzKtRFKM2ffa8ujcNtrpDUPiZpcO+2KObs4BnybtAImBR4NeohmHnLorz9+XORp
5SSKfbK7PP01xmX11CtqRKYQ1XemYpaAPIwsXB16DpW90H2zyXtciCQDGnPoaxhIAmujdceYSg2a
1HQ/p95oA9Wz67DXlB9TsWSPiaqMF3btOzGIcQpsbbLtdVa2+eFVX5luPnONOYsWpLMVropvw1eh
Xi3lP119r1nPHx/7d44JgZbIvoZ0po+boDcnM1YVkXROs6X0Oy13vkcdmKePF/n9VzZHHoY8Rx10
A+fE3dzOTj2UZVtH9imf61Pp7Qrnhs5xV4jCzxY/9rD9mhHs/iVXCWlxFw9n1N5vYvtsMHrR5LhP
3PGmJf9u/GzcNe5T7x7RiCvbUHq7TDDvGuzmQjrwG9G2+dG8FIb8RBMdnsgmy1JMeukRt+JJXbSS
vZ030SfNbrynBH20IpgyQz3ovYN8TlqYHHBTF14MdFPOCMJVI/QYpU/jg6yaqPGFqMvnqPEQo3b0
aDUAcHIJCHVUwKQ6md6FeqHUZ2EV3T/TYi2KL8csMUItW8x/xl7MGkXWAl5TNxKpBq3I5zYcIBlh
FFZCh9wpVlaMIV4DPUqPTZqpoZCz992qW8f1LaWoT5GLQg6oy0ivfT238n7XVfqSM7Wb22sSoujR
rXLtmykyvNGHVqdsLiGt9txokeL4fa5laSCzwjvk7mh+jRcDYx1vsprPdBrTo1Fp7k0ztPJr7nRU
CTE6QuTLltej2B9XWQjIjsl7pCtxYCt9e8MQP30Zooqx+zyOeXxtDw7lTQMFKdtZPRIYhyJu7Opq
SYfy1is8fUKiSNH0ndIlpXmwrbn+XtKQfbbjoZB7XhvaaE4vl/EYl3CT/XzRkcTPjUp+UnvmFRcC
8zbT0VZmFwgtel3gfIB0v75lktZBQrZVaNckKt7EWuddadWUhl65sg1HvUPEXL2En3t/UcCBtARw
KHDWA/1HHq42WqKWQ2Kf5uzYf3FLM1zKndbuu+Rvi9D18aCrE0G57+FCbOJ0o4qVVVSRmXqGHwn7
i1f3V1T7F0b02wSYlgL3Dzm3toqG0Gt7/UBFUpmVWqgU+cpqixHqEXLF48EwLsHgt1ZBMIJQc+CD
IVMB2wvcw+uVcllFywCe+jSnP6e2vTPS+jAOaIkWfjdYd5NrHFT50GUo8o/Jhb2yvdhZG9gNQLt1
r/Ckm7Wt2luUJSK9iubuIPR0z/wMkrR17aQIWCT808Cbu5CdbHO6ddHfHLffoqUkqJsH9uwWbRgW
7evUF10aNmDeY3O68GxvMgLWWS1TQAMgvWXDnXm9Tt+LSNMbzcW4RbqHvHXV8wi6NYA2o+31vtPD
GN/yQJ/q9gqplOVba7cIPw7etwzB5Zu5GLXTHJEqIB9cwWrqjJNi26mvdFl6ZQ5FcxNZ0t5HmhCX
ItOarPx5ya8/fdWTMzwgcWQMm92XLH1pmEjunJI89o1skTAUi89oT+3VCEmXQ23eeI0TqA7kqki5
HedmJ6sZEFAfVEVoKZ+cMd41iEg0DMZT99Lve9P/YyJPYwYhLLYsmIotjaJrslilg4knjvYLyrRI
673WPmQ7s45DqS67ZqT9YHCta+1tCR/348C9zQ7W1QEjOYwxKMgpQV5/WL1DQN1o8+hUQMlBZlJB
8jSyL6Qg7z4j6id0a9fzwZzu9SqKJpyqiS0C7Vj/aziMeFP9GP1SosBQTknUPlnxuLdibZ8ORQD6
7unjh3x7ShDlBjzDZJ7ZGBCV18sbdiRid5iVk57MfmcdlOqnhnL9/2uRLR5UlDo9fRLGk2tKP1aL
vSrSsAW4//Eyb+pgvthvbDVu5CbN7+3Uq81tE18eTzk1bnbQx8FHO9ceGfhaz81QST9vo8CtEMWf
8wsQjjdo63VpRC6gOjNvY+61eY9F2ikA5NP4HGmHpnJCxXSOrG7Z9xEq/Djc+Ith/ciN4ZPSd/d9
QV4Tk9SYZCfTtS5tWob3SR648+PH7+RN9vn7h4FtoWXKyzG33VRBUzKz6yI+D+3OGM9OC13CTs51
uc+tKwcuLjSGWD4WeuVb+b7z8CkuH9E5RtzPDbXiqIEa7NPPabnzvMe+2eup3FXTMU0HOn9NkFTX
bmteUC9YX9bre4l8mSqLiMW7BNLxelOCyUmNSK/4zcp+Bm/KSgwb+qTclakTuCqvrnIhekDk/Pht
vQ3H68L/UXJa3f02h1GI1LRgmMZnL9HPozP6s1OfddPeZYW4+tulfk/WEOVBNYT7bfOMuebEWi6G
7FxHWPJ0TrpvTW3ZxfI7QPQLhdVvTNrrF7ouBpSLJAD8wzb4A7sxFIXC8NxMq0WRjd9k7kctZKBA
11Nt8rOe0avRKSCVFYU8xBRefu8oOvBtgQTNTVlHMlAXV98bA4hyXxu08afX5PGXoijbC4fp7VdA
Uh2RWLIF5MPeyCRhj2lphbnk57pibs0A6BjL6Jph0Eplu3A+3m6112ttzq2j51UNRyQ/L+i4sM+i
MSznGT+E1t1L4X5LMeHcCzVLrmI1bY9/vQfwbSTvA55J/367z+uI3U+nIT8r6a0a7+3yNm+S0Osv
jTneSf4ASK7NLQ0MPLCvzWajd9sUXpEWZ7DKQR+bftl8rsx/aRTsFkaBOd7h4lBLJURZ7EKG+zaK
4vi7Zn/ky9TAWy6i4U555GGGdeaXdZ/y2tRusEUyHj5+k9tWFKI4q/EBcRTFCQwoNwe3XqLIdaas
OFtDlFxPjHACIJEViJNJT3g41fhcuK4W+1PTRBdO13trk1dTaxmgznjY17dVHpUqcoRtcY5WP8p0
p5p1FgglDYaRCl83Hiqj+vb3jwuqgjYUe4d/WU/QH3VQrfW64vVGcY47lNEX9qxxcNJvvOd91nYw
O798vN7bugtQAyM5+BCrIumW/+bqcymNCUkOOcAjpk0xilgJq3Ia5X2DzJF+8DJ3aY7AUTL358dr
v7eBbHBpgPXZvVxer58VbZm8btulOC8FtKxl7hivGeYlH6j3VllRijA2uBDYQ69X0ZWsBLSiFues
kwVXsardeZV2Sb7pnWwPcAPIS/jtqyP3Nk2Ii1Etsg6rBgZcvmOJAG+rOR+OWGoH6NruFSvedbYv
CveTEiFL4l7Kkba6/9SBUClAf5JTM1p/QztXnbjgKM3FOQH17qt22u1rpzirTvGiW32076dF+Fnp
cB1NXRRIc3lx6u6YNiqGeG0LD6DLnyaOWpBR1+EjqsVB3On9zjF+W2P+XwIl8Ala5iuRaAUpvv4y
9dLIJMv4wZ2n7O0suZtISNrmvonEhYO8nppNlFxlD1c7LCQ0mDG+Xgm6CMY76lCc9T7KvriwAsMy
t6b7MfdMdoOl7z7e2e+dKkROOVeoo+gw0V6v5/SGJ23ccM5q/svzMh/ARkE+MF5LjB8+Xur3iOvN
s4G5pOJbvYK3b9EWjgRirPDZE6V6QEV8vNFjTT0is1pgVsUgeehg7KgFIp1eoXBz5r0MAQmlh9Ru
yr1hFN4teXwagBI1AmdMhjCPG+WhiGP4xFrrHmevc8K2FdZNbNXZgQHiXVxXys5MZXUYUyO+Vo3R
9vWuHn6ZLkIzSlfmQak2tV/RTrua9ZZauXTcPb2wCHZY1v1dvF3b4cyMwUHS2WR2s1UfgH4Zq6Tg
+m3n3MFGh5QWRtOlidUmHLxZZHNfxQV6Hp7AT8K5A2aK6k8yBeO3soJqcmH/bHIXritkUR3826xV
nIpq9fX+MUUrMDNruts831v18fucHaJjawSjuaOU+HgDrRnCH/uHtciLGfSt2Cyaftu5hyqxtpkw
b7z1rJ0NRj46ENw+XmJzBa9LvHIkWY/LH0FthiHWG7XUb/eLX134+Zuj9p+//YedyCZG90tcRHLE
TsQRu0oJU8dX7kV+8/njJ9iu8ltUCc8NBF4QsgOs/foJtGVGVMJBVKkmu0aKJgr3PopWHy+yvaWY
U3ARET1Ag6zYyvVL/fGaJtQ5EmeBXTPq+3mipXQamu+XLADeZIzrKn9yEjZ3U272zdTiqHSSemh8
jZ7QSQg5u6HrB2n8dx9nnamtYxGU8Tk8ZGHG6ydKaKwVtPTtU5rsRjdUzmd9/lpekhp/+95WEADd
3P9GOGzOJbM8WfTQpE7A3rLj5Jyca/dSf3pzSn4PJv8cxK93wx/fpq4Gq5hW8AaoIOSMAE0OOIdf
ABFvzsl/L/K/I/FNqlKhpCkI4sz3ilBbjlik/t0GWxunf3ZrN3/fgOyX5ahMnQzxIvLPiggsTJU/
XmNzdf0nC1n5S8z2gXxuZ2K16mVeba5ZSLO3tev2EO+S8TqFj7wrLxH+Nhfy77UofpFtILOjB7LZ
ykMO9JwRjDz3yvKLptGTQGRN03B1aqko2ziYVeD3Hz/fdrOtWRYJhLkSxFAF33YuC8WN9GZq5BkJ
jJtGm/1FuTWFPDnd88cLba4cHo5cksyYJiWsa6gNr3dc1nUJ8oNk5iXlq9rtCy0PO9K4bHHuimF5
+ni1t5+N8goXXMhv9PFpHL9eLVpoRnp2Jc+G/c/gHFfqW9H4zfivGec3hmE9muaFK3UrJfj7ATXs
YkBDAWfnEV8vGU9dMqpaU50tMayewf3clX6mJN7PDpWvBS8EkgX8cL2mDGhWQ/cZ21y5M8RUflWz
0vqso7o1I9WIT7OPtLzR+5WaGVdLJ/Xnso+qT56w6pcYWBn2T0URw++1Kut7a0/R3gRrfeGB3vtg
+A8AkPsNYNsykIcYCUslG+V5VWmUleozQwRSOj9lLlZqfdpe2InvfTLaf6AkeIXr/16/vwlR2Iye
XQmIy77CKNo+xXLe5x69/kg9ekYGf1leWPPtiSNCAeEGnAe/h/7W6zXnwdZHd47l2UYLr/IQjP1e
u+U1AKxWiJ1HF/bjbfkmWq2nAE0dmkYr2Job/vWCbqEnDmQKJCNVpWN+i/DFtwIuzXU8VtFnqGnu
EBRG5n7CFFS3qZZzZlzTUIoagZMJesLHv+fd50elBr03k9J1K+KCRTbuK00tKSSyLDBT8BVCDkY4
DZkEfOGVD7GJbJ0Wocz38crrg/6Rpv0+LQzayHBNvOKhG79+EX1bzKqacUDdyQwHWwmy7GAI9a/7
s7xmrjjomqvl5nZqGWlTP7XRLM+jdhxVwF/p48B4fCyXwFFHKFzZjn74X4a99RvTYIF2B6uKrbx5
NN3LhlydF+6eEQEe845tF/79y8PDbCX2Qj94owZay9iLcJ2Q5ybDQoMqHIeCi6Cp984/BDu0hQlG
b6WwhRNpuDsX8hzXS5BBh6qVxyn6FJGVxMvjxw/0Ngqt0h+ofqx8J7pE+uvd0MVTbcyTwSsz8t0y
mLQa+mBVW9WH9oJlwDuzFyQ/6Ncj7cboBdLw67XqZG46UdflOVPKmyj+pFafVz+lOPEJ7PJldr+3
3iW5wvWTb3c7cNV1ZyBexJTu9Zrw6VuAyyVrFmO0bx1rCVNUb/Yfv8X3Hw0IAEcKPQ96jK+XmQcy
YUNvyzNC9kEGD2G4F7IOovlJHh21CivX8rNLGcR7+wTeFE1FeGKE202oxUSmcYwmrs6ele/6TA+k
U/lG9SVtu6NllBe6tO/dWH+utjlc9NblIAavPLerFZa4Wir0Hvx4QCHRgIV8YV++d0v9udrmuh6M
LnMWHdED07mpiqfcum7USz3v9/YGwERgltDs1tjw+qOpI65eykCnzbKA2aUdeZ4bu5dgFe+cMKis
DthiMIEAhzfZST5pdbfIrDrHtpS7dnGMGpZKrx/mqUiOEt21C6/uncfimehTwgWGa7lVnF28NK9k
3ldnpazEPgYj5CNjZfgfb/l3ViFwgR+lW+Sy1Lpd/qhjJtdN0tkdmrM56dHd0KNBhv3pJUPMd8ZS
v0UiUKdA8ultN1SBf5KV9dScZcY4b3yqJnGbqU9mM9JqrO5z4ESdMV+t/4+43M5Atkfo3SE2Gx9/
4T0z4DAS5qWj8BvN/+e1srIs+JpIjzEupdDenPda6IvU6cGdO6NpRB99pqYshIE0q95Rt6THxVFq
Co3PrpuW7qEphDXepoMrkqDxMqu9iiZT6leFNDrrFzKJ6nwDis6+6uCP2L5XGu7zpA/at6hpjPyp
NEYn9VU8y8dg1Ef5e0ATjTs1c8C66aYc88PAX4SgNUsVv7+mYLwgtPo6aZxJCbtsXpbAkwkQTScZ
m+vWNMsmVBpR3mopiBs/GzI8wuaJC6RBmPfYQntVg8WT5fxvM5RLcePmhib3cakZd60BrOtUKItB
OlxXXcEd3vMfK9HoeRBPM/aG9OCl2Gex7n5RUn3og9m28yeQhCVoEe7/Wbn2Em9wv1a5vhzyegHR
v+gL/kwloGQdV93EdMK4VUvnYBdjad15I6iDELGS9oeWGOjKjvOYIx3FFrWPbp93d2aaeXgdzXq0
t1MTWQo9kfquitDJ2xllsdxMdBJtcCpeavmmbNKfRZbpOH31JKK7ZTaqae+VkfIwZSDwrw1jaJpH
i45m7jP1TNV9lChzsoObav5o+8ktAul28PprRSdJH2SxXOm1mz7VaRyZO9PrmaP2Q9491n05Pw5L
PiVX3OQ97g+lKmy/qkomT+TY+hdROe69ks/TKetG+/vgmVjulqYYDk6yRK7v2EX7vKBCasCwy5N6
L2obtT8PI2c9qKqkG3zgg/aDBl238I3WdvAWr1HTBEAwUDAgdW1+xqY4R6SonKLYT2WU1v6YxQi5
gnB18DhExxwcZlRqWWBNQ7/WiqI9OB0AkxFBppemG637dOj0T4OiUkohR2FdJfmoI5I6F64WaFnH
b8qVQoBY7LvyPqoLMfgm49NvuVDKFxwiFGqrYSoeTSTczLDHWGHawf5uHjBGMiK/ASb+GRX3OKzQ
Thh2oNd36A3XU1CWKgSvBh+EL8JechkUtlAM39ZF9CXLW+uUyMxsg242q90kS8lIT6/TMRTTkIzh
kOW2x/Ewm09e5MHhzLpktoMWs2IJWLTyvllth+bmLIXlBk41/7ssVf1zYQz0KU4GwFmRVqNFH43D
fIfHZjKwz8TwEkO6mn2R5HLyNX2W161MM3s/ajK9itpxzqgns2UCDzVHfFW3opDTFNM7plVr9X6N
0sH9WHfRjyHv+6+JVlTrt8JvwkdZ2HxS0ggxB0vrqy+GmTOQVwu9gVbXFMocWjLRX+y+dc9tXleW
T6Bhqqi43eAErQGjvvPU6EEzxXLrdov3NLsorh3SDCjPiqgje837HHD8lGjNQxRVVrpzM7r7Pv16
62uvI2d5qJ1JHFYCTsKnabJbpnlL5pt4wlw7FmGG28zpupfSTIcmsAeZX02eWZT+AvTzZ+wYtDgN
DspnO9Zk5y8Z4JVZLHLcIf7bekFW0lgJhYbmVGDlJnWCZ2NqGKAxb1w7eRGnCOknwz/wYTszkAn4
jnCGhIE5j170kO80Y0B8f0ylEqhyKVbZUnNK91Ubqfd1VOOsM04Tn9gtJz56b6p4CqGzOlh+l3Qt
aM3WQRvcSb3HbIjSf8fKq2UQyw5wrJ529pNUZGnctoVRfiFbB/3mjaDvAtnmbnmYvE4/x8JMaEar
SHvoPVa5/trd3bdFkjxOaYTNG0YVoETqrGO/mcjZoWBXJ/l6B8zlET32HIG7Oco+iZoJJr5SGA6B
7pU2JnXG7P4zZGhb7+x8tg68WE33+yIaweKo2X0x5NNdH8Pr4cQbfRl0hdF9K5mZ3I7pHP+cMYKt
g1avnJcOyuSpyPTxvsA3+7rQ0jL2IXhGX2ctdq+t2nJPwFCZfstp0b3dgAah/DQ6XqmzYV3t1DCt
/KonGL2F4+DomU+XorwZZdW1/pQ2yle9VPUrWrSRs2sNa873jp2JFw+Hh4esmnhqfrH6ZOiI/AVt
jKBPMI3G9KLg8Sv3c99U37rEhjJKCKgZWJujejXlWjvsi6Zvr0d91rBTh2RZBwiM1fVVVuCrsE8R
l/9UOrgF3SwikiIUYu4VDAqssi0OhpIApk61wjvbRVaJ6771uiywjXndjGk9LEfXqNRhHyH1fVi6
Dut61R35j2oyOblvadn4FdokZkz46BoGwoiZWILUBoKrSqJAmnvF15QDa/rLaCn1Tl+GIruJlWTW
4aeboLobJI36nc0OVo5M0+Jfk4bNgd+WRfrgic5sAl1JSy0gRmjPZj5I+9BNbaLu8nKkjVWWSWUH
SaM510PND96r1uL96mSEyFzfa0vj9zjtPKd5O01+hKXcEAq9Tx8NoXinuQV8r3UABPx61J0D4hV4
HFhLZdah3lfpsy3nuAlTyfA+ILy3Z5lnqAvF1oLnDIAfyrOhdhvTLxJgL4GCFjaCrqXtaH7W2O2d
NU3iMdbjPPFb4P2/OE1SD3LTpkNbiQHFDs8aZuxsEl2eWmcsf7lejDmKGNLuC+0Y0Fm9afNNB2En
WZAQnl9qaLjnZCpwyJucpCLvMQcpdjRR6ruUiPi9nrFA22OrNVY3k1KVrY+OBfC4Iq3lZ7oDYx3M
7dw1d67Xj1QPoArJuiqAeTs7MV0Eo7oGEkGsF/+iXGv/ivJ1ExcMbx/TuECcaxwZs0tUK05D3aBB
qHW9ovutvp6ZRDVz2jKJzXBSGDOy7AuY9iclmpZ/zSxPT3kfOfeeo0RYLOTiu5la+q3GeJyLf701
ayiUFdh/09jLIZdHgZjebmyEeNYQmwvGqNV3XA/EBtnVOjYRbbYkvidm9R9EQ9pPqYgSnE+Ex2S+
yVvE6kc9cr4Keh8HZEWuhBhdeB955QSzZEDgg5/GKTVvW++x6Uo2NdNX7XlIEU31UW0gehHzFPY6
KKcfjWz1w9iiUxFyehHb7FMJVaFbZumE/aBwAcpZKe7TqUk0HCPicvDTyRmf5rmfPrdWaZWBXVtd
6jvoLBP2ZtncRU2n3PclEsK+4g7FD6DS1U2elFCih8ScCarkQUUwxooOU95oU/gZ+oz+YO1an8Dg
L0MgC6bsvl4M95EX4UDeGe4VKsB2eswLp15ZFkV8Pc5lG4D+X7FnRY4OQOEsKjmS6IofyOrYj7OZ
t/jKKY7MwJK72ud4bnIjzNSqj/3S8fgS3NXz4zSPkeOX7mBrBFykG4McjUbuOfKEX5VjVE+KQz9r
9JQqCcxYcX9YzZJjK2D2xx5ms/BN9KxSnzlPG4eLaY4PaTePJp/UmK97e7acUM8a0jq3GDtlh/Jo
lV43/HIELjGfJF2pWHw32KDbAkKk0++NaYAmNsSZet/nznrUs/y5n9OixDpTN6a7Ahe96rNMl7qB
hJI6XtCXUfscTyYO9IreUhw5qaU+VIOMoy9dO/bNvWVIrxS+4oy1HlptX4gdqB1rDPv1/WfpMKJa
WXGj3TW2KtTDtNRmTOI1aeiSN6PR3zitnag3mJX0jwPmjQ8J3hDdLnOV2ArSvlJeQLJrj2o0tcCj
naF9qBtHG3dFPJeAxvOuPxdertl+gjYmbDiX7CTU1aopH0fEKZZbyyi4k7MRl+FDBkBOHNzEqdXQ
yUsYPHYOrdyvcI4RED9JtUEddVXY54plQYXJ5H26uPTOZ332brqkVRPEZYw6D9O+bh9x/XSPDpOe
R29RxycDoj8NPa2ZpT/los1hA3gCck63kEaw7RzArqmS80WQNfiZwePCiAdaOZKXvcT5zBN1ohzK
eDDKvaeBhPdHZg6fi7EQih/NWX2D2tH4YzCUvt9XUyUyP4tq/VGWqOEGCm4jgrl8aS3+jBcJLO5I
j+4NLI6/LJB7avRwVK/0U01tlqCGLwEBboyGc2wwRDYXREOM3rwXml18oufMVSWsIQW+I2Dg+Eox
SnaEgZoEu8OktZ3TEFf9olsGnIagQq1t7kV3OIxx9DMuhETcS7TyIUkTV5DaWwLbqMTz2sA2u/Kf
fiIFodPlds+lLeIHZ4rb2NedpMUwoMuzmqHF2FcUaTiE+F0mEbQGNbvs0QPCzGEq5tYfOmfZo91R
zkGdTod6GnuST730ftlW2/yTDuuoxkwqN9p3OG+8LOnSv8i8BM5PNI87GFNV6d0qqr54exVzvTrs
xow2kZeKhCzVNYDaJWDPMHPpjCkOIAto/4DvaIrDUGniUakacMI1WelL7jgI+RmjCRk2JUVPwgWH
l/KhjTwM53urMMTj0Fem/Ba7SmayuSOwxhbEN/vY45jWHKIimlS/wZgLVmVF0s2jDyZVwYL0bSns
mutuIPMMkGYwpjDW2qwLcM6LJewPxzKv1M6W+nU0V2nyqU2i5lrk2vwcmcqYB23T9shbLGKJTo2l
HulDTvMOgiRNRUml0Pla2RVRiIjoZF7L1lLACfd55QVky9W56tku/oCkubaPjHK41hqDw95MfBd6
2NkSXc1J3NwpdBoRXXYK9N1nLTVuqYJIqpUEHHdo1jBbgkURwtl7+tLfS7Iy8dOazWQKs6mktNag
ZuqkkGOpBG5ujwLVlcy+1cC7iMM4duYTQZpETsLXUw+W1MtnmUDXPhSIrdtHFNiWgajfjjtHnyzl
ul+4wUM8sZbF1xEi14KmmfuXBc2cYodvptHeakWGbaiCqAUHEz7Mj7HRhdiPhWdWR7MyUo6WGY/6
ddWW9BjsqnL/oRjGPqzhxUIIprV6MDsvbwIwQXBsZD+ImyFzjWhXJq5126DdQd1uFI536CevUY55
To9n8oWEf4Nfh+rWoYT0+wVXg3wmEVqan0UiBp1kvrP6XU359KVTB+gpbtc5CgVea4prdAE5mOVS
TWBtp3YeOTFNX/L2CmRBBznMRwM/bXZQrS5JsEQGMHseMB/9FNGjI/2V4QtchvI5GzqKPEQ36Uxo
jvJfpJ3XjuVGlq5fRdA9e+jNwaiB2TYt01VlmRsiVYbeez79+SJb052bSWye0sEM1C1US2tHMMyK
tX7zl9zEf30b/o//I7//V1mr/ud/8/ff8mKsQj9oZn/7z/9p66Z6ScKX7LdNW/14aX/Lf/721Lxw
aDbht/q/xb/s3//wP0//ln/XX7F2L83Lyd/sM55Z40P7oxoff+AK1Lz+Cn6V+F/+v/7hbz9e/y0f
xuLHH7+/MLXZjl9Vhd+a3//6o8vvf/wOrlT0/P7rbYS//th9Sfkn+RU/eLe9ZN8X/rEfL3Xzx++K
of2DEj8FY/aXQMtTFO1/vP6JZv1DKI7QSgGPTn+RKnAGrir443fJ+Qf/cyS/2B3IowiNkN9/q/P2
9c9U/pAuD2UEhGwg4ZvK7//7A08+zH8+1G9Zm97nYdbUf/w+K9EDfIVhLyRqUCiAlzv3DjCVYWrk
IJdu/RBKErQkQ654p0/XsXSrg1rlvlE+vZmjv37C25Cz6vZrSCqgjIzdBt1RlInflIGDydeqroeH
ZEZXJhZmfXOLDNgxXGvyz3odgpCAVTeQCcFOMKgJn8ZJ6rLzdeRc3Elvb8Bq74rMvzb8lLpE9A3m
8Uq7eNZ+eBduVt1Oix63JTh57mRPPNAmmdpz811q7Ptfnb7TYc1aYpwnaIGMlu9y/W8Su7qoyisj
tfddMV6cjzTHFYshMXdImgtwNh9r1lGpA5WSc+z4bi994jz/ROPjOfPUa/VD8lBi9eyHj2pm5DwP
211vrlTMxTJ4Uy9/F1wsozfLZMoLR+Mg9d3A+uj0P8Z0pbe4sDxOBjdbHqYvzKM7GwfO9AlQ6Laz
uQv9B2eUD4H/8/xMvt9lpxM5WxsSt5lutcSasvDKnopdN0E24tBmVeYtyrJlvdLXXok4R1aSUGpt
0LJKgsS76h+1cg/wO06/onK7q8xP54f3fkefDG9Oiu3MVtLjgnUiF9s+7Ld6d5MlF8Vo7s7HWdhi
bz/ZOxMX6OGdnhBnyr8ojU0tUD0oxeF8kMV1IUCpdAE0KOizdWfmntenk+S7iQMNYlCM8KkFebL1
gQsdurLIXcxE1gyklkYGsZimOkgyYJ6zBdLRGRl7noEItstc1kXQXKUWNaQMAutKF24G3XndV+jI
Cs9XOow0GE/3FTpQYdspdeA2ehmBozbQi4VtlTaIDSvGfVLT/ds2UpmTXk9lu/dkv5NWzsqFBcNb
Ryi7CkzJ69X3dm+nCcvTH8PY9fs+/KyFkPEogvR7ZaCgMRZVvQItmTfbxaBBqTuCIQFM6h1PnSKG
M1F7jd2hyyCnQUhQh61ZDVsf88p4io8RDhctDEa1WgMlLsemt2oLq1Iok7ODpqxpbk3UBV1SgeQ5
cnL5OIJIxs1Si7dDUiiUqxRpXzrS50bp+x1wB//i/JpeOA14RCBGLhwYHX3e9m+sIlKlQYvd3OnK
FFmHyXiqO7wpN7YT5LSGgGYnYDhwUdt5YRysOWQvxec2BubAzxCN5tM111heJpnZFLnyqOmg9svk
aOCb+VFWfbAPzRhcI3/THGlZqWtqiwtLzYDZR7eer46f6uy6RAR6VOK2hehRK/5dXqOS4zSVt+MJ
feiqck2HeikcDW42F0hNUI2z3UVZUa0tAdLyKXwNjXqQ87TdlhxWZtis8S/mgrhiWVswbtBcF011
/vZ0XrNOtqs+mHJXbWx0ipAUTMxLLwwvYvU29adt19z2EgVTSI6pIt3p7XBNY+K6tdYOzYUPDLRJ
AAEFKhBa6OkPiWski3RqT245XdA8QNkTtW/YW1dFNbTbKGofVWxPzi/qOT5PjF7gux1e5chKQnc8
DQrnVJlqtS3dKrcvOv9FKh/K9JPl3TnKFisgKi3NRTg+0UJcOb4WTmvbEggG+O3oNc1xuPaYA45Q
stJV9OxnY/n7yOjRmsD/6PwIl+JA5RWCUAihge46HWAfe7SYkJhx45gTkiqyuTGfPURfV+IsXHnI
k0GJRbMV9P8rDf1NqhUl4ARKLS/dsQ73qRBmnfwtNpoHPfmgGSv560JehxgaXrtAOSFgzcEtfth6
9FiU0oW+mdN9zjJ6JI2zkiosDQnDV0fsfJMSxOzQpbJRe4gyV26BK4mhXtgjDvWRf9vVH3t0X89/
p4V9yAokQ0a2DG9K8EGnH4qFKjm9E2WuY19S9QWAaV+NLY+n5o5Cxd4svnrTTYYkSWp9jZy15fh+
RnlGCSF2hCX46xyU1Ma5NMYFcKEMY8uwMjaYnZ8f4PvZPI0wO9Vkuc9HU4sKN+lAIvlfZc3fAqHh
utk54RpM6P0RClwSljwiHeJdOifMxbbZU823Y1dB7XqolW2cTJuo9m5Sq3g4P673G+w0lPjzNwu/
leCm8gCP3QIn1XBnW48xtZLzMRbm7mQ4YrhvYqT4A6cFzAQ39Us8hi/LhLmzr2Ut3072ipXWWqzZ
qq9s+oqhxdTJD7l5MIbn5k9km7Z0PPbnB7XwNDydudmKN4bJLKKUSDRUAOgOOADRuM03oxY8BQEK
ytJTGt30yV3ve5R0lbWMYu3LzS4cqcImTMdj2836zKQuXIQJLgypvTPzpnk+P9jFWeV6A4T6CrCf
rX6n8doA5isLss+2mV99iur+IEMbTnxv1+Qfz0dbuNaoyHCviMoP5NT5a0qd6sShVZNwQO7l/DoN
fg7NsXVGCsgHvwKuWTdYjNEcHLqVc0xM2umT+zSyerpUG2uczEGOEyy6b6MMlf+jHu8a40KKb736
QZe/nx/pYjhyM25waAvISJyGs/W49DUb/Qjd/6xc69Nny3OlYdt+SL/Ja65Vr6oH78b2JtgMfhfE
paVXOcGG6dMUbSfF26gqbfz8OmQFx+NRAzs2YfSqFvTiym0IIqxGgVlOVs6DtVHPJtlLuMx7ZOFc
CyG7oNjQFdalQ1lu0u8mRqHdGlFpafVS4fv3LM9Wb1yNtjZpryod0i7c+Lprw1ypsm/xGtN5rulM
QiZqidQmUaeTqWDOQnEvqp5itcheSIfpQHNnkP5MKbWnKHxPj1L7XbvCYyo0n9M23U0ViK+DuVaG
W3huAYRn9+BSzSZCI/F0VVWSFKdWk6RuUlSasuFVSA0/i5QQQ4ioU0Slit461J02/5lGflZvEllO
EM+vrHLl4Fg6pHTSDxQaeXvx1D39KaUcQdxkB7pG8eDXHxPpXnJWVE2Wvu7bEOInvLld6mgYGrkU
IfT6IKcX2NBvxuQ6ze+GZE26Spzp8y3EoxRMvLgVEUo9jRVrZtG2NceDE/cING55p+4C294gm1gN
X2wQkufPh6V4SAkwf7bM+frOeqmhQZd1ZeJ6061vuXL4wzQv/e56NL/2zsX5WIsXGq9DFFjxnbFg
vZ0OLgxCm7a5RLD6Gc94iDQd5ImoG9CrVtCd3GS+uZVKA7zON+BQ56MvjRR9IMxu8CNAl2C2ZnMN
NQJUe1JXkoNtmga3kn9IQZ/1rUDn7cc11upSPPGqoO/AtUZl4HSwla9p4aAMqQuC4MqQrpVKwr/o
EXilRc+3ads1bd2lQw8mrtgHMFS1uUIFICW5RJ4KIYxNgQpd4z38GGlmF89+/cHXmr+xcLDi5BGO
njsEv9mmGKx2smUkCDiHPDpcG8UEYwry0Ah5EmdPeeCtvGnm+hfi5KNQBnvaRn1DoI1PJ9RKfEWp
ailzpyl8MKlkoYHnjuVH8A6N9qFz+ofE9m57bVMY2l4eqUHd+N29n8q3BViVujR2U/gNzfn20/mF
NVcQ+9cPo2jKDoLBZc3FgLCimkAUJrlrAy8NO+O6aso/Naf4bmQXNv2/ngVneNpBr+UjoGSsMe9E
VxCe40bR84NXAVurpnspOlIMXfltC2cXpShB9+LXoVE3+0yaCR7EHKTctcwfgzfeTSrtTmkDdnzn
S4+gYnfVgznFO7qrm8G7EDgsiTKl1F1OAIEAYKwsm4WHh26xAemC6egazW+OKAWYIfWICnm2tzV0
uue6ld2GPdCmwn86P/jFsb+JNTtLadbKJk14kQXspPZIG2tbMvFASNChXpnotXHNrqHUDxObuhd3
hBbstWI/qk8SpN6sX3lNLV29LH/sdlCipNo2972IKC7YuMBwrPTqEcxIARYq34ROvBtjedsKAd1E
O0xesLPS+MP5CV24a4mNWJPO9kNdUZxAby5C+BYgm7oQ8aK22uahdRmP1UcnilfWyGsBb3YJ4vPK
ZcRDHzWDeU9MiTvJqj10mbQwuq3qYS+H/U3rP7XWn4nv7KBiCOHr3sOetO5fYC4nzpqJi/he734C
xVTUR6l+odJxOtQSA5Np8jKONxOdbxhP5Q5Rnh/n53PpQiSNQtNHCNgLmaTTKE0yxIFRMdAw+2kn
/iXK0ntjML+P2XBlOBmsEGtr+NmN0Ru3tryD3bA7/wuWli0XIpci7DhB+j39ASqyB3qZlJDQfaI1
+mXSkb4C5K79ceX8Xlo8rFmET7AKJlGbHd9qpvGx+gamby0rGzR6pH1SO+oeM8G1mu1iqNdbAuAz
5Y3Z1VtrAKrCgHo0SKn94Guka3V9E/KAXtn1y4HEF0Ry4z2nizdk2YRWz/fT9I3ffAx7C1bPSmNl
KYjDcSm8lU2Y+7NFgrdNkOZAKV2AmLSgLfV7XwHkNRtzXFkNS4v+1bUIi2WkrubmA16aF3LhkUGA
waFw8pAjgHN+vS3kKAgZoYEC3Rum1vzdbSBN6QylIOpOaAJcAcWkYO9R5T8W0th4l3BHeDRK3uhE
O4lW05GLSk7353/EwoRSsqSuDbRDdIvme1uLxipousyN4kfsuA45duLTmnH9Ur1S0JFh8KpIghPn
dGs5hZ3qUSpotXW1K51tGVwMIysxx3Ahumyc7dDtMB3w9Isifq7CK0n6G28JQawHB/LKgJ2PswOc
y0mOfAakMfNghYG3r+BhgMY09xQ5i0MFU/UwacVasXTpABeSLTxVKe6hyiW+wJuLIgXdpwb8xeUS
KV5KuekvzRwinCzn/WXY2OLjok9VjNhhGWlpbnuH7m+oROkD0r3SNtGyNTOkhXScQo+DpQZCr6j5
zz76IEUa6Gt4sqUUI/ieAzuvSVGu1KKUhZ0jcsh9AXtHD+THX19upgb6SAi3CaGD08mQcZtOUzuD
+GlMB6/oLnDJHEv5eD7KQrJDpV/AcZhw/nN2N8tOMA3NBKO69fZl+aJ2F5964+dq5WwpDAIi4FQ4
86g/zHIqOm1DDV2PaSxivmISkcUN8mU/aXd5Nxk76gG/qIMh0mvq/iQc4qUBhGoWckrxfc/ivHCb
XrtSsjuFfKfBqCdHRsBILrqjvCqDsbR5T2LOVktWaE3RAEQg5pPt34by185+bBMZaujA6oTTWMPg
uZ9C1JWyD5WfH4u18u/CYSzaHUhF8bDgpTX7CQ4aE1UOSJUnzrSVhq91vpZKiht3luOg7YnoJk1F
8YKb3cgyMIg4K3saivGFgvqls+sL3m/7rnvuk2dlbDd+8iGJ9/2KxelC0oEKBMLZFJA4hufN+m5E
oMXTeMi1iVrvU7150WJYY4DJQT4XdrE7vzMW7hwYwRSHEPhEcG3uOSMjENmm45iT47QTWv2hDNPD
y4MHpaOo3TmXZWyqlxVe9KjhSfJK2rNw7pA/kmLBd0XpZ+4CnVMItCKU+4C61BsDB6n4NoqTQ6Vd
9BK+jL25MrkLy0ZocQmBOW43sC6np40Gor3TClR3svaT0jabaM34YGFAFB6FdilvEBB/swBRAoCg
AznmRppeXfhjEeC3MYz3tZbELsQ0kC6S6uMj7FsrnZeFe5s3B7oltFjEX2ZpHby0vrarCWEFxaB0
5DQ3XTteRNNac2xpChkf1gAqkmbwyU+nEFBoC08gplU7DVsUeDf+mkfFUuJPaxvYH3eS6CjO8u4O
P5JcdWir+5l0ZXPIdBOoc2tnIzfud/ljgNr3BtPWXV/aG69B3hs3gfPbYmmUKiUV8BMKm2IuL97V
NhaVRlK6dXY9yJ8GJJr+/wLMkoARSXenDenge3FIS+dD3f44H2DhLoLpT2YMvpXyrzNbiVlQphEO
8aWbwrdIAvnWSq9heOfI9eSH86GWJgutRkihqJ4h+il+ytuEZipkG0pb6eZWpezxEpS3sOtWKpRL
4yFRYMEJpc93YFpTjlX8+/TS1Ytq207qToYuYtYRpOMe8vsaaGrhGOZpC3wX0QTwQvPjv+qjwR67
vIKnjJuPP1xZrX7UOC43wcrAljYuc4eimii/8tSczV4ayGT7ceXGmFXBwC/v+rjNL7LwbywILjO0
bCihI902OyCA+aNu1OoVmVZy6KXAVYrjaPW0gotHea0Ts7AkEG8jtQeiQvP5HYaxqII4MpPaNb0c
KtCwzaJypfGwFIKUB8wDCjm0RmfjQRsHnkbJAq9qSFSZ5UX7roVxd35tL6wDmxyDUQjxQPb86ddx
PA6jRAGZolb2dYeihTQNlyYShV14/OVIryKkvAjYS4iMnUbCqC/B1Shv3BQolR5+b/JnOdIRavjl
ow0wD5ctNXAcxBGnPI2jSmmR6R0oUnOS7bvBsPuvfknZ7/xo3ucVRKENB46CYhV+x6dR5FCNegXG
nAvj40bvs2ynYsO203wMlbyo8bfDYBfwMGtpbzejsz8f/f1XI6UhQQThyYGBkNJp9KFqoGfaCro/
Pf4YdRIZD7pnIYubD9SOBmvV0kW8V0+zRYF/o+xIh55K3xwHN6iN4gR6UaDi5YOnnKRGuakFNzJR
JOsGNn90N9Xcy3aVgvM0a8/8bHYFdFZEDtegcO9PSj4uJz6/iIWE4cTp4EOkRwLT40kVKuMzsvk3
mvwlMQ8tvHrLWjuWF16zRMObG3V6qvssqdNocH0D2EvkyciS4FVY10X5hRPGgAXXJerDkOfUfKWs
NJxdJoX6Z5vLVr3p7R6OZB9X+abTOqnc5sOEjsv5VbA0EXBbAPLQYKJgOpuICP+ZqEtxm3Pq2rwY
/dw7Gl6o7JM4QmrNC5+kqFRX0rCllScqeGwuLkJUX0+noxvlLELTBXBZFRxkSUq3uZFeWSVO5KVZ
v5wf4PtsU5QL6TGTppDPzp/tStoYeaYSrM7HjajgO9G4nUZ8WeJNG6NCgizF+YhL21pA0m0mlTrV
PIHOyTK5nTkO6/hJlb8Wyj6wrhBQaZDn+R6Za6fv+7uRAb4JN3vd9mgfyK1HuD5q7i1obIP5BQTK
mrDh0kKB6KSLXiSA8Pmo9MgvSivjWcAfH3GtO9TDeDvgc9OpCYjhNSntxXDcxLxCOIExhDldI+0g
hW0xyoVrx8oxDIDJTk77Y9LsP+XxW1Cs4T2WJpG+oKjUy+ipzutNcdxKdVfrmC7K+KsjDpvqMMxH
fWW3La18lBlB/3Hgi7k8HVXge6VjtSMZbYLsSY2A3GhgaD/pT5JuPp9fhgtAD+zlsDgHTw+En/87
DabUlhdIsUow6oeqhSZBnx8GdQvpKdS2k8HTpDio47PlPMnIR/QGeU5/h3PsGB7O/5Slj8lry3jt
mwP4nH3MrBmQ3Szt0i3HvWq6dXhdVx8s/8KQVwItNLcYs815jlgkeY88m+CwmeKCK690J9lE34Fa
oZReJlV/KXvGJnEU+lrDx6hIPk7F2rN2AbxEKVi4gYhmDM/n2WuiSnXEXeDpux2oJRJiYPpVedtU
X1ILJigKEsqjob7IxURn/TrOox2yMvdj++u5MjtGALxRfRTCarNszMqtKQk8PDVb1XIbBH5C9ToJ
0g/nP+nCSj6JIv78zXtmzMtJDSGhuFGSXJk4F8rImynGvslWPunCznx9YHJV0zd8ZzaJh21oGGFZ
uXbX7mU7uWoL9RLW9/fz41kMYyEHqyB7JxSHT8cjtX45eBPjSSTNgXylgmgtEyE6h8Lj+VAL94NI
Kv8davaBJLkw0HsA9Rx0/caObw1U1YNIegrxYNqUuHDFaBWhorFyLS1+MSBXlNQx/3hXvza8nAyr
DMTbBu2VHkMtEh09wkd2TVFyKZLQ5CQK965pzdYGGgz1OEZV5fo0l0M867X4Ck4d8h4/zs/k0nYX
6qbQa8mfoVjMDhanVmDM+H3lKrnSPqA6VUE1G6c/MwOtQPSgIiEjd90hmn+YZPUK+9Q14diFo03Q
VozXHq9AQJ2um8ic2go+UOVacbJDjAjK9wdfOoSSfijbla2wNK+0ARQydgq6kBdOYyH7aHlePAnN
xI9+ctTzryDVPOXj+UldSJigYYH5wFSeXH2eEZpOLZkIC5auJgXpXcDv+JJK+ZUc8XelHdr7pEnk
TZmXa8TBpX3BM5LEiXI9nI1ZKlohlYZKm1y6yO2UPFZRRaPDk42PutPsZfk+kfdqeTw/2KVt/zbm
bEr9rpYGs4fngCtw4Xwxgge7vj8fYmmFiKIFXHA02t8ZNrU1hUL+rHRZgJ3R7Tr9a+lsJqQT9cpf
ebcubggsa8lhSD8pyM/OFrnzQ6WzzcqtCvVFCmXl0Fk2Ahm6Ue7A7CsHRYNFm6eIU9Q+kJk26Z2X
Xx8vmp5QYnjq0S+bnaRO2vlDhE4nXK6rInRuSCiR2guPiq/cNeZKgWPp+0HyoTIEGFA4gJ1uiQjG
TNWFYeMGSrLnKMWGK/GUlQN7ad+9DTJfJHUG9E4NGrcJ0SqLjpNzL/UY16wUuZbC2IA4GA1iKSyY
07FIkIgCry3I1xDNuFWVdJuO1hVShkiI51q0O/+ZlqI5YO9MFgtdOGtWQPaaDAD1QEGSZVBCtu+Q
g1KqfpdgJ+OZTbMSbuFD0ayhnUADgzRpXm2QIxTE4sSr3QoB0V1t2sI/II/B4ATSSqil5za9ReFU
w6JAKVfsyDe5iaJ5sRNUbeNaQVEA2v6ZRUBDQ1/XduMwOW4DgP5gT5J+kbSydqjVNLvrcUk6BGlg
g6QrupUvuzB4SrLCS5pCHFM92xJlaI+1NUQ1lwTAFd/eaF27M7WVs2xp81PKhmgoXrqIpc/uInzC
yzZAtdY1j0555dn7sLxuhIFvd5nn+QERH3b+5S8vI8oj+FCQ0ODCN6cH1IlfatVUdW6PWOL43Da7
XLnv6YudD7MwgydhZlsw89KBo6buXnOm1ngsFG0TtfJKirQUhdxIIMd4MQGWOV04WFx5SYOarmvm
3/vgCtd5rfl2fiAL247qF90GsRREjn4aAq2EXKZE2rvphOfNxwLUpBereydr9+cDzd1f6XrzDoFQ
wCYXAvBzCl89ykMfSHXvthHo2jEobqryE/W9MdhpGDg5CZh6qm2ac5GnymNlQXX+0vnbFuGq9k+0
aifzLs/Q6WSmK5035H2S3ZndRzNEtrAHedLEF2ZUPpz/1UvTI1A9ojwI8mquiBCmMKMnT8GsNox2
mbMT/h218TE0w5VDYjkQixbvNVH2mu2VcUyKxLTa3q2L9IhaRldqj36Y348+up3nx7SQANDqpNgF
45azdt76GSYZz7xY693x6EeXvWkcKTlFZr+pVll573M3w8BTlFI8gjXCEfN0dYUIhw5yBBfV7Oi9
c5g319EuDL6Vys9C+nl+WOLQOi3nQiTGKk98Khpo8+q11lkgq0KVF6AxbAYO2GGNhPp+OxokEmAL
qQNRc5p7tlVTafp1Kkp3SaXu0EnY9HqYAHnuV7KI95kngVQT6DW4VEz55lkEivtkZhF9wMREIzRA
q7e1j3JowjlKt1OCrfsdSsMrydrCBFIowJIRFK5QWZgtQQ8l0noaeZApenmbVOZXxclWDoEFmhot
Yp5GUAiYRbg2pwtikGsb30TyQbwdp10yKdY2t9I7swmSnVM2GJXqYbVDs9DbqgES+cOUbj2o0ytb
YGmor3g57GC5n5zZz2iLpLBzmUd8Hiv7WMr2uvfn+dW48Alp2oEVo96FWMWchU2V2UMV1yrdoihQ
NdUwioxxTVcr77bQlWbn2/pPTwUnJq8Bfd9vb/Js6vtiYMIoVaziN9mG1BkGpR+rwlUzuTB40pvB
rS8AMbF/o+lP54f5/tgCzwN3XxiIAo+bP61VHcAjbLzOHQFMXRZapu9UG0f1oGnGS0vL5ZUPtzA4
phPYFLgp8op5WQRN81xJUbdzx7y5AIfyqfAQf5BqWNL62F3psX44P8D3JxgDfBNwNpsVbp9+oZad
mznWhQolA58eC8QGLr/b2FOPkEVW0qZXHOWbgwwYEaezYBNwRHOYzdPFkoEYNUYHrizj/dkGU1xu
C/JhdYfSb37RlFoob2W/qnex2rbXdhrqL1Fr+DtvGmt4iFKdHLBlsA66hhDkTmnTEtFuz7NeYhiE
L83o8fDzy0bdmKlnVHT1HOlDNIVVxAvQCdBu6XNrrzdBP2zLCuc9XKjKBlVBlt13qVV1/yDRDjQB
cpv9j6i1h+GQQF9pH/PMbPqLqqhibYNGeF1vLHCQKNlbnTCTzryY/+qPCIIrxapmxxyC8q95wxGS
4gddHNTOThe+GjtF7xSBiZ1VqV2aaXHpySm+6TUSz1mR5FtrgqyK2mRQo7ILnenQObKo4/fhDXD4
ZKWrND/rxO+Bi2twx+JVzH+KQ+jNRqS2pdS2F5kun67Z5Il2mafNTnOOCmKwlupfcfwdpno6+nH0
MPXer6Gs/woPbADuHaWTuQtOmCWK3VqJ6fa1f8hKNGaVNtyiux+uZKmzLfKvQMDFRfuM0sH8wHFK
R/My7MygMTmohuR7p7i16mLH7t1Y8Q/Jef6lLfkunjiT3sxrWUZt1E2F6eZ2thtJHcek4rJPN1Vz
UMbmpvdWDp3FL0meJOgEAnI7b/OHthU0vcyOzJKx2/OozK+1UP85tT6y4UFCaybMUdGHkRVcdBmy
rEXfm0dJ1I7OD32WgbwOnXSUj2ryW96lbpD89I6qoulqlbJrnaOu7I0xXfmey0Fs4erJ7Qik/HR+
UwcvXd/LTFEwaaCmWNlRN77+nYH8J8bsWMUNKjXpwhDDOob1uGl8ludqK/L9ymTp8+gA+2+LbTCL
oltJUHa5rgHYSneJflCVCy++LCpUi4CDhvbaOpndhnwedhoGooDgxG6Ye78FMgWZyoh0FyJsupXY
3UWxHQ15n4YPanw/6l9k9VnGNVzW8R7AtrjqxgOQjltfj/Zasgb7Wxr+258z2yiN6Q9QVPg5mnaj
e+UuN28a5xl5oSFCUX/lpTR/7YvB09TjBQn6Dki6Ols2rH3UoA3JAgsjmzcovlobv3CCg4eZ08FH
QcxVIZXtEWOvHzqjQIsX+M/h/LISMU6vTlEk5gog/wE/8A4nowWxw7vccpMw2pqmhWb151+PwPuM
e5mMR3gQn24OO9IxcZjwwsCJQd/GbPadnBRrD/+FL8cThkokzRGqb3MWU53XbU5vmSOu7Q+S9sMK
pRspvNUv1TDZ4df3y8cK7GzYWnxD3L34954Oqgtpy3ZSzLTZMHtVXM0zurF6bv5iv1msEeE4T6Ig
hDFg/Z8G0lUIX5NcW27cTxs7ATscPtvJuC/6lcv3/Rl2EmhehwVgUSgq+TdIgO46Q1t2o+bhg+I5
a1te1EdmK44RaVAHNK55ZJBORxSyxO1OGS0341A42G2tbWTfT3BLgHvhJZ502TWTd6EooUFtcZAO
bYutkpZk9v78wpy3e1/nli4JaB6kyzj3ZnMrR42Hb4JHOxvflZ6qepo+B+oe+4gPXuQ25dGadmUx
3EVG9lQMwwctdVM52iChvfJLZk8f8UOocfLoIfXgEHz1tHpzP5sYL/R9reKFAelii2FTjXyN1V+M
GrbjdB66DX4tCt0337r0RlW5PD8RS+EBtQrROAvq+JymHiAoFjkZ4aXeMXZ4ju4KizQwiyxAVc7l
RGXAzGiIGyvDnj1NGDaENupoAsBLkXdOb4i4afppNFpXH++88LOB3WY4/bCzS89YKd++HyEgdY4x
A5kXqD9z/o03SrHRTtXgTk6+VXA6amPEp71PmIeWvY6rp7Q15bWK5/u7jaAGZRzq8wJEJI6sN191
7LWgN3x1cBXj0YSMm+i3VnKfmWuyWAvTaAmoMIUI6gQUDE/j1K1MpTCwBrdMc1atsmntbDuU/sZS
npSw/OU8BGyNwAuzO8lH5xiJwpfb2sPExu3z8qbHJQvW3tHP1iBYS4OCLGEDlEMMiLV5OqjBxrmm
a/LRrUHBS/09wuEDUn9NtS2KdqU0vZCt0np+E2x2Ebd24PjmkI2uNQUshK2MBZsj+7dakv7M9Jeq
vumk4iYvLsI1hc7FYXKtigyVQ3G+8yeUquVCLkeX2sTRQkwv6cfr9sYP9pO0NqXvT3hG+Z9Y88qs
LGHX4qEC6QbmZWhJl8JrQ4pWCnELix53cf4fVUZEA+diIoNZj44VV5OrRTLuW180XAdk+U9LW7tG
xNv09BqBl8kFIiRLFCpks90V92o8FmE7uahQHGw9f2zvYfbYWxwGgQgM+Q3IW9wMNmq3cvUvpG2n
kcVh82Zf49tX+plJZKnKtrJ1tD/LzUbHmJjEdNck+yxZi7g4VnBtQn0OtbY5qD2Kq8E0/X5yjTv4
6DA4jynv8wO4FjN+waAtONbTY/prxU1xOgvKsS2a+UBf57XbOJL6sVSonEYRHqahtEf77tePZXp8
4EyEoAD109k3REogDi0ll1050fYGBKm8BdkSVk3N4Rzu6zF0tTrfgxb79VUKj5qrjuQNmMIcCqlg
4q2MWiW7Vtfed9AQ0sva/jPW2y+/erO+FvMVC/VKgMrzHoXRedVYRZhRyt2ubm6cooPdBixjN6pY
5yja3qq/n4+4sDpRRxTsdhR4ofPPleZTxC4aJTYVF18SfUpR9FO2Kv5peCNZ2bXZXsVdf+mH6QpG
YuEMJS6dKjQgQUpzop3uCs1obbJfQ3GzG8m+mHRQ8OG4H8Zv3caRs12TPZVmtlfWKJLv834RlqtI
9MdEEnUativApONzxAxjbdS+yP4HVX7OyngXXHntLyJo2RKnwcQJ+2bnR0nLHm0xwYqoGnox4v1f
G7ru4V0off47nxHSO0c2gjfkSaeh6DA2oRERqh73053DzeAlGw+8eRUpmyLz6Op99zl3zoddmk2G
QLsRET4EAGYbMnT6zjewP3Vtq8ZA8BCAR6aFimZz+CLJf2OMLFHKjmCEURB7ZeC+mc5KDuMpsnPV
TQ0EzXu8IzbAzZTS3qflJixvpS7eJOMaXv79DcWhxpwKVVkOtvmLqmgCc5yiRHVL+bbpj21c77Px
g9/2K0Wh16Ty9IYSgcT46E5iMzFbmhhPwoa2aiYT08g42QQYh2bdZ8rhkrYth/LYSTsdq0U1sDY8
nzdS4BwQaM35r83wrTbKa8854hnalzWOT8qmDq0j6ljHREURRNsY0hqdaeHrn/zg2fIuvUQLS7NS
3QFzKzt/CRRrE4XFRm1oQTrGVWKsTNHSYcX1DS7Aon/GC0CkR29WQB4hRG22peoW0iECzq9G1S47
4HWolAd/LDeelW/tNVLi0lFFVFDM4Itfa4OnUXG4KQC7dqy7wPju+cl2cMK9MK7gYSB/J2PfoGi7
aa3mqkrXBNDER58tCq4EVjtFbqSU51e5YlQ9eMNWJT+yjW2R1DmA5iQ+nN/H7987dJGFJheOKAJx
Ozs9+qqcMD32WHpR9oQBHnrRGmo97Q558J0dyKwfjZpWvfKgW5pZMBGU8VWoV+IQOZ1ZM6j6SqLe
5ebdNywGeyKMEoCkDbZKo70BfKX9qCV1d360i2Fh0NI55FECw3AWNuhKtagriSrieC0QpDUerIMJ
DwkSm/IZyd6PpnRQwxs5bn45SYIL+ibyfAHjdxJbsW+4+VAC0U97MpdGnlaO5aXP+S/mJKI59Ehn
UbQk1LLICwwXR+jLJMZVr/k5lpdSrm/9DpPChzKyjitzKjrms4UK4QC8P/gTGpamyEnfbE15Muj1
sGVdv97I+2Z8Un3oydGxzz/KiXXoMZtVVnKI93uD9wLJnLhnQeTO74NRMmJpsuPJTdRI27dtaF7W
klVdnh/ZUhQkMkmNbCo/PDBPBzYG+qTlQTG56kRCO4aKyvPBXNP6fn/LADAHIsQLVqh0zu/vPHVM
XOVJ2TsQHTdW6Ef7MfQaTNRs6dLx9P7vjOo/8V5P2jefq/LkOIvLcnJNaUoPNkbNrH4tvDg/dwuj
4t7k9U+lHvbdOyCMM6mJF8eK60Wa+TU3nPEAWJX04P9ydl47kivJlv0iAtTilQyVkpEnK0u9EJUl
qLXm19/FmsFMBhkIom4/9Gl0o9PCnebuJrbtrXlBZQPC2MI4rnNW4ljSf2qsfyPaBa5D0wNkvfqR
8I7BjWPWeEg4Ng2UMUJeoqz9r6sjYf0r9USoTka+MDaUAtpk8WQ8V3GE6PHocAIcsEvVRql1/c5e
2llUQINsiGkYddhJRdsY0QMcRp6+/zT/92Q+KNHWUV5XXC/tLY6yTFlXbXzReFaN/CeoqccgjCa7
lW3ZmCUmHwTmCRyrbV3V+9YrWwRZ83m6vEiwPlc1QXSSai3zSMMsdCsmzoWY25F/jf6d/q1IfseC
uvEKrM811Q0GTQywFTM/+7zrH05AUodBKXix+TxV/ns6VfND523xRl01An6fyS/SVQbaL430/hR1
OZLqz6aXHppmgmnc3/DCLROL+0lPM1MvrMSk+WNmtqEWGUqJgr5h5dpXYdri/y1ksVtZZdYZMyzm
c2owsQppZ0qTrTU+mahbV1H09u8n66O1RTwCwQ2tEY81SVpSH6zWayGBbl5Hy3+EOHnaCEPWlwae
8P/Xtix0oQLF2HXOR7KSNHTMAWVUmbaeHedNv+F0f2vjS++mhEHSBOMSQxeLO0OdahTnldJ8HkeG
v3195zX1Uw2zFGPRu6m7t5r2GHfVnSq3jngfj4kdttJRytvvVuR9LRA3N35bsWcr01GRSH4o+Aex
5KaKjtbozpCKHd5wHL2Tn6P4HHeEpP/d/jZrT0Big3uP9hz/BhfQpUtPVaiOIziZ52kYJhtt4UMv
75php3p3mWpu3bFXMCdoesCpQklkZuNZzmmqKPEAFowVgu8vkXWKqIjkrzUthqBCYzxsR8cbmj+K
cA7SWVF9kxFtfbxm+Q2+FmEb1RFtcfnWgkQAKRTKc2dFyo6OmmKrkbiF8LiS2QB6QO0PqDjYal6V
y131S0Eo2Vr9uVQKO6t3qrAngzI+y4e6+tS7WVBt5FLrp5nivzVTc4r0cemtXRq0cq2MfXhkn5VO
EinBlF+KlKKTGH8TSqvbCHv/toUv3X6Wg6Hcw8tMGLhMotU2nqQ81EEOAX0us4n+nJwdgW+QLVry
OxAohKZDs7HRf79LPc5F08RHrYCANrxTZNRCkiqp7lWpG+/HSnu/7dLLwVkCSIgSOY1z5MV3/uuE
H94Cs5WgJfYC49k3pYde0B+rxnuN9dLOrc8yaZBuTju9bk8ewC+o/1IVOeP7WjL3UufKwcZVu5xm
+L+/BmAhBB7knEsu014YeouxL+NZ/owOrWGGtv7Ncmg1oBSute/hT6l3rLPRbgRrq4NNBA24gv3m
dTUQ0Ln0iFaPZfTCY+sZIeH9GHzNU8UR8rMxfRq2aiqriGY2RcBEf5qOLsnjpakBFGOaRY0FbkLf
1/lrMwi2gAI6iiJ+/lXduLFWrr6wtjhbitT5Bfep9Zzpf5qxtpEks3XzG7rmG19u9ZBgiNky5uEl
9C1pwVwuS6r0UUgY6XlO9JF5OVSUg+9Wa/wvrFCPoslvMYoKfOjSihi1alQIkUdQXcGdv5OydyV9
v30iVrfeLHPKRASz8YRG6lLST56Q7xELX3jW9LTe9Vou2Eovb42SrG89xpGg5zKYkyMLJ2W9XArM
MpWAlp7wLFaPES27UdPsOv6up0hkZbbq7eQCMMbWdNfa0amsw18D2gwCGyC8l1YrqxRCrVB8F3lS
u5t+WQ2kbu27IX3Vwn+ukM66Q1QOZ7INmabhIgAsoy4C/TwFbp/9HkLpk9k+iXG7AzBh0wLY9erG
If47M3Zx0862qKnw/wYUyZDO5eLaKqirKW9DV+VMpfWP1olFt4SiN+wRgJgeG+1nn4OeaP+rDc1O
rcoOheahbeRjODcbvnbKk1Gk/A8JInzU4tWN5tSVzQcCQ5lgftPJmhabP6Fl4llhH7qm94j0N2UW
7SDUvwvvq9Bu0e3Iq0wGlAYfUcPD6N7wsl5uBijfvvcKJXSz7jXKvnn92zQ+jlpne3q976XjpP0q
mRMjLE+cPPuZVS6Tcar6pSsUu9GgTVCkWakZrK2/NRO+PmHEFPg9TzAwpBVzl9jU0TimSuRKIdC5
mlE5Oxk8a+OV/4sJW7gDLs5hpl4O3FBfuMM0epQL1TJ2Ndm3R4b8EjG+m8PcQoI2Tjg3eXnXFuLO
+OLBLU8+LsP/r4O5Sn0aQMkXMQVmR5SK1sEYHZq/wL7BbsHapOHWuVyVrWYUrapxeZoz/+ESXwOC
xzOCUYzdNnDq7FXNq0PJa9vr763cn7zUspWNKsgVZ0RVgtCf9oUIq97CGYNMlpIJYSa3su6D6pPU
nkP/vqkfAU9uXNrrOJbuwfwvNHVMFrccmwv8tExL0cvcIO8OQOjsMEbuhZX2smYXKLaTiuKG3i4e
P0te9lQO3T8vlr0FokkjAwQfJbPLw9CGsVH0Xqk9C4LlhOO4h5A0oZogycnR/OdTPo+ezJ0ozjjR
5eLg+foYoxUW8n5kWnMIUwH9+EGTH71cYnRBrVVED5V6w9nXX3M2atJQhIGAYH1hFBKMKQ3NWHgO
GRZ0RjXoTSezfGk/JaBARQi9nQZo++fbT+XsI5cnDFQL9Ja0pDnOjBRdbquU651UyINAHQGmSScr
Qk13SDjNihs+rz27Hj2LHlwo1uIeUEUqbyz7imtRvQf/TikKRNhqHoUqR6pK/cQv8Pwgt4dEhjdD
6oLHjAIzyhoc1C5JM8idTMvO0vhzmurVifBLPmpNYW54+joIggSTEAiGBkbtAD1e7kcfhFnGvHri
BuIg7TMBRVds0lgu2q1+0BVTsJUiI0jrmsrpEv+f9dQtq8CK3XpQFKbdgWUNFWMP5TAaG5u8lBIh
J0CRBaIZxmxh1pOXlRy0/HolbKPULUxKiswXmGVtU8V0ugedWIV7Qx7eOMePXCLduMsq44Ta0bGo
DwZS3FU1HMa0fK+z0pE3zto6X5jJm4ktoJajjw6s63LHJaVLgqBJU1f0rD3KvXYoHbsx3XkFmOjv
UtU6hnZQJujfj43xkKTCP39xRk5nvi0uN9iqlxcLt6vayPOQmSfeqxk0R9Ysl3G8fczWseKMNqbi
wHcAggHZwOUqNVVoWx+6Mncyuzuz7G3RuyuG3Vv0FCajLWjPsrIVvK0ulIXJ2f8+pIW+2s5jikJG
LKXeB6rstPWLNUSUr12atYeNBa4igtkaw4GAS5mw4Qm8tEY4VnfWUOVu3ZMKBVKX7yM5e2m74kel
jvWBxyp8iLqwhWckHXfKWEf3gGQaxomsfFd4kfAjyFDWuf2zru0BtVg6EuKcqi2ZnPxOGZuxG3MX
JS28KDSCu6npDPCv0fegT8r9pI7JBtxmfaOxFXQNFIaZwWYzD3q5FZUZ6XVf67mb9UbjaLUq3/kq
THhln0JDVtX+yfR9Xi9BEHZ6nHoPeiZ8yyWjvOvLxvxzewfW7cL51/ArINhAaptexuWvKcQhVoxS
Rbtryk+lBLnvSzUiTdnVECCFdqzft9YhCXaltlH4v7r3c6LCnQ7Bx1K4zQpH3GTyC1dsm7e6HaH+
L5XIkbVJPUaZaNh6P2Xvt1e7ulNZrMXNPb/eFIeWQ76aAARKmKbcDSn0gYyPBEjDWgFCESPa3zZ1
zeFpFlJ4mUvjDIle7qvOMB1Bj1S4hvddkd906+3237+yfbScZqg0ORhNBfny74fypPdJYhSumrzC
US5pL8EPP/00bT1D8++8iABI7T7aUS7t9FKlBYmlFK5muYZ5l3cIejhD/d/4Kmg7qdm4J67s2jy4
wKvOKzRnDpfWTEsYiSTGgnvwhxJ9are6qqt4htV8/PuLS6+MpijWTP6+rO+QIbD7PyVRhOi/ygmi
4EO5u/2Rrm0eeCVqQIxiEjgsSgCWYJpZSNHTTeSKMdNP+ngfe3+88k4qHV1DGMzfQmVd20BIh0Si
U7SxYX+43MA6EIs4M3EL5gaEfRr7uR2PFPlur2vLin5pRaYUxBgGVszsIRD8vapsEaxcs0CHbJbp
5D1cQWc7T67yus5L14f6scnuA/l0ewnzT1z69UcDi0+DcPZoxeFsQD8E5pOUvMCbYg/Gxm1/bR0z
DJ2W35wcLcH2Q6OPBRFs6Zpm7UjpU7YZvF1ZCN5FjxZ6K3oIqyMDC1paD0blDkJzEmNx/t52Fvzp
NrXK1uUXABcfTS2cK8loYlDiqFyjvTeQeFdt/a7fxUSHinEQw7Mkn7rRGfbDyarfwkDdyzZiWL1T
tTtNOlDXTbfQ6lduQcKyOXZCaQ5g/OKWjdK26aPCqF2lHx2x+6ObDyHhgxQhv9m/3PaYeXULj2Eu
hCyIvoJEK2MR+w+inpRFWjRuqzSCQ2knIGSKklMS0VP7d1O4DIxT5lznWpYOe72jlB/UjTv1kqPK
T1JEnjcebxu54jiMhs2BD7MuHLF5bz8EgNgdobxvGjf1+Igp5IBx/MPIx3skMDbe+msxj8pZJgSk
Mj5/q0tbUV9zX8ht4wZN8CDVsJDjMOqrYrwa8cxOGh1iSXc8OIygazsGiXf417UyXgiyjrkGkFj0
oC7tq6kWZ5lW1i4/BBDd70T+5Am7Qak39nTtI6QpwOmgECFlxlsu7bQtaIJE02tXEhInynI7r+Sj
kG8VXNbP2MzSR8xGSowExBJN2UBzLGfd1LiZGtm99CmP7vTJGRXLztF5LNW727t3JT2BnYH8kAyR
oJs07HJZUjPmlc9wtKtnP8eo243GQ1V+k4ynztuFoXkXeardRL9uW72yyAuj89X6wT9hhlCaPlYa
gjX9s4AONWzvtSO2nypnKtEsuW3typdDkWie++cflFMXcY4XJ1Va+SrW/NxRu4c5mfWKDfeYP//l
FcKU19xfJuamOKot3ENK0qIYc69xk4JZTOajeyooHixs5Yu3KTS/Pt8Yo9dFW3Ie9lriDxvIxhUz
7Ft3jLJfE8P7EW3/akIkCPW8f948EGQzuIs+NiH24jGVejEqGkVs3UZ9s/zyfbLi74P/771DYNHA
KalEkUZyvBbb12p6AodT2bp99ORFrqb4r5W2F4R7vfqj9wxL+xT2LQkJlNSxlPy/zN8IGtZTkvMv
oAiBwgY6ZmzqpU9Oood0TZu3rmUmtpEjZarYgf8go1qqnaGkmZLMqQzoqVBiOjdkuoX1uIUhunIu
Ln7D4i6V5dxDiKVrOfwURJrHVkkezaY+1VUJdHr6NolbKeuVs8GooE7KSgfVYCzyctV5K9c9+L3W
lcdTMP7OkLgpthRFrt0xF0YWx73LDC0w46F1kx7VBYA3kjNojPmK/ynDES3ISv8Svt5222snhN7V
7FM079eIazlK9VTCZKOGjlK6anYYsi+etlXEvGpHB/jwN+cnGrzcv0m3AqiYlNYNI+tHj3S1GSBS
Hn0Z1a2Z/SsPLQ6qz3oEdGsZLV6cxKmLpEksMGVF+WMYPzVtti+Z7KRwuesTYw/Pjt20vS11HjQT
w5uY1f8muDQrBF38gsVbIdRDhdgkvyDpqnMkN29asLWfV/3xwyIXrtJGptVnNL1dX873tRTYFoIT
/ygctVrH/CM+PD+KF4QIZKlcn3K266S90W8tY112nbcKrh7Q92CN+M+XJto+FIfIsObbRP2UlE+h
z7iqEwZO0UBCrdxpiX6fhY4KvBnI83Nsao8+stLaUN/BumwXagddz2hrCh71jyRi/2f5H37bYo+T
kvewN1l+uS8a2Fb9F/1Fit+Yu7AH/TxW8laMMfvF8m0EtEP9EyQhnJqL/Q7quK0Vwe/ctvlPHOlM
WuGTF84tcvlpGv7LKNhMU/GUivWx0sTTEBRbY5TXjilPC5o8wDN5zxaeq0PEMOry1LtCX9mKf6zl
3laqn+qWHOQ1951V/GZ6NoWS8mKlWc34cmxJPQ8YmVpxV7xP5bgRzlx7JFCXZZaWKW+qKYtHQomR
IpaNaHDLqdxH4qMh74fmPAzerhj22u72PXotrGG4B5QwMSJ18sWrWAm0JJI0HggPfwfxwTDoL3/V
8zsixduG5l+99JGPhharSq1WgPUsHVwh7pw+iI4aA0TcZmWTPXSRYZdxfBTHDaPrNvOM4mEoizYq
vUsaQJfHtO9KK891lmfkcA+HtZOZ1akVm0/M2+28+F3NvmWNXYa1GzLBEqnmUZe+FeGPXOi+66F5
nGBU0CuUd6XEKRTvUPa/rPa1KVPQC+nx9g7Nx3KxQyC9yA7ohBKMLX0YNtahpunODkXyXWkIr+aQ
n26bWAPK2I+PNhbhgKQFQUxHZHBT8dTmO/2rZiGXtbfGxEmT92af/gyZlvsNR8Xg/QxKu9uINq/U
rPkBDMqitwmJ0erdNqpQgte3HNxpCHae1343lWdda57S3A0m066BbeftH1Bve2PSNjb42gurabQy
SBHAeK0qOkmrtSoCZKObtFbvyOZ4Ege6ZZqgeJ+EsHsXFegA/EY4hqVc7gMRPsLWiKAilPqND3Hl
jCNSNTcuqJJpNAkv/bITCIibNOKXqOK3Mv8tWu0ZOSunFwCwfxetLZzjlXtrniia6QihmFtlL7CR
aWrfdKMrG4Uj+cNJLZBf7h10pO0pgKXIvwdbMRY/UvVLVVpu9aP1vXvYzzdYF646INAwSIgpfM9L
v1y4mdWIg9fT6DaZG8Fj0Qa2rDwY3dE09mMDR7h1LKAOQOwNIdbYFsODCFWU9DvT/C1XvPJqMQNC
347eCUSQyw5SB9LQb8VxdOv8oS2c6Hexszp7AvnyLHd742kyvxr+xqT4VRf8qxhGV5LWyVIWxBMm
dNCadHILo9gPKBgH7aksbRGNPDsC3WJScpDt2IfDWBGPnmFtJctXvgA4ypn5QuGuobC5uBL1MB8q
Q1Mmt4y+QDL0WP9gix7KCN35si/twCscQXQKJIoaGw0fv61tyf/VZdmvIH6/fR2tbzwYU8BPQ0HE
d1jFDaYytlMri5PbDuCZ9HK6Y0D4n+lL5vke+tBzE3rWelo82UhbaErVVKI7q1vkhmwzQf4n6T79
+1KYJWJHwQfxki7yWzPqjV4TStHVx/Ghh+DaVlJzo4p5Jc9iroz3jHyE2XTu0MvDI1TQGzDfILpB
e+8NJ126D4WnJnqGzdyeiKkUC/0OdWvM59pXgsGZRshM5Y1+wKVVuYjk0PCw6uvVaMN0E+9hBN0C
Mly1AlYA15sFI5eAMNMLfKUsVdGVxBGgQpnblpJsBKpbNhYfabKyRGwSDRvqtO/GpzjfomBdx6FA
OD+sYnG9BbGhJdx8opuzS1XsHcFnvPL/+FEE4f62x62v9FkGeG7AUmWWKRRdfpYgCmWj0lJx7lLG
HvJl5VMuTc5tI+sdI7FXSUhhYaA4ZCw8zgjqTsKK7PrwiTbVMem2qPPWy+BP8yRTF6LLRrHrchlo
fAh1VKNDLU7gCpJq34NpT2lh317I+sMQdJCbzL0cLnt1kccPFYWuvJlUdywYYhfvmim0J+0+jLea
rlcMcTjBKM8Tk0TwC0OGgKRwH0uqmzXlIdLDc+GZf5Qa3GuTfrm9pisfh3xHoQWAxo28Yjkg1cnS
KYsNl0fFDtB342a7beFKuEaPH/wWtXcaJwANLr9OM6paNjW56RqKM6SPTTm+1J7ENdpbdh21GYBV
4YcW9jC4D09WSk309g9Y7ybdUK4EoLnzsVo2OkKA/2iShZYb1E8tLPtl9aRXFXzlG1ilLTuLczuM
nV8HXWC5QhA5XhjZHbgk2brrkvfbC1oHfvOCoNxnN+lFLWEMwyjK1djFlltYT6N8T05te/BqtdkP
VEnuGMH677a99YTL7B5zrgqgFDz7klE817UsZqRccLWgUe1YPtXSvZj358oUGUvqnJwp+spiSurJ
ml6AKtq18KvoFd585qWB+2xJUF7ZALrqqOfSUtJ48hcepcBTN3d6grORC7tJ+BG3yqkSyn3oQdAL
m3+zCQNbfVsMMZXAm0nUM0shXvqwqfW+J/vlzFL7ao0Q8Qp+1ew6Q/jT91tDj9dtzXcMoS0feJFf
NVVbodzR68+tqY33YV2/mXWb2FVZGYdIU5LD7a87b9ZFyjgPFQMwBGdHSGf9ReB9KHRVhYLkfKVB
dtjtihZqSv3YVd2rqnufdWjiN6ytUvh5NmbGk/LYzAIbixfHLwq1qZmTfm6Nr7rxpSv9B62yGwOJ
pIiqi2o6aru1oesVYpPggxND14DY5/LjJZWXU1VgvrPqJqipyubM3X6sOq+002TUHM0CoH57U9dH
Zl4np2YGpwPRWSpp9XEmFW3cmM9lBR8cNk+5odfH3BelE43KB6X1oscgFppjnGffctJ1B1qRwtaC
SX/NrfJ7iXQTjW/P9fQp2ZXdJkHF6tFUaWAwDTV/d5h1ltei0QtWiGiI+RwJje2nkGL4bcqgXLpR
ZV9DOGdDs/Il9SGGI5ZbkQpSp/qJD6PjE+v9PDVHyOu6Yqc1b8Bp7fBV+TPeUQ5Tm61kffW4YXlm
/iA3Y9oHF7j88HVlqUHXFpA5Rkl/kCqGHpgYMDciwr/ozMsTNAPPIY7FoekeLk+QZvmFVyWq9WyI
6B6MfsvdLwWq9dWQp/q9bFIuzbH3ra8TM5Kl3Xph7NsCd01xGMae2dg2DIzkFEx5d0wrs9/ig722
DZpJxgYlFIC0ZfBt+rWYtjNFeDX50yMc6rkdyGN/3HD5K2bQG5zDbsBbzM4ujraeMwlZy573DKqg
eJgIki1bqmLata1X2Pqk58fYGM29Gvfas6QAJcv0wneaPm33ghkZ+6KVk72VxlvsQ6s7BwwRECII
3MBx0plfPBd1ORSxGMWpm8py8qKGgXT0kcZ58XypdoKQOQlQxbBImQh6ZgKzmbc3ZnXQ/ppHlwXd
GrZltf1BG4ptgd6caKRIIndiuI8nL6RYVm7hYVZPByKFTDeSktPSkiHAvHT4sQwTyCjM4AzJcP8r
SQm4u1CqTmOdiEBvg/bH7aWts8lZFZHNnZGO5HXLWYhYz7Q2Cf3wrNc/1eFTLyU7CJMOSAHJEP8H
5cETHEHdYsJYvf8oWnJl4WQASKl+LT5oj1JAQZ6JVeOh7P8rhf9icKQa5T4nhSz/9hqv7OmFsUVY
5weoD5SxGZ4zRa1Ocin7h2pq1H2s1+hBjpm0kS7NP/7iNuHZnwMNBHagweZGufyGghTVTctU0znV
KORkMeo6HROyqvYOKdV7HPjmxpN87SMSTBkzDJjOMlqFlxalslYhcU4TiEX9IyBrI/MfJD885vE+
9z0nob3WKuapkMz/xVI/Gl7cGL0QNyrek5yr8Vmwql1zokInFIcq2OqHrK4ANvWDpaWfQu+eDEYs
xGcxi3fa8BAlbjlApHKmpWBDUqlHxf6f3ebC4uIoyq2qCmWbJGclfJQmzxan89tYD//unFRB0aCj
DGyQxS120BCQ9pBDOT2rFUXYLjym4Wcl7Z8nud7dXs8VL+F2h1VqniEnuFlCS80qsppJjhGVyg0Y
MjSHPQwHB472KI1OkuRkeWNrEUj224bX5w8oHKiPv0O7xCvzs/MhPrWSBi4GUWJYe3gNIGlJslPa
+s745baZdVUV1PFHO4sosa/yUO6NCTt1870cnHGyayrK1kEO9k16JyXoCopHKUxO+iZfy9o9Z9u0
AqnG0GQSF2usAjQmxanMz1394ovJTpqesvpQhruwf0ZMAajlxpt09Wt+tDjv+oddzaK8MRGtz8+C
dK41CNFq/zh4j5H1gAAG5UHmKc+a8PP2Hq/v7ctlLu7tdE6Rm7bOz1Ij7ITY4iSqTlrdSSJsxlPl
oALz7bbF1dtLMEJnHZedC7fwNF8us0mLrONhzs8VCtqdJKCcJJ/SbKsjMR/myzubmIePh+IFNQ4g
5pdmPH/IwOkF5Vnwat+hVNztetRhbEWplX1T8t/VQyzu8gEdmUQZ0i/Aj1On9o3i7vZ6rxwWOkKz
OhYBPaHo8rOOXsjTqRXnUO1JGmbplnvwmLMi5oalKztLikr/TeOlJaFb7Gxe0OiiVlOc83a0M3E4
V0BLIqC4txe0CirnR4mKOzU3guM1lYeaxtrUpeXZzJLuUAYifH3tVB5uW7l2+JnUoKsFfweVImVx
AIPeH9vcrMvzKOR3cfS5rChbVPep0NlZNdiGhr5tdzcUTiYIb34Vnm/bv3L+L8wvNrMOpjKuwrE8
03Y8aF5/z6znS/QghOM3STB/jMl0LP1/PxrzcMos0kL7Cq79S5/tZGMI0k4qz16jHdqhcTokyRHt
3t1e2pUzD1hvrjATsSHZIl+aMYNQ6+njlmfNuJPLiimrT1IGo+RjnrgMfG3g7a955Udry4M4Ucax
CrU8BwLtt1ItbaExD2Oh/7q9qnWQNgv58ejOkyoguhY3md+2aRxoVXUe6qx5UfNI/9zmseXQ24Eg
PZeLfSRF3ka4tK6kchjo2HDamIxY8x8YCfW3Uk2rsxYFJ7HhcJe2Jv2k4BYr/0EvQZDfTtlRSLYo
fK58xJn2UIetiBI+UIjLjyjR4jULxvrPk5YjCmF+6koz3w1Z/KIx3RI2puFYAv2q25u8PvtzxRh5
cJZL/XY5lhrTxE0Toa7Po1HRcZaS4HOt69HLbStXnsJZ84XgRiNFpp64OPtZmYpCmKosLh3jUx2M
+r1WWuFOETSfWXKx/i8v++FzJLTmrtRb4RCThJ02fsT6BeFHUKQgZ4MKdUUdocdmEyeSVZ+VqpRt
xN0o/FTWDwnCrrtpBBlmdPMArKelTp60+T7xK4uSYLQ1F3NtzylZ8WwCYicjWBzXvIaxk8y9Prek
w3ua781pitItofItK4tj2pkVnYyQChdMXP2e2B3WkLFu9rc3dX1I2VPG162ZhZ++w8KKxyRZHabs
qdSWD0rjRXAR6D8jOTj6vq85gd5uQCTWtw8GOaKYBIQJNuHymMhlmCqChUFNHBFqC6SfMgq5s9qe
sbu9tPU7T3KIwicTgDOt1nLQgDKbwVBI1Zzr6lc3fFbaH2X6Vnm/blu5soEXVuZr4WOQSPlxUMq8
OVM/gvYY7mo7QHcJuhz4yDI1BnGdGVsT16tbjniEVuHccUddg4mj5S42RTYNpQl61EQCUGbOHvmt
/rfXMR1avxjB73Gs74B35xtfb/67H4O4pd3FIzxWDG9YrVadATz0TlGUFeXhQN24xJc+srSyuEqn
vhgS6pXV2dI/o77ejG9D9Pn2Z1tGE39NzFtIJEq9exn0+irtwqT267MRf5drlO1AySEstwcpDkcj
wHVVsxGh2rit/+qhXe4fjURAcoQSOCVj85feUiSBHKS+1JythCLDQcxUsbTrbBTvqw4ifnsSYgjO
RFSp7UDoc0jjQ4lZi2ww9L0gZ3XgNG0FGRN8Mtofq4YqzOn9FD3jIBfeW7WQk5NX1gYdAp7eBEyu
KI27oqvF6STrCbAFpdBrgONZO/1Os41wd3kUqIpcLG5xl4yIXHieR+sAyV7tZ9YHd5Gp70pJ2+mq
tRENLg83tgC2zcIFFLdmOOzlRpIc+XqTTN1ZGbvoKNAbOMZj8ADuPjp5Y5VtvT1X1jafN55ACk4z
YPTSXljkvZImSX9mYkR+CtNGeKvH1LjTwx49T6FD8BKO4BhIT905SlwIu6JQIDXTo86hWyY7+SSf
oqKQHE0Q5LsIY4REab31O+c2/sLBZqYfnWk/oh+6SJe/0xdGdUDlpD9HrWfZupw/aFZVf0MIs3pM
lEixB4ou+1LPwzvw8dJ9BX/yBuBrfbRm7MzcCwU8w+u38PGsz5Qiz+X+HPZqf0/N4FlgpPOrWhXN
PhSG3G1D783wlWep6LboIv9+99X64dcB+j5nm0vUVSKPSYIqynCOfLl0q8QbDpqsjPQWgskhdhAP
scIUTCsJ3aM1IYCkpx2SkqVV7JGh7X9ESZQ9x40iO1EvwPuUaD1ZOIIUylAbdtwjp4LkIbdsURn3
aHiUD1HRxc/w6vROY6meTXIEe1nuaY4ujv/p4WQdOrHzT0Knv1Z52TnNKO4F4ja7TxtY+bMs30gH
rzwOtOrgZ4PHbo69l5WSzI+rJBDD4RxY720u7/wRbaDgM7ICJzOWz4MHlkU+EKC98gtvX6tXjsmF
6cX7QAcRuuwR/aVM1p612HutdOnrYMXPdXcfC320cZ+u4lKugbkvO0/40S6lHXzp7nUBqcogJsNZ
iiIkCNRdBFscyD8nkRU7FxpHafI7oQBj4G/pFq9aWkvb8158ePnVrGuNysiGc2eMqC2UDBxM8q5L
jq3wI/UMR7a83Zgx3avW8bEPD4ZoOkBBlWQLOHZt0/9mHdCcgZhfdimtSJy6cqj43lFrM3glEgV0
KBKM9R/a8Rtv8zoCgGCJG5dhuRnwvbwIjdGqlbqbOGCRQGPK06STVlnVv/sR/EFz7QSVbYOQ/3Jv
TSVILTMyh7Oeai9dgFKSyizOL9Vi0v3ttsuu2tB8Rzo00EVROqFfsmTMyw2/oWmjj+ewKU9hoNmV
+bkc71QGDsZesCVrutdqy82QOAloSrLW0Qrs3DjVxs8MQGtWJcfbP2kd/8A4C4gCQgSUqtA7ulz9
OFSeVpThdPY9layxHWro2JLmPhwJAG6bWn9OTGFkXrzGW7o4QBZqQ0o2pdM5nsViQoLyvZcr2e62
ldUYD68R4rLzELrIcABVqssV5Z2WCX5YSefY75p9koTNXSGquV2Yan/sR0F+Genqwjbo+we/VIyd
3qvGDto2c6d1U4egs2c8xlaeHfwgLZ+aPJGOhtgbTlC1iNsEUqu8WDDEbYS70voto4DB1aJRIIXS
ajmH0hXJaHZmpJxHP91RSVD3AarAf9TW1ouDZtjV6EQ2miuM3oY7mHuyr9N87iq72CryXfEJWmzk
LFx4sI0tiSSnNhd9XcqUc0OEmhWfUUaqrC0UyDqq+stCPCMF+VArtkBYqrqgjlLlXMVvMLccorHe
Jz2xaLAVp8yx4OU7PVualTBm2AnF0UuHCBU4sBs9V87JN104GfvyOEbHrDpQFRLup9zpT5pkp1t8
f1e8nUoeLIMzjhNMx+JgRX3I5wwn7Vxp+v1YjqqjabG1v+3sV74UN9as4jODHWANuFyaIvehOsSV
eW6krtoZcZPYY1U9Tk24JZ531RJHi3YTNAhU7y8tqXKXyIMvm+dIE8KdZoTNTm3VdGfljLrfXtSV
nSPIhk6UUTz+8fegfHjsRKVu0iAyzLNQqghWU5RCdmfYkh64uqD51oN8CCDS0ooh1EpTDIJ5Tmul
uuuI10Lu2zb60sBN/HJ7RStbRIgQgmAKZwB3s7j5DMEvkiJMrHMti/lL7Pm5chBkc+BQMx+0Jaa4
GouenY5BAMrm83AIYdnltwoZgDELwxCIihPbgvfa8r4bSo9G17FvU/t/SDvP3bqRpltfEQHm8Jfc
UcmmLDn9ITwOzDnz6r+HAt4z2tzEJjwHEDDGCFCxu6urK6xapcTTx7E8qG1HH1Rp+5V35H/tO4Ep
OP4GCPPqLPmUebIpKspBEiVcforE1Naw7hLfHXN6oqe6+hNP/hbP61X/AwuG+RFiODA1GlC2BeDY
aNo8pUcocMfwC3fyrKkfhK+MUc1qWE6S6aCoZy1+KYKnzB8duXr0ZfF+0J3KtA63D/rKqPEhYJHZ
eLxh4JCLgxaltK4jzJrbqNEpCBMA41VT0GZmZHYcKhsXZUUasTc/BB/UKZdVEsGThITG28gtu8kG
cQTKqduJzOdM9n+9LJXHYM43Y4rhTL08RaxXEbeVF7mmKdxPU3+y0umfyIwdw9/qwr12kRQT6PiM
0VHgB4Fk81KWliaqScdc5IZR8HEovqXTUew+tcmxG/7RcE5E3Y4kmNDBek/kT4CvkS62KwYlRr91
IdmI/a/QcqgWQT9nOUPlIM1fKHCWttJYi13sjjgcTLePMsW2rL6wiz64s5hN/DzMI/5kiwxmJOU0
2WlxcO47rb9nKwPH1+qtpsK1b9IlAJRzq8/Mn7bQMhqImBM2qLHr9ckLk24+xGa7H8XOll/ySnGU
/JhRYsRj6UwxgDhyspMt1/w6Gpo5akiKiNQf5r67xZWDYTUJGojy3Vy/J2x6imK3jI+Bes6Ncy2j
hgKFeTHeCMKuDSlg3zkrQq8fGMa3r3r3NMAK4ptE8rGLz2aHM+1p8acNtrAiK0Zrnr1Jyh00FTZ7
sbYu8MVKA7vlhpI5OGUmEup0prC7fanWNJ2Z2VhG6gzUiJcjRovIUD3N7BPXk1Mm7R0qjVRu0Jwz
7agIGZwOo5N0dJ/ngy014a4y77vkF/CvXQVIRhUeUy/euOdXdVe0nU42XvnZWPNxi5XrgVZoXgMq
LwmST5Znnru8+qn1By2zfpZF54yeZwsjw79/M8OmicfD7S1Z23gcwpkMcC5PLnmJBKHP9C4PUjcb
ACZKwzgeNB9ytttSVswmvd4zbIZBHzxJi+cxitSsl9ImddMucZQyPI/Ty5RGn4T0P60HHALZAhB5
eNOXtqyjjtUFqs52ZjmT386NP2wo0dqFIO9F6zqFFdYy+77vLkQoTb0ih2HqVkCZnbrXf3pDC3ej
kG019azdeDBpNMGwebwEy0c2TgDEtGWRueNRhBSh1w/xeBp01wufW/mjML6U4t/fdlo4ATSwPHAj
S/YMQzGnNAWv68YdxNVh2wm2JShnUX69rRBXkRe3XIS2jNh0pjo0F656YeX+mKtR5qrKS3OGK1ok
iWW9Nu1DVD1XcrmxrKscykLcQv+8KjKmZMwyV9Ry2vNHpdu1RfM7HAdminZWdaeY/tYw7xWdn6u2
2BmwBVBGLZ4xvaslT5qQGUm/pzY5aGrhaJMbbsIl5+f5IthiceDruVc4C/DhL57vwvNSQU3qzPVD
p4msg8Sg3Vf6UTIiV5Fw8vbJqSv6jzh+oOGGT3sZ7HuZGcG9neZulEz+gxKq4d5r4u6jXGfDTpzM
+tj74rBrfOpWVSGrh7KSZccQdGiT/Xg4qCRMnVxj9kMlKPUBHn6FplXVcoao0M/lMIgz5W2wk3td
s6Mgyu/FtJZOltfDLOQzvCDTm/ZQYa8OoTWM+6IY43MVFdFDXYaa3QFnfk2kyXA8NgXAWo8R94Ps
OWZ89bFKGYXXtRSehLLZ+YIc3JFOLe5kUqof6qmCXdpo242Ez9oBKRRgaVAH1Qpl2aXFqGReG36Z
u6NKMUfxpOwgzLUdzSCtOaSJdOgqo3q1knZL76+TxeiGCmYITg9KpHTTXYoOJkupU5UIqKUFWpWc
TpKP5nTuQ3fQjnEV7Upxfu6KQ5e259uKsnbn6K3gRUMuQdFi1Q1tqD6Ahdytwu9m99zD9GndxQlZ
IXb5tqg1a/Je1MLoy1or58wczF2vPCjxa/ZBVAXb8L6aM6Fl90+zxWm5drXfy5uvyLsnoBDMySyb
KHd706RV5XMXFq4xPzcbz+baVSPVT62QIu+cTrmUkzNLFGSJlbmlHKrnzgzJ9psMF+uT5vd/2EFY
34ifoJFkUuylJK9L8yRL2UG1e8gHzTEpmupRAHvST1KrX0Aq1VvZt+tqKbqJP0lLBj4fDWWL1QlW
h+PZCRjIYCcVTCEPbLP6EaovvdzaWhLt/fRkavHBzJ3cC3Y9DndkayeiUjsW7vzWwcuWw11jPYxi
cqd3DK7QgBqYL3+/NeQr8P45CuUq5DPayQw9Lc7drDGdYtIPdRHvJpL+gtkfCq/ci2XwGau8cfZr
RgOuSHjycJzgIV+cSFvkWVXJmFmtUiqMJixIUtI/mjoQPGWSqz090gyUS9J+4zKt3dv3ghf3dqAC
kAl1jrUask+T3tqj9FCUxW4Ivybxr9t7uyVrcXHNMpUCJSpy1wSUXnepE2R/QuunnrxE1vNtUWs2
guZoZiwr9ODSgXep4bFCUVzvqtwNvNAuyg85fZrxB9GM9rIVPvXJo1j9dXoZBWdYLqXsGXGKI3Ap
ciYBKPQ2LtxJMmooespTpqWpLSml6iRM+by3Oo3BrPEkHINhGk5NEOSH0sqgB1AmmNj08NfUW+2u
LtXmZEpdcsq8ojvJvLOeFKS72xu0ZtTgFCF/T3Wax2qxQUw39ciP8VR4g9XRmpOmZzOhW9DPBd8e
guqvEadEPlz7OcsPWShJlUXkMyUJI2m9tHAVsz5I/ac4/ZZoZ8+DYuIDBf82/9GZ/q4wgaBvJAev
CI3eRM+tSDNamSlsV5crs0auVOE2U7H34nvi+0+NYjlqaO5Luf3Uxr8ggtCHu6F6LpPWtj5Oyf2o
JQ7tfXjF/X0gHoWYERD9XZck0GTe+ZGdCltsDmvBIX+RdCt5dJLpy+aGQB1qyxIHvrPzu2NQDYSq
CY0GTA6YnKiSk7sAa20P8lCeGk0bn+RoTI+h0lo7CifyFu3KrAJLT9Pg9tABMWdXl2l9tS2lNhaK
wlULf19Kp5qZ7P45M+4ywZmeFWNkCMlT/PO2Xl5Xl2Y9AVguU6uhT19ZKqbWj81kZoUrhtIBOHJO
77X/KwkK2/S131UxpE45mN/j7BBnjAI2/ce+752+mHizhK8+xDxq6Z8K4U+txLa5yYmwZlggTWP8
FDEareiLzyvg1NfFoS3cvui/419ZjlDTha2aaXOWCzr8ldgEt9MJ6l5o8/pwe3fe9nx5JmD7SUlB
/TKPqLk0Mo3ZZoKZlQXcdBOkceWQkimLTL/9ZuGlP/Sl7s14/IkBMWj3qetK6HKsTqnPTRTJhT0a
fnEvqrX/pchaCqIoVPcwyGrRz9UTyEVTJf628c1revQGo8XagDdflrT1SPTLQhXRI3m8yzXmspee
HWV4ar2/Tz8p+n3gOVOlOtCkbDyrqx4xTypz2kURxtYlW3gTD7ERWXLh6ukfw3sMzJl1+Tkpvk2V
6VCB3Vu6LZn1k7XlNF47c2jvzFs6MzGw7IXNKZO6zIwUNQ5NJ4HiwQh+pZv46C0hiyfHHBKLbCg2
VXb9Kbe7l9p79HvT7qpiF0WnNHlVvhnaQ0yaECjMLi+IgTaevfnNvlRIfCSACiStQdaTvrhUyFIr
PbUZ+8Id1OSgpN1LJ24x0KwkRogrIJ8lo8TACrT/UgZEo2I3VGnpSmPgxGDcE+bhAlI/h+lD4EO9
ZIxOKX7OvY21rW0vqZ8ZnabgsC55p9JcMRlkmZVurVk4yEHrOYKmlDSD+VsoyfU18kZhPYjr+fjL
NVaD0EL1V5VuxtihsFEfCwYZGnTqCj7WvSxORSTcyx4kg1b2ceOCzmqyPEMKdDOZMYEHYyIvZZfe
NJYD3RiuBQ6PflZeSUMMdEBNkW3RsTSUY76rdQgHo7pO9tkQVo459vU5ryvoHBk7t+GUXnvDHPh8
W8mBU65fZkk9jIM29mLpKpn8Cdjds95l7L/xM9dGBhNnJ2PYMhTzfVzuAZErs2EAHs0T6y73QJM7
OqT7vHS7OtobAYTKenEee5dcqVyOTM30bbLtTgwFYjYyvMabNta8pmwgm+dc3NyksqxsKS0AcUoM
KJve4hYluh0kOg8tYzu21nrt+9G8/E7U4ryjJs2nWIKEu8un78MQ8bL+8fvkj19Id5NROZXSP4S6
5YjqaA9xel93quMHBs+9eBy101BsQUrW1k41gNmauOsQkS4e1TYurTI2ktKlYd8WE5FBnhAmZBs7
vLZsSPTmFB2wpytenlhNoFsmUeHqXnesC9muRet3oRYnGoL3G1dqNkkLdSIRQ+PKfKCMXF1kYtRS
VMKhtSrX9IR9KRaO2Jlu0lT2kJKCmTrhJc8FmDXL+FEPDreFr5hkQK2MrCWNDGhzmSEktZwb0HZV
gGhecv3naGw86Cv7SCBP5wYDhmkgW5acC1nMBnFqK5fGTUGmAD49ysmjv4XvWFEKkDrgdN4SIujF
5Y2s6lFpp3aq3AR0upjsRzhQGWJwe69W14IrRU6VOt8VcEAMu0ZXW9YSpd3BSARHVP6U8g8z+C97
9k7O4sqZvhiWSY+cqTmbHmwYfmVb0bGI/4MZgQvh3wUtFK8WjTApABC6k1o5ZQALPpXdfqtrZn3b
ABbB54y9XLqhSZjFfcmQHxdmdkdRKhvIHc427abwT94+oZViLE8Aldj/yVpsnZC1UR/lyDITStJQ
LCgdSd2UUbcgLGwLKkroCbMjTlzw2nXm8bb4a3+fGuX8OALzJ65fNp5kgxp6eZ3U7KcuHpRSSI6C
3MEFSmE+6aUCWi1ZnMcVpo86IJoNO7J2ByA1Z9Qw1IVzQfbyDoAxyaWcVgF3rJ5Bwh+SLrKnMd+Q
shJ4zi1QwEjeeP7huLwUI0hZ3cp6UbtlKNE0VHaHXJEPTFu41+T2YPnCQ5GeYLc4W3q7iybloGnC
6fY+r0BM5m+gKvnGGg8s9fIbZAMmEsmsahfW0m+F+aiBumXC5n60EpsxNy0hd5EJDHOQbdmoM7uU
ygdhUk5B5R867UUKtsLx1b3HeYfLByPKk3H5QWYQyUICqMYVmoIOoDa2R91N5XxLwdfu0hwk/E/O
/Pt36WUlEYUI7692G89WsxfLnOxG/pptWoYVp+otGPmfnIVl8HMmFENNxHqE6TjqpW2OT0r1w/Sf
JZFu/w2dmm/l4gFEGjV3xijQr7VM93ZioQYtvYQuzjkM/PLeD87wedi1pO5HbUPY+hb+K2yxhWGa
a6nmI4yh8Jb1zTdfKb0pJN9u6+iaLaDiRnkWL4Ic78ISDWXOoziMjVvi/4vZz0772oF36oejGL/I
/n2cf70t8PpiznArwhsAA3PNz1pcilDpJlnzhRyvtHTCPtvVWmmXIJZBplriKX6I2vKoxaGtARf4
2+4++BHnqvrcJkPXOxmZS8U0R98P45xUR2K94rBEVWPXnfy3ewqPLUy29KfgLtHqsXjl/WbUxEnX
iZPb5+Hsn1v9YHhHSbhXko7hwhtouas7vZC2MHRJLLTxKGoFYCNX8lqnV0O7lLfwldf4wFnM3KYI
2JjTW2KajMzyIs8yC5fh9HOfgF46iVHeDb4o2MQY6sdeiUAfE0idUjPLj7IgC3szaZVDNTb3vKOl
TWah3wVzyXBDpa6yMfO3gYmZw9oZbrU41bbU/KqtGSebFDQ7weqpRo3DhAknzs1HMe/siuxMEwU2
16k0pA0zf2UWFtJn3/WdsRuTSJKUCOl1SDBVZAcF45Nodl+Lj4q/sdYrR3ghbGHBhaafkmYyClcT
PCjA9MlzQqPYKttd2VWkgA4hs41hIFhdLMnEOzA7jyWZ6XEqTpF26gQags4pNRRj47asygJAMfMk
SvD7LGSJU6TnQSSQzjJG5oqVzuA9mt1DLYqnMo9eQPxuBU3XGbR5eURmc61wrmosbKtSjFFrDXHp
avSJ01n5y6g+lb20L2IGLO0qQ9rXY9/MNYw93dnuhrZexVGzdOYQ8IrAL3iFxMtGaGTSiiMMVEjP
8z9Aone52rwEWu4OkfDYGQzz7f1nfdoiUbt6U94kzw0DNN/NXCqXmjrleSppsV+6TSkeG9hphB9V
bR1hHzrfXuOaTQIpIDGCAw65q/EYUVBBd1ER+IsJgwP90lScwKyo/VKd+esLwXUCK086cmYzXxrb
rh071cyl0k2mZHIGo9TxaZrN8WnXJoZ02Rv7FHEVRZ+FyghJovMeGaUbvNRtZOeDaffJEULaMVAc
3TsM5cFMnxLh8+2NfAuqL3wO+CloASZenLkb6K64PLKhYaytVIdEJZUM8CDAg9QG3KlQLIQjbAMy
1Tc9cpI47nc9zztNZYwzsEx6nsUueQUtCDeWXxXPihoM+yoTXyZIOk8jE7CcXuzTQyqUh9IT8WJU
8TlX/eAxHg0F3o2kh6pA7Q5hZUq2YAjVxsFdeR5vK+MCUr3SGVG/8AOmqexMJQkI6ZVqH1XBHmz6
IYeQ9SP5qJaxcbbcdhtO1bX1ZDcJO3QoPalILR1yDcxzbKYF8fdkgXQVaYhtJrHcqDK9DdNaHhos
s0D3qXzj/CuXhyZkVQ7nRV65snbvB8mXYawdwJkzlS5phmNTRDtdsGDa6Xcio+p8f3oKJvp0mPpg
hj8VPeUU6S7JnYK8YJx8KHqaYanXFeXX2+p1bRAUkLh0WMFQjVd7XVJOCyqYaeWm8adpuPdfPRpe
pI1+z+v3ESG87eS5zZlzbHHQ1E2HyTLJ3cjex7KZHqKwc9pAvSM3ubOCjebea8uDMBomAKRqkq6r
C1cg8yyIB+KKRI4hOnJcnuhVx0nZ4qNeFUP9hQ5AsvdXafSg4erItVi5DQwYuyk3QzL2iniivXeL
enJ1+wjWKFoCvaIZ+FKZKgUOkUGVKreW70JLhLHlxFxzO/G/+M3G5q1dSWoDNK6D1CRlvzByYViW
fgRRi9uGwq905n0O7IBB9hUVbImcqlh8EcstbNna+ujrw8kAvEtaYN7qd+6T1+tNkU4C6xM84ZNm
lT8CqdkVVZnaRtpntD0r5sfbar+6znciF+9gPuU+OGbSL0Z79DyYBLvQhtIodxRcnNQ4xu2v2wJX
1wjVNekIzAEg/Ms1VkbpZ9GcCCjjs7pPMHCNBEz66KebfTzX3gWejTTPR4U3BYVZqAsc6RJFHkLi
cfge4gk7kXqQY30naefA1A6l+GxVW1z3a2YVbBFhFT4jfB+LG24GcqNIeVm7VHcp6jc7aYsDbu3E
6G6ksXdOaYpvHt07JWGsZ56p0lDjMz1H2fehPiUgh61gT8fhPvAzRw22ov1rv5SNhKHlrZ34mg+u
9pPW8Dy1dsV6tD2Y0LsSQow4+1Epj5J8XxCx3laSLYELR9gU4kgdK6V2Q1+7M75GeXuUnhMoNeEi
+Ezss/H+roqjJkXdBAgzUOZLnUz83BDaQqpJ52vTwTdjE/fCjI9M2U1PVj80+7yhoOAxg2bDzKwZ
T1yZOQNAoRXkzKVks1IiOKB0Flq3s+cU1AffiNJd7jfJ7vaerj1wDFCjnwyyef7mQjMVaZJi0Yoa
V088O4y0vRo8+/6rCi/MbUFrV+CdoCXQvQvKYay8sHGTMS/3TS9ntuFjrW9LWV0Obw4YElrjgEtf
7pzedJrVeG3jVmLpyEKwU7rXUPrSWP9hOTCEWcY8bnkmeV8kFcLCquLGCDomqkfTXozb7Mnw/Phv
i9G0as1NORojqWaY4OK96RKvD/wOFmds/CuYBncKmPOkBcfbu7aib2R75hYRWunp21wsJk0yq1IK
o3G7MLOpR9rsmiJtUXus2HjAeTR+McMETVjGsZ2oeqMVpq0b6EzLFNoscoq+/tMBqjqktOg8FL1e
b9zh1ZWRkcGZoS4HRdalPsRRKkulECAz/KcJPijpkxB+vr15KypHgEVRjL8+E0UvREC7Vw8mwBq3
FqlIJL0m74QC1FjLiJtdDfTl7y+SQlpw7iCHvuGKOhk4hDXKgda6WW2Vh7HRJ3grIKy7vaq1w+IO
wRMJvRIFv8WDrHmT4elx35LggHbFqx7ySXOUZ6ksDmaSPd8WtpJvmFsoMD9vKLCr0VN10YmBH2q9
azGq9iloUm1nCZXs0quknQQCLycoLTjUSkE+JGIo33Wy3h2qGG6U21+ytmzY1GZ22rnZ4i03++4Z
LdWI+qMR9a7U6NlRFcDGVtKw05vsRdbjDyPqvaGhKw83ba1UIWkBJwhYGmCBNMDQ9XrnDo1Y7BQG
Z+873RIc+DOy3RAr4V1bKLSVtHV7J3X+32MgiMDeyV/aZasu6tpShc7Vp5CXFCDerpLC8GAVcUN1
r8if2iYTd7g2whPPXXGf+hahvQiiWzSErbGhK28ucAycCTCRMzPa4jJZZRPmaZr2bsZDa1Tmd6N+
bFLdmZo/UzmdAk/cGoi6uv/vJM4a8e7EaVOymCeJxCRgckX3rXyNveo0NxlAtWQ8jMGX2xq2Yi7I
GNKbSHqJ6t4S9J0DBc48PR/cCeLDzO2twfZGkhRbEz1XLJ8KyJ+nCW+abPT8+3frUoxO02CzHtwI
Itm2hHIinu4y6evt1axIoXzHcGmgqySZrmheACxVidyPLrNVHphsO+x8NdkLTb3FybDiPvDagmsA
EzaPRJwV591yxL7xJ/h6JjfqdOEOdu56VxZyueF4XUuZK84Mx8UCKPx3sWml3o8l7HidK4Q5gLPK
VrdwONcbhgSKZMRyYMavFLwMfMH3PdStHsu9VYKHNozIYR7ehllZMamzIHwgSsn4dksDHuOWdtLQ
9K44PgpK8FDmUGVN0fNcQZLtYvqWBb+9/ifzmTfep7UVzgh8nfQme3k9t6gLJPrBBrcaS8Y0NnTf
5U5j/rmteCsnBRaX1DvUAJBQLq9R3QkMpWQ+piv6H4oistvpn9sCri0RpwR0nL8O5zy0N5cKJ3Vd
VOmZL7qVkff7IhJVon19+AhiaZel8xghRmrsh15LNx7DNcHwGYFGm/t14QW5FGzUmpTEUyiC9jXt
ajzoA2NFBGcQnbCjfptsEYiunBc1P06KRi5ycssCZ2h6ca92weSWQ2uL/UmPO3sYj7d38/pdJW0C
xA0sBWEw2nG5qJhkCtc1ndx8PKX1P4GiMhf4w5wW1vINUdcGls54AnuyaUClr9jrxiIbesWqJsDa
5mFIuuep13c9Y3cMYTrfXtWKEqqMlCJRygbC57kwF2QuKzMUO9Ht0sRyjFYMdlVVFhtXeeWAyJ/R
3we1AfG2vlAIz0jgfrcG0fXT3skSd/JLx9gibrl+BmewLfSI6Dzcg8s0ehxWQuMJiuiW6X6cmD3N
jHY/YUjmUVGgvEu9vSz+uL17KwcF1gv2XXhpSIksaQbBt3pxrAmi2w4a8xXqFPLFqJ/sWC/PTWyJ
G4e1ooIzqpS6DlVnLONyG6VSVUu9lNz0qdIypzSMgyfdm8BLhmyrRX1NFiwSsjYX8LGDC8XIW9kq
ak+XXHLGYTjs6iF0wjj4UMj3/afbu3hNeECnOl26M6cz82d5iy+vljJKbVQltewWgnr0hsdA8KF8
qmwdVrNC/GesbYiAYTaQDmqWPyadtxeDbD/1xbkNpKfC7w6iZ325/VErNuzim+TLb2o1etvyoZDd
uAj3U7gbvIOg3zXqMTVfW7XZuCDXOGq2YPbZMTDkasgBX4obAnOidBeLrqCfEj+1PeUlrJIddDxG
+hQLrxTy6G463F7jyhnzPDAlZJ6Bdo0sNVK1M6Y6ktxZYq7RViE18OhPji+PthJtgBhWTM2FtIUB
DfNK7Rsjk9wmHQO7N7qBpjZPOf79muYRkhgCooKrWDYlGxXEZSe5NWOGoSOXvUda6YZml9YbGrJy
+eeYB9gZOVEclMVtlLW4ED1fldywMvZa1MWQLkcdM0CA+WXJVtJ3RR/njgysDYN5FZ6iSwUptT7r
tdGTXKuvd57uP9FoHoEf675LAsN4evf2Nq5AeHDtaF+AmYomiauOnb4y4iRLqIzLZNTK7mXK/yhZ
42TSeNa0/ZALB9OD2TN+sGLrofOGjWO8Zr3Dvs11CkYrzc7ssqIUGU2im37J/Ut/jZH/ZYTtCwb4
s9Dod4Wh2CPQk7hSjnhOh0gSf9TD6Ph6dy5zF4ar1/AQPBTPNITe3pbrNq/5s+gFwrVhRAE+8OUx
tAkzLkqDuD5vqp2SIFP9WJmu1B8S81sUBfuAZCsllfh3a9k+cPAKbG7y2kH/WYu/YaN9iGhn8ayt
D1szIDN1Iulssjgwi8yv47voIslgwQcmxH4RV4yMxYj8cReFhW0Y7d5vTXtUYSZIxmO9OaRm5WIz
ZZ62IXw+k1TLQrRU9onamL3sti2j5DqhK4EjC1uDTNauG00msJnAUmBAyXG5wL7XpAxQjOyq5eeh
j3ZaPRHmKwcv26L5mc/wsrSLMeTZA8FNY4m4TIzWUagEDN+W3WxSdnHq70A0wFHh2yGsEYW5v61S
69Lwkk0Zl1ldFlZSf1AgIODg0sg0DqUWWnufbrjDAAedPZBN+CP0wV/TZKPGcKdSFIAHk38vQoNQ
1+PAMEaZwvxnLTN2oFX3rfDYN+1Rz7YyIiu4MqQRLeKTzfHOElihVkHbMAtWdiVh2ucMbGphPtB9
ZT+JMIPrrePpxUkPn/zwh1VEd23/q5BOvULv/NhvXOA1LSJnQTcvNRGC/oUWDXovlZM8ya45nq36
S9+9RMancYuqe1UKRzkzZWK+lo1AUjdaxtDAKCpGyUepGx6VKs2Pmtn841n6FuDhGoLMAc7dGnBF
UTK4akMZ9SjNYyyWm9YkpaujFR9AzR60Or4bxPqTHz5n3c/C2jetak+WuJeTZpekBv82dka5xYe8
snZuqDpHEyJR+5J8bsr6IYuyRHXz9GgNPdQWqa0NLxCw3L431wB7sEDvBS1cJt/TlCwZYgSp90IP
lsKPd2PLkFRreFCy+NNoPkM7UEnnTGYix5R8TmvhL8fYvMGRSC+rvMs8UUuvLTK6qQC8prpT5vn7
sMm7kxdVopOroLtvL3fFyNIQ+q+oedvf2XcGdIZiGQ2qm+bigzAkLzH0X7dFrJ0cYRge/wwK1JeZ
yxC24SINVdUVs0Z7rmWqr2mfC+eB6acHdTtBvyaPIyTJQ1RIz9ziLc0YGqP1+GtuN2b7Smt2uvFa
aOrObzZqUGt7917QwvOUWjGOsAfsXQmrQhbavbnhLq0thasOHg4LB3B8sRRxpnRNKbrzZCT7XK6d
WUoIobu19QzOWr14nMjQ/ytpsRazrZJukGvNpSJUMkDUAJS7AeZZMygXMhZGkrkdhSGmrKYETzYW
TlCfLSG+l7z6MIrnQgZ4OxVPVrJrh4+W1t211Yeife3FQ0W3w22dXF0ujxTd9VBRW0s3cNTqkZiR
5SYJ5DwZw75e5WgjZbrm65JjxqujiPzWnn55tyy9LOk1NjTXS5sksWOpxs8sNLKORtXtck/xH2Sp
e+7U1EhAOIdnxaPpIW+N4sFUgy1o+aou8TBjTqDWpAJ8+TWwIXljiUfs5rJqG9O9F3xMvMj5b5r0
Ts4i6g5bgFpiZ2luFRd2Gn1XYeHqhPPt81u7elQV/99iFmFL3vqZH1QIYSG1+rM3t4C+a7vFTjF2
CnJQEt6L3fIsUCOiVeluYP2spAnA37dJaYn2/txeyIoci44azKIGUxpc7Zen4kHM0oVqhpwAmpSa
kQl7hj9V+zwOy0faUrbWtZYUIcsIRguPCauy7OI2irqpIjHU3V78Jtcw+BtPRn+f1dlTEviODvth
POofQ/0Y6XaqGSezOXevagzxxz7bYvVcXTyY4vlVZ/Lekli0VfMpyuAXcj2injR/FipvZ1RP1vj3
0Hc4Xt8JWtjRtmrNAswC6qL7NtU8+Fv//slGUUh24JbRo7KMk2Jq0uLkzecoD3YRkY6uXc17vq0s
K1YLJSFGJJ8DBGaJd4OssjG9otWhbzhSE7bD4Bka2Q3TuFYfoeKMXy1SQ9CJSy9VsiuaQBuJ3t0y
icaHXvNeBUhsdl3ZK7aRZCJ0xlYAFaqqFWepM81jPMXwvgIAig9/v17SIGAjJDxeKOIvv0QBKTnm
XWK4kvVqaMzT1A/lf6nKAO6grQfOBshll0DWMeyHvjQagyTyGRITRb736o//YR3vRCyslZaZSVd5
ucG50dQ22HVgwju/YUnWlOP9OhZ5o7DvE0/KC8ONRKpzzCnqwrvU291eydqNfS9kYa4swdNFs20N
FwqVqdc+pf74VITh707c8K22BC2UUGn9IpZyTsVSSLMF0o+2+NomNDlIG4jrLUHz7985wIEUDHRN
lKyo+hYH5m7qXv3W7dqtMu11oo1s3lxtpBeAaQdLMIzRNp6ejBaJNlCQeyyS7OjxqOyrfLKcECx7
EPrBKTCbrQzftV7MPf7wB8H6gjO6ZLeblCZpmS6huAzdc4Log0GRk3mGt/VibXUq5Kmg5ZAEyvJy
F5VoUAxPrRTX7H8YgLF6cuvhQ+ydm37f5VtYtvneXzqrBD+8XXQgU35E6qU0sa7KzpAHxaUaSAtZ
FO7lNqn3amjsCoiwp6bbyDFfKwkCeUH4maPDZU3VGoaKAoykuP2wj1q3AmafJXe+tTVo89qtmeVQ
HqEETjZKXVwvxYc0MqfS5VagbRxCQNNWfGkLNr2+mn+lLO5WEfYaQHpZgc2js7X6OKfnBx8emXHj
bq2pHnVNqtCQV80t1ZfnlNRpGUUQA7mqIDpp3tphrtme/v8pZXGDhYD4NqeX20Up7DZ7DsrPpvH9
tn6vb9m/K1m8RP5QllraIIN6y6GPnyqFYQZSZZf6RtCwpgFMjpxvKpVTwICXWzaNU6g1CheJidHq
fZSG3YeZqWOjLrR2XXE5aTAnTJ7xeZdScqvtE3lqVLe1Ppn+B41Gx2cLOpNC7j75glLaoTwMGy77
2hbCZDbHHtgiWpIuZZreUCdRIbCF8mMRflOLc8DIb21j/9ZMw3spi1dQKYs26uCtdiGQ3JvVb+it
phTy1W7cMU3zcFsr1oTB1T9HkBDlXGWoha5pJsbNqa7cR5+1YT9ZTE97kPTg1FBG+HtZcwKeIi0F
DKYPX26fkpRhiw1S6SILu+96ntq+8ittun1UbKxqRQVRPXAC+JkiZPGLLZRVf1TNIdJd35uqc58w
NiRK4urv1zNbORpGQC1h6hZSKlrDqtaPcbuyFpBXp7mdVDm5DgGk4EX/aKH/9fYGrugfwGcIWuZq
MNn++ffvHnptUmMd1KvhFtw+mFpSzTFK7T6h1O5oo3j6D9IAsb3Ru5LHW5i+Ju5hEa2RNjYa9Emd
/3+kvddu5DzTNXpFApTDqdTZsTVjTzgRPEmkSOVASVf/L3oD3+tmCy342SczBgy4RLJYrLBqFeqh
GwwxGPtoNGf/lwtIxNp8joVbLakkMUgJhEmY/KXErH1Prcme8UppNbqHrWjOQ604ZoX/WCbZU5Ou
1XnlGpRn2IQVAcQXLVroC1Xk1ZjNHuStY50TQ2zc8i0nYzSPnwcqAwfxQYriWmT6yJwM2I+zYc/9
LjfKN1dw1J+Sem1g2KKGfJCkWKjC6ua6LmE7zPlgDUZY9Cn60wdQjKy8WAtBONaEowKVAGw8akGX
ulhbgpR9ltqg1R339nzWJvpcp8NdgVwJ7x4DKzKnMqxZcWj8AdybTxZGNaYRZlXNOY+curZWgj5p
Pa6OEu0q6OgD+yncxcsPKsy80ZMqsYC9fOiC5N/EzYg+Enc/J+eqRb6bifQ/3BDAA2SxCC0kV+gq
0EegtyivkIKzzNDTi93AvuTTXwIyk9tXcUFNQT1lY742XA0kWxQ1xQhaT+80pHIm7dHXzqgYDO5K
9L+gORciVB2dpyprrQ7R/zzTvV+4RyT+hk2SoZcf1qZcWdGChZbIVYnVAcE4kjmXp5UOAmwsfoJ3
p6TpXYD0emgVyRoPztK+wXCZIJ0KsH2+oqQ+Zr7QbmDOOe0yePMZis6gh1jl1F94RFF/gFcN9AGK
oypKp3XhxE9Dgcyzvc3QP88L8HloJYp5L/rY7G/rwoKeQxj8a5AowfNRX9EcQFluc6Sgk2DYo2ko
EsOma34V00vLyU7H6HX2+h8kShwMnjjAc1VwVRWIdLBLSJxS88UihJ363Hppm86L0B2BN4hTchwm
TUMrKDhkbwtf0kuwliDrjg1GUkq51jWcl0TXOtwxDHzNzZ9jT0KetBELzrcFLR4ien58A/0kwOQp
z52Lpi/XnpHJ0zq+7fS/nfXmNXHXi50QKxu6AElwcY+RuYfKAJmpUhF0vpdxgyHV5g/TLhP1S+q2
GKX2tyzyCLmrqNXGfZsmz6i3r9y767momIKE6i7qvBhPjiqv3O8PPkSHOY/ogQfxkQvuSYq5JK6u
b3OHV/feYAS/DQAqD9Si7nPAhtOQz9WD1vbs54RZZzti+HMfJnAn06hl5hqwbOmoP36aPKEPn9YD
25mWwQxOJrfAfG/MmTRFEjld8OQb9N/t016Uhatqoj4MSKlqfzIiDDH6HLNY6vL31P000x5MAfnP
PFmtxkrLqTxMMmchaUBBQg/dulxWltT1/2dZywlTDeaNZmySwjt0HbggjZAUdQha4b/dmO9M4+32
KpfsH6yfDrS7CwD/FVmuP7cTMDfe2S8fUwIacPO0GlcuWXIQCgGih1IlUuCKjeUO75BRRWYwye9K
gBH7tb7sxdsCKlMfByVxsmpv2WQUuT8OmJuja+keWOMjDzCzxNciBvL3Oo2aUT/SRkQZ2C5v75/8
dvXoEFvC5wY1Go5O0ciADxobQKR2dgnIC4bIcO41AwkNDfx4GGUcWJ9P0mDUzP/kKXuJ9CciWnkD
ymSL/o6N0XphZ59ABbFiVZcUQ+IhUByCUgaW8tob3WyJbA7w2jee/5S3hjiMYvwNDp+V12pNkGK+
e6uZfKOCoKpyQj0o0WqbhKxZyxAuKSFIvH3EDbDgMK2Xd0wDY0yNLKF37rw0zLssEg3f3daFJYuB
gUDAniNUlqSjlyKm2UKP65ziLmnAToo2AlQmN8FbUWgrNnpBEtQN1QvMz8DhqE/eVI1Eg7vnnj39
VcAxmpu7xAjnYm0U0MLZXMhRVhSIHjN55NnoGHVujgfNx5Ru+3B72xae1Qsh8uQ+GPWkG+c+z7Bt
vDl6fuyDh6r38o1nnievj27LWtw4vN++7NmUHRaXsuaJYApClrwbCrAKWQWY1MncREYDoHRjemus
xgtaByiTge5G1D8lu8elvKAz/MQ3ESHX3e/ScAEB/XJ7QYsn9EGAYn+ydJ71BLV1jNX7wfhjaxE8
Up9PamERqO8jr4AXQm1JYeC+bqup8M5OdzScf9V8j7kKLQtWLM6C23ohRtEDe7AMremxFO7SZOs0
JdsHOZK3RWnQqG2nt77snWPtlsEXwqsVu7pQEASMBr2HSBhilUiAX56UFfQkmYvRPztZG5nDdCiG
0J5fEBqEvtUcCPli5m+9AyDD2myjBQjFpWi5MR8ugFlr9Uw9iLYg07C6U9PMe4OwDVrDxO/C5lGa
jNvUsg9FgDE9CV9JJy6vHeO+UBkEBw36Ei8/QLBMN+uB+UCXl7t+TE8TJydEq9sOpVE7uTNdcpfJ
NqvML+OSfb+twkt3BI8MfB/kTBEkKy9NzW2GiYiTfzYHjAvm3GQR1fU1J0uen/JQo2YToBUSKoyQ
UjlfdAjwMq8BN5ZMB2PzIyv5ToAsIwPPE92J/t/tRS150cgAg0wRvhV6BNSWJydzmTYmOuDNwMCO
X5i/KUuMEDwA934Au+qmc5vN7H/VhvGlqsMG49CGYC0DvmRZgesA9AdBGfg4laeVORgHm05IcmrC
3YpgOKTw5Pt0W7nuMV3rnV4yrcBSIgCDRImlvlQir69d1gpU1PlYiZ1foKLDW8s55mbl7kw//y9v
E+I9QDyQbkcGUjGt06SlGsb/IhYIgHXQncoKkRXF4LnM/HxdBPYAQH5kAIF/VbfRHzjmwQ5Y2TR0
h671gAUXpRHW6T2h7uG23iyA5KGeH4Qpd9HpAGxq4WqeR4M6WSgm7h4qp/RZCOBIuZn1eQDTit1u
rJSWW2PMt46ZlaHVYU5tUuphMQO+KixQLIjEM579tqq3I6+tE9z84qBNWYaJfu2KF7x0heXWoAil
gz1MjSIISl56k7tAU5TTi26ZR+zWioFeFgGPJwCqCx6pkg5ipC4mBGnumXL3b2XUPyd9WmP1WLov
so4MmLVkyvSVF8hMWTt2nYO9d0QEoMEeKIC70U+i1Gj2nUk+Xf4HyTAKA/DmUYIAUdbljQEVVk5L
kMCc51wYD47FUe6YArG3TTL94uM4nG/r1tINRRwGpDyyF+jXlr7Eh3cm6KfWHQJ4jcRyQ2ead7Qt
w7Z8aINid1vS0mHhvkAEFgZfSzE8uQaqJ6Bf4Z8OHt0BZzNErluv8Z4vrgfetiXB4phDojwcVetM
pVtJ36cQe2aWx24wo7lCHMaDFRdocUEfRCkL8h1KjdFFIQcEo8OGgsgm9HN3jSJlyZmDlwgOZQdo
OZQPLw/IlAXrlFDgQRIwC2lu14bEm4edHyRrscqaKMVvBI5mQF1Kevaluxe564c9xTgZPs4rDupS
bI6+fTRDogqA9sRAuVRJ1Y3MtTNERcVzNvzTPGCV+Z6PO+qxEMNatwF9Tj8P4cHVQgYUFUv4rQCT
Xe7kZAR1FmQQ6lTlKe9ln1H5bBP7znHb+D/oOp55Sa8rx+Eo3hupEzENHNga3eaPFkH1Ri9XHoUl
u4SwFQNCgFVDs6dycbnwWT37o3dmdnty3L/U+mb29S5AN0iW/7q9nKVL9VGWooMdT90myCFrqLuj
CJpdlqSvFdHvMf/uP4iSzFoBhiCiRKICQdCsa1RGDith9vk9pSczRWvaWEcaECGfXhRS4bKlBO6f
9P8u1SHFNE8Q3sPDrqq5iBBBfDfQmep3oAv3g3otyFw4LnhdyEQhJSXHQCnKB1itNVkNCc5jS/fF
HODVBgdsNGllNLL+b24lfEVBFswTJjpLMipJp22rD1cBDFHdj2Vwdlz+t6Y5jfJRC6Lbm7hgMtDS
iLcRY3rkQGdlE3MDj6NP++BsAMEe6pmZhq1Lv1a2s78taGn/kKiR/C+ybqa+HklA6plYTSDnKrfF
KWi0nQthvMSQYevbbVmLiwqQ8IYwAFFUwDg8y2oKmik4p30MWE1hPLB+xXNZuFEyDvg/EcozxTJC
0do/YN8CO0L6d4dZxSCTKDZUrFHkLe0cfHrphiNvd1VuNEea16LGagbv15BZp/Kl4U04V28oM/yH
K4VYDYUmA8lxtBVeXimB6d4gYdWDs0fvm/bOrO/Hb67+5/bpLK4HkzjgRwTAUaj8MoMjHD815wBw
BozRdPlWN76z+RldPEPdrtyhhfQDeNb+J0tRbwQ0WuujYeIsxM+Wvhr2Sx5sRItxI+mTaTOQMa3o
xZLqgTIMDiAAd9dkU+WgG5OTOMHZtc+t+DqUz6Je641f0j24YdBsOcwE4e/lKc0uqHVz8MidB1NE
4BtySkwWtf+Z5tvtg1paC1qrAfmElQW9rKINBeVtZ7RGcE5IxzaAXlWg0dTzh8Is9rclLa4ILepw
K0HQAqW4XFHaITU82wn0znrVbSMsaZwH8GhXDmehhxqocFREkPMyASF776D74CzneYdpvLqegKPY
yXZYenv0ja6NGhvEdV1NinuDZ99AqNdskW2YI+EJ7VSUXrHvc0N7yiZj2Ngzmfc5sfStNTDADCyQ
8ZiY8Rl2juFub+/Lkp/1Xv6Uc74kn6N5uTG6hj9sOElyJo75J0gML5SckQ1iPRROQ8oMOFsJeDZY
2NhrkYx80ZTkyoVsJZKpbW8aO7R0nNEV85A06XOh3RfJFz4MewcJ/Sn4cXuxS+oGkIMEOSFxdKVu
/szZxAAfO1PxBkanUOt++dVaNLikaeAqlGBmuJEwqZcb6gnuW7TLknM+eVwS/LO9wawfHWb1hsi9
VysGdcHWoT9EMleCXRjMXfL3HxTOECB06AiuquPEJv1X95iDSmOXgG8oW9GVBVOHV1UWNR0UdwC4
uxQVVDOQZxXXzmh639hltif5FBnD/TSgaSSLbIbZnOXag7FwZnBdsUQU6cCwr9bo6kYDef9ka+dM
mPsB4OKkMHcBW1natScE/CoyiWgGx2ZeEUNVdmIEKE4nZ7cQUWKXG7LWMny9jksJiq6nRu2MYwW1
MIMWE27s0AqG0LQ/nXOSUlBNAhM7Umq2ckSJLmEpokgwQA7d3N9BBLrRuod8eP7sRboQo+Zee6Hn
iUVL6HihNXc0sOeTkRSHskB7821J1+qN1DLqLogDAS0Hv9+lzuW0xWM3mIEEz+eJH+n6zgNIIGuz
kFkrT/lCQhseCbq2wT6OVJGtoqEaa+xyo6qgBd0u75/0aYgc+34SeaTxncueufk1FdqOB+VKImzh
2ZCSJZPlO9WF2gEBV7JqKwfnVra/jOylscLCm8Mq31Xu3rTimezaGkAO6j8lz0Wz07Wt5qHp+kkn
7Lud+F+bfK2P4Pqy44uwGcCroCqJruvLjSfJ4FgUuUPA7X8WwxhSNxrKE56I8cXsSZSunPPCBUQV
R7JQSyoN3PZLcUhaNB28ueSccpiSZgAJL1g71manLlxC6RIiCEHHERh/FH9DaHo6C9FimzEROWFb
uB8YjPx6W2UXdg4AYVhk+BGOREhcLqX0KBOaBjM51+MuaCM+vBLgp/DeVNNmmn7n3p/bAhfecAxd
Qt4MMCrJUqU61YYl7K7oGu3sle3YbGvNkNNgAWLGWOu5G3+5Q5OZIZC4+VcNCe8+qgGswoimtgs+
X7mUCgwohUzpY6qRsninHWpMnXa0s5E7qMbV9duIeerRyoLlX7l0HCBFmmpktQGSVjsKkTkZg6m0
sGCfh6aZH22v2KBhNbQmPwq6HS+2bffgW+wJYNJdrwHjLlZejCVVAvkZwLXAxoMxUVGlqpmYkwSe
dtaq763/bE0F6BH3t9d57UogvESHiIvSCGicr8rOojfEbORpnKXgD3c3rHoI5izq2Y/bchaM7IUc
5dWgc92mjssgJ5uRPzxJTgXHDQsMyhvW1rS0bx/WpIYWHmbWtp3L05hkwLtM9amWzQjVmilf0hBP
smAjd4j0mgqqqEc0O2BadxrP5Q9ubbm9yQz/gKl2z459JBXfZM2zw+twPIN04diP9RpwZOnswDwK
ZxM5D1TwFf0QmmOWyWynsQzfNQvMatajx8l+tStm8fZjPBeAWIBLQ5YS2hSz09iN3pG4cF2Mw/1b
a9m2kAITjI/V70sD45BoXPGsXXE9lwzdR8GKpxvkhe8R2pC4e57oqaV/x+auqzB9Ln0DPUGi05WC
89KWyhYZjLVB5GuqsVXZ5TBYXkvioDfCdjrPLAkx5nVaQ1FehyWo836Qo7xFskDg9TM2lDXVjvkO
3t1vAvWOyUby+cHHnKLb128B8g4mEwydt6T5Bk2Ocv9qTCcZ20KQ2GQHZ/pWtXfE/S38Mmy8e4AJ
4POU6YPZygYuY/45Fl9aDcRcw57WKwZn6XL+34fgByXu9yjRgVY1SdwMdzz92ZqvZFw5xGURmJiF
GBmWU527woNsnIlpkbiCXnaJGemsDLvh86lbbCmIzDBZD3BUdJ5dPsJ1bqDI23okppRtqumvAXY4
uzUQga1xni9p5UdJykXHSKiGic4ncNJ8OBP2HTOe0QJutmuUq0tq+VGQ4gqPvWllgQtqoY5sjPLn
WNWvRn7I4s7r3pj/9bZOSh3/+MJ6OCDZFQAqaIRdyHBd7l+GNjv4TyQ5C2aect7tkFrd3hahmg9V
hLpxeVW2FZCJ5xnT0kE8fV9Y86uulSf0dkYYE/Js1cm2q9em1KytTNnGiXqpOzGIRerrX0BYFOjt
6+2VqTouCyEAiyHFA4QOGquUa8RpnphDh3fb6oGiT4GcKMHabKzUga/371KKYvdRyKKYRA8p+gie
bkyAK6wgyo0vnLMjQRjRBQ9I5n75/7c0xeY3VUqq3qNpHKT5bvYCEL0aB9p8uy1FvVPvGyh5F4EI
wfapPcUTs+dqdLA0u2hDqwFzbSsi0Z94tlahXTwq8JCDmQ3JGhQOLvVcOEU/tlWRxg6I54oAfbL1
ZtXmXT3RWA/iceQxZJYTjAqKlFqrdN8erTQWowdQWqqFrYceC/7c7gpG3ls7mOHyDVrjzrd38lrb
IRlnAM8AoSUArJfrAymm3RZ9gJ0kZo4HBAT8Y2Z7u9tSFnYRLj9eZhM6Dy4K5U65hZ2CuDbBy2wW
R/SkhZ2RHpm7QpK0oBUXUqSB/JDqSjViMoIyT2z4PkaivlTuiXTVTqtXOpauaM7kcSHHBecRcRxi
OGU5o1Vllp3D0lrJG+vznQ/uA6c4V+O/unnM25+9boSTcxQjQI3Dvs0/2//5Lh8ZFsAtsKlXsQWg
aECrpAWNkZrdEIduivFl+gJ825rnsXRuEj/3jmxDAUh60R921Exzvw0IvMMsmffF4D3og3bw7JVs
0dK5AWPvI6pHsRGln0spIwr8PicjjQ2HooHVA0HsU6sDpFStpFEWBYFpAbxSEoyjAiEwfKPxen+i
sePvW+4eR31L9CryxiS6re9LtwrjKpGSAqsDihfqitI6ZcWg0zixyM8kzVlo6KDCuy3kKh2FfJdk
VocqYvccgG8u9w29WIVWFBWL8/4ln87gvtrMRnfk9s5n5c5v0mgGlSDcxDVI7RUKUUqGZ48Eto6S
IDK+l5LNftL91LKyWI7kdsABNvt73UUj0dOozYfao3uvinp6Z3vtTu/qTcO/N5m9tv7r4wTkWkZQ
KKVIzVHemsIWlZZ5KY/THJjAY1AeWRKPfX9PB3YAqSJDTZ4+eqza+2QfFONTQA4l2EphFFbO+/qe
yCkrlgwKcA7XiUGbos13mPJ44r+t6k8wbGuxYnSkTbl0uOAvwEaD2RjPETIKl1tOCHdKsynzOHGc
UKvvqtDAfDTnIUPe6LZeLS0GhFqov8JDRjVM/v7DpZ+ypMt7Ueex6MejSA5uCX4re42FbOHw5EoQ
6qPkBjOmPDzN3DWgvTXymGAYsI10m8l/6Un9nE9/bi9n4XEFjSu0VMZPcPVVgIFHKz2dEjOPwWce
Ucws6b93BToy2ans28iYssi14SAla1XzK84+3JILwXILPmzknLr+pGUQ7FYxEXU4lC/UPlWjved5
FbFB21T4j0VgzbVguvvpH9wyt913QXx7C9TI4P1D0EcpWXQkLbByUdC9DqzS7OZxPfRhmqVhKr6W
4uji8toemNLWptsvynv3bQHVAwpH8Tw9wn0PoRuugzG92FVnNyGviibK69E9CsvI0H9W8F1W2sPh
9kqXbgnynIEkK8AjraKmeDloI1puQWRi9yeXw8v1Nr6+ob79bdTGFWFLZhCkAQGeEhmYIw93ecA1
d5q6wQQZ3JQczz1qh092VtFNXyWbTBNVlHe02zm5jelHAdH2pe/x+6QWzdEoc3LAxHq28ceCrxSZ
l7YftQJJPYtHFYQol58lALwvproq4iYo7u3EecldfrR4cpyq5LEunppMW6uPLeo6iJmQmwAwHZ1K
ylY4RkvGnrpF7BmP43ci9oMF6zvWe9Qh6nQ/1CQsh2fXO5lGG8pKJ3vlp2qNVESuTDWS6ChBjQDg
VxSsFUUvQXvtp0lRxk0K3PZs1f7WGLLpP1h7zADBWEN05+FSKabYcjAUetYhheCJpeYfTDmxV47w
fRijshIgnuUQTIm8Qo3l8gxb0ZkC6LYinvUgRGbS1r5jWIb4be/9CQMBqo2dHEyih5jU2rgnzt9A
dSDuErBU5f+m8nvxiC7BedyKbi8QUTjmrtfDz5ZeYVawARgRATgV+jtUPeu0PitGA70bbjbtp679
U9mg9SHNZ3M173LeWbjwE3gfFG8Ko4VnURAkt3T0ffuPs3jUjBOjb7dNx1W/jCpGuTZz7vRGYQ8F
onIbQ3Arf0MzPQJqbNs7J/1XRV8rFGwqJ2LJRlutpy28usCxwpvHgHqAddVuAOoGbAK4A5c20eDI
s7Cr2SYjax79u01SFAvpLgSZ8IDf21YuFUsvgkTTCC5qOh/aioRa+jQgf9gG4J5mW5E9NNU+mwUi
tDIK/LiguzZ9A5sBpjrnIfVP2QulT+m468bIqPqQB+O+8O8xy++kiRV3feE2w/NHvR1NxHCvVCpn
2gmPgQukiHmJ1nTHBzC/r9i4uX3uC44IAhskAcGJCidSrUhVwTiPg2sXcS3eUowJpyBeK2dQMv67
LUfeWHXjJec6Uv0YEXyV9NExf8lnHS/j2vsSAOxD238YkhRNqPYHvwQ/i8RdceQWHkO89v+TqDzD
2djxjCB9GvughaiLTZ0Vm4r9M+t8M2hrA7oWrw9sIWBnQIQBayJfpQ/ejkGs3JptUcbTFGWlwFG9
lt5z0LaYXtRFKXVfWX9sBhsxuX2u6UrsvxQMyfdeByASGXLAtC/FzxzwDKQZ4GmVVQjC81Cn5CHx
h13tac+imn4WJebV9MPXfGzDZG7nlUdhSVlxq9A1C54DOCCKfDLRZCATr+JCT7Rd29XFt6nV9JVQ
eUGKJJYCiSmCDZl/vVxl4BKe8ZpV8Vi33lb483jMs8ZYcWwWVBVRP1wb4FR9uHDKA9dqbh14g13F
vf2dp4+00PaJbhwMamCAoxd5ApW5YQWZsrQyNOrJPgU5vEWthzV16Ta9UdZxzjofXLqlFQ2DvUZT
tHAlIABIbfRRIxmlpvP4TIpU09o6RvvsV51vaTocvFRE1P2b1yvma8Gif5SlokUqO/PrEtFv7Ewo
Ycz2HWmnkxOIFc2/PiwoPVKgqHiDqQTJgEuVcDA2jrZ10cS6vev70TrYZm3vmjE7ZVn1aNLmZ9fp
5s7zyVr/wLWfCck+yLLgCAHTqJLFc1yECST8TTzlpzJDABM8ItOhZWxjBbGerDW0Xu+nFIcipuz6
gP1UFtoMJmAKntvEubtphzutfERZesVkLmwmvhhIB0TzGByrAkAayDYCXnSxIeo7oCWe/PYno3c0
Qz7F9X+WdGutujfXmh+8jyvCihAvop3l8gBFI8zaa7MOW1Y5u0lkcowx0Dy3n5+F3TMApcULh0QR
EgmKfRrcpuAGd/u48X5rIMV3ShCMf78tY2n3gAkGabukUQNjweVKAsFq6lVOH2eWsdEp5j4ge30a
Wh6dMIbqH6swQ8xu97eFLmRjZcZcjtqQCBf06l1KLUXhtox1Xezk1lPZBYC2WMdgSENUVGri3M+U
hoxl33tGNm5CN0P2mPF2xTAvZBnkV8j5shLVe5U1yfEAZUlfdjEITjfuuMVDGfZ8204/bOvR0PSw
LIeoBuxyZfUL53ohV1k9RurVQmAmTdz/E/7Gt0OmxRVauueN80heve1EtiPqIlYYFJG3FqYsvLqX
q1Z0N09nB48upOtUf2uGP0Ls09QOR6PdwopP7QG0DuiQ3th4dG8v/NqSw4VFDzQygGgeQZ/e5anb
E0PnSDp0sUmGI2YcYe7InjtvuenfTzZdO90FU3chTWr+B+cGNECMIQSBjsme/X2VPHX2ayHQTQc2
W1C8TbUWVr9+WOKpaFNkHO7z4Ddqe43YjiufsrJulT9oBJrEy4YGO178cZyjKY6sQqGtD+e23d7e
4oVYQe4xUr0wS7IzRzldcKl6oMDJu7hyufnHt4R+QjYnmMK51Jt//dyLJqJT0s1bhg7DPvSTTDeO
rGmKcmcPot/OSZZXz3WHEkyaO/avtsgqHtKRe1/KvDArdAcy4Wxn16RnO2vMdgOmSabtDZ1X+Z6U
Tq8fx9bNrDtfK8gTtUSxRvy4aD6QKEGmDoTIaCpVLhAFqhOTG+cu7r5jbpkdpmdzm7O7cfw964es
7kPv2NQbZqz4i/LPXoYDMrkKkIpsXgSwU74KHzWqEhnryYR7S3seVW6ShL1Z5IfRS4ZvXp6k8e3D
XDRQHwUqz6fNirIJ0GoeZ2Md5rQ+mAA9eeaReeWmQ0ouH19ze460NQD6wvOG9DyyUPgX6Uf1ouKS
cL8yzC6muWlFLGUidIZ5bRbPoiUCvBEGGJSIIORRkgSFKea0F6yH/3giaf/QtBgU1vwlDG1E2+7O
t7q7RvRfO7bWlreQ+oLb/0GycpJeknp6CqLw2HW+60Nc89PQbMW2rO8FOvPaO6AW2hc37O/M9qGp
31LK97ePdukJ+PgByslqTtd0uocPqPO7jv5IzL/m2vyZpUNEFgrqKhvOgneE0gdtrUhrBlpT97E2
+/qXMoP3ABRn8nJ7IYtSENEjTY02AjAnXt4J9CmnmOfb9LHjlPqRm019dNBhtIIweq8nqlcP/Blo
4QUnC/ILiptCrKHrK2r2saBov3HoyMB5NfY/beGSzVxl/X3VaPMTuhe8iFhGcWe5CfIiho/pZ9TD
6NE57TaI8fVH9FllqFjm/pGPBUaeklnsWg09ObaZ1K81C/hjqc/9QaR0DX99fZ8B+pTYReS6UQm+
aoafEArYLfWHONcq8seqOYkK0RjPpUiN+7nFGFwQEXH06YGCFF3R1dydDFBi/b59ZFe6h69A2IE0
JYDMGEOiKH9veUM7ZVzENrOOFI2vDUmPXbfWwn6lGVIM9AI5KwyUQZHtUjM0MgFXYvYCd8zh31O/
c8eoKgVwr/9hOeD+QFVVTiTxlJSJmflOkeJBj92gSKLA5dp25uBGbBDK726LunoA3pf0P1Hm5ZIs
rWCpmBoR16Be3XAr/1cMoGqx+QSed1pubktbPCcPRRHZ2OQiY3sprWB1MyZ1K2IkyMPaTE48HzYe
nVeqlMvn9H9i1AigBsgjs0BmEBPf+Yo2t+RkDgFZiXgX14JOPVh5dOJgvvjlWjw2V47mYC0+uok8
pMOztg/dbm3o05oY5UWhei8qSgboQtbsC2PcunVzEr6xvX0yi3rwYTXqDQps5g9oyok78283nEQw
RUP2pTbHFTlXLixMBO4Q0nNAc0hmi8tdqwJmUpaMItazmvwovQT8T6RJhlDomH9oA3e5Sag5bcCY
vxZVL+wkOAxQi0LPKOAqaoTLKzCNejkf415rI58jMHKbLWbkroQESysE3RQshS4biNUVEoNCCYxy
RHJnW9mx2U4h5aMRNQRL632gL/PPoriBqAZEFaAV2SwCJ1K5Vn6DOeaZK8ZYCLELvLkNO/QQhlWS
jxsn8VdergVV+SjNUqygWbWgkTHnEYAHKw/rpi9DT8/+UlICzT120+G2Zi4em+zwBewADU+6cs+K
pvdqYVpjzPg3UOFuDYYBV8G0cpsXF/VBinLN7N4U4PEwx9jl3+xWbFrtgdlvSfJZ4uf3o/ogR7ln
XWc2hUX0MS54frD1YY/S1QricmnD0PmIVh3k3W1D5SuqejKKotTGeGyniNQs6htkMZPXzx/LRyny
Kz74YkGf+V7beVBzcDBb3R+jfUnm+LaMqygTeg12wXdYDZLqajK/0CogYBsyxQju9C+kA8UyXLLs
UFdGvtUaaj66ySRWUsBL9xctnEjLogSG7mblhOqg63v09Iyoq9qu2KBQlePOknqadjO1m9+OR+1v
cgL8ThAtaY+3l7zkUEmsAiSDeRgOqLKvtTbPWq7h9ATypv580Kx7hyNvMxyHYQ6FmcW9cwhEdFvs
0k6jXALT8Z5rV42W66DvPBPZFNt9bGsY+YuOzP6ncE+CfL0taemiIZ2PUBO5WqCllItGGaomJCBj
7AXwFf2k2SUlc0OvzPXISuy16vDSaXpobIEagWIBhbxLNfVyNolCs6Z4Sq02Dlox0tDJGnfYBWSa
MWKr8a0xnNIJPMSJW6ZrBZmljcWLA7MFOgkJ+buUb/OZGcVgzvFcNfeiphs/Dw5o4PzLtfEHzPaa
fbmSh0DedsABawMCgcHKcvs/XMtBt9FyAYBNTDDFbsKEOXAhRc3wSyO/i2KlVn11lFIWUo2AnqKS
gfTXpSzDmoFl0nyEnFTsCsAoyIjxEUN6NM0V9by+FRCFZldk2AwUSBH9XYoqmRi81mqG2HX7rSse
oK57Oxl3ffKHe1WY9kjiEPq1d9fIaOXTeRGl2UjDy5wBcCzIJ6t0LV6Ox5UJHx5rlUYj/eWTE9pP
Io43/MeQOPv+044YuobwPqBTCuAOIFgUheGgdprLgupxY9xX4FxOSHU2x2xX8mElh7dwfJBkAU0u
5yqgr/VyT300RTWszHQ05H8DI1c97bPUDKtVh2hhC8EEh65/TOYDJEbtNE0NOo6YXaqjUcl7rMxu
6+YZEnFh7TVhB8a+asx+lflnnRTs4kehisIYKQDJaK3T47QFlJ0c9fQP7v9k/fqkNZNiALCDc4JC
A1qDL/cwKzrSg5JGj8kfXe9DM3t1zTqarJVX4cqKwYAB5INZTxgbKR3oSzEVOGqFwVojrgj5YU52
2JWb3DYebTLcMzPqySrhhgwxL/Ue9CMy/kRKR/oRyt1OByPVrdG2Y9zG3dxNkVU6e58HUWHyMNNM
MAeOkd5XX2odWUr6+/a2XmezQP4spxRiVyWhn0rQjVmLWum4sx93bb/vyGMBvtyiATok35b6l4D+
q8Yf2Xwu9rV1yCjbuu5P7dn/7PwM1HFQV/Rh39AFhG9Rtj2Yiv/H2ZX2ts7z2F9kwPvyVbaztklT
N92+GLeb9333r5+jvjNzEyUT4Q4u8OABCoSmRFEUeXiIoRyp7j+mQg3qYT0XtgPyEFgLiZfauvTb
tIkW6402WkQ8MiMqMidaF5NDLxNBunBnCXvU3qagtP3kyFlbesOeby1WFZYEg8UFfPEIH9ChkBlT
F3lKk2qbIKhehyGSdskEygotF7IXK5UlZxKV1G5ScV5Xkr5vMA1pk+QtklACj4GUqnb2PQDFIhsA
vAbehIBLMleWVioo10n4nt7cN/3TkA8uhtYvOFrTk8hKQVECsEAkb+hK4+8nF2MpSz4eEX3kjWAb
7eYnI/MwKBucX24i/xRl7cpyTzDN8bZY6mYupGKW02/XCW4vxj+ompAUQtdGHvhBiK98RSFv2CtP
AnNfiHJgFHKK1UuqwNUm1W613LmtxIVt/qKWcckjQkQ9mn3wRRjiqScylIjhuSneygkN0HlWrfkI
xvz3TA44+ZuLm4kRyOS/0jQEPC2ATpgRTTIr2MTyR62/6mXPEXTN9HCvA4KGPBu93s+NoonqNJG1
MfIiSY2dXvcFkiLCsAdT/Ge45q9Of0Ux+wQ0sixkBURNqTcJJoYB+ATRKbm9VZd1JCoGoSYwsNRl
/f79xMxTX6llkBVFnmrYc2pHplMupM6u/Y9KuK8wpilZBz0ZNYJQlCP64spgRFNLPRGtZ0EyzrKP
cyx+B4W01MP20GTKfYTKb1qulT8DetjBOLFLDF4Z9orBgI0NDVUUJ4TyGbO4Qa1FutTjcIsG2i+q
6dFSR4ukuXRAbyMPvHjFaADMACwWlC94ULCxKGCAQjJE2MlaSQMbr4tHQUvzZW8qnBW9cu6QXKdI
BqQyKb3M+YLmg5niQ7Cg0l7rvEp1MQ4nqt1s5si5qhAAA+iCQNkKLvhcTqoZoZJHQuQhglsJ1hFU
+7EpcRIsF1EgglmQsCMmA2oGc9kZZbqgq8OuTmMPk8jn+C7CvHBBeowlwNETMpato/B6O6i9Mb4X
EinHB/L1QLUyaqlpX4lZXcYeeJlyNy372Y2KKud4+MuS369if8UwL8xeq+MujbPYC3zADdWnSiQj
mrkVkCwro5v438GwqPH01Hi9ONdX9K9g5kbL60loYzQBenFouaWP0D0w0UXmGIKXWWj7MxEX8saw
c2SyFZAm1ipQ/kHZvttYL2V6APg7Qs965craUvjieBR6bG/sIEvglOqpIo4TbEb6xLC9dQ8EunCs
gsmL27t+DOCwDdvsQ9uKd13TrznSr0QMCH3hVtAQiKISy3ZUZyVGl8d57IENT9WJbCzTYh3JmP3t
1phZPG8HjvO+urgnAhlLKsNWyxIBAmv/noIONW9AqC/hUQ3SheIpjiNOUHT14IOOB/S0SB6jLen8
4FdKEE9B0cSeX8nZopv1j1CuJYApUJu/vZjXHDQQbf8riVFNkPoiFVTYzVDuxmEh5T/pe11w1Pnl
ELmwF5olplzMYCxmrnOjkbVcKdvYM8e9n343+lZp7aZCx09AJnHbyE5dfepP3Z+4s9XmOVBD4n+m
5USa6qBZL6q5iEve7MJrNzLM6O9HMXdTjjaYpoKT8FpUaSVjMy38tXLXNUdN3wTxZ1Wvpqc6wfiJ
UbRvL/pVB3gimf795ELWkJ3V9KKAg9BqtAJPdeQ0KsqIt6VwV51a2YkY5GbA9G5QMU24qNUB/j3t
Acn/CLT+oW0j+CQ0QdlluRl/wlhaD+ZqlBZxssIw0LIApH+GCzkoyrpLQ+f2t103u79rT/9+8mlZ
BtJRDFCAb44F39GqBATWqEs6gqV6wswjW/qdWn5hf+C2ofkiMIKzaBoh7IQ2aFE30zNXtHb+lC6L
/qlQajLJi8o6puu4PmJ00rb8Mpvt1C1SYQ22D+ntttZXj/XJZzAbkioToMemjPKdH8yLqTFHolZ+
bbfGwJue80v3fEtlxoXE/VwqqQ6V+z58w4y8vFlN4Sqt9gg6m7Q4qF1lz3q5qctVYn3K8Rtm3kTS
I5JNkwICoE4lob8qp0VeOakWAW1xH2SglK6NrTKQ1JzcDPPhby/PdYM9WR/GGaHHZexEFW4v11fF
bGuLLscI1/tUn3A+95m+02OnLRsiaw4mJpCxwLCrPnBV4y5pDoK/6oQ/aFZUH29/1rXTCgQPrU7C
ewETcm6rellbcYt/Xo3xG6oYkZGn+AV/H8DZcIt/RTD+Mc1qVCYNiMiVgMRFZkdZsAZYSLGcUly1
4YyMzpMyL/TWns2e+NnTFNAGXzWzG9zzRkuygGOr107o6Scx3lFVY/TsdVXsZfK0Sid5nYH7eAYZ
tmiEHCT8ZRKZUZ8JQQG20YSyhSzVFJbN/KYKWIE4cgphXijtZ5KapOzfkcfj3EtXr4BTJRlHPCjy
rFYtDC4MtkXuKUVMlGhvVJhnsi+iBTL0/mYondK4i3gcAPT8sefzVDTjC8qhUox4huhSFF6w60Ic
3GUl5i6+mjKXCoBu1oUw8HiAoxegdUB/zk04RHdtXoTU3RZbfbYz8V4S0YqXgY2KCONdP0R2UO8B
Yhc5R/qyB5Zu7Ylk5kgLOmoRDYrgntxnZCoxNXNVy3b9hNmZ06YIIoKHBoBTVXEwhOcm423wtVDx
r3gU7s4Vn2ejrat+iL0GbMgpOGCc3ii3pevLNUm6lTC/Tjpv5tO1aPFUJnOYpdEY52TCYofGalR+
KsTglj2SpPWXkfFlPN32TtfulFNpzDnNxyY15GakoaJZLAO8Sh1rVHGDYRoPJ6Cge/V/W9EFKV4i
WFpdIvL2onxXY05X3A12oLz7fWmHwYyQjhMkXF9I4OXxlofrZevl/SjIApqg4RXXWrUGdq5X7XJY
Zq1jekrNS1XIV/08ntrIvaI9GMSQ57YShH0kpJ0ELyQio7oJjn1ONPPYoQk7W1blQk1WbfKYDHfm
oXgBa4QlbKIUBBpgCOjleJkZEWnkh6h6G8zHOJuWt/eZ93WMVQE03WW1b8YeOsUtogzRTGYNL57b
Un4LFhd7fLIIrDmlXVf5FhYhE5dpvOi7Xdguu/ZjThYgRajNBaaWC8ldK/ZrUZidGHOhzIoHfr6s
MlCvcfIVzIUwllY6azECpQEzgJfKVpKIiCHEdtm81F/KQ+noyS6Vnsxy0wg5ai48hgLuMtDdOIlP
5ShHrSfCB8TpPlSINC+Mat91G/gzoo5k0L5Vf6EIrp6TYgqJghkRvMHnV/MX4F1CPyhsEsQM9Hic
fEMqY9qKGMiRZ22TGBlDeXLV6Csz7vL2Pa47dFBKTm26Wv//uPkVALLAvgpQNspb53LLdgqzKm+Q
ENVi9G3vxewIfk8bpEacy+GaPzkVxJi031ea0TYQlGiYXArk9TzcJel+iD+qfKH1/wwShVGdimNM
O0rnFlimCtnycSBlNNia+Xz79FxVCEQaGAqFRztSkecrl0mRKmjDFHmtVNlgWHD8JCVZMzm+ocV2
AT4TR4lrzh2n40fZE6uiQRlyQayAPuhzoVKU5YM+IBkZp76t91uMp26Dg2493dbtWryCeYIA8tJa
EMjOzsVYjakIWRfHniE5at2SsFv3+URycyuoHLu4Gg+eymJUQhFM7ScFSQk96UQEYsLoRHJUHOuo
vpPB0nQAe+5Esqqy7hQpbR/URIvXt9W95m6BMEA1DlANXHWMA+jEdszFCm/nwKzMTVbWGsETWXD+
XYqBqAz7hiKmyWIKikkC5LFBEBgEor7UC4wwzMWUB3y8+vw9FcO4U6PpCzg0xNfG5PXBZqiecbiU
+af6zgHcUA9Sl5Doa9YW8YcvOoO18kt32Jsft5X9NX/WUilHnkinNYLXlvmMdh4Ho7boK3zc55i8
5LfCpiuydQZOcHHTi7pdJjFaIt7k8jPqU3uSFgnGAwjIra/75mPS0Ju30qR1U4BNvXMC/49QxutE
ildqlNlBJqxjYPWjnnPzXrauw3GcfjdjC3On934TI8RKQ1cxBHvsZVcT0GH64OMFr5l2Zd5jNkz7
NYrc+Jk6pcs1QwANdA2Iotk10/U0r9sJMdCQuUH7UYj386ytBBDz+GR+DpN11INXq1wYHFd2LaxE
Mw5ARJYK/hqWU7adLasREdZ4Tag2pEwt9FgpYbWcBEXnOLBrR+2vKNByn3sWPR2Qlhrm2BuB8HPB
vjWvSkl6um181PVeruP/6AMc37mQHgORDasV8Q4ppRVagOrJ1oOEhIHv+cEffzBdIzB5wRT90VtC
mRunB95dFjNsngk+w8DXbA3EDoaC4LyLnEDBmAigF/T5Dt2PYjxxfMu1HTRVtMwjjkIBkI2eUx3w
tmFAwKiOY+fKhZYvhCQUnCTWc46zvHY3IEIBmZACwBKm6Z4vrgC8dWG1Fn1GZyDj7TZR74Cx0hV7
3Q3yw+2dVK8dCTAPoIAEghkQ7DBbKXaJ4MuxnnpiWYObG9PVTR0szrGm2nXUz9W9YFqAgZK6A6N1
6wga0hh2gv/eDyCA6Igq9CpgWwWGFjglWguVlRL7ibQuwEY9bWo6HFBQZzz7s1jMunsljQuBaB2G
SjraPCaFG4xTL9ipGfrVyjcb9NCIDerYpMc88YcJPT+Yb4niwAA27SLdalMmBq45yOBQCfSxqVa1
WDa1LZt9pjnBnHafQ6uZ33nThF+gq0MbsorhhbYeCwBAWkE5HYV5FHk5gavmcbKKjG0imVfpUxwm
nuKHDUFJeLKjoQE5VQ6U+u0d44li/L6aT6jDZlniVW2qLxO8Fd0kCaKFmJkTR9S1qw6xEBD+AH0B
JsXyxlVzkuIgt6lXm1+SXm/Ame76KsjbxkT0hOK7wTzpUEBmLZ3vuim/HyJXTZ7ywcf02u9R8Hzt
y4qar9sLcCUuBHCINvSACAkTa5m4MLeGtB3LIPNUyuyMZu9czBd6OrlWucAkCFIOb7cFXllxFMYQ
EwL+iUlEbAhfhBhoLvdR5rUgE7ZD0/gOy/CPJmW8k391vU8lMYdRG3wfISkkTZshWXXFEvlIfzoq
ReFg7HQh3OeugHeL5vqgB3o2xRdtWMW9E5fH2xpfcUG0FIj+EXCtYaID44Jqo5rjSigyD/3IxJoc
qdqifDGPdsCjtfg/VP4rio1Ozbw0yqzKvLG+H2U3Ge1UHF0L87yP8mv9WFVufsCcvRhttOJE0ugx
l0k4YiTV422Vr6XLKVqMtvihwQ7bfe5221RFr6LeYu39h3qtm7uys0dHxKCXjtRvdW9Lw2f7HIyb
HF1+ilt0DxUmvS+NejG/5zws0rUnM77mly2YzqG0GEvI8rlP5Qpf023GtLRn/60XtpmJBOpUrlph
i7pSqL2p+n7sMB6nb0gqRBst5DCjXUvpomkOtOMAlVNCTOastXMyCpLSZx5m6f2ZczSimjUxejfV
QGjhyBhNIXmq8IYekkExON7nSiSD82bgwsWVAyQF80YSw77OS3XOvNJMUNtrthnY2W5v+rVgFPc5
2olE+pxFcfh807V0ajAhRsSmzxu9tMHm2iB/exfqtvZcHy2Q4hturdm3pV46MMBDcMNTuAtSyGyI
JjeVEavqVHspSDsUMSFWuEDOuoOdZRHxkYW4Le/KCxAcSchWK5RmBWhTZhe1QTUzwEdbz4zWIYoc
Haih74ZBJcZYOkKyRt/9pHGAMNRFnEdrkAl+JvqQprTh8vnKNuAEqYqiaD011rZSDDi7FX7VvbLo
5fLntn6XhgIyKnBR4TGN+Bp42nNR+ZTonRZVrTe26iOu/IXi80AoPBGMnYilHhdSBxEGeNG0QCNx
8HJbiUuXe64E/YKT/JQZD3mpT1QCGojTpkRidlVVINOUUCbkHGueNvTCO5Hlj5kamVrZekEj3oFT
FAFLtLytzqWNY/MRJ6M1EP8F0fq5iLDxi6rXUogoJ5/IUuc04O2e0WqrpYUbV8OPJdYcMDxHJgvg
RM1PRRNs1nqZH9uKXq0ntN/m2UMLvH/Xo96nrm4reW3P0EmELh8QJqLWzFyT0lDrICOAjWuN6gqz
p1k9PLWX9XbHG5Z17TidiqK6n2zZkJSo9M7YMrP5LEEe36SLo8ClVr5mGKdSmF2LldjI1RxGqM2T
7k5GrBGo+Hp71a6rYgA5gHkWOLPM1SapVdhEEVSZR8HJymUkKYtaiT/a7p+5LGnvLXrb/kcS4xgs
K4zHQm5br8itnPhy8BiBYAC12GehKv61HfG3zxfwQrQiYlgbm3zSWrwyYm1qvakKnDwEFkH6mHGB
3F67KxcWbSfGXoO2gSIwqEme2sGgzaU0Q0xY3weYuyfJtStY+bo0I2KErmwEu9BX7CJQXrVydsdg
fLv9BZfBMD6AdrUBVo9mRTaFEgUZ2rFysfXS5K2woGZ6F4Q8QAtPCOMM9Q78dFkoQUtLWIRDuE2F
4SETeDOMriAFQPCHux8dJ0CgYkrI+Wr6gSV0hurDQLJvH28ZYI5tFDZFwLHrGLS5GUnnb3kokN/L
gFBz4z5zuwJZtSLea0lhy9FkV9FTOYccz/IbbZ5fn+dfxpxEFKiqqKsN+E+EnI5QO/5jDTTXjz+7
2c5YDRJwNY5xNHZav9C/TM/0G6KpXsex6ksPh89A6QIRMVi/gLk+X6CuVXPTH3vAchPLDuWHUZa2
abYBg7im89K3V2yb5jwQewNWRHPjjG0LgqBNjVp2FLAyR2TK1nXyp7Bc7T2o/iAiJsAzCNk3+kY5
Wl66PVRF0T35OwsbBEGMlmY5oh3MAPg4NN41fVsnH7fPDPP7ODAYToCudSC30V1wQe0kdUHfJ3Mc
7BKbmJxgkhrCiaHgt+ELkLZBeckEryr7Gp5KNTGCEse+vJNn9370nTZbakezJb20uK0G+yiBLAwv
QSsdjcfRQst2QqIVuc2M3kx2k20tio20VdfVt7Zq7MJO7ADNu0QKNxXvHcDaxa9YBd1noFuEpmjV
OjdCI5UxIVIDXBt8h0R0c2f/+FkSHIQFj2GAfQT+RxScgQ5jB38T2xUd+urcAUyY7vJ1tRvcHuBt
0jqD2z3m+3AvvwX3w0MLlhIQnpKkJHY+2hW3XEpfmudbijqhAWptjPukfZnMS7QR62hCD0q6yypb
VpbjNnvNZJL5pPqaRxLw2EpYL0iVBnRcxXQVXMjw7cw1mRVpaOpVVeyizHmx3J5898SwH3bHF3ci
CXnuSEx4dLlsPZYKRXIB0yQADkBrIdsxrJUCOGz9pNqBmz7vl/Xa8h3VKZoVurMyJByIyVtXJu6A
RFVE+yfQD/D3gM0ypxwvEoAKKrHc6Qlazg5tfKgjkMZxgtArimEQPBpbwZ2J5BRqe+fWCl5IsQby
rdzVd0ny0znyojad5BOsKaZkS8cj50xS4z83FrQrgVcJrzpsHrI15+ISLfULPzSqXQJaCsPu3IKk
nxjtAhbiNYiBQQwageht5sQhzL1A11LCTBc8KpHXxboyJiNHaaWiva7aZZPuSIvMlgeopzjObe2Y
OOA/YnAS8HpFlyQey+fKRb3h1wr62HfW9Kylq+jTDzk+7ZoEuBYkfrBXJpKc5xJ0IfO7rO3rnYl5
1t/m3uj/2fcD5YhtQY0XfOqmxggIUq0cGkWqd3O7LMqlonDisStWjRkoeGpTIiXKHniuQGMYsVJU
abeLMBeGYARLWvz5t12g7MRIBtLjijID+KfoJ5zEnNIot2o2a9ZOKYjqhM/p9+1dZozp4veZe7+p
C1GLcZh23Z8qISAq9LejSjLOJc9clBdSmI2I1CyLAipFPIh2/9Ade4w2dq1vLt7m9515ciQhCfgS
CQzBCJHhxNlqnzWGflKKybTrnckt30wMNjWJXNiVisYZkui2YPdk+Xb0upd6KWzSd18k7TICrwAp
v8fv8lBucptH6Kswlk6/ClzdioiPUlTkvBj9a8scjWYY5p1GCrJfbLf9QnYnN3YaXObN/bxtV/He
cv073bHem7t2qWl2tG8P9mogm247kZVCOFvya5zMSp19ExPlasBARCLIBHevr/cRWdwftgV530dk
bxE0XpKI3I8OImwS2pUduOvETej/kHDx8VGRhmDqAgnch8eXu6fi1TZJ77755BiSicikXhaLchm6
GPpCIkcmhxWiB8dwPJc8Lu/uNj+HbUh+vn5um/JFOhurDGYPVAksvI7QlMBo5LemmPhgb9lJpLA/
MmLhX+xEdkpejn9CIpIdD1CtMB6AbuypSJO5AbJI7efBgkhVedPtZJU6gg0Is/30StfwPcIyNYvs
VVlm6539Y+6UdUgGorvo43fEBYZT6wVm0hJ58Ta0nGviIvOIJn4K+5DxWkS+E/TV566jmgGl6eYE
rqNyumf/BzOrCqdxQnlZmYQHAr5YCAj7zebSVnraT38uTB+CGIR2kb8zZCexnCaws3BrlhxveFUn
5LSQLEbW0UTu+FxMDVc/pAbE4I1SHeZVW5Mgs2PYF1AWgccxKBounB0RQONoTIZACYh2rOW5tDZO
VVCXop3UP9YP0pMqLfBG7b5ntPpMi43+qPWuFC9nXo76AjQIaD7QcpTwDe2fBmbBn8sVzWEwmlIu
9ppnrJRtXDroEUBL7Y9ijzhR6wJjZdDgxHnNUHs40xZSUW5CQArUKNLVjL1IQqjpeayWe9lw/Oe4
tSWDYOJkjg4Tnm1e3AfUFQIEAlY7ihf6fQqc3GrpXM+xD1aVffJTrsuHBOPZnaqzu6eQi8BiYjQE
PuDFAVcqnrUgPAKTxvlaJgWok4MEWoEkbS7vo8ou0fdwFxH9y38C7Ksw17FOUl6l+MpiAuOCpzv2
kDI7ML5IzVUxBZCp3GuBKz2l6lpBmShZYX5Mx8P+X1wumCqGpxmCW4yqRdjL7FsgFGAzlYxmPy5i
85gOIPXkWMZFkICxmfCp6DaiIy0vKjXV6GNUcSy1++onODTqzggXxz5NOQ7r0igoOud3zehdyeYm
wblpdUmstnt5CUiLLRHdUZaFw+tIvPBUVJkTMYxBDEUzWgImVe3VpeIYj91dfOS4jUuTw9vKRJ4Q
Q+wsnCnmUmgnUQc+Q+724RqpgXX/KW7qp2DZboA2/vFfuagu+nvnB/dcHqORmPmgfhClbt8u2nWw
kZ/UdekqrrZuB84WXdQkYUjIsaJ2BqIpyq7JeMRuNtIhbNRuXy4UC6/zFv0sNRAoi24gYepENalb
Z3xrVreX9KIH7D9yMWUSHFsKLhq65CcOIwMDTpQIWFJlFb03FSm/PkKJRK6sozGYgOOg3/arFE7S
IPqrHJBmVX4XH8gQ6LiNY9KYBAV0EAjyHNkVYwJjlIgpgmjiRTDALH2kYJJSpGM9pk26HheiPfwz
bfev6iciGNWlebaMQoGIWCZobLfIGDr1+lMGM1VP4j/JWn68vdiXOiGphdQA4KIUJCvSW/FkraUk
10JDm+d92m7wasrKeyl1B593ldNSw7nVgkkX85lUBZEaMPLMJRcVfdaVRi3u8x4xptU46OBRNrKT
b9r7/J03uJJNZOEeoLOPKHgFpXQ0yzIO2TJb2UhFU9jLB0xGFF61lqwxRSx4yjf9fX0vLG4v4gX3
MojYVHRegB8DcwjBv0xX+WQVQWAZpk0jRQ+DjbrrynJTp3eAmnZMJ3UkIiCcFuzFANt8kz+zh04C
pA5dPZzPuHwP6UhP0vcQ1hrcUWxcNk3RaOSoBT/0EJsca0/7SA7xvt+qjkkiu1jqdnZXLMRt5vj7
6a7cxW66nB/ER/lxWmKk35qXM724rVAFxzh6/MMC4e3MVKCspjKtqpjLB8UniH+Fd+6ZZHNq4FVE
8ynoSXDx04HPLLCgmkHJUPpT8zCpi3gfHeU3/Sm67zf+Xf5j2MGmwMqj/m436xS8L+Py9s5fxKg0
W4/rkk5LpLgtNkZFOd4QtCxWHvSNbueL0Hmo/8QkWlQcp3hh0lQQRgZjGemoS5FFgioYQzJISq48
KHhrZG61kZx48als/G1uJ95trdhQGPRj6Be1EJBCGqJEJsgQBUsa0bQTHgQi2ZynKO+3maNpVhgh
KVj47b3LWyLW2vDZgKTDl4FpDPRPrCm0oYk6pJUVh9IJAE21ZZ0UtQ3YR+CK6+a1KUnRYZAf3oYd
Z8GuSaYsJPChYFfBaLfz89+bc5mCZrM8jIv1aP9rnynVywTXgQ6QMUINljZMSoOmSEa5PEivyTYl
Jv4pNmponPueDfxQEQIWjWZSqBcD4/C5EmKYDKWkZNVB17dzvRmlpWotY8NW/pXwBoLgLPFOxSOL
vngY88IQ067UpA79EK+Koz50T/9qvfh5XGUmyjQg1GGzQlUXmNLUjfh5RyWcNbrcaCDFsMEaeNUo
lT9zj4W+bhZj0DWHKEUfW4SHaEjCmbPhF0JwGeMhTzPn2IsLgkOrMpsk7P3yENpq8lXPT4hr/nGJ
aA0WBS0Ao4CmAJnY+VYXuaD1baRXh1EG3pEA/nL79+kOnl736BBGLhNlPlRWaOcucx8CFmRN6RzU
B+ElOybvFiobmQPy0NtSLn0/xGh0OjUGcOiUDOhcDXEWC1nI9fogL6V1Kjgviq0upkXioNfcwZQK
G4SQbr1UPNP2XY7sCz8G2XQ+KC5c5Xe627nsMmhghVHYHDTJKd6rY3GcjvHeXwu24Y729CojB8aj
kKH6nC8ryKgoegmlFbB5siyGapTKqp8242H8jFA+Qv6pcyRee9sVIciood8FKfTfcue5YpqVK0UO
KtLD2C3zbts3d9pxMA+3l+/SxJEXPRFCV/ckYEJCN4uSGkL0bCmPqyh87BMO9uqKHshMoUODejU8
MZmHmdZGZhMGlX6o5bvJuDOyLQb8Df/KpEmpgBF5oFUAyE04aEYRQOICH3PUoIi60Pw/ClKCIiZj
dJu4Xdxesgv3DEnw0LgK0BAPykGq78mSWQ1glYme6QeJJPfISuG5Y3GO7eWS6RSfgaw6Bfchs3cu
AnM/BElPff0Q0KTXMrHTeZkeb6txeW7OZFwwGEb5pJcRZAyJu0x5lCnXNMC0WQSFoGREephZJDAN
BYZUVcahDl2tt6cAPTn3UccxrUvrxa8bEmo0dOYsCkLn6zTpoJhuphGmpS9DxHoe93xc2WyElbhp
0D2FZhg2ki+brle7NrMO90G78MVVX9um4KTpv284rZvgsYC6E30EnisyS+IQo0BvHCSwfc2P5egM
PiaQLG5v+ZVNOZPCLFc6lr0/t6ZxGNCEIm67zLYAbBaWt6VQ4zx3jrRfCGgt2qeH6jpz3pus1rJh
aK0D4DvglK3XUMhv3Bn5g/ei5Ll/ekOy0n5RLMiRIIFqURM5OY1TYtbBVIvWQUrtbDN/SIDvP0a0
rc3FGHL01/27cqfimLgjrQvd6nvJOvQReFPAwu/u4g2gJ4MX8OpXV4wbyTc815GORqKRTWiValsM
gIz6h9p3EmTAUSHikT9csW7wBeHkUGYPikI6Xzw/DoOiLwT/MKABoXF9eAKMYw54BYQrmiAqwKP8
N5ZCqMCIyc0Uo2sN/9DOE1HQNQcqap6MS1UA00E5GOwkKL7gJJ3LiMZGRd0l9w8GWBdQb3G0pbUc
x38+p3QOKmIpuB06JZTRRMsNPcADQTgM8iauX/xuaTa2xnvMXkZtkIJMJrBTCgZOslEbyKZqqQ6S
4DHoHjHOa2kMx7hwJq/QOQHuRc0DQ+k0zLhBfzKd9YQU4/mq6VkYIIBqg8fnSCdlRRSCyQjZodtG
BgkTJO1h4eAYte9AtcaRfWXD6AP6d2QGYpDfpOfJwa0wty30+z7AaCd0/Lhxs2xFGws68pgvLq0P
OqIEAa+KNUXf37mOsyBLJngXgse03pela3bLkNcvxTpWjMcVkYjULTzWgPxn7yEfhNICaJaDR3Qk
4xCNojsWy0Rb3vY97I0NOAXynfQ6QkRAZyycK1JHvl8KkZ88FgfMcefcDewq4cdp6QTs3IikNZm1
uUiepd5S0uyxfq26vXSv8r7+co3gaWDLmOYLxnOdfWy2kprJWCeMC1/GdvecGo7IiQZYLBtKPrTy
o/3vrEXmdDYdCMBkIJIfNYDmiuWI8r6yMlb+RnTLNdrAZTJ0S33rFR96QLS1Y3BYhy9yQ/QDTka/
qUzc5td97JeJ0j1OtrRQ/5jI8wEyuy6fFbvd5dwqG+sn4CUAscTbHZA52s7K3OeJBKr48JfwO3Cy
H2PfOx/Q+Seyh7cidscSAIHUNRwrJuODzwNEXWTcfqWjyv3fFNhskCpEaS73ItijO3cY3FiwdQdN
9TYaH4zY4Xb0sPc8I419KYPiO++nkJKJv2LSh2zHjgXWV9L/lKQ8cjfy4jTQlaXpnt+RhDgR50dN
8a2sCwbwDqN3fZ1sgwNeeZsuBt5CdOr7YSU8tY7GG2V5lezqlEqX8caJEsqYVxLGXvEzgBOpIK+5
Y759y1+SYYOn1CL6quFhBC9tFlnqUzZdem5P/LCUz6DKD0GWMSt29lPssnfVHZbzmrIprNHYYXLy
jmx4iI1E9fkv+yrjxTLEwI0lUnIOe17FIUAjOklyMr183faW1xU7EcQcxkZUx3hqQTJbTCR4nEai
3A8LcTE41VO7NNacyOD36j8NRBm92HAtR5/C3I8QNzqhar/L3w/qHgXB0B6Xd9aDE39rHImX7u58
JdmOSfAsqQgfsZLR8/RTesbW/M7+dAEZ3HQvZeQzRWXn7U7GcPjRzh8pFPP/tcJAufw3LSvjfwrV
Cs1yAO2gZR1lw03uerCiKcgwmS/xJvy+Le263fwVxthNo9ZmjQ6u2BOzrYwc/5itQV1xDB74pBn0
uy+2ErHC/9B9MkdiSDGkLsdsFk89Fu+plxyq+2w5usOT+hIeEk/gZXpYBC3ivHOWO8ZUg0ifSlmE
bk3ugjTVFf4Ydrks7fG+v+e2uF/xpIA3/qVFY27JQEkwstMEjYqV3iEeCu6lR8PWJgLqS0t1QNvE
q/1fuaZO2bhERrvZHzGtWdbB1720QidL7f7gpTwQMvWN7J6dsF2x6Yx5SADnpNxJfvLchT/Z007Q
yUZsSTB9CTHpPg63zfHa9YdY7C9vEmMkyVjO4lyBkL8DHzip98G78iiiM1p8EQTOo/MiTKf2cSqL
sX0QBxmlIEEWav+fglfQ6X/OA1pn+xVmR38pri339mp+4Kh4EXBqSKghNEeqi7a1sgNzrSlLo0pW
EqhYuR8zqZzvxo7IZ4B8bmzzGCWunQJEb7/DkSibKcsyCRaqspkEyjqwaCWSOyDJIN/Kn/nYeRm3
rezKKTijOGDu2hgMB3heQxi4gbxs2VWkf043draPNxXnxrtIj2P7zsgFmBP3X6R9R5PcOBfkH1pG
0IDuSrJcW3WXpJZ0YcgNSIIgCBq4X79ZOszXXaroitk9zcT0RIFwD8/ky0xpa+1Qo+MfzVOQw4be
Z8c+dn1hb4ff8odoCvXbgSe69F/sfviUPWhwINArZ+jSXiKo/Jfg4OwIJeOQaGAm+XHYtk/iGhn2
pbfoTev62W0wspZTlhnwJzxDaG5zIAf3Q+5aIDDTJ7X5lO+W0v+Rw+UX+/n2Ws/WX/X20wKjxvFv
U/vZZsZQEJsm/9Q4j3K/Rr9My4p+C7BRWdvCFGvFPng30ebrYXmM78zH3fCsHsxDs4//QVgNwt/2
x/s350Iz29sPOu3GK6dqERItuAof1MNXBYfbU5uU/XEpvSp82QTP8Wbd1w/+y3pYyv37Q5PTYToz
hG/W4uywNSiXzZnA0HER3szfx+2PppzL7tc98m8HVa2b+JjvdVn/lvsncQtgSzHdes8/5yrd0F3+
KUPNpj0se3rfF1/BjrNDY8roinS3fuyKvnz/Y/9+06EKhH1DOf3kQpxXCMeIDUpOaIzNPmGV1OEn
QrTpM6+uPbB/rwkaK161LZ9tB88ncNrWA/rlt83H5vM16OjfD9zbnz9b8nYZBJoF8PO2tBCF/Z5/
W2wRl5/fX6wLDu3bYc6usKYT6WWA1QIS/JMrmordIQNVuJsybitzzfifEmZvzxFaBE9aUpCSS9HE
dzapaSVgHyKdOi6zVkmRj8wP7hUD6eIdX7O83eHf8x+Bl62oHfPMAQPGZLoPPQSM1fsz/3v7UEFG
AvQPdQTi3DMHwmeOsqxuzFG3OmgrKKb5wHQm/lihcHtNG+xkqc7mDegxsginMwmFwLN5rx4PaCgH
c/T6/kC4ncsxQNev6QxMyXCNyeHi1PDUIYzGAw9c1ltDAYinWLN5NEfQc/o3KGgkDwZ9awcknLor
O3pxKPh9QDDgeUVL9dlQbeKzgShMzEJmFLow/T6MRXQb1dAWeX/DLq4hcqTocztBZM/bJqesVbKp
Q3PsRDsXNNw3bIxRyTKbNbZu8/5gF8JmZMVgPE4AbsQH5wU55EU0uCpGe/SNl3/IaTKrQsQUKqSo
GOeupKkd2Qd04vYlo3TapnxJp5tWpv2PcVUwOamoe1MMaaA+Lpr3/MrFPe3h2xOF7ztBUiDBg2zu
eWp6WlfhBoiOHGtQot/ylAwnFZDwyjL8veZowScougAnimznuUZB6mjqycizRwlJjlsoYNmbxPOa
wyLm9qNPtLyW7DqZm7NpYXtRDAVbKdJQ583LJ7DVyiJiwSh81y+3/bwLXrrkm5l2BqFERp4NNJ2X
wj+MXVOCa63QBtXAX5K0V07bBccRU3/1JWcnG+p6tPZafEnYlOwbu22Oh3wuIL0xfuL96Z/vH7i/
L9Lb4c7MEchzwhplAHtMnqIf7JC8vP/zF47L69mckXq8/1sXopQ333qOVMhD4jnA9uxxzb+MsprY
fnZbXm/BH/hCf/a7K8P9HTm/He7MEXNjEtPRYLiObqL1NvmejPchuIbk924rh9If4qLf5evj9/fH
vXT2UZs9MW+jrRf5/LemLUJBLuTz4I4tC8HEKFoLcvr6MW9lXagQ2LP3h7t44CK0zf9JZJ0U5t6O
185Lb/E8uuMahVXS/mboi/lYH766YL+qrOw3bbZ9f8i/XQzocZ5SksAFnMiBT6/1K4dS9nlTG63c
MZtEOQX1qbNyvUfGEK2DWd5diaYvHcHXo52Cp1ej2TyY20j7DjQiybzt/G7c2nS55pVdHCUAAu1U
vf+7wKmCSWsYTHfMfXQmSpAS7LgU2f79lbtkpoBM+neUs7n0Sz90wZhjlIzyB19rHMEllYfAm6Pd
TMRRdZ04vD/m5ZmBZBL8TOgpSk8W5NX6JWDLWNKlBWNgSJb7PnNfNPhfr0zs0qEHsgKQGrzmgMCd
HULDgIpbfdAShouh9zRIt2EdPYPNcqhsG5MrU7pk9GBiUdM/AVLwzL6dEti0PFGP3D86PHGFztbl
JxZ9eIiHVV55yS4arQTEVii041XH2/J2LKqII3OduSPyK9HBmKEH/eIsSpJnthyYTz+rxbdFqkfx
IKfe3qQ6T654SxdXF3yL6H4Asi06/4aT6kSQalAcOdB43XQMNX70HdiKIZQoG5f9+n84MQDpncBY
KPqe+4GOhdykNSRwU2XmreOBX2TT6F0xXJfOJdAlEDcE2hN+0dmRkfnqpW2Pc8k4aB5a9GiVKv/v
mQZQDb8a5Ozwx9wLZawb/yhS/TQwJos1X5/fX66/uk5BZw9NwxOLApgj8vi80ytl6ZBF3GAmCCBv
QGAx36aZzQ+1Qflv9REQsWzONxNNIRdJJhCAU5sUQU3tBi2abBO3Xr7Vs56KQFpXrV7SfqQj6cum
t+2VSvelqwNcJKjv0M8IQpSThXplDcD2KIechz64wGtAOfA8HdUCsdW1668Bxi8PlQOrhFo3XM2z
Dfa6cKAzy/3j7K0W6JtGfRJzRorYgj30/S24eJYy4P1B7wKWoPPyn4njtu3nCNvsr/TBdZ3bkHDx
r2z0lVHO07rLxKO0xStxDLOVbJt1FIekX8kVv+Xisp1QEOB9BaHVuYZlFvZGsYQGR1RToJauwCM9
urB7AKlUcuUKXqgT4eS+Gutsi0YC4tbOy/wjR/MkGiKyaVB3gbFC72nk/PVO2TayhTc7NVVRLrnd
R20OVs4gdTMoOvt4BclVTxIwssQzLZYphr6VIB1y3e/v8OVVQbPoqWsUnR1nJn/1BZAoQe1DGoaN
N8GSxl+sr+enehX5ldL9yWU+jyXQ5ADMO+IXkMCcrPGrKwJe33RcchaA6Tr8ZFz8Y5LhcxMfKVBd
LQKLE/3pNRznpekBWnV6Y4DmBNTm7ZhTQ5w0M8bU09gUXoxWWFC0NFuQpdIr3tslHyQD0Bu3JAFw
6PwxsXAHVCDG4Nh0Q9HeLkll6o2at5O+4hNcui6vBzrzv+u6ZmGXidNBHj7wBl349BqrxIWHEahX
ELWipwtNRX9kcF5tlSanUPt0KuhMb4Zl3nWQmyxizZHa/vT+AbzkZyNBCJMJrU4gobLTFr4ay6qp
yY3CdPy1MWVIVZUsDdm2ZjIPGZnQ9d8KfbeAfaas4+w+WTP7wr1ovLKqF04n2EZAq3fC6qPIdPr7
q88YJ5F7OjydzqZMSLsNe3FbY8zV6oJpW0h7R2x1Ze4X1/l/g57Xk8ceumLUdAGIYBNQIPX3hkA/
L/w8ZX2Bsm8pbwAQPLQ0rPSIrIJNHuZ+3ay9euRCHLyB/lfoI57cE8FpAN8BuF7AEt+ugkFAlC/T
DPrbqam3PdgSc3NcdftpUhNSDe3TaOo7mV+jF7pwpN8Me7b4mRmJ37QYFu57RboP/nCNReFSAunV
EDBAb2fm0IA19tMSHO3wK2Ev3gPNkUFy9mPnk53o2kIs1WjbMo/kJjDpAxNFm397f78vbncG6BJ6
sEHJHJ8d9URnQ9B6MBEplBm87Ce8t5KkP1x/LZl6+VK9Gun0Ja9Os5xkR1PoeB+DY18XXVd4D0je
dp/lR/1Iflwr21/IWuPQvBruzPsZ3IBY4TQxsEtHKMeMni5ZGpeDDkBcPnAkVeubLgG6OjBJMXTR
XWSCzfuLezqaZ8/Lm284O7rpjJcyt3jfJ83W777nI24elFpfjIIH6Eht7jRTYeX4MG/fH/q0b38P
DSQG6qcRnKWz6U912zaqm4JjstyR6OjNW2KvZOIuvC6Y3f+GOJudUmHfWy1hKZKf2FEofIf8O9UZ
nrPD+5O5aAhfjXR2FwMEJwGPMVIWfG3ayq/HgrgbjeZw73EIHqPmio95+VL8O7PzzOnCdayhwRAc
uStRTdvHoEgTiXjsryFuL8UTr9fwXJEaPq4dqQ8rsyIfLNlh4ttkJmVEfocgKfIaXQVB6aG91DG+
NdluVLgsbTURu7UqeSE8+h23/q/3l/tSIIySDzKsYOdDfuvP319d1WHt2g55EfgNqphwVyNIIH5P
foEbL0OhbHyer5LTnxyEv47rqxHPQm8unG/NaR3mpt6MUhapy3cje2ot3RHvu2B3eg13o/ChUaE+
x8t/Tzy9mfCZ/7JyaZukXvHGePm0a7IAndpUdlfMwSUfHMMAWB8Csesj4n5rAlNhgEIbMEySleGn
A4H1O9HL3IUFsjVA3JTXwpiLV/TVgGc2d/F0i0oZDjKYiwoLxY81Czde8JWPTbW4L+8fm4u39NVg
ZyZHpzbV1mAPXbxsePzEss0U7efkLrflOLoSKaJrQc3lY/O/BT0zQaHX2E6fXlD/af4+VHL3XP+a
9j+7B8nK+vn96V20qK+md2aE6LqMrUMX1nEU47d57Ycy64Kg4H3Prkzrovn530jpmV+Qc807nWKk
VA27rN5b9WXmUIpSV96I0+r8fen+Xb3z7nwyhUEf/zkdEy+ao+52/kIKSmjBWlkF/L92lvzx5F7N
6+yW8UC0tW2xW6HONyDuZrkrav/T/9c2/YWJN6RjS4zFM8lhTqeC1EPh/CvQmgs7BLreKDzlzRC5
nwcjXOfRWmd+cBTTFN/lEBN5rkXs/2jM1FVU5/F/zwqeWIoBtv7DFHXe2U66KFsaifFUurPxrYGi
sxcOW+ul+/dX75LpfzPSyS1+ZfrR+SMmpB8DSO5ukv4gcyCihvuuIvLr3D+Cphy58+L9MS/YDWQg
cTjQtH+Kh8+MFNqsAyMii4s1OH3wp7F/hiDFsAWfSLJZVt89g5iyh3AeIWZPDbnWwnlxM088Emi6
Rqr5HP/VsRbVBhEjIO/X7ZLQbQ0xWgAxt4uy116AU3B/duVO1JH/jnVmsJTqdAYCARgs/g9Pv6ip
v1kD8NUEAqhyeAC9t29wB1Gd2AoIFCKlWibsPzevndb69VecmbKQNt2C/Br8m8/dLzkX5mP8oL/w
D/4d2gWuxW8X7OarwZAAfnuijCe6PNUYbAnaQhP3JZ0fHIFY9fun6NowZx6Ep/olEZjUcW5HCJhM
m35hgMUsV3bw4mH9dwPRP/92NvGMxjUUCoIj2B6KVsc3mZkeSJfcxouqkMs59P20WaJrB+fasKdz
9epa8iYKaKNxbmbqPlJyEwh33zIJrcHotu1JOQ/+xuvmK5O95LC82bsza8BBRjRGArMFFKeKG/q4
yqyimbuR0c24BCUDzWbMY6+A3t/jqPNDxtgNiCR2DPmBwF4lvzpt4t/XB4gLsOECl3OOyJGdSiSu
MM5Sk+1HgJ7GFgJB6BYw41hi80vnRMHjtDSRX875NUTxpaAS6/Hv+Gc18v9DJSOoZHgwVV/NUgBl
oApX3qjd8DQyUD1ek7S9uOugaQf2CCAkxHJvd30ywWKCDrse9Vvtd+VMiqBK0bRWaFAiGnbllbm8
3a/GO92xV6csz1m8SJUFxwEMX6nt7jVEov1IPbg5QcVG74CiQfYpuZ3dHZnZ0XakcO0+8VyxRv9Z
1gY2CsAk7CaaoIEFfvstPvVkPydYamu+yqjUbhuQYlivOP5/JGv+OlGvhjkzhXOQzYNORXgc+hkC
UxzM3GqclqYgfqc8iBUn8NU7DRE86J3WJY/NWMzLqDdRJsB8mTl2Axnzetesntmo0H5tUyNv03yu
b/jKycaFbilSJlzVzkQ9UA7pz/cN3+kQnM8ACUJA5cDYc2LBeLtQGkmjhICB7shq+bhMAh3B2TUk
+CXjim6dE6zqDyzvzPy0WbeqNOiwSom1+zai6SGbA1GidJhdseN/sc6dHifg9nOQHZyYnKOzMEJo
S8CkNYbHlEXfoPoIxbmdDh9C0NDE+ZG1YdX73xuJHDObN7ERtBwgXfD+mp6q9OfL+kcJC7QikONC
oencK3Fp0tK6jvSxl5DKLtNpDOpDx0fgHliquopZnex9/EdXorypmxIgrPhYtwBMlFFj5mxH7DBE
wJ505A6gNA90npIjwacASdiTzgVjYVeSfG/o1JoyditUWZCvt9+IlRw8YmMXZhXKkGCCW+fQQc86
7NxumGZVF6PNQDwTZ0AUlM602G/WDGA2anWTT4VNczMUnnAKMu+8XT/AexIfkCcY0ZocttMDtR0n
u1oHHgjBwoGM+3Fi675bfTjMTMfWQy9RvmSQ4AvEV4DXksdoDhwShDS2AFz6AOcXEeqeunA1RI83
k+643vXgLJhRWVLd9y4xXb/peEZl2Y+gcS1kbZu7OuZZV4GUBr5Ns0QJ36TD2nzPfEkAaPHzGkxN
TK9tqWp0hZYe9+sDuIvbtpTGpGOJghQUOnzp90nRrn13i70JMQI6vYG8tqqPbnNi0xRyAYHq9zHI
QIfK0yJc+2JMPR8UcFEzRLuVSrtA0hA8F2aamuWGTMR/9JLO1rezjBTD/x0o+WRqXK6daHkSVJCX
h1VEbaBLC5DzzP5WJpzJW9q2ENWt6fhr6OL+2cbKmgp8cB0rEuh2tpucLjrbEinIfMgdIaBg87B/
W0KHNId7h97RQkQhVCQovvqpJ4uiRxExOT1mIyhMPkLyJvzEF5HBCFEXzLfJEloE9MDDNnw/9FA4
K0ire7UfYxKJTcNoBN1u0vMBDleNdSOLztNiMdLqCmsP2ItdHGhmfdSDX4QO/H+ggjcOpQX9mN5D
+LmFyETY5cG2XiSEneGYL6oUPFJIYDYiUduVBe3NEvtDvhEpckXFMiw63tMwlPTZDXnYVBnqz201
sDXoj7WpA1r5tu4+LT46ICrq1z25S1XqusrN60h3rplEfEAT75ADRgex1NvAMDV892ie0mPd144X
nsfiqNJrplF1HNjczWiByZB2OAomVPgw4KtEpVITvSygzfoGwFwwbmvcta1uFsqfRKtyW+T+4n+J
As80ZbSG4nn2qPsZL37WbII6408A2qU3QmVmLlWLYjmSNrA+EHWIwPUzUEAL/NDz9pHJQuyC17Rj
6fVh9qvt8ubb2jBrn6G4kNHtwKlUhYSOULNFFBmhu3INUB6LR0G7sgUKHY2I3uzf59Q3P0mvMlDU
tLPMK7a0IK/wkimNStBM2KjQ3kTw15DyX02Nw7nlYp3+4b2oP8lUBfNGDunUl1GLkB6Xk7Xpjq8T
bSFhmSLvjDymugvtoPg2niIfDTUdtEy6NpyDMvJl+MEtYwLUYmaHr8JaqwroOCi6t60248YwBw4F
DiGkU0GYWX8Ti2b+3Drn/D3rlf2NOm33FLDaHZRb+M98bMd6I2fVQUCzgxBVoVHgfAmHGD3Q2ksG
CNoCsHcP1dImhE2MHN+EHYl249LkT6tJ+efRAG+GOKy/z7083jHnZy/UY/xOeYN68idIkEFHsA7I
JlJT8C1v/H6AvrvsniOzZKTyIa3L9pB/TrHNYk2aXUp9uWwauZrhJlz9UW1aKIH68KSGZBsnayv3
QZMHcrNY1Pag7xIlI6SI1tqUWD1GS5v7rtByaWm5CLqQQy5H74YiKvDwFDH5uQ7XFEqtWQc5T9eD
phE5XKMNXIYwMxsoV+XoV5xEA2JwyVVYLnGNdG68IrFZjYy4oWKrU7KIg9qDJlIK/VOkf9Nc/rY6
xZ5EM23Wcupa3u1Ul89gAIl4n90rcBBNu6mL+SHGe8L2EdSCwwoKGeP81HcWUtuSea2t/JxycOS3
gIwUg5nB90yoh+eMWKO2c9pDlGnw1+5RKKL6e5+OsBth1Ody4xvE8HgHgdEqRJChG1rlLvmyDkP8
Ei2dBOyV6FCiiNRBXGBYlH7w1innhU4YizfD6KugQExgptIKimqioNDNiiki7zKcLKLfpIkHv2Ra
Al6AgtV6S+O0P/CYY5o50eIuXFueFw5O2w1EmwwqY8lJxthlHlpFmJ+b+yVr0y8U00OeeAAJXDEa
y8G2SYb80SCSGYte0qTB4xGzpCAzZ6zM+jY0BXhd7c+agja0iFTed1WzJEqUGat/D7ARN1Mtghe8
QU9+tqaQv4bIia3UMiEPuCbZkOMM9wPIJr0krrhvxNbEE3mae71kGzJP6VxIjxoK5ckwvfeaPG5L
S0aKt6TxgrroOcteRpCk3umZ6n+mxLXoMCeK3Er83ZU+NP4eI6pHKGZFjP9WoWYPAUSJh002TrjU
kMfO4BNB6o2WfYuuxIoi0SDKsRvwcTFRFh2rTTdtgUcPYUdWmX7E2WyOSjeZKPA36lVB3qMtDA32
oI+HZ4Ug2jXSVEZgRfAbAtpgFI7xBoFQCxFNlXU3kQsZhLzQ6KXLRK/Dw5p0a0ERtmj8aOZoKbRR
cdEo7cNl4evyskCb+llKwn+j8Tz4hFIV++gL5osdB7oIqrOjL6EsgDsDkU4SYNF4OLLfHZ8Cf0sg
CtlsG5Xl0CFOXPMTgVG+bW3YVUurUQ+P6hFnswWAERYstBXWeqIFyNzQYx4DWYJ9SL2jDXvyPRCR
8Df+1CUQZwhYlMDfymNaBIq6z3gJDK8YRTpxX6cN5FcyovKvWV8Tf6MhG/QoEzZ9zrBO0B7w+uar
dQ0sNCQyl7iQo78uRd/02aOz84AHM2jjqFRajvmzjtdI7EjLwKIMWKMPJoM1hqJzCLu+52CxcFsY
iT4owK1KvwLsqYYbeHYCjLJi1fQAhy9diwFeYVigh0CKTWoDGmwAG2L7UXc2BTVC3/yUveIfRK5p
sw8li+Re8lmOxzGnPbyB1Qe2EfKR6Qu+A6IZth29x2mWwV4Ew9Rus8YtII4VjKvDEvDpC0TEUQjz
5jj/TDlHRv/0WKcoxflQdDP+yJqScgKhetcbyXaijpdoG0C95kfWGiBqkDhZHZ4mMPWUsxcEjwnt
8BqYwZ8fkYsWbtOD9hlGguM1L2rhhQ1uA+FgC86zDmLm0zr3JYA1s1+QJs67uyAV7EBkrWw5T8F6
srahWquxIQMtG9jvsUhwSDlMXVdj9UIyKuhjGpJBc31e0yrJks/4ObOjzM2sbGi8vqySLU0JPwa7
A2HccDnUMo0B8PBnhRvP0dcP5RE33gAzbdptF4hsKsc8mPfgIk9N0eKchGUwEQo9CMABTQHpmFnA
URmS/KZfXb5CJT2s/Ur4un+Icp6PBZcpTKXzBxKVoJyC9J12ooNVm6lIN7WAtEOx8EGiTbu2awC7
icxHaFsHdbA2iz6QzKjHjJoV1ioyc2Gj2pPl3CceaqXUEg+Myy767TvhfXUyXoJtMq1q2SSjI0uR
Oe9zjWshinxZlSyTSZJ1OzY0rxECs/RxnJDVBuO3gRCBqhlmJqKmzQsx0TDb91HMv+HddJ9VJgjA
ZXoW20R55p+QOwNu93ShD0G0jPgWYrIyq239nEsP9wT4FjzAPkDFrJiETj95XabGMohBTF3kHcuh
STIOdjtmMP5FnqwnE+pcK7fCh49RJj2Zk/s1iFW9W22fgmQYmkmIMUyYsa0XQeiuaGy6ziUKqilM
0rwmN12d+KZsTLJ8jebBwGPu0ORWJLaZBqi5dTiweo1+DRbapkXUi+zzmkRuKpoZvloJ5U4YA5E2
AnXRRCDCYHnEfwLJlw9lwrs4rZBL4HgXZhrpjTeJdSiXBYKYus97fIJu6VjW3HpeGXgqheRCyMRj
rW3mNpkPxfXKBTB2+6TDk1UEIORfSgZ78rsRo4ZvoGp04jV5e6fJBEqZFCnbrBXzSxjEfbQbfLfc
Z5kUbWVF7SNQamZ/uM8ZS5p9kqo52IZWR+G285DpKBvGB9zSoI7UNuBSixIIrMXcsXDyaeWpIOr2
Cg/HhzzuQLEZtgk4nCMvTdvSxIsF/WnQBNCLgavyoR4lIj3kDBVS1262Rx11A/jZA0BMNhxKpEmB
B4u6Mu5Xi4QZog9QAIw+zzZ5KBZdLr3s/c1EvP4fsFOCzwWSJlKVLdyxcOMiOk+lmkL9kqlUQRFL
QAfED0cBwjcqp2/e6gFCN8xrvFZq6GN4IU3Xt9j58SVB4Pik44jVlZFzegC0SugDCsogmgKuDFGT
N6zxHu2anQVXgIXxHSgP9um6gFYpz3ve7gbL4TsBR5PDYFMve5CLB81y3nFH9gx31N4rA6tTge4o
unPMirLzrJ6rlU79s+QMlUKmRZLuNEpUNVoPuiwplEUKuQiYiNAlGsRCFFFHsroMOPWXCvN32QYB
pFzxpsx+U/U0nx6ZjD1WzSnn6P0EpPB2JjKd9pSeoqSu7enDVA/6ocaDVFdubJDQciaZHQSCdac2
K2gmvnU4mKKEtAODtw5ZU3iLqvUKbL7cahV2N96acNAXES8C4wWWld3MDG8wvD8y3grFWFCahiD9
jTavCaTu1O0nsGXOFcnbAHJofJnuAwaDXEB+rt9YFiGGIHGo/+EqDr84av3PNJwYZO+FjeDHDb12
8Kyk6IrcBh76lm0UrYVO2+xX0ObJhKSGmv1dCCp5WnS28VWFcjpB+5XJKJYy1FyUFIHhiSWPZlAz
y+vDZEmT7lIbdc2XNZrq7/AZkdFJREfiG9Y5/2sSeCS8S5G+37mFVpCzHRVuMj6nECZo230qfe7d
dMEg9dYp/KMYYI/mIotWGW5PVF/5ZqnnDHAJu9q0ihCiTtt4mJMjkwG70bRPTIkQfpmLCXylCN7X
BeaSKsPGJ69XFMB77XyAQLIuZzUikhWSb24W0YFM8JN3UPKNwPhg1/oWqSOVlLppIvBN9UI5tFfV
0BdPGwWkbAvDVwjR6Wea8PpL3Lj4Zy4Ma7eecal/wwZ4zh9mASzCxxA+hj24mgXNB3w9tAacP8d4
gOt8DG8TL6LxXZIgyV9qMbnbEZFUs3dWg41EmiMDxqoth7ynosTlVWKDKp9kFTUR/TpB9AaHC6qm
H6XOAnCt+YonVYcThjhs6TUpYxok3Q49khpWlvPZIBY2ClYHGtLZSG77RXC2Q12VIddV85VtErJI
Uck4yJaNJmYWBxouAsTySEnI4dhbL0h3MKgNv+klh4vUuhg+fAxfH+dqEu1z34uWPJqmpwDZzJON
MHvlsp3p8xXBwRw72leNmHoATZCP4sldbBSOP553/YMjhL2vG+dzlAgbLy/xtmsp8LkxXW/YtIQI
RSeAAioP3ru+UYsLPiXhtNzLFIHwjsFzajYUbF3xvXV6+oGmZvaxR13sZWkHsjwgRdfpAoycNa2s
VkgZRo3l6yZAPI5ERy4y8Njjl/mBM6XkfkmM6SuHU0Vv4estpuq9oG/hywbrfWtdu279jEd8O9sE
jAD+IpKmEoRNpErnkex7s/p8P4l0mF8SgXzgbZyZpd6hRYYFG9nVWVCgo5c3NyNzOBdyoBKCpzEe
oS5j/lRC7j7WVSjAkI/coI/joEcY2pLjJS/nlSfpbYo8wbyBAx+rCmIflBdp35tkn2duQAFpUcn4
PCG+PDWvjQF68Cny2Nu4C2i9C5M6+kRSuGtVk4JsGafEKOh69PZbA/8eDvY61rXauDxKwBigVd8d
lnwmw60JsjWpmi7tugq8ijEtcwIH/1asDWTo4PomfjFRxCSVPbWvhuGnKQQQPO/2JsknGQ1bhCfC
1sM2MXkwmuZJscZIJzZTPPGXoZ7XcBOuNMWthgv1wUhMpDQ6iPPKrms9VAQwkUM4xUzjOjUoDxEz
pb9IDHMDVzz7jFRqjS7BoBYvHsaQZcqg296mWdQXvU/abtc1BhFYB/69oZj6JPtAPdCflqmqBeLj
yIsAhh31D5Wi8/oW9c+aFHWamBu/n1Ve0tkhBrSGD12ZwHmIDjQbUBUbvVF+zkFo5IE9GqFBldbQ
ZgaQOpp/j/XisfL/cnaeS3JjSZZ+lbL6jx5osTY9ZhsImTIQTMo/MDJJQmuNp98P2b1TGYjYwNZY
t5U1O4vpuMqvX/dzjneCFu1iozZiW69q/WcFTl0mo6lr2SqvxsS11ZAnnB35oblL4lRv1gMR2W8z
E0rxSKylf7cULs9VbSbCB2GsKtqAal1p2LxR1J+jK2h7U7JqcWUI3LS2SIg4oZN6QPDVYGqHvKkr
dyeoQfC9d4OJa9AU7QcjBc++El1N/J1x7T15UseDSCtz6yhlZf1vgbL/eO3/l/crO/6rglL913/y
59csH8rA8+vZH//rfzdVXX6Pg+/pH6um/PW9+SP7/ceH+nsN0zJ4rf5z+mX//Zf/6/yP/K5/21p/
r7+f/WGT1kE9OM2vcjj9AilUv30FXzX9m/+/P/zj19tveRnyX//88/vPJEBdhK8NXus///2jw89/
/qnw5KBy9h/vLfz7x0/fE/7mh6yp/T/+e6BX/u6v71X9zz9huv9DBLdGbl/UoBNNpdHu19tPZIuf
IIasYwzlholEkTLh/j//FGTtHxOOEIijNvWvgMP35x/VZJGfKeY/RP1N+1GZ4B+UsP78v195tjp/
rdYfacNzNQDcz/fMaqWTLioqrLTgEGW6CkPLPi+DwdNTYbSkw1Hu071YW3b16MrqOg/bk969SNl9
RXddeHyNsTPlH30RH+NnK3VXCQptQb7XgmirtckCkmuGv7v4qFlBtQ4QpJ7qR8eGtMrQvwSeSnSR
rxrBtqQlmeVZxepfxtA+UIg2LHLRsyJdTvpXS1xmwEDBNQhWZfnr3c7495y/n+NrBlhepP2nxmDS
XJojk81S1rV8OHb0vFVo1M5b8raFOfzobQzvTcywQELba2aQMmF5i+yg+eCrP+HSPKnRpsvyVegb
B1Hft4W1sE7/D7tIhCI5QjsBazZ3pp+RukLp8RilT23+lWzWWnCRn7KeBZOg8UffkD5cgqzMgEdv
g2UaDYp4aHAgh3u+ZStVGQqpDMajkJuPdYLih0AlqDEfVX+hqHrNEgx5KNzoaUk0MT63ZFppH6le
LB4bL82eqMUImyGjusF5ig/1YJnr2+u4ZG+2jGbhumXnFeKRuvSqaUrbDQ8dLVmCpfr9VUMGtEPE
7zn9FwwnlJk9Ne7Fo8wlE9cfLPeoVeGqSBaK7BPa4F2RnaWiEbumI4sPkYoFmy2V5ikuKSQGRP3z
ueZ+rIsXnpxEgLSaNeRjC4X29hS+6VhcmETfly4aNKQEA3G+ZolWh5XaDeKR9zSZMVX4UdF95GMy
huU+4aF0P9X67qrQ6O/UapR+ym0/bPXaMqlZhdXT9CoFVwZXGVGvMLnvawQppFzX7tDH5/WRf6vb
ariD11fv2xGId21Wpk1vnqfE1MID6Vj/azMgoXF7WNcmEhlhjQsDegtyN+ej6iwrqwo6dx+l7kP6
NYzwg/bYruvyKV+Adlw503QvJIGHEQ4XmKFzUyUF36yCgX8U/JQe8tIWLMcmGO8Us7dzVAX6SuDN
Raw5LqG1Lt3+5EYmjB3XJlyq2V2UVZEsFmE/Hg1d2JLZAEMjbNvkzq/SVaUsMHjmxBq2I9ZUxUSc
GaiC9baR3qF2IuqvVQJL8+hVPWXuwr8nVANhkHyREmPdUuDigVj/yCx0DsZiXStLwO/rX2AhTMHK
cjbedATffQEF7DYlFzIeq0pge5WfDLeCEr3uQu0QReO3lIxYgTuPeCotubZrc82dP3W3Z4m5+85X
2bcUvy4b/W2u6ZotiTu36e+SMT4InbpXzPTT7Q28ZG+2gZvAG8MqYbaVtHox7yrDttIUoshvM9/d
tnTp26ZOpqC/IGFoXBAzp50qeZRakScesXjX6O6WstbOcvOT2S6MaS70+LaFqDNQwOM64vqbbVhe
90oSlYl4FAzYoe0uqEtbQEMlDt0X15V5wWx8r3r08pJqEwg0ApjuLrCiDZm+fbnY12fypueuj5G/
+5zZyOU48UdV5HMkaiz0TI5fw+rFR6owE2wB8s+UJCwyY8FhTL91bhV/i2gSun5TK97zndTLQDtJ
CYvHtIuDndX2vwMl6vY9uaWF6/hN/mZuyqKh5iRHzH/nwjFj2ecFYq/isdOaZtVmmWa3erlXhfSj
EXlPnawIdqj2D2NROoECzXJUPyTx+EDKa7SpVIWbKmkyMsESeBvKCVoqKbYnis8elSbKNo4XALbl
JT6uM1j7djGKp8yVfvqmtpMHasqF7G70tutWslwt+KNrB+T92KZA/Z0zAE+k8Uhj8VSAI9FIwWxP
68W8+6hRqr19QuYMyrd9yzWCxhXqU1MMdW7LKCAqeWnJtSxrlFmU+qmJms+iNoY2D9PcbpT0B0Wa
Q1ao34S0fAxM/45eGrKtB8o+6atx4Xa7jJANSMoId0x4vKkx+fn3EHzx/7mNeKy5TVedJoPZ1EZ1
wcqlY0ByHtkhyQQvT9CjnFspdYBbiuLJR7MkmZHLD4nxNEoNQUIv7m/P8FVTmsLDTSTEgkd4bkqM
LZJIoiGxUXm10DvZJ8XoJzZ5/9uGLg8fYyLQwdvRSIOeIDNDgDdGfcDQ2FTlM1Ie467ucnfnZYq3
EMtdNaWLLBTyNTxBZ4skSEOSN4TJx7JVh99m7wW2F3Tpqx7or7cHdXkUGNQUNAIwJbyfY1gRKaNt
iIelNBA3NFq14/ZOP9YI6A5ZvKD2McdNchYwNjXtgrkOfnJuLKJ9eQXGST7mfm5rOt3ojY9QjPeq
8VIb3xJ6nwTBJ1Ka66baR+K2UvwFPujl5qcRDt3aJ6cGh0SdLWHqd+ZYdCCJzIGMMGFAsk7FRP8f
bBRifaQ7JSjxvNfONwqISSkM+k4+EvqJKzA4q9SVU1s+3V66axv/vZlZ8KiWCT3uo0bm2YyjuINm
TiYy7xcGcyVyYs6ma54Rse/noyGdlguuMMrHUPk1ZONKiF5gn4IbA1T1Kxb6lZp8rtPvYuncHt61
M/De7mx4Q+7mtOod5COsAltN1Huj20v5ktTFHC//tiffm5kdNeBTSoeokHwkYQQW1VXWma6OGzKK
Ko8Ramq2VbcHYuXyiXJZcEeVJXmMjCh4oPTab2+P+cqS/ktRGv+M77zQa6xTj43jGcchg1Svm7yP
CkleeUDsNkbfNpvb5qaxnd/xJmKXMrkvYhnZmEsFuYpGFl2ttWMbflOo25FRsb3ekXN2bA1qwmvu
/aJaOIOXRi14YvQlozEhxO852WYMutZMq8g4BsA4BJhvH2Ll2A3SQxSeTP3O0hfsXVlhGmLCxTDg
bsGMmEs7KS416tzsrKMsNZsijqlPOPCYqZfaGbBURCHXZfMRaVDbMGD1KuLCLM8lj9liFnfgpAqC
5yN2m12GVhTWZqgOvpM03zXr2eDeVcOd5OWbqLebdu/3R5FydCpFayFxxNSmSmvUW7mHbTVKK0qc
96P/09KWWmBem5kp845OGoIlkKlmRyxr8nAE3uQeoyyza/cgVoRzd0pJadoWffpVkj4AjflF3wb5
0l1webynxydGERGbYo5ZKNuOSk3Z1fMcWNOfclqhRdQ8tqShqDM/Gg1dt4AQlAL9UqxxlyWPWnCU
hL0XLKkQTGM8PwNg+Qlzeb+AdeQsnDvrPIUVpQap50SpuS0G6magFy31G5VJO08RSnWz9e1Td+Ua
PDM5H7pIQdXXpchzIGmtFe0T1QU7Lz9krzKS9Y9dsxJhDLQZet35V8NbuPCvzbtBW1DQk7AxLno+
BYPo94mmeI7hRoASgqxYSdZo7fuiTRc2/pWTPgUXHDtoGaTdZ9sLgO84wLj2HP1Rq201OKT9k9Gh
OqZHm6z4Kix1wrnMR+FNQB4Rd74p0sxPep2SG6OGEjojtZd9rB4G71ENf7esaBS+NOozEm8rF8VG
3XuKO5KMttS/hut8Uwu2LOws4b5CjNd1OxvMrF10u0EEmQNGLgzs23vgIhCZfem0Su9eIJ0ZaD11
t9Cpuq+K99g0v27//ouLZPb7p5+/+/2j2huV7vL71dZdg8yAbbYtgu9t8/Xv20HBhFQZmnP0GJyd
YrMt63QYh9Cpu89qWT2ZOSc20Qcn8Lolib6LUJUxUcLRFeIqrq15e/EU6Txqfy5jMpJ0B341fpHc
gmfUmCOdPzTtwfOChSBkbhNGG0ExBwXFSsTP5jLsYgN20R+UwDEVARimK9p64wG1HgCNRiC6bDdL
qt3tOZ3vjcmmRF4On0RLevJG52snaL7QR4oVOBnYJaCAsrRxZXlJG/riVnozg+eD0szjiTYM52b6
UqdKDhjZ0eO7yqVR73DfRg+amn91/admAkKn67hP7Ep+7TcCbSbSuyYHyKGvavlRcPe0KF8i1F14
xvk3zbatSqMEHisMXWu+1N2vOi9sWNdbyoxbPbfWXfe5qO/9oH2ywqegeKrjeoHS99YY7P11AJGK
xtyTWLQiGwq9rc9nJR9BuyUNC96hBXAIAKnsoliS7hS3rj4WXqmsyK1Jd9R164mGpD9GORJIdRXI
W0C6yVEFWM+VXdfd3VhTMwYpE9tCXqHOVKvJOk/qT76m/hCaPFnRIiXc+L4vL2yg2ZWG8uCkLk6n
XyKO6Vk3e+UYte76RD2dU6QbK+QdJa3zYqurytofuVb3t7fr/IFwYW62kQA3hWMwRJ2jxupa02w5
XUv+j9F49fQTbMC1OfykcY4WLAgczI4mZnXEtQmT8QdkMuayUKA1Ak1zFdEZy2IbC0Trqtmdyl4g
rKuiAxqzv28P9JpBPMCkEEoSEkXE862RSGXZ6lEiOVptgTPR97H4yaiBDYGTb2Ej/X1r+B0yq5Sn
cXqzWZU7cuadkksOuKjU1irjh5uKW7ek1tdO7lVdKvXNbmsKUxL1ALocIvxC07y3RNa7K6M0/Q4Q
g1LQkGNrRVQibFn1Ts1wLNxyI9F0dxiChTFesHmxiWAa2ShFRjvpIvgKvErtVR3+hy88e4MDzGPd
q8/T2wPp0uGzr9uK/pARFgJJtdYIUIIwvT3Nb9703YGfhk2DDfYQjcSJQ+cN2rPc9EEJ15UDzrNB
XLK2B/FbLMPBycStpNG7z/Bs7ykYiIYPhr8ukqMs/B4HJNDa4tmC7fjTA5Fo2o3w4/anzY/x25dp
tIalS7uIuvXsHkCipinVSqocpfLXrfpQCL/r6qUbvtS6tVfcpYf+9ZnAa0xlc/R/5q8BhAQ1zYNH
7DSFHfrpzhDqTYg0uSEMh2rM1lJgq1GO/1sl0devffGgRt/q+iNKJhvXX7vZnQqDxAqPsvoseemC
l5m2+8Uyvfu4WZgOzk5A64SP073IVv17C2qNXh1vz/j8/vnXZvjLytud+e4MZKhoxYPeV3j/30bd
ruqaHpFtsa7EjS6IpyjahvI+dRO7aPbp+LGH9Xn7C64Ok858bEhRM8T5mmdyKgZ6OFbOCGK08fa9
W5GRO/x9IxqXwxQrA3ydp6Qb0wzKmvqX05pUbOmHsI+MMUbcFST7bUtvgI75suG7cJnT4aK0de4z
K6Xx6yaXaqcV62964G68/nEMqnWt7mSvshHZWCn3krJPk3WlnNoGXtyd1uyDY3EfusOO6/JhjD/4
8tYnr/stsMNN5yKf4D63xSFrd5kBZ89GZKIolqrAV4/DJNRApAkWWhdnr3bwqLo5WkbtRIJ0z1W/
Ebp2NfjDKQDGq2aqnZhHofrtslA+ADAoJLQyWVXBsQvSVT51V4i38pcGrG6dr2NVBK2xhN254rIn
vVyyN0CTJGV+0ddS6Gl62dWOb7fJYwM2SOhPyuCA85PS713z8/ZqzsvVb8cDMSESz7yUyWPMgqMA
Z+Xydmqc5nddwyak9w0s0hNoG+DhrZ7vA20hTXDlPHDj8qSjaqwqynz/ANPt4lSjPQbKkOM6yTsf
rrIc2ZVo+AumZmH3NLjJ0/I2Bl5jGfPOLGZVcUNUY+900Wcv/JG7n27P3tWhvPv9k7t/51ukVvbK
vBZ7p6XHZgwbmYrpsCRUNAXIs/N2NoiZmxQzq/SlgUHIorjO5YG3Pey2Yt94326P5tIQ0sdk1DQC
ZTT45o5Kha4eGTQecrIsyHa+lkf3dScOa3McpnSa7K1v27u8DNEXAapAPwR1SpFOs/tu9kZXC1v4
Hj1lQ2NfP8cogLmwj5OhgX/A7vNCacHi5X6Q0Vyg1SVmqdrPmwi0QJ+kVpR7JzYtb4PIP6VCGuEs
WHnbVucrBuZJJPk64THYfbNbfkC02p+yAU7WFsahjBNzaxqNbHeQ1dZNmeT7Hkr5Pi71alUN6e/W
bIZN0Bvtykt6tAhg0q/aMmq33iB4GzPq453ioYh4e/rnsS/lGo4HcRr1NRK388pN0GqBVYD0dqy8
W1lWYItJspI6c212WxjlC9auTf17a7NdXFlWpckDAWELlt6rQIpU6cJD79qAKHrBygOurNBt/Xw/
QSRUm06NBkfJXgz3Y6CxjR515ZMonW7P3PxFiV/BVXJQVI2Ck6jNUyRR7AaamjSD4+fZ1o+/ieUW
MjA6Gnb/XAKE7LeW+dk3ab7bS7Y/fAvCU+LtQus+4tkm7eP2VfuaBgYEuG6n9j9uf92lU4JxBRhz
6i0JLGce8HSGkVhD0Q0kxL2HAODkyoLXWvjpUj+7a0uqofNPXwIRyU5zWo9351fPgKB1ApDj0ayf
PLXcy4n/8fZYrpqgOss0U7eg5H5uwhDUplI7xgLdi1g+lWDnFeJS/XyeNH9bTzQmNCB95GZISJ2b
GTKduqGuDU7mpogD4hd2niHV6xIddrQT0NnWgqrdp4IPyWAYqo3ea8ldXZYV7JpQXvAf1xaQhwsA
K/DLHMxZgBXHgE7hcwwOL8RnjY0TN8kz3L7d7bm94u55EkJtRtYKqaP52zeODfaGLvLw7PxTarV2
NKabsvw+LAm/XTuXwHep1vAwpEw0m91Rq3S5UKLRgY3yq4ysdco/wAkna3m0Xoq6Ehcm8DKG4rH7
zuBsY9a17Clm52GwqXedFNpS/qqmL7F4gN0um69Ku7k9lVc30FRxRzSK2guZhPMNBJDRTJLGHZwk
vJNoEShLd64Oj6ulIy/vTU/9iejOlgzjM53uDlXqLTylrp2T6bjzH/JDxLfn9rtQKhREIUfHMOLR
LhUv3wmy4i8Mc55ffDsnQE1IYRJN8dSYTSyUPyEpAoNXvRFRuF23w7qk5We9dim4hx8UYwc8BTmr
XS6go9sUa2j694EC+jBaBdE3pIvCpLgra+XDwvxPR2J+4xokxkBdSqR152DEBNZ+mWp8WC88w+wh
P2H7wkYunqWPSr4NtG9d/vm2yWuHlIkgaw0cgIt0NuOyiv58pCojp8fbCK6yNfrwkMZLwvjXDilQ
KfzrhDugtnO+sLKcWn0sjqPT9y2EM5VEpGIWJaIV+cbv/J+3B3UlIiOIBDdC6oaNrM9u0BrCkNXX
nuhIWS0iQBR9NGNBs0VPqR9g9CQ7eJjGplX7/m+/kfEMZOR11aSH1EXrg0RMFCkPMWwl6aHQ9K2A
KCYE6oVkwLXxkWyedL6Q8bvIhw100VHdLBucMtpa+i8ZnblSdKIkX4nmS7UkdHvFDYGxnzYIQPsp
oXm+dh6CEl1olYNjiPHG8D0bXbm1Yq4H5AxE8ZTmcEzdl7+/ggTwItL6UwdYbXZ3yOXodXTfYYTe
faY6g4Bi2kZL0YbctuFCtvbabE74d2QCgTSBhTsfHzS9PIThNTierMYInzTA+ryf9JFaWcxo2GF6
CXp35TjI703O/GwvSJ0gBFzUvTfCq2kPctitOz2jFqitbs/kNWd3Zmvyue/CG/pNGIlZqIMzoJ5j
NNlz1qVrrQ+3bqgfovghFDYlaLvuqAXdLh3rT8iaSe5PS38SNTtQ7dIZzJ/N+Hr7s65cpkj/6lRV
FJ2jos4mfUAHKozHAL9Ti47r7XIXnrh/aOMfmr7g7q+4OEq8Ci1xaKEqkq8+nwBXGqO2VLLRqbO0
2XeuOWwF+N6HUBmLw+1RXckaT+g7lKyo0ExOYJaGyAa98sUxH50o/lDKn5LoV2y81s/ItgXjU11+
ioXPaX4Pyb22Nt19He5u2782VK5P+v9Ce5hoY+dDFU2h6uiFxayqfbSjL8KrGYzeBnGOeGFbXXMK
5M7wcdOjC1bMuSXZNwpI5twbHRzOk/IhG56V+1EO1nWx9fylTXx1XO+sTV/zbg+X/Zh7QqaPjlZ0
qxoZ59EMNkXjLby85Gvnkhc8wsDTu+ii5U89EGZ6NN+kNr2me4FI0jh3LOtrWqIxAi1+RNBK27dw
dLvwZ1mtEROhS7mrrMLorqgOhQzK+sGLc1senzQIa7lJJc541NP17XW+5rLIrpEIR5aV8vZsPty+
UHtTc0fHHzMUl0rl2CC0Y7dRKdkWRch1hYavnZnQ8f+2YQhsTAypNvCm8wClGKq8MsBjOsaXCNk8
1ApM9DbGQ4LOUfL3Q5MJo0jzJW7xCQl2vuiR0HgDTxjR8eG7blDCofVInQWbsomXegXNIeVTRAjK
Bh4IoT2pozldKAytrtONTnJMw3vRYzFZZ2hB7OJekqmolwi2QRFe94B+tuOI8OKojdK2KeF/eziy
ExqU6UOkB6gwNHp0bxLDbY227bZKQPUNgnbzGMpqujZjqXzIEQLapGWTx6tRd6UvSts3SKmBozN5
IR1jYDCn3vfQyojBf8WN5/8PvBSopuldRuaEho0zj0iLqaxAslBxEmM7limtckZCh3Ljp9leCp6g
mK+QGoCiTIcybxt+Q9exSWnd2C8xFq+ct7MPmd1NUJWL0G9Sxcmah0nvIhmOZkVu2lyi1E2/aBZY
Y4jOV2SjQbqbM8fYUDwpkSFRHBHoQKWSs13im8zvWR6FU5rsL9rS5MPe+ahk8CUotO14LF+tdFV/
HX9KH8Q7a8tFu1YP8qH10K5ZWd+TB++lecnvyu3to3mFw8sHgA3gOp26X75le959AG7LHxAyGo/d
nXdSbek+UOkSpJ309bjLPz0Fx2QrHKxDtQ8fkyUHPc+/v2FV36PqZxOcN1afiJQjjtkqWhV33S7r
NuFzzUaaKuALl891a1NqiCyHQqA/cw2kP30lH13pKJWETdtwbXzzn4Z4Kz60H/sla7OrbsJInmHF
Zs5WDfvSR5PTc/Jml3gr6qzpQ7OmvwOt7NVoaWizqw7S3TlQbHY2NStwRTNqQif75H8FAWcei1/F
R3qwH+I7c19/dDfIRi/snGlxzk8H6pHvijWzrasOQ1ggRVE7Rbf2pXW0z9IH1PDodgcG9YPx03pG
CW7B5hQJzWyelQMm1/Butw6upMM+oRygAecx9m1DgnEr29RpR31djE/tp/ZvtivEx589zmbOBtC9
qQ6EZw4tNO7Kl24nd/aY3tW/pSXo2WzHTLcJcL6/3mezNVQhG1k1PGzHfIyRSlsVn05wlBTf5rK+
PY3XAoH376RZvBl7punGFjk20RafslX7w/RX8n228EKaM9ymAZ25z9mAagEhMiuNFCfS7lECNMps
JfCSmLoKGf1DXz0Z4lqi7BEPD7VOC9MSXOIGkQs3PN0e73U/TsKC9xoB/RxZI0VVVNV6oTiaKDyg
0onuR/DhtokL0NC/BvuXjdnODMtGlOo6VxzaFivrWN+B2oltY1ciUrMp3HX85bbBpTFNT6V3J0Fu
zSCME8YUcAg06C21tHThX+aV8CoSvDLeBDS1nT+nlb7MRzMVUNTsD73+u1I/1yt1+NW42+S1oKfR
wlU082FsF8xRlp7EAIio5oR5pCfHEjVSzeHW3Qbpc5/skVVZMHI5bSCuRYBw4KxgRM+DGEsWKz1C
2tfpfL1eDWmNAD1F2PXtxbk8yooqERhOpVf+MdeHFyCrehmqpE691Qs6FowPkCgDp9S+fJTQqL5t
7Mq8qZTZsEIibiI/nO+EOGrpAxx4mqMXyUPRbXxhnSrtAlHzCpIEoRHSuxQOYf0xrnMrZW+InWJU
DMnNSxB4dUmLmNrbl+IQPaS9H6AUNQI4jzpp3+VGYsdItj4ZSp3tCtnL9p0WhQtreZkN4JPeUr48
aKYE6OyTxjCVsjbXnGpjGl8EcVWor+hha8LC+3g6uueXjooGKa9jiaQDxZjZ0OV61FHfryRn9Cdh
o1X2Ck9GG8KFTXO5jiAbuQDIOJjUoOevJH+CCA+onpO3KuKdjszYSi4Va0PGu9zf3jLzsJOzNtma
zrUCCAD0/vnUWTwPRA3ZMUcaPweV9Vnpw40MKiQS1121aREabLhTfUQCTBg7wi7Q5X2konF2CISf
vv6CmlVESNP+vP1dbwmA+VRDBKbvwQTkAYN9/l2FToeDgOqy0ylbr3ZXVdMd8+JLVYw/WnqfFFQV
4nbcj55oK+FziN5i2TyXxWdUPV/oXLzSU/mnMpqvtz/r8jir1MWYKLwhtbi505Ag7ZYwimVHEu6M
JFt1Q4YSrG2W/jYbPxE65sOCd7+SEppMYm3adFyjswWCM5VKIT9xktPQJquKGyTM4nDliZEt1Dy+
xNBctU8Fii2R8ux3G1ELbbc1Dl7ZLByzK1cbfRQm+LYBtNogQjlfFGQto7YbfNXpStfayAZtEQs6
eO7boagc9J3FVZ4JaDyimbtyzUzfC8jsbwa5a3//3XXgQ8gaSRqPUJqnziJOsY4MpVL5kMjK7RGp
TQF9VnJldmLdCdGx8hcyO1cqW+cGJ8/w7pKNyirRPSFQHUPqV5q/MYSvtdGsKhMmXbSp46faFu+L
cJsbm9sjvWqZ5DllWZH+XBfyDq6JrJ4wlLrjP2T+C92H15mwE5yQOFToILOlqIehtaxsxSUi0xXf
gHgH7g6wLhoo7MLZoJXEFVAN1h3asSMoqaAD/q1zielxDrTntQNeZvK2zDdKtfJecRNZucnjPSoJ
+0F9DEJYC/HGMvsFONOlt58+i/oenNtJxGS2+LIZ1LT16HRH0OS9Uh1yL0OqVFqnmbZ1q4U79cp1
B32KzitQFiaexLzlfetLaoeQreHQxcItHkp5Q3IFCeFhG4YfYGInz2X3mKkHPxzuDWkhmLy8CeD3
cfhJCrP8+jwSUkxpTAVhNJxJAczucppNGTmiuqOZ/f3U3Lmp2Q4XUXEs+6AzHB0BYGErR59AR1OZ
eTTr+7Bvl6Z1+nXn/v3c3My/N11KddZqDadWNpOile5+aMOHsPkQtz/j4mR8QrB/Eo7ejRQX8s+g
KYd+gT559RMmhiAoGdJ3FzDIpKURW60YjmXsgvyYuScvfuiWPMf0trkY6Dsrs0PUpfWIKq1qOD3M
8CH/5FOB1+/hT7T3alYfSO+G4K/QaHEfo2ap0Hd5X010MYVjAtYeXtFslgEZIYMaK9BPETik6K9k
ObAjg/4uK7L7YbG2kFUdV3WhgLoK6ijKHotK6j8HuZcXq9EXBO9gBE33raA30+d+KEzjMPR6SS+e
vpHu2qlXBTluD9XkVIzRKmkDP3X3qB2JdCIe49FcNREw9HXrdcYvNEi1xB4rtTxqipIlNsLk5UeT
NvJfVH+g0ew4pTs5C6OxC+ms0OHaaAV0FzWe0GxVNacOkgt9aNi1gDp3E9VCbKPmG3+v0Tsekf8v
0zuU7pNfUH5R/u3Exu3WaaC3Lx2V1cRWNcVvEE9rRXcV6Un2Bf2mhheZlgnHhG7v8qoCwqDZpI5N
1LG9uLcOPfQrKER+k1QPEpKwrFXXk6l1h3j4USYdqkLQqPvwMaI9+Ijv+9ygOjiu1EqLHyIpjpE4
Lt1kjeJtF9Fswoz7qYmF8DCKqG2uOqoJ1RoVyzhad9rY/dB1v4KalLQ8/NFE06gaCDTu2UihMpQ7
L/WDxFYS7HDX5fgksdGyYhtkaouwQZK1ysehUuOHwQUtufCOv+KNTGIfA2cEoNSY18W5o6BsJWFw
kjz9GFJC8aLvgtEvhH7TgZgdGAswGcgKGJaAxeXzW4eOEwXCO1Z4EjTts+DWT2YXLOkYXDn6lL5h
UyJ3Z3H6Z+fCVaTWU3uBzHsS2i0SL92dafXrsn25fXtfHQuW6KRmwXiZY/H6nuDNzcPoJNaQXD6O
5cfbv//qON79/sn5vAtLBLhbaY6y9akOKS94/tYM7lUXNscSJenK0jOAvwYyDfSdIU8XWp1tFZ16
s9qKMW+BGn3b3hKXuBpzVRkCXICE7yxNX/LOUq4NmaLQ2+kUrczHsrXBoJOLpoNPZ4skH1aaXaj7
1L49j0vrNM3zO6NtkOs68N7oZBnRD0sUJq37BVjxPOl8MbD5niu0WFAEbOjf+u3wyz2qh+iheXA/
j19vD+b6WoEp583Aa3gOSPQClYhbKKITosoPw1js84TOMFHjHm7bufI0mZbqL0NTdvH9rJGjCRHE
i065+Zx8p+MMavPFOgbZttLuAIE+prthtW4WnqxX7rQzq9PP31nlbabWLrjgUxjbMm2gV3K3ooWy
+pDuIPDcHuI0grkvkgB1UClF5ehCtcItchBGrmE63G1Heq1AsdZWjaLfDbVTJ18DpLVvG7y2Ecky
T29MTcHVzl5YQRikLiU7y1G6DzTaGbol3spVAzyncUjkzxGHPZ89WWwrXfZay6msB5X2KN7/ZMro
DQpKFeeKNMQMekP/lT4uDdeF4yvbrvQsIDsfVMkW5umq/6gW4lI+ajo38zUCekvdyuCFxP86H5FE
42JFpk/PFKAnA81Q1XUTfCq7T3k7HCiz9MW6aT5Y2dYcPonUKtVk5VpbrcjtMFtwx5cnj9TbVNhm
/Xixv72f323NDFn+rMh7wQGkaCtlD4ifthnhQiHiypOE9wiYZiBVEBrBa5yPOBYKo3DT0Dvd/xhO
4RdNvxt3Wr8hJfOqunaVc+pu78rLI4dQ0xtWwATawBDPDRo0U6TlSxycdHrSIFWHeMcuPca//YC2
eek2WCpLXPGVBhcm+J63XBsluplBQez7NCLSyBS61fjJTrU+W68aWTfJpqPd3Wj4j+PfrgvioqdC
JK9dgmUko+ZQtdBQskxv2uBUUe1ZQ5JKtjSNpAOMUnYnMJvpwbDoJwZTwD/QpV36aE3SGrfn+nIP
Td9A3hsQK/STeQt1oU1IC1ZjcMqDwbTp9cHxqTPhkGvukkrK5bJOmruEWTIAJ4j5s1lWGs2N0zZM
T4a0MoVN3axI69JcwRnH+D729vQK2twe3OVZPbc4i1eMFmF9SZwsfvCq1ba/C09/U4SHNUT9DVIb
JEOezFTsz7dO6wWJGdAN7FTKgEtWo7VKlQfPWtOnpKU7jm4snI0rt+C5wdksunE+BlGAQUGyzfq7
Xq40xIUAkdf5noYYrQuF+kDrBByCavtOHdjJErT82kK+H/NsWpVJgTDS+AS0+hOa5IGKlbUN3XG5
n8z4RT7dXsUriSEwxiReJrFocpLzpu1JFYstHKn0NNU0tIdyeGqF7673KDUvSXbf5K9V/oOGSubv
XgI1B1olk5AmildKH9wjyLOKveRuLMWFk3OFcDR9FktPvoYqnDiLsJoyjmj/ZPFZyVrwHlCwTr5K
38FAGyvxh/ehSlblTnvsDv+HvDNZjltJ1vQToQzzsAWQE5PJMUVR3MBESsI8AwEEnv5+qVO3Wkyq
mVa97dU5JkoMBCLg4eH+D/1av17+yzb/ad8xONmQgzYgrLGzgzUbCq117Kx+0EbMopZwJPhvZqwH
ovy6LQ7Of128YDiuLqdLBRD037vyj6OmGtED7AylesBt65g/6C6ZXvklbvLN52v915eKWh9VeK5+
TO0Ur/4YqO+7QWZ6UT9Mw3fTBIES7TEQ9XGM/ParXXm/0uhQgBq2rp20hvm3by9cOj+C6hBfpWEL
lYxVxQzi7IPumriaiWLmgx5Uu2adX5WbYV9th222nvfzNt3EOyAc2/jW2un3xl2+rtf6Vt8Umya8
8CpOI73LNM6e5OxLx55jbmnLmA8VjDXRP6Zt6scCKpPDf+4c/GPs7NaTFbZn0YXA+XuWn4199onL
0YA+3fMW2lVzXd8UO/PevtevqLFeubvl3ntJHqajtYnWZogb0O4SCPbjiXyaOwVI4F4Ukzgi32+D
CbpRosTM3dYOZvPd1K+4y/iGikPwxqgfBmtNVeRSaD290PNJg6im1abSsIei937Q1m6auU1b68Hy
9V9oaVdheYivQUDdRX59W1za6h/W11A5BE8JzgnAyZ56P5wqXRtnEcV+eC5u4xcTD7HMt2+bA7dd
jHLVC2nch7MQljp5InVlIPg4G57t6xzmUx4XufegeysUfgpl35oBMg0YC32+b/86EPQ0qECn7O28
2JHLAiIAMI8HmfyK7pXpF84mPkzd5BKE7MNt6TSjPwY6uw8OKOlDQGFGk676GZYz3vA0QSI31O2I
8wxGQ59P7GNsOhvwbH/0ou27sWZmYiv24mv12B70b9F6una3+W226VfJdfXTvNQS+Ms0aeVrJy0J
y4Rkc5YNR42a4Wc1Rw+j5adbY58Hcby5sb98PrlTXH2397m+/znKWdzViqgpp2WKHkp//TX4/Hd/
/JrPfvnZDcIda9xsJL98vJGW79wep7to9CkQsy8uDHUKDB/mARP1RCukxXxeZW+LTJ+VyYge1HsV
C7E3b109Rt/UHdsc7bHoq3e3XKh6f4QbGXToUSBFRAeeM9z6999xJLElGC0tfkRVbw+aed573gpZ
8vXjuFVfu4N7U3+1QuvS8XAKD2czpVlNzRJj0BNS7GxYa2otPEiT5LE0T5jFHpA32Org5JK9atf9
hXPxL7sQqUl8XU6tqVOL6v0k28712qlKk0fQhBsHo1/4ZbcRlJoLdavT73k/q995How1LkeI9p4F
xZPFYrooeU7Cnvvzj1o8SmxcJZ52n2+UD1EKBIfLCEBLuI7Qr3g/H3Oa21jF9fORFgAt1gfaibqx
/XyMD+/s/RjnpYJZj2LYZXHxqL1VjS++LjiXXle5Ly6KqH/Y9Wcjne2Fro7sNu6ZTVz47sb+2SG3
9zX5isWIfp2uk5/Wj/lCo+lDvDgb8XSW/pGnSR3rNZQXi0dx561IOz9/cx9rDme//uz8nwfTbTOD
X58c65s+ADJ7k9vb8TksQ4vmO23w4UKQOi34u413NuJZmPVUsThQOIvHlldI7/UuG9ekWMvBuzOd
S1eH0y/7bLCzaCsiI8Kzi8Gm1ev0pUCjPLTuV+5wFQU/7iPjQlD829QQhSKrpX8N6OZsapo+eq3W
66xVjRG3j9l4+ybHwN3S0XeqC0sH/eDj5E5oOmA+J1wYsfFsa2gYNNNSYe0Su1uCbBHmc5K7DRG/
oDDgF1OqlxAqsarF9DFevhpd65noIctZq01fAMPDBLBFmMm+s/VKK/F4UYq8s8PcTNrS4NoLev2X
NVK71ANFi73FReducZD3Ys94+S6VqYDhgazzvqyaMu99hNWcKB4ftQldM3xdU5RzaeHhQ21jivKo
xOmod8OjIOIqMvAKVyuwJ08QZzDafltjvpYHqTLV053dxQr2fpGLt2rTONkJcKZjxax0jZnemUsr
7bXdu3oTdFGqtVeuSJfqi4YDPZK4tJ9cJFfGwfWxP2+wrEpmq0EQZ4rtYBhiUYVYJ9bms1u1Jze7
XtM4xBo7pS9Xym7mLts0GGzXE7lqmA02Pqq9Ms4qf7UdksLvkM+X39nIqfMMO24ZbrIqQvWnazW3
WePeXNjXXqpL5bFO5NIjo5D2vxQbBextisHxKuqZeGCZU7NPPTWhUd7YC9LbVIM6fGiNX7K3x5s8
FQ0y/0sG8okmq8U5nvRoewwjFoT+LHslX+EHD1evzTNbBJYUGoTIKen0QznifhjgOSke6OM6yN0k
XmaGOO91MagvPW9D7D9+JbUDyyM3YizkW6FWvzSM7fHNFPieBMK2IrlaTIyqg9SenRZR99Ycg8pR
u5MRZJPjerNY3BAT6eX7JsvcdeUU6U0WdfNtKicEI8ake0mVvnhwUzOF3uZ12CsisySeJmxG0TQv
kraGere4d12GAatv1Eg9UY3X5M9h1idQT4g+HLpoxO5kiWSqBnCGZ32jG2aBJaA5DMW1g/DvGI6F
W70MpqrsyxpdnLDWtfaLpsT5N00d3K88TyygsPQiDSvFjpzQyuoFqxpYeyHuEWrrS1Ahjq8npdWs
O6Mq4r0bUbZftVOHb3qWetXB7Ar7e+PWlrwq23zc4Cvb41ebFrxiug1N40saOI+WUVVp2NaVfG0y
42jHtTjkCh4nG2vS1ALbZ23c04wVaCq37P/AHnrnx1LAIPIbYeibuXLyt6GLeugacR8n/lSMswi7
2MDC1wGetVGdMU39Yh4KZ11lDSX/Ke0LubacaHnBSElyFqpNg44qLn1TEDlGrPr0kNoHOdke9P1I
DKkvxnLaLkC7IOnZmsS8rU/cPDTUTP0hxs5jsbpyKLDdcZGBTkyzWzs9OxpT1uj7UMQ8L9oAJ2l8
T8eCWcyTFfnFbwka8L7W6A95lN/p3lgCrxnyESpanIDldBR3yoPaQ8o4WCy434emigDcwftuuGpL
szGCEafCt8YWunrbEnimwIoGqrNJxXfdcKsNzAl74pXHzUd5qOKTefScYwV6ZcVRZ/i2AjGNuFii
+Z5PhZRBPHhShHo86QLbnGhqd03T51YwldXwXBNn70bp5hR3xpN94qRghBMMXZN98dwqE2FRVO2r
1Uzeg9YsVY9ekVK+DnMufinotrzkRZlhDtTjm4rGohdZPtU0eaegyvVW4LRcQGRdMBdW5s780iOq
sPjxnBhU2YQQfi3rATN7JwP9kMpB+TEnbfxa6J0+87NFM1banMUbYUStxAxVK7xgRGPnrQQTccwm
M+XIRhxl8iNjYpA0WiZSLlNfvp0Ig8V2HIsnszYUd1uhYHUvKgdNfHSQ+w3OkLO4qeZOpa7oKe6j
8BRTAoUw+pOgW0PO5qrtxEeJkQr+XBk62fQK+jHdJARmbO77tngZnQXbPywzh69LuQztqqY6+iAl
ZrK+a8fa4FPgk0Vg5JWNPD2zZVHqykaMLJqdIJk8bQ41YMQagKzRnLdRnSdfozIeOp/P2Xzu4yk/
VpNZ1Dh3ASH0jUq2ApFFVWZ+apVK7xPtxnprNo2HKrLmja+aVlrfMYBVv2lphySs1UkLkLtzMkWu
HAPD0R6Pz8fcitvXaRrEvhvGfuNmhnKDQ66A3UZWOwQ18IjCrzk5kjsogSBVvT6TJWTTsRWrvjOG
O9WeF3zEUzzWb+KoQao58mpt3M2OXe/dZaA+OtdVd9InjxI3SJK+F3ipNK7tN3FPCFH1cWmDqoyG
cgVZs8Igd9Cco1r3ioLQbc4fjBL+JQBNa8bzec5gqrDVkJrUhbak6A4BPb6zE25rIaF0BLZTcbKF
4DGSa2FJWNu6qOMujBUF++Gmmzm81bKw3EAvqa3fNTKTRliaen6MlaV7qxNNeYt74EUhNY3pp5WU
HApRpVSej2LNaG4a+BibdM7jq3LIgb002qI/42mIH4FqCushaasBCnvUCkTKUpDxeWPVzsqmlz2u
ijpPv5SNR3mkbJbHxetx9U41LfPrZBSBm6jdveZNWNQuWl1lu3EZ7J1DD+2p8bCgDGq7NrVVjUDB
V4DVUL6awpNbR9autZLGWKn+kmLuHig1kgK+UqlIeYBAoYjRdh1QqTZCQLxVkgYJFTaoHiq9OdYr
L8ecWokH7I0LU7hEmg4KOcW/zvraJInXhpHltDGzsptyR0IVfelUB+2Vrk+tx8Ga58fE5UpCLVVX
Y8A09vBDwUVT+LkQtBE8LN+ZUldr6sqxB/U2ixZAKn2UlmtPiZYbe8q74RBRCZ4Q+eC2geOPOd4V
ZkZeqXjdBKCuHym96GVXfM3LqYj2boGxRdBnhRqWGZqv12MSe+naKzvxi0pVL4MJ0NWhRbD4rVZL
SKa1MmUPRVKjBeqWwnnsJvyXfbUaEHhJyxa/4IwU1wgWW62PVluKftu0SkmSkTcpJrheVz00Zoza
TKVW/a9KE81rGsuJ/oCwNBmgJdCTfU29++hZE5FBkwjDroRVds6KS+58C9pJTj4m6XgHJWOjYJtb
tSOCHBTGlwBzeYYxPLPZxFrulYGFkPUPFV/m77nSlSOxvKlK34b2czWbHaZN2TKZL9rU9idHjN5d
Qm82sSyIygSdQXvUpz0xE9MYWSfiltNC5CvRaHQ5NYKYspFaCSLfmqLcZeMIHLjGjDRo31QKNUps
CWzeMvXFdSqyHzYNxXI9qH3/iqLIxM2ZSS4hrWycyvXJ7HAzVHO2ttYZImxHNtWq7FX5c7H4Dtie
XvWjiBTprnuJXO42bnsb4VJjtMeVozfViYjTcD3Kq8zbgQozK9+1Srobpa1mCUW3uJZh29XDSxLP
dn8wxnkAL6FH0dWMN/gTOLG0x0G8dqnTlZYn1i6LDrC4KV1xbWPSvJB9xl4fGLKx6/WStvn90JUi
3hlC9kNQZc4wB1Wuxj9QSx6PqdCM7x5GAFjhxO2EmGgsnBvKJVAJ+H+9PjhTZys7y+qFztuCIOXC
HhRBK6O+PsRU3Yr9MnlqdFgcY7rLJxJrHBMQ31O7GtW0aHRhvxbCNDa2sKKEVBM7naBNM76Wxhn6
eavpvXXkyoqsbkqTRAfh10q49MnMmYbsAjZe0YwDgmUo/eI7UsIEg3o7jXei6dv4rfGk62w9coDy
yyRGZXjFI1uWd50oiuIQ90oFtxlU32jf9ulQigMYycaO/SIxB2cHDUgvwZLWiwI3QieRIV7nU6iq
ZToHHuL4PQbjxmis+ePK3MupqsmERkc/qBF5Xoh2yZKArtaGH2OsZUfDaIqHso9PisFNaiocO1HV
BapO4r5q9d4ub+DwVaQhkUV1RvVecmFryWZi+V4JO+kPKaNZ31Xa4LXbvinYTWprefVVUiSWEbRT
mUeBEbvFW1do+5lcsgmTASP2jSYck51C0/yN2nh73VfRv+FK/795PcP64F79f/d6fsIcuu7S7+9M
nv/5R/9r8uz9izweI0c6qidz5v94PJvqvzwkykBDYCzzj6zE/3o8G8a/TsrOFAGxl0XI4cRI+Y/H
s/cvsHRQczGStf4be+ePxRFoSMRwsPZsXQDT7+sHyYxq2RTn06OrJNktwa4P9RbK5h+v4+6fYsuf
BscfC4DodpFinORPQPefmyAk6qC0U1KRY5WhsFYWTeT9UN8t5v3n43wslDEO7WHq0SfRzXNZbNOS
RZGR1zw6+bXGvWZUKD58+3yMv86FQI9YgMZLO8ddA+TldswZ8Ng+lXJVN+h6mNdTgZK+sft8pI+N
QfM0nf8z1Knm+Ufdj2SFDaAt5uOwnvMX84X0gTa8Z7yVmN/kOwvbrCLfTxxsgAC1e7SJ/O6p73Yk
vjYEluuiWH3+RB92y4mkcvIBV01KRnS23j+QmQ8zJDJutomT+1rzFVD95wN8qOICW4OBROWb9o9h
nw/QpTUsV0OLjz2cqWNXE/m6aY6DijvG2iVjCxCENB+ElxiXSmk8+rsq4WlkvgWgzzTeyejfTy0x
0lgsaJMenXrn0ktoqUX+P2gR/x6FVjtaQDQS9LPPLYqQzMoy5me1CQogq86F0wvJLNtgNbyznTwk
Lg/xhZrk394qrHNiBbp5p2jyfm4GQOIBvYT4CACbXO4ACgmXoFOKvdGyNwNE++er+OEzxHYEbXq0
s2HG6pA334+n6OlA+mBmx8q6xkNCWj8iealq/XFOJysuqB00cw0LhOD7MYoxy9pM74qjwP1WNpgr
V4GQq1PtSDxASL0wpY87//1wpyn/8SlKb4iNtOiLo43ayWyQx+fB5y/tIy2StwbuD5EmHTVQhJPe
D5HpTjb2lpkfe+N+HuFBcL1exdODYlyblbayACZEpbqrYdZ31jrrpV+ZY1h393NDMlfDz7tQOf/b
MvJFIFrHc3FhPHvFnV6Okw4+5GhHzRgST9GyLop8hWYWR+F/jsu/nA8fWxDMnQMO/jnEYzR2zoZC
PV7GcTuUx7zez5W89iLFTxZzF6tpqBc/am2N/FzlyxjBxS8JpVljunB0fOwsnj3C2Qo3+J01Q9qW
R6gtUg9kHTc/M5fqDp6mFYk6OfmAYFqYOMNyrc7N8FxZ+gxzS8TlY2G6KPtDoKBER1PNQDdNKd56
rivthW/5bxsRDxGwQRRYCJVn37KlUhnHhLk8Nq515c3ikQvrpX7dX8ZAHxGoMtp+wOycU9Phj83e
IPQZW5pdHl1KhxsgQnHg1cK7sL0+out+y6E5LvhEDUzfOdbVo+JTya6pjhEM4FtP6fRnL8rA8NZL
X1aBpgrb9WMoSMu6FwsRxFyUwvTJoymB2nacbdr+wZPIUgYkvidIcuL1yYWn/HgIWxYx04ZIBm6U
4u3ZyxgiR8aN64ij2gRu3PlJl+K0tdy38c8hW08gkgBFiF2mp49KQkFhTELZH+MxCaTYxFFoKCvP
oB0Dv3C+sBd+NzXfH1o8G0cxbVykFJA6eL9Q6qK2ha1001Fpt21MjyR6HVUiQfZwsp+Mlq2s+lVu
tej8r1Ml3UUC6JTmV2XrK3VQPs/eM2wlC853sbatVVJui+TXmPqTe+uO5oq/PXYHRGVSCEgeLYJk
DmycxWq6KM5KUckVm2fFXPfWoW36UI3eKrVeJTfpz1JsuvzVzp4pRfas6Ofh4mPsZ7OcmO2wx0/6
X2eRckyVIROaNR1L2uR+ZQt7pY6Fujaz9FdvtvNK6C51axojn4/7W4v07H0DBCRNP52iZH9nB5uW
UuMeVBc01vw1shDMUNd1vKurB1k/qOmd4fhp9OTNT6liBHTRG09bNbfGq73TlavyWn2kMpy5bpDd
zDJo4sDSbpMeQOHO3Jvu2rJD7SCpd2jzvSNXzSqlYr52soHrqD8fanuD8FZrfPF+6l74+cQ+thE5
dYAm8ym6iPsCPX+/kahFz7lMouko0srX1lO7ztu73Av6mNaTV26kfS3j0ARif23v7OS7eKJO1Cl3
loo89LMiQqcOInfL0h9ksloof5SHygR5HNLdMSJMV1vWKZDDnr5TcgEU8hGzevb0p5T9j3hFgXNy
ok6ZjmqOpwRol8689cxtbweOuUmWw9giGpCGzr0V2HsrfrSdQ9tha51t3BvqwUl+CTD6gdmNUy/5
D+1Y9F5pyZ2fZ3kpCsdYjOnYLNAJC2PtLU89Ruudiz9pFTSie6Tu2ptBZH2hY/j5an6AAJ2Pfn6U
De2IMaLG+xDhUmVhizZqVKd+Y+6awQxsZ9vl+p5K9YVxT+/5z8/j97i/Fb1B6ajcEd6vA90VhMTd
ej4Oco0jM573/lIvWy1rVmZ+k8hfHZpncbZV5z0lorD1nIfKrDYDe0f8GMYLm/qDpMHvx0H+n3Y8
KDj7Q3RsxZQKvZ2PSxvKau/QVPDqFSU2xbqPtTvp61kduhdZbufR6XzYs+iUmhq8XaLQUVGHlUsv
ljapmK9buvFdtpXyWUFI1di59fRahzK7ncCYDgpc0Oo71Pqh+nJhVfS/rcofr+H08z++DjOOUXOg
43p03pC3W7r7dtnWyov4RbM4Xx65RI7b+b/9JP95CSiHqcClYJWe3RQdookix3E+xt1THj06VFU1
nVb0W96sFfvonKy6Q2xTrfrQlFddG+jRQekfMu2+A8LDZTq+cG3/bSvzYXOCOP33E53vhgXN+RaR
j/moXpHPOCYopHkT69amb14y95vhrFuKbVnhN8qjl4KH4sn6Xb5QCz2gV1W2d7OGwmhyNOTGNm/d
tL1wATh9lZ894Nm+oTXvqsAVZvp4xnPjKckmHZO9UunLpfhwiubnI4HFQr4IPCw+PGfx0qJp7xqx
Nh/LiWLjSthKIDrqrBG673SKlHmTzHgrUild1pXV/hy4qd922UTvdKwOpF9otsx4a0HNGrdJ0V2g
fZ2nn6e94+Dx6lAKgOlxLkWSecpcZfTuj0Ve8bqtyty5sV1cCg9/e99/DnP2XdhZZ9Au5C3kyrVS
fnPLn0v0Yr/oCNwZNBYE58I2u6nnR13eUHS/hCn8W5j4c/izYEmZuUiNguGt52zaCKD3mq8aD7n5
XZmePw8Bv7nIHxYcHh3iW4imosz7PgQI4Fh2z22FhP5b4d4OoBzqSqzqbAvwb8r2ji2xpEpvod2H
Xf3NHr5L8ril2oHcDtx6nyc/63Zll2tz3nNLIkF/WKpN3ls3Lp6avTsFjXLXD+0O9MDVZE7BJXr6
304WunonoRaEhZ1znHNDZyW32JjHGdFSkDx1m63cWJKQTM2QheTonPKosV7YI7+rPh9e3B/jnr04
cIuDbeb2fOz12o9EmFbT2gKUYEZ3ThHkZr6elK8a3SlxGL3dFNP48vwTWWCywsR+LvMaOM9EH/6g
VPuLlsyniPDh6RzAZtQmyIfPpfML1+rNRTjzscNH0k5/FM2NVYSFy8G2oyLoTIrfXUWoFHy+nT5c
iX5/oB6ORkD3ob+fE02xrZysLGY1rESsM+oSlJ72diTp41Vh5EkfcZjQKDAN2Heox2qHpjlmPVZ8
+KZzuygXY+/E4A4wjL9qpuZSGvKX1wL43gRrcuLacj862+32VFGxcMdjN9+U9CKb9EFPgtlEthaL
cEMe48af5LV1oVwLGPjjeriwsilGUUtH0+ksgs+1XrdGx3sxHCcx/VZTq5vFnLQDGBb93qTh8z02
RfbWurWp+4Bk8pCqizhEijL8lFAUKP6V7fITn9WtMch0300sATChUnvpqla7WSyzezMToXv+PDrx
HkaD4gLSHF7d2nC+TF4d3S7T4Dx11dTg/MQIuq/2cXrVyULd67G99LjW9fJIlV4HH2JyLdXGpTom
o5FZQWbTEKAnDijQt1SATZI+HTfuuVbwVbdE8ZWcijUuIMAm6N+bww8qN+lRQN+slFnqu2GwlTHQ
BpFmoY5Tx9MS6UqyKkpNzyrfactaNtdZh4VK7FdxM14lBv8klFI3ERiiHvBDKYzI/qWYlbIcZlRI
2muayNOyrikAQYMdvRJ5HgSwo5vCGBRQddClXuWoWHmQG0Y3hLATFsuXKVjmQO8Vo7mCg0J8kLmB
todoclgDmp3Y0Nn7NLNuzNqty13vVRYu7k0KvrZi00/IKxsN/qFLNgNZEL2hrgSe4WiStblbbkhu
JcKPGJCKMlSbE2I7kKDKUglCQx3Sb8CGpgwFdNCOLcjAvB3toIJpc981dUlXvi5OIMEOCYmgjgW6
Q6iupPamHhPlaeYg/jW1o/FzBHD3rSoysEG5UCiHZzFtSBKDRAbZ6Cazr4/IivhOObcaABhJeZIF
bR7zSPW4b6iVBkwHJ+Yn3E7AJwyNMj0S+7vWN+3JfOhgqjRBY9a255tKXHfbxHHVaG/YKYq50WBo
QW2OmxMycVlVbUPLuCgaLroRHNmaAUWlB15U67qPCWS0+KcJzYFYbAcds2YkALa2Ok0U7BQK3dYs
0m9TTKUzwGCxHv3aBhAJgsVV1NBotBxhTSdrX5ExH+ZVMzd2Acil1Tu8ZHNmHwvLGsMoz5M3VXHM
JugHoe1SPD0k+LyG9bUnBwcRTtcccGTZ9cZKVLa2A6CFMIzeJe2d0xdOsqLPkTyN1ahT1bCy6s7T
RYX0lb2QqVKZim4bMKAvYvCaBCRbO6YgYU8It2kqrS9uHXUZGvCx8SXP6SWESaQbUBDNgXa9Ac24
D+xc676bsTbaPjoq6YPHbuCL1NyTBehkxdyxQfiBqDWQnZryfhn8ASLPBpJ59NrHjTJs577P3+LI
Na+8MveMABRMNq1iOu0F6rSleu82ZnvX5KKuV+Rx411vWSxx3np15deZFUXXtgkXPjLkLFZZPNdQ
/IrRPJh1xp3EqeL+WqoaNdXZy7zvAKKGL0rhLLc1PSkL51wgOH6ZuOqeZhhAQgXQyH2jJd0MFCjF
ok+NoFv2wFHXomhchHqXLg+oQ1V3sPkzgFBTOnz1GoMK/TRZ7a6LI8SeFHA2P0d1yZ/HNCpfbFNp
u9BDG+S7tDrTuM6LpdHvEt1xv0e540DE1soksL1yLNFz4ae+cEQP4Cl3xu2QiEEExVIXoAMX60UB
k92HMbpI42pM8wJf3EqPQLfokxrGqR5nQau4c3xVlH3t8krbBg3SJT62BdRxmE2Tt+mLBkF/TwD8
BYPY4O2bTOX0ysHGHboH7vwLkYWCanTUqze6pljSl0UPNAYpaMPPlcFQ/WgQMTZz4FL9NLWUr4QB
9SpF1Agg8dINqw4E3wLCqNduBOyMyu9dQ/4YXSsZAo2GzXGxFeWZne+ylFSl70HFoAoIiAZ9wFmp
vWfZzupTD2aXpp9i4zWJbhOFSYCIT7r0yivVSsaOIBZpPztHyY5d40ZvqlV7XxCViQ96PxrftaLW
70ZB6X1VJyYpf195S7mvEUXfLdrk/orKkUiRzrN5XdMNyAM8Z5bnfFRRXOq9pT94uSkX38UYHJR5
08RP2GyVYOUyx/uWdcn8xfBKQFQwg6cb9NbiF0cUveoPlcjvJZCFflVFjtP6xbLgQ5rJTKhwrFtK
CHaq3OpJkz4v9lTXIe8r0gKrXhCii2fFIB3z0u6HDiD73tFLeCtmTHneV+sCkKK9aHbuD2OusZDu
WOmIjeNoGkxDEt9PWkKnVMSNjGEfGAMUQHPI7K1i5KpNiMnsBxFljQXDBwWEsZbdTxp3zbe2jZqH
kRbO8zKny3VkEpaQcu43EVAQvA5HmnkAgzPehJisA4przStaFPP3riise0Vpe8oiHHQ5K+q4bBqg
LCPIdc414DM5Ug+9Z74l3WA/ASnP9XWTuM7VVLUCKG6qlTtrUcFRWooLQsSzavYvmjaANE0Ya4cJ
BJmx6WOHVbL1BuXIuFQxRV46bLKCPIplFcDwG3aqWbYvHQRMDK1+Y/erZHHynfkPqB+4eV6oV/Pk
TGMMnlda4P6d3ySA7B9GgChzN3+yiqYyG9/6N2cgRUTobvyHTQC8coZbYNSjUb2ogmb9yjCgpa0I
rrLZw1CrslujBiQX9n3jSEJt5A4bTWHt/AVM0LEAXtgB/5bd0YHRIINxsmeKKVbUc3ORrX3o4jYl
shV64YbAdNVoJ9AJuU1U0zJCTY26foOcwzTdRqNeV0Fbtu24k1z5bsfJ8aKgoP9sbtJ0TOWmKm2v
B0PdZeNVXZWDd5twHT44Xe85a4sTKqn8Ues4RSZtnr+PzeDmK1MdldsKlTOd43VQzFD3hgj/bVmk
UZjoWdtfVR4MgAAoVrVD77BdmyW78gQgt9EJwIlUDWtXxlu7lOZaq5GS43TWXHyb6hF1d1NO5rwz
Yim+gAaKKOeLMjuIghD2KMqpvrGNYZpDvNyVPCiT1vpldZVXrUBBar8KZ4aZOZQDoXX25ElOB4R9
FhSDt7zOZLYeFg6aVWyxIk3uaj3PlJtkyE0M66K4vReOzN84iex8pdrQFRSnIIZXWlpLv+hjqa4W
VY9RL8+n/J60Aaa0pyy+FkctrblsjgEO51a6SiJ1RLbXiLMdkM/UXS3uMj6Xox3ZfinM/HbuIa14
3WDKsHTc5MVJi7nfpFU93mkxTesw7gb1wTIy+cpRbKySIXHhZZDdlqFU5wlKAnBKLYzFQAW6TJO5
XbFh4xlQRh2PmK8k1lMHAj3zE1vUW4BRTojVcfdDS+gYYLVoVq0/J27y1QU1pQezGkfbKG/0N52A
U4QOnj1AZj2JxB5duabDAMmwX2JHBQQ9TUYb+w39vpYKHwi5lbLU/0Pely1HjiRJ/srIvKMF97Gy
MyKDM06SQQbPF0gkkwQc9319/SqY1ZURTmy4ZO3jllR1Vz1kGNxhMDc3U1P1T5EkIicEXlVVXFmu
tTt4o9KbepNHvqUVGeC4SiA2BwGo+3AnkHiYXNwIBNkR+gBaa8PUlvuar2TllpDCyO2wS5qDltXQ
oEorZFwg6ErDeKMjAc9M3B3K93iM/TdAhfNXIIKRMOpd91MSWsCrs64tbrWJDHfINeNTBDj+a6nJ
QI4qdePrtpTW3WDyY47RBbmC4opFQOfwiAA+Id3KuPiWC3kDkjU4q62w4IdnQDL5n1Gq6B0Agrmx
V8ISqj4t4IxvEXQenmuk94Wl5QO3qeQw5kFkCtZ7NylymYOYCQEmUa/KJrfTUeUKfFm8COn2SMLe
ar0sPg5NPPHIPjoe9P+Smj2IwAvfNK3KRc6gCB3x4r6akntF09pxX45l9SKn0XCrAzucmSIYrKH1
Ds69A2lzoI2zLMFXCHrnVLELvoM8eSVr/U2I6YfOk9S8eeyLqq0tvxmHu8Hg8h8lSriQaIsbec0F
OkS/Ur+TVk01KP0enIDTz0yZZGKr4Cz8cf1mvVDmwNwx4AzowAA2QYuBJlqZJXrNdccJR7uQe5Pq
1WAAHLLUkXrGLX6uwFLFA9hCXXzG8QD3Qt2SDSOFgKSsd0d5uC3QQu76p5hzVXHX6VvcHOT760tb
akroioqC3kzAI4LelLqVyxy2TZC64xi3+QPo80SngF1XA0CWh3oORAG08kBQD3jAbIa2STIci9ef
YaHkBkXuWTgTDwEME90XkRNMUhCjO97roWi2rYxswcu5n8lUWQlLcEtaKGPiOiggbdRAdSTR4s8Q
emg5HC39MVbHuQ6gcPeJBnZLRE0MoPXAqGzAUDkibapGGzzYAF4PaHuneajEJjfp5QenSqPVidxP
YN7kTVzkhdtqkW5BG6fdtkR/jMVQQsF2VC2c4Oqq8wscdQYKYppmNI5U6SdgoiGU2YaCy/UJceSx
kc0WaYAr8yP6wkgCUbNSpHJijDAveTLqZmBMgW4u4DnUVg8hX4KtJ0ZDMcmeFQQ7mfuh9YeuvKml
x+tvdanZpgO+pOAvDEiiG37pWYneICsO8/4o+44hr6PcXxtoO2YI2UX/2SU5NK/S5xHjT6nGmePE
Ejz7Bh1BPQwPAF5LAQuWNZobrEBQmTQgHI+l7PqD7rUAd4mosYKQVeqnbTWtM7JJAWFW5Xe+fcjb
zNVLFbN7L2D6YnRelnwcQE5wF0DBCRBFqpOrZJPSyUoBSID/Vrbvo3GLucFKNbX8BrfCf7LzaIeD
KghQr280u0E1iEUudv1R8rl3Sfci38sL1ESDTZ7UHujh7LEdXAw7mlAdtkUgMq8/wFIMQ7Lyt/35
EzxrbY2aghM0a/uj2EQ/Jg1QeU01MQZzq753XGElgdWKjFnsb6iVr5ctYYvh1+ARo1/2VDRNC/g2
wAfo2kfrst0pCeh9b/m90EDi3AINr1kVWyFCDJ3sbD+xkIpLfU2s+PcTUP7O9RnufxGeYOTqlYAZ
Tr5EkVMFa/8wzzNZwnwj60IXgpGp4l3f8YWmyYVtasfnEeQoUrHj0SjcDAKE7VJjp7Qqg0Bl0YvP
lkiFj6pNIUs5f1ESRG6VBKUcJXNBq1n6Hm71N1omv1xf17JBoKpw/IJORaXWxfmVznWAIaEz+Voi
c44fMlQqxnsJeA77uqlv7w88VRco5Tl2nnltmk5yWfaD/PASnzAAT+5DN3nOnuCzp/j5n9iCy0LL
Y3aYr9h5ZguDCsbERxKQ10/SUbRkizjCQdtze3DgOQxbdFvxa11ntqiMQhMG9I98IKPFQ4qMDlWx
uzEFfbsFXmWnBnY5taWN+j6NDvo2121/a9TQtqn3JxVTW/OxIj9se+vFMIPVm+xMZm6FNrEG67U+
nk6fo/kAhmiG5W/xgLZMuaomy6BKDGG5q1Y8OOFutXsQSXtmsyE7VBPuuhvVtzmWWdpfaatUmA9K
NYubEO8VSYBq6nZ0Ctbh6vqmfjtYaSOUo/JyNmnaJMLIvngo1j/8dexBhGFteJFD3OvGWM4zL/jM
UY2iTIQIsP4HuzysuyfuT4Hl6Hsi9YTmiDqrC9ATCGVoBHFcYcpTMScXlfyV4VVmzPqyZw8/z6mx
YRdWqMjclYM0yqkhP1ShE2z9uztz8rg3xZs+0VEOzTpgOd+CG1wYpD65OiSTjPsYBh4eqqMroYKw
5V/lu2yLKUpbNyWregwdA6XbO6bt+eVfWyv1xUFLqsp83PwedC83d4PDiiZ0F4/eS+q7KiQOwP8M
v1/tOFPb+rvG8W/heV69Hb3rvvctIn+d6RgABSYC8f+baCrB/JxIeOAo++yjJ3s11FA0B0TeTuNd
Au0L3/3Mm0+G0dkZzjfwl1EJ7VOcOEDJz8nNmcd3eZPxTYfkqR2tUe8dyVVkL8G8fmtxhtkpK71t
1m2zCj+uG/5qll8xLFOo0aI09CRXemQw01oI74k/PE6Y+m5AW1AhWQxxe0epwuTJU84F2yRb9/0e
Na+VgS5q30TWRIp1JB/RSin5BxFwOxAxgI1y8IEkwkx9LK/07un6M9PRgdorGhJSl30ztDn2SsUA
/hpFJDPoV+j+MS6IS1sDgnpgaUXMQuFSTDldOPR5O0k1MDioa7ihk7WWVIN348lXvK8hQDtBwUdN
D8mP+tGojlyWOdIExjrDvxO5PcAiar7nBWlT3ajt3TB5vbQaACW5vhv0V4/dMERotyDjFjDsRJNh
QpMyFApu3g0vnTaDf1CkdUkSe5RnigSGsW9MbL+sQRsBgwC4UwjUhy4XUoO5cxlJdvTg8zVGz2sv
QW0kQ+MIHS+7bm5RfdeaNSSmLX9A1aYE4lerbiu/2mAUZI/iFOOZljfg9yNRrylCf7SYSh7wyqS2
Sl51xuwUbAJPQc0q6Vkq9yxrs3Oefag+mQawdijIDQE2xpguhu0FHpJM73yKYdouYjjhUjTC6wUc
FzN/aMPTMAIl60TA77HhmSyvBXBrZHk07YQE55vZNaJm6f0YvwIA/aHkvXZEDUc4gaCHBaulA/zX
ewdGDM8Aumbwll8uu5OLFmNWWHZRHkLxnrd6DOSqQWDJIgM58S3RoE3R77MccqOSVOxwqd2WIAB9
KbvWHkm947kNea8UO9r7aMP7LLXsb9nbL8sgZJ7RLMCsUilOPWRFNOoAPvPjSieji1nv3BoAuG5f
g9aD7lgL3gb0BkxgW+0qO7H0F+dNpGLxXHz72z51CEix71cV1J6OWpvrGOzvZdMYIhbf1hL4EXNx
MnApGDQVwNJy+S5L9N+mlACZq9yCP+AFKxLu63TVaPtJ8NLCzBKs8V6DYAbKQWK/m+J7oXIbDFPH
rQ3d9kmx41u076yMCU9ddLOzR6N2IPDHtB21eDiKyc3QWEmtoBptcmhdVi9R5OG6iQmC+/KlqRtT
mjDUcGO09w1oYV6vB9XZx769CQAPUcCZMXIq9ZXXuNYaOiEA73T5CzHKnwCrh+npupHFxWLyb8aw
YUKOjqU6UD0KxCGHYzYIHDB4QBX4GHFCKuXkfrMzAJ24bnDRvwB9Rl8WpQpMHF6++Azt4D5to+GI
LlS0Afl4fBrDKGPIdi3u3ZkVKg0dDMlPNAFdWylu5Z3fy8G2kEII5ymN8XB9QcvRETTgs5AMpolp
BkhJHqD7CSqvYyRChBzDeAIqaf4+KA4xQCh6ufKD+2b/T8rXmMv7bZbaSB8MeURt4B5csSf8Ww5N
K2C4s1slMbv0rhA81je7uKdnBqnwm8e6EIdQFDpqHRk3+TBUTt521VrVyZ+yyH4FQaiJgLVOVTHR
TK2t4wZM5EkZPkGu97eRLxGrqHJ5V9Vo7IBQCbiVuGOSq8+/+u2DO7NKLTDNs1rPACY5in3uDCsF
fXgOXGErjFRV2V5JHOA2ut7hUtY38X9xod/rpY6bMuGUpG0KwGENQBAx56JbHdAZwAdpP4PXDpJl
mvAA3ojrnrv8Qn9bpQKM0CJr8SXEYF5pbkXkkcDY6lzPiDDLJxo6LChIz+yhtGCqUHEd5JjhN6nv
YESubg9NdNRl0FKsU0cDEyFYtG0l3gI9ZoIuZDT+vPIP4OW/7eNIvYw4HPjR+obDMossQLUpzXex
5jRzcw+UXtd3dAmIemGL6imlvhgLbYAXSfhVkBrAKcjojXpiSWyE1bUyTFbjuy2PkzwDs4yq2bJw
V2evRn0qtTV3CrhPcYBWG2Y8ZWbevHBnwcMZgiTPucW3+93g5xoEEYDn5+LcjcguNm7KMnotjDsj
WgH7uJ34V2m6T/lN1Kz8trUjrt5w+q40WONIjCehL3yEk0td7Jrh2OEGJ2NGKvNdhcsPLVKqf/RG
/l40fVHzVcDTeHm+QHGuLD8baCzK+kOT3tYK75RgWcQhLgJQpNsJPjAF7wzUlCDKTDGiiPLZ7YCO
cEK2QtxZIhEYT8fahzkinSXynJR1nVzhmPLlF3Fcqe2ryiVm6F3fg6XrAkDHCN0SeO2hVHFppW4M
OQIcA6MvN7V6J/GgOAPakUDHbZOKrN7T0pLOjVFfANHDZlDyEUFFK4eTTLrZheTBBnJS2HVpqrD2
cCmD+TXaJqK7pGlUJqmPjSQOuY/wcgryH3W45nsIAZaa1/+4vo1LhsDIgFs4FId4ZGWX2+hzSg9i
z348DmVpTwU+bK59LCrwFObkVpdZYXN+K/RphFFkCaQhBloACrWRY4wrLdr843HKNS9uH/sBAjET
GMjajWRsjULYSOTTwDjt9VUuHQrnZimXDIQG6h6hNh4BENfqDSlf4ti9bmLJH89NUMnZBKK4HFSX
47GrX/rutgJ8UwhdgklqPT5WMet0XXpvKGcJmMPAdAgo+C7fG0f8EvIB3HgELtQqY2iFaQexXek9
RoXQ6L6+tu/pLehIJGSCYF9DekYrczRdoiSYTx+OGI/ADJns8xsuH1nqI98/sgsrEv1F63GUkIBH
JDc2jfY2aS9Fbo3315fyfd8ujVAOGOjVEIUhjMjjaqzcTjxJbzlYtGLG+fzdHb4YXES0LtE0RxPz
8v2kmEep+xLTVZW2DvU1psOdOHjmDcMC2yeGMhiF96+Z6MsP69LevLlnQRfo3ZHvIglXz0GwBv0H
sp5BNPvBAYVWUAPo0K3zF5H85ManVNlqIwitWlD1csBIFagkRauweQ/Jh4xZknGT6cVKlNcilE5x
kvQtAK+s98DaH8p/8x54Xa3H/qT53TgdmlVtd6qZi7YaMJqc35pWgKKAwkcBFYyB1oREcznAChfG
gwFTcbKXuhD8XU7VPYBjxyz79iHjPUhQ9YDL9vFkYqwmknnoEcQYMvcafg16RCE7RdkpREEqhUIK
Sxn7u9vjjoXMBZT3kJcQ6LN81DF3MmmKf9T4yfXFdVkJm+mTa3pGgFqygy7+rPCGT1il6SYqtQT1
ZVFzR94ooNUpv5dToK3SLO2cQgTd8vXv7OuOfe6QdGOBcsi0yMe0HDj5obeidXZX7oPS9O0KLRMw
rz6Gm/a5XjFMzt/uNZOUT0VGnpagUZYfeG/YRbb5fqdYuM7tWGO33wppKNIKuOjju8adDvxUVKQi
RpIiLZG0h+KF/9QgY43OKyhRgTsGDawT2yEr4aOjFmSzMWQ1zwOA0whlQmozG0kKK2kUw+O44R2U
YNeC0zMC1sKiYANfCrRbINco0r35Egyafuwr4ZFb6Z7mBhv/JzjENoLDr8I9x3DGxQWdGaPCY5/q
UphkangkN7fCc3bK3ZzlDfOZfuEN856dmaD2LOYjyC6D7vjYb8I7spKt7E44vEY35Vp3OVZpdf6x
a8Yo1/OlEsU1GcYql1txq2inb8p9tYotkGKuhANZC5toU7GUIr+h/b784myNc5Q9i/pgWyYG6eTw
GK7lzbAbtuq63skuWC9Zu0knbrQlqn6Yhe3EcTleWHxzRGyUHyYLdvblivXe5h/6vpMC2OtAUGZg
CupySZlkJErMS+ERlXBH3YAVeSV5/i00JhjRYt4b2hAgoFAmnWUEEBIvDWHoMldjtSLH3Jlc0Zrs
xFa23RaU/OvJkizwdtnEBTPp6olh+PtWyjoPHRCwCkL6DYrAl4bbHPBfvxAxKwJfCe4VCHAln5on
b5ktDoYlg9pLGeLgQdLBUmN368n03cJ5lhzU3hnp9fdgj9PrbEk0qVbY5xhKm5eE4Z7g5q27e3cx
MLkf3fA+eMUUBSPbWfD7S3vUuwN78sQVDeyN8HrO0pzWbW3I07D6BjNlJOUkMISWNS9rGJYEZPjy
XeUEcDdU+qNj6VS7xC2txH7rXFyjVwTFNAzVjnfirX5brsGlu4Ky+/3w/nOmJGcUtZjPQd0uohR3
uLLBc/SbZA2aLqvZ6QdA4IDgdjIX1MceWfdu+xKvk6foxvBAjGPFrrZmvulFlzrbEKqcSJJULhVd
AuncroVMoi3c6LeCA22LB2Yt+HtMvdx76owI9VJHEoE1Fzban+ZUW9x98/z+innLfeUR13d8J2KQ
InyPPuDUkzC9hssOckY6KAxFSHRe/nIszpzMH6rtP6Tun59+l1aot5kmGY5fA1aCk7wRtqIAxTn+
nhFmvh+xl0aoNxWnYt4pYJY7dq5amdIutKbt5Fu6DYb/XXPaWNGh2JcYqzevG/5iV7wMrDCM4sW/
eQmps7DwBSD9R/AS8p688T1+03+J7NUugW5k6/le7VUr5LiO5qkokuZuv2Jxen6rPQNzD6Y7fs7Q
eAP/Ti2+n3Q9VzG+cmw/6xthm1q7YF2+C4/RXri7vtyl2GdIM4XGLA0DcDR1BoNKASRFU5odKxs8
QLaAA0tfq7YMDW9jA32wFQu1uUTjh4YMmnkSBjNQHaLcB/IxMicKWXaszRK138AxrDvnVHgr7Y51
hMz7RL1LmEJdA5iumTyOepeK1pVF4+cQyLTumEjG+TnPfxzJMygxfvNlUBkaPrVSmjKU8OxKBJ7Y
xk3ENCD+uo72mLbTXcbBu3ARvLRHLSZTM43gkXD3B7LiQZnsDjxBbuF9Zl5mZV6/Gn/gnxVxURpY
cevEY4M36fPk15IRrCEergFTQi3Zb1S1bUNwSaBEzFs+Pgbfq9bgjcL/gzyhcgHyCTc2w0XnU4ra
6As4MeUwYK7W+lFu+2OTuHtVRVJqhJb+4kyPD/WKYYz2GKwQt4ffoBHKVskVvVyPgFVsFZPV26FP
BPq3qReoCnD9vMVvg+Np53sulJ2v79RCGQVPfwYUoD7mphCiKlHQ9kzWg9sdW1QBzNhpvdpq7m4V
V3LfcCzY+wjqLvZNl6xQd0NLEiMH+epw/VG++DOol3bRCqU2Um/5rCINmtgAY3Vu444bCPF4vOc/
cm7oFS8ADrjDux2t+U3tjONt7gW753g9usZb6wbrAjmR4EF35DM8KZpVt2v8b+c8EDexWFFiaTQD
z/q76UY9ayVi+CwgaDLmTr9pXNHDXcvm3tWH+UmyT9DZuZn3133//zfac1WUsF1/87jap+b0Hx9Z
Q5rx5pR+/Nd/Pn/UzUeV/cf/tHVTnRKK//zXn/6L/1w0/gXp5vnyjko+pGbgvT3+9H/9JzAJ/5ov
OmAGB5UjjkN8tf8mQBekfwGpYkCdFmJqPA9E3hkBuvIvwUBVaiZ6Qfls/nP//b/fh/8VfOR3v3y1
pv77nJ+cCg0aunMCngAUGKidgOuWqr0WklFLvZ5zWzUeVW80tOFhgggEIwDRl4MvM0DryUjZIV8J
IrLLnB1Yq1qqxZbbQn0L+kybQSt+GjEGZ6F5boUR5pV6Qcd8WEX2wcPZm/lrxawVgrYb7Loo1EAr
ljI95AKGJoOJ2+rCphISs1f/TEtyXhsqS0gzoG8PCAGNMKr1qkrrWDO22m1Svgriox5D3ujx+irm
MHoWeb4ZoS6oOUAmrVEbxrbpQEwiQGpF5iqXVGJkR5EfryBzEDrXTVLnIm2Svqn2cRh0HdhRtgH/
1mcnBUPgCSOgUofHbAKQYwA6eXRNwIFMhXaoCNcxJ5Nwx3FQ8Asw1S+21hAcOomFZFzw8wtL1P71
dZQJ4hSGu1bwAc7BpBoZnq/v18IrmrUKMJ+ErjfwRtRJWOqdOKRlFO76og29bkJRKw7A8hCo29gv
xj0g6zzjbFxalQZNWBVEGTMLFrWqDtC8BskgTAaVV479a6VqjFyaYYKWj+6qYCxziP7tqrEKTUmr
gAJWWDAc6or35Qfz+CCigwHeO3pCVpj8tir8NtyJ4sEPuo0OPRrwyTRwg8zY6uVDo0uMkLS4LkVD
3EVVC4DT2fvPynRCYUQa7mLhTo0rD0xVIL0bUxYj5pJ/4xbytxEqtWz5sRQTCesKoIISYMY+gFL1
gTAnEubvhIoOGjAcuBHgMAExFrUYPvEr8BHNI/W3KvB0GHQdk9sOQjHQSeRKmeF1i2/rzBq1qhTE
P5CWGsNdGqSe2KYboeJ/puEILLhk++AgqqA7p/QaIx59tTSvrZL6wIRR7bjYh90qvOfLxquN1g7K
DXQoQlF86aALFweKOWtZkra10ngbJh9BuEprH6Kab321T8l738nmFDT7oO9MgK8gFuWmRuzVkuIN
eWNnOpg/UAGsxn8Q6c7fEBXpGoAU9DThw13Rh66Q+StsoQ0yF1P5Q6Dlr2/p7O1QMaFXGrVVRvhC
2B4qvrgpp/BnUD0HBIPfHKb9rwc9+gL3yxySFMy2o+iNS+nld9Rh1LvXJmmWWAORq76q80+jfhOm
ypzG9lXq9GMAErahfOEiO4UsXXKIgIaa++E5yJLbbBN1BzCpWRJUL3W0OIAqvP6EC8eYBrDGvx+Q
Ll77URvylW4g8kNT3eUbabppBx5ooAl8zddNLX3uKE1C8RmI0HnW/3Ivxk4N/UYZ4KDkVIM/vOfe
mlEG9oVFA74UvM4NIT08D16EH1ShaIVwl+RJZbcgOzBbWU7X15ezaGUmwUejFs01utAQAZAckwHf
W8wfQ0x0d+IfymV8OQ+26W8L1FdB+Gjqqw4bBnooE0y9pl4dmKnTkgMA4CmC1gbqKrgGX24WqEDG
qSJTuPOFQzBKq5wvLXDjra5v1qIVFJzQtFDQmKHBuTkpMgllGYRguD7XPRXTW1/8Gdj413aBTwG9
QEgpQU/ociWimvMqAVPhLsr2/iRZce1FSsk4GOk63Tcr1BctSRNWWIZkN4gQEUwbWbRrNQjXE5ig
HBKJe1UqXgpIAdSB8qrU0GsMQIrIeIqlZAr1kb+WigTxcqmDEkhgmcJSp6GGHEgiG/Y4EMkk46CA
XD1w+Lwv/olN1IFQNZzRzl9VxbOUwCcjD0lbvMJ1OnZmlw+mDgYcWbxlAS0W48SZodmXzgwpg9pW
nTaHpK41OemkyLsAh9Q09owVsQxRJ3U031q6QQ93ufHQdIU56C3k4TZ6UTAi36L3AykNaA1ukcDe
Xq4IZ5shAfsa7jLuMYg0pxofMZzJMLK4Gl1ALxwZjmR8ycicbVsrllIPuhSyi8RPLQC1GroqemLL
Tcg41Oj68a9PAJ1qwAhQ8xe/PpEzS0ObceDAImTXSapZjo0N2suy32c/YlBVYRBqAGLInAybz9za
ICbHeG1L12V9ZmlBHRlpMWahLrdTrPgmGxSsFBSBHrJHbaOOxCncZkxWYwl+ieQnp4uM7V14hxdG
qXcIieCIQFEE22s8NtCawa2PFcBkPDeVwelAZyB28byOesD8CGf72mpij0Q1IDvMHR2iUgFfGRg8
rwfiRRtIg2EGEC/QDVA2QJYEra6M7EI/MVuthHyHxvCPxZ06M0HtlK+1GMDMUrLzW8XFhR/0eU7l
s8iGlxYyjzqqEFMAGa5BZRN52YUDbzRkN+n7NqvcoFMZ61j4oHBRxQgWMCygvaXhJUYXJkGT1WRX
8U9E3PdDfh+Ke4lnaZvN+0G/doQGEZo6EjoyX2D2s9ee15joiBKZ7ORwajdBLJVWm0PZFER2m7TQ
niOjjg9oph56DAgx3IHuzMzfsn5unNrGSSegrqtVsuO2taB6ygqM31Nn+hAMlz7SEWTRgie3EGsB
c1f6D5LPC+NUotZApoZrO6y81u+M7ilSXhvj87q/Lznj+fpmNzrbXCL50MgtFXy26oec3nP9Y5Ow
lrHkKOc2qO+2EaW+DXsJSP42MUfIBivPJAWHXPx+fS2LdjCKowASCDojutigZgIXSpOGY2Q0ekep
yb1aiaNZV7FkkUHW/4H/S6qBEx9lRjTt5sc52zqgg7i0BJvfToPKMJhnbbXZJGVmEyZYfelE0SXM
uxszwxlqNZQXQlkeqt4RgutU2dpzylXgyzxAZB369mG9bSPJLIZH6DSYhgbNZEzIjDJjsQsZ1cUT
UK44yHLZVhqeoBJCqIMfxAj62aS15aGChD0DubbolMB2go0af0s0Vt4oRQHq3TDGAbzZEpAmc4/M
6uFiWDkzQoXhbChiX9AQvoYAV3k8hWq1IzD5Fd/JdiUYkJ9FM9Ouxrj3cr+o7687K43O+4osQHqj
sozYhvIbZX8CQTDHt9X85TUgI7wtoVJEhn2UvhAcPUb1rD0K+Rq5hJ0OMeMqMJ9idEiVBUhBG7wM
ehuVepstr6JkFbZk9zTmtRkSUEN2oZXHW9BfupL2D243EH76bY4KMnkUBWA4hTl+AD+6dkiqjyl6
ur6fSz5zboMKMoHMDZo4wEbRbfL8RNrDqDB2bTGxggoNds3At4i54Msv3vcFMJmPcJk6bC0keJi/
uQ8K3o5a7mcbFjs+Axwj69ZNHDMgz8umRfgLkOfzeU5Vr4o+kYR8PgTTIpDWKoaSTaNvB5sIBbCd
fNKZ4BCtPFSrhJ1U1b2npmnAWv/sFt/cBrqGYC1DewmJ9OX6Iy4hJS/wWL94yNUR84atZgIQ8CMl
FVS0yU7iQNmGIphU8E7CeV2/JhnPAPQsvuizh6B6TnxTVQGRB7Irhb1RVSZfH5hNmcXvA1PfgEnM
eTwtlKaDNB3UoTlSjkqIMfVlqGsFE1pOm0zKOi5AgFiN45ZXCvn9uhcvhVmMvYEsAnVsiDBQHyaY
5dMcxHtk1xQgExY62YsE6Lnr0GqztUDRbVIO4/q6zcUcB7cFBSk1oi3wwpevtS3GLkraEpFQ4aD5
9Rh3K1Fy8qZxBc42UF1r9Sc/lh0iJOAJBAnQ6/UHWNztGV2kanOy+kUIeXaQVpjeELUQOTeXFi9I
taL4YdDAHlqTQ0fek4Sxx0uZ8ReY6S9zVKToGx0i5d2cf0f+HpOPNno71vUVLfro2Yqo1ECPCFh+
eqyIz5+mAlzS/F5SWbJhS+kOnFMHhyKSVEGgDxDfl6vRKGAk3UwjCIaTDWqnYco4qBZdEhK4szQZ
mr30XFIngFHTV+GSA6i3G8BMNOUtUTKokrC/u8UlaSBfBH4XVTC6biMkEfQ2BtiKBt0iBKDI/LMQ
R0fpWaFs8Q3N4qyY9oUeOF0NMPqkaIoaoRyEixiD/xmOrti6urKdEt9aG3phoXVEmgxqD5aPNEvN
Orcff/4DNzl7COoNZo2Gw0TAhxdFJ8hjWg3ZTOTHdRuL3o5QPV9poWJE9xVjVegjkiI2h0lkRdrB
95m46+W9/G2CvjMPWlQNfod6B3iaxeE2jkszqm9zsp7L8i3ZFEMeQxflPlJST5FaOwS/coD9BHX7
/9tiqQ0NMjmJoTaM8ImpNtV/CwrWR7cYq35vJz3SpklREec1thMMR416H2BYPAxB0twNlvFUTQEj
kLDMUYddqhchNFFgzkA+quirIRIs8EcFoP8tXH9i+ArjRX7p9JwFYkyLTEpZoWagAP5bVXZaC2YR
MnpZi0Z0EWwhoAtB75nyFly3NSnksSQ9q83Y/0RXk3l+L8aRMxuUH5R9qQyJCo8c4pOQxlYCUyGU
FvyuNq97HGM1dEoE1ro+r9oeNzPtMQ0lJ6t/CHHqXDfCWA4Nxhf8Sq4gyQinm5RVKeYbNDoACrCz
/HTd0GKw+L1vdNFIz7K2ADs+AtIU9CZRP2JSsb4g1o5RKc40cUaoJSNOewIob6tN60lVXrJByhk5
8/KuYcQV2fJ8z6KcgI/kOpUHGEqFxOszsGSknyM/7BrCMLS8or8N0T4ggW3PkAPsmlaq21T6gJan
w0Gx9Pq7WbaC3FsFTngWdLvM0vKk7DsMNhCU/U+8MDp4O9D5YcSbxcNe/9vI1zXkLAIUTa/lowgj
Q6BoW6BCNRMotNyMBMWpEiJs9UBgYQ0XY5yBKuKM4ZnBbpcLK/ggxIV/wq0i/4wTyVS7lUw+Ot6q
VDC48+s/30YIywpA04G0BTnnpbWsidrIGAwUx0PMiZY5FCgKH0KCdZwnDFM0A9zXFX9mtsZ0BUY0
eXpldRtXrSz4BACbaVUbgqnjaIoTpw5Bn154RuPOl0iIGEEafrS16aBo7UPTypuax7AHB27BqWFx
Ni59FQqA5oBNgXkbAPDL9Yt6Nxl5jGcCZZONVE7IPrOGgywaI2YthZKZFWrmrQc9MF1I76OxaAY9
iXZJcD8Gn2jpXH+PS15z/vvUOqLQR7GGS6NdngGnopoSmBQxj12MUIZBipExOUrnWxB9+YVaIOBF
AM6j7k05TgiS3HJq5gUZkHmuylh2oT0jmdGQa6ugEGOzTqDtVKqxYRbBkL6MRiTb1xe9FANmtBaA
TqgGfj87tbjJFRWLFoInMcA8XbHh1KfrNpZenArCQoyzQbEbVOiXDhJnU9tMYh7tsiR9rHHbN4FD
Yo2ULMUZPP4smCJqQKjOD3EWZ0pSQiVrzKJdWWey1fJhZ/HAtthdUbzXRYcT21BZBAtLHoMGI2b0
0GpE4W/e3DObqNdWI5+PEbS79kH92CkQosxfBchzpOl+NHJGvJ4dkPYXSJih247bjAwE6aU5khho
HIQtBkcj7amQoDf3GomrIVuRwb8TijtcCBnesWgRhA0ilDAwTGJQHppLPEk46CjtutpB4pPrUBKH
7DyE6AJUUjUzKIcXjHq51/3l66p0uVDwJYGyBaqR6MzhXy4XWitFClqxANiFd82VE7tMt0JitT/8
D1RowF1gQMN59CBuCq6oLt5Mam2FAGsE7DL57JrfngQcGqqOh0H9hPKqMeRLSRMBmIt7JP4NsaEU
Vvl36liueQXMJB9jBimrqrQkzr8ZoTB3fSe+Oxg2AsVUXMXRrEIp5XIjygJysOFUhzucBWYQV2aP
/m8nVFbjNPIrGi0Me98/IhkXOvQFZpKBmbbq0l4CYqgqa9MQEtk19Hze6gICgv17orphylLlWLIF
KnRAVNB7xdE5b/3Zx5MUXBrmAUAHUlc4YvowHTltAvDWTOU/ru/Jgg6kO3IZbCMmNC8tGRimCeMc
BzQnf8YR8o9kI8SEked8/1Qgc4rohvY8BoaBfLw0kgoQDseEFy6KBBX/9LEcIss4jeqJyz7EZ6Nn
3HkWSmyzPUUFwRdcE6D5S3tVqA+9PuKmz4XcSoN2ej75rq8Vm5psotjfG63i1JAC9HvMWvC5XXSK
hbSV4TALPYfLx6D2lgMugmQ1LniCmrgY67O6Qlknoebpwv8h7cya20aWLPyLEIF9eQW4iaRsy7Zk
t18QXmTs+45fPx90Z9okhCDGutHdfukIJ6sqkZWVefKc9kkBWOr1v8f6G5NSQW2vVSIWPo+rPZiF
pzKRe60aaHhkXUxHR0Ca7ovq7uQISXeLrO/X7a9xoWTOYlVGssQJiEGD+nrPDdE1M216O+tWfyfX
kPiL34bwCaExlAorR1H+GVBqa5W1u+31Jc1HicoFlWOEuMGOXdt1E6QhUSn1zxZSeqbV2rQ+aA6v
ufCcsI7skq4R0LoJ/k79b55dktoG2hCDrR6HX+LeFyF/GZBW9h1flewhsR+1O30/tocUwsxqpUO3
EA4IsxTHDRDD+PPMkSYGjWLwAuoSxk+pRwSO2ffy2Qo/hOHPlWOcIsssqF+Zmm2nOhpwNseYyqLK
rt75TNdncC3u+x91+RH9AJt/VYt6xX7F8OuED+e5WOO0BxchzzQaFZpBDBfd93B4zrR3QZLZuvfR
GPeqfnTNXZZ9eYPNqSFnTUXJqeF6bdNDTsM0e+KEH5/V9lksvkfPlQgJPlRoZg1lsbdLhLXywkJ7
edLCVsiKmK6ZEr9rqyYqqrI3FfCSsUFR7LNQfUlRV+Wlolg/S5RshUkP9OTn/gdZTva+9dEd+hUG
gOkY58d88RvmzXs3kxgx7nlEw9c5VX9d03IyWh9yuhKLlz5P3pkUzuH0Bag3W2xfuWOIAh7VSkGQ
nFJg5N81gCPoSrimm7X4ifJm4EsFloAzzVIjhE5HP5GG4IyGrKMq9SHO30PZpxmHQkXOUjWfJBW5
HcPdGGqynbp4chyd/XDclrL7eNu3ltf957fMrjyLeZzp5Us4lKJHKzc3XWrszO75tpWFi5V894+V
WZ6gy1BWNRlWUurMeWqhNvo9QiJP1w17RDwv9AN48H+8wSizbEwBAdoy50ikKtc1RhYsQsQoHUpz
rzTWZlLHNtXyOTQ3owr5RyMebhtdclhDpP3CnBGzW/PJMBmOf7PoKFvIQryvETJtigel48m+1tme
coP5l3FpaJZWIjrdoLksUfiJQf+3uSo4CbqgK7nB4nIkAjdE13S3xcl9LqJd0mtt4zYCB0ehawt4
LN9nmvFb5UvfSZVnrmR5i4siWYbPB/5w3oDX5upRM7siU5nZQXSpGh+GrNm84Xym0TrSY9hc5+pm
vaKhgTldUfp4CMddEX/IEWeQkNi8bWcpz5gIjv81NDufZhDSsRcwhJrN2Uj8beHLTti3d/RBNlIF
CRpE+DtUxX9SFvjntvHFU7uwPW3zxalFTQVycLKdFJajaPeSmG0F77ha4lw8Lt5VlIzo09KYvrZj
5kymuRpzGuRTDqMhSjJub69kITsEyS/C2v+S9c+HuJS47GLGH8DZy+mGJqZLkqhLX+M62OX0Z41+
5Xpf3Dkovzg3/jDnwjaJldIVBLN6hkHt3gxhivaf++KLHJYfby9sKe4yovCvIfl66wZBaUNGB4Pz
UH8MW6R7vdiWhzXiqLXlzJxQ0VJRFjLQ5x2KK5FtGA+MEIz599trmVKeV6HoYi0zd8tJeft6ZC29
jApQXGyL/hT173pk6fNwxSEW981QyW7JbcnhZxECyFCpedMTrZJy8llpejBY2jc3LbS3RPILS7Ob
sYmEVqpFPqJCHDZq8SQNCjKymx6l2tvbt+jjEOWDIYLhmOLztStIIBT7MQR5YKjV+L5LXXGfDOb7
2kBqvDICBJWHH7o4ZiuuvnhqF2ZnGU+Z5JKVRpxaUgfOoBwjGsGf65B+mJr5v28vcdEPoRZBspRk
0ni1xEpOVL+hg2+IdbY1PMYGstT9lKoa89l+2K8E38W4ZFErMCgUvI5L1SgOsBdhLjYoVGpZxAXJ
NNcbXJGyL0GCeXeG7mefcBCZSWtOcI5IOtZayaTivZ51K0tZ8vdLI7MveCzd3Mjz+D8gOb7fWnn4
f1xWS74wgehhxKDAAt/MtQuGXqPWQ0p+JllWdkjDQgFCFn+LyzDZxbEVAmKVUFUt0WTurUbfwhQu
blpX8DcpJIbbdowSu4t15SD5gUU2N3pHxDPWkP4LU0QQqV38zNmOI3Kr/wfbUsoOtD/ACeptD69p
pyDvpB4b96RYkcMjqV4tDS251KXp2Tm4ORKDqKoQdwyl+CS1RYFyfJi94QFNlUs30LFCJ+aldXRx
cStaLCrBSCWGZOEEfM7clmq6NbQ2oQ7kv1fHYCUILKYpU26H5K0IGmRelugG2lHeQL6q5bm1zRsB
IelOzGwh7aJtJJeRXTQerDkmD6K8zvJ/Sg0B+NvRYdHH+VDJWCYmMGPyzotVx2GnN74rc+lK35hy
s8LS9qMft20s+w5AF1mDAYMSxSzcSVami6nChxTI4s5wHXEYyImGB3oO27bOd0L5LVEGcgwk1uXq
7rb1pRBPHfz/jM+JRFMvkjvZjTBubET5WCjVRuDNnn6jV+9Vf9145ivRFKrvwM852tl1nIiCbHYj
xkJQn2NRvp+iUuOVK0/zxZhxYWY61YtTq7UuFKB1woz6M+4F07b8aJNH0aYa/OdQ2t3ewel45jnG
5aKmG+bCmtCPwmBAP3hWi24XycFOlk7V0BxC8XOmPGm9vZoKLn7xF+ubeaXbDnyhAuvr3WQjyZk9
BmuPhEXH13jtMGMPm8hcLsmVzFYMX8DmSJeGP8Lw+P+YEphi93znSM9BCU+1x1c4yobeeuyLlHHi
sDnVWeaEyedRB8VZ63ZsQFuudEyM+7yLg2Y/JOZaRXJpkbR6aekp3JTqvLIi6YUaZB1PSE3+HQNP
oXLfYPq2eyx8YPzt7CG3Mc2ceRhTlCQQ0wwjZUsfR6nsvNnHobLhPb7J/Mzu0pUvesEfMcgYHRAF
QucrYWjZGAxXolUJjM4J3fC9KnIfybD2DtaTpgXHRoTcfK2Xt5BHgcQlSk8cTHBcz765UtDLotGL
8FxaFIx0XfhcBdF9LRTuJhWN+O/jMlFEYuBikppHx+n6m8vUqI/VPnpp1sf0xXLpvjMfbh/cQhS5
tDGPjFqYggx3w/Bc0xUbVPcYQfbl9/dd81QG5ua2sUUvmYrjk9LCRBV+vSC3IwNSvDY8q+NLczep
7UJTURd3xXiXid13ofAyHpX68227C58A7T/esUyucHZz7fqMDFu04i48W51577n1ifJl2/81ypG8
jekD+Jam4tOccq7S20a0PIwYMriK58xYm2Bd2j3g4IA2LBC/ENtd755lDHVlmFp49qQ7tYMPRMjO
03MyeoqK0o7zcuUTu22Phs21PeokhVIOBgsadkJbokUoil97raA7g4ifuY2VtdmtJWf8s0LIv68t
Vkrq8lChVR7EMHfEO9m8kw9BmWzU8Ottj1j6kC8tzTwxVSkwQ0YbnhUL1rZ7Pdi2hW8zI/HfmZll
rSiKa8zUsYUwuJhM9Qc7Haxj6n68bWbRv//1DB4Q1/sWtopWG66Cf480KQ23cipTPYhN8vu2naUk
jq4SrSVGTSjQzJtbY6RZUSq4YBlQQyoQF0fu5E7syndhVv8s2l0rPpfPmk+RaMzENWKJRX+k1w1q
EDqmV3zOpduWbqUIYItMYFkVerYQFTKjG8Z2bsjbYoRD5uftBa+YnGMIIRRyxy7BZCdJ7+PG3/Rp
vpVCmASq6k6N863vZW8IyFNH/39XOe+Bj42a5q0cRedID53c171dmSiZnXUo7JV+fEi6Nloxueg+
5EDT4w4ujTkEJx/jSikn7K8cbxsaryGlqkpfKS0vGjFoBDDOwrDknBasF6qc0QLq5WrzHZSd3zyu
9pAWT4vH1DSxAmHLnP4pzv0wbkXeMUEnO9HAOJD4w4W8WQCIJh/kNbLoxRVdmJulxJZQiIxzK5QQ
pbtUZbZLN7c0ZT/cdsHlb+7CzCwPjoTMT9OCVeVB+OAVnT0iKzHeSwGiKtVWdGU7Ue6i+J987W26
vD7AYNOVSd44u2/MOnGroNdBY1AbNbJjGaMjqu5vL28hy+dSFtFagFILWOIsQkIfZgR1gpFQk85R
GZ9a1f1+28TSOiYIFBU+i57G3C102e946mMiAm+OtK5qPULY9QYbELiA0uYXo4RyHYFTDb5ULQhI
R+ujwGxWMpR2SCX2tpU5beoELpggov+amfmC3seul2Q115bvlXdCrCV2D+LnUDd+vy2DvNx4Sm08
iAJEa8gW6x9COX6ouu4fozN8W/DGfp9JXmDnqplt/CEobHGEXrz3xcCJS/OLqXsMLWfMKVeKZ90V
SDvYSRD7e6Ovm3MNBhpGPx4PrVetMSMs3ciXS5s+7osHpum18IDoHndY+ZAq47avYe1KjpqgraQ1
i+5A8jkBm+kAzwe03FyBbYOi53kMQ8eI6y1pdWCsXVZz7e3/HBUDkQzgMJT6quSquCOPJQ9gqhbv
AKgeLWVwTDWZZhEQeJbDRzn+JKsTThV8T/ng6+GTFBZOi8Za+qMJ/c3YZXdV984S7xLzARj0TpQf
PUF2tHRbx+8EeJZsnHp328MWwNF4GEksnVMw7VBtXB9DEjKrL/o5GUt+CrvkIWjBY47ZneaHG3EY
z0Po39cJqN608NFv9setmjX7okJW3gg2sqEch0DeusUgvuExdPHD5k37SNHDvNIA2epN7/RhbgfH
SnUPt5e/GI0Y9AT8OnGZzHP4ohgKDrMkxe4/hlboiOJKLFr08gsDMy/3q6IahAADXbyBF5Gzl+VP
kfd0exlLF6F8YWV2iKVkWpwAYULW3hnCpgdkCotfKVjUkX9xbLetLWXtKKS9gDdwmnnRNOgCM46m
Z6rivhcBVAh8uMypaNa2JC27bWupXjrJ2f1rbLaBzWhGhlbgBuQqijw6ncFIYp8AhvlYVZuwlE48
kVt+wm27047NijhXZmc7mrmClI1oDpNibk147lQyTjsfe0fyDbtSLEfvJbuRijW48mKwYpAUX5zI
ILXZ9RgaGrIzJQUHy/tO4Z8B58csWbm7Fs/vwsbs9TBUgPYHDW9pjWNcR64dSQw4x+2hcgMKb2u8
oIsJDXhvA25BnsrS/K60ykTVsh4Ituz2uiPl/nE0HWn87jJYmsDv4NX7PBGeYLpMy/Dx9jku7+cf
27ML1G+FMssN0OYC2TzpdZztGwCBD2k0oht+29byvv6xNXPVdCyStu9YZxd/cIfqUKuVA3jDzs1n
K3hLrYhLjSyKwQ56YrPHOt4zZJDFhufEyL9IQrB1NeOXaOmbN6zpwox0fT2MDaxgSSeF50ps7Lo2
nSH5rpfhpoPomQ7QbWOLh3VhTL42pkp+VmYd5aJTriGHmEN9KvYrxfrlgMLoKNQRDFNDG3NtRG8K
r/ZLJm9ypbQHLX6fu9opT45tlt0J0fguT4+55SQ/bi9t+SMwJ5amiffvFdS5h3XeSEbMFm61yULD
SfJHtfhct5/7PLYRbbcVukH7sVhDFC1ecTQlwEjxGIMV73q9Ard+OI6kP7KUGI4R9P1d54rV/vb6
1qxM9+BFNudKzHSW8mQFkklHMPJh40aElttWFm9TevZw0VATeJWsqAXY5aQn61ZCX54qwZozxiKX
woDGA2MRbzIHAQ7dOmqJc0BmhOS1rwzcPaLh9MpvDYKh+nOYJit7t+T2U01WpU1mET5mJyR7oYL2
e0XmaPzMKhq77vuiWLu0lw7o0sjsgAZdNYKu42KJ65HG8t3gq9vbh7OEX+VFP0npAQPQwXpd+4AQ
9EIsdOQFZXVkOrL3NmYYbSwp2Kg8Mganj++l5CCI5S71Pibpu9QtVw5scSdBYvMko6qBAsr1L1Bj
q7bqhAMTEvOOWVNHafJ7FFUPt1e6FOgZsPnXzOySHqKx9csRMyoUxdBPw47UqNtG1zZpoG9GLXq8
bW9pboHRHrR/IPhHyHLeGCi8GH2onmGwps03pXFvdYOdF0dKOI6Ekoxt+Kad8FpQ0o3QQ8b7uVlj
2l7e2X9/wVxiIAjFvE0HfoGZPjWlthsn6evw7xkoVdYJZIWRdI3H4Sw2R1qVKt04ZT9BfnA9c5P3
0uEtSM4rKzM/beVW0KKaJ4/pKj98TzcdP0cl5/aZLW/Yn6XMEsiQ4frUnUbrKBAEhXw0tZ+1m644
4qKRFwwJjGQMnM2SALMtwswUyW4yvWCsvoE2qmrj3kZSMNndXs+izzOwSlsKHCejQdefVi5l+eCF
mPIlfWt8FYbI7rOD1nlb9U2rAo8xSc+j9TCfGIn9TKPSMU6tPtFJvW8TmrJKVsqTS1fJBPr4PyMz
V1PUGlEmkfzJkgMdkaQu3PvdYOwUNUnh3VHWcHRL83mTABoMY7y0gfdOAfrihlT9JB/rkpr9WJVH
uRodXRL3gwSDS5Zux9a6M4Z2I39XW2uH+OQvQNbvDM076+GHMQqPivAwoSQm9oQ3nOvFz5pc7OJn
BYZZcs+KfAy6IFHCqkMHVL6/E6So3KSWStE96JI3vO3BvsCMyoQZc3qzvdDiqhq0wiKAiqT+tHys
R31YqzQufhwXRmYro21byKNlkiFTjImMfal6jrnKPLHoR7RrRWqAkDnPQ1bnpWJCehWdM9ncwHjm
ivAMWYMztisOu7ycP4ZmUYv3ixhWLYZyq9/InnXQ1WgTv4HskhB8sZ5Z3HIzxgoGQQhfiqdRqx5F
o7azJFsJj9Ovnb+vL8y8ZOkXbqdWoTDhB5g8duUdKdEHRlKtMHCa+n4aMAKvvZL3L20flG3MUjMJ
/HoMLe86vxhFgorfffLH56G9b4K1GuCiDbq1VJ3R6INB/vpbkrM8MiFGJZFL0f3O1AMTjKHmv2Hr
QG4xxjilpDysr60IglF5TRRG56AabGhRtxGtWiqnkpA6QjHaYbiydUuhX1N4s0xTbojuzZalMEen
jG4dgaxvAjttBveXNwaGYxat6eQWFNGyK63FyyUHAbwCr/wEdCcBv16l1qVln3pldHbbbjfNXPnu
rjRbxqn5hK2i8w6i8pZYeGlzlj66fWyZbZdEZ1X9mqc7rte98KT5TlDm+9tRd/EVyk5SLmb+FRDy
7OYeMrfPU/jtzkOJJJ8lecD+hvumkdBQckCi+LaMMEYZ/gCDuRJ8l3f2j+nZzrZFJ2fK2EXnpgDS
SXMt2+e1Et+NVoR+StSLW96S2yAK9RUA29LnQeowlbVgK2Fq8vpI05jpNjnTIgixoy99Ogx36hB9
DQbdWwmVSzGZgRYLhgEdJUd1+iEXwSXpZEjSQtLIhMZ0BaqlKO+rwKPH8fiGY7y0NP2SC0tD4ZtZ
HJBKKl2+zVxtF/hOG2U77Uel6Kc2f0o6a1OZv1bMri1w9kUKLji2aIKelJmdBvG2CIBn9Mkz0JrI
pZJgtLtIjG11oJvjdl+bZB/2x6z7Pmbtu27Nl5fCw+UezOKRPPBrEpVMN5Pu/fqU5gJYz0+9d1Tk
NbzI5CHzWwM+dyYRaE/SZ5l5UGN4ieFnVNj0Mt+gU9In+e721i756KWFmesEtBigUcACbHubJjK2
uM7qA2Tx658mbIBw0Oh9JcohugaZVdCT4fraPmbMMhOZOiDzct1NB691pvSyXTfNSYjXhiEXT+vC
9Oy0zFIKMnckjy/jnUT89nrbSkq4hGun01dJKaYw9vrA/ix0lk2YRqKRaJNd+tYjID1H94JdXUVo
UMnivlL3XQ9hmyW+r0NhJa9d/EQYY6IDxRQdQK3rLzMPYP+PSgA/6AzkZfneSPean23hLV0xtOiT
F4ZmxQDJDQ3Z0yYsjvfddH973kqMWV7IJEkGbyAdzJlHhkNk9fFABVaVs20fjwgPSfsx3Qlgc9/g
++RHcKVMPEn6bMt8pYroIrFlgnXvmvS0oXvWv922seh+FzZmu6WpISnshGmrE9Gp4sAxTX8bVOa2
ULRNuQZCX9w7Uhe6DsyLgDa5doJRttKqhRfxrIafanGjKN9CiB5WDmjy4Vc+fmFktm08CXQ/F3hn
4AACBLxwgMo6w9PPNMUOghLacb/WaVgstQEtniC+oNxRhr1eWOimftkp4LKa/nOnfRCUcjOR8IJi
3SljaMPG0CPPZORbLVMMx6+dJC22OVR/xzxZU/RY/ACgWJgQiigdiLMjzYeuiZqIx1wo+vtKLO1K
kva3vWbxHC9MzOK+K4RSVFcsN4BwuR6D++wlWMLOZa6VyxcdlDcpbEg8THnVXe8sTK5+p/c8s5Tq
XvbNDQTOdqGPThyE9irJ06IxcFjgqLnMmPq9NmaZTSvUOcbKyn/q9WOtljvBa/YCZBw5cga3d3H6
21456gshBj7JGPxsFxXSgjpiaIDq6INrRE6ZHmMEiG4bWfQGxnyB+wIuA7F/vaSyy6tIM4KIKTfh
mxYawweRYdz3t40s+QOAC9DtzFtA0Ty7xBjjLLRIyaOzOKZ2mNwzZVWDUQF3njYrppaOCLoqYMS6
MVH+zfyh05JcCLsiOhvSRhyVfRr7GzMejjlFKcRWdrcXtpgZQINLH0AHWYTU6fX2peLgCbRjKdPH
ZxhObR8KOqP6UoDhgSJrJ5ml3efPVbQWUZZ849LubEetIm61tCGI9aJuJxmarqHltOnaC2vx4HiB
0yVgehl6rOvltXGcoHTJh5y2x6qDgar44ie/4jHc3N7HxeUwhwr/FnOysKhd20GzE1BswBsZ7qs8
KrfMQPjWmsLPomv8MTIn7G79LArkAlePUppd4CziT1KkV+C0j129xrcuryxprr/iJmnXNcMUK4Zd
KqC+p8Hb6jnSP3m11zP5PIzm+1j8pMej43UPfg2kqyrumDEbfXkTeN+S8iFp7kBPWBIX70dGzpqp
tNMX2sc37D11Fg3ULhfNPAKYXaUGegOgVSzdTW3lmwlemg4rveKlWxd4xL9WZt9lkEquXqmccBo7
lvBN1oWtVv9CxhARhzseet4aaHbxtC8Mzq55WixGH4gsq26eU0joheggWp+1cBPna4pfSzGUNjj0
MwrMWwB0r71XAagn9APhrTXcn1Z0aKv+51vO6I+F2eceur1UmwXlhy7PtnmZhLBA5U5Ya8H2tqHF
XWMoWIdza6rmzD7EstAQEUEg+AzLpR8eOs34lAmVXRTN3quDNdTOIpptmkH+X3NzXmgxCzpPE6ga
UfPt2w4ViFMfnOC42Odlux1ix41/+PJj06TO0J+sLr83Qu8BCvJDOvQ0NKqVfV6Mdxe/Z+alflKZ
QSVTOrPCby7lzag7di7kPisFj8XYAAiaDaaHDJvOtcNEAOV1oc34GCyw8cWxbEe7W5sGnnxinj6A
WwCSiga4/upmRxnR6sZ+jGhTd18LX31QgmpHR1DPNlSSdiG43pVcYokoDU4IxNP4h+mMOd/FGJlM
2DHsfPZMxemEQ5scXURIDbquxUnPso2qQsjEgEXj6MY/tz136egmFDYtKF7ozLBe7ymibZVQiuyp
NBZHPxV2sD13lvaBfPwNedmlpemXXBSRrChKAl+AcSgYUTYXvpXmhz79/t+tZhZSKIfVhq6zGiuu
Gdoe3oO6uheSxhGDaI3hc23nZsEl66whEeKUUxM+CGN7Z2VMjceNk4prCkWLoFtzKqDCPEBOO4cc
aKUgeKLcEl4G06GiYoFK3VruRmCGSKr0X1433Md9ubeS5MMQyk5ipA9GnH2YuJ2kUTxU36smfozC
dud5EtV0Yx91//jdeBjEyrIZxrvzhXq0kUPj2SGuJV2LG3Xx62fBkVKpnyXIzp/rbq+q/smr7qOs
cOKxWkmHlj8k1BaZ9RYhaJprEXapFyM+wD6l3fgYagpyAPty+CmZvmNqTiVEJ/Rn32mJefK92mbk
cyVALa4USUkGQUjItPnH1GRN3sFFj0skbrSXQlO/a7NEeVJGqXhXCm+QsoRFbRJy51UFufK8hYyy
RR/C1MknRatxo4qNvqtTpg8hJJUPt7+spcuaASk4eSCgQjdz+v8XX2/t130+FFJ0jhl5d6AOACvU
ymtF1sWHwaWZWThq9YGetMCKMvdDK+T70TAzJ4vzT5Tbj6I5PJpeudXddqck1YfbK1y6XZj+osY1
vVEhWLpeoQx4jFyPur0GnSvxiR7deu9lyUN4cYNywTvp+s8C1OgiHVhlLultWt+NRnrnR+UhaprK
Bm60UuhaOrIJwgC9MnMo+jxLyCKlKoxU4CEsR58Myq9yVoVvCOqXNmY3v1wLqe5303o8WGH7+3pM
N6tJ8NLJWFOuY8Kbw5zozEheqG7koxdxDsQ9NSA7AjCxeu8v7taFkVniO1icguaaxFjlN9IEttj+
vu1fi0d/YUC59i+YZkOX+WHCoHCvxJQ+yvuhhX813f13dmZfqlmg4a3FFgup+13sfcvpVPhBswuh
t71tafFcADeAWmdAHo6N6xVpHapNYs65MNuS0aIHxb3aRFg8lgsbs7MHHRUNsY8To9bbVqjWoGp7
exWL58L4FB4GTSMedr2KtqoZEUqi+FxE2bas6n2tPBRRvfWYnr1taWG/eOpA1vwyd/ZK+soQ+j5E
g4cnY1s6XX+sY91enXxfooG8sjLbMbibvSK1GuJYFXS27JM1CkLUbSStRRSgkb3o1HquCJ9NKWxU
t/6qDO59gxjSSWujYJOJUH4aWmeXpqCvfALLvw10LnSjAAutOa294LVJ0zfgIWCt3XhAB0LvsUMz
W/HszH2iR6z3R8FobdXLnUCnvsCwjmj7bxBz54KGWkmbFF4hVJxO6uI2CwypFY2MKoNRCrta2FqR
7CjZ498f96WRyfEujAypZ770Ac6T7GGgIKJhRnZtvIEakokmRpeZpjAQd5zdW7HfB+QItPOF0Nig
4AjNwUbAlWHN+/svBcIP6h0TOJN32CyCuYlWlbqAJX7HtoClyW/ynWScNEh8/n7rLOZpwa6bDCzN
/cTK9aTWJEoDYDHt3B0+xmq48UJpc9vMwrNdvTQzu41RHVFqoebdSuGaKa9aPRopEPVRqP6h5pY5
bZB7KzFgIdq8jGsi1D2RwBizaBOVkpeO0sBpdXJnt+hiHor24DfvNS1ek1FdiJ2QDZAfTsRPPNjk
aweU0jZuNKZcz7Gvp3aqyZrTW+Xa83Uhql1ZmXmFGOfINNKeJ6XZ9U1vR5NYVb9GYbVohU1TYO+E
qGReC0cpqkCbMIzPyMH69fiRhrVZFysp4MLbHzT1HyOzT0mO/SAxUQ89F5nRbQGPfIIEQNv4YW3a
gZrF21pozE04ht9v++Hy4nj4TyzBk4LQ9UGFftMAjaQWLkp9sBGLCj3ErtsYzd+/T1jfHzuzJ2ss
WF6gI794TvPwYKVPvtHZVtY7RrvyWlj4sDDEuM7LrCWD1tcL6soCTrGyjM/oFxxceEo2svpOjuVD
K0jQK0b+3Rs2kNGCF8nSiSj82p5iNaVvlCkMbYm844G8EVB7io0V91hcFYGWEgKYNJ5511akrDWH
oa3ic+s+9q56kCpkiY3MSftd0mQrW7hU5INw5Y+12dfL2P8oxxV72DFiQLfEsxHL3hqReO8zpzo0
7rvO/NGFxlevdp16PPo6cBhII6LPUOpCS/BopmvbvBC8rn7S7FPXLF9zqajEE212y/MoQl+EO62F
Y+H2eS695KEMRC2R2diXnPl6q325qlltHp+zQaifmiQO74pOAnUE4MoRkiR9MHOz+ZhCu7Mdwyjc
mBKg4k4NH4o2tb7e/jWLn6eOPMTE+ExbZ3YSOtoIWTjiXZDAfRbEgivJEBH98Vauo6XtBXo40fnA
tg/Q/XrRqlIllWJy4mKubBOquUlYOUXySD9p5X5d8uRLS9OKL1KTCWaPIA7bK0ZfhMxWVRvxV0X7
5w29WB6ff1Y0S4GUsY3iXsZhwoq3CK17v8+2q5OeL6OVs5rtlZlZXDNHuR4tgQ/THePOptLXELC1
tLTV/AFu8x2Q4r2rNvsWbm5X3KvR74TecPQpih96fyVILJUwyHCJfJMujEgv9Xpvc6Xjhgk6Gpu9
C8HQsWu2o2Jn/U6vXzpYwHjstohXfGfJRy+tzk40b8rY882GDybUbQHw6CS9uf64mFz91U5fLG52
oHWoW54gcqBt8WBUG1qbxKJRO0rhnVxtfOGTYGwjyQnbT3//CVIxQRGGRxpYp9kn6FXJULVjQSoD
FZBXwQrYrbNdLH4VtGzBH4lA7+bvWUb7hFKPcCMII32l3Ee8CSp4SRAsi9eAW0uTkkwcwKk1oZ3Q
IZ7FUtDbidCqaXI21WZby9IdeIyDN+5q/RPcCG7Xbr1iqxXfwvoNngKQkVcPU+2I4M2SnIDk2jOC
Kjm7+bvOo0uDDH28ZmRpKycL05jrBF2YuaNWSoleGVZyLg39V9OJn9HZ2vWJ/DkHKdSjqXHbPaYP
/MotCTHghGD6oXMDO8Xsmxt6Lmsh9PoTZHU09wRR2vmkopV08hR171X9yh4u2WNpxPtJnA0Bgutv
3EyQZuu7vjvJjZX9TI2gdAhQ3gY1oXDXptp3Gj3mIQuZf7m90Nduw0rhFObpwHgo/OizlYqF7val
2HWnumFmJtH86GMf6V8CdbQOaRS9F5XiV1OL8llJw/bsoxRxZymp/Lf3B7+C2MZs6vS5vELrdSkc
mbXg96ekUahcfktTzY6tYm/lJ5Fm9e01v7oWDXGixdJ4dMJO+KpFVbZalHuRweH276A330aqdg+C
5BCk+oobLViidk8NiLoAVc15GxdB+T4pEUw6DQCwhi5zLDPaykJkJ/4aqmLJ1HR8zNJMn+FcTmsY
K7OBwG849cDRreKItM5EhJhGT7c3b/KH2ZfBBAXw8Em3C1bp2dVoJJkuDWEznOTwi1d8hXr+9t+/
5JCwegG5m9grRH3exbfoOyVKZA6nrAx2gvEUSqkDZskJs/RsxrDrp2SjueGM8leQt/vb1pdWB5Bz
ysqoShjzIRFFbEb0663+xAsYmgUvAQIYF2u83wtnpQP5m+i9yMqUOQto3UtBGdV00itR2+q1+FAG
4n1WlaFdUm65vaKFyAJ/BLUcXEOaJCuuI4ssjxAsVB7bqeftpm7R7Wvzjhm1TE5+BEYgnuFaoKOX
VH/NOw43G4Vcsm1V4jObgy390QiGIdH6U44yjC/VkzsWf02XNhlh/pv4QUlCmRerREXIpFj2h5PI
1HxVaA5GZHnlOb14XvCn8gTlWhDnRgb49ZWoCYZTEz9HUW1LZOxW55jb20f16o5jLaBSFVN96ZzP
+aUz2VPLBhb/U6z/NISdRicnjo+qBdq3XYN8TJfy7DOeGMum5xBejl9cu4WmCLUb1MF4ohi+T3Lv
czsmx0H5HYqyI8uOVD42ev9we33TJfbKpgb0kHYY+JU5AU7fpULBT+lPtR7arvqQmvGGAsKKwy/t
IuF24oFlmOwVgZ4FUMTPAmM45YA6ImGbV8pzPOTvmtw4dXG6cmYLAeOlFYZg40SnN09+MlEty6gc
x1MaNOWzmcRNa4MlMz/e3rolD4TYBr4pojunNqvyVX2sZ6GqDafAr5D81S1ihqIp79uIaJ9JtbyC
N1+KGhN1L/9R1aZHe+0eSq12lmso40lKk4OYnxRf+NmWdmlEu6oYd9B1ruQhC/7IrcxD4IVbhNGD
a4NV2FhInPriadTqrS+N25RxxkJ50qt9Im97dUNHZcXkwp5iEmiOypQAIWpmsm7CSoDHC2Wwwt/V
VrIVeti6npViZS8XHBJ6PsZcYT4gEdBnn9owGhRb9EY8uZWEWtcQqt8yWG93ue6beyFW4/fi6BYr
F9nCAVK6Nxg9nNRioVS83s9B14L/Ie28dutWly39RASYwy05o6gs27J9Qzgy58yn749qnLM1KfYk
vHsBXr6wreKfK4wao84MeXLD4cms24OXuLGk2ZanETkGNs3a1zfo2iDf21sEAeOYmJWXq5PbaWcj
eeqbfm/JRz25K5pkY2gr1whV9blegPdh6MvXM9M0I8vHdHRB5xyFGpRq2u2r3tto31zZHgQa3FQz
jGq2djmDzVA22agWozsOUmSHXvVEi1/Udm5TbJWx1ky9CRvAvWHils6T+y57ksZxFWZpxvtSOHET
fxZUFN20Wt6ZdLJfX6e1yXtvarEvcmOUlVbCVKI9S7Fkc+t708ZltbIXwH9R1tFYJTDZi+FoBDli
Ew2jq7e5LakP6q+2o2IMo9NWgmvl9uXaJcM9k7LylC2uKfj1UK2KuRZhK7QFoIry9Of6fH3MvhBY
4TjR+8yDwlZY5GgFtNGkQZUYjF885eGj559oqy3Ec9X/XzLk0LiJxU/Xra6tEk0q3EuzXBFO1OWG
YE9C/B3IXPeaMNqIvZ4UJQ5t32///Umm35O8OusFWc8yQImUSPF7g9GxHXyvhBiOeNfaakpen0QN
E3OIh53F7WDqfTXqAuuEiNluFP7G3o/+ED5kTnvuhPtxC0cwT8/C0aDBe6b/JFdIZLs8uj75MkNI
Jhc6050vAn5MbQEqg0i+qcbxJlCE/fX1WjnAc3v8LLJDD4y8BJJ6Yj4FSV1MropILMKa+ecwoDbu
gfI+FJP867q1j7w2dCEDmTLphcQn+ECeYMl+YLRDPbllqfY3ioFu30CZyzHivj8VtLDAUB+Vdohw
rxuHg3JCWzt70I1Er+xwtBo3TqctcZSVo0gpFweF7ioIA/TFUZQlhC/kpsERagMR/xFWyK4stroG
1yYa/4dOavSS8MXnP393Uzai6ati3uOXRBaqSTGcXIkInr+Jz8qQb5zClXsM1eOZr4i8E60Xy6Pf
csR1Y2RI+mB7dbbrRviXuKLraddOPzcWdcUDwtpMFYTCDbThizPiDSWrXTO0ymjcQhZP9D6dSk//
NLa/kuRB8z7T73GHIosx7crCLcW9TCdzmeK6+E6qPadiIJ5CJd5wp1dnnCgcFNvMlGMu1jWY9Ile
wHZyFeVZle+iPrLV6T76d6I3tLkRqKB9jB5liBwXk+2bcLzIGmdW7z+r1otBObZM7vLqryY1X6JQ
dUzrwdNvBO/fIyEMv2m3QuBMEmpx1/qoxs5UmZzd+meJ3rGPk2Z2jq79qb4Hmh3ALHZ9pT8uNF1y
1KJ4T6C1IVlzuYdHEXpilAgmVxOze24Tyl0tK1jctjIA//4cFVK/S7TRuW7245sym4XBmc2F07QM
x3sLXk6j4dLQk1dBOTbWyxRuXEwf711MgHe0oLuYs97zJ7w7nVWb0NkTYAJqnnEMd2OvQNLwxUIk
U+zyg7eF7lwdEk8zXV+AEqCFuLTXGkktaCoHVExk+ZSrFPXww4PvUhFuFLo/Fk/ZnjzI1kz2SyJ/
WUprxkkduHQnt/iVldkxFdpdq9a3VTPYTRnsIJs/1H5Ga0vgDvV935RP6QRhQ+Lkrd9RXO0dNZE2
VnRtI80blvMC/Imdcjn8mJSINNMjuVL6DbS/PR5a6m7yqfZvG9JlG57jxwue6IwjCv53RjQsU+Lk
2isvViVmoH/tpp/Kv7v19EjQrEChiwYo5vpyNJCb6xk6naILKPgAkQvnImi/CEa4kWD8eKtjhwGA
0JtbPpZQrclE90QpQ9GVA9mOpPZgWeGORgl39IOdZ22s0doWBQdDJySRpgwP2OWoqlFLtcacZy2L
dl5S7ApKI8O4xbG/4hIwKvD8RLLAgMhfXtphF2QeTxWXShMdhKC+nc+f5Vs3Y3zAc0zE5guEG4fQ
20EIHDfOIG7Bxj6W2Dki7z9BufyEodAq3mZCToETqIeo3bVI7I0ZtOnlrg9+Z1b1Ig3FQx/7R0WA
YGSLq3F1rlEAZ57lWapqMddeW6t91/ABYnFvUuLOtVuh2ehrXbUB4+TcYMZVt+xr1YQuKZqOOFfv
f2TTM60HmynNtWMNNplxzJ1s2pJcW5wFm5rC40HS5TshmB4SL/5DE+oXRT55XvcJxJ6BzsBGlmLV
KuSBb1TDc8rncvUgmwAtoEWiO3TWl8Jv9/nQHWirdQpTdsxYhqTaOKR5fPz3V4k48X/NLhy6SEi6
uBdj0S3i2omqO0F+QFh04xCuvUukoSmPQtpOV/JiZ4aIBwZ5X5LpqT7pxqMOWayiPjCzEfraY/X6
70Oio4Ek7lxA4DK5nEk5KUYqKFizmuFrLfiuMNS3iKOc/wszsxdMtQL85DLIGUtVh5KIe0yTyecE
PnorrxYXzHUrH92/uRtdx18BEgqceeEdWW1W1kBsRdcMTyNo/055MMh+d/E/Z1sI4uehUJYjY7Bs
B6kyJS3boBfd/qmt/0gzU+JR3kJmrx3e90YWe7zyFD+q6o4nJqocNYD+yw9sKfp5fcrma+Yy+mQo
eMqEQiif4TVcrr/AuhTjqIj0Bt1njEFta2fwHasb99t5/JVXeVZrRBGEI0Q6c/FqZoNMyDkInTvB
0uY20MvbERRgL9eH9Pb4LsaEgZmgjWuJN3pxTGOMK33ndW6Vn0PxrHhHLSMdYcvSjVaf0uhVhVL1
qwDJ++gdvNQJP+XCY3GgXb0SEtt6nnQicP82Pk3qXrb+NPKx0m+r6c7nH+e2fAg+R8+Fb2dNeaqF
m8ykE22yvWxjM39sBicR+34YixeCJRCraGQYZeqWxtc+O3g5zEu3pvxNkL5U5c6LbsY/6iOslmnm
hvSkJ+Ot+RIKN8EJhT41tj1H/am0uzo5XJ/htQf84tMWBy2KrcwzAz6tocV3uuv9yFbynWHtM+Uc
QN32rY+fVOUUfGbLXjf9JuxyZXHfsjfv3HY9GAyrHPzeVbNHcsMDHFGI3On+ae6Xn+zOyT8Hv1K7
OhvebuLUtJkdP2i5o7OopZtQIg1OoXEvOLH/Opo7ODmbLtjF0ZdcdErdbR7Cp+Hs38h7FVIXq913
lWKzytWNlL7kh/xRGBx5fFCfTOspjT7Hwv0AvaXdvwxfSskO44fuXo/tXLYHmgjkW9F7sNIdDfpW
4FyfiLf45NpELGJQ0+j5tM7q3JqG0vAGVn3Tk2y5/9xIuh2TnDUMOyLwboPD1DsB4nV3dZoffOE5
jI4xwMUoP5vDV60Izqqr+V+l8jHLdpqa2U2h0i+xS6bY0VpE4T5Hwt+69+2Qhu5oYxgrFXR2OfV5
WI+R5wDWcXkBFaMp1AMhhwvXBxCSMa33elVO57TMofIcMtmN8iS1fUV/SMa0/5TWLRxaw7jV4vcG
ObqcT1ni/SPfp1I1/YDqkJKubLs+7N2JWQLW40ha96kjM1S1sjNVjWv+KVH2rCgH5qW0Tyx9r4hn
a/yOfpod9cp+0OyRGKuxBSiPEpR+YUc5zemXJEDwV4T8T3CaY6tXJ3POgdELZaZuU+sncYuAaXMs
ixtQbnO5LKwAnIxwA2268VU7CeyG/EFx/Rh1ZxNM134YTtAPhuhopQGUjyTx83MsPUQPimGrwinc
h90xjx1P3nX57/wQ3JBgMJSnvLW5xu0tBZ+VO4X5B0SBf0BeUltWSkIlwFdO0t71aMYtIRBP5WNj
ggLNnTk1J0j3VjftmzH91iq3deHfTXqwlV55S2d82ATIucItjk/7oYfVjKpITNuop3Q5Pgii8AiZ
CTJtwWMeazcZZKKFXIFX44DlZNlGeSeWjuclx1y2nltzegm68Rch9l1QmUgrdvVdV3onUpDPSDwx
704oKTufjgvhYMF6nU39vlEOiuka7XOfgYAzdMcXNo7YR6+IiQVyQLOHbAE5XyQeClHp0sTMehfh
ccA20S5POzKEe49E4fU76Q0L/GH63pla3ElFJall5Vc975X+XPkZHU0UR3P9id7sz4oW7pJMAOqH
XrMy3nV98rWLi1323AR/krqxaSg/daZot8qPvrpRUtWRteEop6eNr/zohjAhc7kM/4As/5JtzfM7
M6+DqXehXDcOo9Adskyqd6mv67tMQDMlF7x7YIK8LjGU7wIaj43aRTuhHi27TDLJmWpB5Wy07aGk
cnlQ6Q++DfyMruAhy/ZhadpcZCkB7KQTmjT6oZbV5vn6MD6STRsMAw+RXC836AeCJEC29Ctbde/m
MEoZMoxSLSRkQq6d1ak71trZNI/D+EMVHCu4g4j5YFp2JkG0Ko3ngle6j3/I5RYl+sfIDEp3unvo
cJPo6Fj2LsnUpOap7d3e9J4z69jkT5KvHto6PYF/Kjs3mJoNb2RlOTFJF44OLS/M28rlCzKUNGNZ
sYjJuHKm6AZuqg1XbHVQCH/PjPUoZC4lB4rG6IUmAfCY4WoEwbGR7w05cerumFBAaW/ycQOKt/Iq
Mo0kfObWUvLZy7RrZQlDnwyMSTJOUR6deJTvtHtfvK9/VV+6xDv4WzoYH8POWaht5gUEQWVRh7qc
xdZXY1hipd41C89Ox++WJxzC9FkJunObfu/+PYF2aW5e1HduXFYOVq4aY08K6NS19/XgdtG/VwMu
bCwvvlFWxzIemcQOYbYcaWf/tyHcQlqxsQE/RmrYYY3IaAFQIiN4ORZhCDP0U9keoORukpqNgW5U
toVxX98TM/iVwIknQ1043Q0NlTEtg0wZwUknT6f2q6XleyNzzRgtehHQZvHNsjSnV72NA/BGPLW4
2ClPzvzncFKr6pJbIpmaumg8jXexDJ7U5Fjrr0bSHdXsdhIfNKRMW/9npdpqRAO8jIwlciC+29bH
vvo0zh9nfROtg6+eNhmb1uaevicySsAvP5bvvTDvoKFKwO2Fz0X/V5i+j/2X6xftqon5OqP5nlrB
sqiOXL3hFxImxuFHLd8P+VE1nq6bWLtgwBP9r4nFDtLotubhiQcwey+GFdt6JBynhHqEfqzEc92c
Nhv+V5wCEo/4udQ/4N9+E6V8d/5qJe2NqEnBjqY9vRnlgzT8DITunq6r4/WxrU6fDK4HaDHI++VV
Jkee2sgxljT4y+4TQbOlIttwPFZHo9ApCykhRYYlx+Lo57QBt+Xg9vpXcTgGgWTH1QC3y8Y52LIz
//m7WYuzKQl1K8MOzHn9XtFgmyk/xe3j9SnbMrOIiVJxyNpcx0xnnoTqpZseJvV+3Aq95it2eaYB
oZItAylCXWpxBacG/DcewZc7WBGVw3tJLzeWZf7Ojxb42Wj1AO1a4jZTX9DVSisG1wTLoH9J/Zfy
EdYWezNXtjphHCCDXByZv2UyPZSlBPXNfgB/f6pkW+oC24pv1K2bYKVqMAN3/mNncQVLnorMFhIs
blSek8dq9MHxvOrVwe8+VdLvMvneSR1s60/NZt5jdbH+1zJEWZc7r7E0MfR6cXB9M5d2pYD8Y+EJ
yobfsXoPvbOy8N9Lmg5ztWB8XfWqyoKtJPvJsOVfWfjkz5Kh48YGWX3T/jOhRA6Xw9LGPI79tuFy
AOl9lrtvqfjQSiioerZS6HMeJRceFKS5rx+w1ffsvd3FQYbsXy47Ut7U0UkgWf6tqOyU+hw9DIro
mGgim+NTZp395DXQf1rBvJ0OXn8Om1+xn7362edo6O6bUTmNW3Cgtetyxl1SE5pb15evfOpVQYR8
1+DmI1Taw7FDqK4fn6+Pf203aSjUAAKin4wY4nLao0JF7FeWOZjeixf9FOC9vW5gdRT/MbB0vYKc
dgnNw0CifPFb0xb1c5NtDGLLxmKzDqh3ZlGt8C7LN1YhOWXzJKOdfH0gH1mYDeo9uDxAl8gIkL2+
nKoe8EvfGBJEguFnuklIWHs3jVE6bartzJqOn/oP7WvZ+FKUFalzkcb1qrVH/9vGd6zcpVSa56/A
17EoQl1+R+X5ahMZKqNNQjT+Ok0pfphmGNxE8pgg0JRo+miHvUiqW0rE9MULChUMdCRJwzmuDOvU
gahLdoJaijFtdql5o2nZcItCUuuTvC62ao9r3wvGanaJ2c3iG6vbu6fSjMxEaHp2gFoDaMvaVPiV
l2VyRNVmdDJPC1xjUoTj9VlaNQoFGu3K5G+kpVczyIMYAiYZ3LL7LPc/rPpcFipv2+9CfbluaWXz
zYhHns/Z9Ydh6nI5Omjdkj7BUjwo6k4tA/0UyRVCuU1rbXgDK4NCwwq+GBQ1QMO+3WXvZtJXCqFV
RapN0MaJZQyearqFjtQT7kY9/XR9WCtRIEUgMkVI05IYWVIXjFalesgjUOHsxFecXlKd1v0MiVHy
ezGadsCxN1zflacbFAVcyDM+epbrXEwkQSlATEl0s8ryD+kUWzsTWt9zS0tfDbPbxg5ZNTdPJL48
UNm3LOS7yQwyM8v7TKTeSXe5QmwoNOoxFs0/vlFt3R0rCzeLblF/VwBbQuN+ObTQTGGT7RPJVXMP
XobKCYbJQf/uoKvTp6rZChDX1o5+HIhj2JLcr/PnvBtaWQSG3lCCpSNnOoTjqakraxdGwt70jZva
yL6WuvTn+nZZm825TYCZpBJK3/ylyc7wRdFLTdGN/yqp8jdtSii9ftG98Pe/sMOSkVGSQG1+ADSF
lQEXfiu5Wfw5U2NncvtGsutNvfqVU83VgaeKYMcMPVuMR5JLLYubjsbZPPhqWMWhn7QdHd8bm/Dt
+Vs4xqD3gLdBv6Tgsi6WKq/jWifbKLmyUExPmpY2uxQv4yAN0rA3rc7Yj0NT/zGtSIA8oPPPnWZu
dfGu7M5ZXGBuqYJYkwFfrl0rx4MfCrLkmlS5mrg7JGZxMH3/rrHkfRD/vr6Ca57ehbnFkCUVrSw4
tSTXiEQ0mrVjYZQ7dfjJFWol8VHnAdIRbxsy/RDAVG5fN7/i2GIdtiMqDBSgl3itYZS8MiO0d3Mp
tw2PJ2/yjr1lUsS9K4pjIqq/E6HYAKGtHEjea7oyeK9ntPXCyzKhtKiZfclNs+ATXPzZa9YpZ0H8
lGvJQdGLDVDM2oLCgg68bgZyAPy7XFBTygLP6iiY0R60yyJK3l5xG5bxIa19GOU1bwObtjY8nEhQ
dgCowTcvDoscT7KY66ns+oEziSSEyPX75V3nQy5R3UYk3K6v4cplA6wDLB184Op8di7Hp0/9YJZG
LbttB4Ckk0o3ygiD0jAMHptui9V5dTbfWVuMrhnHVs+bTnbzqbVnRhLrVkvCU0opOZW3GspW/HFa
yYFpASrUVZ67y6EFeiLHhlrKlPdpWsNzpk4Lz9Pu+gSuWwEczq7kkV92XYtx7bXo5chu3TfUVUL9
r56FW0LHH1nu5mIE9DVvFma+3suxAOqY2kZtmTik3Aq7aqLpMROr8ZFQq94TGRBJpdreL5A5KDyI
cYUc2pJogK03GHiUA79Ubgpx0m2eli3a4o9kKW9fBwvhTM9Al/vi68xwmKpS7mU3CCY6BGUoAq1j
rFvnHpXONHE9Lf3Rhq1bV0+iecxKw/anL1V6hByYPrgNoO7aHqNRF+lDXEn8u8WyC4IYpYLGBUGp
u61/WCk91fnRQ1xGjzdMra09lW2kUKEtmHNkl6sS+JNW57IguYCQ21PMXnOSGHzj9R22Vj/VyfNx
QN/ipbfpf+eDJFlVpF3rs8VS+K7ySVZPvRd0J21gekMzE58nwphdbvqvucc6a6CojmAvz5CcftJV
vT23Zj8cqtGQ9lJTlodBnnyn6jvFUfnJdlR5wEsyuBvNJpEPY+/lu9qTkr1pAnlBwlA/dVqh2VlW
SrumR9lPidNz0Eke0yp+rdtBPcRtGuyvj3vtKjQprc4E1dSJltju0sjjrp9U2S29KDi1pui5alHE
v9Sg/tanZPF0qTJ3Q1IpG47RqmHSnjP+ktrUUmIwiC0lb3xLdidBP1RwmmRBdihqpLCgiFD88SZP
pI3IZ20nUWcD/obrQm5vcTEKtA4PgZoobkDHtu2HN0MNxOD6fK5F3fCxz6KQ+CbgtxdG6kwdBtDQ
7CPUt0EYRVBz9ntNfDWjPeLXdm4RkXyJRMFOor8gezbMrz01IMdwGah1gFBe3BJD7vG69Z7sCoI5
AUFQq1cvKY3JUSHIO6d50R86UZ/2kylRkPOF8lD6Rn6T+6q506zyJRMgLNOlJt73YVbd1psYtzVH
lTeeNgLaimiHmxfp3TkLLYHufCFSXKkwp+ccUMxeVhrtmCv9Vv5+LekJyfb/2IK4+dJWH496JcfY
atXiZiy7uzEVD71Q3uPnHyJi3kJ2JSU5CProBH2J5NCP68uxtsnffcCyYS0ex8xSEl9xJ2WvI76o
q2dL9oC75Wdezlv5n3VrZ0DSG6h5JtWjPnI5YMApHaJ+oULqwszpmKi/FqK4k43pe6FDqBBN/jEL
t4qVay/THHKjw0yVBEzmIhDWRW8Q/IhYKlRu4sE8eprvqKN8b02/m1f/qWzIUA53vlG4qDLtJj6k
NPrjCNlCtcVftPaGo6jDO8EzSZ/XMjbwfAvxsYnI1ZhRDNonrxbcMtSdcJ9092Mr2nIh3ojFg6+f
qvRZz7xH3/wuev7G7bbyPrIUdLShA0l//xJnGxh+nShqL7lefs/OeuwCbz9OHuDMPzF9ENd32eoC
wK0JfJhA8yP2Jxv6si+8OSDCXdYkaA2z8WgW8Wuva+DqwJEWu7BJ9onc4k27huHvstR/Gqr6Mcya
vbCZpV6LmfCfIJCESg3m2SUkqhv1IM0FopZKLL9M8udA9WwvSV+sLt1rI5TTg+nblj+cG+VVzrYQ
AWuzr1Ab4hqkRMQCXB6DNtb11iLL6naCcEjHG6mO9xliqxRYJet5Y/JXXhWiMhwyg/9RLVrs/gg4
r5kUseyqSkf9ZnToG7WD309RBTg3tXv0Y/VmdMYmcOicLr2nkXal69+w9gkzjQ85cUqi0vJOtfQ2
itXWYtP7ZrOD2t1zLCPxD9etvCGqF7E/0COcBS4WkB1L/xjsXEhjaIiv33lHyf8pGdonhdSxXlHL
V4KbfKjcztsh43YWy8z2SGa206Eoir/BKB0tboWkD53Q/51nnTNM6VkqgmNXiufI3yp3frx4SVxR
HJ6jZnXu77jcAYlaQFAcE3E1VdvjrO9L/3PY7GvlLHrITRkb2aQVc3Cl0RZEu+FcxF08agpVb6ka
8M0Lv5uLHlZpV9qpIuIKOxQsmrnepvdbYnYrwMP5hsOD4saTqE8v9rlkBRnXjyS7iQ+AWf+ZopKU
WjtLi9BqvtEhdZp+JeVvlaaFFDnquNnKxPw/vkAjIqH7ihr2wjkHSW0JPR3J6Bj1kVNPOW2V3m0r
en9H82cq/Q2E6MXv4aoQ6j9eKPPyZU43dMfrO3PlupkngoZLoIIWeLL5QnjnVGRV7qeo/MoATFqA
obFSHoxpUp7lJur35mikOzVSs9+12qaHKlESp0lD0xbaYqs766N3c/kh80Z59yE50iEh157sWkIk
HIYkKB9Ha0oOatWJT9cHPTsvl6fx0tTCuRmCJPOpYMiu/jnVjH0A5nBMDy0yMq2lncr4adyKFVbe
GUxSVaI3gcww/BKXo/P9IG6qRiZvknu/VaC3fnNQLJSrQJR6w02RvMiSegjFV888p3AI5o4v3YfW
ZLfSRtiychddfsoiANUFkos5Lr5bBeohUlUwUmr4JbJ2Wac5Qv0QWk/wdebozxceEPoc+IY9fWl0
R/ce0uFgDr8Mal0wXgIKnmHvEMZdX543Eb8P6wNqlUQ6TgDsf5eTFRSJ1aAeL7uiUvd23z8gZz71
t1Vh2pEmnWXzdxkVJyk/DhrCkM2hkj6NYXlsAgPH7TACQood098ok7/VkZZfxefMdGjwEeIsXn5V
KRdlLhTEQHXbJZ/kMaz3md8NO3Gc7mjcER4mLULEFODmc9TVFtdJJu79RnqSPCMBPq1/M9qm31me
bjplHiS7EFH6U2DVP/hLLhyVIhJU8lepMWKKjUn2lMdyet82SbsbKBo76pSO566ttzRY104DSHxt
drZon1lmLOcHWO864S2O7TubJM/4lEtW5ZhqLji5qT8qlm9kdi5Klm2QlN7wwdZeAHqq5nQ06akP
7a4q1JKyMmFf79RdScEEvKVZhDZ9HMKo25WVbiG+V1C0kKSR86c+w6PPr8ul1A3B8MogU9xUb2l2
6MTqZQAfvGvDJPilZcZ4q6jdCKdODd+zlouxU0zKrR9L1UlOwnFXVb71oy8ayfHDMvlj5ZDiZUkZ
3Aqlp2ycho9h6UzoRugNK8ncQLX4VhL2SVRKneKK/nQsVRmmurKVd+0Qt44MPOSfc0aw4rC70Ymm
OcxalnCzoZOilv5RamRfZTWkFrjx4qxsN6qxpDsB70G/szxGXehXqp/0qutlNd0J5a40TVvRn/TQ
c/ykPSWxXb9ev1Dm+2JxcgELAhicmXKwuLhP8jTvjKKJVBfdaO2UKmJ0l7S0+CiBKTliG0X7otW3
BOdX6j3oRplQTs297zPh5WKTcYk1ahJqbjXlX3VfPZdK8MkLrdPUtg+Aon1/ONZTeIMgycZVtXKi
iOQosBJFkRJYgrwGK7NKrTNV16pkWp3UKdhHuTbsrW7QD2EsgPnqhPBPlfnVxuLOY1rM9PzIIQ5K
URKnbvHMeYbemh5JTzfpLNolUvbql2rceL4/+uwKwRHN6kCXORfL9kWzkEjVkIx240qI9v4YGrYl
lIp9fdOsTSJ1DvLmZD8+4tiGVMijaNQ0V2w6t4dG2wh+DN458IN9QQthUU8v1w2u7FJcA+ocUGEC
m1vCorig67bIU30GnWTpQYyPIZD+0U+dLB42crZrtsizGRI5cY0WkcVbJg+l35KU1+lBkY8hEqtS
KUH9KhwVlIGt4Ov1ka0dhTfHR4cbHFqDpbfdSnVJyR3dFISg1OkGAr0sPOa5Ethy/NS15q2l7ujc
3ojtPq4gPDXMKFh6GoTx9C8PYFWClNFGz3BTr9/7mdQBoMGRtuAYEod+pytojVvVsKV59HF7YlZD
pQ4PhpzSEjZdW8GUE8iZrlzF46GQQCfGkX/emNKPJ+3SysKHHQUwnrmamW5bBl8VH0pyKXzmPOw8
Mz8otQdcsHzsXxWfprXABfMJWcXvLgr3xbBx5j8+UHzJzKzAsae2sqzTe1ZddjpXqZsF0eNkDsSM
dMklDwUa5Btn8uO2vTS1WFFDKCNBbH3TLehxTMM7UsHFSGsajZaBv7F7VjbtbIxcIL4JzctLSjBa
P9RSqyrTleYpFbrwRxjXgyPGRbxr/YrSbl7JN36qD5ByGMadXsb96/VVXttKCrwcpGLAa0MEfbmD
hzinFbivTQgrOvB0TdODkFTVjQVcHalC/x2grVl0bplyo81TRW+9NV0/ehmKwg5SuK2Vh7TMwLal
x8gr7clHBWaLjWdt58x9LvRmE3t+aG6QDWibCp8Zzsu0PFPqHZ40X7wzgkG8U/Re3Dgza+ZUjfv1
jVSfUOxyNmOhtrIunsy3x0kQHvrqexgQR0hb2YW1ZfuPIWBVl4asQcnHshxNt0sLh+g1MrdA1msW
WKu5CQLGG/yaSwuhWfXpmOimm8Ze4wA1qpxCglv4+vZbuWMAxMAsCUM41/YHmFajt0NV1YaLEl0+
iM6IMmWyRae9ZWQe6ru4v4gtCNLCxnAjWCLqTpxJmP+/jSwuDktpM9MrWkaS+I5c3IOO2YVbld2V
kZA0JaqYiXRkmoovR2JJhIPyCD/QGPqnPvHom4mdUq1211dl5VnDM+fMkKKbu4IWAUEl970WCqno
6nTcWH7+UEBboO6qRH2d20f0etiAtKycGwZDXx9QWM7OsjAwZlM6cfWADzSOuvbJcHKlsq1ow2ld
mz26U+ikwv2Bh2ge9rt9kIn+0I7pJLr4Y93JDJNdTBPOIRi2cOBrhqiHI7I2IxCNZYRjoOYhNjLz
F2n590ovnSywHruq37hVV80A56Iszg3CvF2OB1iSLuceZpQ4twPjLoheWu3zv28FLtA5RzKHVMtc
bVDEYqFateimZWOPFWwW3b4r/nTZq9nYWzXBlceXKAaooTInTpm9ywFlONpAcdgG/n3j3TVlvit1
HVa4my3x55XLDab0mTWVa2dGGF4aimR/EiOjEV1B/6l6f/v8n0NcOmDe/fzFO1BLMjzOPT9/Gu/N
/Md/9/NxGCjTzv7nMqGiwMab6CUkLi3Kt1ya9DjGVnW6vvSrq0GZfKZWI5Ze7mIP9Q9K8DJGuhBh
7O6BLeZrwQ9F/J5D23Dd2NoNMIPW/sfYYkXk2vfjrgFAC+TqqMg/sqG1Yz3eaVtY7rVD897QYmlK
LQ2qIgIYHOd/EqV0BpAAUvbr+mjmr70MUll/Slw80W/EsouTqYw6IpUsnQtbSk5T/JdhelYZl35I
t+Lh1a08Y1hh5ZuPzOKd9hqfCKy2uKtraj6Trf8X7JdkFma9Kf4z+W3xGqhaL016y2bO0vSH3KjP
4ljeoDiT+Fsdr2ubgITNnC97E79YrE0gaJMRsN1dXTmkqq2VxFV2ju7Sv6/OfDtTBIU+jLvz8vSb
gGqCFM/H1VrLbu8btDTIO0qob4tiYPfq+bq5tR1HvXMGohO7AKG+NFeEcZArxMKu4QkPEbVI/s4+
j79dt7KCp3hD+pG3ILSfhe0vzaQR4A3NCOe6anmXIdsTQgpNX4l5aLQb3WrtJvRtqWqfm9y/HcRk
521Jma7teuj5rVlLknrn0sn36MEIK+io3RG2ErX9kpuPs2KyOEJ0tMuTjRzNlrXFGZv0QkcmOQV6
lgZ2pRb72hd7m0yN6R/g4d2DbMg3vNW1G5HcAsrJc4pBX24cMYuTSmo03BTvqNLcZPbdESanmTC6
A3N8fUHXxge/MZEh+2FW9r1cTxTx4o7medjACpZxsNyWZILpj7uotAFn2Vq4hWZeHd5M/UCpmkdR
XJwLPfIVacjZqDKIQTlFgzArbSU9kcnEydyqi6/UBXnrQb3QyjNrfbzVaN65Y+kU5pYWU5gYcMuB
wHA2VKcxP/WStBtV2VYRQqz3XfiraTcugLWBzo7ZnDJFlWy5jjx3rVz3lTQniyaIGXP/V68LzjAe
8QUP15dx7fTPHLcGrBlzs+pim0pBp7Sjjy299PZerH3JysJp6nRja66bQfuMAg4ElMvHepYBGWOJ
VgYrf1Jau2b1+qTYMLJ2PxMNzKTb3J2kfS+3JNmuUsBLlNzeL50+PvoQs1fm4zRsQMBX3jTIkkAC
zhxy9F8vtn6mFxChzI46JMGTPVCfOcl5Le+vr8zKaDjDypySIC9BK97laCZVGoc8G6D1a9Nh7yvq
/yHtPHfkVpJt/UQE6M1fslx3s9VGark/xJZ2i957Pv39qItzdhWLKEI64zCYAToqk5GZYVasVe+V
SbI7f4AKtRA2rquVD0TiQQkLIOuM/14crrzPNSXoiabU6GNkPE71azEdby9o3QRMEXj2PPU/u/3Z
gfLIZlqv5flMQNjYoq8/Zgj8OUFZb3yfLUPz1XVmaDDruChZ7INe/GrDhyJ4GbWNCHrVBKX3uTSF
jMKyVN3Q5JTDeS3jlDE1e8/jYmdbG7bqZ8zLQB9AkZopoMt1pEIohEEfSA+K5DWP6Wipd7TJvtz+
KqtuNg/EqArXAOH6pZEeVLoWS4X0kKh9sys8LXYEVfNOzcQAYWiBbrxtb+1enUNBKF6YvrlGDU+1
1Wt5m0kP4lS2d70gTDtVKyOHOoxIIUcI9kaYakcpLnH0LgIMLcnFrhP6LQDK2spJUpizo6OLivri
GDdWSEAiRMQDCI778mNteZ+7bKcL7evtJa/c51BrkcnNjUV6+ostHqgZd0ZfSg9gYWytOHkjDzLC
HkZRHFT17baxlXd57uqC51JIiqQlur7w+3EQa7Y3T5nAeRBMgIP696ktdqbyuTU3ro21PSScYpxq
VjwC/n7pPU0TcUumLK2TbMH4UaTfew2B5Owvjtu5mfk4np3opLeY6Ot5+mvzS6dXjhj8k1obS1n7
SoQzEA/NlKCc7Usbk2WWHfxmvIRKgaxLPWV7FZHHO8Kf1snQ33qaEBrZ3/5a8x+9yMRAWM10VrD5
4t7Uzi6N1mEkMhlmWg/yNNmy59/1fve1aQ+DZd11amGH0799HHy+bfTq8qKEMd8qPJF0oih7XxoV
q1Dtqk4WHoQ0fxLKO8jfXi2t3qCLvS6qz2ZA0s2d7t/JzMJMUqSCpXrCQ5KWO8n6pP+rlnYJOJ95
D//QhuXdkG0U6lZWNkvMzDg6ugYgeS9NQr0sKylku4hg1rZO5QR/LP70dSF5Obex8MUsnoBCq2Lg
xsAyEBluugmluQ1nXNs8OrigohmPYpDWWFjpwsQSMwMrffaBequtfbGMb8lw8If7Jv/lpyOCc3/u
FnNNFRQc8xzgEOezfnbISl0t8iadAndWwQytymYsyxm6jaN8dczYProdEF/OxQd1Oa8rZqYu1LIS
uF3kkS98SUPXg+8H9KG4BbS4upwWphbvZ+8HdAQaPXCJ5hxBjO0CwTIJDb3u158eKLByTIXMKELW
9Dv3Pdu5AUqSXK+01A1xiXI6Ngm0oX98B85/+MzIwre7WiV5nTAiBN69aGFBqA9oWv/FUiARmKMa
JBuWZNLeqEVdF6mpO5n/qEPtZMl9Fmxs1zXQfl7KmZHFVQv1bEwpR0ldwwcgkfb7LjV2VRF/Hc3u
0YpSye69ypZbdR+MoI4UqCWkonTBJTlDVQDP30otr+8Nwuw5/fmtbYfSyKXrz9q2RViFoWv5r6FY
ONLY7LTQ/+Ob49LK4rFUJyR/AikI3cH6XomWM5/ikqHcP/+C52tZHGM1Dix0SllLpb9pdWGn0sdW
3hL5+R0cXT5cFA/pldLkxydRYL7csVoOw7xKxdStOyQczeA0ovoSqzYdU7ONH8W22OdIizFq6Ur5
l1B/V5Lq0NXpQQJLFifvfNiTWKt3cljYU9Xv/ngPdAk9OH4hdUf+dfnrrD6v8tZDX6OVjsNkoVh4
r8XhBoTkKjynMXhuZL7pzk59HccEq0WSu0quwRz82Bni8fYy5p+52OQLC4sLzBKDvgCPkruFWoNG
RKTw0Eo61N0NfMGj0oYb9rZWtDiXcdLCU9nHuTvEPtTR7+FWcLphYImOMhB1lmIjyN0SnIY61Tuv
3VjCdUB18VGW4W8nemOgaVigndW1MxUMKxHeJf2lyvUdVbG9PmyE9yuXBwUHeh0o6lAWWDLljVoY
+MlQ5O5ILdqh4fW1KzjdXla933aHtd2b32ayJ4qYNO4uHS4Oke4wpjJ302Caud3DUP3A3MQWGmLF
6wyeZmoAEDXM1HKXZuoGAvCQWMBFmTUtxJcyF3+p9R3Izq32+sqC2DOCG7g3qcou+6pZzwBdp2e5
a01Z/uDpgXywwvrz7V1b+Txz4wbOCWqiTIEvnFoER12oqZq7kejXd4NU+T+gGY3shprH1rW4tnVn
tpaVoR4RDupp2AqnN7Gs7jTt28BLpkKee3tRK/Hh3CWi+MAdRwP0N8D37PJpuhHOzE7n8kGGOOEd
daa4PRZV5ShKsuvE1MlL/ykJdHgUn2/bXjliF6YXG0omju6hbOHvs+omXinvEqKqIN83yb9WVNno
+rlIMW/V71c/JKJDDFjOahpL7WVPkZlo7nB/sTd3XvHWRgFMFka3VUZf80oyWsqUzAFSr1wcM5Bc
SCS2Iw7TBOq9kufDbtwWGJ9fh8XdPkuP/B4yQsp86fuyWWmx6vkFwQBNCCF9GIz2A2WEnyFTUral
yhvp2OruMVVH74pyvbas8yh5q2aKwVczQ6S/4nHK90JSmYdcRGPptoOsbSCzbHNRmSbE1ehsHbea
Xilx4Vqld6zlmikqT2tpyN82s7YiMAyca4BblPMWIQjV5JRfkBdubT6PaKYH5BA1OrO3rawshmxy
xpkAyiAbW7zBTZiYk1I2hauKR8hisbAVrKxcGmTKxFHwrBF6LkFGQYPCTlB1pRuHxbOZJw95ML2r
cvCuZcrG63i9ZQw0gwIn1KWcCPvl5dXepG3fdnmUunQWhi60gfBK2dvtDduwsXzj2ySNM8kKUzeK
/hHyL6hDq8ZGknJ9A7EMUMJUuaBuBuh8uYwpCL0ORYLURb3gztMfyuCt7B9N/xXFMxGRIvGPPQ1o
JzMIMDFRGaKMd2lPjvkHlcLULWrIxH39IQkfVeZi/3TjeNs1BnEZApkNLayYUe7rQjak7jCo+2F8
7dRst1m9uHY2jKD7C2icygLitZdLaUa5MdqO/C7SBEfqPxvgZti1fqsweP2JLu3M19/Z+1SWXJ6l
Trbal5OTQ1ijov4wdb/CYHCYFsqPdb7FBHbteJi0UEGCknrGBC6cG3RBqA+izNJ6dZ8CvbcYKN0E
0q1sIO3H2c7vCWFtsYFjweMQ60bqykXiIANGbJ6SnYofNz/V9c3D7XlmabGF45SKRaNhyWq/hMOj
1W8RPlwbAJahMErA0BGqnkvkhGwKEpWL0UNq54SW+2EMtzA615s1g+tnBBiVVQSn519w5gVxFihS
UefWg9BW+1j4jJIng3PZfSYXG0f0er6Q2gtwKcblQYXCzrb8LpNUVIpSerRr/82anSV+pl58mAzP
lpFnnuRTJ9wzRSeY44+CDL9oXL+6U5pwj9jCn57j31qXVFeph19r0haR1U5KN0GGMpq9WxgddLI9
9dzKErdEHa5RFaQBc2cIdvQZb7WcJQqqCABc3HgUrZtjYb43QbRXmvw0CPL9kCbPOgIn5VjbXfIj
LKa3XI42kuDrQzfDRuZiMrqbpCSLbe8hYqlJDISHQul2suKG/luG6NTtHZ09/TJWYplMHhK28Bbz
z0s3GnJLUfqGmmGpegcLKmVuR3+0DmPwHdWM27ZWFoSjUrGe+5Qwb0mXtkytKpWi80MXRqcfifE9
k17iTPt828jKyeMC4QnjlodwYvlGotfWxKUW+244lO1u6gyZ0XZ1qx++sm0g5nknac0YjN0uliIn
bTmNlFuB3DwyfP9BqT9E6ouUdvfq+OP2gq66TuAVoGtAB4CRKwVetMtdk9MAjgJPoIBmdrs0gIF0
OnpKfUD1xkmKX5sCjNdfCXtMa85fCW3CpeBGGxDKToEVuqo3ntRgcrVCeLCY0L69rOUOzmVQcm0Q
v7PYI8jfy2WF6jAZYdxSSwtTFMlqodwpZpodxFwgpoVVzInYjT88UgySUEXAGPgC/nNJHZ9GfqKS
uEVund0L0tvcw2h+3V7X0v8wMesazPx8tLsICC7XVXuhkclxGLuB0frQm/offS3dmv+73jxanTOl
BI4+63AuLv+wNyMrHpvY9YDKmPRwPUPej13/Mw89pKO2vH3pEvOaAC7A3AIowyDPuVxT2CmZqEHZ
4xo19cbIpsIUGt9u79syqvltA+2cWVgIV1+SDRqtGUaVNcRuhsb4CKE/6Fl9eGZI1h7aT2lld9X3
P7fInBpvCSE7SdViEydY99LCjBO3qKSfVRtOz1Gu9k8mF/uurKvoLvD08TiUfX2My3qLDGV5rOf1
8qpA3EHGj3DQ4gaBkV+sKjFKXNViMDpqzFPRal8bs9+1/XBUpvvNoGdth8EiwVfJ6YZpa/EVh6pR
QxmWF9ec5HrH/JrieH1zUEU46RIhjhwtUfJ9WonItTBkvnHer6IIFkx+DECRa4zy17KTI7RCaw5a
gsBHaxIfh2V11NBIQ4mSGq9R98VRbIpyH8tFe5IKKxpsf4isu2wYWsXO9GzcQ6vdveaNlzyEaZW/
JqkYbtRfVg4vg5/GDNn8jT3RLx298zUvShUpcYfEiPeJoFbfE02oNuoFV/Qcv7cCtA5fgRcKVvNL
M7DFZKZUmonrveXFr+gJXFV+1D/BQOU9xrJTDE7xrgin2+6+4nAzthZwFaEER2zh7mpr5ClthcSN
swefsCUubMn4BCFJqSW2uMUEMe/UeVzx/5f4n7XFEjWlQeMkUhK3SbXB6eXKh65AE/deokDqWTf+
7vbqVm7Ei9UtvpyleKY8STh3If2quvfggyzcpx+jt9tWVi5CmvooDHN0ZzaBxRHq/DgGhCIn7phD
lMV7f5+qf9jEnTeOf0PoMQ/kA5e49A0tiduaE5S4eVsEDsLE1iNJUXCfSYnxnMsJinHVVqS55hoc
SC5Dwup5jv3SJpWdsIlT/LH1nse9ZU+2NP0Myl/R++3tW7mBYDcnfSRjAXW3LP+NZlCKRkUaXncC
k2W+r76iW1A/Fl5W7sde0O6oUAYfxlz4ATrvT/sX886C+yYxn4/BlXUhZtYSvoXULYf4ANn6aBfl
N6MEB1rtO1RRpjr4nsUbfrl2DgiuqQuCc0UVd+GXvdqX4OV0Kg8eEvU08uA796qP5v72zq45Ji80
GsUE8zPD2eUXzEINSbEKM0lzX8NyoPiPxVZvec0GCtJAaeZ0gTj+0kZb8L92UZ25Clx59BrtSTlM
cbqxkt8jvcub49zMwhnDzld7Ky0ydyyewxAdSV90oOeM6hdFtMUMUqX8kLa0rr9XHtKYxVNuQV1v
7Svdt/sI4RlPAcrZGE42hE91/1UKTl4X3BfTVl58/WlJMiD6MOaxBWqki5MqtuXYjzFAG7l7i18V
cuFJSk4Qim49F9cbPxPL8ypAmsZM/ZK7silbQFqFmLkDasESJB2C9KNsI1uccmeePNd6ACVN8CbF
H01RIP+OgcKhXNtqh0D497ajrTzjMxc0EvN4LXHTkvg665nUGHUPQEZ1aLO99yFBk2/6N0zvebgP
QdOf0kmOGfF9MId/Cy18KZXKGfVffXi4/UuuLy1+CAQKbP8cyi/LbeVQRSXUZ5lbxnF1iJUJZzCN
ypGStj2KWqTs60D39lnWbIXDKx8ey3O6PKspX72kypREuhxFmRtPAtq2x7J1qsSum7vbC1wzA0ME
OM55DkBcEhukAi+EOJSZK2pJQhAMvbCaP1ZJ4IRbmfnaXuoEohrvDcjr5dG2RloBVsHRHioIgTTA
V23nKt4DbC3gDMpv2pbg+UoIRFrLQzqz4wGPXUrcTWYyAtoIMjcp7zSxPAj9u8HCou9IRSjIDifH
BF4439WkU78xDHoFk+UevrC9iIS8qYjiKMc2raOD0Vu7tH7Ogzvp3uJ75ooztXA9jd9zyJxvf9FN
y/NJPy/awRjRgG/LEP/+aQXHWqKK6n9LymbnhXaZv7TDz7w7+FvyX2sXiEnAP1c8VZa+eB0iOZ+y
bqw4KkIVOUGcRbQxKR9Idb7VBrkqm82bSwuN6g4ANP7rYomGGioGE9dsrnUvG7taOvkBGOCZjuPg
j88WKsEOmpCDtdG2vVJgWhqej9PZ3vZpOSUIAWeur2uOEqtvlv696Q8SOqWd2txJjW6Depqg8vpo
jTsyjX64D+UvQ5U8enp1HJtnSrYn+VkvyTduf/e143W+J4v9D9SxZ6oIbcNQg+0QXQbh2MKJgG5A
Px1yq4n2kW608EBl5cYdch1x8QmoQ1DCnCGPSwbEpmp0S4h7rqrs2Ia5k49PU3rIk+wY2GVk2dVU
b3yHa1+bmfRxAnBo1FmWymnQaw9yCwGMGyUT8s6V/+BZIrJmQXm6vanX1+OloXnTz753VCm1rMYN
gJfOfPBi44sPTUelmk4l7m9bmu+Dy4hktjTjAyHjpou0sARrfE/qStfaaoMfpPSt0yVpsBEorhyc
SyuLuKdu9TZo9A4IimHxwjeOXLxbZekA9HfGfLIDrdpLLWS+wh4a4douNHWjILL66Sg1zrypwPZ/
c2if7aim9pMwzDtqWG9UxyrpUZTfbm/ldZrGIqHjnPsJs6TvImYaY0Uto1bERKPhfF+k6KNVt05Y
3ZuwwN22teogZ7YWFZbAa0qz8LHVQGOg7EcpcPxy/xcJ2+WSFpge0zerNB2l3NXDX2YQUc94TSgb
CPrmkPz1Yb60tHi3xjZOsyKRQWm0+bE1ssfIGCob1TVbBvHXZQdvlJ5Gxd9Afm99s9ltztyi7iHh
T3QWWE3qY+KpJyPqdlp/IrVBvn0DyLl+DAA2gH2ca3NLnI/e8VoFkJy4Uei2nzXB/DQ2+z76Plbd
cepPFqGQFbd3RNsdSiS3PeaKJZ4hdNzzP+MLl9ETK5GIpAsXeGBmh0Ud24IWUyerwAHZvj5+NaSR
UiCgIGMfxRbER0oZfvF0PdrpaZTdm40AHZQAAePtX7b+6f/7YYvCQy0NPphEjW8w/PLCfzW5sVGm
49hIaegYz4PUbxye9Y/+n8GFV2cT3fqxxNck7QfaibVZOvWdpz7pr7cXdoW2+r3ljHkBAvk9Wbsw
pClpbYUjl05gHkP1K8q/ijc4+se6dxrxm4zqvVkc/8omytQSM+eMpCw+s5UgZ1FrAzfDYRS1vWd9
7cqPsnnUlVehf/On96HcuPfWnhBYW9DjpQogEfVenqFCkmqvS7mLpiJ7DizrsZHG/e1VXQcZZP4M
1FKconzEFX5pwvLLsAlVAWCuejCa+zjWAngUajs20gdy6t20xaew5pP/GaTPfWmwF5Oh7TOTk2qc
Gu6CPn0I2t7pxefUS+yg+V6qG+2b1cvh3OTiwykTHJVR6vHh2q9iMzhS5RFFSTDYW/BcpyKklfVO
tSBuDV/N+jUYvS2CnPmyW8YCMghOEn7Dmjk4LhetihQxdY9foCantvOcID1RedyIodZeLiQAySwB
WM/UvpdGhinLzKEDYz1o/yJH6aHmgnqNr22dg3m7lov5vRDSaMZglxmm2PnBRBuJwMZPdqb81XIS
KXckBJVhSz/KP7r8YwOd8G0/XakgkIWQuvI003ehoHS5OnFUi0qY1Nz1PwvCPb241I4+iRBkZNlO
OY7SYJf/euGhLI/l6Azqrm43rvm1k0LLFuopxplIohcPmtIOSo/cYuEmZCVN8hS2qo1OrZOGR1l5
LPwtUdo1e1CDksRTq+CzLrw27WutE3ylcM2hecurNzUPH7Pka1YE4Dmt01A3L7e3eM1Jifp5yuZC
P4nY5Q5LhVbkVh6Uroxi0odeHtu7pDfuk2qUTrctrX5MdFvmFIOWydVgeK2a0zzYUoKsGg5quutS
0xEsSObfWJ0EVXKJio7/1U8O0isk/Hr+VPmN02590tVn5Ox3LLEFUjXFmQmZLRMD33Ihcjzza+Q9
Rp6BsrxwKErtPsoaQoa32+tfeSYJYpnzo31owVy0eL06PULptMdsbPU7hrsjRMIlCGyUWWsj/4vY
iHloxCtAf85D8ot7IR67dKwHrKkUg4ibqdSH3yaNLqkx3YkRhIXTo2Ay+RuP+1FLTk1pbPyElfXO
/KhAgXitZxL7S8+K1SRLzT6t3bZ/nd0XrZDxLpCeIqg9b+/syqHBdzkzlCtmVqhFsBuqgTihdFS7
vfmhEYadkjzWYuNk0301nJrg7ra1a/+ZebRA/oNxo0cKRuByYWhZBXGdFoGb+N/lpNvFJ9N0LOix
E9mwQ7Ski+KDJ214z9ULOhuVZGIQgBYSndlLo6EQZ5bW9IErxmK8nzo5c4URsLfRVfFjlsq5wzhf
7LRK/VTHU7hRB7v6llTe5lIN9GszR+LylggST5/yYR5KTNLI7ZkqdGI19fZWaVT3fu/rdjy26UYg
exUIEQMh8McIBAEf0Kr56TtLJqKhUM0kA2+Uy6JTetK3oe62RgVWFoZY3Izg50mj17w4lEpsmpNZ
MJzI9/sYKqWtj890joVSfZa2NKPXHAfoFJxvEoEXavHzjzlbUNeKo6llErsYfalanfTvg1Eekwc/
3iUPaTOdhuJ9w1fn33/xbM97eGZy4au+3AmM4s57WAyvTOvSEmmccNB2+tgw90k6HTaH1htexAF9
C8OZ1Pc0jo+3f8VVjDL/CB7yeWoAUaultkMup70A3TzzwPJ7YKJcNahOH9pptUU4ffWYLQwtVtvV
0VSMMobqYLSTdHJC42WCHOT2cq5Dy4WZRfg8xk2WUSHHaeqjnFfwI+e2hZ60FL6Eu0ep3WX5azXZ
MA79lWGG/IFC0XtdcndYk+g32cRQYWyiCBIW8KITA4WONeUfpUgKHUDf36Ri/Jk3YeoouQU8Jsg+
wSulP9/+KWuflOKMATEtFJPKsrUTV8GQjSVbAAbjXgv3ptntrX6yhQ07a3cABIUwYykGj+dSfqu1
UH6qczNwtbioj20ufzF6tdy4aK7eD77nuZHFSxWluRQpo8Ziqvhd7538Z4HOry/BhhEWO71ooz8N
2n8bpJ8BHxtMhssIpK1jJRxkVmWJz/H4zTIKx9CdRv54+yNd9xCw85uJB5pyXuLfF9LZhWNqvg76
qw/dvNsFxpG6thNF952IbsbHqbRH2RGeZQYQbptd204S2BnzyJTDFfLBV8Ms0+CzdmPxFAwHSsnG
j8pzxNzu8z8loKXXSV/1P1uL+9v3BnkcRmxZDEEJTD0l7QbIYs0Dzy3M///ZHvZt4MVhigUpL5we
It1NsNW6BQjDZjotyCDmW+3MQuJZSTaqY+hOsWaH7ctm2XHtWpybz/9jYPGQJkhImOPsBgzDOYP+
XdMKJ6s3KsJbq1jcvZ6q58xOTPAIyD5Upi81Au63/WrLwuLaVaqmYaPYp9bAdy1mB8ON9vnGRi0L
iqJcaYIo8K0D/01tSSrF0mZoaH97HWt3JyqoBB2gW1SexsvvLUhSEMsmVkrJcEp53GeRubfq72Wx
YWj1IM6ZM/OWwD2WMK5Og62gTOfZb1O9QxTms6U81cortzpZlfTYxePp9spW9+/M4MLRenE0Ip2U
1ZWMNx+4R1k99vrWYOAVb8F85okJYfwiXYW1e+FpcPing1zroZuMh/5l+pnu9PLB8u6n4kVLVHdU
PtNfj5+En35QUHXe3V7jWsR4bn3hhXWQwO1D39IV63+UzmQKXIQz49Hs39Pxb243ii4E3sCB4KeZ
T8TZzWAFeaBlnjqfKd2y87hPd8zH6RsrWjtXgMVnvhYdT9AXz58GCEbSCiV00V86WVZ0PyICfHvT
1lyeERcmBIGp8SbIlwvJmrrVEJYI3VAUbRWB6a/6+Bma9dtWVnIk4CYKoEUViqcrquPeVEK58T2s
oFGZ2cQoB8SgHdpH6LzY09g5SrBJUDif1mWEfW504fMIlWmFqmM0Hb9TTew90Qat+kWX3nV/PNCo
u/O2KGJWE4mZ+1gH4QP13bL7FmsoAeR1ELnGMBB9HpFkM8YQVteA5ukLLRE7gsaz36ycrF0o1G1g
4KaKQTa6WGte1yW65Pi+wu0bqrQ82lR2DNSvqGGU/ofxiyA9lV55L88aiY78I73rykP1Humf6JZu
+NTa155ZeSANYyKQMPTSp+S6rkOxZOPl/q2cpUMUkzahU0EDCF23X8/UsxsmV9cPwwBnZZakVRc3
T+FHcQiaJ3KRlLjXkWkz2ke4ysrAOvjP6Y/b3rwavTG6NM+kzstc5r+h1LZC3iaR2ykQeaa6o+nN
L9/r7FFFpDwun+eXSrHiR9/7FtZb0z6rWQ4FSGmuIoHB1Bb7G9RFLAx+HblVM5zE/oXRzp8hIhc5
snv9W1M52u5ti3J7dYMJGaGAoehKtnj5TZnIzIou6iNX0z5bk3dCuDqzXFX9R7jrqk099rWjOyO4
4VmARoVu/aW1aDB7KaZ47ma18h5FxjEr0rvGfPZy3fG0O2/44Cu2nGw9y6sP2Lnd+Rk9u9Zhsbeg
YcRunibOEBxKiKWcMjiF5l6/6z4PyhFYZv65Nh5lKrEwF9x2rLVX+tz84hTLXVdMXc0m+3Foi8L3
rnuqyo1ocPVwnm3t4qTEhuVNGoKSrvyojkjdMAaaPRrGJ8KcQtfscuOsrD1h8/w5ZaqZ1GpZNp/6
Us8SE3Oemrb7WDMqbqb2j+uMvIPnVhYbJ6r5LJ46Rm6cH1P1ZQLXatWvSv+ojU/ArTeSxLU1zdjn
mX0M/1xW/OoioPWA+qaLGJwzT9VvMnNd6c/NkRRtDfgIkH3GyPwTzhwR/QSYWmsPTzBRCGoLB8Hw
Q+4lx8YfT4U33QttfQr75gWRtyfTCj50PYpTybATpvGoSOXel8y3qX0StkL9NRc9+2HLu0dDfkVV
Q4uLVn1vk2el+JVuxXFXOoq/F48+GNUFGBph8LhcvNp5tQZ1UOxK1V0Y/ZKG4GSYJwt3HcbueYAR
KdAtR+4KJ8qA8Sj9KZCc1BtRHi3sZEo/9YJhZ21zVLz8MBUN2YJ6ikth70fVvjGUJ0usHr0y+WjF
nt3V5f7PTzHDJ//78xfOWMe1OAqpH8NXUO0q6ZgauRNtDdHOf2QR3DB7wnQfcSFJxJKPtpB6WkNp
A3dbMQEWhkNFCRyZ4dI/ZtrjazA5TI+P91wj1F3URtNmUIcBUiJXbMpTbiZPdYVE3N6C7iF+a5Vd
3SGYkhi7P95E3J9JfGaNmFhbFtRGX43rNm1IJZr7oIt2M/CngfX8/2ZlcRnWY1LJelqHrk/dvOqC
g6IDkMinjVrZyqGhKcEtyJQYx3nZl+BDtlIEzNmtcdJ9K75vFhJW3OHCwuJ5LgUrb9SaDDyZsge4
iu9TczhU1fh5asXD7T1biQQQLYSTlfyYUHepHehVE1OzMuUEOdnHXbgzR0nZJ8O0a6P9oNfJsUPp
67bJlcwOk6SW80wh4dbiNgx7GPcki/3rh30GUqqK+33Ugs2yshPlpY3rfcva8vpJPXT2BDl0G2Ma
jp5vWDshtUDop8N7qyEhiyTuVuq88irPc8jg9QhgITNeVB7qQi1kPydzLiv5NeuDg+R7jtAIp2GS
9mUhhHN5UBi2iDtW3YaJ0Fk5jJm+JUYhkdPK02qNAlfU/xy06WjJwa6Pk9yJ6eXf/ohrYSuZH3aQ
Dp+JgxbZbF92oFgn1hio7ZEhxkP+T9AdddOVlO9JeswMBH30wPbr0am3ZDZWT+CZ7YUHiZQ9VTMm
zdUi8Rjl980U79Nyo686/5HFnQzJwsy4gi4qQ07zbp892oiGCLpW0oZTpvfJf/lz/BE38fnfX9zE
huLVTdfz9/3wlyZ+37xE1n7/PDRJGglbG/OFl7+/M2vDGlHvduui/CcNGF8dZGuLUH/N5c6NLL5E
o6VJrhXgAkPpjopnHKicp2ez/XXb21bXAkkmzEdza3SJDjOnKjeA/1HwCn3B6ZkDPMSVWG349NpV
wTDP/1pZ5CkjipxZ0rJjQ+Tq1XgUfcGWQVExUyhEW6HXNbCR739ubfF9gthoPTOmiBcFPWwxkpc3
uzHwJeYxG8RUW7nbp2LcfMoZs5qMqptxG/2Hts20XS+l9a7P+jczRjH99lav3V0gY+Bo5uZisxc/
q2uzoWnaki9aqB/zJD4Ig2eHcm/rLRzNql3I6n2zRcW4cqDpmjC9RJwFNd5SAdww06EsS0pj7Icd
0H02/Mex/Iv78cLKIj4IGDDMAwkrhfWoDmgC/4LZqNU3UrIVL7qwsni8pSZgtEbByoSKRdPFD3Vd
PLctox3NDM8I/NPtD7a6d1xRoJnYOWnZ9VVheY3FkuIlknenRIvuZFs0N5ziejZIgtwaMSCYrYGY
8DcvL5MWFnE9Vrnt66iNDpkf3tVC4D/XTb4fo1CywzjLD7mR/4q7OHYjvaRSrPhfxkqZ7uqh3YL8
/R6eXFzO/B64IaESYwhgWcDQfS1U04QXwLeSh0wv70X/nyL2voRhfLAC3dYL5Rgr2R0zd4wV2eRd
tpkcUFg/GnE8k/9/EyN9Izle/fDUcGEOAMDGXl3uEbKZRSOOFi9ikd93iXwSp84uA+1Ogsq9ivLj
7e+u8+eutoBYGqQIRxX0waU5KdIaDzUOIjdk6Bmc6XeJ8lXpNmq9K/EhyQ9xGqBg6kRLNBWQETNT
ZahOKuveMHtHrZWjNz3XYmRrMGQ24caru2Vv4WipVKkkypT+IkVmGD62Q9Dl4tc2f4rlwNnMh1Ye
lovlLb5ZWatq1E5UeFElbxH20QyH+dGtEuq6Z/y3ifOnPAslFKOOCOlDCmBa8xDpxVucfC+SZ1GH
cTqoNgJedY68rhyDN5KnH+kpqqiX1jrVHPKqZAutxg/3UWqUSKgEuTOWsWCPXRZ9auEOQRMqTvZl
BGLfN8uvg1L3yGqHKuxetQcdLh9Ybcpf40DF0w8gppjCLnVwOsuZhv4fLakRsZKyz0EwxjsjjbwH
2hKmXQcKhEjx6FGNmsLxs9UWntNJfvA09b60QwQ6dooygcqy7BiesYbcUQd9cKUAzKsKCfxe8nvB
ztRKB2uqKBsX2eqhAdVB0ROYDHREl3vDYTJbahERA5wvku8q4ykRO9SbNs7m6p38n5llJC77yqh4
MmYM9D2GEC3mx5wq1l9cAGdGFi+13jWVno8Y8SNvXylvVW84vvw8RJ9v21n1Xoj6NC42AIZLcLBa
923DQC9Fv+rVSkQENlpGMEzbeNe34JSrpgxm5ue8GrajxedJgAEKIfIoLpwrCjiArDbs1EAGrrgv
9Y2bbfUbkSqRhzIzfpXAoCCfVoZI/J0NHxrtXcvvizDYOotrR/HMxuIoylOXempPa6FtiYzrWDWQ
kvbe/uL7AD2dJS5NBkoXm+aTaRMYELMyoBZMlT0lks1Isp2Lbr+l87bWEkN0as7a6RxAT7E0VsAZ
M3G7MGEfqfAbTR+MvhSPPhosO39sQ4dG+KNqjupubIfCHkyp2HDHte82lxKB9VBL1ZdQJd0Miiyu
6JeUfrPLYt02sh+lsrGna70DRp3YTSSpwA8taaGVElRtAGGeW/QPicjMHwmn2zTPQ5vYqVzCxMuQ
T646Chsepy9Rax56rbEH7dlAi+72B15bMRcuvWeAqZyN+VI7ez7aPNK9IeC3SFBB7gglSydPkqeu
3mLGWDU0Q24BTmvXdERQF3oyU+Ch203y++Rl1l4JhXYX4rP720tayTJ4nGZOCQu+tv/H2ZntyI0k
zfqJCHBfbslcqkpZUpXWVt8Q6h6J+77z6c8XOj+6M6lAEq2ZwdwIKM8Ienh4uJub/Qqzrfo5rh2o
xsIq+zTWw6Ve3pXqY7zqQdf9UcUvyronyibLLNjBn6LGEIL+vDavdtGah2xuu5mHTRadiofWK31G
A5dID8Il8sM9jKR0hVfmNo/JUa/Auo2Yc6vPANH8eIIRwkNADVqKVyNeD+peU092t10vcHMfxEVf
6a2m8YhKnEfNKz4iSUPRXWv8Vk0e738/WdMUcC05BvUfssKtT5Z9k6RrovLqmE+WliHpTgvtvavN
R9cr/Dw9xOhVv2uSvSE4mYsyOA2NIP0EsHabswD3zjqNE3bhPXmojUMdp6e13yNzk6WF11bEPXXl
KyXVoBHtE1L5Jol+UDDoAyHItBPJZB/s2somgy9ySB4GxNAvjr78qXe+oa9PjEYEibnXX5DumkGu
wLg5iNktA0CHI8amSgIakqQ+dEXxF6AlNYCedq98IN05UaUB4MJtvb3B9SVyFMMkoVaM79CIBY6l
7ETDPQsbD5gbtxhDkfbYq9sfizWLD3nX7PEDSF+YtCyA/9IooYS7qeH2ZZhpRk9ly2qOnnuO+lP1
SVXeNhF0FG+8/vswPy7/A39nLX+kURnka1BUj3q302uQJUQQsxMkaTYAQtk4orEqQ+80NSio7DGZ
olNcPTbJ29FeTka8h0+SuSMIDyKkYElkCuvW6RWnbfu6pRUwhsV57IKvRR4FyWjvfD/pkmCYBgjA
hCk5xK2ZtuntHDlrgDzU+lf14lh/ZC0VH+trGz7cj1Iyt0dOEuILml7iWX5rqkDxK84E4qqc2/d2
Y72Pq/7BUr7/hhXqEEA4gEXBDHNrZYn5qz2o8EvRw6rBw2r64Cx7KvbSCozHXCxkYJAXM9lwa2WY
MrWbc/oYc3tsKGkYUKla3sfMdoOi9Px8efCKsx2fgb76pfGkqM7p/jJl7gH7CgykgBzxjs2ByNQ2
1ceFzXTadAD05Z3QaVkODMC3fqRE8c6I+6/mBK0VqYjA5NGX35hbByUsao/0vJ+bYOyZ4WomJGif
VaveucuklojDdDOQaqVYfruz6+A5UdMCExknKin5ALpZTdrjDBAm/K9qI1SHVCRNGIUBVfYri/+K
JqnVjQNNBQVQl/fDKH/gj7sAW/mS/jWzac4UrlKXncWTIJvor6eakT6UVQHDoJ14vutk7vm+b/x6
0MSyIHJjfoC3wZaMvG+bqBpNEBsY/kYb/6Xs8rdKlO9B3iVdJ8jqqBJzjxFCaBPefquwdAu3jNg/
LS99PYoDp1B9m0S4iVJyRqiRvPQh7wBxdN+G+rGvneP9lUoSH36BYGVyKD/SGNqcdrXsTBTd8JY8
OfZtjRwqqV16iJqCIxn7oRkHI3I1ZnO0dpv3sm1GloGXnthk+m63q7ccVlvPPcWxQTla7YP7tQYc
R1UH+OohXv6el0NjjQGT5QY7MWTMVYRPaaF/2dkDcfZuK0xUgcHlgYsUc4fbu1H1imoKS75CVPZA
4sygg6R6zo6iD2eHT8OIUvVwided17T064tKJ49dwea/JelEvB20pIJbm4rlq+3fkL8c43g+6958
GuLqOe3Llzw56dqI8fxPq1z2VDh+vbxYOTxjAitI//rn7O1VYtjWY9ikscrjc5newhZ70r3uL260
L7AlP3ej+XVnp3+t5Yl6O4ykKCGBuNpisIcVCiUPDcZLq1YH8BVPiTJF/lK7761Pbhp06pd2frQY
D/Qz9a/7tqVLFR1Kxo8419sA7BDSw9DROGrxwUXBGsYRhMF9JRmCZq+N+GtOJ5b5r63NoSrs1YgW
x2TwfHD/7j3TTzTl/f3liMjwi89CLyF4EtnMbV9rKduRZyxfbuWCNHrl6M7namQQRPueKM+uMvhV
9Z/TD1bF9iGVxViIsWV6Mux1UePV5mKxOB/2n8DXNX043F+X9DNdGREx48oj07aqV7N2SLgLrzqm
nh0dR0/11y5L/drpY79tdomRZNcLoQ/5ZCCrOkiDW5ttiuidUljpZdY/l2rsu9lnZ/6zojP539cm
RAQZ3YJ1j4GHWzsJQyi13uL9Mys50EwdL0tojWipjUmgT9n/gHhqOzYlFS7KW9SGMSdumq3w0hrG
41J4YBwnpFa+zMuLHYNRSaLAKL1gzp/c5rVwdoafZBtq0hSEx5u4RvXzdqGwv42j4erpBWoHRQnC
lOKS8mJWe0JaMme5trO5PtfMhu4ZosTLOLd/qdWHLovP3hdGr06LEnr+/a8nfvT2xKGEQStZFHqY
4b5dFLrC+lxORXZp1j+nKIQkd/Zr5cOgPOl9HCzz9/vm5B/uyt5mcaXSz3Nb0n6MqnPZPqTRZ8Yn
/ZGai9J+6buzZv2RruZOFVkWVq4W6W7S1M5D+CVvRc9z9EDnv4RTftDmV2s+eO4xQ/BT3cOlSH3l
32W6m9yuZo5tLvo84/3EPID23uHy1bR367DXX5BlG9dL25y+miQDuEUJcHOy/Gp6dZm72R3K+5Wt
Qkgmez/HtFHF40q99ZKh07OwX6uMkZVzazNc0ed+NHmNz+X+blGSc2LZxxmN3jZ7RO/wpBXrsfpg
MQ+xqtUbNRx2kgzZqpnMQq9dgOJ+0VqYtby3FKvNLov67JifSNB3kT+yL/jzNU8VG9k1Y3MwTHSi
kzm3sgvvJ18bf4gJ6qizfV3b+4Qy76SKTQ0bsRQyxs3lAKm5pzSrnV2q3Dfjx2jU3vRlhER17rfl
k7FmH3cp/GVXuRgkFv8R0g4bk6NjLGpnmNmlNWY/JUPf7dlKkDNiflPc5TwMRR546zJt64VT0lCP
d6N3NgKhqfIs4MPTAfGI9Y1W94FqUK/7BOTx2E2nwd7pUctchNQffgiwSAA1N9lK1DVe7xqkv3mn
P0bzK7WHh/1vJ93IKyubVTaxMtdFxD2UDW55imvlU+mFe+D3vaWIH3GVPZhxskSMGvGiCMuT0WZ+
68zB/kip1AxQATFRDxhtWxWsa29ytcLAzAq8qtRcCIVK7ZviDXtDF7JLh4c1AGemfAVLye2Cam+g
5+CSmtRKHkwQIccebSjTinmSedp56CLVj+p4hwVLeqKhCmCEkBbyLxJtUWJRg1bF/d0+LoqDdsrr
OrCRzd7ypBspWDQYhVMZw9hcNyrAY7QZSCmbbHk0mvOwwDJj7WQj0j28MrIJyQb+3ZZiD8EVPaSG
88D4jJXy/kiMU1Et8GnsJV1yi7wAmA+gE7t95ggVorAf8Y/M/gPEW3eywkdt+tzU3HDty/08QXqu
RFHXoJpGA0Fs8ZXL93HeFlRc6fs6U/8SFbryriqa4XjfitQjwIEhJIIr8mS9tTJa8K02sUv5Sm8C
CvsBwHuopV6qPQnznxQQ2zSLEV1E7iD9YIhlc4RVHH7VScgvbje5X3slsw5LCJcvHdn4KRQo43SN
eK9G6yVtUj1g5CP2TXOw39SjcqTEZh/UvDAfmln7FCuawwSRnp9Q+8gftcVgNCCs1wPaK+jM9LN1
YmRF9d2EUku15u/Hop18Jxvigxnr9bsx5XdE86DB71InD3M+JUFlA4BQK3s50lPOzmNVxG8i/rJv
pLTDPYZld25wWZIr2J94fMGI9Esdm8Hoxq2sVeiMZh+W3vzAG9p+zTOUYps6ir/GSrsn7Ss3KQQF
eDcIBOnt104KLVONFKWc+lB53dPsfI3a74oRPU7Wp/t+JfNeRuHhuRMVN+akbi1lFlD2rmJxZuMm
NPayj23Y7GygpNZMjOQ0iiEHBlK2KWai5o0yetzhcaXU/qRmn1bEYd7VFkzgxRyVr1EZpZALTsth
ci3lMdS1P8pIMw7zUtSP9GV2GVlkFafrX7S5DKm7tNqgLEgRufrD3H/JvPZFpd/uzefGeyjKyec3
+0Py8f5uy04xFWj4Dem88zTb3CZK12k96lv4dAp0s33MC9DgxXHA1u8Yol1MZcITCnO3nzWJzSXz
Oie7wA2kUkbU+t53vsXf71uRZk4CJcLkj9ARMzfbmFtOlo7TmF1G5+/2SCEkN4evStk/oMgAuQ7l
ncV9tkYIP2FKcHJ/LPdIfWSRnoc6ZIPEWLKnzS8YjRF300OiFUqZKRNeLbwodfN5QcSys0kWq52d
FeF8Gx65lXlYMxgvEuHbnSX9TkytQNRJS6D98NTkf6BX3xbZ3tNaYkfjRrZohSMMx+T2rZ3OHJ3S
9sb8UtQ/wBIxMVBPO/eyxBtpMRFdMADedzvdHyVZ5iq2ENTJndMyPguga6d+3wX5SKIZ/T9AtYBs
xEyaWOrVDTkPcE/aNQ0tq/5ITCuU9+r8BcZr73XHHcXH3nybG0ObS5IqzGjEHYbS9JMzPRnTEqyg
BzwYZ9X4UNqHPAna6jjlSN3+/Rup77XxLawNlpM1rYlrl3wKz611nFT97K6nnSWKyL9dIppwaCyS
FaJMuDnYcagOTq4wPV8DUDZ8mN7DDBRt/7nLj1Hj17nv2MW7wtkBoctc5drs5kLSbaXLrYQ2vJM6
p34GDZbN+kWzh2/2GO8RyEnOtJhloHeGmgGwvY2/2GxkZFisMdPtx7Q7k2trZXTKHzzr1Dnn+zsq
NSaIO4E+G0IN/tY5i5wJ/XAEymDEy1vL6Z6j4avtjIekbZDMyk6TuccjIzsO3Oz/WNycbDMJQ6sW
mNEOvfkUuRve1Meuek3UmfHk3zjjNOChAYQnD9WPzfLciMy/LkEMph3NyKVu+vNgA+grW1PzU8BZ
D/e3U+oozDghW6iCI9c3R9BLldz0RvB8kfb452OaEiLnPXEWWWgkGaOiAqgT/cXNGVjKZFnzsIZt
AFUHH9QcKgvrB3qu7++vRZa3UE3619DG69VkjvTOqXj8aZ/VukZkAomL5IPe/BGbj9PwGOmxn+ch
Cev3xnwo2i/37cvXKfRveHwicL75dhFgA5omIBPBKHUHZu6+mz1NyMJudha6Z2jjkeo0eFqo89Hq
j9YQB3X1wbR2AoikcsRW/ruWjV80KfieseGblQPkPnnyag7dQVVfGFw0shz6kx9G/BvVqiubIJFu
j3YN42gElgJsqfGVOfI3Rto/tAUs4N8a7SVPi+PY70ljSNLpG5Mbj1kTJQT8KdyfubLEfD+4/7vv
E7Lg8e8+/lorMgpl1QpccknbM8ofhxqRut5FR86wG1+B/uK+Palr8AhRwWrDObDF54aNmoWrJgo6
nfPXEo5ZEGrh8zzvzVpLNw4+QpHIAZRVN3mc1eSWW/aiFTt/socHxfpwfx2yujAoO8FCj+QyCNyN
M4Tqkin2RElA0S5THZ6KjLld8O0/eHGcJ0enHdSYQd66X0Hq9X7ZvVgZwA19vhRiphJQ9/0fJN3Y
q9+z8ZQkHipePfQPJ+biCotOFJ1/dax2EgapGbiEKRuIydNtjldE9tQz8UQlpDwCVg0QMwvyfK+N
vWdl8/Wc2VzKuGJzDUjrDolivw5JOfq7c5uy2wV4/T+rEV50lUkqUGMq1oqd1PvU1X/1JKzm9GJm
r/e/jTRYQeqHq0BsoG8fxXhouK7EI4heQu9NunhuYBSQrzYZUgzVMLXn1uvcx0pvDorW/s5mcufQ
oQT2aDhbTIo3Mz/jKHQpHfiDTCULKspWdr1zucgCyZWVbbpa1Z1WQmlHcLRn1uQ9r533zu77p9Gr
H9Ls5f6OyrKsa2sbb09jujJGwZryfDm2Tv+YWH0wdeOpqD/q3bnaG5qUhROqGgySI0EtwL23jgJ2
z1tS/ndpzVUNqiKaA2PW1sP9VclahNSFgFHAdg+78rYqV1cVnTOVQ9xYFSq7D0p1aPWgdafzapeH
Jc8PzNUfmNbaOdWyc3BldzuzUMMxowAHALNavPXGc190J4+hUApr9xcoO9fXdjafTfGmsh/F+vQu
91PlmxqpRzfTdp7UUleEUFXw2YOj397TxK3YUVcoUSztsw1hTo+44JSrx2r53hmffmNFV7Y2K5pq
iOxnS6Fj7dXnSe98uzD3u5DSFcGjyrOdwSPHFv9+HaeAVpoLxbQLF7jlz8iOBt48tofMrNuHvk2Z
E6iz7vzflwaCTQQtLjos3xqNylDDEZAl18zvVJmCfGQWbi80yjzCJLUXfICQ8avi369WFrJcFLVp
4s6m9na01LdRb72dF+83MlLyXrqZ8AKqsG7emokmYx7qvqbXrxYCWQNDJRoD/73vJuqRFFcQjaUK
slmLMZp0LNWJtVC7at6mRYnWRxLc/yo/A+n2xQ4fOpcv1Anos218QV06s3OMJL+oLZLn+bhOQbtq
X7WlUjt/De2QPKSglGx38XEOBzcAoV0HlQmCSO3DJxokdWA4S3lOzUkBImh7fsTD5DAaK6wj88jU
1GKsH+//alm8Zg4YnJjKNUj3+nb/+zFNo7El7YvsN8PwiXHwd3o3+t4oqJO+T0Z7vG9P5lYMOTNF
KejqiQG39ho1qqpBozlZIJV3GFFgeWOAvfC9Nt2TRJHFTpjcwXwyMUQ/Wb811Rp0LnKTpXV6eXAz
aLCXPPCGb6s97OSc8kX9a2mTFa35NGhg4Ln0UMfrCieIYWPy9lCcUit8KZvNY1nbF36nazCHC1a6
PvlmwZseve4W8GT5ENx+ADTpg4iS4e2WmV6XKfrKdVMMxtGqk8BUmqBRYGKZ3SBe1MCDf2mOd7ZP
+qGurG6ejHY+NEvec4db6acFIlAHblDbe93NFaS3OHMsQCiYzCB4ih2+imlLElndMnHLLRAsx/m7
CVquqA7mcXqwywQOt7/1yAmg/dmjV5VlKcANHOCnpOe/SkZVeopODRE750Zowh8IuuxcrVLnuLKw
ue6orZlt3JHJzuEnZvpDlHem4fP9syu77EC40K4G2AmOYRPgOur/S6KAGMxq97RWkz+b78Lo7Jig
WdGdv29MumXgaHi7M4MBIv32W8U2Q+DRwv3jRlDSqkX5UlX5zqjAzwx7G7IFyztUF1x1v1D4ObPd
TtzStGmsVw8dRqgcu+TpNLvfFP3YV5/ND6kZqPmXsD2mi2919B5xl/lQw7uS6eXp/pJl+wuEDweF
Dl6oatwueVD6dZlzcG+jWh7L4lUfq8PiZb5bvE67Gqsyh4HPDRAR7SkUIjeBuAohVYGeFZd8REfd
b7xnxmp2vqEsnIjDBp8w45pU5W8XtGheHc5Mml+GHnGoFKB7kR/rVvWzUWtZVn4wCtrBljLvGJbu
JI03JnDZx18ypGyAak0JeQyrbgDPwQfNek6N9lSi7jw7RnD/s8muULBS/xjbhC9lmLUuDQXqgVlU
K18PdoIG1VQcnfBtl5fHXNeP9y3uLG/7KiiQptcUC4tGfsqm+tJGvtEmp8icL5A47CxPdhCvludt
IktvZ73W0KS+qFP5ocT/pzl7vL+en4H3l3NIUZ5aspip39ZsisprQQF0tIw6nnF+uRTVEHRKQX6k
xrrypbTLNvVzF1kxXx00QH6p1vWHaqn0v8yCQTc/gQaxZqAjHv5mOr97KZYsSZmkWJJTvTJjV4Xt
9D3y2iLxnS5UP8azk4Ri1CF8GXLNDTncY5s8K1k+77yIpQcNrXd6s6C5AfncHgIgS1k2oFJ9iRCU
50kV9Q+T9julBMoIzLYiwiGA/7dGwmiN1GUhdChh5usrAPXGV81v9z+T1BMAN4vqHbn0doahUPLS
tjIgq/oUJm8SZ12O1WztEcRJrTgqZlyGQX9J21RkD80y4UXQTQUcv1Wp+E3idof7a5F+lSsrm9CU
ul6WIITJU9T7lKVvnbj1+3jnvpTZEMM2iIgABID18fajaINapl0PGqIpp9Oq1s8FNZGunXeWIosG
12bEv19lNfOyxIudg9XMk4K/Hw1dkDvl+qiMa/VGmdSLbjGQf3/75DYZ4WbaH9jVtjmuJV3XThOw
g9g0DqGbHprUPOhq+eINKrpBO8SPso2k8oK0PGhUWk3CZa5W6MxlFOU9L6umegGFToHCOipp9Rtr
4jVNGx5EFBfwZh/rxCitYlT4XBbTiQzLIGZYem9GtbjU1Z6gsWwDAYgw1sdYEvn2xphi2yGvRZ2r
sZqDdEQXJTmtBoODoXswhtf7X0u6f1fGNmk9oh88gVbQKCFqvxqq6ZPjD/bO9smNuKIUB9s748C3
HymtvGyChge+W5gu0jU8J6N1sNRkx9v3zGwO7lisSxe1YKAnKw1q5nDcojsne3MVe1Y2HlctDFY0
MYsZ1VZA2Oek9cd5pywh/sj21mMk758dEz/iyq2XyEIJuMGIa3XBOHSw4+8046TLEBw1HB6KK1t4
mTWFVhU6wqVT6E68v9I0g/lkL82TWrGZjWLAmL7OtvWglU2PuhbrsNQfZfscMehFvr6T0u0Z2Xz3
OslhPcxd4P4C+249CzGP3aECEZF/+SIOuow80yj2bkkitMVN4niKCTTac3loU42c42Xco0bbs7I5
+ymCIW5XAGUq4i/G8KM0zsgGNnsK8LLk+6coCbMCVEDMTVoauQkEXnWWX4T4me4Fao3iwgSdnYM0
hPFXDo3D7o0nXxkDXv/f5jaPa0ceMOgv5JfOKh/0+CnrvZORn71qJxORDXQKVgOA9HS6RJny9uj0
BSSrCKPml3J9WQWyD9I3pXvM+8AQA6yq35nf6/Vjs7Z+Y5jH++FUWkfgKc+DxhQsqVsOEztTtc5L
qfrWZgjdtpqfzWR564zdsQBxtLwbrMgHikFOWe5EP8kGw6eFMhFXFLCZ7brXWIuXeW7ySzpZD7zz
zaE55dlDmZ7vL1FyPWEHATtmKwGN2ZsbQ28ya6mcNr+MDbGpSPrR1430pc2z12wGn9PskezIF/aP
we1ztFmVOm00DLqm8mk2u2/j5DyWS/RUkVjvhBJJ3BVzID+lK0Vc3AT3wjCarjL5fGr8ZXUG301P
93dPcvRuDIhYdhXYczfvjLnnvl1hoB+OSEido+LRfQHocbLb7mzuqaDLV0SRhwIulbstNL1ue0vL
dXEpRvZ3RbdeGMD8eH9NUhPMT1MVhF6NAZbbNc2dGjaKSjgp5+JhdK1TPO8gmPYsbMIi2ole2MDa
eHHp9lLg7MN658NL7hBC4b9r2Hh1nNhGAaIov9j6a0O7MG//R8V+x4ikHEBapwJso4oKvF6/3ahI
GwdTr+v80obv1vzjOE3+6g9LjYovGrDhTmosc7Vra5trUW3V0aRxAHpUHcW4Curii/cghG6F4JA5
vWqL+sHS44f73iALgTerFB/zysVnij6prWM3FWSqYalDWdszwjhayUtuvcsX7d2SeH+Wk2nT9giL
nWXLwsX1sjcnbF76fCqBu13i8Fntvism1SsI7KK9wq3cDgUy3m+CCmazzGTs4rw2WKYJEdfa+bp5
UPKn0tqDccs8k4COdBNgYzFrfrudeex0TiTiOvMVBKTM+eJQTHLLvUAhtSPAzGK2VgC6b+2oNU1s
KEvyS+9+ciP3MHiPU703BiA7yEKCHvFlxuXp9d4a0RalDZWexRiKUh6KhvKUklp7Kj2yK0roDvAC
xdnohN5aWfpSrzQYQS+dZh/C6TVUXxrtqS3Gg74H5JQtiMBBVc1R0WLZQrQLZSqdotfyi1dX7QF8
O5zMVbYE98+U7NuIT48dBjXAat8uSFl1a0xCUNppks++EX5d9eSQe4zJ37cj2ziQ/MbPSg4ah5uQ
sRi5Hfc6qym0p7pNHwCE29EZ+GXgZXtvatnOMWwJ+IHvRJ62iem5kWTNao3FpWuiE+1dUQG5vxrZ
riFb7LJn0AGCl77dtXQwvKkVMV0Q44jOR8uU/c4zShYFrm2I33AV7Ip6nC0jK+jsdt+6rHgqhx9q
/ily8p2oKt2tq7VsXDrXFbL2+P/WotSLX+51wmUrAQEJroqajXDo25W42bAMGZPSFz00zkqLLHgX
n9b+z7DaGziUWoKkCwC7LdTfNs+PpqhaZ9CINIb6uWpePPLyxEh8r3B23FnmAIDkgcj/5DLfdpRj
rw9NzZzzi9M/dYnxyJfJduOm7MtcG9nsW9X2WZ32nM3Itkjtn7p+j91MugyUhkX9FvHoLfPvZI5R
1jHdfanLqDrko+sEs9t0UDqk3m8EGsgc/jG1CQBGpCm2XmDKTNCrHH4IT/Om6fDfD+a1le3BNIdw
HEa2bII/qm/orFnfdydOZbGM8VtLCH8JHpjtiVFDTynXtLh47WqjKdlO/+ui2vXjWFVel7L8NtqD
vuNwUs8GvwBjG5Af5KFvzxA004y+5VlBnEY0mWndNoOCsRwP9vT9/hbKLNGU1PlUqDsBFLy1lCix
0lQls2OahRhHCWflK4QusFLsTCHLkkgauwwggsgFMbvJCoByzmVtFYV4EM3Tm+xbNb0BFRIMhtBM
DXbLLLLTBNYdnAHEdIIQ6XZdMDEspeE2BQ64+Ktt+sPw+f7OiV+8KeSIe5q4Q1OJjtJmRXoHYWvU
sqKsCf0ha46l/UfyFdolFxWu/RkuaTpMk0x0r2yBMNqsqFjJCeqiwl7YvXRF/FpROIpUSNtTW/Hn
/K+o/DElJw0G/PsLlbnIteGNM7YjI5RFh+Eubs+ovvlLMp7C4jX/DfSJYE4FWcwEOcxOm3gOf9g6
d8AgQUizkiRYhqcx+nF/MbIYSE4KZRQlDmiPxL9f3bOGlcYuMNsCHH+0nsj7tKA1nB/WokXH+5Zk
Hi84c/AQCingf28tQbxZa+WIJXfuJzBh2kjmaIH78NpZhUIn6p+H0G4e1qbX/lxH/TeK5UD3hLyO
SuYKyO7Wfh8puUtFlc/m1oELR0m1BuZvAKBujGwisOJOxEwkUi5JNJ2jaD5M42vi6i+784WyKAyf
NvAWwe+tbSfJ8wzCvcYKmXGNEddtnzsXymJV8Y87V4rMDjFDlDOh0sPtb3fN6u2udEeTOKVHh7j8
FDY/zHw89R0cQePDfQ+REHnrOvxbtDJAu0DjunHGsUjGBK0MMbg7XJzRhnmirQK3RCOkj48LGCIg
DPN58r5nXXaKJ/2pH6w/PH0OmmyPOES6cNgpXC4dBqy3UDY1HKdBT+PyMqhPU2ycBpQWnPJNb30I
J/Px/sIltsgNqKsSNaFq/1l6vTqEiTUvbqPCX6vUnv2uWVRYz6KiQFMWVKPTFRUsWlW+cx5/Ngw3
AdsQGBwRPFEZ3DJ2WYXTJ0bUJhcQbkH4ubJOhe3Pnt/o75hlO3pG8qKlz7ky+mr+5zxRUdG+aNVw
7JknKvd0lCVBlR/Dy1VoHTJOt/Eze/KUwRohz9W9/lSerC72beWcNHsjxnI7opgLkxGxdWOntKxY
LXXIzOcwbU6A4DofVc35qJvq9ABWtNk5P8Jlf9lkgiv/Jaf4pTTF3GDiMBuFKPHyYUJJNE5OpZ3v
+I/kcocg418jm9CmKN20enzNyzIwzrBmYXkYZkv/naXASC36Z4B6zU2NYaqdLjbbCXW+tjw7+ktR
wyawxxoq/T5XRjZZf12U5PnuSH0LUHL6MTS+I45g7Dwuf9Z2fvkq4qCR9/Mw25ZLksVCRzGE8D3K
4iDTnjL7XWIq59pagqk3P8BWA2Hpq1Z+WtRHj1F3r5sPYdMdTP0tvJl+e/RmpnW/oQmPPGprPHDK
LkrWPVZTCkzmnfUIPuA41Mox7J7dPeEN6RZd/fjNFsHmt9aaw3cYdeMpU4/f1yVw22yn3CdzXKjg
hCwN8GrKPbeBv6j0aOxNKISV4cylHmQZOWNvBv898onZYPryoOI4lbdW5kKjvi2slEYQ5k/eCrvW
S9h/MZ2P9w1Jl0PlhbuS8gvdsltDa6xMeTdgiMAa2MW3WXtK9nhkZGGcy+IfG5vFaLMDA/hAbday
VlATbvS/tk/0wxoWytmCiuXgCrme++uSOQNTCaApKS1Yv1CyWf086XrOiDVlRr8vnpkkrJxzdLpv
Rdb8M4AuEpt5KqMKvgmbyjx2uR6KSW47O1PsPNlz74/qx1xvjnNh0M95aq1Xczw4TuWX439vU9xY
F/Hv6n4cF1gPE4cJ+aQM/bz7KzbO99cnC6C8XX6OEQAY0zfOHpntqKY5k59OEzFHkJf1IYbQZedb
yfyDfB5Hh3mZVt/GP7xiDrsoArPuMHXfAhCatWDWncBEgGmdd+4EiZC1WMk/1raIRTssGy6klnk+
5WSlf0LDdmRW8aEe/Mw3uwTBLsengFsuBzgH3pvTAzVjOxtPwJjRkDosu6U2+S8Ssy24EMyu2w6n
FceFGg8lToTQaB1mh5UZ7yz8I3aRUHw2nsu/Zh06k/EEZfNpftbeq8sp0gQNU46c1f0vLv0WV79l
8y2adFFQfeWL2/bBWf+eFAb4q4fK9utsrzslCz2ktDTBKF0Q4oxb741pkZiFoKBbouIgqGUtO9iV
WZXRxQAf/teK+BVXZyQ3qKNbE1Meofpapi7Qut7PtGeleQoX5xRGCbIpB8f7WCfHuX5YxLT9NP73
oga/QSC7qT97jDHd/gYvaZdmXhmXgH2HRETXn7ryaSr+Uo3LOH6zw70mgSz4AU4DDoDUIQNNG3vW
WpdeabFm6pBNQpE4R+4SHQsmKO57i6zYABUewgGivkEuuIl/UVqHCi1fRuyzER24943mBKKWGyZ1
4I3Ax4iGvAze75gVV/k2T6Gjyf1IuY1t3XhpYWSpg7SRINX1Ts2aB0iIhu3/kKfRLlnqPXvrJ61c
n9Kd/Ei6r9CTMSZLBmBu2xVzWCZpZzG0oTpfaOAGEyMoQHof012GduH7vyzwytImsmtqXBv5BBmf
p/+doi+dGNXRstBIrN6UcXRoY5Pm6uL3EfRH6+rbSfdABr/z7pRFfwc1TrrU/B+qCbduq802g/9C
HjlMrO9V3U5BrKTOjguJP7JdKcPxiDPywgVFslmpk1Zu6kYp59NRHxdTlLT9+TWaNWZvRj/sdtYk
CzoQ/DsCGIgDbQl9HTdJRfuMozgZSVA24bOX5z/CNty7ZmSBFGZ5QMPUhDn1m5Ox2FHkZSqTRL3R
PljaeCiKNytEKE2gxW/y5RI1pZ/Yb3XvM3wl7XSKgEp7GupRHyNtr50n+5Dor1CV5hcRajeRdq4m
tYX0hgFUo84eXadPj0nUaTuZsTh02y+JmyDfBrO9wELduktZrcZSzybs5GN4jnPlWCYgguLugE66
35dPXTO+pk69E1t/5iBbswDa0d9iDpQsbJOjhCuvJqvCbOy9q+zhEALPt4rqSWWUpHRWv4hEBl1A
2RwX79LsWSGrgEUL0chzXfQTSEfTJ6GHoSl5sirnbTodo3w9mca5g7JGY3ZWPznJHkpe5h7Xv3pz
trKlVYCWi82Cpbc6RrPrh/mfSR702V5XSvb1r01tgqWmVaY2AZm6rO1rvX424z0+NNmZujKwzaiY
OURegYrpJR7dgGEhp84Ouxe53AgERnAxgPrZPk2ZobGyyiMiMsVwENe2QnUi13YSeulegSsSlIsI
Jm3nClZmP8Ys/EmC6oLJSQJlj5VAuo4rCxt3VTptneeeD19poCsmO3DjS4X8zP0bUm4FamGmqUQC
v6lJDJGZF0PHJ3Fm5zAy2y4e3fNyvm9FFruhvf7HyubFXSRhE3sWnlWsz3poHbzpO+XpEZEFXT+U
arRDXyK7fhG9M+BUIX0nl7oNMNW0zGbhMUqVlG8pQBRz9jxAgEAzPtrZPqklWrVUwiiCQMF5a4kf
sVaOoI6Ih/qYD8urO4pK/NPa/QZgmRGWfy1t4kDShlnZhXDQCLaDhdvVmz7t8zBLo41Q04V1l6bJ
Nl9KSidS4gS37qrxEOr6afEQAXPH6KHq4y9tuFdDlV0Fojryf/a27ufYWds7IY6Rw4Ze0udqrMDK
/wBFV5vZURuPlJB+wxURh0N4VWh7Wpsgl1RZ0WSCpSUrW8+f/x9pZ9YjtdJ0619kyfNwa7uqeoRu
oBn6xuIF2vM8+9efJ/l03l1l/JXP5ghpX4C0oyKdGRkZsWKtqDFuJrO9LYq0cussjP0RaOkpm5K9
FHjzpP1j2FydtAgKhCkuuOdNMTLRP6r6L6CpO/tx0wjzWlCFa2Kgf7XzY/rWwRJAnBI42gnIR8qD
tTWfry/h5iaxGIQXM5/0sFcZSxhELehaYga9DbfXktvpizMs3I3lyUn3KOq3ehrwJFP5hd8WSMb6
9acXwdB2EnHQrmI3UpYbOBcc8veB9lDmoroXPcp3uQtPaXayzIO1xz+2ccRBn4BuwlPeZevKTRRq
kmJkSBAkUsbjOqy+1lENDRkCxEFY7iQpm8aAbAFWpcomr29Iq2+mLJUYVxvlufCnJhu8sss132YQ
G3VrlMGuf8pNezA2gq0V3/OPbn1qG6Mxdoz0TBqw80G5y+fWk5fioMbRj+u2NvYm0HMk9wSbIcP6
q+SyncskkpjFe1ACHntx7ypT4jZKevj/M7M6Anltq5XMGafhBn4vzCaqEgyU+HoVJDtPko0kANEU
iqFiupya/iomS9k85L0FKLsZh5lqnn2so/HbdXc2IiRRn0Eo1GcYyFzPI0djWFiVAUxar5FmIau9
l8P0sJQHrVUOZZx/Yzq0k96uG936VHQsIbGHWF6lEHF5rc2oOCNebpMJggROm9eMYqUk3V43spEU
ULQGdMwbGVzf2rPcbKyk453x0IWtlzrqUQ4/GHcRnMDSy7JXAd2IWeAqxJliQBN23FX0zefelOQF
Y2XxOYeqM37VksAdk9wDeHDdr83FA0cKWE0wlKzPcFdVjcxUGX4lpeaGgSSf6OrnXtXMs3/d1KZX
Z6ZWeZW0ZDxoKo5UTBtO7l7H8cNsv296y62rvftra7NTIRKCZNApwE1zuSf6oeqzfMQtJ/wwmCBS
oLa87s1WkYgIL8g8bFS8gftdmkjSMbJGjVDLyIAbOjWp4UwHe/bSTHLjdjnF+U+Dspwj/wXKnt6p
LKKSaDKu2yjaYidTWTIOVkdvVf6GUIit3133bmtbnJlYT4sMqE/0iclkbdg1lafEJlqFwaR6tpHJ
O9tiK6qfm1qtI72tCG0spmvbOfuU9RNqX+VdnDiH+C9aaawbtzMHi7rlOptqzNzJSgunZD3xSjgL
rfKuKMNj3O8Ei63dx3C1oEKiR/OHvFijpX2SFhA0D3BvwXchJfnp+vf5HW9W9QEeKIBLkEwTTPCr
tMapRgmubjGQkrmt1h7UQ1l6YFzCG2v5OMZvS3Gb0LBBkmdEgKX60sH4snh19oqClpvcJeEthPgR
sPGdH7a1cSDPAcUNWJA29ergzbPUNa3N77JsGDykX9P/A9v2VmuBS0aoTDM8ReRaGQlCFUU1RCwf
ujy5CdXHORk9E12nIn8fJOFdoAWyq4ComOpPXWO79ce09I3ZOpVK6mvRByO+b6q9duDWNz//TeJq
PKvIj7U2WYPlEN2KmbaCAtpop067dQWJxh9fnZYSbblLC7NWDSlKeUBkrfJRNT9G808lqe/VQnvX
aPot/H17IK6tiM3Ik4ACEUr/0AnL5EUdIApgnKd8UpT6WFk/e1EFy+/N/OX6ht7qaPCCE3hmxNbY
PWJjna3fJOWKGaaMnwYq+1VPbkgXPKQObmLZPqVz63cV5av+cZp1z47j56KdnuzO/gIm6Hj9p2wF
JNzVieqMqqPncPlL9CCt1EkiIPXasxGNrjp9GSo4fz5cN7OlV6pT3kMrgkkOIuAqb1EaHV0Vi0J0
X+sfHaP56YTdvZ6hnbDEn2zdT9NDEbpx0Fi+0pg3161vnVOyW5IMMbZOfL10su2lXK2h6HhItVOw
WF7dRcepzHcuya0N9Jsxm7zTEK/0SyuhNmsGhMWAF9LBNZNaAkFRgFEHMlcN+o+olXaqtZtuwQgB
7w7fj717aXCKJH2KVYFjkPw6qo5Iixxqc6dBvWdkdRAVdQzhWdFBF1B0HRgrr51X1d7ZhVvxBKzw
fz1ZxbhEDtBkoZr/sNiPJcTfc7QTTna8WIcTR0oDQpUR0xO9l/O70bxR7Kfrm2zrOXDmw3pqUh8i
YJgBO3zpXUrBZXxsDXfwi/lNsz9G/Y5DOyu2buxI5tKPmQB9SMMdgh3uvljW5nb+55usE68lCiKK
TvhjIsChMSUPddTPtL+DEnnn4GwWEihW8NAAIKnC3n+5kZuoiMww4XzKEjX0SXWdRUXJ1zoNDoX+
ZobU6Ssqg1GWP8e9RVM7O5nQL9tmPrhdugcv2Fzaf37NmsTQntSom232ihUPSMNP1ge90vY659sB
8czKKiCCl4mMscdnSfuc9PohSG7npIdf+kD5MB7vlGjwyzzxbIjPr2/UPf/EWTm7fMoxVZxJxnJZ
KIe5fplz6fD/Z2EVb3vd6OrcwYJTvObjfSnvlVz/lx3zuzcnGpu///3MhyZGFt0RAtyjmnayV/Rk
EF7cp33sVVNeKL4tl7NBFE7n0YVYenxOFBtO5LSqDVBEsvLUq0oRn4ICWvyD08XUoZ1C2xuO2wIX
gWGmYSd4jqgWrAKbPMSaHc4h7eY28xITGIrzmEifpg8d+LoX3XEVky0MG5ymfLz+DcQar3Pmc8ur
M2Uqi2pqAtbUpIEHBMgN5mMw1v4g/bpuaCtTM+G7Rs8YICj/udxOGvqXQz8BN4ni5XUeQ+3WKibx
MIxkrx7g1Zgh3zvac7OXfW96eGZ4tcuM1smkQhMs62ruxommuIPtIPyt3fHZQ++6l5vRHdpdIPBU
eyjAX3oJ6WxjRDlN5y74j0NmHY/vZ/UhHI9N+D6hNk2J87rBzWU9M7ha1sxQJCSAMTi34wkGAKrf
7yaGWyKF55xh+NHyF69gCjC/6QIBSK3ZSpYayiIKxRypt0Qr7mal/WwqoIauu7VZSYDfWKwk2Gxe
c5cLOdIWmq0SMwUYeHRoIvVHGZ9mKXOV5gnApFvW9H33Gqhbe4VJaJ2OIO9HaJIurQaNGuSpw15h
KKPpnqvqTilDtx8/73gnovb61J3ZWRfgkwVV9ibBzlx8bigOP+peFblxBgOUF78rfNn6D9TwJtfa
dcOb/oHhEW8Xg1eFuMzP4qGzxHJiLayq0zyDw3KmVyiwrX4nF9xKCSwg0jrUoPBKrp8tMwiEMMg7
elAGwpm9Z8LD6PhLiMLlTqVuM8ALvXL4JKFip8p/6VDJgFqRazTVtI8WQ/n2caSxbsefJ0U5Drbq
8Xhye5qiVq8zS+AF6aORf8/BMl9f182XmsWwHOVCkAlkqJe/I5Fzc0oCXFYgnq9+huaxrg5D7xVf
Y/m1YVzCXCbXQRQkNx4W7W6vErt5gTC+KWgmuOXoml7ap52T2cYk2kaV7vXpD32eXJ0pumK8Gd/y
5DjCbzjeKtPd5PzccX3za1NvEKqOqNyup61lO0IDKKK9o9qDy2aeym8xmnBAHST9puzlY5cjZq0L
fCcH3ev0Z7mr3WWuXEH0ssfYtJkwgVET7J+MZ7M3Llci7aqmkSoaoFBO+VGjfNK1b0P4QAP4dkn0
d21fu1EeHsq3aI9OYSv2n1tepWqFo2VGlQlwRFrYbtYgHl46H+MOOjcnTcdDkiHLN9IRYoIn/Xb9
K2webJ7lKJLSmzHWUZkMMSy7noY5zDKd/RjbCH+8n/ZG5bY8FJ1eFPmo7jI5c7m2RRk3JqowhMdm
uA/j4k6tela1/lRHKhdP931plK+Slv+47tzWDjs3uzpcQbvQ+F8wq546OoZhlR+koHADq37s5n7n
KIuTsg7NdNPYyQ5TsMaaI282NanqFlYyrd7gYCuhtrTinfi/dWkzQcEQqjizTItermOrZ1Ekke6y
K0Ov1L5x1ehl4afJYYahPS33JBC25Gm4QoEcU+oVg2xi+5zFfVmty//pmVdG7cXt97CGsKJu0el6
dm76TDpWEa+3+kBD023n+KZWeV11y8Gu7O9VJO88gTeXmBY3cHqYOgBzXf6aXpIzXYr4npreuJLy
kmpA5aw9YMxmJGAuAMkfjRFBkIeXZsY5qVQkCDkTMU3u275LXTm1gF0N/pAcQLnrlRcXSG/vXLKb
7oFwF3PGdMbW/WbEXYw86uBezQdbcIQYk+mPwc423fROAIyhRRLDzGvAvqp0aqZVPf2wOC7v7QIR
8VSD5N8J5OS2W9TuyNtRu58r/qq0v2ljDdc+T+KP18/mlrMAg0SnG5ISkqbLRYbg1mjoPMM6ZSU3
Paj2ZXoppN1vuRUCzs2sQkDXDIkj8XB7GOanMPWbeES0r3Y148ayDuVyMCTtEbaremn9sIi+qfpN
oD9KcCCXgoa3C2+ue70VCJkIBVsKRBgw62oHL51UjGNNqM9b62A5r/PU3JcW2EOTQc02fGeptVuX
fzFfLuZQ/2tVv1zrLDOzOYWB8qGy3nJ18GzABctna9LcPF88IqR33cutSwUAFNkMTABcK6tFn9vJ
7kIV6nUnfTEM+4iaml1HXm8/X7ezuYcgagGyKhBs69dvGLdBaM/EA0l/iyT4gSAL7NS9asOmFarK
4FbR/aDZdbl6IZXDbuhof5Zt9mj0v6gkHcPl13VXNpfsHyPrWivE4wgsAUV6CNvgZ0fBzYinn4sp
3S8yQe66rc0zcWZr/XnqvK570RHXrdab6zcZpi/9acn9Ymx2os3mfj8ztUqqijaNezkpEfwdtS8K
89a52R+mRr+1MjQNZP3WDqZDnOzH8M315DUGuhHCJbpblx+tYRzLCoUgzNAd9OhZnjzZfCryoz28
L8LvNuTx9vJoWRFiwI+h/DWk0leS50/ZXhVhc/ec/ZDViTcqRx110Tyv4sRT1BfVTN1qOV3/opve
omSLpA985Ex0XHo7L8NsSgPLHLbRu8Y0fKtpj5Gl/xRiw9dNbfpzZmq1eYK61MdhYPPE7ZtcgdaL
flV7sw0iHq1TKU70f91ZfTwnBWMVChtKGPpMcVCZNXc25rYbTPozL00Xe30LGhWAZ1nAnxq58Gzp
V2OXLnf636zVP0ZWj8zM6fKq5ww82MuzoDqXh8dh3puO2DzN5j9GVuFpzOdZj5FCeaCPiybbqZI+
KbSvF2SWyvDb3zgEPRaPNios6zKHKg8zGAb2WQN/Xd28VJbuNunffBqb5FawoQBQW63aWGaKEpQ4
FBSfiz73x/p5Bo3/F56cGVmt2hDn4xCJLAh+/dFlEmq4sacyOCLu5Oz4s7mb6a3ThmWCDRqZ1eFs
4qIPtBFMRmO9jIv9S9odZd3czdDiMhr5m/Rt5Q1o4CGITDASrWhmjM+QF1Xp5+srtlkycf4x8geQ
yopMPW/Rx8itkEnIaHin6Pl9gS5G2PXHOO+eOqINA4iPUpVSmj2YSJCD2Ij8VAsfRjPYqRZtBD3a
6RrPdYTTBLjwcl2bYuA39HzCou9vJtlOTlA8ln6UWbM7ynscjluquxfmVkGpUp1yCCc+Y16Nx6Ih
XIz/URb5xZbHL0LvIcpuU+tWalFdyfMDdI9+rOzEk42dxMABAyxoJpiwL648Ts1InqGOAl8GezaA
DGs+6EFh71wmGwHlwsrK0RbZE73QBzF08gZXfnVUUCKltVDt4TW3ik8XllZ3I5lNn3T0iyBf+BCZ
z1U8+r32uNykxhP8db5eInHz2IGG7Yed47/xkL6wvDqT0hToZjHjY5mgpgp1viH1XiMvBxQhn5Lp
OZp2FvV/8VUD3svLFR7mlUU4uGw5bWHZjc2PKddZWDEyxLvylCrxwYY9Ae7zR3v+MJnqu7zeQ/tu
BAj8NRk1AwHpAKe6PCvFlIAqTiHwX4bcT7u7FGiYlH24HiFElFld2wbzcgLha8Erpa8+p11lYKlt
mmbxG3QozXOg32cGUtTLg0pCm5u/rpv7PS12zd5qSaFFDht5YGY2yo9jcRs9pDfRc5/5/fheblIX
NXiLOrX6aWZeUGGACth9+1Mx3geZVxh+OLrVdFDeSydlb8xt85wKxUhI+OAZWifzE+hWJOlm3lv6
G9Xy0t7xfPOEAgARnQZkVHQRGc+qMlLS860jUQaalPto/BzDdx35ofEGUnkHlr4FDwNsQg4Neoep
qvWQYqWGFAxi3o6KAgTty5j7iv5Z7RZ3buCRyz9B3eJnuvVgl6E3mMdieh8Zx7rpfYls2zRf9wRq
tn+QwWiPoG8SvD+Xzsf80Ghy+EGwCyEyalZ++o7JU6YjX/viQ5bd15ZDp86HVTHWX1S/6l8X/SaC
4NzJ/0L2S/QOIE+GC8iB5+nyt1hylC5zzBDQBCzWML45ewW/zXN7ZmB1bpWEj1IN7KQie9HjuzAZ
aPZo/vWDtHluz4ysVnRpNKVwJowE7efenk9jPd1q9p1R/2h0+9ukfc6YurhucqtNx9FQHIqZFBdh
xr9cOUJUqSQ5OPOiQholo3B6SB3HOqoy2jay03VHADWLG8oTvVBdCk6DEg87MXnTb8ibYKqixW+u
q6m5OdYj9VTiVfVd+8IuOvBMLGTALtri2dbzdZc3gwLniFYLJMN/0I4Fchk12kSxYugew4X0Wdnb
jZuX2pkFsZnOwsIga0GYI2/zwIz0+9TofcR23Ha8MYbiLn2a5K7f+YqbCygK+gzJ0NpdF0rTuFKM
1EYoULDZJtn3vPeU1iv+Y6aHoKg8RL/+yiC1dVFa4q0rftCZh0mV8C4RY6SWgZBspT8k03LQk+wQ
5pKXGL4uHyJ9rzW/VTFFaF6lJsvEJ4NAq3WtuyTqkzBCPkhwhte5EnvWVJl+r2bBKe/h/eoWbYFq
2zo1hpPcqNbcfJidMN7Zr5uHBow69LEgdblfVu5bctbSCmK9uVXNk1LKB0V7G4zxmDfPTf+qBA9R
tpf1b21bwdHPU0z0S9fY6G6W+8ZuGTSoBjfRi+/qeJju5X74VpTD7dS9V+mrTJ/D4iVkEGGRgWjv
DZ3t/YJVWjEGTqdPUJg+QDTuRvWban67fjI3czMmRqmKAwC3GBO53FZ63RKLhKyv2VW/0qGoXGtW
jkzCeFI3vc+sDN1N34gY9Q1v2lC9Uwv15vpP2IrzIFdpaaC5RlBc+agkiVFPlQhF/fcitnzRPQp3
gXBb5/Xciljps+ODiApu2oQguFCgzqmYuaxd9acCVQRdALnxNSvxrzu2eXjOba4Oz5xkUxW21IIl
JfpcoKoIeOYQLJKXm+qN2sieDHeFUUDfCtnOBLnDdfubLnNyhTYn4wNr7oi46Ep5VgJAPEvmdjJj
pdGhGb9q4atcPuRGfaSVtPMu3TymSFALSilohDiul8ucpk5qRK3MMbVa7pKv3eTQovsa5wGcv4vH
myYYl+d8GL3rvm4dFKapdAGEZjTt9zY/+7xWNKj1bDHKEqamIHuM9b1nxFbiCU2XYLIi+wKycOlZ
HqldJIUUMwt98rMuiD0t08h81H45zIRIEsJ0ryu29cw/t7k6nMOozOj8cvwr51GTEjePP/dT7e72
qLduz3M7q+DaLQxv2RW1rSU92vXn6addvva+2oxuNrR/8aV0KI0g3lHBrDsrW3D9avKY0Pzqyzcp
qF1zb7xhK56QIPMHUQ+mFFd5ozNNjWQtlDeXj0n7KKHLHXftztHakhAHlAeCA9SEwpZbZb+JjNCd
k/Go7OJOvYkDe/bnuOz8whkk9DA15Qa4HpwCRex42pD1vjV2cOQateGqdlO9ZgP6PI7tl2EQeMx/
iWt1bg5T2dhegJ6m52Thnvzp1sJweZI88Kvp1K8CbdprURLLaIwxUetBO2jbrjnsgdC2DiK3Cb0v
MWaOau3lMYn7AJBTFGcPGWVSZXgryr+Y9hbFRI65mNihnnBpQS9I2G3etWATn5tcPw7l6O1W/LZO
xJmR33HuLJ5MbVvpkYxmBa94TyKJzNvQa81H7igBjdol5t28h0ngIGikIA9FzOp+cmTmNZpgzBji
GKyT2YxgbuVovHfqOjwV5M4wD3fLqZKZNZPiitemxsrmUaY8I+om/8WQLzzj//ycVRw3BqktETuE
5D78TuXPl6E+/vcR+9zC6hWULZnUWwYWIhJoATkb91qkW9/w3MIqYkfGYBSq1SLToZrunBKrFZre
8nRw5ObYl8mN3pY3153aOmLM6sFBwIsYmdfVV4SDNMjyARUaY7hX1Welhy9NerluY+tSgIcA5JwD
4QHn+HL/p5HRNIEidkrpeEMxugk4DcVB6nrnMt/KH8DawHXKnDdPi5UzfaNV81DoiGmgOLJMy0mX
XxPjNSqMuyAq/Wa2DlG695DbPAgEVubUuWmhM1Ev3QMiLEkQlSJ8AeWHPBrPZTF6caajL/ZpHJaD
Nn/JrdSzEFsoo9EPHHBz1xd466Z3ALM61AwNITB6+QsI3EOgLIHwGzIgUfhm5LFIvG6y72arOEi7
YnEbO9WEiVfoJNlwt6+Hpxd9LEt1QhS4kcRs5b1V+YP+fl5Sz4T1aO+C3PAPsgzm/4DsQn6wHuAP
ip6B/YzvGqkPavqlmH4036vy3bLXNdmyYwnkhUKxyvyDViUtUotek4muRHGvBw+pabyf2/bF6GFk
U5Xv1z/aVrItBrQZKodv4U8Wr9SJbWsQ1lorV91lUCq/ahHzSpvEoVHnfMqcfLgbM6vzSlC4yFXr
4ykFcXi6/kM2jic0K8B4gVCxgdffsq6URlZ6BA2kpvaG6sfS+zZ5Yr83ErdxOhkNoMgqKJ9ofa3O
SYeuUTFNVf7Q6NSPxs5t7dv6VnM8ZYGb+leR7iXAm45Rc4RqHC0N+PAvj0WVxPkUC+2JxCTZlT9K
Vewrjhix2GPM2joOoqQihNkopSurGx7Zk9EqBiN7KIODJCfHNFEL1zCj41g6KCjWOVUydW//iMRk
VVH/TWtFcQG4C+nppXtqIUWhHSA0YClj8g4VvW9KwOxm4ASR445ZCft/lebHAMzwuz5cqpNqT8XL
lBYRjNPjcqg0hYfr9b20cZ0wEyG0WsGP0kBY/SZ9RK7NDhAwKcIhPy551ntxxDm1BnWvX791WEmo
fscE0qt1UbJJEZhifh5xnuWX2cx3A/z1Pq+C0yDtNYW3kJWEVsCV8MdzV66bJZWixcoQF6ilNM34
bois4BAAEAePE4UHQ1Xim7Io7UNMo8qblZGGK8HzMI2CbWps2oMyouESZfJ4Py3FdJTbXb73zdUA
Jch0P9w7f3CcdFqRo9Le5LRXyvKUlpV2MorIOaalmR0WQ4+f9CAobq9/7a0DBtBKAGYAJxI/Lndg
C6/+0s2IrSB1+S60tKd5/tqYcunKwR6f/UaWbnLFQf0nKHBIJC5NKVmM0kTBZq+aO8N8zsq9I7zh
C8p1IC1/q1D+MYVdaKHdLSGfuDI+DPEHCdYRRfFqfSff2vhOFtUrk/c4Xbc/mE67mLnQVJn5ThHX
jP0usxfXmCR3Vrvbevpx/ftsLBoEeyQ7tJ3gZVqXA5Uid0IzUjiNxfuke8yLv5A7xQc0hLiURXdn
ldlNbZFmSoI3bVnZh1RTJLdrO2vngtoIKlgBNaP+fp+tK34zX36GtC1/6NvU1abFU6YXBrx3QtfW
YvH5xXwJRcU/RTnmmrG2gvlsR6f91NAuPFAaVnesbG0zg03GpD/nlHGWy33c5lNf0oMqmQEMvjvB
UxBZxzG1b8LsL/QYae1S+SFBgxdVW50YaEpjrV5QNJGq2rpv9LZ1rUjPb2I91A7X99mGU7TVEA8R
wE6KaStTdWNPUSE5SN5Imc8QKdQsGsx60LNct7OVatPBUKEkh2EJnmJxus4euUZeVBYcBfmDqJF8
kPTPvfmfZnkoDNkdpXvbW+Dw7Z6kzt+xKzKF1VXL7BH1dGgKocFb94ijKRAXmIY6TNndzFF60IcP
TjHejwpDnFP4WBoNb+17y5R2LG+tLBhBAJCcMBlU/6XDYe8E1PPZlOJt0enwFJXfJvil1JfrHm4c
MYpb8H0BAKagvQYBhy24u6qPi4dMfavHR0bGlOjfjxRigvKZozO5RMJ56Uq/kKvIVl48TNJrYb1G
NP13J8U2l8shpwZKygFdo9HKSp4ayBaKh8Z5BF23oGFRN4+71UfxU//YDmdmVulelE92lJjl79Uy
6Km0e5wgW37w4EEYFhEzkxHTy7WCT2loTCUpHpThvrIR203/M4Rf4/Lr9a++JY3DlI9IXGlNQ/kh
tsXZeZqtNG2kcuCb9I6r2d0B9Bai3/EzV2w73IssMR5rNzM+JZkfH5fQfLBb526BZ2z4JTufrv+c
Ta/Pfo3497NfI82q3NR9XyDUrZ3yQxvy9dTOc/ZGuDY2O23d30kL/ew/6nFh1Y+lUtBBypzxzjkY
KbIE1V+QO50bWdfjjEWp5i6iEl4Ur/rwLTA/SOZTvKfDtdW+YCgPQCmXiZD3XO0U8PZqbOkUp+ky
lrPljie+WS3LgiPZME5LbKKuXjxc/1CbC0hN1hA6rwwErqJSkldKnUCs+xDLp6iq3UR6UrqdWL+x
GWDGhJSdmxySxXXkoxtjWUUPgFHXZ38YQ28uy2MK9jxII/+6Oxs52YWpVf090Aq5nToAmfb0AplZ
eW9Zptsai68wvnjd1MYb+MLU6n0UNYusShamKuMQfJ7r8ikx74v+tTGf6vRb4FQ7ru3ZW2XoTgPg
sbZZxVl+NJPhPs46Uptbag+eVPyK2uIm3BMr2KprwD1HHYFE12FPrm3aZtDMCsDHpX1OZNVtJOZE
EdpadM2fo8jVBe29p1oh7aHa3uEU3tqa58ZX54GXQ66oFQ6raAmqiqtoz2b/8/pHFP+PVfi/cHAV
NXlBhPNYYEMZSh++PT806x03tk1wG5Nba6J4cRkKE8ieq1HnNS9Ixd61YdAeAkWydt5vW7uDhzPP
RoqXqHOuvpQkz03T1gbASsrLcNbTWHeb5NjO/Q3jrL38y9kbYd6zuPo8lPe0oumxOAoFFGf0wsj2
lYa6jPq17W7T/kMx7z0dN21CIsy7UVDGrSMxF/XAhwrYj/HkjWPlTcb90t6H6YtaKIBWRal97zGx
FVKAX//X5iqkqDFZrKQ7gBTUb0r5iFzCDcRh5DtZ8vRvNyMPPPrlBpU7kjRjtVMKNYxtyaB91dKG
OSrK+Dw2cuxfN7JxpoUVHqyQeohG2WqnmHNWT1qGfHRTT0hUSMdk8GrNOKmD4rbhj7kHlj/F98Pn
wNjZoxtIdkxTXPj9xKTavAqZ2RTL2aLSPctq+aYMvyZw4OgwhKVAIJrui1q/KOTGCJXNnyAbHAqL
/oKC8otU7TBs/XkjXf6Q9Rq0VcydR6tEVx/HLBOZZau9MIF4fa3/PPqY4XlIaR0lG4p7l0dfy50G
6fmSbolVu0Hxmuyhm/cMrBbUlhrNbHL8MPN3Whd5xvJy3YONpAQXxDChwDZQ3V4901Jb6/PG4pOp
kX6Ttsaxap8K+XEonpK5RxHqLpsgDp33iID+rMJiVgCfKBMQz9azf7OBhN2gID6tZgeSk+anKj3l
cX7oZNvfbdpvriK6MaLzI07GahWnREEiZxLGIsu1pCeqMO71ZfzzKsMdUSwCykuy9QfNamCo0RJh
IY3QyQRf1APMLst/nw1fmlk5wqMPfIMwk9OTFUNibfE4G/1fOSMgG4Jxl4rU5a5OGmhY+mD5H8lu
hl7Ad8O/f33BNqY+4FZiyxniqUwHZ7XvkowyrS7D2pi/03N3Jiq05HDvkv6kq69Gq3lh0HnRnDLE
GAJl2tv2Wx/s3PyqtpOCfomDnJNrzx7Z67vc/KgiZ2zLj1KmuPngSxUzlf2rnRiHTq1vLGhIcwlC
e3N3xvDP+0ewTFH+4WkH8dM6XtttaQe5zgnUT3XzI4wb5lt+JYy67C/6n7WRS1PioJy92qYwM6Sk
xusEucygPkbhuzlOj6g7eHnsl3buKqNX/Lj+qbdO37l/4lOcGa0CsxvmOc9EMcHSX8ph7wL/M2kQ
Xtng+0TKQN3i0kDdyKUsLzT7ZZkvaB3q+EMYvoT6jXmaXiRp53RsRS6m+4n3SBkJgcNLa1ajFYYd
Yi0XNaybcPQz5cdknIz0YwSW4frabd1j58bWRzEDoNHmIEWG0nYN/SU0Qhc9e0btj9cN7Xm1Og/Z
IleFPuNVHA7RUakYcgxmCRFPq01vzd6CjKJneseysh0PtwMBat8COCSUD1YuWkzUWvI0ZA8z79+x
e8vD7l0VPbY/SulO1X5IGlKfwUFG1GyAIOzfYyrYO2j7ivMnQ5K9+ppqbSWVVoF3mPJXJkri9rGI
3q4v7WaoodTKxUMjgcf/5YaRF2hmtFnNHjTjNuneyeNRrj9eN7H59aD7QfJKoGzXJUEzkUM1rDWu
HxgPokdtfGsYYytutPonbWvvurFNf86MrS6hZWrsJRDIDWMK3S5AdyDyxj053I3yMR8GwllE5qHP
gaH6ctUgRlbiRAWpYSG9Fvd+H9xo+sNofBusV83y6872mN9Psw9CGPJvHPzH9GpP6AH8dHaPg1b0
IghRTOlz2ww7B05s68uHKf6hOgnREggG+rCX/mklgnZSwCeLlX46hYumu7PdKL6SN1Aw1ba212Hf
YMQSFmnMKIxlcNJWySrEy90YFzbJub74fQ1+zoXerPcN7XFEgZN7wUM9yDGe05AaR0qxfE9Zd3Ob
nv2Clc8K89Sh1PMLZG80vjRp6CbFKbujRm8le2F6e33/8XZ16hwzGrnjA15BC/NV0a8p/SgFzC8l
n69vlq3LhyElKFBBmJPLrC6fxTLoEnZJ/mB8jerb0vJb60sRz09G+F7tuoNaSzsb53dAXO8cKED4
mIAgNWrClztnUg1mOLOIPoPT6HftqOVupwlZuWEYmQpOc2ZXzeVI8h3f9nMZHcCTSjdO1/bvx7TS
PKUcqruxC6RPpRN8L6y8p5TM096o0SkpgDq7BUMpB6HDcTKL3r5LowaCa31yHm0ldu5piIc7D8et
jwXDs/UbdclLfOVSFpZSSzM6e5Ds9mhpQCC72Ovk9NDYewNSW9ELHSZeAmKsjCfP5eoNRjymJrwt
D0Y7uWoD61DtSvLON9p8VTFAKGjQYaMx10rVso4yXijgLEuoBt4yzqFf2cM3vVhizynH70naZ0el
yTxdz+GSGObD9V25/QNo9DO1BIj4T9Ui3azaepTY/o3PIPNy3+XHTH+MtGf7S1q4w7fr9rZyWIEr
+L/mViEzmbIY0AGnjTLpzyZ7UQK0hNTqYOaJ33U7o5NiN/xxAGDkUIApylD8rXKVqYNRzrEArmiS
txRH6UfWTu8S+9awk/dzHnyZyj2y9U33WERqXrR6qKRfbpoZYrOhjYb8Ic07P6zvhdShA06p8KUo
/YvrFaIqQdbIJDrCAZe2mj5VZyUFqFHWzbGWqoNcOndltXcdbLv0j5nVIloLgg150gszoLvK6DQw
6kQPxFeD5S5e7D3Rxa3YT/9GEF1aFrW9VexXs4haolnmD0Pot0bmy7lvhNOpa6U7vj3Sa8/Xd+Rm
Gezc4Oqgy1EA+YQFhE0tP0/dTQKlQlM0N3oIiEP2mqI8UeKL6q9duye6shViGO1VKdRy1/JSuPyC
SiYlaq2D71Ha58JE6TR+jMt/zzVE8/4fI+tKqTlRl7ICtklm3UTw0yVJ6Y+956SnPv/38ARsAVwD
cgx7KNNUK4fMptT7yAAzYOa6Nyhz4S0SJAwos++5tbl2Jt3N32QMVNYuTVlLq1j9MLIttcG8T5Rl
9kvZvlUL428SMLA2Aj1KjslJu7RUatAbz1UATsCuXKmf/D76/H9Ie7PduJElWvuJCHAebskaVFLJ
tmzJ3fYNYXdLnOeZT3++9P+fdhXNU4S9gQ30hbAdlcnIyMiItVbIkIGTciMWr3k+Xg/gX9BxmQl5
bShO5B5iP8ieyDhIc7Ib+o+y7lYvtp/v7a5/vu33a1fppbVF+AiR20JUDigJ2fm4nyMNcGhneWNp
hQfdIpG+bW5lceyfovL2ACOFhOL14sx4MPJYJxY3jNKaZgT6vyNRoLb3efUuSzbO9MraqJDQBqYv
xzt/ye5xiq4oh07EkOpuas5g4EMTjWx744Ot+CBlL25N2rSc4mXLNAF4FOQ0p84yCHDD9qru3tgc
370Sf0GgEg5tvIJBHgtH1yZjnpwE96P6GQb6Xhq/mmgpd+ZXsAQbH2kFEynqI9SnGQAl+MQLF+yk
CnJQneTnTKWYqz3bdnHIOp3AbxVnp9HPWvMmgemVKTEHuv2WyPoxPPo8+kPlQcunrd8jgv3iBoc8
RQuEF5AYeLiIzW0+tbkO0JI61D4cQ9e26eVK9aPQdg6DD3rqac6u6/8OHERFU+X1ts/+wKD/ap5O
Ne144NRL87rUTmPQAKXIk+hY+vfDcKqkhzqUKPX1TwSeQ9BMPDEbrx472TPyl0GukDF7HE04EQ+G
9Opbhy45Dt27nC73oNz32mvOk0lSHyL1mLUne4vYtsIJA6osmgwgOBFBlRfhqs5kqQvnJj9X1i6N
KAaZwV3q6B4osdCz/s0MtwymvaTMDEvtXX5VLzPK4l0yPIqZgM1sHUmG3w/NVj6tr31K5j8A+WdW
1S/pijyaPRk1sAVJLYL9SJ50LPWq3SoXr8QZ6jP8RFJM0mpN/P2iiNgpfqMbNSQG51M43PfhP1b+
hQHRbqHFHsO+6mF+GJvgvfMtrl/b7DWM+k+dWruEV4YJ3vW1v5GlrYQiUS8C0kyfTWD2rn/PIHRq
AT0Iwa7Ea9PurZvV4xxbH4dy60pcM4XeI3haSmTIei4yp96PZr8SYmdZlOzs8KQasVuMsefkW12M
H9j3xcGA/0/SCeqLqLQMsJQ7pXzoGPQYqfYu9R1PSr9Ldu4ZgfHOGv9tjrHBk2XqD7bWfgr9Zhf6
d63WHwKqJGw1DU2JEX0fbh/XtfX/QKwyRkxgnxbpVCzZZl3OCPzM9d+Kf2DEhll+GbdwgytBn4PF
7HRqyBqF3cUuTxC6qCLD8aUQaM+lS3PS9T/+/koEYBUZWs3GhxeX5SSnmV/VAd08wrBOKhUnBzzM
jaYtFPzqai4sLdzTrMF1oHtJdUl9NuZzFmSING9E8bUjCQCRq5/eoYp2/fUR8B2gFVlG33ya7+SR
xppzgD6oyS7QEeYc3N66lTBjXxoTf784/5y3vjRDjEXFOz1CPhjZ6dsWVpdD844qBJUVZgFcW7By
kkSrE43QrxJ9ctdkYrIhP8vWx2YrmK94NKEcoUzRFqFZvvg6DL0t06jEo9Vg3DW6Sq2lYaCI4epy
vRGnVt7KV6YWh6dQ88Cec0Acedq8t/TmkxPI71KTep8dm88KgzRBnQPyyca329u59v4CVEEkYUfF
DLzFgdLQQ2CECpoIdqadQ+clrKIPse/sNf8hQtOaClWcBbtunFzb2MgT1xZ9aXrhmYE+M3O7Rxph
Jq2YlZMz/Fu+R3FNedHkxktN9bCx1hXfuVrrwjt5cXVJ2nI7+UWlfDCsNjgwiiN5F4wtAwbqLj7U
qdq6XaJI3sRsF0+j4eE5I3M4I6ie7tBH/WHym/A5G9LIBEZp5MVBhTh/QFN2/H1wBCLCpF3gVfHp
5V2agHZM1JBfayT5vlWYDqZ8t2Xq3Ka0EfBUsdOLC0WoTXJD2qhEcLFcHyo/zyurVLm7EMI+jNXe
jlt3NOwdIg53WvOgZQ8B0sIUhr3Gzo+o8SvWIa/+yaO71nd2cnl0TK8YKfQg6zO1buyUf2vdFuho
rddw9SsXrtpOTZD6BYKHTbbvmy+8bd1pet9r3UFC1gMIzV/hMP+d16emf6d1ycb9tuo8vESFfhEa
NEt0QloOiTQP7FEbnf1UdTWGUwTOqWwzt6ciK/2P5haHQ51LqQoTUKipoIM+mT6C6wxPZdpy4Gs7
QA5/ZI9mKRI/FBGW9axIChmuYLG5SCe4kv0iaY1rAvyREImT1OcuaDauih+R+hen+8GjEVB8YDnX
TlcSRXNjQv3QGCj99wnwzZg551p7X0vmroTUrOV3U/5Sx/VdOsiHyLc8u5pfssk/+crHbD4zNgwZ
l/h9WxwK5xBo9ufbAWPtAmCqlLjQKCciaHL9C22zCqw60rkA+p4mncQ4WdVqD6U67c1ZmzYAimvh
kK0X2092B5z/2lpYWp1aoPd1Topir6caqqwc9uw104IPFRNhmkZ9nXPz7vYaV1IQ8c3Bj4iW/C9z
0Ns2h9wHgAMe3rNk5UwbubPmv2/bWN1H6AkCFAkxd5kaFnIFh6AiabPib21rCpiXEFCItiTG1uyQ
e0K8FR1JKmvXO+hnQf3/iVuo8X3JDCBZCxhddjCDrZf6Wiy4NLRwDElttDwwyduakJFyVfA82k9I
8PV6exxrf681wfH2Dop/cHlW4KQyi426APioRTSgjVr07Q9whv8yBvpjrj/KvVfa1n3GcK4/sIX+
BJQ6MetoSTgt5KEPWgUwmx3piFsN3b5AfqJ03rVJdIfS65aOymoKQm//P4OLxdV+m06ZCdyFIdez
dEhD/UWRvyM5tis6j5m/jJ/Z+RxzVFJur3QN1IA6JT1/5mXhlktMD+otRhPrALVqywnuekkAippq
ZgJip1OjtaVjbvrpQ55UwUMyaorHJMWeEWEB42kq1XhUIHZshMW188hwBCagAVkk7iyu4sbqQ6dK
B2BGDfA0581m4FSwlW6ubjlFb1EP4D9Ayq9PStVaZt9pCi1efXg3oPtcjNbO6LN7JTD5b3tUI2fX
SPq90T0l7Xz4k30XhXGga0S6ZSMxn7XcGgeLJD5I0Z711X5XTVG6l5mZ4upD1XuEpdbTk9zfxd1o
g0odc681eR/1XSmdxSzhDV9Y3XeQDJQDTHSxlwgTORuLNDJEo79L3SS2GLT0Nem2lHHWzjFflmHr
uLsQbr7ed9vJm64YhOxCU+1mGo57OS4d14+6+Fh12bsm28ix1wxSjwC7KYQszGXf2zERhul7UMZN
bD5mwxdFvqdAps/1vRklp9ufVVzYyyB1aUtEzYvH3+yY/jgLjGoTCpF/1Zf2waRbGxfWqu9aMjx1
tFVgGi0Zi4Vup0PgcGhjpyoPEMfifRja/gH6L8L/0zDeGXI37bVRyfdmOjuKm+d+fZ7szNyIymvX
gECTojlGDfqXDpJW1JPZp6Cx9LlEiUQM5QrQljn0QTJ6qRa2yJ45z0PU9htBYu2i40UKERUksMUL
9Xqn86BibpjPTvfaW03N09Efmy7e2b8/AZnLRnEwg2QyEuPLFE1NmlH3WWDfziQgtp7cUWqtdu0U
/Mljm1ubvhWiLwgCLLKfqYdL0ZTcOoYWuUbdPiZMCw2TN57mG9Fn7aTzxIEHJbRPUe+63jy91P2h
6fCfrP4IF8SNUHdVs+kP4gmqoBraJ3jGLyQCKCBNXvV0XAoy6EeeDi+tFlp3sxP4G/f16npohFAi
1xiLbYi/Xxy7ac57hthBs6fRokZvwWC4zhYOeM3hyBH/syH+fmFDLUInMGxaOrG4MirXKt6N6T9G
+AdPXvC11FwUpjP9MkNsLLSk/QEwYcxi6Jc73T5ZiBaH2bfbkWp1yy7sLF1Ac/Lazrn+oqYWQ0lC
BAPLZCM6rIVDntN0jwSGBWTh9Z4RmMqEi4RwqGjwPLOdj7PdXsfqZ7kwsbjGh0nKpTYHJVP6x9y3
d7r6AQy2vIXyW9+unytZnE2b3KxWa1aS+qdceemcU+2/3l7J1mYtLsaxrrsiALZ6VkLblarKC2Rr
I2hurWIRzPw07CS9EuJAilV4UR3ubADCKGf9SYBxSG64chmZRGZ5/eGBBzqB5WOo05ODpn7TkvKk
2G+3N2zt09P2hLyDsoKQVL42UphhHiQDwAJOvWN9bQzJDcdyN8bthhuvPUsFk5mHqQNKYhkuI7Oc
/NmBqG+SGaZPUf9NcWiyZV4o/VWPwV4ZfztlAagHrgD8Cf9DauF6ZVVCz9caOJzJaJ6s6cNsN67M
1LlKTU5D/eV3txFSDbpmP6QjKOwsvlUyVlDnclquTY6K+ttUnMvha1BuMUJ+3UTUe8i0gZCyg7/I
YMmFlTlOTQ950A+RKe9sOTvUfcndM3lWYHoEXkYwTL+fKgnRIMQOUPqgVL5s+xvaMA1ZSFkZAZE4
Ohramzb4sQt6w5MgQSZ64o5R4SXzdJa3Bu39etywTb2OsIGAjrLc2SiVKZ6ktAK4906lhljPMILE
33LPX8/BlZklqVkvola3S6iIqBi7ccbQVOpWykfTPtx2FJFSXSe313YWodY0KiWfoZac7SHbJxX4
suFx0FpvnJ4HeUuRfn3vhMg1DsO1vghVSjXHsTSEJEP5+zR9rzQt3K7fZpyLBTFqm5xBPAMXNqpe
8jNZDuhy8eBJm8dSeTKtf29v2vo6ftpY5KmTXM+lrWCjjOWPWuW4dls9qsNWKXHNBwi3KJrqAE8A
r11HjA40zxCijHWW4zv5W/PV6QKY+6+317JlZLGWthn0PtUwkmm9aw4flQxlPj3xNpuCa7GCh5qg
htKSMfTlh2E5ZS/YioNw5eQ0giLoXwfFuLckeH+Z6qVZtru9uLUPBeKPB7kK1oM+0PUOauagDmrW
UPNpUi/hjRj9S7Ngw8jaDl4aWcRapTatcRbCmFYsu6QSpR0coj7eIan6B6uhP2yhk09WvATtOMaM
+otYjRoik5+9tupxMyNe2TFGNlNAQb8YGZulfk2jMehFbmSk4vSYXsg9KCE345F0eyUrW6bQVBcy
gjJX8FIIs2YqNxxMYGL5ID2ZY7GzGxs835c/YLCCOsLd6HpbDFZZyqP4vd3lkgWYqu1GsRz6QRt5
xNqG0e2Dxcp7kuUsEpZxMpM+ltmwPHX2Q7xvdX1brnQlSgvw1H9GFmcHPZw6HkpAfGA6E3jpJHhe
Gj1WTnBotiQ01xckptCIpiLyU9dnJkhDpfdLEqPGtNozUrzpQap7mcJdHxxuu8GqKSI1LyLRKFmG
hDiHGqD2aS7UQdo225GBR/XWY2LNCK8UCPaiCwRG6Ho9EXx4rc1RyAmip7ZCuLltXbTQfvtdTEMF
3TGhxMMAm2Ulu7VifUqEnhCiKjrduvTe7t5+f7fQzaJjT2MDKRWx0IvHahJLslxqmIjK2ZOYZ5IJ
qU9jI8isHU0KamAqNCBfnJtrK3GuZH5KyYfnBGOKIw1U2RMjcKw42tixNZ9GnAtYFa5tkodfG7L6
ptLTRM3PTvARbmGDRoDQoJGhL6OSu7+9d2urEksi4+cD/VJcSy1eL1btIF8U5adYjz1cTWHEdjhv
AXtXlqUKegz1VpYFu+96WZC90QgvoT7MKWOAu5OS381ydJelBmIDv11XgLZyYWvhEfJk2lIoYWu4
16do18pegzb51odaOUAi9jBZmoCtwj+4XlEWFHEWOxRiwv4ByaV5eB9udetW8IX6lY3Frs1THCaW
wOfLX5uQ6QrNxyarDzpFpbY+6tWzMf5L11Cb3Cw+2AFcZfTTmuHs0AnjWOzk6U7aWvaKy1z9pMXm
1mojFaij85PaPHArKYjctvpn5jmys+TM33BQscBFHo41FGEpFhLnncVpmNNac2Zb8AWmzE2Cj0r9
cvsEbBlYnOtIbifdZ0LBmdrx3jGah47JN7dNrDvK/10Dq7h2lApy8tRImOjsT33wMti+22Qb4en2
MlC+uLYRZIFtJWKfbPtTPv0r9d9vr2GFpyg88eciFkUhpdP7GD4kH8IwOw/B1vYTQmZCFmIMvBG6
ynutDNCXMpk4MqdJgQi6rBwivU1O7eikbhyqhtcxxPLj7R+2tbmLU1ikDAQKxcItpo8gi57XHwbn
cNvG6uZSLSBdIsmkg3W9uT1IiUBKhJgc/So1vB+brUO1ZWHh5r0W5ZY/oR5YdDWkf5nREMfba1g9
tpQ9QEuK/HXZRpm0kQmQ9YwTlqhGlV6nHuRPE7WW22ZWP8eFmcVCtDnoAlPCjBR/i8Z7Of+KQtbv
m6CGA7GTQofQELz+GpPfDYockSQ7enmUhu4xM+XHOEjebptZ+ySXZsTfL9IKXW76uOoEQaT7Jrdf
m03q79pWXRoQf78w0JhJEA/MmD3rveW21qMSSt5WEXRrEcIrLmxMg65J46yyV8ywVexn1f739i6t
uRUSdoKCpIopPIvvnfedIffiY+SDesf8u1dTeldasLna+feRrTqIdqEtC+gaBufiu0ul4YxCf/Xs
z9VbjvCiC0OgqJpnS/97TB5nK9zS4l7dvQuLCxeos37uLJXda1KmWacvafcHUftySQsXUHLdCkNZ
GCg/j8xlKYytJay0T8WuaULPR6f55SxiV5fFSqUNlmD4pf2uVsJXR613c9IwuNf0ElBXaPvEs/E3
g6NOsr9VR1vfQtCM4ISZJ7fMZhFNp2Zucm30xktcvvb971ePWd7Pf39xfedTOU8jnEnSynJw/TC8
r3r93so/z4N+rGVgBLf9ffXQCpF/Hs2Mx1uqDxsdErIUA9DPlQ4GuqKT/JBujrtZy5WBhfHURPpJ
QDauT60WkPAXVgAxaIq/V+nszpDGzOYuVfXdVs1uZcAoDgLwx4IwRmlwWTRWki4Y2ojH5pD2sIv0
KQDgGMx3sz31nmJIvifDvfpktxAcQq2ID3FTPZVx/KW3pdaDAwD3MGBwveLEzl0CuAdqVoloj9ON
W2+I1c3nRWyLXwwwc+HLaIHrUhDmsG2671P50tfvunrjmtwwsRzlMKaFbtUZJpTAZ6yCaPMb7rgl
T7BqhaY3s5FBG3IpX39gPS+K2A7r/Ozb/jtIZxH6V3KI2MMWcm01PDtkzshxQ4pZwufBjlazlPM6
GfT6oIyRm4cKiGJ/D3z39sFYO+jiHSSY7TyPlwloak/DXDaIE9uy5CbOZ39ToF8c5eVT4NLCIgO1
+3KoMwkLEpiPuv9QoQXVmveVrbpNfdbbfRJ/ub2mLYuLG0eOW2gWLUfDaoHjBgd72Nn+v9L0z2DH
d3SpJ2uri7K2i6J3w0VKM4XJiNeOAXMD4cpZz8+l9arF0MXi/e0lrXkeD3CA/wRNxhsvDDSdYsZW
SWhBbzz7YqVV7ZlWFp7jnhEtt02tqB2A8QNvx0CmHzJvi9zA0lq/lWbOkjFDyy+emlw+BHG0l9Vz
KStPs1BSNV4zeyuZXlsji6MfS80J2cPFGqu4sMomhMdoVdO+jEPPiV7jeYP7tmIEHipkEUSnSEbM
RYy2wngY1RD4rmWk5qe6DMaDNmrjfdn2/kaWsHKIub+B/4iKEEMdF9HCHHpENxy6iXTdvoSMX4lo
WJpRfBdbG4d47TK4MrVYVRnV3RAItdsi8g9VGL3XQvBNarubq+No3fvFyJUgD0ibvKjQLi2nfwJZ
6OaPNhrTbaJkrupEdGP8bkNdYgW7CS31YhMWp7+dcis0OgDrSTcdGMNQheghvHQ2qtvae0W788uz
OaY7M9qPSXw/z1tAzfWPAIqIweAcoGWXvzB6OfV5CZ6TvHGn4E1NYHIaJzX9+/apWfUravz/v50l
jISi+YQIIz3cbJj89+2QZScjmp7hxW5pP6xaQs0CmrgYmbZkwNvGLBlDicqwBmDaYMgXo6iL0Tzc
Xs8Ky5kPd2FmcRr7CkhtqTI20Zw9GH4Rk1Bld879w6z035NeJwZUe3BAj32gv5OL4dCU/aEfmMCT
yfPeDjpPHrZke4XNxVUC0g0WguDaAOUTH/viWcQcumKiP4Kby3Z0hwDFLjXGF7OunjK5+zza45aW
+apBoP5c9lSoYThfGxz9oQpNCW5ZAGulMHby7BZfumTYJVsML/Ev/bK0C0uLhJhp0VSvKyxN07Oq
PEtx4iqMETVtioLTQRqeNz7vyo0FoBgJK0AplBacxVbGiROHVUyjfIjl2ZOrLN4b5RDuUk0OvHZM
fXesknanhP7oIq/Tn/I+qO70EuHgOUy++2U77sK6tDcun1Xnhsom+C0woJcwFntQx94Qgy+b/B5s
rlvNtat2n24vfiUmANvm6DDSSBWyItdfFdWuvowViA7xVDs7fXrqxCs7KJ9CqvX727ZW9vnHRAYq
oWLCznJBuW8ANS2JC0aufa3r9i7smg+3TawIBfPkoFcKoxjdccNYeCkQdyq7tg2dO9H+nqP5LqXr
pGcRQsXuMH7KVMPNlX7Xt+/quuG7yt9itfiqc6YTPdq49FZOzNVvWfhx68fqJAdgCYIw1U/gbi1X
Tqby3upK301nKTuM2TwcN3Zgw6q5uGrjou9lKwde0s7ViVE2rt/z4DGRQU28XKVXXn0uks9zVrgg
y76oQ+wF47izqG8OSuHlE/X3duurCJuLE82sI+awo21J9LAWOzFEjZPaJTuRDS/McHJVLmG5frOD
N1+2vRoyWmhpd1K1RZdY9bifdpdSLHkUlkM7sBeVETdeGTbk9Yo8nza2fN2MDf6TZAoQnTjJF7G4
LMJqnnV0baXIUOmqje0+TSOQx2WrMDKjV2amwjj1XzEThE9lN0rveI8me0mqAk+R/Niz46Zzi9j3
N5KhlRDCvv/8YYvIZnbN5HO+gZnIOcMMqt00vv4Bh4kjd2FkceQGPdGa2ubjdkGwDwLL7aa3JgTS
a4e/HxGvLC3cqG2SAY4NMudjd19BOzf9k51uyWSJf+QXXyXlZkghUCbaitcfM8j6OG5jlqMAS06U
+4xJnZn1IZafRQAWggTwRW870OqRvTC5WFfSVRSYBLCpjX3P6A7Eqrj57qT3efHttqVVT/3PEtHp
enFq1s64AneKYg33c/cxjsyNw7C+FvhAcLPBfyxBWmbB6PZwAskywz0/zo0fPDWZfwwc3826ITrq
ahe/3F7UChkYDzR4WFBEc5CWXuzfbNrTmI0mD5khPOujV8S7IU/dUZfhdIwwBPXGlebmU8d9Pth1
6A5J4zKHEjGGsbx3smaPkJM7GIGn1+NOo3ncGru883lXdp8sJd/iBa8ey5+/d4kALNQ652uTT1b6
lwTdQzMGSrkFjljJotgU0e8B0w8de/Gp+7EXfU42JSpD10R2Zgj/0bT7VP67fTStrbfF6pJMEgg0
7AT2Z3FqojZmvzqRQ9n1o5x3w7HtVCbnDc5GY3zL0OJb99Yot1nBBU+vyTOsJ6slOwymjRO5VnPW
waByWzFVQYFEfX1QGJZrO3GNmSq/V6rcU/JTknceCjAEgjwyd0G7/2TlW0n26vnk0f+Dv0ufYJGO
xbqayolFhKvN/KS22V1RbTz6VxO+Cwvq9cIgQ8qqJQQ8qkFzuzn4AGfyfaubrh5voef+H5v4czWL
4tOU+1E5CTBlGkp3qGzAhev3SGGQhwRuEzp35nCKFXk3h+lfTeU/3w4LqwfgYqWLT5haEPZ0iCbn
zincUbNcNZK/RsEDo/BS1w7Po76R5mx9PBEaL9KAIs3KhvQT8rX6pFvBo9U7G/f5+o6CD0TOmjol
sszXJvpIKoY5YUeLqvPquD/2hbkLp/mEGgWjwbTBo3z9qXa6T2EdnsNuC0G2ukQE2aiQoGfDm+Ha
vj1IlqQIpGczpY2rAo38mFf1+P32l1uzAlRRlCggqzFb6tpK2eZZHI2QxWSGegSNDdPl820La6gU
Kms/TSycw0GmQktjTFCT8Wa6IGOm7GaDd0KgekX5QPe/ZTaFfq8Pz1E775NeZohueNcmmksr/TAp
1amOFaQnovMQmhvXtPiMyxwE7posYOg2jJxFGNA6pGrLCtxplp4CRsfGUUU9AXr4HXcgmXx/l+vx
7vaWrF3clzYXgSEx7byATs+OBN/iXveCpPOy8tlnsUnzdtvWjxv51wXCZpNpIUASXyzQLuIws4MJ
6fLeRTonOdKyAABdHftKfmzbj4EU7kYT8E/9UFHazQdIzDWvKbQUd2FXH4BnHByuzNmfPT2X/uSY
QdP77+ct9qLX0zq2mChztrTPGaiXrHJORTB+SXoDYVjzUe/3So0oWWh8jZJiKx1cKxTSJYD8wNJt
umcL51TSBn6xKkP2GmY3glUdDu/y9nUsX6vxVdNmV87pTlcPEmmM4uv7ZusArtW9r36BuIUvQlmS
mFpdOLxoiir1Uj/0+uajYhReFsgfG1vxat/fI0Xnowi34RlrT0VYJxaHE27LL/KFshogHAAN49zJ
pWdVT4WdCxyO10+zN6sg4ZzsPmgf6qi/u2151f8hjQopBrrzvxTUotpUUCPlEaehCVM5j7XyTcnu
MwcqFNLXt42tZTGopf9nbHFVpAr8tEjMW0mDj3CijlL45PwJDJOP+NPIIli3mTH0fTCIgeTqOTPy
o870k66oXctujhV0+dtrWsssmP+LNAE5J6zOxd1UJiNxW7yCw6w/SNY9Og0HsDxeirPetrT6qX5a
WpY47GKogH9zPtTa8aJhXxuxF8tfSwosc/T9f7O1iFRQpO28FquK8n3c8Hxpvk+S2/GiMPVqazLg
6v1+sYdLMWMt6uVAllRegsid1sVDoj74BqT0uPAm6ztJSx8DwavOZdlv5IWrHgltmkcvQi5Uea9P
/Cwh7ebkRGTFDr2WOQ9R5Q3lhpFVF+GJACiY/OEXKKRlluj/D2ymU58y9SuzHlwIKkf4YB9vf7XV
C/TC0MIX7dQplLbDEOTMox3cN3G2S3quFP/Q9s+dWrutInu3ba4ujq2jU2jR4lreaaDEbSQgKi7Q
dJyOxdT3pBDljCRV4LhtV2xkm6sfjGG6oMdEU8leXBJhG9RVO3BHpWhMwAjuI7R3tvRpVuupCjNU
yDh1kXEuYogpx33RijEmg5PuWrvpTr5Fk8UoFS/rbNTWUtSOGPY+/xM3KZIrodsrByTA7ma0UCZ7
qya+uscOVyOz4ETasPiudSunXefgpXX3rmqy2bWLztX1ea/FZAi3v+faBqsUK4mg8NrMH1WHizsw
MFDu8lUxrUN90zHV9y/9H4WySyOLr6gM8aC2IczboUg9tftX6Y9mqLkt7RsVuPztFYl/bJl1XRoT
K75YEfoebRONBgS6sNwxgS0DSXHbwtr3QQFODLxhYBn9qWsLk8MbKyC3o6VceFWOqNE4nZoQcTNO
w21Tq58H1r2G3CW4rOV9nVmoC4UmO2c4L3nfuFG0T2He/29GFu6v+8pgRZoFHbC/tyXFM/NHqd5y
6q2VLJy6pPFMOmNDHzZjr1Z3eWPv0BK7vRLxS3/59uDnxCA5EitDvf4ycxfHhjNDKOjN6pkinFfP
yUvX6fejKh+bovwnoF152+TaNQ3bjCoUmjlMMlk4Q6/2UqLx0DpHUXU2TDra2ikqaYQAz6LedtvY
qm9DNUFzip6ZsVxfqel+1bSoVyhyy2UpW8PRjrVyI8avfiokbIXmDjDqJRipz7Q8lMYMwkTi5J5Q
4/d0s1O4MIf8eHtBq0cJLq0Q3oF/tFzQKMWOUcuQFBwY2KX+uQ6Dw9glrhVvqLhtGVq8tlGjJtmf
4eUblo9ep/29tj+EabXPzGB/e0nru/dzSYtg14LisvwCoHvJpPG6H/fO8JJsKhateQJqxiBbKKMJ
euC1pydTkTY6wkvnoJ0BOph6l/xTmNKWw615t87d+0PRRiBsr82kvaZ3ncn1MEz9wyRxB5ZB+Rp2
ykedGVnQSD7d3rw1+gK2HDQNYG8BiFscp8wC0jjIDYomdmF76oS6quU0xlOj2+iKy3bilVPdnvQg
6cF0Oq+d6Qdep8mSh/jQOZYq02tQ5vsDN738VWKbLu4UKYojJmDipqX22bL/VeRv9C3CrNs4eGtO
emlmEYihsAdBJcMiquray+3XWKUyJDWHfGu8x5qPMsRK6FRDXSTpuV6POuQZA55a4gjzGsz2Xtwp
QxtsRKu1aAxlUUzrNZn94ohfcbFrZmrb2qjCMVALFIFtpkd3xVerre4bVdrHHeXRaGsk99oOciYQ
oEI7UTjRtcnaCNrcngBqF92suWH/QdVsT+lS2R27rTC5ZWtx0IGKtLYhcO406v/Oo32XxruAF7vv
z7vbp2LtFFIlQzkRSIFKona9KpKnQpYmJoho6niODeXsx9Ie9YFjmpqHMk02WvoidixvUVAiqMWD
PYSht/B2Xan1MmvBHk6Zk7lmZ75rRoRjnYfQEOMMjvy/7p3R3IjQKzqyYLXFXANA26hSmov91MPU
HKUQ9o4RUnQJ2yc/at7nVCYyWztqBuXIOfeyIn6Uq+HBnH03GpqN8LP6SWFXMhkGxuAv+YM6xdGk
WtB7nKm6HyrrryzWvDLp76xqq8q9boopTELyyiHEXn9TfDIpFAPMao7Kx+gM7yxgP/1kPNp/kq+K
UT46opHoMDAt49pUjhSR4zD38mznn+169mrGtVS5RQf25bafrqyJyghPKAEkRX1tceBVpTRQLOYL
VsojUn4f8uwtn+4l0/r9VyG6EjyMKJsjyrrMio3GTqjygDDWJfkUAFjK5Oa4ycRaCV9XVhbHQJvb
sAwFLLbvpfc9OChT+qRKreiq5G208612I/yvROUrg4vvVOlj2Nh9AaiY4lxsPUWMK42LLR3RtXOG
GXhAwNvEHbCIkeU0DEZUCqy5ZXYuw9yQ1Hwyjc8TYjdyuS/qwi2C3q3kv4IhcIGSn257ydoycQ4q
4hCMOe8Lzy+cXOqHQuac66NbZm88N/RiowazYWOJzmxMGgtqh41MR4feetJs3TV+X65MaAfRTuCZ
zp2zTI6iNKXFWMIAj9U3K6dWUD/FiNbd3q21M6UiqU9ARnWUptj14e3mSu6rIi3Oc6QXx24yS9fP
tNdSrt6j5lBv3DSr1mClCvIkhZDlt+lQXTUQWAWSHcynGtH1oKo+dVq4y/NuY2EinC9uGahGBFqu
YB5sSxCbajdjbmhxcR76lGmab121pe605gSXFhaOVslqWZq+lJ/NqtjnfntPPfUx6bWPt7+Q+Gd+
XQgKEEJXkFfT4t6yxtaeIwgpZwUaENMo+tp12pnW7z6Jxgdr1HdSVT5Imfn5tt315f20K/5+kV51
TYh+VZcULO8z+2c6L3L/dtvEWjpOIRM8O3MdwH0tBWnLnISqtQz4rkWtHZ2S4WhlpHVu5Lc5Udcm
KJKcHEfGan4eNAuuUWl5SR5raNVb+olum5i0PiH8c/uHrfkpnCt0YRGyIttbvEvKeggHh1LkWa2m
Iyr9vBTmw6Q9FvNWOelHtrP8vHDaGTpCKsS1tvi8o9I3JNF4kRIbp8muDnNy0ip7bw2OZ7eeTHts
iJw76ORe8MFpjYNvDbupiD4M9uip9SdT34KhrJ0cOIJMWWH5XOmLi6meIHIGUVGc88qoXLvWAy/U
/d9X3uVteWFlcRvVw6AWvYZbj2NTE3Nqw1MZIeLa/lQebn/N1SuJOwm+i6YzunFZgNWKQo2UOS8o
oLxZleINAHjKSPT8Bhmy+EOp3I3qw5QDb3Ssk1mNu9s/YO0o8U5BuxXVZVKkxVEyxgxyolUX5wK8
DTevPVUuOtL/mxHh0xfndRryKmu7is/WSLsoPc61vwvHPzHC25kBRD8ajOq1EUf2Gy21xv9D2nns
Ro40W/iJCNCbLVlGhtUyrbYboi2993z6+1H/YlQsogj1HTQwg1FDwcyMjAx3TrCS4Ilg2imrU9a9
f646z92MR+D5njk0F/GI1adTzhNeuIVf57aRnIou+iNrwE2Sf3n+aG+BfpZgEbTaQgvryG/1pikL
Zp0xPykTfo7yLykN77lY109nJcbCeqtgE7EnMBwuLtUYiaFQxw0D3VSmcluFcBAa/840cJWjfqel
X66LW9G4M3GLdRmNl5LXqXPXbEfby39IMYWNzTGXa1Lw9+fKhomjsszue0NaMslTROXo6sya+ujf
hFr8D5AfpqYTw3A+KoCYhUPpiQHXZigKtxbMY2+pj4H/qWjDkw42aaqLXZ7/oEvRyaLKrr30SCsD
k8ebDcVfMYqs8nWMGphTjONC8TUtS8K2LlwzL27zqrrLtsh2VzQEKApvDf1ycEW+GrE395dcfJu0
UVK4FVMfSu9DoB59+C+VNLA95vBc14+V5ZB8VdjMmZT8ojnGYDiCaSRjQagvKdMO7S+/a0FARHBd
ztqiqE8zUQtmTxF63/Nt69XWm6ZRxl5YTcLMBDm71fssOnRMGLS9AkSKOQVbk8xXFodvSUmD1UEM
uMQHpxSa+g4WFFdLin08k/rXkfwPCEq2jrdEnYE8lPXOV9ZIpiZYg1XQsW2Zx6YQ4rswsIQ7NR/q
jRuwsonzKTF3DJ/ZwIici8oqsSVNR/4/5C8cBq1T7tSyDW190pVDljGwycgbZSMIXttEBJIVgsoT
fu7FmzU0ViukXlbC/lv9EIK5+9fyjte1Y8V+AJgBN0nmCYzO0v0LPU2shkAt4cU/mYCeK6sAX7tF
GLG2Emq8hDe4ABY6cb59TTfKtdmHFc9JdGNO1Z80+hcQHdQGIBdMTori/0LPlUbSqlYpKjfs9KNv
CDup9Pdt691c37BLv5RFwMdNQQh/+YJ+sImKhMcqyGnS/mhE31IPGIj+EAvf/n9iFqvJ8qqG+9cn
KNR9t1K/68xyrNLG7sItZqvLs2FBXCCOhmgNePD52RTQBvhMFM5dIWYShbHLYn13fS2XOoYPC2sl
1WcsHm/vuQQKwGNT6EiovKPBxNKm+WwGGxd0bRV0cxJm0ic+Q53PZWhyVfvloLNf5mhn3Typ+B8W
8UbAYhFimZHG8w28h+rJDD/Dzgbh93URl6pFhoHbPqsW1nrpdPlZpg4i1QFXzz3FMdXSux1S4Vsm
0h+nVGm1kUHZErdQMTUTgzFRpdyNayZPBbrYMqyzoKJaFJEzCP3kXF/eZRQ9Lw/UFCgHRkjIs5q8
fV09IchaZUINBKXfZQwWsVXeBKmv9nL3u1Sa3SDlgu2N/caVvTTes+CZpJ+nlhkHC7e886bQUDw8
ZroSUgZXZD4TYk9Mk3PC+On9a5xzozMDIhCCZdEOhEbUZjKPrWVUbgodCRMfPXhKzfQgw/+cm4at
v/+Bn8nO50kRONB0My8CgkyODAbMirXbDyEB3AfPjvyHPLRjc2Nxl3fsXNDijuVxrvCyIkhR/jTq
qX7/EAJ+P50QYCrB9shLhsqZ1chSJrnGwfvdJx/QBSa6wO265Xmt6AMvBWLgC+TNW5J6pmmtGdPg
1W6gazeFAdT6pRVyZyq7u0TbqHlc2j7WROYQdWduirYEi+bQgE+yGDbY8dDOQcqrAZ7lxmOxKgTO
3Tk/BQbWXGhAlQuTb6oI8dmvPPrctYek/vxuzaaD+z8Zi8MXJGgqGCragFEXHTOJ7ko66xjfuBtD
cR8Uf5QeSvNGDje811WdYzSiDqnV7KcszG7VqZ4+jmkDZvo5y576fiuFuGIF4WKaDS6eCTMfF1FF
YuYAHvK6ccXyMRk8kgLDDos0yPL++gaurITal8HYK15D8JWzVr4xf1VWigozclo3BM+2V5i1dFs3
obVhZFearin1zP324Mfo7ljSIjVCE3hWq7bumE1OYiWf88A8dZJ06OOGoXb989imz+qU3WnhUY/v
JPOz3n2/vtJLQ09LCa0LM58WMcDS0PN+ULXRlQ7Et5ftA6qmh0iQyd7JvUf7e5zsA5+yIzS+t9ow
prfXpV8eKNLpoAE0LZFXWHrNTYGn05Rm54IRcjprshPxyGtrF/qGe77SXU5xj/cEpBGsayQWzk+0
Dr3KrPWud5s+KmPoCJPyTlQyc59BAeaEU2MdLCv1HDpSK7sYfOkgiHX+bgeej6DDXlNnyl1SQucf
EUqpHjUolptO3m7wwe1Ggy1U6sY9XNlVUmcUk9Bf6hTLLM3gedmo9XAVmf0+eqz9GXTlBkW2IeZS
debwCl4pOGNxs5dpuprUc2LElehKWineF0o7nQIBcITSJT8aA+I/fRTrGzUZP9Kcqmz4CSuDMRl6
Qcc+ZDI0ihrLRRZTN5lDbkiuBgvCqEKVPr0UySn53Ue7+N6ankc5shn/57UHLb5rnvlFx9F76f5m
6sfYuxX10Nnigbncd3OG7zHGAZyPyeafH28qZxpgrEB2w6Eu9mMlVsaTlUVd6WiBlgOlKUiIb1iq
FcWGRmemHaCJmrrA8tHqWjnpmmSCUdvobAWsSmq1wIVMG9IvWy2tXZ4Y+3GK9pX+fitJGySMwdDH
k6u4sJK+FCV5nUiSq6QCUwtiXXPrsClf3msjkEIP0kyEPc9aXNzcMqk6emJ9djULpVux0yvBzsHv
2K1CrNUDxN2wFZcvNE/LqydAoQ/Z88/fGP8ymgbTKEbZBQ8lQxukQ8zxM6m0Kj1FQx6aG5q8ojVw
mb1yj/xvcO65ODHytKo3c+kV/F30j+0u10oH6sTr27jS508a7o2cxeOZV6TRo7yWXFHfpaWjGowU
sAtlB6UpUwasDykIgGHDvq+YCCjUZq2EWQoXe2Hw4hJfn2SM5Bqp2lXOpDVS6iR5lRFOJHGZO6Ta
YCg2i2ba+cEEMCUVoE66vvJLFxKX+38N5RgpmKfPNxhae1MYhI6PECT5SDbD3A0QqBykqDJutSk8
9K0ablzLNZmzawzDC5E6L+u5TCg/p0GhKOAOo+mOenAaKaDYuWJVsP6KLqPENxa5ttPUoy0cCTp2
aIU+F5gwiVhtYC1ys6z/FQQAmGC8klO6uqC+usmi2BHy2i7jakN7Vy4Lr8CcqqQ+NSe1z+VKVSBX
4YDNozFJ2JtD3/zI5dRymqjuxg1/aeWmgCyfB99Jc6e3ujhIK03x/+BldVXRf246gKdxuW916CVw
Ga7rzKUDyKum0rNMDn1+Shc2IO6Fouqgr4E1VQ1+lHrVHWShEjc2b10KuTz6yGDEebXtbyyNr4X5
JGGBXFo5Qzsdi/YmLvr3t8BC5YAfS0QA7y/ez/kR9X2T94kRKa6ZMA5aVNq/auA3Tknz1sZ1X1MG
4ibgg3T7UfRaHFDBTYujOFEY/a39HHrt46g1H4RuawzaqhhefZwPPGfIqM4XRPKVCleSKm49ybBk
DL51nJMYN0UpThupKpNfdV5uhvsVxr+5GZolLdV7CkRNqH1ddrUuuaMXw1HKL2UlOmn3qAjCkT/X
9W5laRRNsBoSSAaGIi7OqjQMOWjBELvt8C2bEtsC8CJv8Rlcqh3DkRmYokKXQW1yycjRQlrYpmLP
PQooJ9iC5H82aDf6dX0pq1LmLCUFL2zSEpsUxrLmZXIpg/qPYN7LFLk6SpjDP9fFXO4Yi3ntnYJY
Fms7W+I3d6gspMYvUsgRGyNJdpFF72wiiIpT6tKwvy5qdUX0YSKEZkyu7LmoPJSlrK8bbJ0aMle6
GTowqoa5kepblzJP5IFcbg7KzqVAmzWZZtABn4xS6xmYQ3TQs8DcXV/LxbZBPY3vTis5vYgkPRbb
ppqlVNMekuMNxDeh0dBO0ErC3pK3YvYtQfMNe3M+emkqXqbRHpHo3U7O/ub9k1GE7zWkrIZaINE6
LSH0Gy9eP88b6yCcs4a53hDA5vlLJrbpew9mFoIDAVEG6QcAH+crqQIhETyTrHLbhXFia34bfmDk
XrZFlnyhALMcCvmczVyHWSYfNCuBisEyafXwQ++2TyEKAxm9NUp26aGQ8iQJqUDzRvIaksyFmgVN
alYtbaH3+ugUUuy0bWR7RAnGeBz8d74LyKJdjmrCK7kCAKrznev10dAKzdPuE/HRbAan3BlNs6HQ
rwHfW1P9KoTXDauJswdf4LmQMRnprgSMdC9GumArSRB9nlQorbtE1u7K0fK/NkYV3k1lZh59ZQod
E5fpi9jqPjOjquTYCsC+6d6p77IiwU1L1V95bimgOSLV32JbeA0iFl9L/MqrNPMpYh4X218o01iZ
aWLe08KWOh7cxrcS9VCHeKo6UkgcdswdKPfNUMIzbobxB72uh6PQ6EwPGaXWu8tls9x7Rh58MOra
OxlCmL9UYt48J6lZ7BhpKBynKfCiHcUWcdc0OOIE5K1W71WDFirmsydQkF43KksHjSMgwJi9faa5
Ug1dHEEhjtBYYRHvu+neZ/i4At9LGj7E3ef/n5xFNUTpSdQOUDDdk1yw8+IoyfWt0H6PU+tfFgSg
fX7FGP+gL4zXJGdNE8KYcG9ozBGa9L2Vhd8LtdwzwvtwfU0r9xGn9j9RCxM26m0upoFp3lNJfvRo
TzTKQzOeGo3ZGXK/YcrWDsoi44bbjmd0UYaQkzZUujGy7pOOLv6e5u3bmgDxxhzbD6oxShvntbRo
s14wO5FkHrsIomD+nDdvgNgpgSfliOsrCz5LPWt3lRxu5aNe22HP7hT9YoQixJsEQMTwizsV534Z
WUYZuL0M169Dw7ZX7Lug6b7UfmeAnTN6+UfNC44FGpNgcIZ6bCFKHeRmdOLcal9aU8yCXUWnNa3W
fazhHYlCRk5rzGMV6n9/nH52epo8+VbN4PZg0CvVaWg3nfZ1QAvFvVhUSkLhN+6se5Yp9Xsx92X1
lgYWTbwBaqENh1D2S9N5p/boBGHw0BMYkXmnde58h1NKeVIe9r7bCHepGPGYl8dEPhq9CUf6Fkzw
og8V3MuZtGXQN7ahZ0iD71pRZved+ZRY4Y1aaexWJgBz/96VQLEVuGzq9MvE/4q4Pmrb7UdhK9d5
cW1eP4VqDe2wzP9axr3ENqMWMGndDZMvoSLsu/FvF7xAF3TfDV+v7/HSk3ldNalbkJgqLagX/Fzw
8LR1Pvm0npY72bsbUsMet2rjFzeTbLg1N+HQGzE7NIuttbQcFpbcCN0qNU+t99mT4mMPi5XabhS7
LuiIWA6S5iCDSRA6+a5zleksy/OCdIhcVRLuNSPv90pguU2p5B/7UhmP8ZAP+0QC6aP7Uvw4BGZ9
GAPybgwO6o5eJMpPYi9Mbi7h2JW8m48eTuVDmynPeWcZz33dA1i4fgQXral8NH22zF3DllAgFhfb
M4ZCFpZKFLll9DvwS7C9406e1COxwYHBjHY53tPKtMu+cEcTY9rIDK6Kn9vKgbvwIThQ53tW5kFe
jaIW0VwOiVCZ13vwLneN1tl+KoHRGDA62iMD7vzqS1uruyDqtgAjKwpvvf2ExTuRSzE8npoOJ8f4
w48I3BrbE3Yd09qUrYFw82oW9hQ3VySfRJhIHWxhtoPBUGntZrXeeNOXfwdvsv3uewqji+x/0uBq
un64l6pPIYqd5RkkMiHbe765fabQsCq3gSuFbmfqTmWGu8zS9lr687qgy4sMlQPVd1DOIjwfF112
QiGauaoEbtzLjlXKdip8SusN0sC11czADUYsMqIWm3y+mijJmrZL/NAt8z+C4PhPmXXfVD/evxIV
8oN5Vo1B69msLG8e1rgcNTlq65BLWDtJsUvgyZDGzRrDxfsNEwVZKkB480A5POxzMYLhK4xq10JX
Gb4YSvoo+vkxN4Jns4oPBdM+QlrBK/Wr5RcDw4urh2kU/pZiaQvtzfX1rm0qx0ZDgE6ChJmS5x8y
DWNhhVESzfzUhfxKUFOVLSzLW9nyNRVBO+ZGRXSSIZnngpKwDMrE7CNXFyIn60O71QbbjzayS2vL
gdCOUJ+eAzIKi7goUHMhmFQ1cn2xtQWsZTG1NjFKp24Y+zVBpNIBdM7U3rQyny+HVklJn4YqcueW
Vb1oHgolZ9zIk1+ZG5LWVOWtpMXGiVInB76Xc0JR85hLaW/Ptnx3XQ1WhZDUJPEDpw8t7+fLkdVy
sKy4jdzISCO7EqIHUeg3KdHmaOXc/M1YKDJ/jM4iVFtmM4cyL6oqQQdGuRuOVYAzN1iTtqtgAbEr
xfw1CopoG76W7JtssPZeb0Ub792lseexg3Rmbpol8bPkXlRlb6BdRYxcI9SCnWCZ91Ut9/tAVP6O
daHtBpWH+vrermk+VCpk9F/Zs5cT78h3V4MXzzoZWUciCOjMrTB2IjD3G4tbkYT9BdjLXCK6OZTF
KfpB2xZqJESuJif7innaXq8xcNTaX1/Qiu6fiVlopF6IbdlnPvzD2t+cY8IOK3HlRKGx8X7NFn2h
L7PjZs3TZynxL3PFfmw0XRrGsN/2VrkvvMzv7XGyfupRWjskzZlUZHqSDSS+93dy0Y8bt+KCOImK
/9kHLK2jEELYUeaw90viVwjsjq2oPSSjcOOJem8Ppvoh0pUvJYMExhYKAOyRv1cj2PbSiLrxkKSi
TSlli5J17ZgJ/GZCFkJoytTnlzXLtSTJIr4qqDTbGKJ9Mj0bhfbeiJa1K0RAzBqfS25LUH4ZKXA0
Nmx+LdWnsvwRMN5EDm8sApHr6rRyJRkmQJWDnDPB1hIXL7aK0Xt1GrstVA2JHWSfpPpP3sTOp+ty
1rbtrZz552+e9rCo9VC0ErZNqfaS2tiQsdXlVhZwxZLOSc05ZKQiQCPfuZRe6ayoryAtE2TIZaqu
yPFk+/37lwLeHRdl7pglE3guJPUrpa61AnNdf5WTz5F8U0V/r4tYu+Rz8RPmH3rjYS44FyGVqQdA
vUSE/yH1nof4tvV2+la70tpuWUBxqTzhFF+QZJYtpfpBw5Qo+VT8iay6dgC66Ftc3Rd9YfNFfitn
cWWqusiFXgpit/iaxJktAGmRMoYqeLZI4a4qxaOXJncJVRXYChIj+JBJ6sZ9WlNzKlCvVVAg/cv6
QB3mYa31EbNeBHcM04chaRxm6fVxQAPhFg/miq4Tv+P9z10Xc5L4/PTaCgSlETFYJh0gGdX/+nVm
J4a2oYYrOkLBkJIKBY85eFzsaieUQe9VTGkqzJ8iU7QYTWb1Cdv63pkBHB8jcigTUSkgfFoyPES+
2Zb1ANe61FbMnfCdabobsy0s3ooyIoV7C3vovHmLW9WXWVhHBmNUAlNHP3xHrKt/2DEyA9T2KeZC
UTB/whsblPQA/qBqgpG8+hVOT13H5MaptOMttN/ayegYB6rtECBwPOdy9MhTKcFaLAX3VOkDW2XT
lORI8fL9Psd8daEIA1UI6mmxIs1XqqGhNdbVGEbSql+s3Ifd6v2h32wkeIbw2QDBLdQ57srOSzto
EjX6iH1zb/kPUnAqk63S2orDoWFXGaY+VxCQdb5tWjoKQ50ip46hXwnjfVWFt7Fe7pra7XL/LmjN
OzC7x+um9jIrMO8eiYG5QZY9XCT5SYqKadrBhzhJj/FgA/Yunpr68FstvlwXtKYV2HOCZ/B9tH8t
lpeJRSkQxbONne/o6U+gL3Yn1s5mqL5mfua2ZVq9eNBhtzzfx06sgpngkXmyTfQ718G/TeK9pte7
6+vZErO4sEItDsEoQOQGZftNlgW3UzJ+N9Ro6/lYk8NTCCAfWg9GVi/eQqqrnpJN0NL1TByx2zpN
D3Hvz3kUrd3Q9HlnFi4v83VI6dMGPccnC12gGkLNTZoJ45RIdyRPYYiAsZXxWtEDyDDxHA0gPRa9
P+fHM/iVZfUTClczQDzQDFuoZYd8KGXYDeuwktiWgTyR4ZiJsOcc1LkowyzNpDXhSI7aOxgdbNpX
5ORLCdNHQdnil9jdjeHP1P9BvrmUNGdstoz66lqpk1KYgTXxojATeVWuDL0Cf7J4Y+D0FXSneaHj
/8MTBfoAFlcLf4kS8yJUkKRcszoRJjkvSY95Ke9JgQnBRrp0vqAL7ZhJYvEe5qVISzvY6kwpEhsP
kkmF3rfpOCWweCtPjfdZ2MJ8rhglqv70AsPLRZ5qGas3JXUfLUYRM98z7S71I9uyovSYjurA+CNc
zlRT6lM4hsn7bzW8eICDZywYMcF8om/eSOItRl3zj2uoUBP9aZkJ+v4aB9RwxJMUzrllAJbORSgd
BIaBHwRu2/wsBoosWk7P4l06BrZFCvrdVoqkygxknYkgAfcshA1jzST6MXSnoHAy2OF8Zg2OT9eF
rKg5zS2vbVW0HgAXORcSGsyP6FUSiob2rHvGrhV+RPlz3m/lT7bkLExHR2VTjjU1BMfxlE7tTtT+
wjj9L1UbGfNHhnS2GnMDwvl61FpSYAO1QgbQJo6Kvy5HDKmArU3cYodduVNnkhYBG5CsoRoEM6Sx
NNqb+Eq7UJNI/0uxPabx96krtkj8Vp6TM4kLU2G1QDVJwoVMJCDhqkSwL+Bv6hvxxpaUheUNkiLK
JIa3uErtUVPsRRan/xha4/0vFm88ERwcbxYpg8Vdgk7AizUzo3xSacPRkuKbTgFCdF29V6wRQqh4
Q+aIG7ic58Vgb2Y2SgS8sVjvE/WHklVOJRo3gnTSE2WHJ7iRelp5h88ELvQ87mtNpMsumhP0gJD/
GvH4+/qS1iTgmlNneI05LnoGGRVQezoSyMo/ZEp/w5yMz9dFXKqAgrMi0b81NwkwW/38EpEg9AYp
xYYLhenkQQz2+Ces5teFXB7NLIRJAQRnqO0y5U6/HgwHpLrcvPAOiaV9iJRPoa7eB8PwEKTNHQ/Z
zXWJlzaIOiEPBKVWjAR+5vmyKk9QLdp24O/tdbvjIRoeffNlc0T1lpiFYoeF1zAaHaLbTGcSILPR
w5r0QMrcocr6c31FlzaIFc1ZW1LjBii8hbWTLSExI7FPqdI9MG7pc8N8h2KoP0yFbw/BFiJ97cQA
yZGdwvub22LP988TWwGnDfcviCjFhMTRwvC5VGlgrpq/wZRux28XijjfXAPaHlrwyPQsgU2Cb8CF
PhWtqyZRtatpJtjFcZffKO0wbFzcFVG86rATUGjC61zmJAzqnfkYSJ0bh556Sofk6xD58mEytHZD
8WcTcOaMUcmQ9JkmXZpbPpfYs9RL9LoqkISWM0yiFdu9UJaMtcni5oZyd+QIYiUfVK22dkM8SJ+u
68yF/ViIv7gFuoy4rnMpl+wEo9gFye11CRdaOUuAfIMmUKpZdBqd60lXeoE6JnIHQ9bBh4nLkF/8
XaV8kLcKQxc3bRbEWAICb9L8GJJzQXkRVWpqspO1fp9Az+hBQBMZzjj9ur6gVd14I2exoNwLxTGM
VE5MeeyGn715ypXv/z8RC6MxNWUsBRJ71oifY+Wk+p8T5Z1MQMSHdJpi0UnLz8DqhbEIojBSBlPo
XDEcbBEGjkHZGmGypltvRSwORIqNrA4URDTRd7l5iLrn9+/S298/H9QbFz9p/LEODb93k6zc5VLp
5BSEsy3G3Qs7N28U2GZgUnMcsxyuEaYkI2GT793sN3UHJ9Je6vTI8LqKAZZbfTQrqgXvBr4JuE2M
57JrymyNXlJ8VlRUT1n0koBPil6ub9rKLXkrYpkakNuChtrS6pgnVuPP/VDMb4MpOtK7H3QmkbxZ
yvIxyvOiMGKwj64sfcuT35x/mT/UUIs8SvmGHqxYGESRNSSnB/fKsr+QoF2WRoMTauBRjGuasjJh
HyuOAOetviFrffv+k7WwlyBuo75TQk5IcazehH+cYE9EpLVFZ71ye0AHQUkB19/M97G4oL44yqNZ
JL0b0nyQqZPdE0v8gy6AFJ3dH2YliAszA23r1MRF3ru9yGxb/2AGpHj1G3VIN3yttROaEw1MHHlN
8C5uqlkOWq8m7UDrPKyYw21SfDGzb3MkJrUbz83atsHYi0+nUKK/GEsoR7nfi2o9zMA3w0kYBuO0
VfZu5wftJk7B5wYOAsJusXO9mRq5MLCgQInv9d+C7O/C8Yvs7yXpSBvExhC6NbPwVtq8vW8M3Uh0
Zw1xN5BxjXZpDp+H99S1u+vKsOKIsCQ8KzjHuE1LCpRKIp1bN9XgjuU9qHwIgGCjL79Vpa14v83k
oLZbya6VoyJtQkrDkGf2vWVWr1b0ThDCYXB7KEkpw1dbPFMr+3YmYKF2Q19OcSv0gyuV3FbtFOCo
EiS/e9/OhCxUQcnNRFRbhOjxsO/jyCEn6fn7WFPsRDbsaJ4FsXFUlygFqpAknHiW4KggNpPPFcLL
swoOZNSPHmYalMyTGss70KxNS4YDsAJzaSZj56XPZbBXhpcpO9SFTVkysRwx2ZUtsxUPeefdqnFB
EexoTofG+lBLw8bWXIDgcTLOvnPhKkUiAUuBd+7G0W03+vak6IQH9b5rdTuOdiLWwICYQNQ/Xz+T
y4TxQvDiUADZRVNqYQXM2k3qncS+9OEcLXwv269KmO/FQbNz66caa/bYmbYpMwi62G98xUWn0vwV
QAfIGtMDQWx7fkym5LcqDbmDG1ImHpLCrkhMJyQjU80xBrvzPkTNoYX4bkPuqt6/kbvY9gCmS7FS
x8FVrB9mckwehe44foIBa1aO4Fvnf693RafYUyPz79DpNz5g3t1FTHO27vniv7FXZDoYwxAgfxA/
Wn5uJ1981aOuu/GqrFgseEPg3SMPRr1rGaTJheZHic72mqHoKqGw74u/4JQPk1A7csjgweGT4G08
L6/x2MXa3ghd2OKk7ZsA4t3BzeT0yYTySAOwEOV3wAs07d7vHFP+rBrJrciNC2BumfKNTNkFYcDr
peLiwA7D4AnyWOe721cRyH1F4vLr2kHz0l1jPXrtURl2XnXqkfosjbeFt9UWdtmYPmvzG7kLrZIm
s+zlCbmxlmZHpXlplXjfePV3qTyoYrdvjfG2hFvIV3ZB3DhZxehc6WMXCBBq5bexf19N3w3r1Cbe
XepvXfhVlYOZmKIGjz/O4PmmBKYVQ1DGx0HGfTtN7Y1fOtCQ25qrR8cgONWqxI8+K2LuZPhRvmBX
8W03Me+q2mqsWgkYUMj/PmWh/Vmap97Uz+fD0J3JPzaKk6T+qRKsH9Og7U1T2OjtXL3uFOFYPLpB
keB87fpkCHnhM/SkaI9yd9Lkl0LZEHF51Wieo0AP6J7/IGw8FzGNtRKOhTTCeJ+9CJVTE8szBw/y
6bLM8U6/yUX3+7oVu1wVkuYGXJ1SM5MyFhetjK08llKTsR+8EtAfeXoNE5xzXcil2pwLmc/yjaWy
GBSW6Yk+uqnpeLhUYPekaFdv9i1f6sSZnCUFTaz001Sp2uhGL6JuZ9VRoFX1SyU+tXRLX1/SyqM7
y6INd6b6moc1LtY05WWhC2ycGn3JwHscs/SgYhIT5TscBhawRmXQNoSuH9Z/Muefv9nHcugSxe+R
qauHpgDuwazLYQtKehlFAO6AW2ieI/GamzsXAip+7JgJjBLGh8j61UdHo/lQWI6VKhsP2MpywC1D
WEDf5jzgbb4Ob5YDK+5oxXU8uUUksmPtQ2ExWaLcb5zUbJTO3xKcbaqT88Wl92kJ9WmLphn6KZpc
I3/In2F29WI7Lchn2qH4MJh2I3Sc2hYadOUJQyz8UxRFyaVeePoUX0gINaxuig9ecFIrxlpVL11/
5z3H4G0NYa8qe0Edb8ZgIAz4eX3Vl1fhXPpCVfQ0n/pCQ3qtAm7P7zPgaIOjKS8+eeQmvLku7VJn
zqXNBuDtSZaUS3NoR90sLBxV/FrqX8av1Fidvv/7L5IokqgzGxIJz3NJat0mXHJhpLvsYyR8Er3v
QfVX8f4Qrl0XtH5+NMXQIgADo75EW5hW14KvCia6IQx418N9XIY2tlkg0Km7A+XAwkt2HQ2CkvBU
fO9oO9r4gkvHll2FLhrEB+4XEJTztcpp26SVieKO4kmYPtY/ckf5qog7PTTBStwOYIyvS7x8f84F
Li6knIqNaPkozajbum638lGaDqpKKSpxSuNOfr4ublVrCIbhNITd8qIF3pyUqAmCcqKZOC2eTY/0
64Nc7mI1OF4XNCvFhQV4I2j+kDfqWdWZWQ9WPrmW9y20fsbDxkIu3zf27b/fry7ebWOkoTJmRLzb
TABv1dKup8qmUhiMt9cXctnkTgHjraSFAwZjNeTROZJUkcnYPk2+006bDrH4kidfM++lCLR91R1l
0XeKQrqlUuCM9W3TbliX19B3uaNUwWBimPljAaKc72hRZ8mY1BOEOn5ygvUtdRqlNm8EUUz2hTwJ
p7RvoQLO6s7J9WKfGHl5m1ZtREToK4frm7J2unTCzSgeKGrAjp5/SyN20liG8uSG5S8jeMi2SiuX
phTcEHMDIQtRcc2XPe/MQPO8QtY910/jnSnw7D5qwmMU23i4/XtZ5ch1cdPxmekDpqdn2XlsBVNs
5LHvuUFW2mpz244bunp56eD2nBuS4F6QwQ8tjIrZF8BeTczWAANqW35I90r8pEKB0WxcuqUgGEmo
NQMBlEmrMuBroSKwPXZDWSiCK+BZ+uHvrOjsBB5A2uGdvNwQtjyjWRidTzhicC9Q4ls8d81YVTLD
B/2T4nm34WACKCuFQ1njhvlM647kiebxrQB8bYVvhS5ePY/csZ5PkX9q6tvsEbW/SX0GZFMmCaaN
BpELd/N/C5zrbTMXA9DKcyXX61aN2lYQ6DUc7NZ/0adj39/4p/B2KP76k0Sv3O/r12r5GLxKZJoY
HdYKCqPNq39jNMdc9oxaYHVSc5S1XTmItviVvK9teM/jrRFuBdyr8rAkJBnQf3gVz+XlwFGTKeYI
pzCBMzPflV1mS7WP03KrfArSj3L4yfcA8txT4ohmgHPh1N2xywI7GO2u+CNPWx2RS7vOFlDnJ5mu
kIe+tHK5igK3veqf/OyYtg918DR4j1RB7Os7vTRgr2IIveZkOnPslzAUSrphhpFBj8zumxdWt34b
b/kSK7pKzYbmLAIW0PVLLo8kM8tWl1pC9OpzZ34nHLTzdteMv6pvZvlprHda4FT9Xqh+125Mp3Fp
h+knjafs+lJX7unZZyw8DNMKoWqRu+CUeAy2AVJtKU+qsIvbOyU+Rlv97hdJHHZWo88FkDCWaJ7v
dq5TPVNLlEDvw5M1fJQ1WLg+9H7lGNRig5v4AS/qpG3xF134jbNMSjB0iYNHow958UQLSUq/sT6F
J8X/0QNMLsjCevVDCq3J1364b4sXudgV2V5XW0fQvlzf3wseoKX0xYqlAfj8YI3hKa1dpmoOjEQ6
VMZdpB7CpyG7UayDWu507yUJf/uH1A5MV/R2ublxzCt3GRTIXHGgcYXq0OKYB5B4cQGo5RTrX8zA
sD3N0STPjr/nBlPpJG+fwVxwfeXLYJK3H74oIknA7ZB7LQEhUwEktiUXfeqKlxDy16IiZ3hzXcbF
RZ1lMGYKGixQFDA/nqtTEgQd6N5uOLVGYffAdOJoK2y82DlEQBEzEwjhEIMZOxdhVqLc9aM/nsbj
VL9owk78NTBTuxaBBN1a2VZsfGEWFuKUc3G1aULLXCIuLx5FctgHw5ZjO2psK4Av6SX4LXj3Oe1U
tXDvk1EhsgOR1RZbr9vWqueNf/PWdIEeRlbPZzTVbRDZ/0fYtzXXqWtL/yKqBAIEr8C8+G7Hjh37
hUoch4tAEkISQr/+67m/l3Oydp31sqpSybKZE2lcevTonkBS/WO/os/cHuA5Kvo6uYLGzE36MA1P
kapII378Kyvgn1cHO3JgBcC4CWUtqE9/HdrWuRI6pW66mxNAOFfr+n2Volk+BvEWz5VcMRSEdilU
Gfa7rcW+ESY8a2XWCpOPcvw3put/eRpsT0GjDBUtnGIQwf73V4LyRayxgNfNICQAbrl0dzjevGlV
S05l0ppDknXLKd69ORgdzGcqkvJKlHK+5xctwGkX/VEUyYCV330+bauM7rCv0x3CQMi/3It/3j08
a4rVokuJfHHZ/t/P6pM0MJmM652S75aujZufR/9vy5pQ3PhH9riU9xenVggxoNj/W2Er6bhn1np5
vyS+/87nAlZXxBj7KAXYXWDGBTIebEcKdzZltPAajpFzdiTxBBqUokX0xXZskDcrDeO92Vs6VMH2
awo7sAWyOYjobeVgNSgOmB3tGeqKYfowQRVdJbdI/OC5aX8SbZxudsXFB4NHMvLoPgPJHKYi0Y3Y
CKuLiG1vCPvQ5Z6jcXyYRVvyq5gu4jjGAjqDRq/Tnc99/zbO+bpVmQojKji5q7dxGZ0+okDHu00n
ly7v3pZZLaIUbvOKCPojdBejO0c4fWbMFX2dj8vCm2nOtT+zNZ6/2sx2fT3nm4eBFg4IrGam2Z6X
oLWvdOyLAX/ZPZVzPEE5TKTp2746MdVsNe6eB5l+FFmY+qoYYctejXrTM76hcpoq1S4wHY4MQpOA
7OAnjptIq1FQIuqs9MOEmbmO/8DSF0sVHvAe0C2Us0tF7KpNHfL82QTL198WGlVIxHiME/ZQqNiq
kQRQkjuloKyyQN2C1owDfjnKmYronukgXwWk2/pT127ibfK5uEdgFKQelStGROMB64Ys7YdPS1OL
RXM9+fJ290UMn5hkLK+xf0Szc8CH4d9SZlJXj9CzQdVj4ZlakZJvdwxOzkkTBrXN1bBEqaggddgN
8G4f248VRyq+HaHDrWpb7L+d3HP/7uPL+ohrnTqI3EE3IBa0rOyAyNFjg2uoFWbu/qx9WJbz2tt9
qLKRY6CVJyNsVnYY0CR1UGwb6iUT5e+4X+mdYxn21wOMqLID5LJ2fRNNgf4cIADFL84s9DuHg2RW
tx5qRA8y3tbl28oMZc1cGATGNcJYnHHEl9uJCsMxNBLZDzN28ISNcpzINtohHtzvhfuB/6uFZlci
Qnd20bALzK73nFel4y46UNlN4jD6nskK4pI4P7hQIJRMxEGIHF3mUNzOPO9q2IC2TRfs0MwdeNJo
ur4V8KM3vOqZ1vx5xtJ4eZ+zTcQKKimjU6TGckQUk/ui9WKiRzkuWVvUaQGVvl9hxrxCN3Piqcmq
GezRzR8xFHSRfZomHi/xI9TaOpqfwK6bd3OQmDn1OzbyitHGPIDnEErjKYJ1lH8YkIOT2iS5ptdF
ymdsg+l8w4IHlrbvtYxLBErmeWOsiP5ABI3f5oVcw6kvk+lRzbgxkKFdIIHW80WzU6vs/LnzLd0a
v2/lhDlXvBenuWTjV8l9rm6ywKYviCuPti6Zm7JKrfvAsYjWKl352XWfcQSS5a0Ve+gPmeWO3MSF
B6dhYnbFj4UNRnlvMcpIIc3WleANmnjD4ETsxXx5NS2rsFNOnjov0+ggMbd97lWhi3oB2A2n7sFB
d7+3rFvuBAEn4JwK56cDo9sKFd+8b39Os/PDVShygzKU09w0Reqgi9KpkplzObYxfWG0a/sr2yXd
p9Kj0bDl4MG4So0z3Ruh9xacbstAZrV95JPKddT+6MQWQ0lzEONNOpP9UMQhhT8OyUCLUP2QP5W0
lFsNuu1FkzGSJjllIQ4vK1ntUIvOalqNpSldvc5uwA91I8OR1mn7mdFl+oo0xV5J7zM6H7KJT1u1
ASftz35Psb/vV4nRTxGZFKMYGfqfW79mUMtfDbv2owYJQe47CprImRz5oVzWvZqyAKXwmPXRde6T
AsqNve1huorKyNZqR7EJEKsPYzNpv0BbfKJ9XKV8Md8izTysCQEtvogpBsN9T7AZd1A7yx930uuf
Xij/w3OThho6lcM76l5WNKZbi9sNueAXWMmzqihDDrnxY1tcJz4mYAVhxoonJRpxPF071te8GKDF
I6nFoOJChcAwA2POisaglGQm7D/zPQYkBR3TLK2TNcNzmmUXIEN0qp9q3Q7uMxdsf+66KbFNlBtS
9duIiC3HCLu56Q7p5aqYYvl9FgJjdrgO9F09jBEbaxoWmeIKlG4+2F4MP+e22GW9cgdbjbTNZpT2
0pAPkS5uuTKdbkNDRAkvEb0x9s47vDyU/D65GxEUmo6Z/NuG3In4t4wwAvJIuqFewIV6mXLGnsou
Cb9D7qdrhP2oP3iyDfhulzT6Dq0Z0EyQcXhfzZC9KKsMrwyCnrxX8LmmjtQaN+tbmHX6EvqJ9JUU
1t0bqHAcch5DUdqMVn8NEObBYScpJuqKwkhujrV6YZO5Inkb/+nMkpCDTLsR20wZH0OVFgihaevN
rYrIcEw1RDy0TeiOiabY86skdSM5R0GOEqOyzsgqSnFEK4jC5xPSixGP2d5PPwCAZGWjoRN6TEMn
ETxExLdq6Sag+4Tyh3xJ+A1TvpiqxAbsn0EMY/0zyyT8WenCh5oM8fI8Lyt/WvMCfuUsSvDRSysI
9OBbFl7h1Jxj5xr/inZ+LW/CYn2dxoagIWxX/32LeuBiSN3rt5Jz9VAWy9DWuVv35wFQ6HZqsXL9
zgIlsCvI8BB4xwv9EmPSZ9WaCo7sGFOEJrlBhhTxbB7O3u9JtdMYqGVbFubPsGM0k/OpgEeRTNVW
ld3gP33GWn6KNzC7QZ3Kop/GZ9lckW3aWBWIyr+tu0dOt+WImiPeRnae8I1+6Y64O7MNRXwg1CfP
W5/+8gpR8LDFGzvGe1lCGcLssErm3vRvZCiTd1+m6t6B+q8ru5WE1x0ZhtAsWDh4RzlcYls3he9i
qQAfyURhW1gVZWKrsOWzrsme8a6BVAxkLhQblzsZ752vC1C6oUGbSPM9uUA2U5eO+sCQBtivBYMc
UyVshyRdGClEi4EUmL3q+yJ7XLBrOlynPUo6TBtnh+vHh+QqQmWzgxyFBRZUDSq6Kj2sNnDFR0g6
uRGBekHBImsO3QtY3625/0JCgQyBFAPHf4touFb5nDzHMoZlL2RPzaUKKOQTqjQCKuO+4ubOmIWr
VU2/yZSxvlKXvY+q3HxyNUKU4KuLQnjsqYU2foZltyqIYk4OKGSsadDqzkvVo0h7WEkADxdJevwF
lJo1CVHsE46+2ALYYwhQw8nCb0fk3yHUQg6mbxCMAZsxVA41b0FDbMy8jp8BlfhWpYxODugsRJgJ
uUhpRgXXpyLZ0880M+rpojQKKLfbkzpTdH5ACVz+SEQeHhYUHO8u2cutotkq1MGQZNsrn1MJ5Apc
mQwIKZ3uMWDuvmCYZX+DWo6p3bzFO9hwUJWqtJovOIhN5WHIwTM6r/Po7se5bf9AW+te2gLmd8mE
2rLaRG6jKqTL+kYsGc+JwMJZXRat4gdM6MqXMtlgFMVSGzmknznPoK5UDj9Ll+QfA4LCUsWJn1Du
ICW+JWnHn9uil49byeVhDilkaLt5xBkoqb0Yg1DzmExItQvyRVKtw7ScirTDmcDIpUDJxexngj/C
0bhb5lor5r8X+Yrzb7Er3dcxfHj6CjFHwCFiLfVw0PmcxjUJjkCva7bLNz0SHB3MysX7lmcI4Xx3
bX5ObOHue41VJmp48ZUhMTzTMLNHBkdcWvFN7H/yvYDUhizoEev0bTil0VjMtR+TaapVvrnoJJYC
Qx+77PunSvkYI/9PBeKDVkRVTOzJWlmDRaf7aKP+DF1sKevIsGQ9KUP58BlFXL6XiYH/VJWVipZQ
c4a4bG2xTfhsW2hpH/pkw/eFzX5/rQpoN9ZcID+DYolhrSZrFr4jGSfYP51X/b4k+wD1YkMpkug0
hbpziW/h/hKy+0T26VA5kS0PJcS4rkgfxaEeV6h045inyHMz4k7RseKtG02eoCQAn48K2X1rRx1c
Pft+vQaZB8FFC853ZPJl6bGnta7PPQr/tAohxmxFaxS5VaoJf4RNXPltX0n7I7aePu6dQcwYW9E/
bAln8OYaO/aTx2jUuyi1EBPNCjDucyhp9lE5+UoRrvVRMLqfaVg7lO67EVDzGEwOCXM+ADQfx63/
TNspLa+DnMhL5ob+ZvY+vIG+BUBgZC5HVBp31I/xPJcNnHXpjSUUtDKjpT1jUSVPmmEcKE7PTmEi
5ZYVb9VjiquqjnUpUHkyr1E1ae6foyiFhLDt3IXbLqdbWsztKeL2NdJFFFXwp+GPyuyCH4ShesQX
2NlrDTnupAYFBE3VmhYMInY0/iok35/mdhcUR1iDy8kU1bA/97p7SxcOefsZ6fOF6rb4xEw+pvXW
LtBdnIrVfqyRMO8w5fTvS5YiRCaJ0dtZb3nyirxorgwUjGu/9PNPwrrhG9hcZrnqIzfzOiHI7HUX
xxYEXXn57StWR5p1yLOuZunWb0cVa/Y2bVbn1Wxo9ErHLly7aNe3uiQaoFlHCH5E3haihgwZ93W7
zODM+BCW4YAUIF78HlBz6yxkeZXNKb0NQWy3AfrQrEH0Qg2e7pmTVTlA77cqkD5vTYpjqNwWVW5N
t9uOTeLTZqKY0HFxGdVoVsoPpuLil7CJVxAaEPQlmvX6I10iIhpeZMCCB+QJ7Oy0Fq9pCMWTzYZJ
NoQn/WUGiN2xGmzL/X0ik32G1KUE/kdRNx4AGxShCTCvVg99GRYkSt71yWGYdWRr7OWT111EQFsp
W6ECHWuKAVg+yiQ/taLosjoVRQ5fipnC6s3rfXlmWw5WIFFqojWUBMmHTV3/OGKDCQqydI9Aylm7
rjvIPaRTFXpnoWifLEfvIZ+ADSRUy3oex6jZ7+MtWnRTClMkzV6EcG713D2YzuvXZIP3Ro09+/Zl
29pYNbofBuT6tpP2gJgy33QK2E41Ta6daul0/q5sim3RGFl2amBSNL1BgcX8Zqzn/k5yDc9Itjlb
HODsMaAf6PJorQYcsC9+WVKotiKMruqnWdFjD3wnqS365E+I13TySBRnR2dRtZxbuBP1BxKt7e2o
ePa5WW5/JkPeNSqj9tila/snk8v4aHWWQpccE0Xg9BgLPuhQmPOQDpAPD3kEk2Va6I+ltYA97AKV
vQacGf5TdVHyQDbiP9pNoV1nUUquioBTVbOwwKjMyJRehZXkP6FsstPak3l81g6YySENqToE4krb
WFgCItXTXrE65oBC4ezLvwsz+bgpo2358FSWcAkcYd3VdK4lUAVbB/owKweaUb/19PU/k+6z1qOP
rtbOW9KMkHgHDRqSlrwZXTSG59CNGlCIp/tr6vIMfKGgUtJ05QC6r+jZPh2C6wOq464frgq7tuYa
/pvxIcTJeOWnjb+iWw33XVSiWZFBht8ynXDWJQQvipoaS4ZDoeZhbPCNaVcBh9loJZQ0orZJ0l6N
vNvWA/aiGT9vOVE3LTC2pInJHp38iulGncdbgUZmNO1WL73sj33ZYaQDPb58xl9m/mnHlLQ/MAE5
mippB55DL7JL43NAuQamcrcN4hrSJgs7pMnCah3WjR/7dF2m82BcIc/AeyDWAeDy5wqPqriazIp+
a6YtASoYq6Eha+KAXUr7S8/l8icebPEuR0VZ5aIwnrokG0zVQZyPVGXRmW85Ktnf81joG5Coltet
Vwj4CqDGdizCNjewXtKnDCAyqsB8Ym9uYZf2AwCrQpjocw2YBwPDyoVc3Xu6te8wauu+51yn7jjw
snuPJku/q7mXQGz8tIL5L7d9R9iMxEMSaLRUpUkBzy7SI2lF+FRpJbgrVlxCbBMevJn/f8Dlpgp0
nVXtB7bCLcflZwBhwdYmy5aPyImLYZtZ7G2EW/DbRHGLU8Nh/tyRLfrAMHF5xuVefgizQg4iVdQc
eerLAcg81kSqjabLT5LR8VVupEW/DbtemIN1L2voxaW4a/vfnU9bWnWGDsOdZ3vEmjxv12Mvwuqu
ElD0fg3pXv5yEnjrcXCRs1UKhs3WLFmP6o5ZAc+JdGjnPwA4nT+3eSQeUQ5E/LQyEcpqld6YukWT
AcSjvahk2Iyb4qp1GAAcpn6GF92ewWG03oqkv7YENrxNG5JY1gbmcKgiunX6CW2gMUXeJf3WIGEv
+xESZUV7SwgMAmF6uIxXCcLVwxCr7O4ShHGj2dTj9ERWJWesIAy2wrRftjWcfLL8hOone17g8tAe
0kjG7GSXaX+z2s2s7gfmPhKuhzNmyXsJunmsfQNqKozsXB6crbPIFh8FGdVnwmUS1fApLK/ZUODH
F9M899UOT9f2uHTRNFRqp5FqknWlT0nvBdikgIvFR6RKJ1/Lrsc4gwxFpq6zhZLolPeiGH8wlJXh
ofStkFFjY5Mx1LhqYkONM+vkky1DmWEhR2p72uzYPi+tLsu7ES0EOI/0cqS7lW5/gPChRLjo59ga
rfz+oYQfvrGszd+6qbT66DCAjyvcUx4dBmhH5U0eFvUJCdPoj+liFGj4VOGm3dLenqMCLxB2Zfsu
jgGJoh4gPsEu5XqCxFbO/PfQGdfXUb4IhmwWG3sA6C1QpCx+3jBlnwaMGfBV+jrEizUnMRQir7FW
ufxmHHehGrdlX089ctNbb1AV1xJx9dAvax+aOEPbvG1O/1Kr5V/ILGJHq7bwqOmJ7dImAS/rm0y5
eHNDEY3vKioAQLZq1y9MrgTSQKydozvZcgWtL2Opagofgdu4rxMaNMIBMbCpU1CH69GqyLJ4z3pE
aVEO6mPb9hYrWDq5Dsq7F+H0/CLL1bandc/t99J3WHuSyoofi0V7V6H3CCc3m42A9+Mxgs/6cv0F
x1SfA/jPlT+McNx4H5hfGyEWVOO67316CimJZ2TqGdzLcStRaXYbeG5jYiJk1gSuFPUe8/mJFhjv
V9m62h9ZqiyvoQPRn1NX3iapBjoZAwTzqG+FcOgj0gntiJQAWIulu15Ag0ZXFQpM93Yzspuo66Q5
pSqsF/uMtcwfuhSHdMTuPi7RxsoPb1MDdh+S/evel8XjrEZojkcbgKDG4O2mNXWFeMmSnQ3HQFvX
0DXE5VXGAC9Vbb+SoWLE9uOBpkgUtc/tVFSkx0Fv3KDbN0/gcu84IPkapUn4XjiCmoaYaRqgOb6s
yzGLZPKLM9vLQ2RMbus05BpUWLboahm3DptxGAS99XFPQeLsc/tj5/vuvq8dNJRLkYGjSzP1qpYF
u1EG6tK3RKTrY96m4WXkZHjtDZ8FKrSeLdA7zMGa6oSFFYiIs/4F3DXuzi6mqN1bp+V8WmiO4TRt
E1iPbfj529GyHBOCfl1n1Hw5TmQ7RSg8W3gSfZqi8+RayATBymUEuNBEoiicC9j/kYMNbPnTWQdR
OABHHa1ztkLop+VF8W7WcX4xfMSnEiqSj7wl4zMqihloqdA+Pq68zLHtlTq4bYDjZj6wmmVu5cYA
uSOdzmhtTXIzl3o75cjsG5q5PXvft7CgmSnmYTrptETT7MG57RoWr/MHK7qC1XOi4yOyYSyBS/up
woBC5pWP9/za5SNUr+GimZvKi6VfK4BzW3Ebuxy7/nvH7Ii4uHmw0DjS5rnMhPlKdE7kCSNTSD1m
GouTR4rx449Cj65EEcdyeUQ9SLcKU0I050DT4qVR+ZSpW71vqTgOAGawj7Qs9gPIjmWo2+m8PXTA
IYarjY3BnggR+mNUmUN1Bhuo0wJ4UFWhjaEax8Z++fKZzz+QvRTSmojHenQFf5TtVqAtHcYPFo06
qWQXl3ETs2LNGmGlp5geSv6hNxvFN1Be2jiaxHJwGFKV6xXfTFZUbQhjdrtE2zjdGKgn0XrUgArg
hCRYXA1b2uqGQdxXNjaNsrhWJQXlf8QEyB3SPo8fdUdfAetAVSXf3cWgr+0crj9BPgRjaPdQv2O2
9Ydii39JcLd+4FWhAXbcwDgWE3wA25xkem/UOsfbu13pimn4LH13LlKVYhOxxK1Ft+GRQ+oozrb+
UCySXk2SmZdkKPRThnr4DgMaLHrCpcp8ChbY3kRIGOUPkMWFuApUr+Fr3Z1/9WJILN5JSjn4jWnQ
5SEgVsnPsjVxBzeraWuSvJ8wYwR+yitU6d7WBTxkgKAvUiRN22sXsN4Djpss815VMRyQdG3cuACD
jl0kmwxugk90H3Fsy8SR6zSG0hsS+9I/Y7sijW5CggjTjB4Iyf2a9zPADq3KtAFnEFzgXW0GKzcZ
EPlyyJFhcCWLEbBEbN6w3rfmtWWhfGnBHnKVTAv/1g62394uPlMxjNDzwdZOX8761vH0C8MrvK2R
7HF7JtYucR1BcxHv0gea1IUJGd43LG9PGKHuc8MA3AMm3i4TlzZcOrOloxmv13JUa03lQG72oWxn
4JRD+gKF7qWtWrg+ZFWOWTewxC6KbLMHa19Sr4Rq2KQxlVVyaNuGJXq7MVCJB6sUX+oDxpvA0E0L
miQGd3KuM2k3e0B7RhzGQGmLSwfPd9g2LCuBuJvMkxs0PvbD8dhBJ9yN+90MxBIaF7xt/Um4i7NK
CnfNJ1Ks2jWpBY4PzbEMoL+ZqcM4E3Poz6wDplgNUES+x9c4+iYYAbnOiXXkezHmStUxAD+BTY8U
ZV27T2ytYYCqH1dUZ1MD+B84e1TieQ5ZqouflNoibWLYuyh8l4kFnNGB54zkG4Al4v7MyyEfrTOH
LYJyTk0KQY4YMgIIK5Fy3mAfkP8SZJT4M6Hjm5kIga4i2v9aap+/dq2L9zrdgpSNsi2GCZ1CEVSg
k4axEWaX1aYwXUQth+AI1GnLP5EXIF9g/VAgeNLM06MH6hujTZx2hImuBBl9LSfL7oZAzGM3RPtj
D9dI0sQFHveUz6X/Ax01dM5jZqyssPSPmiFS6rukCWqBgk48O8erxzRM2y77nHm7uypw6oD65T3/
RnMGaqJaqL3PACmlP6Y+wvaAX5f5OfV6Sg6gcsoBk2g/XrdYI3WYFRF+1RaqVecgYGS1gY0nBmh1
xrBmFAj0gyrvmBcRuKVtloA6rOIIpQ4wVweKF9v2dfw5jMCsavBc0vk6TqNla3SWldNd2WHz5YkQ
AMaPKbz19DXCn/sDEgzkCYBj2f60zJl4g65RlN1IZLb1pZdkbyt4ooPpNIipuB/4GtAADASvGh9N
jmB3YMBQBUkjDCXGFEjIXPRgOeyjjcrD2rUpv1tlouMrdOTpdpiF36bXMGfd4wa8yUCLcSHfOCkm
fTOWUDQ8jBwD02qBoBXUE9ma6ZtWUNSnqS1j4Dw+X6IKM5Lw2cexATFSwVG+BvjWmmNCePdeoLtC
T0fa7A+wHulxAHrJKkbH7CpzhbkGKyYZzzpsRVmLKWkfQJMc7MH5cn3aIh/Tq1S2XXRYs3VsT61u
6UsKu7yfIY235RBKq6CKMSk4OkzTDmI1yguzbbXjM4eioOUlFpsZfFj2K00mEm4mXJXiaYwwtKKC
o7r242K3pjRJZ65XxbBUhaQyAG9A1YR7PY1F1IxKLy0IHhttDwmZkZA6XPLzAj+47yYR9M2OxTii
ozMQtEhXCHZDfLTTH/AkpR4Bmeyk2nEBfmqwC95LwSPcWQ9gsvLgmv9OUJ+iPlg5rJC6rfTubQMM
igNnEVOPsthpCoV+P4MP4GMDQR0yoTksOwQzFjRvyl36FJrJ8941Dji2vJqVpHcdag16D1oL8Q0G
yn2ORWB0z08KCvm4+I5bfWLZ1srasa37FtHcuQefb6U9Qplj7DAKVtFQHFAat6b2kYjjap74aGqy
SE3PMAPqMGHqpWcNJlF4gRdDqxfBM+eO1poMXdzK2kOJQwUANUqTHO0O4FMwaJh+VzpaVxT503yF
/shOTayHPEcyaMXykHdYXUYxSd4V9oCzRwLsBYjPSOdzjAHzZ2aIng+dzbIV986HuXZjklxzmyb9
eQPg110Di26B86I5236IcgOkms2bGO552ZbmC2iMKEM1tTNYvZjvTwzFRL/fq25OX5HDStnQMfbQ
10iSbXnewRZGPwoQROJxi2x6HbB5OFwtirvf0DrrVkRbj9JXKUbfMxHt95zsOJtykIoDB7fqux/9
/MyGKbAqQ6f2YVER/E453AQbjiLwRvQDml3ID+0AkigBOYwVPnvOWlihN5ku6NsEbtDWRGMJs7oO
FASJbxXlaL0pI1EkLQZkSyC/AvAmnhNGa4hnr5lTHI6Seuhe1W4SJOB81/5AYbQkqwURenr+v+mu
/9B3AMUO4HwG+juBYGD2N9+OuzkuMJU1d2THgOE5mebDPGGRsHAYs5IqRN1LF6ajlfFVcTZ1ncPk
7l8e4UId/J+LRv95BNhaXOi20BBlfxFUI/wOhxxq77Zp2Q9OY+lBYwZ7kNumzqDmIWRK7JfBr22x
xyhn78Bitivi+gTNG1qofyE2/2MjANtXSRpDlxuKG6A6/rXykVmn415KeycSfXD7eZy/YK3ab/+y
iPcfJvFfHxu/B1uxGMRiBaP4a90Di+02iQdt74onb16gPOqv2F0G5mDN4pdB3OmGorS8gW6dxMLc
w/xvyxj/5AXjcyK8XSQHIVv297pAYANLJDH2roQObrD3wd5krhIdOamuKfmxzNSV3/+kGsNkuL0E
oP7maqd/ki06Ksn/5RT8k1+Km0gu+0QEi7Tsb31jbUoBHZXS3aFqfOgwDGDubly+/d9H7b/+Enh8
wT6DMXhpXsin/4ODjB6TQjykcHdxOj9hCn5D7bcx/Zcr9V9/SXJRnYZ9CsUb/uuXiI6aPG3d3ZS5
V2xhf0E56ano6b8Qqv/+NTickK34f6Sdx27c2tZun4gAc+hWDhIVLFmyO4Qjc858+jso4J6jYhFF
+PyN7d0QUJMrrzXnF2DEoVqD7Yw5/v1TW3TBKiGUZsFD6r8V0rNsvJr5v4eQRPQXwN1rKkSHCT7Z
axRNTdHpeogQowQ2RDniXdWf/m1MaMdFkMly88HaD1FBkLL4Kfu/TesBM4nbIaYrehpiMiKBL3eq
1RCidR411w6dv2JAffYfx30aZYIt9wH+qYGrBQ9KYK5C4Q9VOSq9/2iodhkEcbvLUZfkTKtMUw0e
AjwJwmeaIls/i3ohypQEMY0yYShkQud4na8ED4b/Krt/ynRhzOd/n0QSehRoK0xJFrzgMywK9eAh
yXixcRs9idWwpJk0O+rIXnC4YYqNbfplV8WWk/Iad8MHL3swZS4ymraW/N8Fwi7/Pr1wwsD9ycBG
RJkeGEKToqjhedFDY+3lHwluK7HJLXkpzBU/cByVz3Em1BQSZxZ4EDfCbtpYxUAtPFInJVA039qr
8sbKJY7snUEC4Hb7ppD8adzJ8umoTvSCE0YP3iBvo4r6KHIwA8ipQsgAj7Wr8O12wKujcRpxspSM
JpFEkL7Rg1/d6enZL+/MOtz6UbMZsm+9phwqbt+ha+wG+cEx3sMheVHQHelG0he1cavzFta2NDeZ
Poy/mbKI9E5VlWszlEQAKNGDlQgPUiaBv32UwcGF+9hdCV/CZ+Ont/bRgjzpd7FKfVRUl4g8s5+g
UgHC1EWCbjvZ8AFCanVP+eYBadl66wkk2tO1qi2ZTF8R6sbON7kP4O0jYQU89cfrJdOhWFVFD4Bf
4ZqtNH8bhU+D9M1ZGU/qbhB5a7jR0m3oaksYEa26iTifAawdk/vL1VqVsRBXZSjdxzG1eaC+of6k
BRv3fWifNPdUxk+ysGuUlzI0V60jUPTWFz5h5gvw/xw/Ailrma+5/ILSDyvZ6nIZikBtx3nxGkbh
/vbEvhpCHiD4zKJTMkpPcem+DFH7fVHXUgFGFgke3dwK4jcj/qsbi2N4dTkgEFKAMOVMHfNjaxKI
rJ1rqKEq3wtytW4asjCQis4iUlZ1uk0aG1Jtkf0ECn/MtDcz3yCmZizQUee68/MnTHYNhXSsoKd8
gp84vO13pfbndmfOBmAlor7CpRFY0mVnyqpg+DFb0b0WpgBLbTUNNrcjXO+4YzcCLcaEShylgCYh
lCgCa64Fyn0cOLvGu4OuYDXJzhnSjeX9tnzbFKuNksW723GnVDljDMvS01h/mANZ4zT6dLUrC9FB
OCOGJBKDM0y2AHNJu1FMxvldCOBGv92Od7XBk1LjRowIiihiRDP1lvPaIYw0zADvu8pcUyACM5Nt
5QwmHg63ObXOfKGBVwRa2Mk42eGYh56friFUcNnCMA8yU+LcvNdApAtFtc0d85hIxqrt600CTNdI
TiFYDmGUYCgeaxcwkEDl8Ha7r1fJ5VdMVnwmBLWbDrFzb8h/+nCfJg+5sbDil0JMhlKQDSg2feTc
k+zYBdHRak8tpOD/oR0jBJHx0+jayTTlwOpFYIvOfUlqo8keq/yuthaei9erbWTlMS1HMSeJNXc5
Yn1aDBJC+Z7tKq61rmPyyEKpFgstuZ75l1EmBz9kGEGKAHnaZnjS3iVcfLdi8Lu0HqJEX5XFwhZ1
RcDE0EQ0cUNCjUDnHjqVjQLDFAeZ4UMUHJJjnH7xVZJMawD7fd6TSPwaF5gJe+GW5FMxHFsFkDTg
SAhjSHBn5GaardObC10wzojPaYHpN026IJczAY1sN7ADsJ158kVpraMbPTXJ0uyfWYSI5XNMiGgs
6RwUkyGNahwqVAA0tgkUJTfesiRdY8T44FJEfgK7bqMe0v2xtMfbs/XjPjxpIcJjCsRxLsuKNX0g
D1ZQBWbTRHYE88d7HNKVT0pVpyyV1OdG+imFyTr5rWj7gMosSOM9DvBCdACkLwvvFG3C7368Meuz
gE4lGOfgLUq+xN5GIqvrPhT5JsgfIHZG35XiGIZrU3yzKMzdbsP1auAepliAilCPQAJssn8FQwgL
qNAjO4/S36aU7lSj+3I7xPXOcRlisjkpja+hW21ENgTxUDyX/haA4P8txGRz8kguq1VECJc7Xdoc
O33TFwtv75kzlBWGgPRo/4C37jSJUJKDSjK3Tm1Sq/hk4xaYUxMZ0ZT76h40mbd0tozvusn0ugg4
6TixdV3NKcvUFop8VxqPUvFFhXBKcnmV9JtIO0I8AcQW7r2lZ/O4z96KPOlPp+1qZUir1I7NL9+V
tNgC4R0nbisvTL+ZPQL/DpUNC98K1tHkaSt2agynP6NPayiuZBzqH0a6J3G6uT1BZhv0KY58uemD
zYmh6aU0SP0moLjbGMJKzr7liQUudkkq8Epwip2PVpGDViHpA72eHGMQcCiQ1HSf1+brUjrq3ol6
mFHxwAruwQR2+iMYbG+cqguinPOT1GR6jtdzEneTkbOGBOiHkKe2MxwLT9jErxFopnRfla+G+Fg4
d12wsAvOnT2j5hzoUUXmNjS1DxBL36z7wMjsvv6h/okbee1B0hUAqgp3Q3rQ263zSw72qnnfPvSh
9drwvu2+Gc1Whzdwe5iv73+kYmT0b8lWkooWJ0cO2GtTNJIks9OMNLTWrMPeXZNKCOSD7EIGUJbU
cGYDooYj4T7PA3Mqw9D2leuhgJTZpfaODMBabO/Bnm4C3S7TltTGvy8X0kDcNXGCtjS21ctpnBuD
QJlWzmwM5cj+JXvByYEPr4PaWji8Z84FfOwsbHXAHhv69I0u6viAC3mc20VG2h4TBWhEt8dqLoJG
BgB/buYNmfvLtgAvDajyJrld+rF07gzTg+tRL22i81EsRWHL5k6pTdKMqSWkWQIgwc7AQ1B6zqRH
eAT9wrybjULVaZwCKM3Jk3EpEgqKZdjnCBIA34/PEKsXRn5uYWsonPLrGqNCUy67y3dx9fIsP7c1
8EOokvGocTZitbf2CapXHHtmsGRVNv7kxSkAGAdlX5Qrx8WN58RlSC1La7TzmAOSAQqkMMCT6hoo
90I1ms3tyXCdq7mMNd1EFJTCME4Oc7tq/zoHmG1xj6Xhw6AggDHsNONrOnyVcmth3D5SITeaOLUk
AQvpSrlJWF1571zQY0dP+iJ439AIXcPGRQ8apSdj48ZrAY2bloLWwiEvK7c7eboMPAegdOLyBXH3
Ege///TfvWZdbYTq3MOkN9UHWBXr7MlJAJavNCxzvvP//mfRnZpXdF/AVbvywsq8OizH26zGbONN
gRXI9NWuZGLlN3pd22YLrFV/aqSTbCRrZM7Il/2+PfBXc0xT2D0RRGRSawqWsZdzDIFuKD26Xth5
HL1nobtLMnld1vXXfw/zYcCNrBj3jGmePixpcQzW1G41+SVIs7UZW/eDmi605uo6Q2s+h5k8RBI8
TbQIiKtd9rCClC++lu3b9L6lZn67PTOBcLYaHx2UXHn7TzZPtD8yjeI6gTJ79Bk1vVcj26UYZt6O
MzM8TITRhQxqIhmVyfY5siTNESZoG4imlMGjvx14v96Ocb32EcCi7Kda2IGhlzMtBVUBSBpNCkpb
0gXEnZpcSVaDBHpt6LNNGsC0CUsHRZkmBDOJxMiqK4Vw2wD9XViMMxMfsV6FDJHx8c+ktWJMyT5D
t8EWDeQfNXUv+r9CNVk7hr9RYWncbvf10qfd2DGj04lMIuM42V+DJEBF0HQL3Pi+De4vvH1Jxm0U
mdTYerhT2vQgZI9R6r122c763lboxsebXrI98aAhp0v2RTfqVYoORwPxABjIwveNzb3YHD++j8ch
x/+YVpt8X1iEEFpaM7frwjpUSbLWf3mILSjKd+kEgjF8yYyVp6CjeopCf2cqx6y7Lz1jbzrbXr0v
LBhmC8v46pwdv0jjoQr9wSK5P26mn/KJdT2EVWcanOZ9/kYRaV2F6kJ6aGbGG5S6x+wQOqqWPpkD
VE2gfLR5ZWfSsJH9Uwe6JdT/fZ8wUPnGv1zB0uvqMI/AKuuJXlQ2AJu1XFPY+4UmpK9/vz2CM/P5
Isy4i3zqLr8uDexuyspOw5M0/M0taxMEFt4LA1i4aOF9fHUV1kYFVQ4MVAQ1JMkms4WcUtcUXlrb
evVTAF5sUr6TXOwW5HtZfNVIPt1unCxfT0+TgihvR+DKlBMnryyldTPE9dra9sy9UgVbnuSQxcr3
qpJXimUjcxqtfGPb/0pfxHN4TF+s5tUKT8xUWz+X6uH251zPG9QwJRhqoDJGW7jJ1IziqBci1afg
kjxW+h8zvgvQ7Pj3GLwpJaYMyHp1epn11DQSUJiq7QLSge8+JGkEzm8hl3K9xlSKs6wA8kKopEyf
5J7SqhmJLUzbkd5ZV1L3IKOPsNCSDxTM5d6iyrxSTQzUR/9qbXJS+oYFEUpBxiBS4/v2RW+5yFRH
q0AIyH+Nvaehzt7FLj72pXOCrNs7906n7kpdXdfK1n3xsm2LIFp0nyZrJf8C3u1OB9xlIWTiPN/u
9OuKKRuOYVLMQ5OfrceYfGpWFOgBIDpmx8N97a4TdQ05ZD2oP7xHNUam/sFtERKx0sdOTL5mf3Vv
FwxbV44WJtjMuFx8xmR9oSAlcVfMG9sxSwEobeNvEUH5c7uxM0E0TnmkHEkkgyua7H5NCuMPhHhv
B8AmEZVfLdW6ZpaJhkYsgljjUQ//4HJLErywDYVSBvefkJEG+S+lZwQvNrebcX09YnEgdYQVDvrK
PJgvo+hRiqVAB7tASroD+E2gj8Y6Sd4QM70d6GM1XM5jjm5QZ+QAQC+Rg76MNJiDkeRtKtuIa4Xr
xPBXjvAWwJxS/2gikhvIRSAd50Adek7lr0W5Q8VtFybtg+/gXcIzMdOHQ4PoXb+Vl4RNx4k5+TbA
TgwmOQMuidPLW+HFvg4OX7UHFNkgHEvqZoDccYi6DLKbGutgEMV6JUJT2t/ulvnInKOIQWIJYE36
3zBTS1FLIhdk3luy42i0rEQU845p+Y4wzsJt+HrWkvZHUlunAqLh0jEZBNMQA5jFgWr7hQ7wMNtV
gr+wK86cNiZ3NR7DHNom83bSJKk3YnJclmpX3jZ7DIAQVAiSrVBS+xPZ8V1mQ6gMsQy7K+KNguNJ
SL3vUdr5G2kNI+h2985sSZcfMznYA8dKYBuYqt0/iRBU9LOkrqm9u/4aJ8WyPpi7OH8ZvsL/6nEM
3llLjorXuBaNDwB2qOkiKAuWwOW0T/F9Qj+J3oAtQxl3rUhP/tkxktcskFd6fcKmVK5PoXnSJNDi
JsSMXaD9DOrn9uftrvjYkSaTnC9hd0Yffky9jHPj0x1H0HIj12Fx2cYvM6KEvVKr59B9ENb+o+Y/
oJ5XC/s4v8/P8sk7qXbwpD8Up+h5+IOwr7yS3yTjQEHKOsDAz1gjC/vDuClPv463DdlRvBBQxJps
dyHaCpgQ83V99auGH1dZT7Hy96/abAo4DGn2drs3rndXtM8xPqUjKPLzoL7sjCqE2GDosUbevlnp
MAlAIGrq4+0gijzXqE9RJl3uxlGLrlCo2cpDOzIIVtVjN+zcZ1xHtB10/GjfAm3pnimvorbknvOv
qC/I9803zL6ae2E3qFu5wjj7SdMPidCtM3fY5jth76tLgK+Zp+UoBj8eBKgtk5Ufm/Jpdsie1LlG
2Wq208MxQ3hM5Ubz7MPt7eDCqrA4VORDwnCnb2930nUNgBWCKpFhggVHEHcKRbAgBfax0Gg2Rg/a
WXA2ibRJRrXZFWI4lf/Qo4BTi8+DvzA6s1Pgv3Gnd0Std6RaKyv0goSvhY/S377Nlrr1+l1B20wQ
QDSPhPoU4kx209OtrtNsLdL2Whvpa6PPfhVkIKJRdc+P6mxhh59t1aeIk7t+UbWIgKaDZiMdZA/I
X8Di2cPqWnj8zZxbAJqoh45jJ5NtvZwuaCg6ESUdzY6yb2Fx9iuIuhoSVM6qFfyD1wkLs2SuIzGV
kskA8JKRprYFqR4ayuDqmo367Up13zS53SMNAPMLAZp4oQ/nTskRHMDjebwSTVP6sV90vqjJmk1t
U18Jg2VssUEyFna8mayGqY8oHHLU7HuqPPbxpyXn1YJWJ7qs2jrUlcRs11r4HEdfVUDEorrVGbZu
ayGjuG2bLVxVcplhssstfF/gme4s5VtAbawSkUWLt2iC3F6Ws8e4jlP7WGy0FPQHLr9Og1JYy6Gu
2kkQnaocCjAwPdh0LXxID9EsqFhrzRHWjgNDaUB4dICHuY+ltYIblYUE2JulrpwvkEub+i7ylx61
1wlptg2oDMaHU/EIaLj8vqIfKgVWmmpLfQFXEXXMVVuUB2dTZ6sfzgYYR609+4+tYG56EZ78ws1i
dkJ+Cj8ZvE7lqc1058rYIaRXeX279YM835SujzGzpsNMsnplYRXMTUzQMggOgu+juD552cDZMVqj
5zxx0NzYU/wKkJayot3toZ/bQkAqchjzNJAoN1/2LGk/pUSKU7WV6JuK4mVbIBy0MPnnuu9zjEn3
ZWbbVGhLcEkc4K4Fr0Z/bo0cyY4HCRHJ2+25IjwZTJVPwaZPDwe1pdLsVRoEfCcrTtST4U5AuZd+
Cthvqtv4FQVhlJvODjzR28Hn7jWQWxg16l0jDeWyM0O1VqC/slG6/fe0OzTjQeOuquHBL8+itiuS
eCHg3BwhHQeYkO2LE12+DJhXZi4UPnXV3BFXWnhyvYVc2Tj805saCQ/WHpgwbpKTAGbfqfLQjAG0
c287CkoS/ncqMwszZDYMiXRKxUB0yX1ctkPQqsLy5FK3O4bLpIArmbDVcLH8cXuAZvvrU5xJXaU0
SBZUVa3btduhHmWUYJLysF84UubWFCnS/7Rm0mlD7pkojBOlQZOo7k+NckjjJZfZ+SDGCO4iyWeq
k0NZLEw4k02n22j5c4G7g8kmKUtPqtlxYUjQ8zJ4RU4nNJJ6ENkRuLddJGh/icEmy4u1VC7dY+Yu
GKDu/xNmbOunwxEiZ+N6SaLbPYoG6VcAPdmr0SHFw4sx/Xl7CsytUezqPpL47KraZMOT0PIodC/X
7Qz/j0DBIwJ/NS/fdN0Th1xHetaynm+HnNn/GCfqOCAssQZTJ80zsyRwEcvTbUvr+7Mpefm28qX9
kOn3JW/qdT74CxFnxg2+ChIIKl5MlBAnG5Hhp3Ii1pFuS6G6gucjwLFUh10cpwsLd2ZBXQSaNM3q
VSN2BfYHpZDepICHd1O+3O69mYkOUwEqFA3iv2kpeKhQejQK2lKF32lKbRyk7v7/FmKylqIBuadQ
IkSe/6ac541KSt0CGHV2SEj9qBovUA3Frcs5bul9E6GWyBYX6QmqbP2LrvP0wm82WoWgoW63aG7K
AV4EpKCNdmofj9VPK0p2MVcuUUG2BQRSt42XKitsqUN0Ezxxr8W+t69Tb2FlzQ0UAfHAon4jS9P0
VlCYugTmULdNUK3FcyAfI38ByDXbrE8hJos3FkAFANpnoKzqpfI7E1H1GoMXkpiqhYOYlqmr2x05
2yhWLsqLTEHovJfD1iZdDBVT0m11eGjdLwPgxtZcmOFzi4i69X9iTKaf5ZaF4FcqW9LQ/kJV4JeQ
ltvbzZjrOHSHxkcVohYkgC+bgfBo3/WpwdhorrqT3Ujfu3H6no2q57UcP+hA5Da3Q85NeNIh5lgn
lZQr1gHXpBBh78iwNeO1j47cyFJ8a+U0XDhtZ5sGfoFzEA4D167LpkWJVuSaJjBCJSJaavNV7eQ3
w5dwOnB7DQeFrtndbtncnOAl/J+I43h+WlxxX/dtIfkGtwiQWYhNppuooQaDlN+SP+FsKIPUKtBJ
E+je2PhPoRIEFLtILQzbEk6C/iSKf9AbWBio2Q4cGWGAxDnnP5CMn2IIRqj1jZsado5Bwpp88mOJ
CDdyDmSClEe0Kf+H3kMaTwQWiSqBMek9yiyD7DuVYasxuls9vjzmj2p4vR1kppIGPo/sp4IHO7CF
qSGf0XsqTig13iAOOsnteZRi5+To/3YVLllo9+0sEwSq+JhjlFKpe2wiIueMXOQqOfjCc9eEqxwz
iA5h3N5p710knbAKLutHcQmEc41hG42tmbrAPCiwkw69HOO2Q2sW4XvDdrwYRNUoPntuuWi7R7na
IK+llz14Wdn6H8bBYBAw9qTmzq5wGbZoFRNeEO4pUjsqihnVkyAk8d4hRbBQJZibxNDMRbAJFA2v
RlxVtESLYP/Y/qC/cPi86IWR43wjiwszWZ3bcwwuWRw/4CDQvbhsk5QjrZK5lmHjVI8uzsZ679Pf
QrvXKsSMz3psBx5qVTqvUAuU4E9BAlSVItJ27NOt2srrZuh2fmmiIQykRzhbyhHMC8Jt5748KMHZ
ROLexGYVSxwF+op3ijvEl8OHst6VwholvCRf46Yg2r5ODjUuN63urBT3qGX9GhnZ21N8XCeTpxln
7X/bOjkLhaCruqEzmOGNhFsMLLKlAtJ8b0K/A43DnWV69pUYSzBfXdM2uscK6bbIfzGVZJ3WC/vp
zPUf53gUKkj1UbIyJmdsk8uVoXiBaWO3KPY/kg4BF/dHnvywtHyrmvH2dsddE1RYcJ/jTRZckHe5
UmXEM8yfonvvKDtkfPWytQ0PlHaWr8R8HeNuEG2ssx+0a6vbOcnRQ3ZM758qzPXKolujQ6n0CkN7
5n6/diA/xF/KfBNJ33ppPTjuOhbQ1XiOmq9m8yV0UBgMD6GwhESbS3fgtgrKmtQYVThrckB4Rqhb
Xh6bdoM87ZDGb5r1hjrlWn+APexaT5mZ4zOBH4SPdcoTCt2OtkSWmd3APn/D5Grb1W3q5hrfEB3N
7pvjBlj7bK2jemjC86Da3UIu/wMBNp35n+NNdi7JgzMwYsTsDokqb+0kXwy5X/l4h6Fsbe3B5Mnq
E/DKtQKDPEbKutsa4g/RL54L75B5zkpahG2PIa8+aUTpUVQB9W9MEguV6ImFHzKlWsbfVhDytNJf
CMbp+ilyD3mwsPavuV1MYU5ikMjY+5IxmcTrdYRkSzc1ba3bVaV+blDH1WNsj9qNjuxsX66rEqEK
oN1npANKbEVur6G5O8Pn+JMlW3eYKWgt8XMrOynCu4nXm3gUUezTPG/hCj5Xrrpo7GS95mWWCKmb
mTaqW0q51R61we5tF4+ANWYkqwEaUHq83b7Z8eR+AgCf3Culj8uDJFA9rTedgindSytYhGur3CCt
vxolZvVHWcnX4VKWdH4Z/Tfm1II+UjKlUACa2IqyVfct/j4GA0qSnRoP2jxv2avk/L3dzLmTmboG
V2dYbqNE02UzTS3IFcFs0a/TxE2VvIsUIdPw5XaQ2blCvkXmhsOleQo7gRMvqWlhGnYQxGtfPjht
tEGKrMLeS3AX4Haz48Y9lqcO4Uxxsi48QZfLpGUr0rwEVzrmYh+eQ1zXDH0X9t33sMjRwn2/3cC5
84ukM1oKwEqoIU1uHej91mTwCWqWCNNjrYROxL62oNGmGN9Jr7ejzY7Zp2iTcz+vijDINaYJ3iir
TP6pyr97bqq3g8zenzklATkDHhjTy5czo0cEO5EFjw1N+BpjkhrpP5vyWLcvrvseVYcIqyMAAqLP
HnsfJHYsHTCGgtqD/IDxM7Du+5HygQXBqs+2hZK9VW61L/x9Zu6z9nD7W+e6fyzsw9NEb5oM0eWn
xh5azmXTmXYfnpxTXPp3ofM7d58NX98kfrMQbXaZfgr38fdPzyVXGqo8ExrTltytp23TdB8/1zgV
85rxwDZJz+XSbr/QwI/98VPE2knrIOpZpX0YbhFrWZP86KKHFCi9G7VbNHgXVtFSwMm2YMSYpgV0
q+37vEjcQfjm4vyS4m/lG7+KsH1vOVJvD+LcwiUty02TugnaAZOQWi0rZcFDzo6xZBAKrBQPGKbo
QBDSlWS+18K/H2Amr0OLUEC5AYNdTppIyCJoQyREIuc7+oWr8donmfUmwgHIExbmzMxF+iLYZMlK
btODKCUYc2druD/lrDxUBu6AbbmwbmcjAfyxQBuzo3/cGz5NFbfxXNxnPQObTgpCXrBT8RUo9XQt
iUupiTmQnznuDTD5RtmA6dUzRA0SnV/SIFS7/OAInm0wjnr6a9g0wrew22LntwlfMd6qfvbSnV/2
azg5cnWqj0r30ut7PAcW3n8zJw1fRKmYtybv6Y8i/KfWh6S19C6JDRvjU0Q9/1B031TpHxxEVqSR
F7p6biO4iDbZIvPQKhIhJlqM16w6vBbSs2qicfs9E+KjkT4qbvpVUd5ur5PZAWY/JhPOgUPV93Le
1oOPb+uQ8ZaWTn1MurP2cbt0DMxt/H6pkDX+2ORWa461xf8fbLJIsHPSE7+mhaIfy+soor6P0eQS
y222STRmVLqjlKVMzmwMFAKcHUtyXME3s2I/U3+W5ZuMFdvtrptrjc4RTY0RUQIyH5ddh54/AuUx
eZbOfPEH26x+3/79udk3gkS46lhotE0FHwujcSpgd4ZtSs1Kw/VZjVZW8hUh1lWr/bgda2aHBo+A
GghyIOPLb7Kj5EobBIEok+hQt4NcYH74JRowmHoqyeVEC3vzR4FqOg8+Rxtb/mldkRxEDTgigZOU
5lFJ78VUWqvBt0I4SskPT9mFzrrQ2Gu86BxE3iYrpC36vqcuKrboQaEl9taV2MWWR9P7anRIl1sP
TvuE/UHjrNG5wiFw1fnnMD9J4nFE1Q/lCdLTEWkcs2EBP4O4h522SgQgicnd6JGKHVz8jAPYSu43
t3t25iC66Nmx5z+1FaUVx4d5ZdgYVT+31d7UBfx7ByC6Z7Ck7bGSlvKvc/MSmWxxJK5R6RInR19r
RQXupYxljE8rUtf3ppAdbzdqbokxJaG/k+vjajxZYhYWUz3EeMMOU1VdNZFsrQ0FFooY83DOXNdY
OPCu2e+kFOGgkHrFC1XTp8xCb7SPamWHJO+obruKMbTUz6F30OujOBybLly3dlWiZnMSqfgP6IEB
j6BU2a8w57jd9rllycbCScWSB3I4aXuoKoPX9tzOXXyCsftWnWdIbHghPhZ4vtyONfcuJwcDc2NE
OUIOm8yeXMLkTOl5N3rR99TYlWV9bHykdLSdoa2a9mnE6g1/sihcxemxWyqPzSGgL8JPrsKhhcEU
04lnK2lL8jD5wfP2g3Ho6VscwEHicxCGm7BecUB2uBKBS3aDF619ud0P0/lGGoT7x8hBGun4yCZO
FtHg4pOIkOxZlp9iABAFdrBHUVso285EGQOQywOZQm1k0lo1Q7ZP9DTvTnrXux8A59T8RRSf/7kp
Iw1xrGGNKjrTzA5q3nqgdibiYMZBDff+WjLO2GHdDjKdo/SX+UGRskTS8ahZXvaXKXhenje1f4cJ
lYww8TYXDmb/p1zK6E63GgrC411XB53Cw06cCp61Xh9HmYvMmNXf4eYmJQu36vFC8Pmg4Pdlnvjs
ZHQUEKgJjkeJ8lBSDM+/C6ptD1VmOJAqv91VcyFGpCIcCoMtZlqtksCiWpbPI6/c6pwP/S55vR1g
po+ow4yodK7ko8bv5VhYmAl4iZr4dwkieqMox0IDrsca9KeFwDokPUXmwnD5+9yiwrroK/9u8DZd
+OMlMTd5+dL9a+GaoRjFi0RJAh003hQvw1SqGQ0cJMGdUK1V9140fyCwdLunZoZi3FAZibGKxC5/
GcLqAkuJ8Dq4KyN/LXzNuz+JuYCamOksQoyVT7QGAeiOf/90GqcB1jZlkAd3HfpxzantTtypIjuo
dv9DUyxGgwIEe8oUcqzLTR2BLQ7ujFVo1VurrtfxsICyne2uTzEmE6sS1UDXMSm+U5yT2f6QNtRX
FkZkZu5CxVVANxmShIroJESKQ1Fn4EJ2p2s731iZ4gL+Yq4Jn35/CqNXsqFgcfD7dQFWa2vpm3ax
pDEXQ5W4RY/y5VQ0xr9/GvLYCQMRO/XgzhPt7lmKMf5ZWIFzEcBoIkGkwxdFpfAyQmkNDuyTIrxT
T5KzTr4v6S3OjcIH9QZS9sfBcfn7BW4/leZawV0SPxT+Q+lt/3myjrxzNj/Ygri0THoIe1y8zwKH
7+9fScVpL8Hr7QBXVSU2D45vVDflcUdHwuWyBWlHUs3V8uiOqzYuRsX+Dy4/uMPDc++/GNmqdjZ/
nR8LQa+Oc94zYCYVMo6IJiGvchk0Slwv7A2jO1fv6qm9F9bG2n91X8N79TGwhVPxmv4sf/bPt6PO
BB0JeeyTI0+KCXEZNItLVlOiDGeA+PF2IC29D5ZQlFfzDQQWLgyjIgXDdnWixAGsTjevh3N7Ep/6
30uGBlf1EQbKAkkB4JTTdxSmv2wDci2yGifNcFZPxnv+lZp0sgMI/27i73uUf97usOvGSOToIO8w
MSSJp+dlMFI+ph7ouLc4Kbnhv1Z0qs2n2yHGXeriFmHAGOe3USzleORGdBkCNTdf6hsspQLh9AeB
W1zktH6bCfv/W5jJ0Fc18oihSxhPWHv6vpZ36jErbPiY+kKDrjaEsUGQAtlqVE6YqZZ/KybY/KnW
cFY2zaFYWKzXM/jyxye9hbFU6Q4mP14JpzB9zrz7QV8nSy4eY2dcjQlXU0lHoJqk32SOya7gdZmP
g2ZSHOCAaMK5xUuPe327uz0qc83hvkIWj4Qou//Yl5+2/8TycMUDRnjm9Y9UWRycg2SbhF9vRxkv
WdPmcNjzciBTiIzS5BLmWiFyBUohnt1DJNkofev9DrVPYZPs3aX65VyLIPayPkdGPxv2ZYsQv4yw
dxFxSJNPfb+vxLVT75FEuN2iq3QkTg7U1oC+kN4C3zwtg4h9WVqd7jTn9EdzjDbPw77ffRPvtG+3
41y3BmgnZGJuFzCZIEZdtsbL0qZV9Lg9f1ePj8pCaf96lsEV595t6SDeWDSTG2WSBYmWph1wLdIG
PuJdq07b99q2WbqEX28xYyA0XAAJgTiZ8padCBH0wRVb8B0HXOd+cdAcIRzc7qrrSUYQpP/gZ4w7
9DSxk6jxkKUeQaJjey/qa/OhPArBKjmVCzfLmRPgMtJkUEJPK8o0GXDR2xX+Ln+N98pevMN48agF
2DkutOsqy0Hq+aJh4xz5tEYDpesdA5+ws/LgPTYVCf7mrd54J3FXHyUInG+3+3Fmyl2Em2zUA7tb
ZnSE69fxMzSo9qFdTOaPM+tyQ7hs0uTmHMkDGCSVGMFj8aiIK2Fb7/Bj3xUnvLeW2IAza/Uy2mT7
qctIjw1z7MB3KsV/nG/xWvmrHnxzVS6U8q4ycZOxmhYP/aauLF+U2nMdrXJ/HR8SfGCHzXCWkzWN
81beWdibO3G1QXvS+740M8fN7apfxxcivAfA71MlXSuIY18QWAPueVA26Z8qRf6fULum3Y2G733O
Kve2PQaUh9uzZpzztyJP1oSBGxc+kkRWw60Z7D1tbw790kqYnZqcUygsYKpgfgz0p5WQ4fge4JrH
bpgc1T1PuzPq0pjHPxTAj1GhOkZbkVLU06KS9hUlchxXVRzhuvA8SLZOJmwg+15VKEF3Du4gjJve
ehedPRvE6kG4V570L6Sqlf3tHp3bNMlScTkHZm1ABb5c9obSyHltRd3ZeVXXpHZWlt2dMOm7HWWu
S4E1QZPg8AclPB23ODG1YUi6s74frVaalXXSX2+HuEKQfXTepxiTDUzO2jgZZFoS3enb9OBuS4Ro
7fxeO0HOPzSn7mQ8+j+HHSj5B+V4O/j1ZZCBQ5aBi9RoyTalicci3vYV9uVnfIpXiyYyS78+2Svj
CEcqteTXi420wpT56O+rQ7g31tlefRZ2MTJPt5tzhRT56MtP7ZnsZR0Aa6driCh82eXP2Uu5dX9g
2HDEleI4HPwT5mYn/Zgfu310kN8D2/jm2P25fFza6OZ2GlJeI5QazBaXrcvZaepDmSljv1o7/7X6
op7MLYT4g3+HHOCxXuIAXGl9fDT7U7jJPVUJ9DBNk6w7l3/Lg/UFI5utsvO30jk7tI/tu2dHP75g
BrywqV0xtadhJ8u+x+qcJ0banZv8AEcbOM0R+vEq2ZgbfSOdyi/qaihW4aO2zdfKU3OSTubSJ4xJ
3OnGCuOZ1ICBqQRZzMuO1g1Xl6Kq7M7x/yPtunYkN5bsDy0BevOadGXY3kz3vBDd0zP03vPr92Rf
7J2qLKIS0kIjQYKACqaLjIyIc45OIqJ8rsHyYfrtTiCxZ9yIv+Bl9V/p7qC843YRIO7Hu1Oon7n2
AUyUWCU1FH7NHh/wMDWkfAcAMi9vyvEx87TfukisiTaDXt/mW7fJ6aAZ37dANlhMatiEXI4JUo7E
BYHc/88Es4HjFUFk1cFEs/q0pg9NDNG9buKCf+M/2+fv2jHOVe2HObPQvnwsljtI1Bw6W/8CNrCD
uipa1RLyMdS8c7kVWWFLUjoaA3uTbRMRw2bqwq6Zj9nrdEAbtSfv6124q+3Wz7zrw9u8oHBDAVuE
FCiqHOc7E8dCFZd8mo8rmIZs6zb0zB3EBRpOPLp99k/sMC4v7NZYBBMsDqHs3ClQNwb38Nt0u/4A
N60eGIfpSx/s8FfloFRdRvb1QV4m5+jN/1/ryIyfjxLywUkMKrr5KD6EN/pDZxuuZYP5zTEJYKyH
lsicjXlRVvzeNScWGV9XJUjKrtKIJQxdpXEkeLvG3o/H9jilBM2p5S6oCyd5tjhX5eZD43SozHaN
QlRiBAOuBp2jaO6u/oBu1NxHvzOZyLltPgGuWRKNY5WuHute0NUEzkLUTvBGZFzs1E5Ib0nyjMAR
Wtr2ULpC7eoN1HkQuoJ0lbOeWzc2WIURGiNFiKcic+zTupNATg9z9V6weaJiW27r9MeZlZtjLc2q
AT+e7Yqd/iZw3uubUejp7zMLROPiGZpa81G+KcjDfDc7eU2ah/RDeoiee/sP/oNzxrfeumD6poh3
gB4AqWaG1GhqDey9Ih+H0l86r/Hj1+4dCi4J6Eq+9E/u+mxtwjODzBj7XoSSawiDePeSqHBBJJGR
/EN/yhKifET3keIMIal446TrzmxDsNOBBhqKZRguS2Sh1pkBtl9DPkLVcowdyALe6MGoeuJApFvN
t16H+5bHELix9ZELATMd+qRAbsvGpkpbxWbfCtJR6g7La49+F5VAhz7Q+0PScV4TG49gWrwHggm0
qOAZYYl+1xakQyv+/3EwbONpXDxJtEdlP427HPgbtA+n/zxwoA0pqGyIGCByjMxKjoKkD31takeQ
mkePZktq8CdDBBkcHQtpCrv9+af458cbPa0ATyHrCwwc8P/n3lpLgEKcisU8iupRtl6XmDONl3ce
FDABr0U9CGk55JfPfx/gm1YVetE8zhAyD7/Gh+FOWf2+9jTVuX7xXG4OWPpOyeM9jz435t4Bt55W
zINgHq3qPSwJNFeGyMkX14Zy+8RrQb50XKjHIL8IxwgCA2RLzoeFGsPa9nKHcDp5rPWDDCmxlHet
XQaySEngcGHHA49/UTeRJ1FfSmQeEC60AXrOemUX58TPnsFx33N6VTYmD+BxVBu/C4MQqjgfTzRP
U9aNsKWBHLGq/cFwQYdjD19TzrG0sSHOLDEvQAnEI03cwlIrOUvhzh5Kd+pXg/cgDyRwsUZU/pgW
NOBuscdZT7wMpTQ2mRwHibiPEzfKHAgIX99zF5cjY4KZNqGxxDKbljjQD6XXPl7/8cvvR52ZhqR4
Nor0qjpfkzjuKzxckySw4qAGegHIqYaH6qEfeObFwTECJl8F0ATkTURWLULqknAShrwKikclhNzV
29SBwWriBNlbVnRZQcszohYE2oyTkbKwk7K2qoKOzOYDtG3ieGeM++vTRTfO+VDAHICWLvR7w9dA
dfd8uvQwpOiXtAiAh4zEG1AHli+TuRctjp9h7aCcJeM+wOOSPhou6MwnRRumRdQLEIkRY4eQepZs
A5JOvLf0d5HndEBoUAOsFbcclgcgZFYuPGl7AaKkVhE07uBK3hj0e9WVni2vOhT4K3tIDutxPPY7
w71H4RtcjPqu9eNDjazQn13x1JKUmLvRr5zSLbzE46WJv53clQ9kEWGrDqCJLIRFoBvg/nJFW7gb
XKROvXwf35uHca88ViNt5etySLbfrsCs8zpKLm5pZpLYVr4asIykjYQi6J23yY3tzCXDG7jTd9c3
13fFhR2rpaIeh6WnHaPM7TLpfWM1pVnioIARdH8XtSR8BXDhN/jSbcCuCSTKXRkJsx/vkd3amQMO
dXCTJl7k0X/PHMsJ3dC9/lWXWxFNFriAkF5FSgmgivMtb8pNmRrLVAW9ReHkQu2Puqc9izxdRNZn
g/rozA4z+KQxuzIUYWd6MPpDY9caemLt8C3j1SLZa+jb0Pf8AvOHdDVjKB1aQQ3NuQoWwwaFP6gx
YpNEeDtGvTvL3vXZ29g7GJaOyhdCWDymWAdbRNYohJMF53ebHBtbMIjwkt0PT3JBVt5LZGupVEQL
aPUVEb+y3fdALtahIhiYwsMdeMcJ/VvxLPJWEU9OSX+oP5I3XibgIvlJ5xN7Q0cABtZ9RM3nG0TK
0FLSGkkTUGPRrt9Hu2jX7ie4k6gjoV/u6715iI79Ptupdrhr45soD0QHPI9BzGv5+3ZY52fom0QC
ETWKs+jTonN0Uo2wIqNXBb1ugqNBZ+C1D0ZHI61X7TT8989PZIRJ7AC25v3nr8z+PdqrvTiSG5LI
1my0hNqzu+A8iYRX22XvKEwVBNSpZJJK+wfYDoLUmOR6HNcO3YJE9lGBKkjBS39fnCM0saO7HWxb
aLWgLXDnExCq3TADphkHceyWmitmxLC80FPzn1HNcVgX+40xxQQPlTwUA3IIMdpESVQ/yW/RVzge
zJ5cP0ObZmhHItqokUBjCXPHrm8NTZDioDKcqvPwjL8xhHuBEz+wYRYOJ+5c2smJdyYl9D+fNxNr
I+fdmgQgancETtxw6QaYX2e2JaL8uNRH+ustWX+AoH/3y/RyVyecJbnIbn4Pg7KQg3MIERfrb1ZZ
BTA2QutufC/gyAF/Uz/lx8VBbAcaFbBu8QSHLjBw1CI9aDql/aWE1ucTl7Vl1zadmATyg64T6QiI
uPoSuegmcrNj8VODoHpOpuf0wzikEdk3qadzXjEXHh1fAG1gEIWiNwcOkLmi+jCT9DC1kgDAHwEu
KHLXwLxvCo8n4X4ZjVBLwKggvQqGc+SQz8cqmFbezUg+Bos7P6mv5YOJCtnwGD1Mj/pe9Yzd6udO
FowPbWJHn5AavH4SLkofdK5P7TMjTUxjtQQF9vOK4DnoaL/m+9kBk/4DEhXJTxDqHS1XcMHcMYa3
qCwfyz1oPV6uf8XWecTeAsUZuCpR0Gb2spVMqFpnaRosh2SXPg0yJp1bVd5yYwCQAEdGX/So2J3P
dFVHbdgB5h0s9oqH9gOUz8un9A1o6skHbCXykjvRtt6rJ+FdeJ948fdFhu17okFhj+DYAAUCm1Iw
5EFaI+CZA/1h3ieZE76Ctr95C+9D0pRvX9cndHP/0nQ9ZpPKMTATanQyinbWiJbiD2M3vGR2BV1y
G2Ar57qdTS+EdfuvITrpJ5ejLg9ClZToK+6dP7NqP4M8OFhvx1swQ123RD3/2S1M9ylayyAwgcQP
tuy5oVGa0XlcYEQAxgUHHoX6xTXK/DrjqkthncKatkd786fiozny8/rXbx+zk89nFqQqkxTlGhgY
vcUNP3oP/PPSvnsV3iyUG6MDUiR4YC6/wnfjpyoRPAS9XCNy41//jou06/cuRDWTNrIjcmC7DerB
SkU1wndMduEuD5YXHbrga7XxHnS7fcjxLpvb8MQas2gV2ILBJvZtrQ5kW0Vtfvyj2X+uD2pz8U6s
MIunDEa0mO2cBsXOvF8c9ch7Rl2UathZY8ISMD2XZazAwvCBpD8ZblDqc6Fl7iiotvX+4Mz+8phx
aYioR7rY8ycDYzaNJrQjKDCWNICWCklHUjyo4Dd1msDIbK2+bydOkuuiCMaOkznNQhrDR9HTvDrR
4R0IN1s79j8SOzy2D8lT4/JY675RyNdGSDfQiftYixJwqhgjVH0JCro/VdTcO6cjGULn7GC5HUod
z4sTOz8EX9wp77Hd+NVOPCIQ2GkOdNftxeMlFRW6X9iPgqoBgBIAdMFTMxdFkieDEopAGjjijXAn
7FVb2SuAruQQNybrc7LLkMZXduWH4EoH/WhExHiIXTSD/NZR9MXV+Rz9UmzxXgzQJnjLS01/CwNc
+zzmtbnKCz68wOcNbulMu/ntS/JizFp8N30od6Lbf64/ID970HxpF97V8CTpDaCR0IvZQdXvxaTN
TH6B58v1U7h5SE6njTns8zKkVreEaWA9ZXggLa6yG9zCz0llC/boovD+Vh54okibW/bUKnM0u7XQ
hCqDVQWPsdeG/jHs9xWh6eF3xrvt6BCuTT0TmC5yUqPJEMZGT7UhgIP38K+SFMik5D7A0zxzW47t
dGzM+R8EMVUzk5rDkYjvgERHbiz2Fi9yZuRqFJL6rxxfunmhn9pkXMAwTU08rdhdop88rrvBTh5U
p/Aap//J2S90n16bTObsK6GcRPkMS8Jd68lu7YBeiyRu/EEzUKp33drWTXQyrAuMlSaF0J/CVE6u
FgDTQSw/dScSP1w3s+nQTu0wvgOPmlrNEgzK8CDFNPnA3Bwaf/zK/TyYn6JjGVh4u3Toh+uC2u//
VG9QfHhW3N4d9oNT30a/ap/3mNl8wZ1+FHMyTfBkN2qKwYsHaNATxffeJAKYsvvBC7I3ojQT5Ba0
DIgOyouCjISuAug3T0mgTk6vf2ThZ8jzM3TTM9sG6XLUqjGXyC5r7AzHbSdQ9cNA6iGbfOMNBuoL
HlTxrq/kphk8FVBLhcTixbsMEgB9NUhmEmiQZi7dLjmYlJDwZQo5p5weqIvxnBhi3Lmg6ovSlXiA
wZAUvUB1Q1aC1F36Y+lfHxLPErMN9KqTp6bXkTGQ9uhjE+1GsesVvQRhzbG0tQ0AnoLMBl60SOEx
TkRd+inRpQxdgtZNlv1uoVd2fSibBtAkJ1NNCCQImElru2bpR70BKZUy25gyvoWNIACFHwCygGL7
JqvDsv2NTK5/7YYfh2AfuiqQRqVkrczXdoZRF0uMvQRhuvD+LTNeQ2V33cTGdj0zwaytEll9ATL8
JBAEJ1ld7diMz4XixLwrkDcUOm1/p+V/RLTYa9NgJIGJ8nThjKEThoeGV97ftvIN88QCX6BumtiI
sxFUUgHgtnNno5aYuQ0PnbCxh+h6GMhuA9mD/Ob5UFCeMJYcOh/BVNtdfd+9TzzE57YF9LCL8CNI
bzCLEptNttZplAZ1PDl1PDpcZr7NiYI2C974gItDR/h8DEM1iFKhIHESvkBC/T555pH4b8UDmKW/
FugXnCy4PuRGWonImuiHwnLzEKwbNjR7huGQ/BJAW+Nd38cbPurMHLMohjBWeYNUEIJbKSFQkTCj
Xfw59a6Vvl63tHnATwbG+KhqTU0rNjB18T0ZOAB73rIwoU2ZK0rdNxhFCOGn1jdnP+luRPnl+gg2
z/zfERhM6hAPJ0VeC1iRcg/NkoPpwhOq4A/kZeU5w2HZOoBm7uUQuI+gQl5Shabh+n59JJsHBbhu
9POgKIhCw/km64SorMq5xDNQ9HMTEQrojBpejmdzwfGqQ3ACZs4LL5xM45QKAxJwaFFCk1nMyfZv
7tyTn2cOu9WEYVFV+PmucEEcjSJgpdtVARkUt+Y91LfmC5xDoKpFIR+6A0wMlGrQ3DGMClj49SuN
nmdecWEjWoakig51ItTg8AKnG+Lk0M+jooE4ZcH1+qd9HzIC7djHVXD10OHlv7dm7dQSc95jySxq
Q6QB4wvs6BMxv8T3ML3L/kX+EENC8pUihmlLx/mQzKSjUyklwV37NOwnThPc5YJAR4Xqn4OkTKaN
0ue/vqLbtKtTZCeLVz1HlZkosn/9iFyeQYqmR0sQSAQA4bmoExTypK9rlwap9SJpNxnwSC63eWNr
GJQkAkEPctQoeJ4Po4oUM+xodrBEvif3y+kFdOzXx7GRB6dgVGhk0tIugmtmbzXNIi0a6EeC6DUC
Blm1wZ1V10Tc1/JB7F1k0Uoeu80FXA+h15lNZpfpeT01bdenQfb6G835h9bRgs/wPfbqV+sAOdCD
fl88Gc88Aa6NlAjsUoAeuu5A2MQib3VIpK6FBLvQCq/I3aj7saPeNy+zSEad9I+NCTkNEmdk+rF8
Xp/nrf0Cq5ApgoIZig7MUkILYI3TQUY25g6zW94ppcvribt0qAAogY8LCgsgQdNZJvsGONxM6JMs
MH5IyGb/87IzqqYgcDIhtIOyDVuk1fQKtBUJfn74o6BeM5NlIrcQSOSRVWxt+hM7bGpA7IwsWcw4
C2T3XST29WXYyE+BY0eiPeg4uiBwYmL/NtJrPVFmSitC0C2Id7dt/ZCejR/Zb/FX8SUZDvD+HZcy
jd79569KmMX6wzaWSGTXxhxTtRFUJQsWlGsD4zOCKu6v8UMkQ+VARfffDFIHGhXdsnj1sRnTZWgH
YNWGDO4PAPPiod+tdr1T3C8wRTuCYyJhdd3iZeiD4Z0YZGa1WzqtrFsYNMgnagr2Iee4W/nyCjy3
wHj0RWiKMO1gYaaYPw1dJ6Az8BMS/cTBJV4XHCYncX5E7ujicDvNProb3ZffK7db6vKGPP8Q5uLK
o0FbZjrUCfUG0yn3oEt7jnnpjq1DYGmA7huIj1BnY6KXpS1KC1d+Hkjdw1wfVHNvdZyE34YJyNCA
0ooK3iKoYGbU6NY8b6oJjTqu9gOw2plz1Db2BEhUaD8obnigohgnj1tlqJNqztE466uNPe6a8QZn
S+Yxw2yOA9gFxAsUS8smNyIzN+c21ZHPa92uPEypK/DSiDwTzPshjixBzAeYmCRf625gwuAxTmw0
HoAVE+86BCzQsoebOL/rS72tlaJDQPQqOaI7A1sqI6Ft2Dpp7dD5Ud2LSEC9WoTHs/TttxnXdGaY
CQDmxKxUbYVhyRlIczscJA+iQbYCz1jZ4CTdS7vstvZWxzjqTmNLtz+7Q7uPUUTwFQdFbEd0VK/y
0Ob9JFZE9vIHSIPY8Q4ASXysgqbFBIhcXtrxQt8EMcTZZzPbK4mGUmgGfLYQEwv672Q5RrdjIL6s
noYSR378lHa9A54lN/EGZ3hK7XzXONXL4JeOclw8dde6I60ZoND6tHg17wRvZHnPP5B50K6Z3gs5
/cDQ146hl3qQYkR/57L7euEFVHRvsEuIRBb6CuDrweDIzEVthUsjqzHiGnSN7hZee/fWSUZgCKYi
MC8BscBsTcBCU0FW8JSq72dsysjOpl2mkL7+uH6LbMRI6PBBCgixi0abm86PgCLMzZJNGuxkQazt
0QKGZl+T1/mxNVmUqAE962jGuCBhz5YiC6PGQBUnsD6Vf7MUCnw2omm0zoAS63wMWp5JctWIyGIh
QHriqQBsrQRAdOi6oCRioCc4//WxKMZFzhrcs4uXtR+GGkClFik7hwsI23J5p5aYtZhGNAoLMhZC
7sgeChNo6vrni63iYYNXHqoHMtvGqeeCOIhDlQV154bg3Y8ORumvI6eEvjUMDa38gEOBkwz8VOcT
1kp1TVvocFuPgdT4yupK+v0/H8ipCWamsrUKUbqGiTZ21fnGCm1Lfchk97qVrV2LZDXyisiOyugX
YQbSqumcpgPSGa7h8spEGzENeJERbAAPh1YeFr4VJ7o+6SmOBFSJoXYRCkSRXKvz0gVK1v71gdDp
YH0VCvlApwGXQKUJzgeSmuvQmhLWvWnJMDkh+Oi0Q8+TBt2aLjDkgzYXbyGQoTPHMJ67Eml+HJQV
bNr28Hx9DFuvCPhDeA/0jlHcG7Pmay+Eq7bSzbt6iOjfzBvocka2vO5aMJNnj9pOhJyOOPjaC8cy
XWd2+gyITdK7Ba88lg64FKdRraMRA7OINN7GitMc2tLVhcOg+/3bzuIMdesAITcABQmk//GHmUhw
n1Y9Xi5Z0A9kjn3kOXh0ulsbAu9ibAkKkrzo7czqhJa4jSwwpUPzAX1CKXd575NNG5RMEsxkSP6z
MWI16LraZwVi3Z/I1wy36BHJwFh/fW22psoC1Ql93aMD7/sJc5KlU9cS2j8WnpZAviHF3LQ3RvJ6
3cTGQQWjJzgJkTHDM4RlxJ8qUcmHSMDqV+/IYIAYQkNGW4RqgfPnuqWNwYD7AvubilgCQMiEvJFY
NRDH6fMAUA2wQYCTNh45D5CNRaEZBRiAuBuwVoyJGbhYYV7wJu4Hu/yq+2Nk7SJeQ8qGI8BRgSdA
iylyF2xMoU/1omZllQcK+mkVMvGEWbfm6fT3mdBLS1Ffj3L8fmEc608QgPPQOVuzBJEPvK6pCAIa
2M/9pa6HUqxa5ffzZh0OWnUo8wPqb/98uRF7Abn7Tc/PSikLhpq20QouVJiAaoEAE9PDdRPbA/lr
ghlIZlhCJJot6FZLeuEXkw1NM0vhHMItK4hVMVXgaka3LeOv6rE3Ky1X8kB1UenJkMBW7MTgDGVr
0Sl9Nu2KhwgX+3TOpartI4AJghWbd3ztRORwOBnsjUIfSBQhwYRKJST3gCE/X/c4MhJZhQ40jfDC
6LCgufFBe9FlsqDZaXFantLNRoIFuOr/6HpA6YbdZ82ilvFgYkzjm/4nfyoReu/A49e1P/7FlUK5
ApF9oxKmiGLPRzZPbT1a0O5GTTFs7M/WdK5vtK3VOf19xq/U5SiYbZEXgWgchypAWBmNnJhvywQU
ZamfB6YSQcD5EPRGSaNZLAqankE2IE9ujJkTJ/FMMLOk53FotSZMCIOP4BhsmmrFyf3zTDChWJ9o
WrlYWAiYMCpqYpz/jQm8h9B4gisLF8n5RNV5oqea0QDcKf7ERKFh599NlAlwOxULAgKZjvLk2s1D
ZNGWQiuoX6G6pfBdBi9XtnXvApZEYwdg/bBrz20k5WoZnaB82xBkojYkfjKfx/hm+sdMQshr4A2M
HBAtFIDvmNlak6zlKoSyYeoPWPbWoJNBqHsPluMlJPlPnUcTTheAiSfxAIMaA82eSdDbPB8ZWP2a
KpaUb7xJKxybffY+/q5TjlfeqrwAq0RfrAChI4pkJjCcsqhUB2Qo5AfjzYCe8Eq6n6BFzF7Mu/Ej
fOs/Zihzo/8PLue6N1A3IoAz08y9I6V5LUcF+kogs+uPgbADNK90wn19X9mTX6ag9wJyiqaMSAHI
YOa+v/xobeXwMrraLrpHNQCtunvDL+0MqbhsnzmvqInZqZ/vx9/Xv/U7J8quBlYeryKkfMGqSsdy
spf1OokkQULdslrtCcRLBJdkdxORpCJgmvljzY70MyWQE1+eu2eTk7DduAHoZQYRdiDcwQrE+E0U
+TVzkKMssGTH7L31o89JNNrJLxP2ONfb1rYDnsykgDKworACF6kuZ3UKfnrgHqpXKcifakR/nJXf
OLQUs/ZfG8x4umxai6iHjVlz5fkhblzlo4qDwSQDt75D9y+7cCe22HKwWsVrBrwK+kxl5+cwkRr6
mHa6EjlFkyK3rXVj9pABoPKYmD5KBXi+TdZ5ToVCRPCxIEFrkN+Gz+sr2zqwZyaYUzNFSb1okHMO
av0xIYldOdlzthdJeFcFtT162kEA7zqv0WHjRgL/HJwe7T0Bgw1jVRH0bIpSPAlqhXTvI6RvU/f6
Edu0oMOz0rYTcHowJ2xclzIuWrw21xpwPs1yrd3/zwD9gJMjPDR1Dv0IGAC781hRlp/6n7+bEKj9
HQJzQ5hKHXVAQOPBvNifVu+Fx4K3n3mzxFzb4To0QwTZ7SCU3+OatOPHytthW3sYvaIyRfxSJlRm
nvR6ia0lwWs5QsfoUJOwucnC/WQ+fF1fjw33D8FNXGyAGNLSK3PzmKFmVcYsIz0nOQaY8pTX67+/
0WIOfhjam4qnE0h8TGbP1uFaVbVsYjluwN8SiDvzRnF6TzuOO9nRHjIAu/Sn5Ka/Wz+R1nbQXQEs
uuBHHiRr0Mlv+CLReQ2/Wwmqs49itjmKBX3Yqdgjwl2xE1DAKQ6hJ/0Id2IgB6k/7JOn69Ow4WxB
x45sOsVWU6WG821f0PZjKOmiPjs+yY2dVC62f7aL9nX/eN3S1sZBAAFANSVcxijPLRnA2ySrjtba
Ai4of02cdB9zssYcE2yzBiiJ+36mJuK9uddQvrLbB2jDXh/H1hk7GQdLiTeZUGdqc7TulkA5/hju
rv/6Vl8PVLb+O02sxMAqiVHbDOjLVxHs0Cqc9Nr72c1wJ0zEuOP1sm+dslNrzPKv8YhYVteSwOPi
3ak7Y67Ws4Ew7k6O22qRGsxTRWrHwj8CQO+infzegW938q3bUidTwJWW2oiGzswyLrAxZjB6lzDb
OnhTvI27bB/Zks0rv/JGx+xmQaz7GBRBSQB+vRswsd841/fBBjxNPh2HznSlWmKL+9TCylggxTjG
X7GtvWmoRs4IvXI3PCiB5BUFxFTA1dEfZ18FvuJePRbvs1vdhb+Ku/428zIyv1iIBjkf951UuLK2
LAZ8jFcxjCOMHg7KRSobjsONkJt1F5C4R8Q81O9WT9CBatnLPtnPwu30hYIukCY7Y399or7lfq59
C+PHJfC6RqOJb3Eg+iLbf8D4+Z462a3sPkfH6SVpyG+QDstedi8fFzB1+tnb+JLveOp1F2yTeACe
LRjjuhU97tqIHtz+a7kV7Pkp83NEQwuR7fppykmya+vbqbpZeE9BzhlmaR4SDfodmoCdIrouj8+V
41HZCnWphlOl0YXWVxuUsStIWHgv5++W0SsLyPZfDzU6x2rqgxY3dwqSHRU/BQD0p+r0gfi7eyjv
16P0pngpEKSFjVo2kFfS/NIDSiRxfPtW8R/PKCiRonsH5TqTiToMdZlCMcR4w5vcWUEbIXpKYAbY
yQmYrXi5ok1fdWKNeQ9UuZ6KHbVW/EkOhV+DoFt4UUUg2q+fEZ4dZmvmxmDVygrgTAtfAoqwgigu
+oaKH8sx/OcPxLMJZNyvuSizDsQZ/CIa2PDS3huAbBje9fFsBS3oBUXtAe9daGkz44lHPK8QYGA8
oM+Z4W7amriRfD9PnInb3P4oP4N6BrLM2reTPnkUVAkqrOaMJlvPQHF19mXZTVUS8fLSW+NBCy/y
Q8gQQbCc8fWj1C9NEqNRo3d010LbC9yHy8Pp8IwwW3stx6YoahgZXG3f3lMT1DtfX5nv8j97mE+H
wmzpMVpbUy9hRblrgFueEVGHdv2uHiBhUN2qezDAHGZfedLsyVucxM9LorrlZ+qtt4sz38YBWnjB
Ew3OtM94V9o8+uQNAgkqqPZ3qpnbYu1UkJ5OtCfGqW4t9EfcWp0dqE52lO/bxwbM3wPg+pknHcL3
aN9CD178cX2KNiO8009gdu/cRfp/EA6yDd1pktoGcLSmU+xlYvL82VawemqLCcL6KTWziMo6Lrbh
WW4GeH3lt8fUy15UL7tT3tOHlZe527wJT40yPiBSe2UUqV7lzfx1n+1nAilldyQK6PJujL11V3Bi
5q1Y7NQe3fknp1QVazOxRthbIWZ8ux4ybO3raybzDg/1sCcmkiGuxoXOo/wwB8tOP8T+dBP9nB6N
iQwPxYO+xw3xCXzmComF8mHxKjwWh6dmIFAGdCATRa5/EGddWWq3rkhWeQpzJBxdNMErNk9ndquM
dXpOvl/PJwPOC/Ss6BTlk+81R/WzQ0/AeYioiRdIb1CpnJ1I1sfG+aJMwPxQVHXsp/efodO6gr/a
UvCruOe9d7Yc+slW+easOBmW0faF0Qrf61h6v8HbSHik5lsNoWczR5fuxIQGSW34coCwUIFHLFzf
ISauDrKrO9prfSdC7cMeb8rb+bXCQIevD4N3/rbiQQtcvqgNoEkLl9f5B4A2tJm7uUSrvIwCJ6SU
K+f65vvmzmWcvPYt1QztWzS1qYyTl1GR6DMNTU0UpAPhzffQDyFrsYN081P9DOH7wTcfpNgVLCI2
NkjXtdgVxfsyLOxdSaJ3LhU/Nch+EDQZJcpJBXQPy4o/r6NQot6eBTe0T//tZm2dZXXLxJnu+y4j
XUz/cCZhw+tQHcj/s/l9gk7WOVKESZor4Cp09NMWH+Cp9KW3Ymd48a9eJP5zhTyyuwSaHz9qtqKQ
xs1u032GyPYu/+fVurNPYa52pbQAHxkw/IKAnhT9TLwra2NLwQAoz2lxCwgMxkDVCoqexRRDYsfe
DIYFKFhICPG8BERjFhhKupAkS8KZ4g0nh5ITDFtgKQbvLmNVQNv4mGS0uSFBYt4r559qzykIb0TG
KDmDltgABbJ80UyvmZPaGBXaZfrqoSFz6EgpiOyrgKJzOVx4G64H0GXU0r6Bk3iWnh/LqerKJpbq
ImgbB2m2DCyqP8T+gK6p6xtzC6VFqcTgVaEQQTvTzw0luRqObYgKdJfuyoTIf+r7EG+p2DYhRfMY
YfF+rP78R0/AUbvLU2fmzOnGQAEzQikAgo8ImXXGAYay3giTuhTBtPirCO24+ue0OPrK2R08M0xo
o5coujUzzAAoimpggdaU0oacscjDZ/EM0f9/ctDFblyKsIIhlNuB6aDgYIhHVciVco7xhkc5mzhm
4TIdApNjCEM/q8q2ChKlJOfx5G/YoAKm6IFAEwykWhgbtdDqcyNZRRA1KUGvc9UdhvaGmyTdMoP+
YAl9e2AXAQ3t+ZzVkVSXKbjzgka6qaYHxXCwz7n8GFvPdTQHypTFhPLKsry6Rh9rsWmi2gUPIaeO
/iGAjRuyTyIxgS4AEZxAytxvQLF5/YxthINndpmzvPRrGImhmAVdjFo00ks68BTdntfbs+F2z8zI
57MISsI8jSMJNamDx+vw2P5tMCgCmQzhCVb2t7LmDg3QSxYAESgHvF6hrfgRn/7355lDU1hd3uYF
yjcdAeLAmQnlr1JJ7vKQz1u19zNLTPRfdfoohTks5fvlRfWL38XBsvMn8Drfte6hEuzFtfa9zWt/
pTuYCTmw49DRC55qXE1srUEoxV6KMrSPhzdd6QhUpznrHMBRzVveEDeX6sQUsw0iORZwBtDLCxhT
1vvCZF/fzVtFY7QugMgQtwa4sFnoJmRzu7AMUb41FNsKHutjdhBc47PyO/JLaQCwFXeqlzjXrW7c
7mdGmTNklpAeGA0YbUH6/NhzxrThgKi2LXpukQgCUz8zZ6ERS1KcouPWAHgomclng1OqFt71MVxa
gTiDrHy3FqFLlRWZUOVEH8wSEcooWWDyhmqpkjq8qtbl8qOiRPufNTBNQtSOOUpmK9fQ82uBYku+
zOImXDgLcenM8PsQywA/D6Av6CQ99zKrOlUF9MLQajuSJNrDWUqPndPbzfT7+mxdXqTnhuhATy7S
tFjmYe1hKAVkPF6AaU2clXcueUaY6GNMBYgTaYBHtvPvUbX1AArd3UByvEquj+b7YXruATAcwCRp
eIoGNlY9Y8jMuJAg1ImEmgGaXdDhkuIAMp+itikzmgAQYOUVAe6j9LV2W5JguADB3iWe5Jcf66v8
WXxKroS0D+9obW3Lky9jRRDNCnLoVoEv61wBtHqSzXtibk7y36GzBAcj8lfZTBtp673koKoHEj+R
k0i+kEHF2+p0elkoSFZXbdpVsNEG8kK6Y3PMPuJfyp9uBvSvdWtvtDWIJD0KTyYAgrw67HcG5crq
si1dgmjkc6XAfHXQyYsKGk1A6A73llvvfrckt0MykM5t7a8SPtK2TRsVisaFTrLAmYjN42lgl1lU
owndy+enZigyJR0EdEaDltLRELQH0k7fG8nu+nbe2jNw/2iShOIMkHyMO676VE0y2fzGypYN7VfX
pL2ocSr0G3HBtxrPf80wfpk+6cIuNtAW/2v4iVdk5dcNULPS4/rK7f7cyLTCGAYEmDSQN4ArnE9d
ha7ydZSyAslecSF5ED/LYA0YPyOoHk/OyIOOXt5o1BwgN7hEMYtsd7FsNmoV0e7iIt8hgl9om9L1
RdqygJADqhWoGlHY1/mA6jJHr7ciFcGSHSqVtOI++Rc32qkFZsr6oexRw5GLIO5uqswdW7sI92XE
eels+A/oIABxo4BZG8gY5nkQ5dqsKQJeIej9HVp7GW9MlG2boOSpTmzsaoC90O0ND01fI8zhMWot
k7pVwJJIB60kSMzIEADkLTzPCnOxyfJSCGkIKwjQAJFIq8P4v6R9V4/jSNLtLyJAb17pRBlKKtdV
3S9EVVcXvff89fdk7YddKUUo7/SgZ4GZHYyCmRkZGebECd1m9kSubBpm7QHiieMnzYTU4YeT3ERG
hSRMme34yeSkdwKD084942FbWQ0wfMDYoX0Bji3d6RfKS6zLVZMe3jpjM9bHSn2bWXWYFZ8G+E7Y
G+C70OJJv1AFXymdqML5mzeVx3D91vYJ3ZYgtlRB24IpWteXRBGGdukCBARdu0PIDgZfY9/o+6/7
V3FtlxRQZwIzhSwoplNcS5GmJg/qIQVNwiP6rGbZFJsdKze+thJFRpcVQMXIGtF1QS6tGnEOIEN4
0/SP+lHrX+rwgG79+0tZEWOAugDNKoRZEa7m9VKKzBjaqQ+QMC5sjIiQwLVl58Y/9jIxapB0KuFo
QJZAQ0a4TFwWsYFWiZsY459D8H4LVvbn/kpugzIIId2ImLFCsk/UFcmDbOKTMEIXEaAgC8mhcO8J
5xD6sGeZlQRgCaP0LG/0UgeAODsEIC5YzAXphtEMMgtpmwYQ9ZBxSuTbrx0SkHKg9x0xjYprQ7d6
yWGuYv5lXRxsrvU+hHR7f+tWfx45O1QOQP8BQOS1EgzGCDQnhoaTdmgQY6H75i/6VrAC0owB0wJH
g2YWUTPga9tQKA5z6RgyETEU7/dXcXsrcd8RkRno4yfM/NTzFav5IkeVVhxwJznZRzqwzX0QjNyX
cmu9rqVQz1cvcNUS9mpxEMyfrJzPyjmIAGPisuuAOAARcH0OC9emas8nxWHqNsMTJ+we7n/7yg4B
3IKED8j7YL7oQ2jFfilV0hLjil/y20/Gr699Pbo2QFssAlZ407efq2ATqrsU+z8oZvsn4XsMMP3n
moqeSjS9gKqTtFxQ9y5Bk+2MVr6CFNg6w43Hpy75/RebdCGCUiNeTdD4khcF8U+Q8i1kvwJ4/i+U
9WohlBoZXS/l6BUsDlVod+Mmlo9L86IzlrJ+Iv/dLTpUUxJO0saRLEV8gJUyhN2yOPd36/b9QJaF
nAUI0sgAEOpAsjDBHEwDBzLxBwFUVWjJAcHSLzl4vi9nTXXJ7CxUokAxeOM0SGO5aFXdFIdF96rk
lO37xU1ThpCV/cIYeLjXSB9hLXTLeaOqS62NyIvGQ2eK2wBtIAmjEWBVBGwTJgwj4wZ+i+srLs19
jwEReG9bUwtsGV4jwwNaEQCHV8YQINwPoK1o9Q2nSu9DA8mvaGMkJ7XdFsGPf3wWEIGcISqCaDui
58ikvdgU/RjjpeU3ao4m8/fuhWfxF6/Y2Ssh5N9fJIyytoyKsUxIHmM4c1//bgVEqy9+nC86Iyo4
PN8LJoaK/uINYIGQGIHO6kkgP4i6HzwsKNa1EDVEjX4WcRJ2wR+F4VyqL/dXsbpFpKUV5Rw0NdNN
uZFYckOmIs+Z8l5qqf3mb34ewQZIOYGD+4b6XGxSj+HNSzbhmGugtrx/99uU2eijfjJSIYQHDbPk
90/3f31t59EZT8j7BPhMNKWzEHVjlCstfGeAceJj/pyyWr3Xth7VaZQ4QUcooanr+myLdJaDqkHG
hB8tpKBYsF7yn1P+HsIvFKdRXgA/JA2L5RX4srEclofIeGkCc8m3CYakjJ7ESuat7BRcAewR2n0N
REzUOqYE8aYopZjPu1h4hrTcNMZ/jNBCWyzcGuKTgQyXdjqqME/UvGhKgFF2s7jLf7VVZTLu88oy
MDMBQE04/2jroV+hVAmSotSS5iDBg9WWl2F4aTjnHyvVlQxqq9A8LrZSkjaY8iZZmxrQeiFlWIxb
rUJFCff4u6yE0b+UzWsTTe1maShBciXMZsc6bNbPk128uNByrcZh1OPnR6e1eoZntpJwg9NkIG0L
jhvMpL2pLk9jPql4pw/NYOkI7TGM5GWowacNbti48IV/OvUZ3a7fqXdQ+RDqdpkyIcKgF0EYaMMh
BdQhc8fKHRVrCX1OZbyo5MW8vIwwr6pCaDl1AH4Jufb1tlUJH4ABqVD34Q+tclzMBHIGf/h5X7vo
Gw8hSB4KuGx4KjCWltIuTkv7Xiw1fZ9iCE5o+1zz6HUsoo2blaCdG+45YUAiDd10n3ouydOiJAqH
2U9t/TJgsLjHCxaXbAImnSmBLV9tGkTBNOLmf08kpEOZqgWgQYcjQpjCO7c+1mbxMTf2Lj+x2GJu
Kpgg2SaM5OhWg8+G6JI6Hxmgkzwe0SweBaYgb4UQzcNbXjbzs7ETMEbpvf0MAtsNHoo/QsrAuxB3
jVomZCPixJ1FLogGR6lFELWCjB7iPre5wGrLw/JQCqaRbKbRrBnVgJsEOs6M+FuE6kMjvOJk0y8u
sB7EoZho6IdGLy9aS2o/M2srUtFjxXrfbm4zEYULRgjMAVxCQHotKkHmtBmbMIatmA7BTrUeVRkU
TxyqWCx2sds9JC8QokYoP8BeNEFeqsxtwrUtJlUsTuy4uYKpv82D8UdmTBS4QZuSNV0KoiyGmsxt
XBYQJG7qR+mNd5LINBvNfag/MuRUz0wgLcmbXGsHrjNccBgQAUwUdNqmxiDGSsuBONVOwkn9oX+q
NhppeK+xQvy5b0BukNdkdchFwvKCPF0DZcP1ifWjwodFu5BGAv0hOau7EDXJx/xxeBYONehIS9CC
z17P0klSG6LXiIAfOSmwGyI5LV2L1RLCo0/6WNChps7AQI/nDE1q7VZyWABe+v0iK7wURT+PDS92
Hen2ah3FYeVebvBE9K9Tr2O1JJOQcfj10TLIUOrWfEUkC+RzZ7Fk0e4KRGGuE1w7A8MOSER7vWez
0lVw7ngUpTJLcsSCyZh9a32B7gJRIzrOCS+nQa2lbLMeIwEACtVTs/isdVv9o/+skAm3o9JhMe2u
7Rzh1CPYamR3QZx4vZws75t5GQUsh1CFHIze5DfFSS/eRbv/HFJz/qftLNi/K4HUY1nxSSMPKRH4
LKJvjHsB3teRGA7NzYsMIejIgfGD60pGOFyvqgJdVT4ZKAKrfhUdwDj7CSiB/sG4tSsndSWFGMcL
k54kelmrAyq8umrmjl48pi4GDWo/lj9haoE05L44xppo3DI6dJY41CBtaje/kvf0J6CMweN9GWtm
9nJJ30/LxZKWMhQihZMJL9l+0TJv+hUCgjU6HWZ5pNaQ7uPEbSu7r3epyxC9YiFUlMkITPk790Ht
5pKGcyqPcQ4LP7j8bnR4B1NKOvMMmsLtBDoYxWZIJLpNmb9LiXQxK0JfyIL/5eh0ljDQcLE/8t1k
/kFbRmgVjoIRg6yRhrcS4V6rQPli8izhAKfuttwbWcf1JeiZZkvoHK0/LtVR7RmI5dtLjewOcrkI
ChFJw7JTdyzSS6HA3ILhMPyWxQfZ2gqaGW6Lx3IwQcEMhh3GdSPX6Wojv+XhwiEEQhqfhnPqeamm
tS4MUE2r/AP2WrO0q95eWGPPbq4AJYe8ZxfaGYZxVA885PjL73NkC7t//hBTEohXcCFB6uVEDAxI
KDO7/pFb8jb+YzjooXFi6+WLt1P35b4S3mgEEYgBCSjewKNAkeVaIEZahe1Yi8Nh+V3G4PEuRdu5
L+GGmwJPyJUIatf4EtFJrUjDIYofk9aOmzNGjnTeIRjMKjOHH+HrhDm+yifHutE39pESTL35JfzQ
PCdrSyOMSsttI7LktwrTbe3u0Sg2gciwkMyVUterUupwyUKsVDmJBmaqoFcxqq3X0ZV4T9n9bN7R
bvoXm0vG1yOQQC5d+TaoFwoTSQLX1nI0HoJpW1XbcnLq6Ci9j8+ARhz5/Ut8AhH6PyzWkAO9lEnt
axsB25aE8XgQMYRuq+5ZMDSyTfR1Br5YkqCWJOakXJwqLsQ8K/D7wWSJJlychuHvrtkLdBoAEolE
NCGipZW+T0c9KUcY3vnLMM3p651lAm9eE7JHFyKoNURFFogDstCHWfjFSwdDcQWrMSPzKwPkS/6F
Q2GsiTxPt5v2vzVRhxIN6dQ1GhFoVZh+HFvaR6eZC7qoF1SZ7ftqt7KBwCuRMUUA4pCQ4XoDszIZ
41gqJwQnw3MLsLzgVLXVYkxMzjDtt3GrAdiSAT8UVDvoTqHzWlwEp0OJh+nQYVomqAqCcsNz3qSa
CwD625I59HvFxl/Jo+7wGAjqOCr9hA7JwW2t5FS+aMfaDtDyJyBwiMzPHEhdFosUc5mUx9hM02jM
UjcdxOYoYPiapRnWcORzP2pNDtObGaHXyioR5pEGCITnuALUDVjqJs36YsSu2rVfme87ljreenKI
IS4lUBdgDkHUWMk4N0BXXQkgx+7joOzmtw6jxQOrfL2vkCsmA9K+2wZQA0c18VohA2TfagVg5MPz
2WLhmm6IJmDvrn6culpdI3e5POLHRys6j5thi8uM+b3KpkVCT7ZBYbJvN41THo7LBB3l9so2t0v3
8/4SV+7c1VdQijlnfJOGA74i21bPoxP87A8VAPb3hazrBa40qWGCyYI6tUZN9KYaZ5yaO3Lmdtd7
LATX2iOJdfxPBLWb3CQOYxpNRPVEK8FOCi6Q43b0PmQgzsPk8oRhGVlrojYOhchh7gzoes9v2skG
uWprmB1IiZksIETLKBsMQkVBRREBxvHGD5XmSGyWXpgOyhPnPQeIHMBIcK5tYxsz9H19Fy9EURdY
zOMsqieIQheb4D4HNtqEN0cHZnGTHQ8sUuo183S1MkovijouEvje04ET0CFrCYutHrgvLrerh8KK
NveV8FbTgYoHJgAJG8TQgP1cX+ayrSYpLIX58Ja5nWOhU57hqN3wEKHfF9yn6BBF2hVNx3SRT+Q7
mZ9naSaPimh1HyG4Ybz5h4RRU/FOA5VZvG3dP42jqWYN98M2zuPHE2su+OoyLz6C0stg5gEzDvER
0hsa6qbEQvb+3J8S1oiSdTm6AjArKOvAYXy9nQbozCelwXaKKgLLxpL3nB0w7tgNK973jgIxi5mY
yHeA/fdaCCdkcdXx2nyYQB6lO53bke5/c9zp1nw0F0txgDkFcUjjFOhvSMFZo5q7wtw16DHQ8Dms
I15ZNKkoIbUIJnX+pjVpFnJZqtoa+WewuD4H6IjcB5icapzvq+pNFxmCW9QMgfoA6gooexrOqY3i
oqVFuoANkDNPxbZzead0Fpg1zvnTu1JkzQeB3bxG7tu1pbkWS51pmKrcWHT5cuh+6y+jaiWlx2mu
11kNIRqczJjDcArGrRFuY0UIRThPKsvwkeiwfskWsZq7bAFNXul0kV1GXgWv1gmeokdjF1hP/VPx
EP1JWbZuVS7kocEA04jA/HytW5Um5aVWlQtKF4OrOn5zStE4gj9b2QzMTwzeYDKV3arPd2fof0WS
f38RVum9BLqVsVoOvCXsZVvbYTwRxjndV54bUplv5blYGHVpGi1MQYkGKb1TnETreTEja/FOjx+D
+TO0BavYSFa2KdH/I1kMb+I7sKc1COhgTEtBrQaYesrIFo0SoNUSsicXYfGPxZvMyuu8zNbcU2FK
OwGTyFS32CnghH9lWfgVAwyY9YV0yl8bw74duATS1R1S/1YNgq7Ijf3G05DomCx8gBVYjS37ic9t
5T2IkU2GB3zTJ0Q2X0IdE88WSPehz9dHnIP4oQzbGlfIRbvTaXJ1J3QVu3WqLfqGBFsdLQRQcBVE
FIjNAslO5/7xr6k1EJUoXgmAcwGie/0B/ZJpYpkPC9gXlEO3zw8Zs4thzUxciqDUWFMyvZD5fgEX
dm3OG3HTgMFp2gZfw6F9wCMu2xVI0ULr/Wdl/VBgiHvrczYT52VzfHnRQQNsWI+Z+R5aPzfPmAuF
ieBoT2st5/0QgivncGyOoqtY3ebpZdyrjywbfsNI8J8j+t8OUUeUKtLcDhF2qPyBmSHpY/NcnMV3
bbCL4/gq7jtLsga8J8V+PLH6QMnmX18PA10ASECgyQB1MdrWZRjsGciRoh862TqDv+JQ7Fj8ACtv
B4q/ZHgrVAB+Ds2hGoutnGljEhz0l/oH70Qg/2mtzJ0s3hW3YD4wnQiNzyPDnK7cfIgFKAHgJgGc
yzSMUIn4oWjFJji4VeQsr3ltbocP+RmmPGutTWXOW/l17kw+sEHxxJ1ZNA8rVg/yAUUH3B6TlJDi
udZ7Lg+lsc+74LA3MgwDFn9wx/RX8Yl28q3xy/BHu3yuz90m8VoPBChn/shq9fyeh0odLjB1wHaR
giePMuv1FwhdJRilogUI6DA89BS/g6PNNU7iZnQUN35szcxNNyqazxczNp8fVTs0z8dX1Xw9ClZ+
HrcgWbNFdwCTb2Iujoh7c98y3NZjAU9Gig3QJ/TtYggB9eLFfJUF3cQZB3nDucpbuylfKgeQmFdA
uo7lU7ERzhHLTVzx8a+FUsYCzB8BOp7D4NA+dvtlA91wCAd+YbFQF2saCGoHoH3QioYJSjQbfFB2
Y4dGa+6Qz2bgR+dhK+3Ree9XvClv+W3gRUcQ4LzI+/AUHLkDCwtBzMbl8SPjh9ACg3mJeJA/UIZ3
msOqAdVc6DfPJz2xY1/dptB0LPaDcY7rkpBWJ0Vu/oa7pQJgvqgiDktAovsAQk83sxO72cP9BbEn
Xlh0pJpo9j0Z59ZjyKYt2Pcq0cKIHCc0SacH7mXC1GDiAFYJtjo4p6dg1/vpC1pN5C1awQ7JMTv2
28qPeZOVXLqx20Q00FwGGf5AEHXU6w4IZQFWoSr0FVNo/OR39Rr8rE4YOmIBX7NbJBesStxBepld
bstChHyz+9CneylcpC73WPezXkF47fRO7mAi6Cl/R/nQSv34oEQY+/A+7weHfzpy54EzRxb+kn7W
sXjkTYBik5C4RFhEPVpSMYK+uJdDv/0adovFgPnd9BeTn8eAePTbw4TCF6aUNwLMHW4bRpEkW31T
ufpusfNd6yuezznqJ5ovMZBuZ9iLXz0kYO8P4Dp6HmIgBGSZbyAVcV/Nbjw5fA8ZFGcA3QaiJ8xk
ud7uJo+0Oiyn2I8wn8wCvdNrB6wIwByRGctAnyJvWjnyaXLgyX3Ne97G7ORyH7QWQ9+/4aZX545o
Hvlo1BtBwwqTSdlMQRHrKs3qyc/NEn4K5sxbLfhVREDAVWt5w//96+P8c7ZTfORivjYoA0XAZ0wO
+NkRoKrmH84azNcFRTCkKL3eNOwR9t2yeRjBfWhX8EpBfWMy7e4NLRqeYeKBYngor6H9nkbs9h03
ZkYUzf5s/fL3g+1Zb429/O6d0INvLloYsf0am79AcWu+yY55cgt7o24VMAecnk8YC2ia21/P29+D
GdmvA0qFTw8PkmnvDoP18ys3d6Mrm6p5zq0OD1hmeSSjchQ2+NvG/hqs96/eSTFhOwOr5Jd6QkOi
K+EfPwlObDdajfukm5Olm+k2M49wEpUTwpHNQdq8jvbPwnw5ZKbTM9IJ374vfZiXW0Jd4mIIAgyQ
CWff/VFgpf7bqUQ5bZ+avoFlP6NkY1koi7657mMHDTtsnPNuc3h6RUf9/uUBn/XJcka/W8DufRLt
tgzl2MsaPmnv//J5CyzhP0pz63/+2m4efds/bRsHfx2c3e59c/jTbN48hldwY9ApNaEUXJ1lOdQW
fEAKTrg3DcxB96/yd4vKvRVSVzmPpyQfBQhQf3V2c1Ct7a+T+8d1z46Nva7MJ2cwN6q5MR3POR6s
H97BMc2zuTM377bOzODc8GTgWgA/ALQTmSJEMJLXlkXjtGRUuCXz3zhzsO1uG+5BmHPMTpNd6Kbi
gazbqm1h03j6FjrQbfTQDHBJ7AbpgNr9SvzupZgYMTtxgq73iIz6xXfxGDUKXjZKC2rNAATASFpf
TYHhfjbQvwlGL91UWWSJNz4g4KjAjCsqpixgYDuSLtfLr9VCqyaj6nyEpDOsQOiklm4Hdu7nWzyq
VuiybPmaSFSRYUUhFfOA6IlASrVEosaVvZ+/I2NWdciuKA6csvlT8Uc3MHnPSMxIcCODsau0aqMg
APwB6HDQBobpHTTmTInSbBo7Eb1ZstX2JwkNTrPTiK7aMKJ+liBKxQVMouu4AYIGPJ6d0/Rmr3pN
5nU94zLdeNNoBUPaUYV3iSkkeBmp28rPwIPXkrr4vdU7I0gekZHbCmBzOeWMNdFOJpFE8K9k4DH4
PugUZK6UuRYPIe9L5mRPW+4YW7rLe6yqPO3X0GLka32cDQ1M0xyHBe0mO/VSMKcxnvCbw/leiEGQ
SZgHBJf5WkIWJJM0898LGR3QDh5Em9VNfoNN/s8q/ieD8s7GTNHbnGxWZ4/IiSiubsu/TRFDWlhv
2Pp+/VcS/apHhhQn5QJJqRfZhiUe/ik7O7UUjfKyyzDI+yFJeLgN4T4B97f2IHocUjj3n4WbUhMt
hzJERqzlPCfH2LKt4SaIhXWztX+HZ2sHUubD531pDB2glTms2iiOxYj3RYy6qvYScOOsBd3Uc+kF
UZpc88bSjiNkaE9daea1RaYsPE4HrO41OGEeNo5rtONztI+O42/jIQDKBWPjXA00pvdXu2olCHTn
/1Reo54TLmvloinwKehUtBc7QiZU3Bbvw4alLDcxGb1oyh4B8jpWygBJwYPxTbCeeoIZPqQv1d44
ilvJql3xNeDh9bI6R5iiKaO7gO6izico6uIabj550kdwTq0CXFcEE9NY6tE4y61l9HbIFE6/1/Sy
KZvSKaFY5yNktyDIJwdr7GKbma8hV+DSK/iWQmIg5AwRgNBwClEM5rbQUx64kN6ZndTTvMAuvMiT
nNJmErWypFGOUSOnbS2FGe8PsMOxk0NlRntygJUKbWahma5p00ujL0sBficlgrDOxvzWXWaL29rW
Njp4/Vg6SpT93i5Sl6FAEmNpE4jaPnoPf3PRgHxFzglpR/DgXL8tMjdwSyTVvE/ertYMbACkdgWK
VixtX1W4/wrCbLtrQUHF9RgbVhFBROHELZhfLdZOrT75F0Io018FvJiFM4S0mJQgW+R90XadxUJO
sMRQlr/P1KwIUmxaj8uTwfeEB2N1D/zjvzoc1Pyv98yQhpzjCsjB7CVUoMDxsk/PlR8wF7Ruby82
jtLmoejnUlcgabCH7bRNbKC6viwMqv23S6J0WUhyia/JkkZn2LYmMEJ+j5b9ZlMyvD/mkijDbkyD
IYAyF5vnlmaNzIdxRBbGkj0WpGvlaRbQiAsKHhg5Fcnp61Oq9AHYAgNLmvBOJdCF+ZC/3teElctz
JYJShMpIFbDgN0ThWrSn8XiWRo+l1WsOzZUUSglCPpvjJW55vyYQXatDYlZAWrbwYmsWEeQQiOb9
dd2g4WBFr0RS6tCnDfgpeixMOqkPxGxzVuFlmdnbvL37+huduBJH6cSSyErY69/a15qJjejYJMM7
me7LyuMACnQD8SmCNsTFlEoIQRcm5aCRxwHwY3QJTdA87T22M6Y7vX5qF7Io3cjztjGk8FsWseCZ
3fr/MUi1O/iNFSHQun9oN2WK70O7kEjpyWgkqVZ13xLz4zBY4SMaGu0WaTYgWA7iU3ASrPIT5Og7
fh88sh6StVCF1CgU0p1KGmGpJwt8bkKWDDo2NzZl+MJIoyLtJQHBk1msGPIma07WimgVKFtQbSEG
pzVmUrhCGhMBLwp3MgxgnmLkdJbDeIQBO4g/yHy2zYip1HZw6t4JZqdlZLZv4CX0J1CumhDVcYrx
4QJMpmhlNgb9fYiVOf4k00MqS0chCLjRD57/m2NWCAiWAJrhGlCPKddmYdSlqeBHwO13tt8c5F13
iD3XFY6byYreBUv4WrDxrJ7EGwjC94ovJFPXZxBETJmYQXXe75RTFdnRc/wYPxLjqjktKGDn0oyR
1X0sjiRbzbSD5Ocpf4tMoUAVFHl7kN5R4rsFk2kyvhdglDpMNWotDiliTGfNTKDGmT7LTVfQ92ov
xFEX2NCmQOaCluzzYOdHw43ghE2ItAKT21WMU101F5eLoy5v0+dGsOgN0SYyTiqAgc93A+Tl5wCb
CXjN9r65WD/Ni/VRNl4PxThsVEjsd913JBcgQTmcxg2GwNqcL1jtuYbXbNgcM468KSHQe0td36mT
Zq7XOsjG3Rm2iW4a7mJ3NmeGDsiIvMCsXe5BgStaWZpteKGdIQ5ibgFLo6hID0Feq3IzNKp3qspM
Pek7L9Has62gVeSJhZq/KYbRy6ZMBq8OcyjFWHYZWSqEjpb2RPbbwOvagsAdSR5k3wRT2k8YHUrC
v8ADvZ9qBr+D3xh3XrvscPcG30B/FGW3Ey6OOm6BnhuectIfGnt86HeLKwLcEdkZDzKD9vdsD5sK
NacB6k+UgqGKJMi4c7Pp3JPWSMooEeX/Je3/c8tIhgvVP+++oJscPbVWOgelAoVs5OTA9YdgVx+x
y45kqsfwtQPqv8LFPiHuPiGd6xkW+vKGXfZDRW3L6px6MLVdb2coQ4dW9f8TlJMbfm8TKPMmKGMp
8jPOAfvvKF7rR/D2A4+4KOgqQkWP5TCwLBydvEL0qWF8GVF/aB1JBACebWmPhTfbGLPK8sdv0vX0
5lMmbgzipC9lLHCyMzuCiSv94CxuFwukJj6H55t7Zt7wNY/vwqzSCau8HnVDGSCzdH60oIIJ7PNG
eSDT6O5r1qr3g6YfjEqQDczZ+cbwXCAwE1UK4qIYcXoWfC6rOMUP5HFCQ/CJ5Z2vOz8XsihNabh+
VNt4IM7PYAtPk0uaPAZIjRAUhOfO1ACqJ3qT4OXQmDmq1ejgcq3Uy4jrKkwFuuAR/5Is4PAc2AMx
DqhDi6bMDoDWD/F/e0spTgWm+wQtcIKvopFV+7YQw45ISzxWwn0tortcGvUoakvZx3GIre13Bmry
SK7CACcsdvC1q455LuC/RMlQxd/BFFwoSyZlSCDMApHS2Qmw2AuQ/KGDw9sOMDK6y2LYXY0N4DKC
4koD6SlkXkvMRw08jyMnAIYxf022+EPqts+kGlkfuNmJK9Or/NKN/BLRJLdRWL4y2Tbatn2PpwB8
CpVI2l3H6SV1P4B+rrGDh/I44NVT9piA96WhJ1n6w5sdKoR/cSMvZVKPez8HhpFXkegb0Bgdt4L0
qcfwpOCWs5Iaa7mGS1nUwy7G+dTKCWSB/cRt34dnDeXeAFPpuq/mvTjWLvjyIXd+ZKxx7eG8lEsd
a93rfNap2Nd5gxSEb1gT8AWAfjIDrrV7AdImdDQqKkIO+uEU1LKL66XDZnqkOBj/abfDhukHrF30
SynUvYhh1HQFhVVcdOKMhQ4xLBNmEAh+zUjdkJ250ciLBVE2rBNHUVuyUfyuQmaYqIW5RhMOirUm
lhzKdpXF0qIVAEsCmdCBROPkmmNJLA1c1YSL9VCGK825uhRCrKexJ3s8xk6EFHvkwY22/0bnLiRR
vrs0BELXRpBESpI8It/cWnaz3QABz5C0ajUuJFE3uERHPPr9IanfkXcm9eT3+Uj84g4VvR5e+lJu
jE+GUJYOUle5mStRy4uBKMZwah+IFpbI6w0b+TVm0AWuOg2X+k5d3yAIhLRReiwQA0yGU7kLAVyR
Nstk8ntWfoahiDTpxKCgpyqtIYs82sRVQNixUeBk398/lhiyvRdPm9K0YxCW30tKUVQadqMtmoGj
OvfFrBXp0AyBgT5o7AadFs3F1HKYvMcri+jv36qz6KR7tI0DKQcMGUAgoCNJnNzNNizlILpNWY0r
qfL16tpOH0QFfUW+ZvqCHe4r97Q9O9WxPb94n4wrvRYkXwmjrrSWL32UybOI2vJ4TD2AJQ6S/btD
PRtItsB8f8HeOvXTU2g/PDBkr7l4V7KpS95ptVSJE2SjF8MSU4TnAW5ce8jP01GF1yU93z/PNQfl
SiB1141piju5wc6+1Wb1k7c4YB2W7fYPQR3//Cm6pf1NrBAA3Hhf8orCXgmm7nuyoINLTrDS3pGR
yYqRKk1M9BEz7sVaggdM4eBXQi8Boe6j7rrSplIhVC3kWN8JQ6CcE5O4JSS2RiHUNri/ikouhdIs
ejFgOAKaUogF/U8VJPWrfXckZXNmUXnFRcD0Lh09jOgtJE3t13dDFiqx6DRyIz/8D8kmnQibzRmp
wGnzhJ5Y1uOwdm6X4ihfIcA4PHQUCiKwjcEu3X+kTujwPnmNBhNzkuzRjjwMWh+ByGCpzKrxuZRN
mQEllQsZV1P0hVPwkD/2AH3yjmQ/D+Z3x+iPDDy83VFyRu+f6+qlXMoiyI2oTajKkOMEr6mZoO+m
Rz6GZcOZ66Nu/yD2PAYYSeI3Jj09ot8BIwC4I+iQMN9wIhPNVFfCUChcE4YdWMuqX2kRZQf6vE9z
IcHWypsB6UAUi5GH2j6mSMGILvIgNo/X5P6ursXTVzKpqwk6plKuCqjSbKkb0FrV5ulXZmOge4z3
RIW1bUhcux/Nz3+pSTpdfo86SRsEDCJC68GME8Vg9e3peXMmwfs7Bqoj8/PASh+sWiJQ8aHfGF0W
aC2hTncS5q6PakX0owiZZtd/Dr/PVXzjfys7zma1z9z0jSHvI17Koyys1nBxXRaQVztZaSZoiz25
p9j8g4b1xlEF0q/3df9E17XoYonUiRoDuObK4P+2VbZkkG2WFuSRo8zASfnVg0iUIZMYHNo3uFgm
TQMgdYKUxCFkoriIan25q5E+6HbNo+pVFqv6tGpsBXSFCZgsBNZJyvq1bbjIaqyKftVbk2jOqSl/
6gYZpVuxdJQlioqUOMTRdcdBVPEWYljvYFevAFPWkqOyKPtWTfrFomizGoeZokUaCf/i3Gx9jJqp
ZlMKrdkT/60sypSmfTkaUo1VSYKZo51CQbgew7r87j9jFkkPuVC3mvG/w6IuHK82TSMWuujHaFY9
PI4VGl0YykcO4UYEuAPQ/YkWYQC7rh9ftR0LI9cTyW9rVEHV2sxDq45N3tXxB4nC0/j6dwqPxile
Q2sPGETo4+LHrBLSSPLH2cm9EYZSxvvX/q7BAyciZDd+skSuKohsYMoAuN8wk4F6HNqkbuQ+SSXf
qG09M3nZLhQz/pyfk5eJxSC+KguUzmBahpOEiVHXOxpwYM4Lu1Lyy8bUfwivAWfGsck9CKEl/EVs
JoKk4L+yqNvMxwYagZJK8rmn9DFFFBgUZvkMLtGS8dStRZxXkqjLXMatDiIlSOq/wsfcGzzuKB2n
H+lz6sqaeV8pyWnc6OTFqij94EKMitDGQvJ13VJATvV7+qpqMxPd+2JYB0Xd5AikLFWQQQwOKmhM
vnI1lJ/PyWOz487/ThSlf+PQL8poQNSITsHSFJ5VyQyfw8/SZpKlkq++t3nUo5nKjSqmZPM4k/fj
X4gVVNj2HBW49Dx7zUv7oW1HsJq/3F/hSomSjHkjyHbCmYfpjtdqLwFo1IECEc2WzryZrdwxURCy
EzfchI5gc05r6zZq7mazyeGMoWluo7ogKHRfhE+dRUp3a9TIsGbM48C8STTJqdS3yNoQqlmrZUd+
o/zuNwuavBNnKjzJXxxDsXoMrqmcmaW2K4VxNDOT5g7MiPtOL1xvwTJX4cxXanVMtgvo3DFNCE8E
KrSDxb8Zfn1IvC+vsLizjqG293d/JeS/Fk10/SJ70k1hJ4ONtzpyHm9JbuKmL+I23kx7w0kzq0vg
USxIh0ZO893bB9Jc4Et0p3yVW8blXfHarj6Ftn9am1ajHmEX4vfFLc4fnDWeZXTaOTrOXdzD989e
NJtloNb0j8wyBB8x2jRx+JTZDVUJM4OSuD4ObvbcPS9IBwhmcuKc2h7AbMI5UEQ/QhtEAOKB99kM
nyJH93K32PQf4ZOxbRjWZQWviJft4oMo27xIfA6IHz4ILNlASIBADU2E4Ulk1IRWyvCgPIK6oyMU
YQAaSq6P3sAUV6GpO8yh3ILuHgy7qcc7sqPsJxPsFaq3ONljZb2MADO/ZMwe95Xi7LV4SvNkZcyb
voF4cVc8c28x0PYcyqT2BtDMA9DTiVn+/H/MfVdz3EiW9V/pmHdo4c3Gbkd8CZQnUWTRiNQLgk7w
PmF//XeSalOVhSl0tx521NMzoaGEm/bmtefMBZnYA3Cq4yBTZm3BhgZOFp7NQPO10qRxX7rWWt5G
b0NJvGfdqRY1IIi8nf7qO+nr5Qs2eaqPRPIBEZQ5qGFeD6UbbLQ35QnTfUSD+2u2CzdDSKxtdGDJ
N1Qe3M8IPo/PM0QrhlDOkNagzE63V8vqwIxhwLgAmkKT7/ImQWRkO9f1OT0/HWXcmoqicZlnzk3A
bykoA9hMUdawQnHyUlighCMAXcOVgnRws1PeGSjk92gOa3giYogJHknmJlil2QCacEjW0PBYwXnW
DslO3Y/2i+U0O2NmPc9sC00BFxQuChgbAKEscsdVCtU4UruhcodHFVyednVTqovGmrn8Z64Pbj5A
ahmdo4akKe9lAY5Nq1VaNK45QBuLCzNaRemqHYn5txv9OEmcXVZkol5HDSSNS/T4KBnx4bMinR78
/RnhaUfzIgOKOQdTqUvfH1FZ2bqZs2TR8oioM682W/mTSw1QtSMJvBvc6KUVBRokwERalsAxCDfm
8nbOYj6P2YDtWJQAW4ADAA5MnqmmRfWnWKTtgIucyUR5ig/RffMIlMab2k4BhpIQ/ya8MZHmGEHQ
IJP3uQzEmYGGATCKEmAa6KCUUtmFP3qqwzRsMlEoR/fJubEvK4szkAJAW598m3sEh8oQQM6Dbw/2
a7qKUChjbtRNth5X9VPtvNTrATgruos3DxgGSKkv8vXlEZxHALkRcK9eRzNdpHXFRjCiVlrZFXes
Mo+VP2aLYTeQ8AZRm2g13s0IZlPjjs/J1LmLoMoR+morTN0i6uq13VFEHDX7NgZM34yks9cHvTWf
hEpoD/gE9zrdQEHNyk5PI83t25Wx7a5cYMKRhxf37t25LOmTEP10Tmi91kSQN2lwzkEecirJKACL
EXeK6tL7uCcL1EUfLPvq4JPlN4ss31YhQRB7g98aruDYi8XV9uvig7xcvTzcNTugPbwHZLu+W6yu
ntfr2/X66f777R2a+Z2d47tPOzQF7W6HmdX5fHsvjZlTsL4nFgXtDdXdPeVAG4IngOaD0cmJvEqA
LVcS5NxAaG+itvzGJzLd1lfYJMPRZqPtnwBL/FBAzYYGZHTYA1GPOxK17gdDZiS6m5Jhm5KnJ4u8
7l/ROEKqq6fX5f3GdD5SG830qJe8eeueMvSBFwTKDXDcyxcGmhEvb3f5otk9NrOsCMrUMToeHfv5
kR4YLD8DJgBGt9xsBHsDULwP3VHJm7Ew7A/P+bgJ0fUPbCx0opO7tbFJnh4BoEaGw/uc7/apcriF
guZgXAmqwjAeuaE0hRc0Uirqbr9MCVKUBnmMVo8o6FywThvE7Oy9Tz6Mxepwc/N8YzoHMiwzcoX6
QsfuEOJef5+HC/msyj4bFKBLGZcpsGBMTpdRRayaEFgsbr0dtqjBa9CtQjE+DTCpDSBCqqcdwBi2
TwowX3DU7j9y5P4weDCDMGKa3D58bADqFm90+B6hrSIob9hegNo6Fdgh8SZ6BCkU+dra9ZKIBHm7
2zlNIZ8bG6bBev1B5G6AC5Sv7fMTU6vKMDXcJxbarXD8H0MkXRL0e8EJRoYiQckoEvjArDFR0/sk
o4QXWADrVFtc1iQqO+r8YoIKDkjtcJBgb3FOQtU1RS1EiuE2drvs8Y+GB2AAKhjuJZwG1N8fsk3v
gNoQG77HbvckBohRu2AwMQm58Vcf/oJchXYtkwAlrtvb28a2ZsinlHMdbuIQAtQGhgZikSKn74Ix
KZIhtQyYAAZJNjHgMKQlS28AFcVfSw4L/rfkLSFX+aZAOpuV8nWw+TU7IBjPzJqdP9QYjYKMJOC9
4V3xawZoIvBgZBhNhXXJyRNiKI6B45cShWDDEOSw4G3pNkZ18K78xcebSd7eGAZNiYUDoK/4xk7Y
AJjY29jJAByC1oa57Om5+wcKOWAIiODFAxeZ9BkZOFIjqLsqPN3PTdxdILICXTKw+7UASpee3Jjk
a4YRsKYKAJC5cHqduYaaMwQbrAsAQkQVwBboN0UJ5Kka04UWHKN1ZLoFoz3bRBsRGB41EOV8AHAJ
0K73FhYvkLF4ORmRmXv1QYqhX92AYpFVIzy8eCTdXD0gSZbYwFjGXUQ4DuA8D++X93PyNjKQQzg5
omkiFnw60q7qMrxOuuay1K+JvDbIWtbFjbJEeIp8U4GSoCM7iugcuWe4qy25r+3RcES6yGZbmydO
Ojw604I5DfJS9CJxY1Eii6ZibrjJExWd19EnigfXFSWdB/8x+XZ55ufV67jz4GTE3AA7glIC7iFk
LFdpQz3DvX7SiDNCicorIBwZ5Onb9WvkvOY41U/4b59AXdrsZqn4Z6UndvtweSjn4QIMBfTRwAnR
sBMY0+nELTNUfMks0eVUrnUaroVyoXuHZDjkEQmtlVLaWfTdQ/MXOt8+VPRhxTPXWmb+JKcKmQMD
Ah0GZAz6jdMRmE3SCnlLTVcOYf8DfKVJxzs1DxY0uYuUvexdy/7Cj95o+l1T7qNuM7yNfk00NOJF
z2I42H1BJKUmlayRsquJJL/T5/SuN2Z09nkuEudDZG8HNKLIOrpPB9qogt/6ZW26nvWk4aymqIqq
UsfMqmttSG1TRXVNtEspwPoVC+iF3noYnYp2jhTOuGYTpgpqjSVANCKaisZYzj5ofSkNi04y3W4c
iYEy0b9La4DJQQAr/4DHjLIs/jo0YV16mWq6VnavWa+dDhoKZcaDPU9hcEK4jQ98JS/0WjNdaq4a
1hwk0FtJu45qOy5vC10lZb0L5/zz8/AGkwoGFvQ2or9R51tHcUrawswF0/XFCPZcCiQlNVVLPPP5
Q4Y7abdBHy17WIrEMPpobdZVdS1GjXmrG4JOpMIqZ27AhFUCwHCG0ohhIU7BvbK1XGapRLGbFM1a
5cq7EbRdYtlKerh818+DICYw14HLaAB7GLlm7qrXtIzUMsamxmlNxKBw5HjX1OsM2Wbou6C7/zlx
nL1oCXHRjAPERY1N05yYxVKqFCKXC+Mqap3LwiZsg5O5cQd2kPLBqyvFdM3wmsovRXithXPm45Si
Yo86eMsZDKLIyTBlmsSNmltuCvjGWLpXGpgTwhNIpmYOxHk/D87osSTuZqhATAHzZWa5tVx8TbRD
OCQkq9RV7S2Nrt7lFjHKl7oheA3pbPxvcpoIbkIdA6QU5KOnak7KldpqwhLgLCt1XMXxTYLEkdfY
iryPJYsU5UZrDtTaFso9SH+j6EGJY9TZXd7PqUEwBYcAF+qkwMhwOgh1UJWw1mrLBWeHTRvfHrUM
wTrfrs2Zloap2weOThhLIEdEpoK7fVkuhzQaBcv15MzR/KshbcBivZHCW7N7vDypqUN6LIqbVBbR
qLda33NTcVt7aK5WbaM2yWUhExEf6DXg9+I9hx2IfP7p0uXozhqECIcnTO5KzckSW2uepBp4r+G1
320Sk0jhpku/GQLKF8qFhSbNZgWSQyqsjRkH4nwX0UIFYDAR/4OX5PNFPbKFk85IaKvjxiSF+JxL
5RNcnoYIRrdMlHqOYPNTf50aEoj/IAHBqjIZAyAbzZE0sZRQedpJ2EkJ2OBoPKxWo7HWDBycEFib
yRIov8WMUXC+pZAJligRhjbE8jZBFyOw2NPIcyktiU+XjRzYc2T00xM7EsKZ9DWVBzE0A8+tk+9R
dLCWGZBOV6O+qcY3QRGdbGxnDhE7I/xSIu5gocsIES+4M6dLiTDbIHo61GmgHEAM+JyHulv5qOQL
3pPsqhZmFN7UKn7W0iLoIUPlcOJatQgQb4gsV0y2dBjBeymW0VyS6ixxA1T3YyHcRa8VA23ZSmC5
qobWXAVMh+vaAMo+lVdZdNtbX3XvfRCKx5nreO5ZQOwnJyVY0hk03+lSZniP63jEHegyN5ejLYqw
HKUNSbVpmpwxOXdBuwJptdOZMw/whG1/KppbVivNqWUKleVWMUJ/8cMtCswklJ8HDfGiVeaY7xZ6
kc12aeQLYbYAdHrijBwTbwise04PGWoI0z5g6y1lDcm6j6hZ1teKvM5GvGbg8kFi3Pcf6lGdOU1T
hxeZHlRoM0QJtGWcrnhUpkoLVmnL1R+0Dskk35b1RQu8ZUl+VucC7J982PxVOZbG7a+uFbQKmTSg
ZRzuA1tCpOvNsHWUVwg2Q3JHac7CJ99Ggt/CjV1VB2fYMYzfDOVwdmwuLx+4iQAEvFgkY5HqBgUw
UrKn0/fDusl1k+IymWDrCuEQhdqqFJ86z1pWFeANq6WnQllJpl2h8xJVwL1ybfRjTFINveuhIzbv
YrU0EgTC/Le8XhnhzeUhsg04WzJcRThSaGC0RG6DgBse+3owAmhD128CIfBJVfmHyzLOn3WsAuOn
RMof2Vq+ji6XEloDENtyLaRN6xIl+f2hBg9suWlDeebATT25aKhjkQP0sQDNg7PX0N6Sm76v4aLV
ih1LG3iEfof+DhOA0Oh2QD6QKMJejFehAM52GajG+iovxtugjxe1aRDVvPcBXX15BSZXGT1+wMmR
wePOBztDKU8Lq8arobfxixmg1LOn9cNlGUyDnO3kkQz59Kw1clWPpQjjSWjU6zrM1lYgb1U4i9GM
xzsniFthNakC1Qg9vO2I8KHjtPVsCQU19Rz9xpwc7miGVaBJUYUJDf1CA1tbugqC2R7MyQddPVo2
TmeocIvisYCU0bM9ULerKx/n5uHNAMplczMYcyqBrc7ZNpkG3nN07CLRym2TZkRiIg2p58ZEuBMR
Jg3u0Tps1+Qe6X2K0JKx0pGeuzK2bou02eUzwibDC0eGl6Uy0E+P+vzTM0LrQRJasN64tFsZ6rcy
vS21mZqbqct+LIJzNRO1V/1Sw/wMLSAZzMsmROr9q8iC4+2MrKnXBeYeYIqZAkP8/nQ6Ye2BYJJC
VtDfGQCKjSTS9DtP2UjKVp/bufMcPOx44DCjThZRC5T5nwrTy0wKirFGqDgVr2Cc2EZiOEIgfOhh
tqhM+Uru3qpuxiOaE8rdARrSsNCHwnObISNSGax1a1eJ8PysjNAxQfIOHKGBHMwZnZNyAXCNoKiO
l5svOPBwJfK4qjxErgGEVODykXGwPQmIT9qcfznhYmNlj4RxR0ZRqGHlIKNxda/ft/RajQwimj4J
+2s/PxSIf4q7WJeu+i5dVnKw/gd34kg6d4gaNSvSSMS++tn3Ir431fdylgxjyt49niF3dlKv9gU1
wgw1vSbpVgZIPMr++uFbFF9H4yL3NXJ5UhOhNbamqP8C2R+a4z4DfkcOWJ7qxTikkGhGUUQkfTGk
r4X0ovi3VnEnpWuLKkRUSBJv40FxssNl8ZNK4Eg6t6bjGCVDV1DPBToCKcV8ofXG2uiAWw7rwL4s
a+ptBWIX/gPeBNhZnAKPKjWLJR9uXxI4keHM0ZRN3gQdvgLqCMGGqnGHE5DXltZoUJkhrDnboLXT
h5ph5623attF/0RzG39pdXlOE/FtbB/7NJgvsSQap6hBx26ZRSrhSoTUzlF7o5IYjMejkxSQVz5R
E8RNduh/CykY2qLcLsuvjTTHkX3e1YQxHA+Dm7yILEysdxhG3CgkTwGUfjcW6AkcQHrbOyX40JAS
kgVEh51emDlDU8rdQIoYwQrQf5sa25ijE1ybod/nIZT7EK1p/IzGBaLUYIuvSA3IPW2OsmXyxnxW
iYI8hEGIcKo2Cows6kRsNOpN7F5PH1p1U1q26oE3JruiNLRFBa6iGC8KQyMiSoeameds6nWGjw8T
EXAi4Atit+poxqbcNp0mQdnr40PXEb+6pn4woxgmV/VIBvv5kYysGCJRGJkMDbSG0dIqVoW+80pH
lq/MYub1mtTsxzPi9tBMxsFPBehW2AJeBWRX+VuiNG4lfQ291JY6f50GhUiablwWmZP1ydw9mrK2
cHiwngwhReELJbxGqZMgNTw3QuwSxAKjXzoa3Kuc9QulO9oum+TVLK6zEOWy4dIQHi9f5CntcSyf
U4QR4hASqmzAYFUtkhreb58cSnsQl4XW3olw/mf7oibvrKkiPY8zZKK0h1MdgxhFYDewcG86fZXG
ria/jdXXytuJebLyVNCdtYaDwneJvpZ+tADq4bWONunL855IKEF74RdSViieAWLs6TmTqUgLsU9B
ROD3C2u4C5qNWY5kMFuE5go77wH9VQN8TYlcQFLczUifWHYgkaKyCe0GKGfUuTdBNruyhk4X3OiK
Vdr3QMUVEG7BBpQ2oHFX5iZcCOlC7paZXa7n8v5TPgXwFAGEy+jt4Pdyux40XV3FsiqwY68n4BgK
l6l6aBfx3kLdxsKTb2bmO2FfQCBK+1EnCs3Fz7f3jDSJE1lwa0O0aSkspJY0w3WL5JLprYziu2h1
tjJ7u5j659yJE7HMgztSJlIqqQV2T3Dz5K6XbuQGFYUGIMcqIiX6UgAii9vUThWEc6drcr5ghgbl
BRpuYaRygoMwUMaiwZsvh4ipkLRDv+GCmqxnk+4adMrp6YyZMeGNog0fHRTokUOKnq8lCXHVerOC
yEEoiYW67yBBF6W2a/Jgc3k3J1Q0KKl1Fd4GymBNHriP5kAiiwQ8um1ubkxEKcxwl6bm2tRDdMl9
NbrZNMXUdQEJtgUqSFSqKDyMQhH1dTmoMtS0gDQIEksDuDc80uub0AQQjXcrS609CMkCbKmkMSrb
6NAbiwgOzFonkp8y/072H5Q5C2DCikRhGLAPoEFYpSdT7kfHS5N8UMQ2geAaHjjE6jojnebqBSlb
DTxjs2Q77Fbyp/lYHGcABL4WykoWoSU/CZ5xh7QM/15FCtQkPEwpI/XQrPx6JadgDcnLmTM9ueso
6QN7NrCU0fx5OtkwqeTOLAtMtl9GQYRjnTbrQQlhZsQpSQpAW0izcfgJ2xn1s6jAYzSICJhxFzij
jdBgPwXUe6BTQ5YbJ9tbdJl7+8wrSN5YxKwRNwMEXp3v5HKfpbu8n3kiJyeuo5SD9dgiR8a9V0rc
JY0QZoLb6yuzpEujBDkD0tK4zZXyLiNldPl6TVhZqIwEKTjjVUKokLNpa30Ukh4RH7eIddGxCiRw
QkHKnNbI57h3Jx8CNJPr6LUzDQQouCNFe9HzY7+GLMQqbJyutRCI/aZFzRF6bfNr3xJ8Eie5tu3y
YLADSZ97iCdXF7kOuC5I4J4xEQpDkAxNIAquh4tjJYgaBEhZ7RoLXdP0OUi+Xl7cqSsLYZ80fIw8
it2xoysbi6LeKBI2M62IPhag/Wta0ievszBWUy/AsSBON4xWN/ReCkF1uvOi2Km/q7qtUW2flcTQ
YgI/W5zLak6tJfi4UHIO4xg7ytTo0eS6qm2poFmCW+nec1bmyyJR0eg0kuRbHdkq9WdStlO3E8lw
ZN7he+Kx425nHIail7O963qQ0DZo2vsnSudYAqd08liSmzSGhMawIxquANW6khrZFsv7Pl1fPhpT
D+ixLLa6R6tXAscmo8UguI8BlRcgZgyFhRDNFYZMPWUolsBzgQAnInXcjdMrnUqpBdNLL/Xr3lz7
/b3pbYoSTG1SCZW+CG7/wbRQhYYaUxMJts9S9qNpaWoe1axowc1Gy4kEy6Ze6yaKuBLn2owmtQky
6mhmRJxDgYVwuoK6IiAaoGO3FBxwMdlJxkgUV/TWCHpWH/7XEVRmlyc3pSuPJXJ2Vm/SxBtbGHiW
/D1pvpvWvmiff04Ed8jLRgLEUQrTtdAeO/0qM54C7/tlEVNuKPT9nwvHHfMSCBh6hdC36yWrzlvU
j6O5NsCk520ygNiHyof1Yc7l/qYuL1BrUcSKejL0fXNLZ5UdDYEk6e+NpBOdUdFAMJplc4XYU3ll
Zv+icQ+hPtYHeXom0tCT/aooUJzjlASwPqjQDYmxKBbPDwVaNMT1nMSpa3wskL/GtVd4koKSljKz
Vqm0aK3XtgIjjGTNXKzztkv4jijJV0Boh+IZTPB0aloeWKMQGCh+Sj8a/9rb0qfKeoDhb0d5T9p0
IS4FEHTnbg9EWVCrZQuhuRrj2VrTqUtwNA7eQDGLgJpmqCOHDXaqWI+X4fhSblGfnHXg2S22cXUd
AGkdj9CAMYBTXY+e0/Fw+QxPLbtuoSKa2YasQPF0MRIQ8Oqd3HsusIcAR4MSzei6HC3SxnTmzk8F
whAg+lMUt8O6P5ppYo4ocRn8hYneENQlbDM9Wkeltu+sFqGiQ5yJpDela009VM0M7srUzUH7GGvH
gP9zBqtbR0WtZRn8H7CzDEJAgn5G5bC14gx9XExWZYYaMyAhcCqn1Y3cMMfM39dWZAOwH7oU72v8
LQBDt1LPGoETW2cxNw4qG6UX55SGhVT7jZIE+/S7CqZmYZ9szG26iK/7Qx4S785HrxVgKP42hAc6
eFkXHgqHYPehUvL0xJTDmHU0N4K9FGbXlfUtkBMiDHurfgSCslNl2yq6uXxGz95eTiJn/PlDEill
C4kJ8tuKw+ocAKGgUqKFV4WxLLsZ++hsHyHPQHAP87PAW6JyCqKRqJ93nurv2zpZlJm6rrpVEt+W
lvrgzSG0nm0ikwWkZ1RFodIbzsPpapp92vhRbPr7xrspO4V48ItoKpMyvr+8iHOCOMM2LYvfJoVy
L9TkrMocNZCGsJqtlpkUBJQhQICwOmTeUjIRoargMfj7vlWcKPZQNH8TjdYml18vz2jqWCBDa6p4
nkRE5NhAjiwkEQGyvOnjYI96gd6LN0K7rXU0MKupE9fol05SR/I/Lss8V2Jsv46E8voyEv0g64Jg
r6du1UULKRocBFYcNc23vRLukgT1dGi80QUb90DMv/2jjQQBvAHceoSoUHV2Om1DKepEsdJgL8K5
pNmT2pW27m1mk4tT+wi/GW2wKNjDXeCswrb28kbri2CvJmvR/6CI+eXxfWAdLq/o1GU7FsPZM1Hp
t4FOIab1h0URNkSL0ScX13Zdordq7hac27rYP7itLICtI5T9yd95dGiKstBSeGEQRwdbgkZ5jsKO
eIHrm+1CexiEpziSnMtTPA9aM6FAz4DvwHqK+Zc+G4aSJgM0db5QV8K6u42ugk1Qu8pKn0utsUf0
5A1iohjXEuAWQJ9lcMtZFrTtA6kL9oKKJpUrH4fy2gsfBHkVzN2FyZ1jR0NBMo+17J0exCQv4FHQ
Ntj7rnpDSbVWyTgXZviEBj6bz5EQ7rXxBc1sByZk9/TNIPViv5cIeOnflwDzXaKpCuiE5LA4oCGb
HA6Rs/wAQCKyluDRuv9Y3Nx/u3G/flBAJl6hE2/r2s/u4ma03WDx/v320drc7gZ7baC1dYvG2uf1
3e07mn5v7btbe7GdOQTsulyaCKfoY4A1KW3eY7X8CLaP3ugwN/05o+DMpmTbj6YX1CrDdzR46He0
maASTKigHLaSk73M1NeeA/9yn+cmUaONtIr9Bm+/Boyr/KVVQxLEqO0b3gRxO6qhLaf9qgXQExqY
uzUdQcDqD7YY31f6IWsKuxNy0naKg6qy1eVLNrm+4LuCu6xCM545sUKfhJE0Bvs42+lxQoJiRlFN
CQCDGbA4mIGHWP3pcW+6WG273MLNSjS8LiVUVTBU5cwxmVpihpEBUwBUkgC24h6Y2AsRcKMmrDoj
sscgJWYmLQy6R0QfTDcfhXFvSo4ePgpp4tKY9KoD2MW42IjS9wCkf95fqOWceAlOhsQb7nmMknuP
DelAbhjM6d/euZPPcw9aSxtACw1Y2LZN1b1ZaNJG8bqZfswJvYgUBBIRWD0Q35ncskZp1wGgTMAc
yp1ZiE6E8rFGrBC6/JonwDKy5sCxJrTjiUBu0eLUr8VU9XAeCb0JLM+pxZ3lBY6Qz8zsM1zHaZYT
Sdz6deZIAewISUp8JZrAUUCP5YjwKEsolYmO4u9rdYicxGiI0Zg7SQlWPWAWpJ1gvlMpt7XhtZCf
A/++69GJuWojp9ESEgWhjYsKHTNjzX9WIl4YL18D1qGcOZE87Pf4hsppcm869697kDbHAA9+AqkY
uqhbQrdfr54Xvb14N+0teVkr/Yy+mLIEjpeNBy8L2qwNkfWE+RgH6FhDh/k6iOxIuVVi4BkgGDDM
ZPom7FUIVNENjH5c1J9wJ0LpajkMmjjcD+Jz2aIkM3MUCT3itZMqum1oz9r4dPlmnefskYyGxcGA
kRS0PvGtK6peZVGVJ+FeqZ4kE7pXooARCuSVLAC5wbM2AurHLaHf6OGDKghA6bsZZRQGdXNg2BPK
E21egL4VWVIIsz9VnjV4V+vcx9x7QwJRmTQA+D8t5nDwJu/ckRTuktNMHDJa++G+jb6pq0hbNcEj
zRZ1dXd5XaeUCZgNsbgK3hpENE5n4+leKKTCEO1BsHKLBlRAv/kNeOI0G9Ail0VNHZpjUZzbFjbw
f2gDUXREQ5mb+1uvzWJSt69ZGhALra02XKzLMqemh1Jb9OZJJhJZfH5AL4cQrmge7SVqt8MyoQtU
apbqjUevhdmw0KQ60GTEMdCXh7Qs/+C1bStZXkMhLRUXArjM2ojlBrt7oVh5vnQdtqVdtqTSb4Vg
WaLGokJnlBXe9xHWoevcsv3oBOUtfVWv6tqu+hfZJGX4tUGisYd5EtWbQF8b0lVIN5H8DUBkM8/X
1KFDkSDWC1Y3XAfuWof62IxCVEb7cKQrJMJQyKanV6lU2nQugz91i3SErgAXhz56eNfcuaNhnAhW
Eu3l8B2x+WguoD112HQGfwStzsJk3EtSl+GgWTG2woJhKrTjJhqvy+SqDEyCmsSOAneGVjPLN2Gx
IhQHIGREQRCU48muIqNuvHxso32mo2VIaUkUbRGenTnSkzP7Uwrvq2A+mS5ZTbQX8+99eq1ZjpQ9
iuY60GNi5s/RXGP05E4dyePcFhUeGHJQHXZKjyySUvMdSZV4cfmeTp08AKV8lnMwkA1uu2iv1WBf
xdLJxp2o1QvJwKu9D416makzZumUCXgkin+zpU4ZYJhClOQ7QXyViGDpVVsiZOPMcZicE7JQMNVY
CFXhFg4go30IgkvcJlo5cnuwGiRgBduqHiPh4/LyTbnl4KYF+TF4NdClxFe0ibFl5HoMb0b2tZt0
yNZmJRIEdG69eFjE3ugoGtFG2xQewnCukHpinpDNgHdgE5zvne73goUYe7BvTIATF6gJ1aMrpQdj
w6gfYnVzeaoT23csjd8+NVG7RJAx01Y5FMUaQNwqHi19dVnKedKIgVVgOipy2WhO4zGtBjlUE0TW
w30TyaCtjpPSERMDkEdF1ixAjZ4stK4bV71UAiCnMLydUYfRdaAb3hKtVUAuFvL8cejgG1KjCWeO
8IQKQLk6tBp09GeB16nyBDKZ5MFShvll+asaIBQIq79TNSV9ilZwxXOkmn4D4+XL5UWZ0G9AMkK9
Il7xiTJyXYiMQu3xmHZ9cR/H6V1miERR5tyNKXMWMRiV9aygJAQg6KfT0+Tap5ERJ3tULQIMOrVK
0oxRRTTfFVBEIFMfBl9OshRxX7QmCDO66DwXCn4nleWQcI9wBPhwYTwahkCtJtl3AykHADapAsnc
tCQRuDHqr/IsTeLEwp4IZD8/iuSB8URJy7RN9lWUkbi39eexS/6+NoIMdNiiaBp2nsHU/JGMSMxC
z0M/zL6qzHiBwyJe14DBRslcFjwZUl3e+Go6h2nNqwaEJ1F9iI5aAHvDxOTfqkAXvTQEtMa+k1vU
8a4M39VQFlbqxipSZiI6Z/FsJgztOEApAigJSks5k0IRAn2kCoT54nPRAM9KEgDUncDCymxzbxlO
Kz03QKVLQeViSHaszyTl+F1k8jXQgukqqzGVFO4N63XP6rPKS/aKlxBEs3uUpMTaPxHCkpvYRnRu
8mz3KbIsVoyK8X2l1UTXvvYVJQJQkv/eTf+cyp9SeJglfwSKmhiH6X5AWgXI83bOsDuGesaUOXPq
mBz8i9Jz+B5IcnBPZK92ddRRKdmDV35Zm71AguwBHUYqyOy3hrQStWwjpeZSFShw42rXhKvpz8z1
rB32cxBAe0BdIQP24hGdJKkS2sbEkqKA0nSoBwJDxaY2qt9BuH73/v493Xeogbi8wlM3A9C+ALNC
2hFYstxhQVrVT80EhyWnwUEctwhF4nx6SylZ5OJcxc/k1QAqM+YGvgyACXLxbSOWA1Gp2BTHfd0U
TgubB0E/liRPED2q434TWj0p4ZOMZbIugu8pUO//wYwBVYYbClQ8lY8ZaEnmlZUXpHsRb4htdnhW
fZhHANJH77FX1B5J8j5cXxZ61iWEzQX2HmODwJOCQDKnWoEEMXrAk0/3GtBYBO9bPq7lPn9OZNvq
gO2hbxNw80gHxXoVtdQhA7DuDaS4Fe1HaOu/3vr/9j/ymx9BofrX/8Hv3/JiqEI/oNxvf/1/TU2r
lyR8yX4hTfXx0vySf//ljr5QNP6Gb/X/sI/98Zd/Pf0tvvWbLOeFvpz8ZpGhx3G4bT6q4fBRNwm9
/NMfo8Kg2Ydu8jCj9/nZJ/7SH/qc7b/90C8fn+O6H4qP//3Xy3saZg7mWYVv9F+//Wjz/r//kgFO
hD35r7Nvfc7n0jcSrBtt3vFxQbK+oJQN1G+sQvvz179+SfLM/+3nkqJ8QTcvWKdY1T9EHa3kv1uA
s/FMLNLlP3Np7D+W5nP+qNz56fnL8hcNKWqggwGajv2CHj2ev6p+QbAOGE3QQv9h0weO4k9PX5G/
oNyU0Q/9tvt4+U+mb3xBKolResDv+7E6/yer8JY3GWWX1A/z7PgSMAv0r9wA7gNHN0DWvgCKBgW3
eEkmb4D6RUVcB3ikDL7y84D8nyzBBT2gIR74VxaB+8TRIijaFxUBWewyapY+f3HnwMI5APiRrML4
/c+aPtx2BiX/k/MXv4DpE80gDA/0+AJgYXAw0Eany7+vy3/Y9GXUBf/s9FXpC1KZsCOBo/L5Cwfq
eBVU/Qv4FFAIyloc/8Pmj873H4P6YU/88TT/nVdQ0b+YKLpHQShgE9mv81eAERoxOMn/0FOAYNlP
KwFoQlVH8xlCYT9mCcv6+BTgrWQ3AVXHf0MJ/AWD4Q+LyQ7C5P3ToAIb/ZFVNvsHfjcnzj9wZC/h
qTj5c8y8+vHlP82tX09U5Ke1c/TD362fTzG//fXf5ncu+UTW75P6/f9chx/VS/UWDJ8/GH4bpfuS
wiY7snVt4FfSl+SX+4+qCmleDcdPH8Kj2PI/h3dmKv6hEi9Jcz+6X+7yhga/fH1JPurfP/jDwPy0
MH5aQl7R4KPK/t0sPq3YnxWC0/KR1clL9n4ygx8m4s9+/Mf6/LEvxxJ+e31+VsL9S52+ZOHLyad/
aPaf/fQj3Ia84j79Q2n+7Ke/ftSUbez0yvxQSZdlTN2eP5yM8zvFOWn/7g/gVrMPvyUfL9Wv/x8A
AP//</cx:binary>
              </cx:geoCache>
            </cx:geography>
          </cx:layoutPr>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mbria" panose="02040503050406030204"/>
            </a:rPr>
            <a:t>Sales by State</a:t>
          </a:r>
        </a:p>
      </cx:txPr>
    </cx:title>
    <cx:plotArea>
      <cx:plotAreaRegion>
        <cx:series layoutId="regionMap" uniqueId="{783B910C-C24E-4ED0-AE6C-FE7062BA979D}">
          <cx:tx>
            <cx:txData>
              <cx:f>_xlchart.v5.6</cx:f>
              <cx:v>Sum of Sales</cx:v>
            </cx:txData>
          </cx:tx>
          <cx:dataId val="0"/>
          <cx:layoutPr>
            <cx:geography cultureLanguage="en-US" cultureRegion="AU" attribution="Powered by Bing">
              <cx:geoCache provider="{E9337A44-BEBE-4D9F-B70C-5C5E7DAFC167}">
                <cx:binary>3HxZc9zGtfBfUen5gwx0o9HoVHyr0g1gNs5ww5CUXlDDRdjR2Ldffw+k2OFgJpw4N3n4TFt2UUPg
7Ps5/OtL/5eX5O1QfurTJKv+8tL/+jmo6/wvv/xSvQRv6aH6koYvpazk9/rLi0x/kd+/hy9vv7yW
hy7M/F+Qqum/vASHsn7rP//PX+Ft/pu8ki+HOpTZbfNWDndvVZPU1Qefnf3o04tssnp63Ic3/fr5
b01Vl4ckPHz+dHhNw8wK4fvwpdbefZR9Eoc8rA/JJ/etLMNalsPnT29ZHdaDO+Rvv34+evLzp1/m
kE+w/JQAIXXzCs8qmHzRTdNgVNXZz6/PnxKZ+X//XNPZF1VFREW6/hvU3SGFJ39H/Q/i9wO7w+tr
+VZVQPSP/1962xGF8MPC/fwBJ8NKip9sFnKi8W/7H0z55ViM//PX2V8Am2Z/807Sc55e+ugD9I6I
AUG7hyo9ZJMK/MeEqmtfGDZ0HWOs/vjCM6EaXwgjGsGm9hvUn0L9V3A5L8B/PHlEH5D3t/s/kbAe
36r6rcw+/a79v/HvP2CKCEzRMAiiDJ81RYS+aKZGdTo3xT+E1HnxnXnFTI6Pf/sTiXH31n26l00d
fHo8JG/Vf1CIGIRkEEMzzb/L0JyZHgV/amogYvrDMmcG+AcQOy/IkxfMxLi7f/wzyVGWdTDZ438j
NGrsi67plGmaetYeMf4CTtbE1CC/KdBPL7r7Q1j9EzmeecdclH+mKAgB9S2rkkP2+hsv/xMeFX0h
BlUNHbGfcRCs7Si50b8QnTAN09+A/hTgv4bMecG9f3YmsNsr609kez/9538jEGL1i6aaKlgWOpYX
JKsmnmKggX7LVX/mTD/F9gcwOi+7kxfMBHj/Z4qBD1BnyPI/mndi44tJILwZSPtn9obVyRipcU5+
/wpG5wX3jydnEntYif+PTe59QfDyvnL8o1UepJYUmSoEK+18KNO/6EzVKMb6uazknxj5MUrnJfPu
0aMff1fyff7036nY/nk193tFbB3qg/2jlH5X0H386Q8yoR0we/Sj4u2nGFevv37GyNTVd8KbXvL3
J88XYO8eejtU9a+fNd0EUZm6yTBlpommCq6DomT6BH+BxBKsSzM0DSDBJ9mURUxVPvuCVGzqjDKk
gx4Y7POnasp/4TN4jOpQ/VNiQqozPfh7y+NGJoMvs98Z8vfvP2VNeiPDrK5+/QypT/7zpyZUTfjS
sYY0DRy0TgERqDzzl8MddFXgh7X/FyMa6nnWxW7kKWTVE00T5dibVqcZOn/HmTOg9HOgCFIJpppm
0CmIvwdVmU2UGKoauzGTjaD12Ahk1hE4hN9bJGeg4AnjOUWIIqCKMsIontB4RxFwPE8pqqSbJ3K4
qSJGpMjV0IsXWmFIIuok0BKetjJZjknTlCLRk9AUXTzEJW8LtcNcGUMzFxkyySAyb+gj7gW0a620
VmiwwGkoGVc6oip2qChBwPu8VzSOsYfuixwzKTySqK1IjaFKeN6MQybUIO5CzkqPhU43yOpQR2nn
OcpoJlRkQ8G+ZrIJA0stB6rYH7PkhxBnLIHegq4iEzhPwGUcs6QZyjjHfpC4hrerna5yFMm7jjdO
1dp19qBvqtcgFKmnXJC4cUbkkM4x1cCmSQxszLTLJ6ap9oaeuWkgktfSCq0qt1urDBap7evLptzI
QrTXZbduLaPiVW+1WKj2IKTP+68y5TTj4WashP49XVO7WGMnkdwsebo1t2gd69x/K2JeRjx9LjHX
Bx49dVeZb/nesvFTgbdJyri2VA+euVASrj+asQj6QxPysHTrcdFmdpSsaoO3/vqPMx1qRk3VwPp1
Ci27Y6YTRUdqUNTSpWbESdc6GL8N+i3LLDNTrTJflaVltMuuXrDmUOTt1cfwp9fPZM5MDI1AZCIQ
vgap2XszADXspdpq0sXmoqoe8ubGrBdkryZ7tXFS9YKkz0LTNROcCAWCCVTR76EN4ahkLNOlWw08
Xfq73uNec91VS7/bRYuPKUOnWgUuRCfgrVSiUkImn/bOwrM4rUPmk8YNhHFXMRvJ/W1yVzsJV6yr
16tmaYphc4UfaiLoNngOeh5dRRd1+4xVHaFBZwLuEBtplwAaBV9ZjK96S3mO+WtsS1EtFb4qndZy
Ui4LrutWvNtaAScrxV4FzmY1CN9CPsfP12T3VGeiQRu3t3jryGVqbwlXfV7Yfm4vx2WzeKoW16Zq
4xfjVkPcXOj+2luwK8xzyQOTh8K0+nWx2Mbc3Gp3gUi5H4jgJlk1Ca9vjO8ab60VGBP8wGiFm56r
ouLFIrl6/I4j3lvmrrS0+yqzopvWWxW7u+wqr235QB0pakBXeTEPJOKGaHmU8W6BneGur4S88taU
pwttETjbG2kuAvG2VVe1s8idN8aJJfkKtFyo68LedgA0jJe9FTVitIQnyLNqj5v+uuDt/bVpB8LK
HJsJQwRW7kQmf1oV3FhV3BRS9Ncdp45S85VDFnHBWSp0romCD5gfrhZLsOw7ughtm9pkGW/Zrb/J
M+7zW3Od2jH/1jk5b0XyTBTRjHywek2wN7pBK73mJOX5YncTWLLnKyPktBLGBkl+Wwv1rvOsVyI6
bvKiE1cH9TldrB+Lza6wyMM1au2W3/s2WHTqZgKvFOvWW+d76pKc2x1/7Rydm7Zy69mLjusaV7mx
aztrWKr2qlnv5XNaCbIILGE2q3AVOnSXcGHXguYi4BTYF3LQkcjn8Wi1wlvZ+fK+43il8uz7a2eh
6+XrvnskmPNgbRnrYWXe9ba/1nmw5OWb0fHF2uCIjwqvt4JnnvCFHgn80vDSpZg7peMtojcq2Cra
6dy75vZ9yRO7sGLrSjqtwOKxFa0h6Dq2vjeaHfFlyVdrvBXj7S50VK7dlfuAJ9xNQb6aaHe7FTzs
dDzvgWk8Ey3gYvkCuL80XneE51yY8FLghCKeAit7HheOwXcZfKvZm5Q71EKPSmIvXz1bPndODy9P
uc47K8xtlti75aNI3vTFtdzsGgGUFomgIrEWYWVTN1+wG03bJLyx4v3bquUDaP6VdyXqdb59XSxr
ruf8VV0iXi1H6qwXyVryO/bqZzz4HlrDk+fs6c1BOvm+kVa2ljWPLDA0lfd2L4Ylx4v1Sskszwet
DOxGZNsd4gtBXg+xuOscfJeJmK8bq6oEXyYcWPvixEJZ7ZKaD9fVJrHLmPPlyi5EYTHLpsK30Y0i
FCu+zvlyEB7w5vtbwONFxevN/vUpvX5Inf422EYHK+udcamCMTTJdm0A/R+71R8R4ThiEOhyTtkZ
YtTAxDh2q0NSlVqFzdbVUicdLElt5Imv/kqtbPYweBaddO9jmFNYOAUJSQBFVCNUnXnyRKlS5OlG
6w6i2jfNA2QBfm4Zgd163z+GhKbscgaKaBgjpkNCTSG3PqYuC1qUJ4HfuWZvheFjiEFLMw4e3JHt
MjAWDeYSW2G5GAmPtOtw4CMRwShKVSSp7UUg5VHyIbejwIrGdZnfVsVCze8/RlM7hyYCLDGlSGMa
naVqRpS12PTLzsX3ynWxTipQ0QpPjk7xngxjtRu3LBNFIFrArrbU9EIgR1NeMOfTewSgKnkfXNt4
HJMylh04MZPjysZFJir9Ns0xb9VDbzqGwoSuScEGjuXOS76mynKghyhAvM3XUoOolrUtN+RSC3zL
VC+p6aSGJwgSTOBfQ2cwBT1G0AiTOJUV6lxvUb/2V32wQ3RVSQf+KexgmWz7PVmM9sC75uaCcM7y
xoCOCCEa/JlnOTg2FCWmSucWPQZLNhulHblaxuO1kRIdqodGstqC8mPAovWKsOCVjHDJMz0dqd30
pveGFaq9fIwWPk2+CAG9piaBwS9DeKYz6hgrUuvi3k0QV3ShNU8DWieY903HWSAdMxRJ8k2NLapB
KmTeReNLE/MC3yalnSdP5MASCEqkeE60W5RxNDyyUdpVuZX4e4oKkeQiRM9xzmMVPDuPM2GUi6Fa
RT2nxoW09YxHAFpMhDSEoJf/w4zf5XaSRCrtcNRD9SYi4629z2TA8SG+x/uPuXbO3R1BmqWsBdX8
EiGAFK2YLmpIpfznoV/HSKggvW9hsIhGkXcXPN6PKneuvhhKfjLlyYZGZ1WwiRUZQ9rYu1Ty2FY8
bgz2YJcZpEHherzqGW9X2XWuC/KEglUSLLwc8jnCk5A3/RJKiUogbKkYCqRuqzYijkDIoxjylekv
lDUUma2xS0yryZcsuuAcJnc8xx0a8FO7QofCZu5DayXO06HVO1dvvcQKKHiCPqwToYxQ0XwsnnM6
/R7ULDJ0g6cirTE7V13gp4rwgloUciAl5S1yRv0CNP2cUyHQUtMpho4N02axryy6CisYKEtSoKYW
mh5YiSG0YNGM67ix8iyxk9c+3UoZiqaxarsbnyJz5F18E2VrrG9ZZ3VewrN1WK2I7/OkEGXjeI1g
3xrmJnLjGXabvNTBU5VvWfA6xkucLYfYCeIb3bdl2vHSI1edfq1Wu6hfesn2Y44ifE56BPpJ0DIy
IbzMImCbkLJQTa9zhz0OeK2sjLUS8tgUPXhr9Une9IUIv9YP9fdi8AWkwqHD3FF/jHZGIjJRRs8X
EJr80ok6EZjnMGQgGPxM7vadrZeGkbKoDMHWLYXYHlWhCm95j1YahQz3vg+WWcHzdZqKvuQF5ODG
KgpFufYjh0rnY2TOVXPg0RnEFQR9ChPNnKgxNirVC0CmLy3z0Deb8qbURVGK2jZceUucOnB01F5Q
vPNgDWhVQRNORao+C7d9bOC2ikHP43hZ+be0vo9eUx9Dk8nO2pSrVyR4wYnQSb7qbj8m+ZyrJe9A
z9hv5llY6gPoQ8d2SiPAtfSDxchmyC0tukTnWVkbBoI8D1qqjM0MLG6kNMYSQicEbhyJPhb1tT4s
6nQ9DFdU7k3/gq86l0gRgxkGhsSSQc53rFxDoMZeGwB1NXk1aLfPv2WjaPesLi6kbOecogGtD800
VOj0zPs8nVZXWB/iwa3VFtux6pVWG4Zy0eYdu0CTNpno3GIMHcK8TkxI0ubRkRhDWLE87d1GbvTx
W+JBWLCGZpXYpmfF6o1RiSReVRYqLFVffKwu52DDDgSkFxp08iBhP2aoWmq4ARmCtQZ3ONasHCLl
xxDOOWEKCzMwjAIXZagzCL6Mcz3q08HNusjJm04QqLp9Y5mVzQVGnmkhGRibWDUo6CQlbKYdWleV
2GuGzjUWROXe2s9sxrP70QJbY5w9RzdFbOkiv8oYlCS8Pvgvmc/LiuvFtn2I+kvNwlPmHuMzcwNK
PdZqMkIyImNGWqi9CrbSGtJ9z9UcitYEk0pyX+0Gt4gNc5cZKQ25mpf1vV/pvZDQ4XVa0MI7rzEM
7QK3tFPjNXQozqAcAU5N4j8WPRnUIdPbcnCZ1/frLMfxNz0udJ4XbbApIxoKz0wDp1XTcqHnub70
uni8oBw/HPCx7h8jMbHwXbRghIStX5g9VEYRWyWZqFve6qJ1GmIlxPG+0kGYvElE/pBaLOGxQ0xL
hUZTeyGF004d5zEms9wkI3VXxBoDTBBIhiMt511rh6uKigH6FWnM9fFGY48Ne41axwjvwtpVVauo
b1PSXH9sM9pponSMzCyNbRCmMMWgkE8WlnI16QJeULnUY2FYar/eRoEYhh31V2G9SQRaqGJ4ptj6
GAt0FgsdWgewwYg0iOXHwlG6IW6MiSUUGoUU2p9sSe9p9q1mC723mtIhidO2C8VJY1EkGzNzsMlL
tMfaWok4Th8h3Qgqh0GbcNzQHNqT9baOV3kp/Avu+gymRFOhsoDNPZh+/SgL3qlRUflQo0X94GLA
VDEp12GD2DRFpEnoKz56rBF5+PAxe84ozBHMmf3EGh5IOQDMBt1mSsUTttNLjTf1MvMHTvJvH4M7
40yOwM0sZVDqlCUx+IrAL91YBlY5BMv/G4iZCejNgAaUAIi0CUVWPsMQ5d8AAHUGJIYqopTOaGBU
Vn4zscyMoScLtVIlL+jsWS69gzDLSKqEZEaRqIMLsR3KKx+6jQZ6/piKSe1nPgsmpv+gYmacldLk
Pp3YRJLIMhuorT1IfDImWPJCqguu4DQRMY6ATZr/TrM9BfUyCrXBVccWekYvXUt4XXgX/PAFKCY6
hpJgs8E9BsGE6JuCYgtaBTyEbvLHjDsrHFh+oCbWoVKetzT0MG1gsgW0eFAZm/g1aC7Nic/S8Q7C
LOLCOLYgEQXxs/KJFI9ZZqfV4mMizpo9oI+glaGpeN7L64eI9GEbji5CwwuKQqthvfD76rUp1NrW
YqjlvW74d+RDGGwmg9rpULMcy6eRtRbKKhndyHyWTcsZWiv+H28EgKq9AzI3f5Z4icqi0U1KGBPg
VZtrdoEv9SLPiugdlJmF6kWh92MYj25ZbL14V9Y3mlJeULSzMoIkUIfNg6kYmlFijorSN2o5um1+
q/v3XVZcqfneI7mNWvDQnmZ/rBNnFRvmshosJ2BE0IwmP+x0JW8liCf9Fpt7Q9n8394/C8S13vlB
OmRAD3qTyl2pu3/8/QiGrnCBAsUAY7NQVkao0vraGF1qyCcclE9M9v+GBmOkMoAB+TnSZyLp4nYc
i0AdXeigcjasGvIgB+tjMrTJvOeeGZpYYJwUVmnQjxzvnbNUaZQi2YCD6aJeiUTHhqESvs+gD6h3
euHxMa1CT6R4bLSNMTC2DSONQn+H9DkSBfJkdoHs01gBhwIwrYe5tgorsNPe0Xv3nSZlnTQoG1yY
kCbe15qXwzX0ugK8u0D6JKJj0idAQDQmugnlzywoDTkLca5KyEZSSyU8M5YRWSb9VcLucWHp20Jf
ZPXdACG3ukCidmrRAJqoGMM+vWZAanpMYxclnRKDF3SjxPGhoKrahEdkgdqVDtNEbR1a2Nh49dNe
GW9q7HTmhazizHjlCAEyY/KYYr/UmN67ergy1YxrsWgW6KV8aGDvROfQse8Xa/Tab0abBE9GfcHb
nGn3HMGnM95DUZsU+VTElFZDrSEU8R3VF6Vnt9DpemDbKuDNUl5yOqdODqBSak7NF82EwHnM9qTv
9LRDyeAqtUiIXUibQOUSraJ8k9YXZHxOjSkcxcBqBtxUQK/4GBYIXpFep0OhihdhvVA8e1ipj6y+
0M080wqBreJpbQ0z6PKcjA5pFPtl3xeq690OUICl01DW+55a0BwM5KHzuD9aUFqEGWfrQb+QYZ8h
ErQXGyqDAmIK8MdEKo3SVB0F4MngMJ50O8M7qBtKLwSL01oF5rAIRjswuYQcgsxiOcwK0rJIqOqW
UNhq9nAX9rc1OviKUMsFoxdGL2fqWgAHDSxgqA79yHmZX+QqKjsz0dxGdHijLfObPBV5kdsKs4J0
0492C01qh8UWmCjKQaw4suWlKdsZZTUoZbAYCRUaiHZmorTW1KEHdXXLZt0tQuTUKgzezfjKpLcX
POEkppknNGA7nSKCJ1jznq9U0kqm3ohcUttq+RBHC9rzQBFlKArYg7RpYiEr7y+E0CnEH0M1Negy
Q9iBrSykz4fevp4NcRSW2GXaVZrZEjZDOvW+YJdC3Cl1pg45INaZAbmnNm+59iRlvteOqjt41Wjn
jAy2mqrj0o/rPOBRrjLejSG6yiRJbRkYNyFDviUNDe2qaigvhJ1T1w/YTPdysLBlElgGPDaZMsk0
oihIdfPqNkqmIbFtysePBTrZw4yzENHA04FhwtLsPPeloTeosiqQ28euoRk8bPQL3u0sBNiThX4y
HGPC/PCYiliikGRNjlw9MHgD4ZJUl9ZkzzAKpriwMwwdQUrBxxyD8E3k602JsIt1WEloly2sWl2s
fs5MPyHRgN1fNE0ioZ88IyQiaj0Oaqq7uFxFbNl0hlCv4kpEd7BFY1w1g2goR5cy+lOHNu0sA2RY
bFBh2jLzm1Gtp34DN8wwc21GmzWwUmBJ71D300LYBTM79dHHsCZRvsvwtEbv1QSuidyhtbLACpNN
v9FXIXn4WOfOtL6YCvsaBpyewUqCziZ5voOjVJWSyM5jLrYwzxbZVdpb42IU/l65rlftI1lU+yjn
kGlRsvWhLZc5cSz8RjSr8S7/lvCy5nHi+mThvX2M2qknZSocFINJALcNCMjHmKl176cyCDx3LGC7
9qqm6UrqsA7beqJJEoca1sfwTo0D4MFKL4zv4VwZ3OoxvBS2Q+OxZJ6rw/Z0ZEBZfcGHnKoPg9Yd
HPvrMEMCBZopre7htm8rVXdjDquKGUxBBKG8VO3YuDbiC6Z+6qYB2HT6ohqwtg9HMsfUMHNoswpy
RTf8/lQlD1JZN+alAHRahRzBmI8h0lpK1HpEd2vGy/za/N6me23MeJ/ZlTtsGnMdXtrUPTWLY5Cz
/KwccA1uEciKg1uUXrWNNSiCKPyCWZzRhWkBn2I4YIBl3R/11zur8NUiL8sUE1c3JEckhG2F5cfa
dka7Ncj9oGgHq8PQZDuWjyrNui7TnLhwR2AWu9Rbj4cgWTBLcT4G9GP4fxxWGEQu8JYQuGA5bl6Q
mlHnG0lAiJu/ILsvXR2tDIhgjQf2DmuYX82vjAnV28QBZ7BSeN/xCwicY+Z7BCZWvGNmq3sEeYCX
O8CK4CHNHeS2SzUQfnrQYSHQ4DLi90OxwOHiAuQzTNYRjOSYYVJYe5qTXmATejBmrrgEit7K8Uyh
Ic6at3bzbEQ2fivKVfPi8RdK+Kjz2Cqii8On0zSGHaEws8Mhl0OdG6Xiworyd1yvEAt4umrYFnoz
+a2ygg5n27gX6J5c40zkR0AnK3rH8SRIaZAwAJo14LDv40S1/BsD38FsXBYlz5U7lF2YAeLTwH9M
6My7VZKaPesqxTV9J+5h7ZW65nOpLMrwhkjuafm6w1/lSDmMBVPpxM1tBHuxrOehmvMcwQ3BlkQl
j0AjknWlL+PoCraB0uy6NUXbr5RkurdxS2UXjHYBa7tv6aWe6mlXBfQEkk1QFDjzgTp/FgGIKnvD
8JDnFg8s5GYV8/ZZFfVzkVolu1fUhhv5JRU9EdWkm3DUArkStCRhifRYVAPuS8VrgG1VsiT1Y68K
gjfdva9x2E/rrpTVx6px4j+hOoLjIihRDBginbQwUpWmkhmKBzUDTPse8myjmBDNd+ySCp7EhgkQ
geoPw3+gGJvpvTQL2sgsVtzC4PouYmvDs5HozduGvtQibXje/eGaegI51YAEOjTQsZ6B1DQZN21B
FDfx7SZ/kMZG9a/zmgfMadjCTITR78Kv0MTu2kXFLrjZEyc3AYc/sF1mIg1keSzHLFLiWDZUcaV2
3cKFlnqxw3Y6QobXE+gYINAY2HSe1yBa7vn90DTBHpk7iOwijVY4vs2VJ0MfBMocRaS2Aem25z9k
+Ku5waMAYod8TdCGRPbIvAvKe5o8TgRDqgT7yFCnnWwdIaaVMvRosB+V26Be9cWt3u37/rECn54L
UwpUPKChhkXcpxbB3jG1YeN0fIi6A6WihZ1A6ksLjzxP3pROhCwUo3Q6YwsT3raDOvZiA2tSgSPH
OCEMs3boneoUwTrIsZR8mntwLtf6e+xQz9Kc5EmngvIaVqkbrkthYjsrF4UvBggP6U3if//Y/IyT
iATgmQrXZNMazDTHPUaA1l1aJQUJ9mlW8fzGTHltBRnPVt2h1q3uMNZw5FI9jPlWK77WOexOGAJS
72cpBSRWURFZxEl1njlmLWDnG45hdFsqh/Gu2KdMwPayatxBkhzaLZTLxE6pA+ug2sK7YqZgTh+v
jMd8FOMuXDUeh91UjVlyHRiOlzjhqwf+1q23cGkBBXbKscKb0AoOnW9F3uvHjDgd/DMKizIagnVk
Fa4q5422FAU69QcdlHncQgMshGXVmwZ26EjpLwvYUtmGsMqYcHlvwi2DsiTefdnz9q42RHNpNeh0
nWbCBVZ2YJWPQZJkzsLlAPPgbByicF9DWZGvBs1KDsDK4o1EzhD3PI/d0hdIgz2/9eSVO15FcJ4R
8NwPbZQ4yooRkcW21j52lyYiZ6werh7hC5QWXDaZfhvP+1ie5lEB++xpuA9WylPgSA+OQpfq98rn
/s6DtitURLCKq7yMb2n8LVK3sDar3MKVyIXi5TSNBCZNy6UwmzdV+GVOM+8q+94o664M98lww+5B
T8lVuocsrhluFThI7EYHjnYgrRwt1VwU97S94N5PqieAb0D+CmcF6nQ3Pssvyj6oRhwo0R5mHHBA
EMECkQRnAgcF8s6D3cva+lhDf2yEHfuKI4A/1oreJVGhko6lNgEsBt63ohqFpEK+Vd6jtJVh0xUZ
r65aXjY7CNZKeddLp/DtzuTy2b+OydZTIMI6VXQd3dWlIDcfo3c6C4ArF0J1DBcvBrQk1FkBUZRj
M9RjkO4jdJUHlnFQPbuJrELdyK3nOWDLoauWSw3zYC8jMRawgMU/xuE05lEomaGmJWC/pjZPr1Mj
r3svirN9pn5n4OahDvsYwGmfB07IQdrQcYHSHMidCV3zwig2/DLbt+aque032Kk3bA1pol8upaVv
lOaClp1ksQAQMxPmdtBQxYjOuGp4ea1gHMi9V36Hldm+fmjlhUb1aQiAhU7o2IKzgTNQoO/YoD2W
+qhua7mHkNMMNhp5Frl6ZWsPyqU9hLP8ew9rVi7nbRElZKzknr50JWgxVzdBcBVHD0p9bTxVjaha
OEm2P5baj1nfzHLAWE1of5uQAjBjFuSipsAZC2m+D+AAb4Q4Q5/ibNUqTt6KAF+1lZXGtnqDvxfJ
CNdKvI5dv1kqtz67Usi3UItgKY0X/tKUHM4ASWShVCTZktKnWnloqtVY2Wa1akM4plwPEMBMrg6Q
TkRCNvfepQz9VCOgWQqud1LC6bcWzMSVZ7gNwq4r9kFoEfJNZlu9uZA7nro2AEGmZinwCoYHMxcP
v1PSUzw2Fnu/qnnf35dw9RjeqR1ZDqvs1rj7WDyngxJmQmcIG9AVgqgHxcCxAsJpBB5UtSr22IOb
H07h9HEVlIug2cHFqlXeaXfEzjmLY0hLXo1ioVwwgHPksikBm7YwVHOeA+VV62Gtq4s9Ga3c411v
LuIeWwljVnYIa0GqS1dXP3qFxxoJJMOEBGofAiMTMjPr5H8p+64dWZGu2SdCAhJ7iy3bnjZzg7bp
DWTiffL0J2jp6KuiUKFfY/ZoLipJt3KZiFgmacOq41XQO2T0CkSceS5Zkuwa/6r3DvlbsHLdXLBD
0UlzV0q8DhIDij29pDIDhZ9rdi656q+KWq0rA2ZOwexkdm3YLLbr1J4iu3kav/PSHitL6vZl+Rus
pW46gwRQZzvtt9zYvbBDLaqEO/dU7O7v6C0rB4U8YFsRSCKARE58MT1plBNj6lXQWYklgtGS1h80
s6PKqxm3yfAf8Nxi+G7GHvvi6suoOMrwSr51xOKqM1A7N61mAqTRNbMdTV2zMSyl3qOmO8mOCO9d
tqm+M0dQZo6d5BSmh/+poq51fxbGrWG8nsUihJKqtEQaWKsDiA0kpqNPr0Q/E4AoplPzb/qNLDSC
8NDPv4vUir4mY0+pJ+l+yG3d2DXUZtNBFn3ucM2h7W7IfXN6SsWTIrhF6dWhHb+o5LF40v9LXkjp
JuQjGmI83BblbvSo/GlDVy9OaW2FH6NwrH2iHTTzWYcf/F1Rv84cIXlnpt+wRyZ5k7ALmSerdv1Q
IEwpHzgtXdZXthJbk4/MZ4xfiQ8C2JiaTTD8qalQpPOk3ubDU/y7i53KlBGJ4u+nATnGWN1YzhWH
zZDAH5gfaBkagPJiOUkuahnORR3Iz+w9Ovbqy/SlnAfDbhpL674mvoedLRzKDoUKf19+vb+dK9mU
6/EXZobXBWGNoNeBCFJ63vwzLBB1XvMX1ccagTi0EYyqtxmHeTxAoRBhAQ+1zNmqqZwPWYbxzGP1
S3tu7PGYO/XkyRp8tGNWWWCbQmVhD95s90/8KEEYcioE6g/tX5Ha5h99l2WZpUKKoOhdyqzQAtbV
rGyQtszOm7+ZPQ5vguQP0ym0Wydz+odItrrf9LnHgQDLPNS39nB+XBZ2a9aaAdgfyTV4I8uLPfDU
BFa+CfjgxCMexX9aYdpGnu46+SSKlU0r4aHWN3zLFQMt4XUApedHV3JpLQ2xz9REDetAUlyQwrr3
cQSj/7/4GPWv2hYi8xYKAeOFjIaIMgVcWX0JlqwUGUlSgTZBjJir+Y5b2dPac118IP2nlLuJ/lH7
xGqBx4gOYAzm6RZxY83uXH7AwkmicRcPYsGaQGH7VJo1KSADwfZGcxy3zujadl5MdbGdKJgQnimY
qsj2UrnLqGJp48bzvhIw4oVDWA1XArWfm3ug5ZoYam30c2Zo81Wpb6m6Ux8zhoqoHmj8WHW+UHo6
t4DEQPRdtUgEuO34NaKYx30x2QD2rkQq8wdBhM3A56AsvHDiKyNKea9hfXUYvC5+GL0BryTeGFAg
UuE0lbagirYBJEoNmvhTCq56eshV+749WttlOKUoJWozxl9cmKMubLWyUlvssoKKdOWF8ftU/Amb
AxIe44aHszaWgbgIoCWkdJUlLa4qGRsGLW4DalrtH5h9ASkUBMlIcCG1cn9eq/cH+lwA6cqabujL
TEqvlFEpSk0bhJAqGRwmnysBOQuK/NJzO+yNzpaYJUq23u/0N7PfWNaVEAOgrIvh5WtvMtabfiym
qg3IcDSkT+Of0MuAvHsSCiqRD+aPbURu1bCDzDZitTVH9mroxXWStDIrk7xsg/qP9JsRYhPuKKpd
tIY1PSd2Y3WKU7xqqj8+NAqA/gmzivpobEUIqy8dZD3n8tqPyVz47yaZwkJouzboMmTQymOpuEpl
h+O5bFW3NqndSBZnlRVqbxt7Px/a5ftwOfLijec5aCsNKokBbSCIlceWpmd2NrmRiNTvN2ucqf2V
V38y/tp0R9ncR/wDkLnxa+Mz5gTZzWeABKogD0B0pCQWZ4AlHakK2LWe/cfPPYQMvNGYAws+HHJ3
+iUUR6bs9dhOPqVHY3CKcnf/C9Yu3Fy3R0iBG6AvcdBlWMkmVfEBNUQuwAMG8SY7ViXSzJG9KTJB
1jyNy9EWpkTWWELkJmsC6RNYxKcBwXsrQ55LdMXkSN1c8cPGR6WrGT1+DK3aD1NI4tDvFt7goa4t
0Uk+BX88x5Gtjrae+Cgw9Vv82NWjYYIkBMTqrDm7OJSdnrNYBbwjaBkCY/idcfiQU4fqr/eXftUA
AHQHzLOCcB8R1vXmR4RKvQJgQ4AwLhB+a/9otcsHTyYnLUeObh+fm9C5P+bqdl8MuZhbmqe9Xnbz
kAfpcYhSiP65uU27x3QLVTj/0s3JvhhpccGkaSjNNMZIbQ6M0ZALqhc11cf96cw/shgEeolAGYBj
psrAh1yvYDckkaL3KoA2bexSXFBWfqlkY59WBwF3GaQxBbqQyyTDkMRpNQlhE1T5d1cAKWf8Llli
35/JysbgGPxvkMVymbWaDRkVmiAdPhIdAkf9cw9QQ+IRBB1DP26cg/U5AQ4+r52GxhLXCwcfiE6t
huE602aAz0IYIGX/Z0A/rjoE1mHWIFmKDPxikFIaO4FT2gVRCNU/1RpbYKS2KClrb9msW4MU0IyX
BfDpeio6m8wuV/Iu0KWXRLOL9CgMh4QlDojtkQIRLZBhhMbLDEsmw2H6lH3NTrx3jW+4LisHHtBg
E2RZgOu1GzcpJJXRM7HoghHp4kk6t2Ox4bCsPBazRsFciQM9CsXD65nySWnKbOq6gEBADI9kWx7D
bpc2T0ro3T+Ny+MBkD4epLmaDwFHTGmxpkOPEzM2MqgCXApdo0Yin5WgS/SMft8f6Yf4cnmFMdT8
+M3ZF4hwwPO7nhQpJKMBBAXIyvolE0dbGr2ocHX+aiLs1tyyeuw1RJDCax2hVJRYaoHCLdDQlpb8
o+qRxvRPZvzV5Wcl/9K6T43YQhd5RbtRxVk+CsvPnO/vRU0jksq45qECAI7CZE/SJrfVq+SAqhh7
inmb/B/vJ+JwlGtMSHeigAXdqsXV4ZAcArqDyW8peBOvbKhz4CXV2pUJCAv3d+DHSF7tgILQH+Ux
4DcM5MLUhRGV46yjfAJkS5gehBphDJggUCjpewjPWAI5Mwm6gb9UOTDSxNaJP/4Vo1/dTg9fodUz
BRJQJvjzu/5VFDvTeB2g/Fc9J9GRj5CuQT0lcrrGaUc4cRRMejfNrO6DQaGwd7VKsPvMGctgZEcS
bQBrliYVazirUsqaiCtD0D3nessApm2zXG60tzw2QjjSwINWOk4YLTvBTRM8trFcwsPu+Nb1WRvZ
UObiEir7qPEszrSijkQNhVp706AP68sjAyuBADjfjCg6JqqZ+XrD8mfV5FtBxQ9+d7GZqGsB7ACi
2XyzFiH5INRVRCNDe6OQ5RpQXgtDS2QHNQfl2irPYOt3xWFGo9LzFB2o8ZibYGZLZ3GwRWkHDPwE
tcrfJj9Ok9egWqQ9SR3kNsv/5GjHDJcgoTDLyL6n/5LqnLWhnYR+l35BcxWs047ZxlH+zA+q8iwa
k5dAQHfwauNE8F/3T628dCWxuzizwBrOEligdC+iJ01JVKmddExULEpnqKPC1nlKnK4qo13ZtNyp
+1R2WE36faU2zy00iB3Gq9dIyzpHlgBpSyfmGKEMWNk8RyUCVKAls8CCTDJiVSgpW32uj/v7X34T
9ECxC+plqMgaQFNoNxoUJJYHbYqMNCCNke5NWcoeZEHbx2lagbbSAbMVOgUJR88scdtgoEtPzRCU
bnzGMkOGz0DSG0BNAxhKZMAX174vSFPSegrfSpoVVisVzxSXVqkHIFBKq8JeMq19ivX3RNqwODeO
7zw0pLFnMK8y1xYWh1QJNVKJtRgFWeGHg012gwQRCX9onSQY2gNqOWr4rchb6ZT5fby+GxgWc0Y5
ykTMuVRs0VhBRNbkUUA703BFodesIUTxlxd97DeJlMHraiARGYfKQY4FSDjEutXRqXQMEoeuOVTt
bmMT5lO6+KS56wVKmpqM1OtSm0np2zzRaBMFNVPqU0ohQioyFehmU/VqUnCvK0nssLYyfDMSJ5vS
JvfahNK9weWtovENEhH7opk4kz/5l/lZvraYERWTsquxQNKrATlZdub/xAYqpLZY+FQ7QX5rGNw8
cUn4iARnE3l6ZxdKhfzwY1r8kU8ysZF3zKibgt4HaOxf3vsqRZbc1aWjShzTfNeDSLF1YWsdl87X
z5fPlTHQGyFhuQSiZKraR5DSwol6DzUoujlkR04ZIHMPFUA9TftZDN/8SCc/06ati7RM+v6MDUk3
uC/4900Yp3SVqsdVEQG/5ZmPQuOPxCX6ITqrqIC1j5KrHLOP6ZNEO/0ZRZMIoru2qG6swE1ovfyK
xXXmZJD7aCqjGeMGExY60QsXkHm34hIAdlvud0x5alVPDMFtQq+7Z6jcvisuHx2VHpHjchXZIk/q
WwYN+NDpBdeEDNqG6fvx+BfHHSBR3EITDHz47AujTXIaDZ1qREEzQC75mVfveeWOkR8WthZ+t8Kp
L/2q+8onaIMop5j/qUVHk3x9ZNaoWlLua/7YuwM9VRAwFks37R1F8Cd+UOlDmro0fCqYrdSuwHYd
4D2pqz6TvxCsDF/Nl5buawBT28SmwreiPcesALnu3B2m9ks3rTGyI4jxvjLeWWJ+aNWtstKNKDp2
6GryC/ddEbJeyRIlCrRzo3lcgErk+JJEZ2QW2SGhH1Vl5buMfQxFh2fbKpOv/IkWO6Y6U3yKWk9T
P+TR4X+1aB8JLwrE6IqDzp0OFttsHjXUG0j9Amtj5WMQyS5H0UOxk+FJ1zyioAoRIpHUB9CJqvJH
JLximDt+0nRPmc55eUyHQwsNQWEfGVA/tLLiPa+dEtrrIyp6if5cfkaVc9/6rbzhWBEN2llw0lB7
WnqeXG/aSBS0CJkWT4MgPPBJEWprZu+wAqrecuIDrMfPRetLzB3eEPXkThodNMPW+FlpNj5n7Vm6
+pxFDJ7mZhENTRgF/AykINO9hjkDGaxYRJ7/veW2gvQk5DQNud4YesWEXI28MLxdKo9TpgigDuXQ
EUrtri5ts0GVWfOa3KpzqB+m+caYN+nvn/OIPjDwkRE760v/uIsmotR1FAet+IAqkk2nObFmWE35
xGcuCkq9DLLu4PwcJLjNvYHrGPO9uSnZdhPCz18C4DF4YZAARbS5CDczWsqV0hHArQx1sOQ8MR/U
Th79qkcmdOBNfmr01ABAeHiKWrE9KkKRWy00BL0i46OlxZL8WWhIZXQTdLPHaAR8Vir+lkK4xXK+
qQ3Pnwq6F1AgAMFCpmDh2g9oCJFkTZwEYIHs6oQ6pl6DhrJrdL9svLjr3UbY57R34uKFCu9pfTJr
j+lnNf19//LccOrxJcacb0CxEdUSQNmuH2utVAjXsoIFmg96oiV96B4/w2oxxZbDvaxCs1v+Yo/q
ngb3R/4RClhYcQNuI0SVUZOCFv/invSI2OXGjNNAqx5y06ujo67tCvakhwHR/lD9nDVWSA8EBWLN
bYzGyUPxs5TfxrIAZBcEWwL+VvY5QOyep6FtlMkBQ0EMvLWJ+jc2/KiPN2LBZerkZ7EuPnlxwSQl
VQQ4YCyQtYwEI+yRR4em2cdGKrtZTXNbGYt447mbd2C5TmD7ztgnwA2B9L7eoUQeahXF4DSQIMTF
34e/OjmUD2BlVBuP/428wKxzOOOsIJkEwoDygxm+yE7odRYWJGZpwNMJMplnhR+kWj+H3akKqklx
h+Kr5Lse1TvVEZTw7f6B+EkHXU8UcS5q0YC0z9K2N96XLChdGIdxUEsOIFh0sBgHO97r03M+9+hA
UmGLcnK7oddDLk5/yg0hlHoTAPq4tJncQZBNctrqa5rUb6GWNo7PfKKXEwS+TIUaHpYaEcT1To4Z
+C2IuBMIqA4QwO2mxhIL0RYGfYt9eFOExu/PVhAqGdACR8V7cVILCJWNkk5pUORATz1H/WSPSmbJ
8jeyL+qvvneBs6o8QP2Gk2Y8mq0HsBQeiK6xcvnINkEGt08TFCcBW54NswTt4sX36G1JqSykQA8L
5wEqc1BByYQX9XnuYQMl9X32aMTOxK3miQSm9lSPu6jcV4Cc61tCKTfl8HlpCFLwBAxQbMYS/1mK
Y1YXZUuDWvlblm99/dwITyRTbR67UWJpYbvvaKCODuQJqHKApJsFR1DuZKB13PtHfu344UaLEDYF
9gKk8+sDwYpqHCRxoEFHCBwXZKD9mtDWkeJi2lG9Sh0851uRxtqggC0DoYO9gOlfeM8qa2IpixMW
pLFh7BQwYvdD9yW1/VEkdEIwhqL5/Wmu5CpQGwQjDvlZwFqgX3Q9T16FSRNyrOqk/FH4nusSBHIQ
viiNlb2OcJubxJU619jS6Vm7cLNWAqgeqB2YPx7DhUGTh66kCJdpoGs9aA7pmbEscvQWgk33Z7i2
ptAZg/MBVxR/zsf/YiAtIiZe9IoFRqnqD3o+CjZNJRk5EB1Bk14gS0SzzL8/6Hw6lubkf4MiC3I9
KOkGketGzJD/iC0RQD26JTe+9iJA9eX/z+smDxjiQRAylbIgRgldMhjoBXDr/xL0ynkX8y9OLIiD
NewEVsa4kSpfXVLE4jPwHN3NltDzKY6lSTQbFrScWnn6hsqIE5PIpmOJ+7glLbBqFYAUgUeiEtRd
lqWssOhZPBXYQYhvDV6a1pA2asT4HKV65rQJax7iTBJ8qSsBYqCzpjeP0W8LWFqrNqbcZZM6el2j
/dUpJ8cuEZJjNsnyhi+wepNQGRKRkAarD8HO9Z63AIKgeCPhoGXHTkV69EhDyyAP0Hcl06FTTmLj
s00Y+23KC+AwwN+gVIAUHyzW9ahioXKicJUFZtY4EW92ZvUqTHaWvyEnTWqvmxsBGcdGdCQBzYe2
tBbXHg80v5N1lE2Bp/oJiS9uVyuGcjmh/0YgFn1yFgojtVIjTZ8o6EssTMTHfComXzXCDGy74ev+
LVs5h8gySHO/KDDFkYu/nrtKIlaOZZsGXcJczo8EkN3KVRA5bAlvzm/g4j5DuBgGBPQaVKN/4tyL
afYh5MJYkmYBkreNUwCDzydmpVuyQGsTuhxmYf8ro0gzOrAsyCYgY7qDMjmxfJw6a9zKBK4YKJRU
QZ2CDwIVhJ87dzEhlWsJ6uB5FtQiIM5cQwueiPHcu79BKwE3NOkvhlnsUKQUqPyVRRag90v41A0O
WFlAludWaXiCvGve5Pqg5RvO8vyjN5sFID+BthK88iXfVIzkyKRjmwUCg9s/VtHvIk9yP+x6ZkO1
UfC7QR5tJS/4+/3p/rB6liPjnIBFOcNDb81+U0ZI63dpEIOP2kFDQEfOBpo4SmeLGqugFSK2yP3I
jQECaKRWk/E6p03e8yzpRltoQNDNarUEhN5otd8JJO2ZXRZFW9gJZ9m7mNZkdNo2MjqX6bh63lhK
CYHYWdS26L5V63plxXqNxi6yEOG/RypR9IgyjRolELVSkDWMQyoDmj9piW0qtVB4kTpFnR9Ct0hD
z4e4TDyapyBwVeWIg5c0QsJsKR3j34QkIbG7JDWOqJP2UPKH4BsUrQeGVHIed8VHkWuwNooKQIhz
f2Vv6LTwDGfRHBGBFowrqqbXVx2iejlNKSItTncdhL1Lv0s0K2MHkP2AbgOCTP9jYD08YAJKrLkX
N5YKDpRX+u2/GuzAd0w+bV/aCAsBtGH2WmnnzW4TKyH79WcuAkK56FUVMnBpgEi3FXrHaLA3vuyH
z7ppDycVtVUQI/Al8WDnkS2UG+7c6jqhh6iKshMcSKR9rtdpqCrKSzqlwSR+J7/EHT0JMdTv5NpL
OgCpPA29bAwLzrddQaimVj+F8CGT7aK3TZA1Rjh9bB+GLgpVEIGv2R7yAtDMynAcdEukbxu7umbv
IMKLp0uBDMsN3qFDilSYRikNCr6rtGOHjo8s9pAhIsCUU/IN+I/bIrvbgwnVs0+eWyw8JDI61QAd
gBJWtTfIu8ltbQB9/oPTF25a8AnqSgCixr7/sWtWBb45AkTEiQYxFi6dENfJwKmZBqjs9k7UaaVT
ZTwEDL6CVlpZalaaZsWurgW+sakrrjIUoQxoZsp46m7KD2ldhNCGV7BKmhjtmpE0KDbz6UHNwJq5
P8m1dw6lJx0VQ+BzwaW/Pj6lXkVqPSWw10RS0JwDJDxqFu9I9B9EVm0lzNfSCmB2ITFqzJAX1PCv
hwuNOAlp1WVBpVla9QQZpU48Gh6uqsCO5ejz2r8/v9UH6XLEhbskwFtKun4APTc7FqB4e7SzWmBt
2jeNe8hBJx9oycfjjXfwRzZw+TCgXwVSivAQZ5m064mOatVIcTxlAe8R27qlbIXNbznzIwBx5Q9Y
UeMpxotPwZ51+sYGNR0PpSvYJt3L0z+JH8ItZveK4zYryEErATpI8AEWBlWsJCHpBCFDwsPsDyBT
AD7Qqq8yHqEzEc34KBXg+otCBrIWEGAbEcSas/zD84RDj+Io0AzXC8L0MGaqDH6s0KAbJP3UOeo7
yk7QD4T4+dj6afRcG427qXNww2ifXxIMKkOudOZrLzNpipQBSdJj5AF4teq5EXMoXaNMTMFRytAU
Dj0+tY++PRlxa0WZp6LzBuRirK501fFtAlgUFio1H6v8YUzejXRuRIBetveP6co1VHBc5iwAPHt1
KSYq8FalUiblQQt4rED2UdNb7TDz1++Ps5aLAoYGumxz2gv6HIttANOvMSYqg0T8B2rfTDnm8a9c
99WitBQj8RXIU4bqOQcVaHxthGPITjB7KXNHNB3tjkXpFlvNjFbO5eUX/XzxhWMqTIoWwtXPA5QP
HyAuVTpoPoHTMFpS/N2MW9SolRdofioNaKghisBduD6HgjLAn4kxnKEfe5ABaPsU8vcx+t6uIq+4
3FdDzZ9yMTO0joIZjLHWXNqhdSwkzsSz+C6CHfWNOi6QKsLojIVbvcraf/e3efU4XUxyscukkoYh
nTBJkTxrEuAf1BtRQdl6ztdSEpczNBZJ1MxgSsEJARLpMZvmXq6c+GF/bIZjBNFjSN38NwCzdA63
0mZr1gQDI5sEeC0C7x/+28XS5p2UggKGgWl57mN3hNsn2EzwgOFLUVc+gqC4FRGuX52LMRdvVz1o
gqJFgF2pwnFGJUF8RPKUnewpe6GoLX1O6TKv/iV/iCrcf8Mz6UPnKBlqA2a9AXxZP8X/m//iVZtj
jg5t77Dw6kmiXsvRqOQTMDyp3krbrdQUgXtDvUMFQvVHHPH6FCdEiLNkgIeQkj8QJxtJ4WjQnKIT
RBVeDOO9iX1E5LYa77HXNWhLHd2Y7Ep1yoAXhrbngBahFrIUC9QV9F3IxToLQNqn6IHN8YKf0W/V
5Vhym0Psw+PUEZk/KXvTZ+f6sa7s3Fc8zdjnJ+l7ylyEnu2RJrt8S3ti7arpcy51hgbOeOXr5Rlo
1MsDE7PAlNrYQT5E9iq02PE0WgJb227iLfBzC79iFuvBzivgM6BaeT0cryWlgqgPEgYj301ZmoOd
XD8D5+7ftyA3NGq8mvgLHJL5xM9aK9cDEc4KpdfaPNBKW//dl1YhPGWRZSJT/C59gSMufjflaDfo
vVoe2L5Gb+namxK7/TOOaKbq6NRJQ3fKnFQ5RMlOQov3D/mkvFTyU5v4IazRvyhzYQTj4fn+p69a
pctPX2xJOBDWdnEHE685w4j7N9hQLkzRY7G2u6NA9+hFV+wGdB6+P/At8Hles/kw6EgZweVYWIiE
cT2MdBj8EJ2WT6ZkISXnJL3zVNhoAmkVaJKG1jhW9TeBkGhILd67MoBx9p+0gXxKokAff2MbVw0l
FE1nnSX4Pyj7XG+jKEByj1cZBDbEPKr2kaIhEG1Dkn32vSS+t8mMoSUJR3e8UE7y127KxHdOcuFD
yWX0Dry/QmuXBaQLlSBgRXlxmVXjKHKo8D+KoGvjyRMb6IIxJfvTtKL62tfiuOHtrFhJFBuQq4Qi
F/5ZYt7NUaed2qAlnQ5K0N5IJNkr4Qc7ugCNIlJBcCqt0y0/ewX6AAQG6ugy3AuUtpZxo8wlJpUd
NE3k1NFUq6YuzmFd7MgL5GFDX+IvilOda+1IpJ2OTqw1HhFjY6HXUugqkJhgSos4jbK+8PYJj7ms
ll0RCDtNOss1FBys6lShkxa3sOqdI+4bxc0NV+68CZqDf/T9/a1egVWgiS3UJmcwEESrl5aqzGUy
iUgSQT0GuJ8aqgpvVVxZLXa5QqoBGMNMA0ZVtVkEZxuaUhOE+iEq0NmVukXFubkGAKZCoVuaReYV
KBn9RIkX/gIbkDeegNp+Uy0nRJdWlAcc9xUNm57iDSLm0p39GUmBzuasZgOqzMIGVKHRg1s0MQjb
OjpH63XIHtTcUl42lnfpXM7j4EQjoEHqUQL4bnGxlRoMf1NK30av3VcPxGn82ENLTZc+/FLQA8La
arR3Y1aXIy6OlNZ3/dRHcvrWeuXpnJBDBpm6PfTVJ69F3/PwpXQ25jgbp8vHDiPiBYJo4gwLxxwX
hlwqjZBLSZa9oSW8pRzOQK3vW5e/bYyzNBPLYRYhQarHPGu7NINYfhZ8vf7bFH3dmsf8ARenD30e
4zQqMUDo68fWOj0Ql1q2ujGNtQ26Wq5F7l1NprAxoduADRo9DOV5kQWzZ0W2fsBjs2Fcb3I5y2Vb
BBmi3k9l2czL5lbIv/Zo2fcQW6+bzeznk3xzClDogvLDnDpY4rPwLhh1QuZpOYML0djvxrH699rS
Pv7eP2/LhN/PhC4GWqxfPE6UD2WSvX1C7eUI2JmbeVt7NF+Sm8kA2SOqsEcgfinXR0FTCdcZLzCG
94jt2Z/Y6fV5y0lcPwkXoywuDjWqCpg8jBIj5WV50g5x9SE5BUFp/9vwttYWbWZQwkkEtAU9Ja8n
NKIQnUpJlL8JsfWJBkK6TyNrt7u/M6tnDbA4KE5BptVEZ8LrUcRBhKxPDZ1wmLn2Fbmzo+3axpbE
yNI9mQ/A5SgLmwpZJDq0vMzfQIlR9s1etDbmsbZYlwMsTCgdwB6qpzbHUR5fe6xVbSdOtHHGVl6g
q1ksjlhRm6RSSId6sBX+Rx4hNgYdJN9uNgBUN5nV5WotDhnvUkHWG+xJZkFx7FRZ/O/gHeDKCPu/
G9s//9Ty1lyu28JCF+nI0Zayyt+qfxTh9rd53JuQp3HZK9/JR/kYOe/3R9w6CQuLrVRx15WIft6O
Ifx2C/3Cc//+CJtHej4rF4+COYp9X/T1vHx42DyZQgco8QRnIyhZc32ujsPCTAvwfwFmavK3z3Q/
9wwVXOE/Yr9uDbP2xl1s0Y8O3sV0cvCzBkHC3RH/WeCTTTZY/tzaONpbk1EWN1SvtaivYxwENLWA
Vm12EOzKyU4QV7Ckp//jBiECBhENmmzggUDCbxkBI2UsSJ0oFsEgloMjVByaMeh4sSvVkFuAK3NL
70nkArn1NqA9iz/1m5DItczHnKQU4cjrUG0ji0PSSxUNEeLgG8JQ/Ch4L/yVe5L0VoJs+jPKVjg2
BE1fTAs5kuHNHIYEymAF+LcPXVPpsZ+ZTSnaeQ8Bs7rJh8YSxjRC9+xGjdhJKeqEoUM4kT64Kqgf
+piDMa5lYYqS9ViWhZ3phXQiXOI6NF1DAeICedODea0LSkD6vDTc+4u+VjeZX2BUNGfpNoRt17ci
TUelDs2yDArImmou1HDhZjgFSB5lbgvVb/lLNC3hIKOfytNQzXQPW/s9fFYetJgMIMupamlQZLv/
VWs5MPDL8D2oBCLVoyy2YYby1x0kmQJTKX3dlVCO9KQHTffH2G4P0X5wUPi30tGdtlq8LQ0RuseI
wEHN7DYoZALufL0eXVtmFTHD8E2qvvIBmlDtnsVP8ZYY0/wmXBrY5TALAxtFZQS5MEihAwJedSAt
bpGt5327N8BiX+OwUA1Uf8O3DkrMUfrQAEQMlQHosxxJttUJcvlcLGez2C5DZobOGAbTQ08p/0lQ
qVO1jQh7/o2bCQE2jNQB2pigpHm9MWIFS0TqTngDAwIyCPtKgYstPOjV71b7GNSNFOjqjH4klADG
hjVa7E8o18ok4Pa/mSp6Djd+pr8TtPW7f8zX9ghfO7c5RYUWHdWvp0QapVCTMsQgOUoGwBP2Cvp1
jTq6EvxJoU56f7S1k3052uJEaNVg6M2I0dDaBrCWA20I2hRCgWsrC7R2tiG//6PLBNTBsqtATSqS
TgoGSk3w0+GmqkhP3p/LyvbMAt5I/2kQR0XEer1yZdq0nZxkUZBq9Ued1KcK8HkrTjL3/jgrO4SQ
H/hLTAdx/xLEpQsEyj5tFQVJYu60Cb0GVfFUjZKT1S2kDLfotStn/Gq45T3S6UD7CVTWvCkOciQ9
hir7NPPkN4F6RJX1HiTNNw766gyRHwROWAfybtkyi84xv5xFUcBQUZHdpFNtzdix9ghM2cYBXHlr
AFSDjjfIpXNouUzXyj1r2lEBdbE7VFCCjCIrRxsYwxr39LF9yh01tJvQatE5zorAYwst0CzQU/TX
gLYhxVe4Rd9e+u2wWlefM5/jCw9qjGqV9Y0JJuXkVy/9SZSOv9DoTVHPaFtw/xz96F0urBeSYWB2
gDIN0dllRYWGsdqLSRoHA9337VHSA3aMew8sUypaSbhDljCZrK5LnTRGMyzl2CePkviZmXu5PQ6u
CDyWcNBzV1cFZ8xPLNQ3zOv65vzvC5cHISd6OSkxgyY+FEFkq/1oQMxqLMjBUGQz1H1x4DE0O+u9
7KTPXDtXb0BFj7/aFyG3ObiN8ZY7uHYZLpZsCV1BpjNJhgZLphrnNvySBIjgmjsSQqmgNQO18Aqo
+hBkeMXa+X+knelu3NiypV+oCXAe/pLMTKVmWU7Z8h/Cg8R5nvn0/dG3+5SSIpKoc6uAcqHsUnBP
sWNHrFirAqZWuIprWG+VeWd2vp0ganl5DVe/B3wJCCEYumGmON8uYyZbaRPkwcmorui0HOt94mbj
D0owUGldNrWS0mZr8opAyoNzyY45t9VKDZRMI2Mv1b2SOnLqqs/VfQBOzNr190jpukbwAOLYiA7T
Lm/sBLWNrxvfIGPj05bV9JnwfkZJyIv7oh31KrXylvlvDpNOQ7CoXEc+ggxOKXcosUdHytEHGd7R
RKwdzbvasL/m42e1mPmY0i24tN9NgT+U2YhahZDCe/UST7vUCwArPMkQnemqTQo7VGxNfgX26Quu
aNDz//K//IiFR54KSwyGdApOrfFMC7hlXknRrTnYCEOMT8iAIX3sSnnoqlREjzLxok7z1sY3rC0E
6G/4ggh8YCaZf/+Dn6r8qpXTpA5PQveMmFL4ZFQ7ZBdk/9qw7tP41v8jXCtbOMe13Q5sUEMfjOw9
SN9zo1YRN5C/0o8WFoegQVD0JpNfDeUmgJJpa5LXbLHKpkTBGWCvuJhkq0rLSomF8JS3/k5Tf/sG
tM+7AqykZe1b/RHEUFjvhPy9Kd/K2zRyEUZwdDRoqkOChtPl6V4Jk2SRBDiEctQVab44HzilsbIM
fdpmrOagJ1eS+NR7h2iLEHTl2mVSCWc53fCBLt+ZgxIpSjIq0alrrgXFaRQXfH3waE5/Lo9m5Y6b
eW1hJoK9GjD6wmnJKtCyRhOSU9wW7gCbEFGz2h7Du0q5CmWQvWq0EZqtzJ9CwxMkIRBgkUJeZA7L
DJfSqKA4VVCl9Tc6grLpOsp+Xh7XfDcvnBNMEQDciC9ZLGvhnIJCzfyujdITPc87dRrs3P912cLK
OOau+pkOjZUiCXq+D3q5NaS+pidGGjju0zEME7svn7aShysDmVlc8HB0nqoYOzdTZV5SjDkDqbr0
xRAbcy9V1Rbo9FPui9N1ZmX+ig8upK3UKpgK9DpEJzaetem9np4iOo/9r1LNhX/cbp6aj8ligc4s
LjZeB19noDYzisV66Lpr5dYLEydKvyfS3Zh/V6YDSDO73kiKrex27iqV3U7aGjaYpafMQ6vLaHOb
kYdtA9Ys/jIOrxXlGbpbi+BpK6z7tEdmnTaK/fQmw0ZEU+X5tHaGnJS5nmencIxgXUtoo/UPAI1D
J4nljXP1yWMsbC38kmpW6SDNeidSbbhRZ0GpsE/r7hB6g9uKvy9v/k+7EmNcvfMLi7cvrvl8YHlm
jLURgujo0GX0u19dVf+5bOHTUlEtp0qN4NEM14U96dxCoAuxXHkSvdU7P6WRDviatUMFUnrVvobh
/rKxT2lMC2uzMht9YzMSd0nRqtVxLOd+W50y607TD913QSabGaVPpXdt1SBoYGLfMPnpUluYnPfO
hyMXGYUWN0pfnZT8ThLcKQWJ8g1gcrqPfoNOVruHHCG6VAY4BVzCloTYQTdNcrRu97/8ksViip5a
1KHPl+Q7esqhpSiSvQjDz4NBmEwhUf0KK2DuGohBJs+N8CV5m7Yuhc8OiNkA2wR0EFwbyY7Fcjd9
DDYEzfCT5H9B5DehQcmQrieo7PurqH+adlvV0pXjMjcK0s2IpwF1uvCrotgpEaIe9alov0f0lLl6
95wWtqleXZ7dlWWGNnPOS6GhSOp4aSdoU1PKU0iQoy+TcgU3U3XHdoLxZNh6Q87e68ylzkpHc4em
CEPT3JF4vqOmcrQ0r9ebE2qUQboX9mm5y27DG2N4N+6yK7jyD5N1EzdHbbqCka3v3VRw1XvzPfle
xRubasVBIPvOoGcA1iyUfP4tUl3onVCM7anS4fv2YKF20kLdsvI3I7AcMtWA+YInGw+K/txM1aeK
BwEqZqbKlq4EGTaQY3iwOrtOdxGUS1dBZxuG7U87tYfrxFVoSgI02f00+28B/aHqTQu/VvB6edE/
M0XNHgtq1pn4nF+X3ou4JGqNVB5ga7D1L56wGw9dtVN+x65xlQA19g/0BI2F05e3yJj0+U5SHhJY
HMQrI3P7+CYuj+0Bqbei/oMSoLCDYCvKd970J5Yn5/K3rhw9FCFxtGR32DqQMZ/P4QTOQ5ZaD0Kj
8o/UgD+3G/U2blVIYl7jqJgz3Im/dfw+34znRhc+J1WsBm5oazg1w/2o+a6e0NRpXaUAwC8Pb44j
zncIhma+Gy4T9smSgUdKGjn35GQ8SbLTVd9oHbJzyO4vG/m82+fGEgxBKcGDeIk5JS1SGFVdjKdw
2nm1sUska+M8fXYj5xYWi1TVXq4HcMSeakA+gwYPlVKBbj74kuFqMJDp4xZIZm2FFNjS8Y4iUOOl
Qosq4Kj1VBhOiELavfYUTT+gjg/h+L08d6t2KKrg+Enbf0pyR940Ranpj6eCKH0Oykxo0lGHcb3m
/bKltVUiUUDvCVy3pJ8XEbvW5KMwgz1OXo/Dt9J9nG9xF63ttn9MfAJf1D2zlqTpSC/4qyffNCI9
Pd8vj2J1vv4zCiBt58fV6Mu6aNVoPBlxBwsfdM80ZsTf/GLrobs1lvm6+RCgdK3mW5zH8dSqiG+k
Gds6Q9SwjLc4fLYMLe6twlOKbrQwxMyiqKYBCtbl3u6ImS9P3Zoh1SRcBQwI3lWfp/bDiFpTVnM6
eEeUAFpXSkiZ+/cw8/03RqgPzjQqFE3nj/hgBMJP3Y8GtkAdk41B+9B/KaStbOzaVib0/o+RxUhG
mVL5333WDr5rwtRlxhsdK+tz9Y+FhcMx+ojdbTKMZj6W1pt2Svz9v58pXrVc3v9Do7HYyVI3lC0y
qywHAPQ60/ZeaR5La6sW9AkXA/UnFQXCBKr2dHItL7jAUjJda7rppNhVcNB/hvFN/UN8LDt6sQ+l
emU95r8uj2zNW1MXFGeoLS7tb4/whz0gSlXUKHk9nZAAscdsp5JVidovxBs/4mgj7Pv8UJJowSAv
hk/jmluSXmRjmZV1L08nk+bcNnlupcItUFr7LkRPllJcp+VWpfUTmm2eUAJnhJHoWfuMGvdba8is
0ptOXeuMup11O+oUhopW/LvkWOlj+CgBsE+/e/LV5XmdN93yMv9oeOGScsMD5JthWPafesG3tbci
PyTD0/jlsp3VOf0wwIVHqpKuFOVitmM9hteSDHH/q5i/BsqhuqYT+7Kx1QDs46gWsXIvZ3FkduZ0
muK9lezLQbSHOHdT5VtIF7V427ZwnWrHy1ZXh0jjChQJgKPJ4Z+7qbzOW9UaremU0bD1MJZ2zxbN
bPS7rJdG3soWf/ZXCEfCd0+gyeaBn+HcWtm2WdvSjn8SJ/kkaIWjKVvn4PPemE3ABE4vA8d9qYTg
aZLhxWLUnxSa0lGf2iPcdRM2cOLE0z7v5N3l+dsyt/CPjTXUuSVjTk8PTX3wKGOnFXTXRyHecmDr
k/efkS3fxlOs1nrcYKqYBXIeSuPflng5NB9mblmPH0dTSzuBnx9QtPYQSipOEp0AHqIl5catsuI6
zm0tLi6zFXujypOe27G2m1Qk4nMt301hSE9oujFgz0kOgfRQaY9JdpMWW0iU1WUDFqsQOM0KxbPn
/uCZszZIy1RhrNpI25xTmK9pWKCweYBx6/IGWV21fyz9Vf38YElOAnlQ1bSHxVK+b2PxJEjK1uPm
82jA36IdivYeNTBCm/PRTKVcd7DHEaKJCbKScLNBie+IHmznYHEz0Ujcy4Na8VUmmTJyf4Dw4GVb
hlBenOeZ0Goj/N7XY78rDB2szX2NWJpBM5rR/AaWbGeoGF62Ow/k3PFjFvlQkBygvaQlEkZvINQo
tGCC5vE5uynLE6otcR9sLNnadOKlyNWq6NBwsZ1Pp1wi2ZUq2YSYiu801oOnjLs8uhEUZDZV83B5
SJ8dMC3PMghNyGqgAPpUefHqqmoTHLCfXOkvBQIcIXwxvfxeU66sysn2YEq5bHIlzXluc7Ff4HK0
Oj/lppFuB6pnBarFTijQg1cpKMa7+rfSeNowOSfuFitHyxV9AjMoayblOp9TqUcOSUmk7mR800DL
2TVC5Ei8WnfdyUuPHIvL9laW8IM5Y4l+V5NJa5IaczMD+n7M3LL6Xj40W7oXK4t3ZmYRurZVKpQ+
gOGTeh25FBMAoEop9EGPfnDwtqB6a4cOCieoKqEgpZ7116l+cCVW1+iRmTf9CSRS8qhq8Z3Z078e
eKO2a8tKOPZRKtkqXZR91HoHxYNd/PK06p+fAxR75+5ukGgrZag01KWi8ywGLB6K6rX9JUi/UK0r
whsR8qPSRb0ulI7B8CoyGfCdF3dl9lTQS5YdBusu8V7S8aGBFF2j7+wtthqoK6/NwRlgnva+qPzf
0F/BISOybNrT+IPytT7sg8lNIYNAMs08JNmhLez+ebpWqEo2fyI6164z0Smbb0HyW9d+Z/0XvUVP
+KjVtZN60CTsBuMYXpcQBRtB44AF3tQj+txTp83Tgj6GCXcK0i7zdvywMt3QEshUxDVqcTM915Ij
7Fv1IUazN4XP+rodaHLcKSbNuo9Z5srfhq0szeeXxvkHLO4zIh4EObKwP8W9S0E1fR+Dd14aaXdo
9Y2HxsrRAm4CS9DMrKd/IixL9UIHc50Mp2zSWRRAzO2uyIgay5Sq8ffLG+7z7Yn2t0F5CUJMCkBL
YB3hnZnkfTmcjAZl445L2lb1wdvQk/rb37rwToo08yeKcLDM3Szn66dZeSB7JnlaI8ltWrn3ieda
Q+ACKSo6uzJOk4IuoADV8q5P3RAaybF3kt5w1PFZr65ruq3rSrgqAhK4+8szsLa3qEWhFTHfszRu
zkfyw96KTF8a48kYThHVn2FfpbeqVthPZfAmg4IghgZwTaasdj0w9+XB35S85ucv54ZgHdpHEg06
CdRz+2M+08aPIi8E6IY1gsHhJZu+TunVaB0Nc2Ml/qZFPluD0YD7nerFsjvVCITS7A1pOjXlHXhG
DepEEvO2BVXFqNCBuoMg1YqvkGmUvwblfbARzq+cIyjNiAlnmV9Q7otzZFS9oZbDwIsvupKla1+3
ZfPWUDs7l50g34gzVqJgeG0/WFtcikkc63HRjOQHjH15F0i26b9LN/5NQAyVeLe+9jB1VzB2jOLG
MFfiKNL8dMOT6qKquoRFWCW6TGZF0NEot90v1Xqvhq/WFofi2lzOqlB4RW59UKPnG8fIOlh7c3k8
JcUTqEmrdK3YlpGncmSuqMunZMVPkMnjbxr1yJAv0TiqV+dTJ+Mnxvytju5r88t/8/Px7rDkghpY
Aom5dksxHZrhFBpifRP7mnmvmcnzZSNrq/L3Cvl/RhZhWdNbjSIVFUY8+VUQOuOxyfP32pf7PaWL
bKMheuUqp9Qt8wpnmwNNWES5eqaYXdl2w6nTtatefBGtXyJaa5eHtLouH4wsnIc/kmtvy3o4BVHw
XJpUsJUNj7E6aR8sLCZNbIQByAMr4+dvjecawzcJ4sQg3Yp8PnvBObc2I6SYMnAC55t5qONE7ZRh
OBWF75jNL1/Zd8VzzXV7ecLW3P2ZoUVImU4xUHZ5HE6mVO/SjIIlvPY2EsW5nVG7DMg7xSFhZiS/
K5EB0bB36DpeeZ6m7ksUtHxZfbGGdGOW187yx+EvNouikce0RDbLpFnJV2gz432QVPJRbHxE34My
fho79VclmMq/TkqYTAevTCpqIOCWqr0p/SieBjXhqS6ap14Od2X5NE4vGgTscKNtOeSV2OYvipR0
PXSoHI/FKmcCcU/Jw8irAc+Grl7ZkLJmlJFhUpn+qI2bSdfJN7TYOoAaw7ueOpMC6m8LFDIv8uIW
BIk1p3HJ6ZIvW1xDSCxZdDYF4ql8T/3vnqS6ibLLu7tI+Wmo+2igy4q2q8n6fnnz/c90LgyTl6OA
Ce37fDfN5/lDsNHGtdrEBReD5fXT3Vhy+e/8LvmRj5P2KNdl+s2DOesX9M3kCQEloxvdhJN0M7Sy
/zuR4oTgm2wLOr5Trzl9mlbhIY1y/THWKVFezU1qvjvlQnaveOPMwBmw9g6CClrwE76QBmb9Mfcf
6y7WrEcl1Bv9tWFJ7kt9GBTkYC3pJ4xDzU/dTPMfdP9Uf1rFt+78wPdOWW+1iBNYFsIqYqqgRQol
cv1u6H7NkR1iKXMz2UNoWEuFasaMiiY4IkGgzhh2A+ASCb8M/KsMdZjVzOw9AO4aub5SFTXaez7E
MEmkjmw/SflT6qkMVEcYAUfqsVwjLWRCNGV4Zv1Vq1KjcSNRDWHrDBrr4EnyFO1moscHifLtceha
6y7Wg0mxC8SkRCeSc+12NCoBZaS+Bboejfxqp2Md1bYaZAbyeGSs/mStKU52nnQqKI7K4PFj0cyi
gPG1kpCxFOboiMVgECwJtQnuu46Eh9ZvR2R06/St0gYKEWWT1z9CFZSw1ovde6KAGEHYxQrhnZPr
iuSvNucdyjDIIXQS2pjZ4+0iwPVd63dhZGQ/NYl70I3NTnzQA8FTbEEPm5TWhLpJ97wZ9Mq1jGr0
bVFpA9OGhgliIhAiVAn0igIv6qJyNSKD0+jNzciVLjhBDT3Nru+78d5rY7vgVS0CnheEZ9lLqdNM
afEn0EutcWFsCB/UPPIfJXNK7+JeLZFl0cx9MGgeovLKt2EyvWtC6ZmFqdNbyc5LyiGUR/3wvTDv
pkRrWtfqIxPWSY0mHQQOcxvYF4pMnRUZTKrlhbaYh8oxkyWf0DoNitc+EWXIq/Iy/8m/Kr2jJeVI
wSOPTJJtcST1O6MI9dcwbTsew605lU6gaYHhVKD4YRvR5j9Oa2dEVGmpdEwEIeQrfdU2hj1MhtDZ
ei7AUzw0EZl3awSKiRhFVyH20FfXTSwAy0pzOIRR3+j5E3ov/urI2lZ2OAjiVd/mP+hcBj4SmQPd
guOUuGavjbHT58GjkAbqwZT65F3xeSPkbWYqjlSZQ7ijduUJe0HRvS9dKGaS3fsBPUyw9Stf9ZRv
Kzo4tpuxrW9z35Kep0KFMcfMjey3pqR66UaRRoNFNIaW4dRawus2mqA9to2IBgnQLFUKo4sYhHDu
1GjV+ZXHMmj32Vij7JOWZSvujVH0VVvIinZHuox3VNwriVPUtQpisg/CX0hjIGg8BHoEfMlr1aNf
xHFr5zVSeqhhVoXrVYoUO3lpJL0999aou6Sa3EEwStVux0oRbLmRS8BtkTBdMdhRfazNND11hS/C
liVGquKAc36WwrY45JFUyhxGrTpmvimkjl+lMxXnCMAiGXuWQDSu6H3IVbuOxuTNDw31W5QG0q7Q
tWykH3fwOkfv/QLqO3EcGruolSCDDbdWRnuAwslwW6ECmCRlEsJsajd6B9H3vOG6CLTecvTWM99K
QIovKVLA75FUhaKdlUJO0YQigGoj+136O3BtQbQT9ZrW4A6nBxevOo2eU0qV8lJBOTy62pDkqjPT
MR0pQPaaG4dS9BZGlR+7vPqqhzQTLI8l6wbIFep0fAs7QfwOA7r5vQiF4LYYOm68yCCTbdMH5reg
TjL/t5gP9FpJ1FdYqCIY7xHqmHpH8ET/PSr0vnYL3Rpew7HgjsyjkUId+fhEvPX91gD6mnUj95qg
d2/W0PbvsS/6j2j8do+cPnj7/DinjSPSM1N3ZLlXkcWq2+hLJQ8wY41eX0hOWGVGbwtTF0Z2Y0Za
yTNthHuuGusatlQJZJYziH77pIW93++HsuykG90LdKg8u0a1h2wA5lTEg5/ZitBEj6rYGZqDwI45
Z/H0/IqeawsWexn9+C+9pZGginUjP0DwXequWirjiIIdfYtO1LdjQU9ajsyE1QV+tQtrta2PRR/n
o0Mdz6Q5Wfe854xSas3FESjBTtFr/PFUDXibRmmaBvalzPoqDX0t2n1T8m6qJa2l34vcQ0ZfROYO
gdlzg9XCdFt5lK5lHELLtaNpP4dp/sl1EreC07D0wU4urPx11KWcC7XAUlgVwu/Rk9vCaa0svQlF
9OnEuihPgpjQnTTGmSYfCmOUHXMUBBfBb27xbOh7yfYbtcQz9C3JjyJuh2dV4jQBlAQxbsOCne4r
0ze+BFMfVLxjBfnNN8VQc/NRDJ+ygeSOSzLHHO2oE8KfTW9O9wEyuGFFxekmJz0M0XUtwiXd62Yw
OOIQ9L89zUQ6D5J1o7PVmurCURViAuE69mGQ97ShhhnI9CTjFmhybx3Iw4FLCupJP1STFUhOq8LO
XPVxmDlh26sPNNJPIuF73Im2lMM7fxULWXjLey+Q9qhOt+1BF6w+e84JfCCJwvnnoPSM4TozSm5J
xOMSARCsXnCGlR5adq8Zk9dCj8PGbdq8d6esLuGbn6I82PVea6KVM0zhQ9hW0ZtUQMriZGkEl+wk
St2fuIzjRyvIG2QGEyF6oYsJ4Y4mzGF9m1qVsIU5R/MHCWL51Bim9yetC6l2hTjLrvogqlE0HJL0
hvsq/DEYkL1wD3bfgr7R5GtB8jTZ1oTKu/HBO8l2qA4CbZK6EuioGGr+17ScIsud9ExkHEYfotIh
h9yqvOgRw+sk5QvwEksgDEnY24bSKz9VIsQHsxnVF1FQ8xcLVwiqMkiAzFZwVd5OyTT014GG1uCx
VzpcOk8qo9mJVSm/SIkuCVdlW+c6Sba0aB2/Na1TKk/qi6mVWXKd5WV3Byo4f6WjT0v2gHjMDI86
Nr2rD8D0Ja+HK2PyUggnRyH4Bqty2O06L4F73JuiTHX6NlRv9YAbwTb6STlSb65CN21D5Vma1K7h
oI3+j3H05dYZAsEv2N+FdyMLEhBr3FrwJYc0Ar79xgOtkbbJQA8flGmpbdE/Amx0TJJrP9X0nBZM
QSKZAR3Fi5CltGYKRiCdBKspwXF7hfwmR6QsHjigYF+TKepqe/SK5HctNTkNBzChluooPaVWYzxn
YRgdBF2ufpn8M7O1Sa3uiTa1X2ZJ2GLXUpa/qdakfwGjjcbMYMiILfnh4P3qoJQt0V0yPR/piBww
hiQ0wU80aZA3hGQ5gi6iaMqQG9sHVyekvYk4jZT7d54XMGFZJuwAqU7f2ibt5ojUV1vSiHH+O43U
aitT8xfz+umJMaNMrfmJRRXv/ImRlCESXw2gCrJb7Ds0769hPE6ek9vuavoulIf6xTzqrnSToj15
V99F6mEYXIN6gn8wa8Ig2yx2L8E+1ezoqb26/AJaeeeCZ5lp5eHGQ7Bikcj384FiadiJJ6/UK6fv
StKrUqzDpRkQPgwetIBTSyfuIJQbmZLPvZyAFVDJoAQ4S10xNefzYk1lnPVSL5IqseWnyfwy1LL9
c/xlXFfxwZL2ITTw78OhLxxy0c19+DUIN56dKxkhMhwA1Of6EkHfYvCqXFZxTGB/4ujhyTqiNrkE
s1Z43RbW72/ifrkLoLme+8kpmIji/C0fHpqJIdSDLDHRdK7m35JX+NBeIuspeCjtEoThTZ7bc4wQ
7RpzF0Ayt4HOmydzad7USXrNgmuMdZHO0cvSNHtPHU9CLh3z+kZKxf3lnbRlYbHNRS7xNDGpkBfJ
cG8SSrQCOYXLNlZyXwDa/hnFIitTF8xtXxkjOChkNvCy4tEsyn3tlV//C0PkinUaCwAJLbNfWhVo
6oTw2UkK5jKE1bzn015Vj5etrO0/urJI4NKrN6PZzvdEGRtpVEUCkNbiKdDuBP2GUOeyibUZ+2hi
ue1QHi+BsI7UL3ntGiOFwtGuWtD3yoaltWqtBj3v/NqFEltf5nD6NPRTdQKrII93JQFMUDyJpusD
ne15kWr1z7BFPHmTUXMlhYVZ6vs8DcBA/c0vfjhY6tTF0MLl0ylsQlAL1k0XndgXCCoSY/G0R8Hw
R2d+LeNfgEZIT4TvA9TulvcWpiUyDO//er4BUqAXRl10lp9fLGlmSZ5A66J4ysjY7BXBfNHMcE/A
EZEfGdN/f+YAqcP7QkpopqVcpO+Uak5pd+AtR94CbtaEPlG49Xp5SJ9JhzhzqEfQxjO3EvBkOd+m
StOakRiAtEwE8NCQ5LTFvdSSDWsox2lftQlEU2Nbpt7sEr9ySqsicWW6+jaidWU30+Qj47/omPrM
FoE+ih/HJEFO6b3+4peOtG+vjeom30fT0bOD+8gWese6JRQiFXN5Fv5eRwsPOkNpZypdhaO6xLYa
SZLoKIaIp87/OcjPefIt5EVFRV+dfqYhVAD9Y1DH10GsPjdhd4wE71DO3VzfW42mnMYxw6vSc9Pm
Zxnkrua/a9Nki1sws9mNLz+SG427TDIN+poXG2L0+U91RoFtqK/bL4SqqfFNFPaD8hTWLgd/S8xr
BWNMtzGTomniHOAs64dZbnZdJ+kkkAd7NCJn8K2dF3q7Mb4XBXh7gjvq6tfi11TeycCJNtZk9vfL
4ZK7BYIwpzesZbvRNGbTYBJ7n4ZSm+M4pCoQFMpBhbvDrzaebHMmCkOXqfvt+4eiuBekB0EhsnZ9
/dCrhyrc8ZhUB8vxN1Prq99moX49t8LCErG4cSlsdbJvFOLJN9TfURvu5PrIy2wnJO/Qt+j9Hqn4
NtzTTG1n/5qBFYeIVBV1m7neSaJjsQ+MPBsi0pziqR8Ee2i/k9xrRZTA7DgBnMH7lZQRcsn7nLes
ULwk0ePllVkLd1D3oFOWQgbg1OW+aJMpNVHmIq6Mnlv9e1E86Yf2xfSdIKCvUn1WBqiI6znheagD
ei95TD4oJEwuf8bsmZb7Y65fGnAhzbf4YhqYpUIPE11EmtlWxMfypbLc8FgHrgo1yriBE1lzTiie
z2wNcwvEXyKZDxfRWJYk7DpfOln1YdBfIhrzcJfdVslidUj/WFkMyTDrSe0TrMzCmyGihwrJvq1+
8bW7HAqBf6wsrrG4K2tZFQT2D4R7hvXadC9pdBMET6Z2B7tcBwBjiytWXvNdM1H3zKrKFC6pH1pR
HXWt5EHJSpmQQ4p2Vz9oym2Z7Irp0Rd3Q3FlZqabVHux/A7luNvpmat6T4gmxU23y8xHK9lCmmpr
x/jDVy2L+k1ckmQRc/lEFlkf0dOUgyc0/UZ574s6+XahkzNqB1DK/ZT6Kn0WoE5Qbb/zM9LEhLKD
rVodrlD1ocra634PmS/qFgnqbOEw7LI2tm6RsqhxmZFEgOI1LWFzVSnd73rUZFiEAMnYrT/l4S7t
hfjPkCbtj4ACYm8P1YTf0xt09Oy6NGpHLSL/Df6yqEHjbYwjRPR6KTtIWtc3TkFIS3JHsCrFyYpU
exA77qVdqiTqSy5lpuqO9Kmhw6aFTX4oxinYd+T9fkQts5pUov+qh+M07v8PclySGE8hezBS9T05
lTQn26tq3cbxXQntaKb9z45Y0haMdTMVY8Fepw0zUm6NYNdZBwXgXVpvROIrz2CAFHTsokIN0HAZ
tkE7WKcF6aoTnCPik57txOyUE8XY47hRWF6J+cFfYwxko0gL9iKYSoY202owoyczOXjJL02/EfMN
R7Q6bX+pK2ERIF5a3Dzi1MS+3GmzCbfhdgke0Ynrul9Uz/4L9/rB0OLJ1+RTDysfhnLEgxKbd3zk
3yJHJz5qwzHc6txYjTWAAgCsoXKoArDBNX5wsB6tB3UnV/KprvZJ4+QJJZFHob4ubsP8yyQOTtKg
NXhVb7GErG2Oj3YXbygKd37Q4N1PITl7e683VB6j1xz9AEnfCOjXdsdHU/Md82GIehtqxmgxxBgI
VpRdKdr35O3yom1O4yLrUfRDR+cxNlABPQo+tevpxaPvsPo5MTJaAwf1uX2GeNgeQn3jnK1eLB8H
OM/1hwHmPHj7rMX49CBCXGuhtyf9VgAWWrmTP1TXxeb7cH1K8YfAWHiaLemy1FotUzmp5VMaONMc
Crum4frqVVU8DF+TvZYdh8bfmYiL9dc4s018y7wrlzEITLIifCiEBgAczkcs15Q46dDj3dA4VfOc
Fc7oDo62U/JrKTqI+m2tHgfVtR6tcCPnsxb9cDrJ+IDr18GlnVsexiqJ/V6STuQc+7i78qzcHeR6
13exW5HnDJtHmgucy9tr1SgkcGhGwhMFkuXcqKDWI9UsTzqFqGrmB/Vn6X+LzWPlP2i8DLawmmvw
SZ2M0P83t+wRKocqBo0zmxt/9MKbYBx7/49eH0miH6rIkVHjFncV7OavVF2o51we7NqjkHklvgSq
Oz9AFqMdwprfGkP5NB7iyZFhNrDscvquZDuJlHodE3DuqrssvkJbptw9qwmydVCaFlfaEe6TwX9H
ihVcy+vlz1rDWc4pRlBuPIlJLy1OWTumHTl1iWxfre57aOJUgRpBferbq6G6i/y7QXCDykTht9/n
5YNUbWl0rGz6sw9YzEsNYkSiAkg/OAHFVIb0922Z2BrkMjLLqlFup1gZkXAl69FRAQOvgpbMgJOW
hJvG82+6EuCQ19h1P+xVKz2W9UYGeXWccJUBDaesQwb9fLfTTVMP7SCOp1HpfgyQTwpRtLGYK88K
kwc2/IrzKf7UeWTmU953FcNs0jB1rLJ9rFPzaoqIEsVW2Lh/towt7oaxqcA3WKSJW4io9Huj/dln
3xN9IwZamzV45FS6xGY6cWWOuT9cAtEgaiM0jmRX9evY/yLrW21Tq3uDhx9ckSRr6HlbWFDVWlG8
YBpP1Ma/5vFV/mS6fXWvKs+pJLkk5FpAOqOzqTW0gmMzDR1kPW9uUi3LB+fk87pB8pAsf/GYaQ3Y
BKdP9kl81NzuNriztHtvK8P7VylzccHAwcsegQIHdjllETP0A8IXlpBKpzav0puAppTKSkzHmCZ9
V1PJuNbklpLqNOQPokB51/JG4ybO9PwlpBJ61Ij6D5E4GfddDhWZMRX9QZlU46HmLztsfet42Tut
hKcg62f5jPnc0Nx2vvolZO1BnxNr19Nukn4p0tdR2INK0MaNq2jL0CI8NaNUCf4vaV+2HLmtbPtD
ZgTn4RUgWbOmqlKr9cKQWi3O88yvv4s6d7urIO5CbNsRbT84upIJJBKJHNbyENafO+P8qqIHIOwe
C6iERorbGi1lSEGSDDLh+fmgIh91rVJadZafpJV0LoC9mRgHTfmtRjFpw5CqwufXbKJA1a7Ei5XU
xVbynVidTrc/YiHOsWa6N7DxYVIFPe7X36DJmWYOiAXO0S8pPxhSZesmN9238Ea/FPL1hr84uXoM
XG61kMUzypQ/tepn6f9q+n2ChiSUr5TI7oJft7VaWtrZtaIvFPl9FM6YkxzqgQrwOk88m1mIzoij
Je3z1EljgHKQcmjtSgDZ/G+MY44CTeozD9FgISuBjUUDADKMsz/5yg9caAzoX7zA80Y+Z9WjPvo2
OuIa9WC5Zr+uOmIC/LAwXMtGQ0savGlP6CzQNFvdd89WjBk8TkS3ED7ja2R5BsPWpLkSdr3J6FTp
lFLDLHmSULyCuroAAcTD8KOs1+hjNBy15jTNL3jSa4mMWfWVpPRJC4mZ0BAdHVVhQNHRQ7Vpl1VH
VReoiF7QyC7HTT4dmu6Rs//fzfpKPvuYRW/Y0KXqKKOqRPIfw0OtnbwY/YlPsfc2vcX6vdFT4yMH
xUfHmzFb3nsMIMFdzc3R7CRSK4POVCtNZKTiBpymjdihOdBoE1SmjV5Xj7Eni8e2BrGiOYqAXm0V
pSN9FmhA79ZjRSFNjcXKi36iNXAHJtdvu2A3pXFRYOy0H97RbjS+5WI6feSGX/7PIO2IipE9+fvz
Ga80jWEC+nQk1Cpw2ou1vlampzwOdmgjopGZOLd3amGjUPZTkTWcE88KC1YrSU1h5pgjOIfaD7Xc
mNEpbd3bImZbu77pMK8PwK4Zbwo5FIvxBW1i9ko2dtI57UACXSd0LOuNEABcrHhWErtPUpqDYfi2
0O/ByszUh2wN5pVR2GQHeQ2rRZc1aOGAUlFFGEdI3oYuEHg3yLwXrGqA/0PNcKZvFdmIPevV1PfC
QD7rNepEybZGj6t6aAMZGXvPBWtKRGo0d5qtG6YvVbJq08cUQ0Va9Ktc39Z3DlnZL0EkgaT53P5t
svhXWpmkiS8XyllCy5lQrMSeAHorKxx013q88bMlhwYL/SONCaAb0zDb2CgVlMDt+E2lyb027DUq
nuA+Ex5E0bI0NLrASucSNVsWyRoEbaY1IPUx7IYOWFjkw9fcwrKR3O6Dt6nm1OOWzoR1IW+2rYvL
o7eioSmHTj5jPkXMaN1iOpUjYuEFPENEzzjGcFOawdqnAEDeJo4U+RzIz42gbhRpshspAv73uVSI
KWxS0XyVss/acxMZ7E5rwVv3Ncd+F4wGKGZozEArzwzPxMR0Qz1p6MTLlHOcrnKLhuGDsvVy0r/z
ZwjnQ87YJ3YPRU4wD2sze931mmqmVBZx1ioYo49Iv+0URzYP0Xv4iA4noj501ZM47Wvgdt4+Fl+P
ElbufO8i84h/gA53Lbcx43YMmgJP/dQpMAtgUa8N7URMUNiMwSRj2qj746P2c+NpX+QkUB4lA72b
Qe90gOFLdsG0TTBWWedrjH1MxR5QuEZw7CWqVlR/VQLcobbYfSR4KySr21+/4F7mqUegZcg6amHs
TWYMYNJFMwJSmAnR0d3lapjdqFTejblkBhhbQhOIASeGquz1GnVaCZg5c1LOjfYUWcBOW/nOgPOc
OWF8vq3RwtFC75aF2wDkhcjAMKJCr8mmNtaVs2jSDrwG/THqf94WsbRoALJE7DeztWIi+FqbChWO
UK5l5ZyMJY0tDKW1+yjdBrygbsmiFfy+gnQBWo7YELcPO7PMMJ17jk6g//CodrTQZi3nRNgEO4wl
+K4fuLdVM5aW71Kmcq1bramBL4Wmcs61HBA+coz205WpNmhr1cryzgJD7rlBJ/cJk0PKbyGa0QTy
1osnogqBcRj8CVWkHHn61An1dpKQ/y9HkA7EyN0TvYjF96qYyVkA8YRW+7IUahAd++jRxkiE7gNq
00RBjADoOPgFmD0pcbtWq9yyQEwZBuZLVmgTQqlqan8iQ91uiqpFVU1NcxRvJeUTmTgQPMq1fsJY
WPIg51VX0hLwTSUthrHOKGaY0K0+yrpdIwHho881GH9GuVFhqj1OsjVifdTMhr4Q7jSvu+tHydpU
ahK9GZg/spJ+2gWF7n/IwJX1qZSr5SHWmuk+jaLBI2MVDjKmijqAySqdrNG5dfhznMoqQxLZo1Jd
g5c+roUCM3XqQ1ZFmOpGlwR40rKgehO7EJmB1jQa0UYlOX5PsaKAAELfHq+AthAwIR+A8TZkB9C4
wvpKP5fTYtJC9Wy9yMDgJkq1kvN93q3q7oEXqC/ESVeymOBMU0Nv1IdUPaud3QmPU/4YP6uoO1VE
BCk7NZSVadeHFrCnvGzPoi0DDgIlY3iDb70GKPqmlT9kKm7ZF2s8tB0SG5yS2kLRBE4GgLDADJv7
zAzm1jG0IUI/06SezWjtrQJQwL3kGHoqwR49GAWZlMe8RZd5vu95KChLXghj63OXFwBzAERxfVIT
o02VspPVc6S/l+PbmJ9S4W3kwXoteW7gEf4fmRNQ9xkpRSCXojwa6ll8Fe6TfqW3m1y2kVDVH257
nmVBICVH7k+Cc2UcjyGXEmgBA+3c2KbuKu+it84yp4vXBa8Vb+npqiED/kXTigZjk7HIusEgYS5i
z4RjkViukryYwZOC7pchc9CKFQ0FNcsVbFUAxAUvIlqKNSHdAMDdXMGGX7/eN0zkDZIQ6uo5BVAa
aNlWaI3LAsOOow7lQ9MeIrvhZUsWTsJc78XQNs4BWpoZmbnqJ3EzFFhcbSpW0zynlwlhREcPk7y3
9/F7cg3YGBeimExEDD7ISK9T7Sx/okGj71etjcaQQeAELt+8CuBJ0ECElhBxTsN8ncuLCDqexLJP
NL8/Z2bi20ELjdo+aJ3bynxlEa6Cu1kMMBswPTYDorDRhBZqUYbek/7s63detROOzUZJN2HgYpiz
a94M+SMdKVi/95Gb524cuO/WW6I6QOlJrJ9yjQZIO30CGtChPI/tJg5/oBaeyDTZB6vKI3WHbHNt
417CcPEpv8f8WLe30D3xA2NXgQ3wiyq5H4qVVtIaTCT1ujjq5UMlAfsf1UKBROvsDWASj7XlgoBl
Ll4WqORtw3YbR/tUsnvZTmmMFwaGtwEOaTo9uJFyuSHx3YDBTHBSaSlJgfESOI3wo3CRr9NVJzio
71HNrXd+i2aul5JFpsAgKd50ptGdNZTonwFipDRoa99L6L/DxxiPmuDUgcPDq/jmVmapM3yZgbQy
BmcZ/5yOelk3Ytyf06Zu3dZLEjJK8eDk/QZzjDMxIlBcAjHhpce+HYMvuXDPgE9BhpLlZk3BUALc
DxhOFGFkNz9M6NWJ77JQmjOiGGpT0H04rPSPUN4Xv8X7yrQxjACmGY5X/V6IZL5j9gwX5yTS8kkd
Guivlm4DZkGLoDssQkxjN79yjRiYZ8WEQehT/QHITAAgM9b5L+l3BzADcIw74oekEzX/wTlWEPrt
VKEF8T+Lw7gjJA4xu57NAIvyc+YKgEuqsBGeE6roM7hPDS50EG835v9/sQp1ELa5EQJlEShUyTpu
nzSJBu9+cbIoWpTUTfvSh/sYwjNS63Ys7EIegup3olxsBFhP5ksH4z4AvL/+hExO6zYtNAA96rsQ
09+oAz1YIDICzFLxU/MyMqy1jCSbUrNbYPPTiFhPUvhjUNzRhMtwhgzz4cga9kSJVkp/0NUNF6r5
ezQzfyT+zB2i2szPcP2Roxf2qpzp+Eiw12+jAQajP2bqRm9W/rBKwm2svdbWg6YcbxvE92w+hKJY
jwsKNjHLvxasIJqpBR3gJQE8QvhUYzJ+GjCUUIYPkfI66CI6QrYVOG0BPCWE+DjrtWo5Z5Z1FQxd
ONtVlifKoFjgcDl5j3iMU/1eoZHDuR15Mpgop48EzS+AUHyyw6ff6X679jkC2MieVWK+Ny8sPVD9
KcGTJDv1VKblqnK2AQnI/xrTs1IYY0YnmaKFEqREG33rVnsNQ7kbo3pSM3IMzrxey28BGyuOMUsf
zJ6eX3wxkWsESXVauZOtrasdaCAaShN62xpZb8GKY7xFX5RCO4kgJDcPu8kFW0cLp3lbxLxAlx6Q
FTHbycU2JWoGaAgdZOTNRrWjLccIeAowORBJ6iQLk98zc3v8BrdGPzkCvgFnMt/PPj782gQ1tzLb
cUxelV1k6/b+HN/zrJm38xrjF4oMYGymgnXStxg51Byd3FV0/QHPQMoft7eEK4t5FlT+pKaVAiuz
wextPe4djAuBl0b9gUZ05Gh52Z355XTDBNgHT9u1giBkcDcvk0esA/FPTUK2R5NHW/DtwcHuFeMS
WqX2JVGYbc0Fjh/JafGW2sm2oByvwLE6jXEKOaabPAWD9KcXlUpr9VdClQ1ni26LwIDo9bHpMkXK
Rh1r1lN165l0TO17ZG4oUGHeAPbuGp/tXlhlDi9/+V/WEKlsTLFJGF2YP+zivFqYGenHMclOhx4D
THS6c9DKtaXcaaL/crD+CGIcQ1Sg/wV4Ntmpc81VSiZXIPGqtqO7ZM05w8tr+UcS4yRivxp8QQiy
U+lU9gHt3SF5vr1dy3fR3xLYhg4spamWDSRg9opg6OfH4GyLw/q2kNn3fz9Gf4QwHkJCuq2PtDA7
1VtMs+hHzirxdGCcAnree1HMsfHSMX8CnMRWWelutLqtw3JU8EcHJirwgg5+LouzU0vF58g278+J
w1kmzm6zPdJSqfWV6EEP+GvrqXfXCuelwRPAnH5RH0JUDSEgnUCSBgKOX9H59ip9VRhvbTUTBmRW
HaIjEfYk1VuDSLItaUS6E+5qW8QrtiIOWs3tp6f4d0gxXiEjtuIY9Lf4+P9c6Z+Nmhfhwg0kGORQ
0gbwEtF+1zqaa4KCnv6cDhldc9sYZ7f8TVtkaE0TGGTIOzOWZ6RZkoZdnp1Gnfg+7fdv1EnW289n
BZcSj0hi+fK7kMaYIKbTW/T8ptlJ/l36tNpGiBotezccCrr+RzffhSzmQpK1TiuCFpoBBZMOG4kY
awA2oNGccgK5xSjrQhBjk0VR91MmQFCwCY60dG/b46LFX/w6Y45maeUeDm12en6dAvKU/jr+g98H
kudMSYFU/VeB98LY5DEs5KjGfSo/9yttCwrENUfConO7kMBoACAXA4lzxIn2YNvAsT1HKUFccFuN
+Ue+2fGFEObMGGo/RXEJNco7n8SnDOWG2wKW78wLCcydaeaFUCbz80BdPVe2sjODWYvQ5nZULoZs
F4KYKxNTBP2Ikgz8tJM+vef0obfFfUU554OzYGwv3Tg2aa6pUAdzLGdAbLicK23xtvmjxRcG9IVd
FUVZFRKYwk/mCrHT6nwOHM6W8yQwrqsSrEkMfDwPgxfUBeFJmpW45kSbPBkK44oxrYb9wF6Mjy9I
utKAfNw2q8XjfbFMjJcqmsIC2jS2oabTrnGO3hNnn3kCGO+EfKhoYugO+/zQ0d52BJsjgLdEzPEO
LKGRWhlLFJymdbza5261ur1Giw72Yo2Ys60U7f9/Mj2tHv/3jwcADdqWQf8rglecOWtp6TW9ALBV
BMJIZOR0dAlmIjhCFrbgUghb3ZLyMhvEWchIu83snUaeFS05pysRTHxaVIDlxL/yU+0o7rtENvFm
cCK0JT7f3ooFXw5UeA0Ma/PY/bdKRSWbPYge9Pz04pZ0IMod9e54cSpHhsk8v6wil6ammGV4B8za
UlVBCQPXdvX7X+nClgpw8Qma3mnztugr77HB9RTYUkXK0205C+Z7uWZsITBujB6kgZBjo2U378j6
9s8vOPKrn2dcVKyiuwBlwBwPb1dOCOqLJcfRfmvyQkB6JYJxUtNYAAJcgAjvtXX65/vCBYGvI9rS
M40/AsI5Lov7D0QRDb3GmB5ib6Y6Uto4mrD/GrFcgXb0LnY/OW53+cBcCGEOzKg1lhGIEFI66uoQ
70rqn6XP8/iDc4HwlGEuqaGY0JMyywH1+Zu01o9O9vp52wC4ujAWIKv+0LYDZIBafbMbneluovTM
UWQpdp+bvv/eFsYIPKHXAS8/a7KPbAMZAzegKZpPSACWaPEHLz3K1Yq5uKwGs4PCbAbhc+/UxNyE
G6LgxcAP7b51WsO+DVHHzKCCDgQdLSvXt3zeY3a+N9Q5heAd4rtiM27TO2918lBSDQ/KNt3/HJ7H
fW4Ltufc3ryFuwHDoagsg/9obvFl7rYyMkvFB13PaVzJ9FCvzF8c97CUVLqSMN/fF4FYnqZq3QP2
FMop7itYkIlOUO/gXUELYcCVmPkgXIhJpHpQSrHLTjk5hCSyn754428v1pINXgphcz1to+amjhFe
XHPRpkjoi7mZAPmT0LnEYWzS/90TXYljnISnGoHmASwTh9d1xSP9yB2OBM72s6wAaqxVkaJPcxFA
pO/6Q/XEWbH5E5l30ZUKjG8AIGDSTCVUmO7RaGeAKy+gGVk/52uZI2rhmruSxPgH4JRLYLmCpJ34
u8eM+k+OJgvPoqvfZ/yBIsj6KDciDKwiL6Ujo6EP0DVInD8q5LYo3qYwEW0Ve5WeG5DUfh4wQ2wX
zx5ncHPhVrjShTn1g1TnWRbhTCIrulGdKiFv60+OaXEOJDscWvah3IMALzuFEwncsXVGZc1LVfFk
MIdeRDpxqg0c+hLQtIQC0paU63+5HWw8CGjITjJLKLLrkEE+9xzKA44ObBgI3wxY/QQ6iJ3tTiT9
HR6akpcj4glhbpjOQCJKAdItamUydfX925E3O8uTwBz0LkPT6ljBpDBhClYsjZxD2/5X58JkTnir
Fpk/1CMSOSLKvomNgUJOcXwhlr08FyZzxgFep/dSMvuQcGvR2pV5mF2825DlbixyQ8M4FXR4Qaws
U9ExaLk3nrecaIlzwNlJuViZGtMT4de9c066U28Rmtv04/Z+LIVIV8s128TFnTvEYS17HpZL2Inb
w1xhyUk+uGfftjgz0xznzjLJYhgqVzIVh+S0AfL86rYe34YbEH8BRE2a+xTRu/+tm77OlCn0LRl6
rA1i18ka80aj25DMNvfonPFQfu9WmPIkOa79+E5frRt0rrQ/Pp038X7Ly/ks28ifz2EdTtT6iQYs
4fmwHvy1v1WPJjkatvlPLoELMUx0obZmHZaNgtCPvlaTa9Fqoo52vr22i3fZhRDG8YRdDzB0cB2f
jHu320VrnmNbPLEXv8+4nRrw7FYJtOQTWowGu9FIeLytAHc3GK8TeqGRjwaWyW4ykkfkDY4tdNf1
P3MNF6owzkdFI1IM1oZ526uNRV7QvkhQ+wH8tMtRadE7XEhiAoxaaFu9lbAppdPYkotxVuQu0Z6J
8k64HtZdRY1HpyLHj5ZyJM+L9S0cvJDMBB44hM3YCdDRHqxV2+JxvWlO5Uvsqu87dc0raC/eSRfS
GP9UDWZY6xn03FV7F6DTdvVccTTiiWAiEAyStKqkwzpSItl1RH5se6Jx/CxHBjsEnMt57pceZMw4
o1R42PWIcjgbsxjd/lkqi3EGU2BkRelhYwYsFLpwP948mq04inDsjp1gVUG7kwWzIi/iajd+lcsx
U84bWuedWBZzCLSPQ6oNGtoY0rXrRh9Z7dLk5faCcfwaC5mG93yoCCJUQWfpa2n/DN2eEz/zFotx
B0kblDKYGObHXwBGKqezrXs3Muz8dFsT7nIx3iDoo3JUQ2w93s3pOVz9eMuo8cCLD3nqMCdf8UAi
ilEnnMXyGarcpRuJAnKd83RaShVeXuXWfJYuQhK0fGYjmEsgZnJ7Rwtsz7SRRkFiPZAPgEKFm/M4
LoBzBbEjqHFXFfAxMIVnRD+YgqG5x9FKVm66TVRKr7WKAGQCJhlo9dLtJd0J94fT6BQP6PDGhOFW
eaYUmPlYTil2PoWccoP725uHCfdr+YPZWkU234FgQQLUhWNL9Gd1Z982xNtuDmxk10ISUfCMVMKx
RWfVQPxN54hPtyXc3ilwElxLsLIJ3U0IJE/T8UV7at2Rs0+3nQIwfq5/vx2Uognn2y37lZN7eOvw
g+OneWvEOIUIzSGC2uAUJZXtguJhH2CclXI2grfbjEPAKB9wJ0ssU7TpHfP5l7QyVtPvfymE8QeW
bkZh20HIziA4NwDlfST9B0fIsm+bye3QXmKCiY5RBdwTfZrXxuymwdZGXjrb306fn7fNanFTLoQw
qlRpl4S+CCFBTsrnHcAEsSto4LwtZXFXLqTMX3Hh2dQSzK4twKIQrkc/lce9ROe+TYOzYjxd5q+4
kGKGFkDlchPxekvNn/lGcvR1yJGxeAz/aMLGM2OWBmMJ9NoTmDZUWwx5qeBv3Bpf77kLAYy76gYd
GHw+NgSUfQ8jbUnw+Nw6BhHug4diU4mrDhUDGxnb0+0t4inGeLBQbtAu3kMx4K1t7jJeHZdnzWxg
MwVeMQgjNmd3kCu0iEvgSSKBvHq8rQbH0tjYpohDXZASiKlkO6YDlbbqy7jjZXOWk+kXu8T4sjyw
fB0EengLyPnOf2wt9DXiDfAjIMIqtbmRwbz4354eF+IYVyCDxgh4NjCKr3KO+w6ygA19ixyLY928
1WO8gWD22VynmuM26yjcdydgr7l6YHPcwXLy5UIfxh/oZp9OBp43JxuzeQ8WUWlDpG1zx5PDWzfG
IwS9jHyVADlz94BM7yeCvsfsqeI1Vt8+PJjfvPY84WAFXjZhf2SQbRFAbGe8XMG36aRrv4AGx2sR
4Pwz/SaHKnGxMhzjFSx4JLcJdapdvdne1addtBFcc4txdCR7ihXAqrlTJYsO1kS3G6I49FkrbAwy
1hU2zcK2tc/NLt6cgd/DscBlP3EhQ73Wc+zDWOh7yNjpq2wvbiUb9AQKfftH8Q7IQBXgP2rg82Tk
6F3a1qUYYSabAH67x1gMrz908TBdSGB8BOYWx6IYQvTHxBT8FmjCQMebxXVFi6/fCzGMb7AmcyqM
CGJeJnvaP+j37f4x57znltpqEdX8WS3GMfiZNEnJFM+9PqAeIKNT098DhWu1AaTAiUT/iwn8EcZ4
B9mI4hCY6/PWPCenyRWffRJqToCQ4fZlseyHMAoNIgq0S2Dy+trYQIdp6oJY5HgbTO74DJhh8jBR
70VyPm9LmtfnmwO/EMRs0jBkraA0JfpYXuZG+4EI/yvMwZd/uJDA7FDdTWMSCdncyNC5oH19w4OY
gjkEw5OuDAKR2/os79GFOGaPSiuzukjDyokYrr4HLQMpSAoxXGNYcq1f84ZASgLgB4tKbNSKVehB
k58KVE4mO7FrKtyrNMQadrRxohCVM7Bfc/LLiwZ/IVZnPXqngJ6kqvNTBbEYvaDFbhPSn/MrnEef
8G20ct66S1mMa1fSRJcTFSqikW477Ie9K+11mmoOGY//xL1eyppvzIsYWRTAFTiBLPukkOkFNMik
IdOqQ8KUY/DfaERYpZi7Ik7Q+hk3UAojMjlpn0fHcAG3+NK/BRQ81MQwqag56QN3jkLiWAzLzYU+
Y8loLGxdjOGcalPfSbb6pjpoBgbL0d3wKj3r64xyzsO8buwBv1xXxpMkkehnTVnNnWR4qI2ONJ8+
F7yy8PuhyxG25PIvhc0rcLGJ1hQXfp+3OXwjcNdwQSaoIGdoJfonV9ilIMapaGMLz6XPlml3m2mN
SYrcDhyfZ5S8xWOcySB1wjCm0AcEzjYI9nDgnjLMtld3xfb479aObYPB+yAC5SRkdXbyITs++dXb
7cbbcd4hi1fLxdKxsDN9X/SNnkAO0J7fUydwfzdOdgdQQIQAHJU4Bs82wmRgYgb579dRi+/Cp5R0
4Hzevw+ktOVfuADqfXlq6CdHKscIWUS+tle7uE9h8Z1dE53Oz7m52Mgd6Vm6OsFepmrAhzNB98ic
LASimuC349wFWL/2ruRkK26/3LIuf2QwByoxwrAK6i8ZBkotCq4zp0B4zXMTSyGhKQN1HCjKJjCJ
mFtFMFWhSYxhXjMMYc3nVjhobzaXRGq+MVhvBP4oA+0XIvAv2ce231tC7SuwiAa3lwsqZvKgrc6x
+3HbBpYM71KMeu2HPMC4GcIEMRoZKRIi7UvzdluCzBPB7L4hj2Kj1RBR2bKGZNtkZ+idNIi2ScnL
wX8E8Sbp3QfVt4ezY79tM/rJc4KLj/1LNRnrKOusAXX9l5oGqekJ7NSOZ3cos5/FnfVwW+OlN9al
MMbltoJhTb42XySYn4+Rv5DJZ+7clrF0pC5lsP5WHQeYDW5I/w2dcx3Wc/PvBDDvbnmc5HAAogfi
arh07FpA7z5vi1iMQP8oIbNv7iFU1dSTsSvFPifvw+7X9LzlHaRv4CxzFHMphAnNJq+vymAOzfqt
R1Oi/EJSxAaZlI/k3/3TZLtIKTz4GxXcBZ/Remtt6vVtNW+bg8wWFoJElPLUwAco9+5sdQM4SLjx
xNL9e6klE6tpUj0G3SwkOAm/atKRcDO61kpCo4hv84bBln3gf3wTenevnUamDrUpCBBmA2MdEx10
ojFaagNye+F4YhjH0fi5V4/gOT8heyq/qSTdWKuK8u5e3vYwrsEIUxPAqlCmfd4UTuO8+TbX/cwL
8t+dORDsrhcsCUU57UTImLqtlu/Ou0f/riUiues3uG1NTiS76HAVVBwA1wzOUPZJbEWFlOedmJ9e
FXfaxA8qx6AXHwZgJP1bALNkBRjhpbCcsP9Z4Lj6Vge3ORlBJA2cHVy5d1lFx9VtW+DKZJZQLvOi
ilMohaeISgXir4HD7sZUP3X0LXCEjThPwHUrmyN3cesudJ3N5yJQj5TEj4wS932MCzIHYA/uDzwM
dLujokvLe97aLh5ksCUCbn/m5xaZtUUUkxVRIs8Pg+5UkygAZoVC6/vHEO333Kf5UtRkXkhjVrU3
9HyQAkhDi3dkx4f9Fqih3BL1sqO/EMMsoqDikI0gpTlpMm6TxtXIYcjtaQVSed76zU7h21G7EMXc
W3WvZSkAwzHZAngMxUn3gI6taLOag3Z00O3yNVKsNOCZJ2fbvlbgwkwsQw7NVIF51vEaZR6B1EBM
/SU5tJ9cnoqcTft6t1zI6vpCkUodKqKSZEc/axqIJD8BSYrwXkDLngTjTybAfueBt2vjDzxDFfRA
yU/Zg+0OwMyqz+VGPA5vPYloZbecHOWiw1f+iGPMBFyiBYg11TnhYJFWJdKueNXfeSd6MbK+kMJY
SGUVrV/GUMpO9ofMLgFtMtqKw9ml+Vu/2+Hfunx7JyRNbuQeTtbLlJHirkCdPOOCKC0+UZHT/c8G
sWPGcWNJkuRDF/TolCR4mecr9x4xnpsV51LhippPwIXVxYUhCuK8bMb9xkXxvz/sB/Sz8aqzHBv4
6kW5ENOKjTDVFt5xopM6vxOyn5MivBtycXNUoM2rxkwaw6LoFGjCiLQahrbzDhh8o/B6HFP+2t9v
+38hgvHjkjD2RVBCRAuPJ7kvoU2f25DGa2UduDIw8epN95Q4Hs+8F9fvQi5zZFFAV/UigdwKSf7X
8vxQ8sCGeRKY86NllT+WIiQobmJLTyLJVo+8ubDvXhwQdZi61CURnBaaxqyeLHlTpclKe3IfPm5f
6N9d2vUvM+vTdmALGU388kB+875a+R4sXP8448CGAg0Msa62J1zbcUnix3y1de73I3mi9mNL9us3
+nFsd3RlzygqW3D2lDy/w1s5Znf0oUn11sAnpJTwWs04v81m1P24LqV0wtohAOL99hdj3PWBuVo7
nXmn6X2QDeWED7dPPjls7AmYTNR5P+F1FhAUSTO7te2PkAJQ1/YoGhGJZtNfLfLQWFnO6eXsIzsR
2U2tYnmzohtwAnMcKW8RmZca4MZNvfO19oRR6Ofbtv3l7m+t4azXhfMMAwk93PMa7l5bgtpAZLsH
b1MRmTi/A3K8LW0hqXK9Y7OmF9JE3xJaEDO2J8V+qm0gzDh7H7HV8ePI0Yu3HYw3GA2gvAoiBA2E
ftxWQv1+FVwrwfgDpdATIZbnJYtse/Py9MN/VDcvq4O9Kan50BBnvaLkiP+inwbPdt1xYIp0tT5G
KxPjGGteInNhGuT6gxgfUiDgEjoVHxSTzQ7UCmSHG+Oo28Slx6dstXu1cVs5toORT4dTMuOZJuM7
RkFMw36EaI0QwhmhWSjHXenFZu3NVtNqf7b759gR7tJV8Z4QKtjR2RYKTuLgi+39xjn4lrmXwLJn
Vji/gHgFimG8Dh13P+dqa5KtS/flPJLV2vnk2BJn+dgkfmihhNTNUt0nVHM4buMLRPmWTozf8DD+
GVcdfv3gvvbn8Gw6Kf1dkuhgd/dPgS1Q9BOtw6NDW/u4vkvhI33X2nBU/Bpyu/UV81G9OPOeKidl
M+ArXmz78PRxf78uyc9TSdxdTlIHdR/XBbJjTnfdzrM3Jgrlrk9mX07p5+pxoM7R2aq7Y3LYkofQ
fvqMyHqz/b3+fSeSFf2hkMMBbFl0bTq3j/n3mOXa+BhXFfi1VBnhl2UDnNnR7jRAtoILdn1bzBdg
yq3lYTwVIAJyoU4g58UF2AUhh3uBvh5OvqOivLe+C8jzzhHJ8XnNg02a1/2WYMaNgcRejroCgu0n
nk7zX73104xDEqyuxnwaDq7k3nv2YXOwe+zyq6uta4QxGG5IXYXsbeeY3/MSZxyt2FE0EJd4XlhC
K24YyPvl62jj9q7zfuv6ZfTvfuv6lP+735q/+89Zvf1bHCNgR1O1CfxL/hwRBZvaTQ+9S3ndqxzv
yfZK94UJupf53nt/euCNnPECc3Yg1TCHohfmm+1517luYJ8iFNQy8uO0qYn7RNbORlttnwNCqUM/
Rrr1bd69zjMS5hRFkwTan1m9lDq8w89bOubeVlW/SXILv21vePm0Jcdp4Y2saIqMdi6V+WktQBVA
HPQOIUHodOtfHjnOwfdt4+IIYRFn2zpCyjP5EiI6/qsB73w0ei4e9GLAeqEMC3QsB6OfNqnRIb90
qCTS7PoXc415SsGud7w9WciXgLPmz8qx3KWAeU/jQdcw/UwP8dN7SpM3tBByISx5a3ftMP4KImuc
wgJi7MQjSkq8Xyn0SRD33N6jb0zHwIa50ufam/wFVuMaDJMQZKD1u3delXdQImrAAMwAXymgbwzs
UsQ5f1bubcGLwRwaPGdKRPCDKGyyRguMOPcGszu9HCS0/uL0VmsQ+uIBDVisdYOeNd/t18Ym+T1P
kZacp+CS47uUzlysUqEUY1jO0tunp5na/oOj3rxB7PU6T4gAfg1s9gDiufLSf7WKCcR+EwLUxz6g
mOEA7PLqgMC/wN0Knjs3BJrIqvPoz21yEDb+fb3mFle+Z5Tnvf3zDYySXiQIaLvHwRgB+Yy+J3yC
ezbveANQC3WAazmME4zVYfJTCbomP6e1dreiMtKiwdY/ctZ0ydle6sN4LckLam9mLj75uyJfq7bS
uYJT7FAIkHfpcVwnBw8BJy3INkJ2Ub8rDcIzW56ubEUgkuXS6kboOn6hRaSYAezBtB2seEESV9J1
LPNXAOzkOoi+JE127DRrcy85x/KdK2jenhum+vXE+xNQ/BXqpjomA8ykgQOwgE/QoecfTdF3c1O0
h2stoiA+QUM5V/L38sqV4Xx59gvJ4uTFwmhB8sECFhFYM/DeaZzJodn5/5H2XTuSI7u2XyRA3rzK
plNmpSn7InR3Vckr5d3X36U6Z08pozQZ9/SeBgYNNJAUGQySQbN4X3WowiTMXMYyJXZnTZRswFE9
yCbj+OCNo/SILJvtf27c1yDpjKEI27GYwPc7uKLmKXYSYHv9Cun1PZrcCOPCYLdTI0yqYXpP0WhW
5iY2Y7NZsbCXDO2FT7FkZLUIKJtZ2U5WJDclvbMKndO9NYu2eUAqKwCsoLzylzwSkMNkkceOG16D
f7q1nOiqGLLMA3Ot7WIRZWFoyLT/9nYPH/n2OUftVJdXA/Y4Dh5yAPfVZOH4bkgTck27IS+vzBfp
F+wsNEr0mp1pLvdr7zBx326oEGYZu7kK3wfAEHrNtG32mtnhpl6JVnHUTuMxUaeJChQ1jRwO8Lr6
LI/8agcjl+mbx9zBlALayE2MuZvsSqP2GCzFUjffRphyMU0EMRWnb7O/Yim8bzlLN1R78xcotJgt
nJ0zYc0rjw/9YjI7qc5iakGyePNM6wJZaDm+IUJOBcqNNo7+pExPmh4Yca/3APLy9crkURtMrND2
z8Nv2gkvWRusHoX2imiLBPQLYW3QnMRHJQszUFiVdbUaC40NMKEpfSnOUhh1Q4q4LVGP4Ym6Zlq0
+3sb6dnf9rWOzWSOxW4BXLWKdGNENeq9wERaaD/dvy4LjuOGNnFd+KZgC3EAm/mDtyst0T4if08J
1KiyJG5Lyih5I1cgYnrOVHwB0NvjWXulPVaodAjNzyTWj6MIdAYDXeLebvcrp0bbi/ZlpheEyrNo
l0ikADTc3/7mQYUp63TZun8oFBpkciWWuchnaw+eLnoIrT+MUyKEpxrpn9V23KtvTkh8MS2W+qJS
wElpu7zFirrTW+2+RjGcNgr0Nbv2w1zOSE3OcOZT0y7q0GUCUoWV7rW9eGge/Y2M5Y+SFR5jTNJM
wd4+s1bb3u70zwY9DJ/ZkTHxtwG9gbRCz1Jp4Yb1yV/Ovkcb0VsjMhAwd+BeWPgnd63oqsOZNlrJ
38TN4PqbxJThpszXZm1kv6TV1WCMnSWIOoy2pxvFehO4AjpyeLTSe/Z+s2pf7yvBUlr+5iMJs5D4
XC8hEukAXIm5w62w9S3F2l/t+jF3acqwMAE5KQMwrtCWJk6Y07cS6WV5kK4BJDIY3a+XYIMx29qc
Aslw07kJVvPpo5GPuhVexAOcW4N/jfVuq5m5eZ/tpUoZkO3QeY7wQeV/LLlheQYLkbF3BKFs1KLb
hNMLJzPTj2L90K9C9Oy+ooJ7jnRxi05Rk9a9u+xt0JynYMcwwklSECzrK4AlhTF+MUPLdfmNsC9e
cCMkE+BH1PB5oQcWcp+RI14I3FgJZSLiPfT0xqUGtw0vF8QSjNHY0KuH6zpHrUB40DAJmLkU07+U
B7mhTdzKTCg9LWhBW2iM+CPYGuka3o06FTX9zI/LP2ORuGxjmappPakWrH97+HhNVlfzk6I0C8/K
G1YIby0HkcIwIWj0tmDbV8CEvIX7aSoqMetUVw+yHWKsX1sbnLUJodvv9+kve54Zj8RdFSRMOZTZ
1/VJ3rlVvm031bsROTTgV+qZEf5aToOIzVScWTHobxcNYLah4eloQlzd52gxLpgxRLhsP2iht1+6
gSvYr5mTbLfI4dwnMv3IPc0g/HXDFmwp5pAakD5O/FnA05jCBlVehLv21ToZ5RIk8lx/fuWeIn3L
2Stqc+Oix/4WFxmj+nEuc5kPMqxRvjNG/IqC0l/A/93YChKKKwEqAq9GIILHw5OM9u4QeZLuwurH
+8eygJU0ERI0jkVqWRYEQmh83gZ868HzaDomaTLWLkzs4DWuD8AuiYB0XTxQ8fv/5Qb9Q/OrCWXm
krE4uUl9FTRRpMwCsPaIHSb2Z0dRCH5Z5xRBlJGzFNErfevoQpENsyaPO6TNMZTsPWmxIWyvRo1X
kmonK+N1eu/zOmOKyENJT6XzTnFwy34d60X/8wWE2R00QWT6OOgufYNxqHWmeztLby3rTDnFZZ38
pkPYXTFI/HoUQOcFC4YBUehv2q1mFV9TDpHObjNX3QMyCrvwMof2fFrqlUCP2LT5F2vONI2sToRR
0AiBVHbQVXEDpNEQZgSjh0afYRWHG67ETaFLo1k/N5FeXbAgZZsXcOdsBHA5+Tk+4/+rnNZSsiiR
748iqxkolSqjnLR47GClQhIb4uUxDvTqmSL4hZwtAOk5AY25nIgtsoTgfUnNwgRo4JdhM6IS+2o8
0tqJlm+oivAI28wBT0oCVnhAHe4Dr584yV7kt614TA7yuj/1qZ5h/djbkdbk8NXdSdpqDNcJOE6k
o9GdeXtvrrzGS4yXdJfwM36a9vJNyf7Q2NnPf/ZoxvF1xeWOoyEY58DJI50i0iX/DhBCVLtUXpYE
EhwjvHJ5qMZFdxFQu3eLvd0D7tXTB9NgHMmg2b/pgH7y+k2NiCaGK3vtIzbt4JcG9IiWl9gC7tiO
xZK13jnT5rmWtJLnZVaWFKxG/jlPOAjelWmgLoGnu8Iu0aVEZ+3aoIhwCkF+MDUjQzBVe6N3Dduq
+x9cLc+JdlM6BYvi3nmb1wskwCliXIzk54wRQZGflV2RqWCsNHs7utSp4SuGjENLVpaxe30d8Yq6
vrIYLHz/G16RuxEUZdIast+n4q+hkE/KCk1V7Hjj67774WHw9NU32FVSUNGxlq8HbjyryTK2JZC7
VNSuHMZ6OsQngM2iv/cl1kVLs7MzB7C3jYgFqub+F7/NjSbTo432ULu0PNliGomffQJhdoSWb2O2
wCdsJ+zWdt19FG7+nG1HJ13/wrAKNoSurMhaRY63p2VdF+OsOXFCu4KQEZQhAnEJWGq7k4Zep97Y
M9QH01Jcyouy/DXzwEtfQpiFCWPi8UmSD8gkFFM6NbAaasPOonGd0yAE6XFF3g3d2KE+LG1TPIRX
satZDwBwDVzG5NbF77/Y7CpJc5KE+EQ10XjuCrbc+iGLjSlDtoGHdh6Rt9XRlsSYtBzTYpp4TpK4
nZ4X54MXwYWYE/R7dcQOQmBVYC4G6kkfml40qRJKxIIki9oPECetSQa5S3m86m1FP0S8BRBEtCwk
xxpVfimiNuUtxpOoPvxDkIjz0qxIY8BvTtmTiEPKEdoIeAWdwQOAYmxorBHxHDsmLTALRfjitR2y
RmYC9kA+dLv6LdoMNGLTZ/+w4jO2SN1sUgzNViD2pCAVjTo7B/x2HvgUCTV+XHQYkjxtfxFUhZcJ
jx/jSTukmjTFGBiXRrPgFD72xh/eXAXW/0cbw1LYhGIRjygD0/Xa17T67GpPxtxX1KhHey2HFjbU
bgRjU1OTkUsPgGlHmDTNl2BwinhBR70wsgyKpZcQa4/GffVASyEt+gIckcAKIoe+C5G4zFnepOE4
dlA9QAti9ueAUSYBgARiBzckmtOFZlcd+pOL7XVbmpF7tVAoMilquWQp519B3O8xE7uSEfEVtT0F
Me4lwxy3Yj1PCWvV+jwji0eL+hefNnOahGw1oWPjNIflLM30020ZQ17ngBC3jPyjdVkqMPrSUc7J
ERo6eFJfIVnXYfMl3t0HTIxfAbYtr1OMZe5i82rC3a6k//vws4RD5bFtDvlSrJsjBHuVGi9VK3Yq
EP9OTMUajV+JQwVEX4oK51QIUWYRQkK/EDrchkL/fWB05HwN7DCp9foc76KtUlCTWEsXfk6SEOe1
5hOMdYOxwRI/xotpv5ntTjT9h9YRV/GfwKJo6JLhnNObNHh24XsmY9HyBXpuDlj7MDc+xn2MTXfI
qU8h2js1ebbMoIbkLvDIVI3sVWjageGwLXuqD02bd4dC90yUbZFpzSyzOjNrVGNpTC4ZbAlIIf+h
SRgDthj7EFMMU2DEGs3et/405og6aUatTC3fvhmpif2ZPP1aDr1ABCkTnqg6XTeeiaT9Sd5GtNao
ReVEwKIKvKoixiYoIdsaxFXFTFdAyHSHtVU81nMarOlSbyiu2jcZ4g7U7MhmcuFNgRjmu3vdlRM9
RVeLJRjcE7uz+Nd9Cdj7Ujd2imE9TukibMKOTZSM7qvql8km3e78S4irUWFFW9WWYLg149HI1uxG
aXR/j3Tir9aa0A2lQ4dyxGlSq1FXDOUtdFKXf9mztvOq/cKgs4OikdF+snZn7l9ZWzCONDyNBXRb
SGsmLuI+aUlTt2mOjzT9k53q1WpCjuGtINPbT12IDL7FQGDgKn/RXXJDd9KWmd5JVaNetQjHtEUp
zdebfYAWe972jcAqj73zef8saGySW0uv12smdQPYdFXFfFM/4qNm955+UvKt8fhZ/xp2xv9HtXQp
OgGXSArwMi/hAXLLpDBUTS4lfn+RsYiv2TfuuNcctLLA9NOSHTRShDxDD9DU+QBSo2326IdO9Pih
NmL7b2LJGUvk3I8iYg2GF4X9pSn1t3adb0W9CnX0Ia1osCSL0ficFBGNe0kaxxkLlqbOF/RSGr7V
4vXvU8FxFpMOOCYE/lPqWv1qTZopo5bJHCCioB35zlVHwFFUJw4FQ/dBGfSr/amu0ExRraNt6XYr
Wsi16F9kmUe7qCqy2Bp0qyNeLlRiIuAiqI7Eoyt7yPDcN155NDM2ZvM8xV20vNyyZGc0iQdBPWp8
mdSgKelmcUJrFdSlt3ontu9fu8VwckaH8GOSj6C9byHX2m42gIqs9WKdmu//HRHCr4iaB1zXEszw
G8/RtomOik1KOaXJafww5TNGCFM+aiVgExrQKKz8XdhwhmDdZ+JfjgSJIICTKBhkJ9wWSuxXsZ6U
nf2MHwNsiwKmeLP1TYYiLW6S+U9WvgkRrKRA04gBUDf5R6Cye59SqAevsfWQ/MrybWrSn4SLEZv8
TZAwgoEmCnHWBv3l5bff6wB9FE2Uc7tVteof7gtx+vR7rBE2UMtQQVAjDb5Meg6xaevkGRUN1XUx
NPvmhmyASaOSr8cB3ISfL6mV2esC4Lt4TG8pGresEAqwkDkW+qBqhEIMaAP2Mu/a4yUd7/3VQTGe
0wsmDu6LbDEom1EhtEEKsUJWmajwLtOg3OLr7FlxVcD+/Hd0CCUYr0kUNWXeX4RzcJGRhChM1qbu
TqBxQygAG7Md1/igoq1ioJr2umTtxBeW4mvvU9HYyRXPvEU7lrxfSpBZhAATRCqbc1QdQFP3RbaY
HoUt+F8N+FGvQVNaXqsFuMnh/SLbe1BNcf2aHLsVrX15Ma83J0U4oWuaV76cglQ7Zdqubr3yHWGz
R0PqevsX6Lrw6jO+CO/DBl6ERdIg5n0IByDROumHZmGxjs0cEyt3kTK9L8hl9z4jOJnE+YEJvlhH
Kg6skXQ1MKQElairI1+e4/faSl8qRpd3O2x5bR1m86kFerH9v69IvWWZ8FGAwYkErwLLV8vfB8bJ
W8WY46e9OBb7kGRR4iUgyKDq9tU4NGN0YLH6E628/VQ88a2X0GIMdi0ds23i4QGEOsbn1TNoU7KL
HmVOlWCu9pQs0SpQvX567taUjc5BZQ8wkL1Voz1QO94/zsVYfk6PsIyZNLYJG6Q9Km3+tn3ID1pu
RqjTKA5nYVuSp8uoS21Vzwje/iomndMm7BjgsDH1l4C2nRyCgxc8tFbzzE4pAI+WElwyM7KExCZq
lyyLbZK3Wpv5PjfkA7TWf/ILQMYyJrUwsuhk5jSIowuFNOaA5dlfEnPY52iqdHy8OTfjQHObNGaI
MxuqIAmTDoSeOuNlG+/fBLRNmuEjAKdz3TjjMfxE0ZKlsGPOGuHZYjkMOm5ibQt40vZZ2Ybr+m2F
OfqGXjdYCgrmtAitKItSKJsRWjEYL4CrPcimrE9YjQodWpjGFuHiyqsfxbKc9RdTGM3S4nW0Ja0+
PUsGAuF9CVKOjHwyS15Ss0UBpmLdDPdI6WH+/51WA/xqnSFjtpnoyNaa0VeBydyCyvZQGbH1+3eh
rwGJIATWRTSjwWp2Brs9++bK6F0DKOFHaf3+Vyno+UcQ7g+rPEourKArL9lO0eO9+EtIkXJvLZrp
mu7TPW4J1+cFaSx43KSUbm7HvuGv+0E3Vivffl+1tE65xZrknC3CghSqFzZRAmrNybWxOFs0TrIe
tgYGLs6fDC1cWeRNQXEEc8UYHfvKNM6cT92X3FUJOFxx0y13wQNn282vQm/Xp+cUVXwasthizIK+
nH/oEbKMr21ZKRHo5eYTEN4Lo/izN4zjOyXjsdjlPKdDSFHt8iQpStABaH19SHireW1/yzq/w9P8
JKCPf2Weq8PZ6LZIGdgDKiU4TcpHLOYSse4D8FkYLpF+lkJrrezZUMLz8O1N0flN7KO2djqdRr0w
/E3qHNaXwCx8M98U58/V8fr7iHqb8WgABbe1fDQTGecj3Aft+i69uOafNRnG2ZknsVrISSHi4shO
vx3W9y3QZDZ/3JYZ08S1TIehEnIs38R+14tidWsM9CsUrV00cjMShBKlrcIVpQoGzLQwRLMEiA10
6D4bizn2uZQIDUqCq6SkOYjwpe474nmDLc/HI4WT5ds+Y4Xw5XkchcM1maSV/koVTPdrlmzuuMcN
8LTca2TQXtuLphtTzgqnaJKIPdeET/dY4Vq1ggeCLwPGAzWEXk/o+zfXp/VJMR6s51ekzwzJSFab
2hn0NNNX/gFYMO8U8S4p4fw7CE+PrkFVTbCw4PKyfWNl49rpgmUcNfMzN5IPkzpe/eX4SLVUMOGF
kWRekNDzf6v019gr5EzthsvLC3p2RoDTA4J8XGFIqQeSmr7TrV8RRnxa54z6hvPpo0wL2CeKUlG/
glCqli+aSkZOGzNFguyEuoLR+Y9TagS2ZokPDsDWzuzzZ/kW/zFK7J767LadPrYWrTN1sTd2Lg1C
7Zo6aJui7SEN08XGQv0QbwDHLur4FIY1AAOE1c+AE8afz8Tt9L61aKJYePag3xgagP1lcDsIz28P
pIvkoBW9urswgZ7s+E27Sy0Ri2G24a62NDxBaofH6CgtjfrTdtySJfVfLtuxk0BW0j0cgLreqXpC
3QD30wiCiipLLDLTssySiUFWEFrZUzikN53isbK9wxlR5er/fIVuiRBXKFUi3mMVVFWnVkkGmEqb
ktWFPX9AB9pnZjy27hkdB8/3qS7JT+RFXkPzsqqqMiE/LGToGLlQJvkNVmwFpuRgdBEzsPfJLAlw
TobgrWRHKUFVfiIzXVYXC4lpz8LpS28tgizMSUyfMHODsAdXtKigRly4nIPyBLVKN3m6ewQmUc4J
RM2oMSJEVdvhtHEQpZB6pRiMywCxg5ZG+Lovd6iRNR4uHpRIu4Jat8l2Fy3VDwVqqYoZxJawfsHt
3gDJDrvkjWarGrUpb3gsmrKup7XjB2b0a8RE6Ghgr7BmRZ6pHDsgZkqAEYBJdE2a6BeyDzeyJ8Hh
mj4Wk6GB7AU9WReWiw2JisWvZX2TO55B0aWFnNwtNSIkSdI6rIocommM6SiwzuiZw/bpHHtWaGkr
yvUg17kUylAEXffF2LT/d+vZ2PNTUQLLhQzAxJCiTIhAPDpTCGeGjZkB6yUo0QC5wMJCg+F9asBc
0Sb0FqL1WzqEuxoaWSkZYEJdJPvwkhjwnLb62j6lNi2i+xeF+OaI8AYVy0aCVoCjyooAZYcIudPF
swx8EMxW+WaxpfG2fFDfBAk71lRYoxr3IIjObysy85U6gdiYtFh7IYy8FSFhyKJAjFtNRolIwhqt
34HJvnrY24sOBsWM/8o0f7NEGLTE7+puSL+04uB/WL8+q+3TfatMVTzCpA1FmkuRBoV4qo4FuniM
fXrwTYNCZXqA/DRl/zAiErl638M8ST+pN9LaoROZKZpkkUXoqA3Ai0qAh++E+8MCw4K4R9KVLxUv
R15mm0x7ufR4jew5rTFoAZAQKjCjQtwira+bOhVRfXpqM91984wENg5TpqarPngiuqdZPbD2m5OO
ET+HxUKHj8ShqfsCUMftRxAXDMiLXhJrX3qo6awLDBeAHOSr13S9fzSua6CqnmihwsLj5pYmcce6
rFeKmEPbQW4iw4ZhzeDZMyOb2fuYtHbSCl1u9zVnAa3jliJx2zhhlBqmQVY7eynRDPkWnN3KQCcP
/CCAKzaswWHhUQnc4hzNO/y7+DqNKYi2aluvcoO/YNPjQ7zeSOvO1+9/2rITmmkBcTsr2ef9PIMW
ROve/B27/WZE94pvAzn5PqWJxx+3Z0aIvKNMW4aRFveoFb8kMKHJhiJlyq0hc4yKV2WVGEPIhfXS
Kzp2sSUGtU/+Z2vMzUmSKUaZZfxKwvoj6M6bf0RUm2NujzFjVqd1NU2CvyOvrwG3WZjWcHJwLQoc
jCtuRjz1sRmIijy4IDIkgACepiroJP1RF9aSvsJqwwYTeiOgD40aw2LXMy0qmK4wwchUQsJ/koBx
9i/jPWNE6f0k9KamlBRt1ZyZ2+0WFhpzU4kV6J8ebcZuoaSDVxuGwSYkAQEz9IRd46W2lNKpcDXh
KnCILWOd2UtWB5gh+6zurb23l9a0QqS44BxuqBKGjOGzUMpEKEbx2ZoMMmn9To3MUHftl8CFsmCX
BD6jAO6+EZiK0dn8g3jujV/xud+LW8y27rBfarK/vp04ygPNQy6e9EwohM0r4kxkhgxC2VZYPooX
potW5dZEgOuHWHXGGamZOeoprXX2dP/eL1RMp/OQ0LSB2BCw/USYm0lVWWQhvJmAs5iW3cd7TMX7
FhoCFWD1KZtzp2cbxpQA+DZQe4qn0/6hfTPqpC9NOaUvPdQEWId3ADPCrfDYsfpNritvmXN9pmLN
TOyQBGV2KrRPRVNQxr/P1D328rbxRLAr6eWaMxsHzytd2jBAFfZt2vPqaybhBzVu2m7Ma7BM5Khn
mTR9GytIy+O1omxtgA/wWEMUHcot4PD3jJNb1uqIpkvdMl6Bw/hIDSSXbrc8+wDitiE+vgb1VIWo
8Wzj4EYB372NXSTO9pus0AWA0+ypvekLvkRUWPRCIk0zLSsnIrGy5uMGY6mwjYMlmFi4ZOm7aWdf
a8hbBDBHWnpy6fbM6U2Xf3amWVqKkZopE5NXGOPn1xY5SJNyT2hMEfckZlEQTjIVKVDssXKxWLcx
gCERrd1sHa3L9wl8JVfMcK04jZnpr5LDm5aaGvRRqSUNnnNL2Ip+BMhDLkwfwm8g32mji7J/QCnX
/0NhecHH3ZwjERdVwLyMwinrG6969G4kiIBGu0DiU5iwBfxLhsbT0QAEkcW8RViHxvs6NhcYK+XC
UadmvjDoyKuEBKwCSCKW537sRsu9CLMAkT9c2KMEItx5mhK3gJv6EKBJv8NMAJq9PWrXPL8QUkxg
L//QJcTNeDXrSSHoPvUvb6r7hlq2hoGOvakjCJwCwQkv5L7gF/VZYiUVzdoYeCI3iHoRe+XrIRig
atgxnB9q/dXwft+nsajOMxqEYRjzCmn0DjTSVWRqRrI3tPf7FCbB/DiwGQXC5XJsM2hsGQ5wLMJv
o3doUqJxQBxMxcpIRhfT70NIjKFt9tT8wgIJLLHBED2vyJjUJwdCRrHGfArDDxftPCWBkBur0M8m
r32nw4pGBYMNLOrkl/tyW8pq3FAljiYpJogCFVSrDe+IlgT2TvFOMz5kNLy0R6qPWDAo0tR5iO4T
jGtgcvbWfPpYSRag7DkgaL4+NU7jpgg1/1Q7AaOXtGftgj+SsNhKQI88hKoohFKoTIh1v94wXHy0
ZQVmR9HqpVTDze8TJkth6rjtU5Qo2GPw0K/TU3vgVum7j3fAlXJLF8ZP5DktEgoq4TABOabccNlu
3a96CDJQl+TP5Wroa/3PrrV28U5/xTyHkVmbc+lmAFx+RwKH9h2L5/ctU7JPNdJCbGjGbiR0Grh2
dwqBGuLr2r7Xo/PpJFQw1TuMC+vnMNPTw/lTPX1utcv7loZFvFA9hzwEDrUyQcT05FdGY+aGpUgN
5XSAPEp72hbsHsb1JbMv/RYZA8exdp2Zo4WlRrRz1taf709/cW04WQNIAithx/PXcc3Ij0o+Ntx4
Hb9yZlvVYQANxgCFOdMZ5wqUa9qLWVjUZQVxs8yykozg+fbeSE3cpLxWjDj/F9V5i97fxMcRar0G
NGNrdebr5td5060+NwAsfgWAy2Ok015vSwGmhBnVf75h0o0Z0108DhNE/ggj67YICDS93ZUX/un3
4Xq0sYN8p5T6a3lKH0p9WJ8zgwY6tHzosw8gAnhR6usiTSoI4aUPdR8DLw+D5f7ObTs1TqFRmFZj
5gUg8qwND4g0IPcckJCjNdB9TZQRzuZGDoTNrMTRl4UKZ/H05Oa7t0r/PVwNX3cYw0F/vf+A5e8t
NklOq0MieCKK7lGPgTChPat52JU9qQIqT4P1dtDs35Xb6+uP0HCsCK/a0riez4AsPNKu/1JghIQ+
C1QJTJkpGNm/VYFR1KookkawLtmywSZoVC7Pl+eUx2RmbXUAJTk3qa5QvNQCnARKlCIPC4hCLCYJ
CLKh3JUZMtQcrhvDGwFKMnbhpi62fkUH5hHpkEjfaBtMtm1Wq2b1RMkmLWUmAYkiYFYH01Ysrv0t
156UBEPagTyzgqlxD797THgZo2NB1Pr5uKJp2FIm7obgFCzPblqhxqUqjSAIjEodNY30rbT8V2py
eSn1f0OHeKAKapimPpZOoNXCFY1wU5jwHp9HisYuBRlIYCPDPF0bTSHzV4LvF0NbSNxFyWCrg8Pa
gaYCwsbaGPft8s9HhALtQJ8ypqHR2E4OPWlYQTGO1xjRDDxSpmOh6/m/I0BYIG+or3lTgoBZHYeX
s3wy7//+QkxxywFhWzx1yPquTBBTbMatbu02+/NA8eELp35Lg4iL2NwvK2miwb28PbTY4WVZkf74
Xx4FcWXVROaLsJkkZVf68LozRioQ00+feMsHcS2DiEnrEVVlxCLARHVw3hsUKgb9SB2m+5nRu6VE
3Ee/CEemUEBpgtMpjLW+G0yLIjDq0ROXkWFRib9WOJYnV0DbYXaizf7cvx08OWDi52NatBIIxL+0
XxhQpraKTdp/6xjnYuJJJLBQaJFZbCEmCWhOkR0awWq1eqc6oZ8x6C0ZIg7hQ0QBQQ0+towuvu5x
5l97M2l0FvBQb+kQl12KrnhVimBnPLgvjfHy8hYYq8PV+H1w7Rx9kj2aeQ9wtMf7NmAhCzDRRdeR
hkcSsofE1ckZXtFK9gpFUB+fsGBAt9f6g2IAEvvZ2htU5V5Wi29yxDXiAiHHxr0MN9W1uWkR21Tk
c7DAcKUBhIDaQU8jR9ylKxDOJfQqI3K/6uxaPpirjpY/W/CftxIkrtLAVmKaMaCR+ob0tkHrpYpE
f7Wi1TOmk/ip8P+I7uskZ346RkEl4q+gY7o9ZkUiG00ihm6dQ2TQNZN2v2iKwROPgF4JFGXIQQ6P
r9E+TKe1dspVttrhsY4VO9g1SWtGWwCQuRElCXKFrfajxgLl6vKEdUhvX8p4+dD/4ImF2MfAekna
3O2yVf+WKXHrWjYpu1xChmDcNrahUULJhZLQLT+Eg5WGoIuHohgu8qOE6NVeYz+iaDrosQM2okHV
kJ8ZvVtyhK+t1ErzgwxHVmADItZgd9ujSYkZFqr3tzQIexEAas0reVzgYNecUMXZVQD6sUMHK17g
3rnTTn+2rmvMdDyiRUF5/fRH3GrVEOiWmXZ2hCmR2kzIhrSCgr7EexeTFxdkLfVgle+xgIJiJZed
zbeeEHZk1AqeqbjJbNnV4+kw7WpbnU6+29TmaXeMR1PLAeLpT4Be9yn/i6P+pkxYFw24JqHs40rE
OrYcupWNgz1QDnXhzXFzqGQJO/KQdWhy6OmLiaT7RV8jr4EmcvR4b1WL5upoBpOsZQsyVyvXyQdk
gCgzfbd62WA45nikGMyFrt5brgjXfY3EymNF0NluUx3+5mCv1w+t4XzUqxOeUxsMNmlo6aPyNx3J
HUNNtqNpNaA8uxp0XdO27Q/+wXnYWVNLfmQ80aB9KA6OzA31ooyZiinFaWK9xNV4xhKDSKTo4Jep
v8cQYVeGdAhLLZhcgfliVwZ6RZCAwPpfLB4+5w7mAJ7uKz1NgISNySK5Dr0S9FzUrvH4RYpHH1/v
01jIbNxqB2E+qrjiO07FxdpC6d+g9YF9wv5127EyFC3hxj+P7+8sZZ3x8nXmeRUYwUCwxdPx9rFd
SqKSx1foRtjr7GuNrI2HjQ8Gr9DObHItP85sRohgj1WjkZe8FIqBJ71rpxayt2vsxHZeNxa2NZ9X
iIS27/dluvzYmxElzKSkZaKSqSAKLEBLMTjn1dgcjzXt6Bb93IzMpD+zSKjkRiauJyFCH1UHlv+A
mLVGcrIzjc2wouYiF19k3/S+ejBm9PqQu3JpMdFL9adCr3e2tIORVJBXwOCnFb9saHEy5fREwnQl
Es9KbQOKElbFdc+UY1r0ZjN+iKin04o6aSYfvjVZS1p5m0Px8ti+oc2HZgsXffSM0sTnTHJo+K6Q
JAEloEZdX4AEReFk0fzNfp+wTH7jM1clgqVAS517gGH6mF4TyGNgyJLmTmi0iKvrV2zbJFN09YTF
0lO5+C1e2ZfCWTvIhe5Go8Pycyy5Tu0VXmm0CIQmSOI618l/FEI4h47kUMRIuVBfa2Nmx9QKA+Ac
PRyTZkeHfIVyCkCR32k8LCR0YXJnp0Xc21wuU4VJIEFBN9VfGPDZcRtAXa60ByymoKneQh73hhoJ
eq6oQ13z2qTl6FAZ1wmHYZoSMzxAmDaq34BVWb2vzo/sltpxuBxOffMpEU+nquCbVIrgWhB2TFHH
B4bS4VcsY/W5PdLmXihqSS511TImi33AZl2Ug7qWkJOm6P1C1/utHAlr0WN8leNCnNoE8AoElykV
bdiqRdv7sxxmzMRGGAtgD2ee1H6pxxMaZN/eDmtUnLCeqcEcs4EJY0qYQZMcYTwaZajkloG38hMk
DVFJpGWIaQovESajbAH9BfyvKZUHIFLb/h+GTEsyNiYlkUPzvRJhIQZgYQHyB9wgQambFZbFlWfN
ZVu9ovbuLnsnDZMWkoipLpW4x2HTKAlf1gNaautddHlz13pvYET3st/T5r//RSn+oUUuGImEuPal
EbS2T4D3nsrRIdZjOzXS1XD3Fl4oFFtIYY5cNsJlWiT5FSLqFzfds8abnoMShnYdZk2htGx1v1kj
nHyZCRxgXPHq2oa/kO1TDP4F6UXzPpXlBzsye/97WGTPTc6gulZWoHK1XuAjL2+2uRVdrjA7Y8wt
rzmqB2N4No+rz3PiRlcDYSFFpJM6/AxFv7+AuNdDoKghG0OipYmtWoqzotZqlwOabwrETRYYNleT
AamAzkDrn3kA8qOvfzjOTkeTAlZcT6mjCjB0tJH2ZQvyTZe431kbc2zLTSfYffKv5f6TcqlpkiPu
dCypHadlkwsLsBEMUPr+5UghsTCVMJn3bx4mHme+vxHEupFbnE5nAHFn5+uxc3Ie9uUJeZv7qvgv
5vCbFGE3gj7p8OCCuNBv93aBO8amwi/Dvk1/09z/cu7tH77w2rrlS8pTwS+m/KWJovl6AhqYKtZI
Sk25BoonoXAmk8UIPlDSNJ185Jt28LDyXkShy/jKWdK6QZYDwf/IUGYJo9EnuTSqPWQYbj4KKrLe
fYWWWcLXS2HkA7fhywXLWGDjqrk+JiZLsUnLGaDZ2RAWoWUUbE0ooddPGANDe3q2wnNb3b9T9G2K
s/7d8MgkYPUghGNSZJAVs7LzQPdWmKmfkC1oV+j+NUWR+1bVogrvwywCndLcvrwd7MtDm6LQiXcA
VsAbFGsqTJf+HleEUQhqocu4iaveNt+26NOFUV+fQvfjkhxOaBYYBP3jQ9eNCu1ImG3VdttzjAXj
K1oqmHqKhOX4f6Rd127rxtZ+IgHs5XZYRImSbFkusm+IbXubVSxiFZ/+/0bnnJiezWh+JNkIkiAA
l2Zm9fKthRbUSUDzXDagS8oVZqgW8Dw4lzvTADPVT+hw/3m53UIKY3UB/xYNMFuR3CGHPpAlFkV4
uOKD5clYp8rjz9uWWbtmcSY6MUYz/RDQsLXA+IS1eBNca+9xUQd4VCj7TqgUlwEBJWUb/62iExpU
Sd0DOJ5I5GsN7NRDsrwtEH8TEv2lPK4+5IRiatRpMtCcF+BtaEoISYxlR8EenDPUosutFmgcCWT7
TA05lPtzj4s0UmJGaKI+Xiz544QlmlmM/6KjIAikoZ9zA4pg9QGT/bpeI3o/OA5ZRW5gf3y8oB/5
iI5Dc19srM8AccB67SAiaAtuOoGjXK+9JZP7QcpMP511/Fwfnqb7GBMwGxnXqDu13u2nuK6SuyHF
V7M8IdXEPaY6IzyFb7v2HU1dPJyWbuy/IWWM3OqmtjfQIKJlHTwbeEBebO+zJ16Rj6Pu2eKvLuaF
EdKAfFxVdkAoBtftY85nWb81/dVwTo7ZhVIj1QNuNCWogO2PaOSiKD8PmJ0gDYzkzrHie6CMHfb+
P8D0+6E5rh7ChHbTREpn0uQQ/E4su93q3h3ajWt7WPJec75YOjkmo6T0qP5vVax2GtuP0KlobMgS
w5OtZX2qq31ofz5zEb+oWbnBQmxBuDO6JBlovIwEBzk5IUFb5PLXeclFsZ6vy34f7xqkTW5SPpm1
pumg9Cwsj5jZ29LQPHBfls7ul4PY3LE54vE3KZS/NBVbCa5CBSsyaVGdlhxADLihmr1EQ8Je23EM
Kk8rsmPP1Umoy3IBHn1uPnQim7Axy9wbkXl4Abz+aCkugKc4B+RIHguMCEWTFAN1GKvCKj2NFI+X
C8+KcZTv1bJOXi1M27TvBagY2+41MqJjkfyyPCviWBWeH3DVARM6TZtoo4FaLE3rAccLFhP9ARn+
cA7ECWXRmPzTYLZtnCU5tSanX1t0oKbWcuVulaWLzO9DuER/B9k56AXHIm30ZXGI81x8tgm8a1Dd
qDUQvyxtJHPuVonb+B8wnbTvmxfRcjxKtiA7hni25j+5SxT2gnuAjtxWzLzwiC3CJm3w30YcFyuH
0PNjWg/E+rWm8dH/Y8URR1WxTZkhkJMbLMihJdEYS4LPd6fjV/UCnG5UofhQiBwzzhZgE2FIDXmg
6sovAQdi7oTXGKfaCx6/3fR26gGjkD95MinVwBRoVWAL01ZbpiN8WOuw4YTOPA18bdmfyJjUDVpT
ishwyAC4visPj3AWl9KKOChAeYCC+Prqr82IHC7hqBC2XNlE/+PDYhm8QtED8tw78Aw1z8W/RjyT
w5WRvCgN6Xq44/EO6GfY2AFzZlrqjraGWV9mT0pMPl7fb8FR/zz1dQVRmFBvyyESxmtvh7YOeiLu
EYuqPbQIR+Q4Kp9dLpwtqraJRyRaECQVQKcCoyic8vIs48tA3zexIFDCvtKfzFhoZq3rJRUzwEGv
4jsON/A+z3g5bdxfpEbH51H/Ig+/abuNg8yasz+7tynNm+Tvg7ATSGMqA3K/BSX37uRAO3XkA11g
Btkh4Nt78uNtcvNV+Qk5JhIb2kAQYnqw67xLZptvi3sOCc7dsXsydXqeioZe7TrbACzsS/bVEwmx
CXAHZMsvbq5t1oJMjsRkcmKpMftEAT17S5sbgGuVWhtMa+09oBdyzjbL2RNajA5UTvJJFaJr/uPY
OvC0Vysk6IFbh5kFhC+3qXF5g970RF4bbD7NMNaHBD1GUty3dwSxqL9mhLzuUP3a+7yrnC9BTI7H
pHeAVY6cJe2xQbMB5jFwm0sV3Q0b8CNyPOaqxwTW8+1D8riF8XTKBPvJDWovfQ1z/PXq9td5vMGo
CcDY5YYc0K8D6VLc5UR74KVf53X65NJYXTEOWmWaoPG8RXiLOwPcjf2AUXn8QdxAhwcBZ9gSLMfj
3B1PmtmSESasg0WDwUHgm22xW9sRl4CR5VkNzh2yZaJLEUKiaYBio33oPUS9YfWA5AVqvFgHxg31
qAT9Eep93yY7ayLHZtmZNFuQr+Lt4JvWgIayL+pjJ/ibczbe0RjVsUAzQF40IGYrZ7JIMX/AK7LN
x8uT8zAaQwrFQA9pntn0nt3UedTs30iZO2i9ogmPFtAptzn+msm4dYGM0qjC/nKRjetzHc+bE/F7
S0ETs6u8CsZdtfLqlmPCuBQZrdFmXX2KZVDM7Dcg0v8eAGZAnHiFzrKw5GngWT9tcp+Mvsi01DTj
azZJscSHFxhJJEV5XMh9NUZvAEv9v5nnow8kFTqa8hvZw411trwDEnMcNuTKMaNCojDLIrOifKjt
42VGrq4ux5rQV/h7vvhjD0owLKI6yUFDJf7gmU/pO4fxaD3mFgHGtVDTquhOdALBfzv9rl0V6cu9
4TzzZt3n50f+4gCTrQulUrpILiboYAMpMqvY04eEW2+Zh/IuJJf7j97t1uNa3oYpSiCexznlbf1k
snWjpsoloBCBOl3aWSwJEpgECt5TV5z3uq2bsF3yp/FXBTOXJKp2o429zVzhw7N5bDcb0U1uklEV
/SgbUf8fEu9ktdKxd9HXgH9i2uJrzevTvG3oMef68zxGecqHIgb/bUcbaHe8s9zWC6bA6IVc1lOj
DXBdJk6yDFy0P5PAuTxwnp9HhlEMyngJpWLEKWQSAPx2h93h0mbtHWJeHDzf5TJ5HEYnZJJZ5rUE
Sq3Vr+2BrmP7GNfVyvJ5h6JX86fgagilAKakm2xYGCw0qTByBKWu6Ev3GZF46pReyi0CzFFiFW2l
VQICxu/WxjJroOBy9xnMP8xfh1CYIrhhpP1ZvsB1ld4yLF7a3Duva4sn/JyDsO2x9YiJ21MAIjJB
ia59S2y5dKSXC5ZuYqkAmt7QUnKb4Wa1gCIIFH/KRF2XkRqxl08NHZh7HD+wiNiS1wihblOYT0BP
SDCSI5+7uOrMjh4KM+Zo3rrDsNoKKUdkNxFGpbwi8rxxnRCktzwJa8TRiMSuxJlSELxYW8QZSHs3
BLMDmJhF4PbMOeGszgYkt2zKpqghnvhJ0JCbaMwTgFn5W8EqX+t4l2Ec+6JDQQSOXnLdch49lt/r
4hwpFNu/eogBMftwzV0h5Xi4vHBONltY/T4Zy/Vl2o2pGWBXgV92PpokTuuD5+mrPYfMrHBNyND/
P3kxoO5JptrgAtv10dhvI6vs7U9e2/GsGpoQof7FhIjZ64HWKwDFOn3FKYnv1yFXfmddlAkJxt9H
srnP9JMGKM4OCCtNbRE3/R0uQ3XF9ftn3a0JKcZ8S6oRVdpIeQ5TCdrvVAJsmxIvzyEqBkVEAGpL
weoiV9h92ns9wXS1r9qcZ+PwIYu0n8ZpEQYZblRuMX70kJGPBrOumM/hqZBZ2z45LKOl1F4WxqoB
oRSOWPzcAYG1sztAIF4wcH0mRrN2BJdzuFnnZUKTUVumKiRYhoUL7lW7AFj57vCpfiJCpFkKDv/z
3pLRH618HoZ0BDhd+is5jL94tzer4ycnYdRFGavYadJS6bKoPsRulk3pfWTX1qrdrwLLlOxnzuVx
TsT2bQ8AYosLky5S2Zafq4E8tr9D4pZeoFiAQvPURw49zhHZ1u0Qi9P0OoFGxIgtsFVSHyqfANdV
X/+SnYPN63eeL2F9X6nKCHqq5qGgZ1T67P4XdlTRiLu3B+dMPOvz9tk4akulQjhRW3KuxbJwAalt
sHR198T5POWtP3ynyUkYH93Q0ypWGvAeGjRSFFBfAQRz+wAc4WVdjKEzxjKhd+U+fP27LzMiql4W
YlgW+HKwQgNzzdlSdy2C3roaRiy7EDjTRozPP9sUErZwgHtsF7vtWztaxoEUq82mdFpXu1PPwOHA
zmue4HLMIgtEKi5C1KkWUHvtmWC7zOlQesnzGBwiXkFlvnX1mwtYOM48bur6ItJtQXZWEoKOhJzk
D4cDF+idI6jXNqcJN+fmsBBOBgg9P+sEW1Lsy131cpsr5iObyWEYQ4/tmuh0G67KpyC9EwFEON1o
bo783m1K86nZCSVGDYhd2130HsKzPW77Ne3CajZ57NaZBRQrdJ3tD5blvO4elqXKI83xzDRGLShl
hymFE0gDWU503+hI/BJAckikA6bWsu3bJ732a92QBY1RE5juj/s4pSfN7HNDLInghKhIIFfFdSs4
bK9R4zLhkXShNeeWKoyzW28DOO3nJXcwdj4lNnk6RndIYhGEcosDXYBa/FJtq45YWMPFM4Qc9aox
OiQfasloJXiE/XqrWcZ9anVI6WDI42JDjH35nluz56ktjTH37akqezOlInY8ButV7CBGcKUVRiJo
xswuPN9bay6MPi9zxtMi7KYYIZWF7KTgsLqH2oRD0G/oWVh/x+sgma/hfz+ezsQLi0gzOjEAh8gk
2iBcuHMTu31akQfhEyNVw/IAKI/siTejwFMsOqtYqkWRd9RWRhE0F1nC6KPrAhka3lwQx2Syy16K
VpaURQJUXbMhcUBqnknmKS6d0R5qfVGKkcIhU5cwrsnoUSg8Wlt6i2wj9oMPBHomljfkWznx97zx
Zo5UsBCfFy3IuzYC+btwj+QWlqJx1BVHO7JrshCn6+FlBCcO9khOT/ES88x1gyIZhxDHOdMZLRKf
tZPa1jA1ud287xyQuH0Q3kUxspyZcd0qNDIAUM3iQ7GG9anDnsnbRHi6kO0RoB0xjV7htnw7WC9C
9OmiZ1p9/eSQ4eh1FoS0KLSiVGK4M4XzrHw16zIja+5473xRW0XpGijQhqmwvaphKjS5QpHF0Zgd
+qrrYoDPW5E1aqSHp127kmG4eJluLlHmnVq9MFrsvqN1YDpZt0/9R2OlfMTY+GDa3joh3sHb8+6T
ehd/2uS/Tsp2rZr1QlalBJsO5YPrvuWPyq80JYH7q2gdjrfxN/HONylG4eoBFjbpHT0fNpxI5Kgs
0Xjx3BtLzYX82nsOpyickzGKNgLQ3XimEetzttlerNGFQ1psLzFd1sNtkJ2X4e+zMU5c2ShlnA4g
Vm5Ou/fcRi91vdm8bF5hL7mTijxi9OQT30bAmEcrG9Dszz4aqd1t32M70H1wkGyBZKG1r3zuwhPe
ZTKuW1sCcfFEYbzHO99duQtrfMA2yC9eeu1vjPL3PTJuW305dXK3oCjoPlAp71aBjREaitdyxlII
IMrxCNLv3WJ/RvcuSjFQjAJXedLtAHu2ovjfcj3jvFVx1+WSSU+E8fPcXTykWzDFyV4fYtf+J/Ch
6LL/1lxsX2wlVE3UC3goABTVxLjfUHhHQN3cFi4OO7ANsYWZhj2KP/AtfMx9xC+3v87ThGw3bAPE
0DIKcGdnjMXSWQEMGVPYVTrHh+AEsQnm6u3bRK8fvcEKbFNsF8hhnqpXFreP0hrb5LAL552C6wyY
4IqtBv2Pm9MKhdQMQDt2tuTuhZ6Na3WsgNVFAyty/uh8x4IeqSwTzH7WgMfLnRNWP1NIy9sHne3b
VjVsNwXEIJZJqAzPo2+1irQLneG2wSLde2EBBw1iZu5+a/Y9xqtDt/VDV9t9hgCKNBxOtWhO5Kbk
GYEwhnaQ4wHkawejhg7PjM6amen3GTPatWJnxHREHf3vwTqw79H5lpENzSh7msOLzagVYblmQo1N
eqTNuU9kmV7mtjwkL9UHmj3C2vrkrUjj3NofOQ+1MlA5Ah0sEyrQ8Bb95nAFtVC3DsKYSzGIL2MV
oeDlb91397e2ajw6so36ZA5O/3xeuLcJznml04tjLOYwNIopxKjoHY+uPQDGIqnIbQqzLumUBGMn
Rf2Ua/0JJABH4ytO6cX3Hm/p4KzFwqpLVUJ6GMXPa+PRxBiH4rkfOkmArnKPPlRV67zlr7EjvdYm
iVeNigRyj72mX14gYFlkxZ0Gmu1smv4ARpz7sIk1dTGCM1Lkjrbv1ZIgcBaXZHQ8T7zn3OlcVDml
xkhv3S9UJMlxXBBztjbgsLVHGsLSJfUcRTHHIVNSrCBL6AXqY5CSY5K8ZCTa50BR/HfnYf1fMWxF
oPuCSGvpmHwUG2IAcOwMZbFflHg3blVj9gIVCcGjqAEOm22HTFMMwfciCNrHtwDIfvBtPNhnnev/
zgm0PiHEuNtjWBRVUIj0pWBEXXfh1C45HHizMVdbzyqOKR1GcVzQOXgKahzo2ccaxbfyXveSuyEk
tX0Ghot9CBw0OR8szQWKG6wZN1ib04xT+owi0cJTIZ9K0MdKemThwsNtDpnlwsk1MkqkSBdDMJzx
+QyuqLBqbcc7c2El6Udu3SHjXsuSuBirHkTosuyj+F8dn+zI5YWnsGbt4/S+6H1OFFZfimMIgGjc
V4netBGnwgZTf+k8rb3Q5YjwbLZrSoxRTop+GcQMpSfqawD4AUv/FCK9cIR4tlljSoVRSm1UFBjf
BavbmLR4W5F42VmKvXnJMZNutURc9bzgci43NKXI6KYhVnoJqxgophSm4E2IlrVWHm5z3qz90uGj
CapgGNi7wEiWHEmhETU6jtVRwAR5VxwXKs7DbamfZb8JIUaETpmAlZypQkFHjnC3o/saQ/0jugD8
ewFlSYhtfBD8L8/+1BzeTdJD/MH6E9qMfGlFjrlIVQaHNHQTgSOi/OnBlHHukkeGkbAAsFy5IFIy
x0Ihw8Mrehu+ABP7zL3MWb07ORAjX3EspXVl4jKfUxTc0KjkDgBxMa3lcrmDjH3tPR5Q8+zM1JRR
GCkDALCZjp2Gw/Vr87rJdtyL1l5FB9i/vEZG0gqjrA3spsf+ADu4H5ebAw6krgyLJ9G8S2Tkq1uI
ZXIaJAzkvskv6PlUZNI45MnBJsMM/4YGIkNZ7tFU4cuk4mW2Z2sQk/tkaxDKqFV5YkCfCEhRdavF
LvPrj91Xj/Rbxd/EMWthvhmGLUSUQ6LE4hlnfa4dLPwLd+62XconUsVk3L8KL/tnXjPlbCVuekBG
s5RaUwxVCpL22VavHXWDK9vSKn+W7DXnLbnEGO0SRlIqqSGI9RYm7Y7vsq3YGUbHoE/+HXeyFYns
hBmGqlbBNQ5FhSwbsnCUF++TQ4aK0w2VxVYe6iFTA2OEXvYbd5vbgz+erXuLRAjWP4f/x/gRlx8Z
lWIGZqIIIlQKuB2gHYOt76DDKHoO9wpn3VN02WIbnYyFrVebNPEOYuAZdYFpXDt6LTt9CNfhdhQs
rSXn7R5Vqp36OPAGGZXZ+/ymyXiqenfOElEGTRWwpERwsBcOZfAPg6yjinx+8gDQ6G39+Xzf5Bjm
h1duGKMEctJy3HncAbV5n2dyhQy/p40gaZ2G71cO3SxOAdlb92JjGu6f8KEmw2xhnbKkscB/Stpf
uoCyO5a1L97zu9OTiumxBrWJ5qnEnsz+hd+OP/tWmmkYaMNGoopNzQ2DKRlFGI9o8kj32K/twMk/
2LA0XHjSWYs9ocQ8E0ZOL+kCI7q0LyK6G2FoMInEKyLOphqxmOiv8zCPFShFnp+6gOIIRAVB51fs
LBzdtIJN3pDyYpdnopF6gxjt04/indlZnEecFbjJD6AXPhG4Xum0SsoSrPRq3CM2jCB034kgl1nc
0jPv7RgfSA3aWlicwxER4fPRjvfyA502RJnOyheEcyxqoP8QssmxGJUlYVqyMQO8HnAOAR66IKoX
iZa0Gs5Y1XMhqUtPKAm82+QdkfGEovPYmbGE28RMWUHExHp5srzW98CfnBNe2/NunZBxheQG+2Gk
BKRs7a0gspvbQHx3HzAB8fIbLRr3zssr3agdkKf1eo3O2SONT2H/UAf4/ARqkrV7xTPv4YDynDTe
JTDOU4iiXmoU+GVb2VPh6e6wHhAIHLxl5/OK7vuNFRokTVhXT8NUTpRoRCYXxRogp1DwGavkYj3P
exATQoyBaAWAIgmUmXCH22IrySRcgc6XfF/4msPhXCrxN96VBfuW8jJbJDKkxD/W247kXkkAWSk9
8EKSWcypiepRWNUzRp2hXajkA8HEWB5lgPmHqRNsPIr74XkWgH0bovW4U4xh0hgMi5swvdH6SKlw
0+azXujkjhk9JPRyJKYxVew6+t3esIDWDTbyElN+KLzRjVGfvAsQZw3xhCSjj2I9CtVMSPGs9tvo
y61rWlcnO3pSQsJFMbhif9x6WEYlNQu9ESUZ5GglbrQjd/Wwiu6M3ELGL05sD+5NYBmSV9otgYAe
1nS/0/6ZF/Dy+ItRUUhIS0nbgL9k4rumqwqWA2sNTCrusCPHtLA44mOdGJfsggMHKXGrtZCQBcKL
pRNjw4envra8FnSunDKKp8zzRs9TqhLf6mX6FG6hDw7Ase3JYsPLLHEOx+KJJ4oWgmGpMTsT/7iV
ckv4LFHrxBZIotrcEHvW5//mVbYZPR2x8lUWoOsQwmyxlWUFwLztw4tBsHLDXH1ydBBHg7Ot6O0C
rt2ipqyKgBC7ngYSAtKeDnBybMW1qnlDKNgm9IVuFkFygdgjWYExJ82S/QWG2O3YATbxKqisAICA
bo9WTSl2QsvwwDohZIV65v9wMHyiE9lG9TCIMF+2wMF9ZYk8jXhCuXUt+DGW+QCa6JObDOUIo8qo
ICU5J9LYUXqYgEkOlzvPA64f55LnU64T5mE0T5xHp7IvcMlbKFf3PUdGKPeBYhkfPJ8bf3A8L7a8
m5bxUKg6joQOgBOwC9EQwitGzmJwTJ+J8X1Ovd6hOxRe83jXW8lGx0gebBeKXuJOAMx5vfrao3Ac
WJrDc7t4OobtZ297yZDaM0ij9/uafAVE8galLp9rnjhCyJZ2W1E6pVoFbXZZu25lmRfsFQYW5mKF
GgZ2aHFEfk6fGQoWzmiyISmywHCiaow55tKzqyAej7aJCLgn9VE5oQj1/Jkdb5Ob7XaYkmNY8gyk
2NCoQe6yrDCT4LvocTQAHI82i5Copl2hC9wSfNqZqq90jCsF18Qzd1J+9j2nP4Qxh3mUx3mvXiUQ
HbExkN0B74eCGLeCPuuuTikxTKuLiJXPlFKwjA7ySLQTDkfTNQkPK2G2IDElxRjCS5WIaRecRkTm
MWlGbNXCTLFFW37g2H0h8jGxpowTkMxmgSdE2dTNmBUdWlhAFIK/ICnwqL3LO7esSMNu1mBMqTC+
+IjkdtGZYBwMtJDcjq2XC5QzL0czq2GmZOjPmMQWaSR1UUPJ2Fu7aQiYEuuW8dcXQibkfT+feTqa
MvytczHeeNVKajfqIHiU7WIro4F16cV3ufWZbD8RPt4Wv9mM3vR4jLedqXlwiVR6i0e7E8D2m4jC
JCLo/+T5EnP2wFAME76tir3dAiPppYqFJEaW05vcAoDnbSu7p7W6bVcCMpYxTLl9+2yzKZUpQUai
9QjVzFAGQQRrLsUaGrwB6LJI51H1iQDG52Zk5x/v+4yMaC9USQPqFfaij3fPQL+mScTELv10kz5i
ip/XQTVbmJuekBHv6LRQ40WJZfQy2sEh2P+Dnbp9kX8j0H+dihVouesWRt/Ti8zuKsC+e/vLkkNi
Xpq/STDSLNQhMtkKSNAx96MN98/Trf6RN2k8i285ubGrbp6Ic9gUcZ6JlAmPbndIAhsOJRatIWX+
8vn1xUPWno0sp+QYYc4ULRWEDg/0fIT9tDWU7QF95mEIgXN/cz7ClBAjx4o4io1BFT10brgPsWEt
BrwrgX76l4QY96C/KGPWtiW9wHGTVsTcJ0hL0H50+5O3w2gWbWF6KkZlqIYQalIMcQJamGDdRVZR
kbOnPOrrr4P+Src0/j/2NPKuklEbodm0C6MDi8AT74HrAPCpJ1ok4j0ZZek/FL0hS1CFJvwtVh9e
6tOgnRUDKUIg8vR71VHXViK52ZLrqs4K14QSc6JWSpXQgHzhzdSXBANvGHZbrDBHz2OOGUKqICmi
oguSiGWGjPqTolPeBI1yjZoey3fzoX89V2i18cP322w41+32gxKj+YaztljkhgpK/vHOfX9sXh5M
5/cHQeCNpQaZ1ROVGwzPGDCMaYmCaJgardowrB8IUVEVoTk+agiGnxeksKreMrAfxansp0O5LZf/
nZ/65KnHOT9OFTTRVFDpUAT1GthN1FZ8uZzEVCkEOgcSrB/pUlvyerF3vwCRzgV6uwLhMpz5gxrz
jGGZn7PL0ArXBFUBZFnYsV+mW5P3kCTuA9BOsutWxddf553hYkSztDCj5vkIxG8/85y61uApiJIE
htL/gHZuhEs8DABifczuUYjWdYB9IQeI5rHLyx7e6zM3aJ1ziH5QZM5+6RZJOAaJQItmW9kOHim6
KGo+3B3Tc+7JD0oMC+fZaQTMWIo37RDy342jLX2+eFbrmY+fUKcSxUqy0GrItRVU3JnnnRJmm+bj
Ti3bvMeltpa/lZxKQUcPoh0Bz+h9mSsKSn/7GeecaE0SJROjagDm0QXGOkkpFKDWgX2fbftdeR3f
NTsnIqAyG9IBYoMmcvzA5ESyc6HlD6qM9VjUgVRnIqXqby+7eC9VwKeN7HtltQw3AwI8rJSInAs2
NKMx0K79z9C++O077/AzSvHHz2C0r9RGynnRVgJUlYu0SyYTMUTaZbAW6GlGV7OFLe1hzt2QcsVX
+uOZJ5fOcHKKIXih6ErQLcjFSdeFNXoheb9zo5Ko6EjYZRkpbLg+5fKwHpbWDrPyVhsDf4dyHQ2z
USwyrPSFl7WZKzj8uBGG8/txhEsZZWDAtW17ZoMNU6jNBfutrxKZRIBCKd10a2IIAO76Etv+tthm
Awdq8aynuDFuyYF6YTduivVv+7DITC27vlBnb4PE7h48RMfcaZW5yH968KujPVHjVaqkp0jAwYH1
rBLM+qK24Rok4YU+XEKUJyeEitJUOiHA2yOsE6xF7CqfSoy2kLFwOeytUCm6dXmMi3suJBmBOM70
rJLBxf254wZDqg6WXOsEj5ZYwGTDYO4WUyzV0ng10EH1nr2YSysZrN73sOUDe/Ss6Ll8sE53B7vj
loB5z8ton7IuRjPS8AvxI46odGBSCMtTuKZjbp7lx+sy/kEXnfoztn3hJto1SjvY+rSFeh3Py8YB
+isUukUsY3NSiEo3EhvvgMTreEMtc2msHz+CUXpJEprF2czxI5AW6Q7S6+nRefqq3v9J5uAHIUat
JXoYDaaB015QA0SaZ3n2AnfAYmeos8/b9mMujPpBi1FlmIHNclGnqsymmx6dEEgKGxpItV605J2M
fuwPhpZlrJQyRIlOsP2UHWzfiExToNoAr1dY2sczt7Q7axImJBiZUfVAVZXyLDwu7sAOrxiNQ1UV
pU2Lc2+znD+hw3B+Lw+9GdWg49tUANN1675G0LkcMjOOMYDivm+MYfzUPAOxkN6Yplu29DuwAfSo
lJjebVcL2/ukRdT4br/nUKU//tY7MZzeaoDxEE36TpJTWzF8iQD2DEs3DrzqzJz7/eOADK8bAAY7
VQ1ItdZ1ZRD84MWIKewvD0B12OTDu9CZ0PAHPYbfs7KLsAcG7yaTrS+iM151Xs9LXgDK40LGDOuD
GMBE4FTPrh0kBHGugJZnavg5L8UhxDqciWKEXdfiOAO2brz8DtzwMyHjYGVwgLhbIzhscfUKJ6YP
9YtGDQIQa63Gdi872Q+ABbkhHys4Eznxmu0125htuck/yuY3GJId3DSkvMr6mL5aZ2V3xqZ1pWOz
s8unr4X9GS25K57n1eK33LELTeo6F4yTCoLw8N7eKuKuQpIBJuzAz6XOWvkJKXrrk1sVxgTNnyeQ
Ku3GpYva4srCZKpJNCt1Fg+n2B+t8/5rfPIO+fJLp50Lzxwu4j0so2VOxkk8lzo97dYW7XrbtuTw
1b7DCHD3089bUUVQDASdgoi4++dx0yA8l4Yh0ONu77oX3cHM0MHLlrwk0KzmnNBhziSEwzmuF6CT
kuxR3KF8ePi8fW3zYeaEBKMmT6m6qHvM2Txq63NJ+m3xO92enj4ib92k9qG9Qyzt00Ii57nmvaEJ
XVZnVkKmtsoFofvZQ0r3RNIvFO0wmkV7jCTnbBDx4ey0dvroOCXdv77Y94iDyRO3PXVWLie/hNGm
g94mYtngBqKNfzw/IgEmr5E4sQ5oRuMYpTnfQRY1Af2oqKpgEPMn36CTSAhUbaR5mjK15IrYPO9k
NiUiSxIiZhH/UK7++EQSMyTyDDUzqBhgtdBwgk5DjPQYLgdnHQNoNOL5z9dGM1avTSkyL5nJwZik
oY77i4n8no7rhejEWIC2Nvy1s8TQ0W+yCchuTShcpqat9zayCJ/aAwDDfoWAuLBvc/SscE5/D/Oe
i4ucqFmN3+MfjxEScORlt5a8gLsAbs4KT+kwj6nLWhiivQeP+RgSujvaMRNrtVwSNDIuYC+t5Dc4
qOIBAFwdzBv3zXYULS4L+DY1fWHEw9vj3aN7Ren2FMANoIjENc/0/W7Ro/cw4ShZLZLLpQC9lNhv
byO5WwJdOCO7J+8ftS9pkztlG4rqNA1rofkP9z4EnROgC/e8tL72PdqlMBbPYZU5/TolxzjaknFe
VCK9SuHknGt/uXyIAC378Wpd0MrzZTWSy50WnrXKsoTuCVGkmUt2oVOHGicW3wRwqxaAqSVHINph
nKwYyFBZKGnxpGGeS/8ipzDNrxcpDSUji8TH58sSehbb6dOeaDym/Bu1802GYZJ8lNRzly9oXPmW
JQQboMN7gTwJBKXU0KYrR3gGZE5tT+6R7X89Jb2BtmZQRL04t7GuAItiKKjn8p4iX1u0gNsTw2mJ
5vDudC5umpJm2GYwhlI+m3jC9kxEEqzGE60aI4BH2eSL44bPmoxvdlGUn9J3LoxaLkqwaHPobcBQ
oGjHoTCb054eh/EypCCLgb+Gm/TtQbKig7jUjmvlHftrvfCOP0c25+5PybEeRwdjW9e4PThq3WZI
rMSz9gHGAFe3pXtuuQWUyTdPMoapqvvyMmJJF7w0ClcJ6GiLDjk+GBtM6WPv068Ddm1/cge958qS
P+gyBihsJC0xqAmWiZbZdql4Fze0nIv7Wq3WzZvHpcjjEcYSBXpRdDVVY/rDAd2XGJi+fZNzFf7p
iViTI3fxZcDOXygRu3UWkDTkp5dcD35WrADNjyKAgjYQtqnSrNRG6haZ+JhLdmRiFMmL9t76aV2V
hAuENTMYja2L37QYno8X4wmJj1wE2FxMsP0msZRj8MJDCJo1nRMqDKtr/dBLdQsqtlER4UPzDqcX
ztNQ+f/DOk9IMEzeKeWYpeeT+NhDF3mh81iTyjJW+ptorRuNiwsxt0f+x8UxzJ3nQBqUkW579GsH
M9hlB7mio5ltSJ6DJRqASf7+8IBCoJ24KjB7tMf4iLmO1dqpVlpB2hUMObcRYFalTC6BEQBDyhps
XcCPQj47dc6ebNkAT9tzrnrWW/imwjZaqlmrn+ILqNAQd7tdJYBP68hyQ5ePcxG/ZnP0Ew5lkXSS
8axVg4qHbS+WLTyJtLi5K+4tw+VCznMET6PXO/HwugZyp5kQPHjMthCuYkz0Ou3d+iI6/6T7b8o/
GmPPtFNetuolER9Lg6S9N44WkpsX8qWdOOr/uiX+D8lQdRlhOqAJNDb9UWZi1WDpi/ioll7u7awh
tBQfhWi6LoBXUZkNo+UJMfZYbdjIbVJADK1wJ9vVMljJD7k3PCgES+vOCFxRS0TBTP5MifbEYcxZ
HTAhziizIRAbORBBHH0H284tCFbcmJ2NXJ3Pg0OaN6oTWoxKi5NOC5S8EmHcgMa8xd7VO4Q/Dw0y
S2dnsGg53LOVB463Nyt6moJ0CxDHVEFnBDw8DUbehQ3UtY1Cf/3icb4//37fBAzGTTZatU+lHgRs
/2375j5eKoLVocTKvIgI183QPJLzgcCEJOMyN4EoYtNSKz4mmbX13fdKtcpyaexs9EkkVszDwpvr
7tcwK/2/O2R3iSbnIFfHc01frnNzydqsge7nDI5kIq1rf44HDlfOKuUJPcZLjqWgbE8X0Is2tLoc
rod3OuWXljbKehxasxpsQosRvzxKFLnNQctGQi52UEHHKAaamLmLVbi3yMiaeTLLUZXP4MRtEtpa
7ygSWn4r96l5O6TYRbLkmh36xT/02ORsjMSJ6BA8BSb4BLtAlCWwrIBPk7yUoJo7ls25SI6gGYw7
ocpAzgguOJ5/dCVHs5BceMC68nq1PnwB3ZVDbVZxTY7GOBMFRZ7SBDybDx0CzyXG9mbFPXgBwjYO
KfqpW7fIaBA9PJ+LLAGpBn177luzMkmNrKrfw/1z19o7ClG3KV63XN+gyCJoSXVkCsaId6ucs0sR
84/55v9I+7LlxnFtyy9iBOfhFZw0S5ZlW/aLwk5ncqbEmeLX94K6zzGFZAm3b1W+VIQjtAlgY2OP
a11tExivZ4KhbSCfrdz33nXffBWQFmitBu8takaW4yw5nssUTPr46rO0o0F2inW9uUoAf1svwa2x
3lb2VwQ26TkFLXXT2eJCZO/95Znf7c+5mSwHaVo2kaX02IWESFvwZ15vtX71MJT8QJbehEc7zlic
UDJC5WL1EvBQEFuiL61zo7VV2oJvV5cFqNy5WjXp4P8oMFsIGMBOf1JrSITd0SRbLEj0ki8puMHz
tSbP8aL5On891iuZo8kWY4HqCsAQWgWZGIVzaPboIJFD8XK25+bK/7TtZDt7Tt1npF14rWFc0Ywp
ulRXVTtHVPSrc16E2yrG3Mh8vs1B6ylopPZtOFfL1A7XQBJM19/cVrFpr3i04ax9klVdDwN8Qb46
A7Liq7L1bYnt5vnEN+/wkS4xpiku/3OyGpWDSpZH/arX9h2tG+vcs/ba/vf+AELz5qWfCSEadc5z
vUMpm2eReUrNGC75XKtlL1HPBPAZ5Tb1ciA1Hm/qRYFX0Yf0WL84W4zn5T4aaJQuN0Ktw3sDmK3Q
xlTL4Bfz6svk5tEeewjonL2XFGXJIKQdJJWCc93VQE9OwN81X/IGGx8/asAguZcTl5fTeVAgx+v8
fIYHRtw83rPb+Ok/a4skMpbn1EogfpRaPGStt0aTk+JdvPNLZ7mWi3Yi5DCeu6/ctlt/gSYf/1dr
7/a7zG/Q2/QSArEGg/P+4IvbTeuC/zS1Z6995/e7xx852aYAUkc0WGo62r1vhYVRmNe3oVVLgUgN
h/ikkTwimEE5rsUrBjAXzbtYrDGWzM0uTmVaxlKZzRdDBGjnElKdMnSEfXol9mVBsS4er27qjMdi
mBNo6nMbFgPE9I395cXIBKOLapHV9mMxk1HlWA51aUabmEW1DgwguhwLnc+qndd2uyjtheJKa+Od
I2zqgoyFMaa+CFJLKoCqc0Da7bhdZ/sksKUMTZkqeSxp6k0ZC2IMuxW1dV4HknSQk7mwR9VwCO2T
wJ2Wm/L3xmIY6y0FedFn1oBrghmv7baw9+AW8Q3bJQu4PnReO7a5FVHeJjKWvFCT/7eJy/pZ8d+B
bfdk2jyjyVsZY6WHXoqrOMVJLZe142iAGXlBw9u28EIN3YTcKJxqM2tvRhvJtsxojSW3uUk38hWN
HVs0dsz3ZPfmAooDcBBLPnovZxPZtpm4PRd6eML6TiB3j+3FovU/LwtuJx/nFrM9MlFVG0JxhZiE
CLNXdEPPe6dKHC3yhJR0c+sVV402JPCqLJNF4/GGMuYji4dAh6XChlrb9TrBWCXaFUOL9l9/82uA
vONjjEjfpSnmbiENCB+Wly/R5ArSDFQ4H9/qyRb38aoY+wEI9UY9J3RVmMYKCi/5CLf6IQudZm6f
DTjghTsDJWLmbNyNYi9ydwYHTjfI9+PvmKww6TpmY3RNlSWNTfrVQWi0p0jBd7QngjzHYgMC12T7
9EyH77kpxqmAeSyNWXWbCHkrJqpEMZ3WJfxE2Q1LL94sLzGBc8opn02q7GhtjOks9VYAJLksHYSG
FGvtDfACjR15aNnnbCL1hv668yNBjPHszLJRQG1Ok9wCUeeocaLUw5ExqZgjGYytFBShjnsBMhzj
1+VdAoR7JjmJ6CCU4MHpTabcxsfEmMzzJSrNKNduWUvVP64/PrZzDD6ArHPlItX9Yi9D/98tjwXM
zAcxjaMWZrOznXR3tsuS0HHVJRdyinNWBuPZisCKPZs11oYOzfYg7Rey80Kft8frmXy1f06L5egK
jaKvpRinFcak+y2ivGi3Mg8bmSeEsYzSJRyapqNPDYyVmtsabNXr43VMO1WjhTD2sBDPFkAlYB8u
DjByBufsGy/CAs8mT7+ngqmRzrEzemHY1qpxW8zS+9gOpMBi0CiAaXZuupUnirELtXQWwrOENb0u
yxMJBDRiISuA+sPTk7Di7B/H4rHUXNKghZIC3ODDeZgZtCAX28NXFzovCzRexYjLeZm7qQFLXUf5
1KDzt4bOjqoE16yTE2DPIiF/8uGCzL35711k+/A/gLRogyqOm2yZ3tAfkdRFGXneg1zrYZ0a2FDa
xxLNOXs46cGNVsToeV/3clhUOkwfZW7v3IFcvEZB6xF6E7gF9cmgaCSMUXhQTKp1GFBhFHWwXV03
ApD1/3eu70gM8xJeTLU7DRrECLi8x869PKfL8hV4KQ5n86aNxM/ZMMoeyaUmhQXOxjEQFR3Xhbvu
Q6DaKmv1mG0v/p8Z3yWdVvofmcx7CHKaEgjxWBzVh1ImdUgMN/0MLuQZqa9Xzgp52se8jH3TxXGi
QJrhfaG9f7+f5zNaIEKr2Bl0VvZjcfTb/37rf9bGvI1Z2bVmhkjzAIQUaX8iC14yQJ2SYKA4ShF0
VcCKMiem9UaioGgpw+TKfnIl6geequwPkludu96SaL0/26l3mO/3AATv7fgVeWLNBqp1ZqGh0pVc
NycbGwUWLqDq1Ns5/jLmXMUuzNMrStIYfHVO77vMAeAIBkAfb/Bkk85YCnOecpaG1fUMKSAn+wjB
KLs33BVx4YkvALDHkTbZszmWxpxnnBadci0g7ca9AnSTw3w+B6cm+fwEnzKvBXayJXckju3XSeQB
SPkZxAExyfECuHEHb2uQBuX89fUJbRsG2dJ5ALKv3q+7i0Z27nVVghQWQ2mzfP1UvAHh5fGGT92f
8ScxHtFF6wW5vO13iS4Qi4+QO2W/xwKY56G1+rwSqdqgrRJTYEgv5M78APRE8f1X/KaDwvqCeenX
4sTrROStjHk41LrrtZZutgLCeWuTuo83btI5Gi+MeSt6DDUkWYPfR2XaQn1BJa7igjqPY8Mn04Nj
OcxjkYHttQgryEH3wPqAQX4CPmI0NuJJB7Tmt7V65SxsyoCPBTIm6Jo356a/UIHeurJTkSj+/0VP
lt65L+HUg2sYliVbYBNDfxlzSJnUh6kctTIi7uUa9EdnEn5yvPHJ1oixDOagUhMzy3EBGYgu1mgg
SBrATsUk85yLX9uLPxgEe/oTAVGYs49TuZmxXObgLnh7y+YMuWvPg8Kb7+1M/Kq+/q0Y5rjoREM8
yBBz9VF3wnGh4RVuHs94TRaZxsth7P9JNlu9lyAHs8KH81NAgkUaorueoE7qg/bNfr4U5A9gdYUd
bfD95tjqyfrHWD7zMuj6KblcqCE5k3SnIjVyGzrh3LZ/eH9+FJJ5Ea79f96fpWM+HS2ybj7rmVqj
gSbGxgKN1KeVkH+nKey7oOeaoOVdA1PiSctgYdmFF3lL4JQ9ljMZ2o+2kEUh7YeLqsQWjlBB2ey6
PoTb3+QX7ZOzaS/NbBb73NIk54KzkwMDAKJ6ccDSjkdcA6B5zff+DuEIna7jRT+8w7uVg0ahiHjR
riin033sB8ebo0ECOAnPwo72ugP8nVdmnqKwBufsf5WF7YwdrF4UrQbyKPwV2pNuaGXgQ0LD+6+d
v3p3Q/fW7l5x3SRqF1lHdCyZsS0WJSAwgo5eRviF4Leco6PtfzA/wDs+xrgMWg04jhRyLs+tizEW
iqjyWCmnQpTxShizAtDosIfyy2gOeF1/qYfE4wj4hwf055QYw5HKxgVRJE4JY8CAlMNmHX77QKhY
uRjO5Z7M9Ov5I40xIK3Y1Ncco3uHJfBwPz5yB0hyruVn2Dre5aI/9UAJ2FZUQ6uN01BDFOaNKhKs
a1qj5O0e5xVjm1CTbrgaZ4V6Aw6ldlRm4O+tbIxWvFNQ8cBDQwPIrB/rxGRjzEgpdMYt0MoyaUwF
K8OLpnnzr2SBUZJhBc/YsmE9wv1mYTdLdSkvMQ3xWPZk/99Ytnqfz0AnhdxIAxa8RLG4r0kn0HYk
BxkpAKp+ZTWaAPk0jJOm2ZREU1NUCZmBv7e5NtWUenlAFVsg6VqRA1q1natCNHsjegsbQ4IWOpB4
KY/J2zEWzGy1asWZcEro+a4HDxkjNI6QwnnT/AWOF42xhLO9UwEu5nMNWVOoyycyAUejhT3awkVs
L4WT3H6RjLoOABt7LGfqbozFMGFHkdX1oCpXKua0O69wZLyA+B927mclzM5dkqRXMM94W4mEwlTo
UL64T1ATzZ5QNOK45bx9Y9RSAQhnb8QSzqncRbtnLijl1D0fbxjzohRmpFxzAxvWofJzXK9PyHCc
3ZkVu0889ODJZs2xLOZVEds+04cLZCGuXXuScyhAGKeBa2+OQOOb5yDzVIF5YYzyNADfZcA5HeHQ
edu9rx58d7G49ZtzgQym7P94bcxrM7TAeQdHJ9UKZwtzGRGMwD3vabcmUr7oKvGfO3DhLbmJ7amn
eiyYeXhMoz2XSDBAcEHUAx4Crv846V+NRLCIS01ZhOAlxU6irS73pAo0N2pN7WJIFkDWdfgg2pyz
Y/PZF10OsqKnu+nAWhzXr6J/tLxYsoMzOe2RgYpAU/TYcvyDKf7vvb4FIiMvUhqsQNZSetPoeNp6
i45MJIUwvuhilhA0TP/OUt3yDCNxWlxEklJB3NKBwnTeM+f3pxys8aExhkNOL2F7BV04nFSv+TAw
EnThvZmTZYexDMZ4AJAhKdMWa8As8nrdztEBOD/QdwTDMe8bDW2AmIDmPNST3vdYKGNFrmaiJ8Xt
nNBtWc4HB/lCpO/IZeaiqNO6iv2C8Q461P5YQSaHaseCGYNyri9honXY0YY2zcL1QlCDIssbSvVP
f/6d2b99y0g78kuhxEbUQxmvbhh5psRnPOcYjtutH4kQFOliyWccXjhHj0y0KP8sAAr5eM8mM62j
Pbv9fSTkpP/nsJbpCgVL70D6GSa19rtfb1fPtoX3b456TA5HjiUyHsCgitdELOk1bp32bYAOgoCR
I2SKFAajL/+1FbeLMVpWCyyqIVEg5EgLRt4XOn4SvGX9jHI5+f3TyfN10gOMdmVv0GxIqqWw+k47
wnOruPur3nutrSCfKkvDh7yuNVitbU/m/q/dCqAH6GBxOKd5M/Rs5DFeNnPfq0sOylUFWnk8HpVZ
9Ut750nguCMyc7ml2oiSE73c3rqfbwO0VaB6eXJnj9WS41Td4pDR8QnntqiFCDfZLEkbYGzwN8f4
ct6vW1JtJOBcXq28o6YCWD8xMBsXM5t3tXjm6AbpMpJx0jqtiOWbx6F564/wO3hKdsnhPAch8xN3
coCnaWyPG9osw0CWcDLALPBSp5z5vu2icQhOPC0vczaQK46JFxLJKFM08GEHMSCy/UrcbFaRNYkC
ApB9tQXKc5MA5Ic73sNRDbblDdCI7alpcXLwUY/AsA7tg288IbcKmKbHSjjZ5Da6TexE5FUXDFAD
YYkO3pJhpvgvKG873JOjV+bBpb3ZspGe9KauxopBxXy8ce4Rzw4qjEFotbjVkit+u7GR50NmETTT
PcGU0s4nb6v8cwOIpOvbc/p0oYD63AkInrG/Df2M1pZmht4bdG0JydFYpjqniPyBD8zTRo4zdRvD
HslJsuJyVXNoBd4woHchE4KUZgDK0Z25ImT1DpYOsLyA44WSG3FxUTixhUK/biQ9jK4pGi2oNUFs
EZHUk3zAOCNM55bVOXaLRUORlDYpxAaSXh3t1zKcozaJ7rb2oGp2mgLMFZlAblsEz6FTqaMyWp6E
DH8kFTjE0juiwI4bd0hRJT05+3lNVIegtG279iwRbK4DS63Ig7txQ+UdiU7zrCxw5WmV8njUbRVI
3XD5V250gObOuPvLc5hZlBS1SRKzpQ+Pc5SO4p8zKedbzJBkvtrZA6b0Z4uzRF6KkDw9f3MPl+Pw
sUU3oCNFgqBQNUKHRuaGmG2YcRyjyWrNyKax+ChaNahDd6ULdDpwEiKu51pojj1TGZsT9sU1lcVb
XO9V+8qm7LXZbjPDs4eZMo4fzstZsI0Z7fV0ldOQbtpx3QMl1zuYzt4nvf/C81x5iaVbj8hIGcP0
ZGpCcAuzkUMGNyYg3L8C9x3oZ5+uXc25byzH2WKZ/urTUJYGjQCWUEfvY93tt/M95qwFf1PbvQ8c
GI56cAyZyuQqcq0fBinGZkY+30PhvadsOa01z2iBoxE1TDRS1aAkeUep/PkJDYWcdUw7wpjdxtti
Im/L+nenrsHfBotmzQKVyChpnUD5Y3MchMnzGUlhtsswsyjIu0BBq0H1ZNnnHSiTeHOxk0fyI4N1
6+JAAXCTjJWotrg77TnXZ9q2j36eceNK86ykNO0NkI7X9TrcrZOZB9uOspXjrwx/ZYPdFwRpM272
b9KPGwlmwkDjrOexiZO7oQ05yeC2h/7rGq8oLOSLXb5QPoLHx8WTyOSFgyTRz0kGiV8Hmvyr149/
ftojHq1IvX8my1IBrpCIrQQyPVzi9jl1Kj905JhISIhhiD+hhRkHxVyetk96PyPJjMVVukyIagUr
w6x0Sprh+Mu287UxBxyQXV68p1feQM3khII5kkjfgJEpNIZrqYrRCWuFQ1CBJPhs+++yA69n5vCu
2bTdHQmjBzsSpkZ1mea6gMgGrTaehyFSf0do2g+0YbwQmnuKjC/XXLv8dIqxsnwuDv7munoHRod7
dqotTUw/PwOijdfPzV0gY0cwdlL1mgg7AkhNYAaCcxGMfTv94NeY/gNFefDF3VOOyrA+XZkEIojR
sKcJ6WwQsKD/a4t0mY625B28uc9PHOWCMh7xxk04t5D16BKrKUM5wlod/Xv255U3SjCdJf5RFtaD
M6u+ARQQFnas0RBTke0eQHc+svwXQlm7AafJvQ08nWEdt1AIK0WQIHN5RC8Y7Y6c78jKJO8BJlW5
uF+8HWTsTJR2vWI10FAnnK8vrT0Q9VtanAECTTlcKfgsx7BNP3MIQ4EyZoEvhzEvZdRggrxOFARX
gCtEWcjbQ1F+AbkzdYGB8PT9zRE4vcIfgYx1aawwzcUKAjFue5l/fAkEKUk8SmhY9tFhB38LY8AX
MFg/8XGk6O79FXGoP7IZYyNVgCe4SpC9TOcf7RwTHPC12jUN5riVysnoZiSLsTVDFEuxQmWtnQ+k
bAbc+vkOqrqIsTqsjRvKTTZHYgThv0fJWJqLWgZZkIUK4setHtOR34XTkVkLF4xzhpPBzI8kFv3r
fG2KOLlA0pI2XHgCOpvmPuC/XOT/AantcMRxtpLtubjWJ/2i38SB71j31x9f5IAJz/f3zgHGA0/c
dBg1Wh3jvWhnceh7ie4jhQ0uY3AFBp5w4F09rhzGZwEnWCMHmAk/LGn/AXqKwFV1WabAslF5TdfT
L8J/VYMdOuyKrrjGFkQ54YlIT/Xr7A/P9nOXw1gS65pnoZ5EkCHBRTJhstA/QUuij7XhH9yTn7Uw
BqQ1gmowKshp7Fd9UaErcYH3TNgtv7lzFZNtrKMrpTMGo2vM7CRSWQ5IED+8OUAuaJKfoFt9QcHa
KK4qT9t5Z8UYjkufykkUx5C5vnWnX21MqyDvJbof2Uu6DA7I53UYtkg36AaKOY7udFJvpPyMEcnS
PBwuOaSjCQb/IBq1AKlzHI7DzlklO34IQmijHs4wj9oXCD8pk4LG2UieQhpM+NOC2j4OL1jKUngO
n08NEJRnwfNTJBIe6wVXFGMy6iI/oWccos7J7PKmlR6ZYbb+Ff2Pj5Wft2uMybC6iyolt8czmV07
ks2zZ4fXKTIJazlSekO9d8lPqpQHhU4V0Plq9pgMzBo80IVd9CAFmxN5Tlakdz+j4wKGERy4IUmf
aK15NuwSghCPs+bpeF8zwSMoaqKps+eoXXKju2QZtceqXby0JL3ahenxDBjV7L+cg5EY5gxlwOIP
KjhpD/HFqQ7PaCLlUTFOJ0lGIpjji5raiBMLIkqvdDobLFCrMgUh4gxD/N+PNWXaTI5kMafYJ8EJ
zNK5giBA9msHXThWgqrobVKac5e5shjT35rRqUqslDqRtUfTZ2j4bJdmBMaCeB36F4c3ssXdSeYR
kJOiM+MAO3n1l0fd/8gWQk9y5CEL3t3mqQXzBOhKr2TVFWsLLURTgIqpifh95U6cTPo4o+NirP5Q
nQapvWBByo3Vd43m4r1h72rgy7+jwxTkcoSjIFSfH+k7Y+mTYuhrkPUoh+hVFzDWhpz7k3XI3hLC
9XQmzdbP4lhEyeJ8iq6Cjj0Uff1jud56qC0Mm+oXJVbnltymI+6RNMbupyehyBoT0gr36GxvMNe3
UXoXJtlevnK7zzhHZzKG45yC+6BSIC+hD6YB9ii0LqE1HJ04mBeiFMack5t0v0cLZMyIikftpKln
ahCTmbFGtQQJUI4MeoEeaIfJmA9zCLJOVbGoBjrveKGjo88S+Qre9ZoMB0drYUyHpiBgUehaElK5
A9rZeK8H73QYS2GZZXY+aVgIQCrB2+nCd+oIbSbm5s3+PhZT0jRZtUBpIssKC8xaXa9W2iqlQhnN
zacC6eKGH8JyhLBXKQdVpaWVFb1KrSO+Wp783chEnlVccPq/T+ZuOSZzjYZcDurOwnIwUzwsc5ej
YFSB7hXs/ueZWwNUeMNSFCyE8tQh8eCJ68or3kNMXnJUYMKLvxfF3JfmWkYaYAKVGxvxUS8xlm2R
LTyoisyDhfhc5m7vF+904I7XaDiRsrqXzdyjItcr5XqpYdfhzK+BI4p+uYiETrY2MKHQoJdCBhFz
g7H6fM15lv9+ue5FM1dLzpMmya4QndauOtgHwU5NRxts51+eJHPDpJNYyk0JOXQYbggdkD2nHoyS
veQlUydSHPdLYh7jREzNZqBLojSZThfPDdsy7FwnDrc8PeHT38tiXuT2ZJ00QBMgfMiS2eAZRH0K
C6eVF3XmmG+cPfzb3N4LYx5jqRqumQIqDVRMXtcW+kX32mb4gMENkMLhGl2OZrBwrHnZRkGXN3gh
O8cDrqG6E0EBZ9ucRf397N8tioVavcClHvQCYjBTj1E0EWCvcHl/AWlPdbNwb/AUkd7jByaFxVdt
g6SSLg3kYa57GR/UztEFL329IFjmQezxNNFibIrc9kJbAJCOFoTWly+TPNNz4rUYTnjW91vImA9B
i4xsMLGk17UjoAXrNG8xRnvj4+LtHkcFWSxV01CzTNSwos5+PRpbz5HdrnGR6hhcd1ZrHOXgqSBj
NBopDqo6aBH/k6VzaYm5uv5KeG3YE21699vH2ItSPl8TvcOaXjUJurccLkT0MZLcA82/nNmYL53N
DD51098+x71YxnQEqZq1V5kqR9iSy8nGqGfi/EFnIO/MOG+0xZiNoZJUpeuoemAczTF9C+SG2wPx
/VjHfMAr5z4/lqayaKhhHmVpT3XeQVvgR2eBSbS6eoBKA73sIPByHRMx3ngXVXZqqZIxWxGeoSJo
vAqLxQp1T8N2pJ2FuVLeRj5WR5WFRe3KVm2lhCoKBlZ6B8VdsJdZT+jkxX8cf2SireV+YYztsGA5
MvDAQhhqumRYlSEcgjlmVaqGdtzyxD2+2KrI2JCiUst2oJegKle1c7XlRUHwRjvGehXZGH7rKbUY
b0Mf+6mqyNxvKRYsqWvgPaJ1R9RJ/imiH2nGUUj65f9s8FWRud7XEkw8qgEhwPYQ7SR3zwEmga9b
tbEbCZkOzk5ynDlVZO61WMiVmNLrBnmnDzRyAT4dQG17Hzwh8xXGLv79EpkbbjSnOig6XAIHL+h2
TbJ1N7e5ESXnZt9ScKMqfFAV5qkeIAUE5IvsSlD3qDNChBfNx+uJlB4vhH38VKu3NPRIoGHGtS5U
ODlH2a7LQyKQYY2aGDdW5uj+zckbybkOmgbv9KaG2e/yhaPlvG1jLrKAieThQlexfo0+Q6/b5bx9
4lyjm40cfb8RAunLPEGCYJG4Js0O8dEzLxc/kfS/M0g3L2QkpQzP9anrbkElPHhUb3ogma2TkBPz
TWSW7+UwRiHMzmp9NrGa1/Wxef24uhYZLovGKXVaK3p2bZ28g45sI7wv10thu146drGlAGoz53+R
/rr/FsZ26NG5w4wP1YxIJ43/O5krKQEEKPeNpmHWAyP11zRReQoTUYSgYx+4GilXQEsO0JLtak9t
uOY2uUyky+8XxliM7BKWYtviMLPXs07MRXSxK3OuRuTsWe8WxwTL0xdMQ6gumxqGqJksQXFu+1Pf
dzSMrz4tb8BsKf5Df0b9bdn5pohIt7KvYI6hZE1/4hfOCzDtaf2IZ7IIrSU117C+iV/2by4eUsJv
ep2+hD9CmGt+NbKTWjYQ4m3BL+qDiZebQ5xWkh8RzBsd5YAUVjW6jiPSIRir2x4Ai7ULAKv2jhHW
5wW4MP5wnrOJ0VKqKT9C6UeNrn1hZmU/nCD0SMf4Knue2eht2aCxZZGDv5mjKtPG8kcac/mTcx+X
XXKFKWsowJHwpFY2b0W8bWQutZF0ilhd8Y4t16D3XNuVQ7moeWJ4Uhg3QNdzRR+AYnZ4vYjkBLI3
jlL/nZm/PxfmBre1bCZSid9PwGGlONIGGoAuTZ6YyTdYl01Rk3F7gY18f/xConZ1bQwIwUISr5JN
+i7+VrfNPHcTDPo+xzNe/9ZtIoUxhSgtm7Iki7oqm7fM/UjhTA3zMHJRysiQYt49nSNX/hGU9jZF
4SjYbOfSci/YoCVYAaOscy4kDUDF0qyq1cZ9af1nnrZM2C5NRBgjiQZMl8puQJqBXSuoA+Tmavs4
OHFILKBdXsDFBo5t8Nh1sz529M3J5pzvxMZrEnbdUmUNvDfsNmCONRguoUXLgCD5jg+WmwBZGLh+
DTHt0vuX0hgLXfdtGhRnSHO2xUf7dloJi8UfJSbajuMNTeVZMe2oWWCvEDGNZjD34pwWKm74TW8B
rlfkbiuTIUBQqqA/aN/aKkaEq2EjrHudtP4Lyk28WaGp0Ap9MyJ4vUHroCoa8wnXoO9L9SQgBbSQ
N1/9rI5INEPm0xD9bA4oalAhDtuOY9mm/CcsGgepAMQEc3H0ARnptdglmWCcJOsAT9Ztl/K8mIdE
fnviXSD69cz9sSSQvmFvRbTqmcyNPXXhSQtExTqkEbH2yQo688xZC0cEmxoMu1SIh0yzAHkxF0Bi
t6E4ThyN5MlgNDKWrLxOBdk6VG6wWadetKjsj2AmEGOTpqTdxO4ZQzjcfhCeWOYZz4NEU4uLjlNy
5EX3qThdRWIvszUdjOyK7erHs8NPmkwYmfGZ/ZVWa6yqkgJs6DKeN+7VstvOszYqqQ5AEM0dWynI
Ij5zTMxt/vSBplj0q0YamQmxnvcFNKV0ruDMLD5FWvwvX1Oy1edA9CcCyT5b/J+ylkL7LY6QD1AW
Ip1rMw0i7XgOzm108/6DLBGFPICrqiqF3KGHM/qgIAKpwElLThTg4fXri2KCtBgVOXaAmDj4mwWK
i8NiIdmDCxiXRQAMscdKd2txe/QBzN3R0bRoXUp8wOtx+9vzlqZNJ7EAhCK1JJud/bXnYMLPQzwP
NIVgFm53oDLFnNbnZrNRFtkOObwnkHmTxSLywPnwbH/yqhv0Cx58IdtV2WPEsT4X+MKj6B4OoY14
5MjrDZ+oauAcNNO0TBhqCnh7fw5DFGhyWZ5OyJEPXtsSbTbMuvfLlaSz81Z455b+/1b/e3nMXQ8K
pT53rXXCW5fPo4oA7Uh0i0VhW3a4Cd4vpH8tbXn2+LAnohJLtICnaSiaqosWWyWNiovZ5+dcpcNV
lLNKtTG6CRRPjBe+r3CgL2g84B3f1NbeXnU04KJTCbw391sbxHKVnrVGBR3O9kP/vR9STKohI/TE
Wdzf4QgeG3gP/5HDxDzX6GKcRKsFb9xW/KgRbSkO+hLRlag6q37RHVPMZ3ec6/O37byXydhOGTf6
GhdYG5iSPi4g856Xgff/74/dC2GCIFOQWqEuOvWgUhTi8yJ1oqfg6bSbk+sxd/U39Us4/Mu9ZEKg
oEpPcRVBJFxRyUEnOjpTCue03Xx25Ow2roGR4ufPx0InBrfv18kYZz0PTxKgclUYZ9gaUFiCovP3
yZl76+MSgGPf3+eZ07WzAmxZiwWosp70jFgX8vT6+Dv+DsjuP4MJlsIqN/pShh6Zfrjd75SF8P1Y
wNQ1BM+JIhuyackiCGvvbwSca/w5vQJgEK1TjrfVZoe5LqCFFgDTFC988ef6JS7p4BR/On3Cmt7J
Zux9FjR5FCeQ3R6jT32BPe5nEAyL5+7eVuf5BhA5ITer9Ldrjz39WTFrXlXFaI3B6FW4Nl7uHHCo
QGol7rvBu5AT0LD3khhrk1yzszDQvaW8h2hNpnTn6wMR6HzRcg8iKd/W7Ge6u1EOZjxlzjnbv4PU
e/mMFVKulZ43GMynubwAeabX9HlOhifXzXaf6oqibtkWN5k2AVJ4L5WxQ4IKZoJMw/6W8CMw2UTx
AAobCM3Zep7Yuzc6CrR5eQ4XoYt6LMfyTkQXkG6Ikgo/RhRFdhaoGurMTDus+eJ42iwg0obylMJX
gZHnxW0T4+r3whhreI4Co5YGib5hFJpwDg3eY/xZd4CVjqaR3M9tBIzcivOkBo/WyFhEGbw358tF
xJ0d7DbHpRGf3xcVqilPtBXBeaxFEwXa+0UypvCM+h5a2bBItHOsL56kztONvPo2Dsun9IP2uf8v
0rH3ElmrpxZleBFxhjqYGb4EGIS55LcAx539abiDMpPP5mgzGQMYWlksS8lAl0dp3gBxMAA21nQI
+UVWnQOnF1Rv3veM1/07bXlHghnrlyqGmV7PEPx6pAjwnicRQN+/CECO/rVy4V8vngWwv6d2bPMu
CUeB2EnwOOikockhWnZBxgqAn8QG7Ktih666f6w9vCvCYivHdVp1agdRgDDf6bZEMeNwP1YoI7iY
2n9GFPlkcvgtpQmPdmwEWHTl7GrGSHJAqEjbqrHAA8CH5z5QpzYyOv4eL3EiR3unriy8cqRopaLR
3Wwdc1ER2XYgEQZ+B7JAwU9nmSc4gsNFKKWvBxOL3C2SMT5mCUIRpcQtMdfFAoBWhPiY08OUF8V3
zt3IMTjvyVSAeCeRsTvGkJ0N8BWrKEGCpyGZFX4769/OtrX/jcIXsIOJ+/nyUq4T50qs+ZO2Neam
m7rqhuOF8q6OxpgkuQ7B35LhQxJ0pqy9dt6DsgjudbRarRSQQy/ODopV4v+gWZCrWoxtKmI9k7QE
ogv3FV1S6O49++UVQacIdNP/na/yYyPYkDwOk9RSG1j65VLvbEDozGjWn9uPPVGQulNhNq49h0kS
JTV0SUM6+8PzkznvknCuJDsgqIWA7jidcEmQ9vckk7SoLmCOlE6RAn+OY+B4msrCBpvipQqvlQYF
AYZM4yKBQUeR55EvZUT+9U7bpI0VXHiwCX4igwZz+9gm3NKJDy4ni9Tcoms2FXN8gHPx0q1Wb8Q5
ijYzoDxZTrcEXD66Bq13YVVlnCjw78LH/UkyVkEPkya/xipO8utXwiP1m+iuuP91xgLU4L/TARlO
TxHAA+KnN+8JIZENY/4CyBcY8z+co1QnQ+mfK6Azd723wFUsJgqeyXClbZMNpt3WzWu5kpyvOfBx
a7Lfw/CsNjIGnjY6QXi9cg3//UTKiE5/J1+PT3Y6hTD6HsYA1FppJqGJLQjfw2f5W0fJVHgHBQ8f
gprzSrOhWT/UETgCcPm1YOmBn2MAwUNoo39GQLZeIF3jw4uv92BlLqyZSPIX3tZTXXmkxIyHEseB
VqY1lpqUxDGIaNeCs/cOitP4xYmgpRdl/wT/0NmGZ3bpLJ9nz/b7+xvM8GC/g26JZ0Q4Tx4bulXK
WemA7q8eYhw/ARIPAPZczvnS83uwaHaUTbeiOA9MGPgWSZsvaTn3wfAImEzwaswiPGwGx7+m/uVf
8ixE3iKqbiiLMFdK7OtAr66wFMsod4al6gym4/AilemwaCSF0doc7HdpKBnUyz2itbcHB9hX72Io
N3L+dDMLwDmvpv14J3kLo38fpZPFUxNEsWVhYflK+1J/ARKFo6DcVTEKWoZxdZIyU8VE1pFiaNDZ
3/0LaMH54GCT79fPBrKNy0J7MkJlwDGJtm6Lrr97e5OAn0TpGB3esz+BCgQzC55ClHwV0J2xgHZJ
pDZNfAq0g7NsnQL3HbkDjHXmS3hYyMcCUzK3n54cHiDCtBswksvsZ2+dwuBUhtoBLL90KOs095q5
vOS1hCjTm/nf9d1s/kg1UH/MC1EWqP/mgH8eGYLtunEvc6eyvcMeHG4W+NBXYAppVhugTSz+/AEc
Eb+jdNLA/iyXxUK5lpYKLP7TLbL9aEHa41v/h7Pv7HFbWbb9RQSYw9dmUtaMJI7k+UJMZM6Zv/6t
nouHI1GCeM81tu0NG3Cxu6urK6xaZVMqa8aI7bfnl+Hxs3Ela5KLycaaUwcXsrTF1hBQzbf4ZW8m
/3bNXLvW3ClOUyCFCsJJzwukv0YFIJmyyyzB7+xyJm5GKbVM1kWhBIfR2BqxisS2SnSwIsyWix86
NFcbN7GPXNfGrjBAJ98u24tiNdvxdefQU9Jnw8aHpv9K1MTVwBA6+GwiRBmCEe/hKsJj++3W8E8X
37PremQeaRVeVmVWRC/aZF1t0xaC28XSqVqhypUReUAih3kLluIFiQ64h99zYy8fem8CJorJkCbS
8da3FlkUM9nNx0yC91YbfkAbIUHUabqnmlSGDbYCE3O/YFi+Z3T/0RFey508PqWWt3EFbxjXvTQu
qq2g3KOgpJyv/YMXEmPWgD7oydC4a4mTt6eupNblebrSC9A5wjnarFoHbFVzlvqP8HP6el8LmljM
MfQaSeCxNITEl62EiPDCLNiCjJohf+nG4i03EjKs8NMGz97CcVbmqJ/TGJAxHU3lc9/zAOZws/A/
23BlWUNRrcVmSOhWg9EGsCT99/t/0S1Ml/Vk2VNssJg1I9NRMTn8QpDnUGoZMFdtTAe8ObOLemSn
rzb5zxhdLUoQir4dBGwy8thWYmZ2f8DUJaGbQ3XNrWpi1KTUczOFpVeS5BzBgMkP7oedic8eJsSu
F3N37/2YUVuqmsinvlcf0Q4csuvkd3sJgMJBNGwMm3lmyQccWbeKMbn7bRJJfkNvBJ3JBep3C/lq
sM1jfgMBgEuap+h55KuLaB+TaC4eEKqJwBIUKU2fdDg0JiVb7cKDqM7ykKc5zpmXR2b7WtLEvIgt
o2phA0njEX4gE+sY6mu1sG2ANuEQaYaB4BLMGLVH9vta6sTEaPyQKH3RS6dQI0NkJDZbIzUzYsjf
KyXH4lFw+J7Lez26CKJMRxeqElibxcmehmXPMH0sSae0Moo3FOnYf5q+2TTIUuNFJIp91jEg/ui/
juHMch8AxzTuWvRkk9sGXQ7lANEXMPPCpwAahXDEtyTNyBdFabgE83Yx6EFvFokLFs7BntnvR6es
AC4GRASwVZwyuTeslmLho68gkQzqiv32LTt4r35MHKc7+yi1zGjVwzLWtbzJXicJQJmNAnnrMIe3
5nO6bLQgXc70/AycGvLXg7VZdUTbSOBUyUzfHtBBthDmuvAe1V94TeBFkeI/eeUOvl3z4G3iW+Xk
LaQzurw/0Qv9+nYRV5d1tfr2rGExs/RZiRNf1evYiDJsKacYuFxWJL7y2lnSqqZVtGHRfb6+iiOh
Y7eeH/GjeunNSqn6X9n5pFR8F215CsI5kCKiE/WC0cPc6XOEnh3EpXj6SsE7uRrfV/V2wSx/MYP8
+Rc8yu5SyKciUXAI4pMJ9GbI0ZuaALVy6qKX4MQbqP0M68SiUd5rtfZt6d9zgcKDG30jkFrRqyUP
cRp4cctAywAB4xLQ6e97I1iwrck4yfJjdXR3x5VJ/Le/UhRSEEhA1OAwjQBDff4pj3wmkUcKQJPR
R8pLU7bjMWY0BKQFcxJ4PeT1n8Oelmtys2dMYM3Bvbl4LvDRk3QtcFqFGkaZ69QEAhnWKA04LOE3
w5nSeoS3ZOlE3evclj05LOrUr3Ogp3tfGMuUBUHlVF7ggHSe6LjaqCzDlr178lTd2ma7/CiaoaUo
JEaWfWfqrYmEj57sZ3b5Pp05kTvR8TJXQ8nnIbfilvW5XGNeLNh+K11YIOg2TlsWFbnYInZl2afU
sGzPDuE1hv7yGJuaDKBJase68PL8KO5Dxr+vwvA5kQdolRUmaqi2tZv6ogDon/IlrLVXSV85c615
90n5iZDp0jPQD6kshCDaTxa43wq5rHOj9U35JbIBeFRfFNeUBsKip8iCsUG2/BecGfw485jdqzr9
EoAceZmTBE5TJoevFUMb86mM5QouCq/7zz2dMR5WRuoC2bry+5lTv09UTQROls4WUuknreSe+nJR
1wDWtd/NVtmOZrnbJafRxGBbpDn4xZxcupAbP30id+LRqnEWY4iW6p4yibAVqVlSm8xr8gIDikv1
XInuX8yJsMkLnbZ56uJ43dM6+l1fol1GQKKfkujdtc5RQJOoqPdSZ0x7ecXIi+Oc/Dv3ncqXRUXk
wJgNaDv9+ytb2niNVrOiz5zWou2+hi/pxjUHEpoARejiCtx8QKCA19ezR2B7/yUtLRgAT3v8fb4P
94/I7XdM8dkc0O9ZxjEuumjsqCCZYvIbPTICI7B+Q7PGNOj13AiM+7aNiczpBfYZjJ5RPeZkxBm4
gPqNFX+drCDCDK4t6d5FgXzI1oJfr4bz62IRm8rHx2B8OHjQ5x7xR6egSGj0BcXOn7N2ewqaV3iV
O1QMWsKtNw/BzXhq9/4l2Yl6tFLtbttxZBWbFTxGcaGt6vcQo0FWBUeMWTQ51e6J9ms8L8JRo98i
T4PhXO1qsLfj1tERbzvYNbMHtSuS3j4SOnNO04N1a8ircBzmdwqsMuXiqYOwKQslZGhGLDk0722E
1Iq8l34/eCM2W2eBlK0y25V2T3KhgaT9SuzElLWRktVlEjGIxI0IaxRDsiks2YLnMEfgfp/soLIk
sN0L+AWp6UkMEOUD248RZL2tMesh/7as9/fter1e5KB6qfYpTlzW98PPqSpI45jJiaPuefEPpjyd
DTDv8fOTr5kEYFHfaVmY4WtaWo96bReWsOic6P1EbzlBTRCM0+ZRPGd7JHSBbPmEsnfrRp8r4Ny7
y/RDYHmQ6EERh1Unxh1j4kS/aTrcPYW42xQw5kD3QqOz+C9UIjJKnDlHrvfwKDRBE1XUjDRJm7Ys
+FXjSqwr+w4T6v6+IOGF19WVr8eGBZ49PcYbaqIsm5KXvWjEi8gw88Mqsj6Uj4WylIza0hadN+9D
3r83aK5BZhEONMJUBP63l99Ny5BthSh1GhvzhtQX9x+yqKLRYRpls4wd1iPPbe1dEK5ReSJuHRDz
Mnz2W3l9knKKp6WpA7ooDxMOf7vP/wXe7q4EDSmCpio8QjAeUNnJqrKA8n0Xfubky0vNEzZcyyfG
ZtflgPjv+YIe3GeV1SBIw0smqcjV3q4oDJMu4YK+cDw6Lg/9bh7cUpQFO9Ju3UrXXppFLhrPhd4H
94DfXwudXGyl71iUZCB0259459P6DI/xaMRrzh71VY0Sr2Xqio32iqO01MN2LhCga7q102imRIpI
kcAfysMbv11zUFeCXKpi6fCrcLllLvvGTgoS1zqSKsZoxj6RA8KS8ScH4zlKJ2ZqlzaGPs55S/fa
hGElCPqgwEDLgyDu9juKvBeE0lNLh9uXVgXfgRLsjgCvqoZvuUvX4nbiPgZ9ajOzA38ouOkOXEue
mJCiZXw0IUGysO9+la9sV+zqpW9xAGF7p2RjYYIPDKs+WtHOI8pWssMdKHLxfDsxOevovQQ9CAvK
PIAjWP0NFK/OQrJ5K9iHM2mY+/SldrtHk7PqItktkKUoHW3B64Gn9zC6CNcvGDzLk8CCc2cIy2yd
6tI/V69WmZmthSWNV5+r7AMDiO9QFXT0qYIiK3/BxpWzJ49p6QtqWDnsasvsw9NosR97wIxlPVnU
tA4M21dTQKV+bgAlT5a4sCTWU702P3JSWL/xcgFqNwmgKs/67xG62CWVJm0QYigqavu3mpSlXQb+
x6p2wKu6PIVHySPVP8U+qgj39orBH57vxn3mBPI0qK0g4yazwl+ofbUbEef3Uqw0tTNAP17QESsa
fKoX2yEkmpO//6q7VwlmP7A43ZGWyVo1Q7Mh1UJa8nPs1HfFHvopeA+RpGSRcp7m6SQuAQlRVVbO
oKenRiYYQJvpo90YwyU6DUvf1Ixsxue8R2BOZE6MZtmEGSh7/2RqgKnkmwZJbsHAi2AiZUf7RTYC
ZTo3U9BYP9/6v5TQ5OqiqRT0KDKnSTw3HbfVuL0aAEJcOd1q0EWz+SkIK5HcaBaFWRvxi7cWPnsS
E05nrVYP8Kugd8vWZJc9Km79LjrO5TYefhJ8EU4RMHaah/rdah9TyiIjSFXjlEa87A3OEH989HaM
KL2VSMCb6jLQk6W6j5YdeA4PaGIDgFEX9nAlTHGBeUPk9/kmPfDVkGbBm8YC74G+6uksTq1zVa3I
ssbhUlLYhcN9siCsNjW9smrYLkXPSYoKncgCj2JImzVyi4ol6usW2daeFOt4TkvvvXV8kAAuDAWO
m4wm8tst6rm+VNu2bJx1MpIR2LFlu8dErMOwH1AMGT08NAlpN0a+4rblXKBKg7FrldHQz45MGyfh
jZFZNArfCg9aTlUa0escrzPqy2CyoSnY2U+VAra7RSJ/2HhAAKl6Zyy4uUT+9K3VREVF85umSMjy
Cep0PguTMkIasGXslJWebKrsv3Ul4JIio4IYFwNPJZz1ZGOZPtXcSKhih8fAXQxIVGKrds1zcwnQ
W66ZdHBhtMojHZSQZrIPIzIsvL184Ocg4FMzRL8Dqq/wgkhv5987dmUR+cLz2UaNEkc48vaIXNNZ
/QcrrBqMgieAKfFW9aAPP47H56p+l+r5E4x2YrBooJuK/7NVV4JltSolUUsTR9l/l18Jce0mMsRL
ryu7Ylnqwko3h885jaKeyY1G0dX+R+gfHPVKqC8wYVsGeeJ0emN6a/FjcKptaP2Ee1T5QkM1Sswa
qV7ktVfrwxqt23Nm8M4EY9noG+ZoXyVQM6jQ3Op0N6ZtjRc5dTAa3rfE39xi9MPPuHuJAPU/5wRT
x6tQZ/IZP+CPXWmy8hu51Ke7WnlRNLKaR5Abb0oMGEUcqtPpTYcDd/gqCV/NmPu7TOnfOil/Aeqa
MidPn7dgaOJaDCCv0QdQSfOB3lZ67Jr+aMPx+e91CQik/wibLK5KWwEEllzqACcFvg9fBzNRQbLQ
7leZC2ZEwPeswHidI8G/M9eTRU7DqmGIA6XKIXcA8Zy36NFHtcxs/9hjew1MG2WJniOBCORpWwDl
CQjcd7J2K/L2fP13OLjpd1C1vzrcpMXLCxKOFFYaDzrK47RRuIJP55Gf5p9dGZsUxWsA4pwjrUpl
5nP503jgf8SDLhrtyQixp20kPD+WoZbyqYM+wcjhWN3d66M74/s/vjkyHQ1NLQY3lSI3XReltZg6
5Vdl5niQJXDLnnThjTVWWmOWFoAjrxEdbThnq6dx7d/6riRPoo6OjXMuyiH5DXxi4d43qm3Qkzoh
OtJkGKBLi31A9HaES2eu0V3tZyp6EkZojOJ5sUJP1rCaH98YSWCmGC2ntst0kQJu+xtvs88uNz0r
qvSZhQv0X58aDRU1ZFbB0yBjB271yscYdb/gxtQJl/Jr9HERf/fBQVnLywR0i6jJhHZt/lJmolVy
DCxpueN0b68LOv7c4o1g/1zN7mpRdDOuP2ei5rKs+H7bQ89qyxhM0Rx+rKX8YqdokvjKf8UFza9Z
KIPZjT4XOXB3voioQsFRVuYlPFngRb/dChFDyxVfKjLnEzPECz15z041qi/B5/M13pVcsEaJR7GF
tmQqcAsmWy7KCjhuxDRz+NKqs5VDm9tW4sYnUOzvt7mAgH715IAlHrkElJNYGXmbSSmibP2g96Qh
g+EcAxJty3WZEBlB6Q7A9YYoqZUzZEar/iYN3QoFPhiJLwrOQBFi+vIXjSeqUZ8GjnEBb1663I5G
vWTIO+CtGjC8+0rHgBZMavQNdYmTJZQmEMMV9JUL0M9mQ6cRtMjcYVg2GmJAtIjZrMD5HvO/9GkO
QgvgfmdtANWt6UercIQ1QdVQ+1UnF5HDq41yP4oVhmyDiWdrfdIHFPZefHk5s7CtMjQeraxIYs7B
jR+YdyR9rmRPTsnLCsT1VDb84EHPwTXVGtVvvkEbpnXK9OXP16CRfoWJKJvxN3qRZpp0uHtfGPIl
MFCAEgjBkjyRz3S9241CxpyShfvyg0e1Xe2QwPjeCmQtAeo/cwXurxoYL8AKgcqIRn+nMcnVazaM
Ha+oKcOcMjMyE1vFhMLVrwdq47nkyAMfFJJQ+ZAU9PUjoTVZWFU1YuWWGiphEokOncm/MjjSqiNf
nG6mmHghz7GF3mUgNEwnZOH2wY6A2Qm+0e3ierH3kY/JPGdr7T1CxwXit578/CyJvUSPEG2jdXcx
7Ohx5rLfldSnoif7ypWSXNUdRF/A3/8mm2+dPtjZAnUYcFppJj7h80RVGg2KpQcQvWiATdLQa4rI
rBaoQKPKPHPUD24Vhx+U3UoQZBRLbnejLkeuKBjec4zG5C7bUNRDS9j2v2EFTLE7E+tI9Dgnd5hW
9+A7IP2jIfC/lTb48eiybeg7BoYvAfuG15zSuOM6fXsrfce986FRo/L7c9rvrcMGPak7/fgKGsP1
4ih+BvsAbcYL1/xW0D0OkGpxntmNue+b7AbT12xSRLFP3bjtSDjOHL6/12/Io+rf3UJg5i7a/fOO
UEgAkgH+OUByU5vGDnJfpGziOyxqIqJZ2eOZf0Hm5dIZieG6aKlmZ47gwTP6F31JKMnQBLI80UGp
lds0ThvfGWyJFGg6lEOSZYTT9WiOg+WB74RBoALo01DuRpJ6mlyM8pGLx3r0HTiLVgKUb03+CSDy
THeO4yRWZGQWKDZxkK//h3OEr8DiXRUw5mta3ekrSa09FkUnXk9MBXElo7sLNOabH5L+nX1KM+HP
o/cBIMf/yJuYsaBSRAAsIa9ZGRjDdUpfIrPeKItsKxv+R7kQduMKs9irFHjLGGXd5tPDNMOZIOSh
eUHORMVYMxZwkamHFPhS2JdtFTi+oFuX963/1diVjria3rMLnop0OQA9MphyYL7IRCZDgLTyztmp
ixIgYuc4nEECMXMU9w6OxlFVg6OBEeuSNnm2o9TLx1hg4Wt0JqZpr4ZtQFSMh0AbpCLp3Mt/L07A
mHMgKzjUpNCadGthyioc3LTRYifbAYFo8D9/QzBXA+gYDe3Ufc4N6nnwMt/ImwS+AdeikbWHPF7f
16vBGg7PF3SHVcGbIQD/hbWgrId8zOS54pKk5KsiTJy3ysxKtC8C/nOqN+0GqNYNXgsMucZYAPMl
JdkyTc36jaOEYnPPxJ2hAtSK9njxPHLmcEUmicCci8OW41oEYAmJffhALdC1rh5KlvfCr9fMzEt5
74SDSxNtH0jOqygTYO23xyjkRRhEsZjDLcZ6ly3mVeBBIj8yoMMj0o0wGzP7TE37zdM0kTixi/DP
5T5ihNxZ5/36EyRKNs2B/4RWS8bB1IHr+17o0ZcxF7rf54UgGJVaZE8klESQIrpdaha4QRR6QeEY
rGK8a2uXIa5FPN74qG0tnJ+rTRcyXaiAchS8H1mSuCmCTgoZPm2VrnBQ70blQ1zIGnFUdw6hSk/o
mRi631c+ZJhoPUJJiGmC71g2jg1qssNgPD+1ubVMYkIvyEBo3kOIaGdEwzwkS/L1MSL5Tz8T+t6V
uzUcE0CYCMKRiAfh3eQeenwIMgVWLqCR8rsKhNa7Vu2a5QeoZDsSt+bzhT0UJ6KCD/4nFCKE6Qsm
135V52JZOjXtElgHH0VmYTztWU7J0TPA4TVH5nfn+mB9EIQbjmljMlz/2/PKFaVFvbQvndLyFvE6
nlvQo/t1/e9P7lcbJGNcBXXpINveeNumMXIMePR1PUe42EszivHwVl2JmyYG2cpXhUyuSqcIllAN
9P5ZagFk4b+eQt9fFFAIzpzYA13864zmUTmCIvx90ZXCw0QPTRC5ldOXlygmvBOfpV2MsaodT8Kd
imJ4uu46Mq5US4DL81z6XaMq1BNlPQ7YCA2e9R0lJq9JRcN0Qu2wZoMX/xPRvGJ5q8A5bcMSpB8f
Kx5vPcb9oP3e9vYggjMPx/JnDeA6AM1zJLb3nt/f50gC6mjga0Nsd6tNHiaWt12p1jAy7Xe0/uzM
1ijBRW5psOMcwi0SMSveByVet/aM9ZwbcJ8XhmFDLhSlPJwFfp+8H3BFAjXDUEo41u+xvh0w8xhg
g974pG7PaYvRNueA/PuQbJSZ9d354/v5cdyBD7SJ/Im2J3GURZzH9k6FIgNCldp4h7dNI80RSeHA
PKXrHJxxx1jHbZ4TTk3RremFVYeBRz0JBwCY3+3mo6TTywXn9k7ylm6Es4hekHFxiJEo9bHzhY55
mcT71tDP+Apf1DCLOWUUZz5gsnpeGkUxqKTesRJQsxrvg95bjTkid4qpE2gB2sD7/OThmSbony4J
rePq7Frv8H2z/ie1W082489pvrqWjCb2qVrgW6DlMYnMcZEgdRWVqA54lmdgWjoq7bMjLx8qANiV
4Y0jl0jZNW/PgAm8jGc5BmdAuC/LP768L5mvGqxHMsk/PgQF2TV37+4EEtvAmjGzY6Pu0xz0aUel
DWhSBV0Df7CUq3VLXoB5Iqo3OBA/xKAcCMgpWoH27Uf8tg/L+GgjeS3p/Ke4+178AlwyF0z/gSzv
dh65FhBZsyK6NKZbwMSh6CbJ4GAM0n4brD8Fq9jtEYwF5JCvbdvemQBZr1Yf1XLnAGjrE0oWMMek
Kj1SAGy1gKcbCQc4WLcnwQ1hDxhQNgDh8rbd9hhdQdaY6XbZghd0fyq2J7AHGCmnHzCMHcynLggM
TsIa4wvoZHbTyTji+CvKHqe9LI4A5ZrpDkUH5zfVv2cerYdW629cuoL9kvipK4hIucVwCOxYDpIS
VILRvYY8p7U/4NiABX8RXlOy+TAz40j7fGJ9Rv4dHINarWv5kzC2A7yOL9JygNKGm4R0HTIve9bc
Wy/5oiUHMIWBeP1fa/77EHnywRJjng/prtLz9wlI8grg9EfTzcRw51LCK1WMLQjCBcid/+jmQKN8
QEU8cA7dy5dIOtyhFlXiHawG3Qfke8mM+b5LgOIrgGnkMGoKXXx3tBZxFIpCw7cj4vka9UzMsFl+
trmxjLbE3PCGp5cr5SPXF+qcl/RIWdHvgQoeqhwsCtS3yhrWaZYllTDCWqHPqsGzxeve4h2kvJbn
YHa6noJle640LdzF6FguzdFgfgG8W3Td30qN1DbC+GtpdEAgq6+tCkTO7akAwR+apb9AdM8aDqd/
DZb58UoJAADstNEf0Kzn+BQfrl7h8RmI/hS8XrffwRWuEHSaNjoMrwuqVS8EHzi4MZzR84fGWaYY
HyQk8ExOS+NVwwVIS/isQ0n+GPMAutP957tE2T0+l8vDktRoAGZmc2/3aSJJQSoElRdwpUC//tKj
VzZ51HwmidoQ2G8ibtHcXG+2loLUr2scDv1hA6Kxnc4jtoVefT/X6AfG+Fb05F4pkcsEAQ/Ra5Qw
6KCIBGEFuyo3WHS0BgpxTZEu4IppQI/xTzfR322CPz8l7h4kqID6HLvZ2XV3vSC4Wzf7MXkhstLz
C0Di8FH0jgGSr4HGCBedpPvlT7r4OqcEBdbdqqrR0+e4xF98YJAGQXeCd36+Pw8c1ptPmWamFX/s
Iy6in0JZXlBGj63TzyE8A/O1AthswbwsUGmZEXp/726FTu7dWKvsCG6SzkE3eLR7h9/uGydhsVwC
iW6brLXKV0dctTnz9hfi377Mt3In9wzzJcKEzyAXM+gbYvTG+/azPZ6i11O2AuulZJ5juMkpYa1/
MHWk4WjMCezELDMk1bpnHzIxd5Hq5nmp4UMG2whB84HnDgR4cE48gCEPL4r+pR7/ZUuTN5xf1ECy
OWrTe5DMrQZOC2uZ5vNMFOMDcsPdurYErg93Ie7d9TDjE9+DJyaSJm5IWVaZn+SQBGKR4mMrbGBl
iN0BMO294NIfPYwMmFGve3N6e8z076/MDa81QDKmUecwi7cLqssFHhNZp+amXvvG4UcxQUCHmi5P
OGeF+SlzdCr3ucvJmidGR2WUJB0ifIDqXIZfXgdzPkcJyhMbDo28+TqLe3Sn73aAehH/HXo+Y/Xm
DO602BEn//9W02LHdttugK/b71MjQeXY3dgv8GVADrcTMHQUUegcuPovJ/REvadQgqFSciX2sP43
gQh7CTYO7Nq+jqxtYic6v2SX9vkfaqu7an98LeaqIHPbPw3CG3CRJIkPlePBogOoDrwJWHtZPwUE
bIh2vngBxPCMPvUjnMntq2/PKSC9vs/WP7EzUZoUXknfu/W2M/ci8v+oAJDTgRK/slbwsqIjqV+/
59BoD/yZG8WftsEMUpdmwd+7UmBIXkY68/29Pmmkpc7/FhsQGgcbHGXJZvMvk0xMxMJUNFpRjO3v
mXv/wNe4/ZaJT113Xax4InQgR+t4a10AFqaY/58a8HcT3RLLDXZh8a2a2pzke1f6VvLk+oeq1vQa
vX2FmSDzshXNPSzp8sXkVnAz8KLO9jHOatzkwgsVpSXIIRLpNgnjUJY+LHlLOgyIwo1HWnuzSQBX
8DGIoDl/vwrf8mEWq0EfzTulA7ZTwPAkWQJS5NbqFV6glnUY4015FUEopIMp2yRLZURW3bW+yA6B
w5E2OM7Ymr8BX0/kTvmjM0XS4lbD2iUyvLbA02aEhc3j9c8UBEewN/jJrU8ldgQ4f3u34w1kX4Bw
RVDJW+Xb5iyg5MACcAOGohJsofzy3Fj/wp1E59lglmSApOKW2cjD3Kf/sfQ9+/SJH6IOcRWGKbZM
3K4vDeK9QrcO0fagnoJOtzFOOHpFj0+9Fg4IielcI0ytSV/pk7FQwfXZmt9zwJDHphO4b5wf7dOb
shgWbloEmordZBAHKdRuIQZyYbgVc9yp6BYEwUYJbrUUgfna+1wU85VLejNvd0VFd5WGlh0B7SEo
Vtwq0gD4VDT6+QAvibWl/ZpO+dmiswqq7BvFjPrc1+XRE3gtbXJ1irTlutBPB8dgeBL9hKEemuL6
lTGGOeT7fXoQkmiGUENVkbaR3a6La9GH2/aQBJhuUJAiJ4b+3PO4azTV6GJw+2gGXmMxHOhWRFBp
eTSMyLkA4ULhHe+YyAU4xUjOw15tyE5/HVPrucx7bCJkok0A1UlkwtHMNDG0WlHlfVh74x+yvENm
+XN/GBeyUVnoacmWmGMTmh35DfU5i3OPaoFkURSgpRTlAL6G29WGRam0fithtdsWzsUeTk60Bvks
sLimtq70z8reY7o5OEqkRQzo6n65MdHgHhjOQGrbySx50dqrVWvvCutY6/hvlVlHltAJWpR2+vlG
UUWaqvX11072qeV5nw8KfC1w4WaeEgZx4Cb0dGb5XM6DxwDbgj5J+Q+CgSlDt9vCiVWhlZhOiGbJ
5rUQUVH9igllwqVJm1+whOiL2sLMuY8ILJYzsu89D+DeeQ35I/QcA8Y5ubuaGyK5lKmjk26YdQ5s
I86FgfdxUPRPpJDOKrbWJcwWMVZpz+W/uQfSIRtgbBQ+aAFiohBI/stog9BaJ+gNNrSl3O59nVkl
Z/6QfRafQkeSz+cLflD/UUHPw0EgRiaiGXeCrBLYvOZrbLfDFxaaujatkW8Ewwr3rYVhWXa8XKu+
7qM/N3FcC8Ok4q2gu1YCh+CovPd6GRPgU5iZY3hkB26+avKwxHnPtNyAr1Jc6yK5ZIvKA61AMOaF
AeKvCtaNb+u5M4P/efB60F5LDTlEXEeUxCYH0CZhgMNB0h9ji4lkvXfmxfA+I5B+LxDLL4AgLTyd
/9eyJBnW+JMZx/fRuilUE6ANTCpSkM28VX2+aGGAS5jYEhUQRLVuR/n3rf1I2L287zbBS7UMV3MO
H7Wqk5t9I3Wy6robgbHkkTtd1xaGOmLc1K4AAfceTLWJ/VNjSIi1+VJ0ZLW75arfOv816zXM/s0H
TG489gK1UZG+YVWhcyBAVFqj/+A9JGiPxnOFfxDa4QZBHvqfRZQYp2zrclEyadVzo+MnunBpPiLk
LeGxvBDZ+Dqfd62J4nxJlJ9jiaFbxsxWPygqwH5Qi49WcEo2N7luBUwbV2tFj8zN26B3pnQJv+Xf
fsNZCoJsCSTo75iIZ4BTZAMmkQ/O2p5sxHqjnn/g8hWb1tz8Q81lZdqbjfkxLDlTRFPD8jzqG0wK
/H2dU8j7hDZAcAoa+UDCQJsJJt5FV4HxppY4mtkv3sBmhO51bpe/hTP78uhUbuRMHv4y6iE94KGC
2738ERvAkTtEOdSLL9s2UejHACkGYHL+3M3euQfafy16ypHcagKoD1QskbcLWLqAfFrr7zdMRMv0
+E2zVx8M+opnlJDeqMmNA2WkgvY5RYQasBNYVCzWFTO2WG4GfyNF+7AM0w68NLtkdJThUVlC16h6
SYxizyyVl29KaglewLnTfbj0q8+YaGPrhu7gd/iMpCQckMu7GovmV+PFFPeM034yYGhA+Rk9Scsj
+jQTacaluOtxx0VEvQq4GJ6iZNDGeGvvxnBEnN9XvYPc6Xu7FIxxI76pq2wkMjJOsYHYxy7NaAn6
RcV2joi+MIGcdg0Adci8tCiRg0LBGvAoz2k+/+iIwHcC1DH6SXFdJ58W8j0zcm7TO28XfrUFUz5y
APYhsBVdNArD/MdD6OJXW8YIJOYcgVnhE4OI1mapDf+EN4OeoLsC27PPrb/87iZZohYuC+BmPyLl
/1wzHyQ24QqL+AEPXMWRTC687/Mt67Yei7QDSycxVFtml5PkxT37M4/tI1ESRdpiSjKNKKaOdzr0
rZfyyegY3JnjdOnTbhDXYjrzuZlZ1QM9h36hbwVQYnQFT4fMCJE8lm6ajuiGqhu9NyrksHpMGz34
5vPte1A9R7sFqGBRpIE0GM1bha4aymLAJizsZWugNQEBKP2/xuwNbyHbGoaAskCww8MKWrJCOCrZ
TYBmuMH4ff4lD/LGN18y5ejKa6+oUwFfAjeCgj+NtiUwq1Rca3oYHALKmpnr/AB8ditzYk+CTmma
vshYFEMsTHrILXGpJ0a7ncMIPnKUr7d5GuWzAC35fQVB1G7gzUTy4b26oE0y/z94ojeSJh5ZECup
XEv/s430LLco/dkvKC+hNXMVoso4Z5Pp1Z48DTcCp3an8njBa+geolPpU9vZK8/QgYGcffceGDgJ
JVvMxMQvLNT1VlWlMMnVVlRYJyNeoL/7pVmex0MEYD+oVpBra4zv8Oe5UlLjMV2bDCYjQN4B0QXA
41ZkHLoZX1Y961gSo3MHBtw7r/wc9+GckMkGyjBgUhFDSLxEb9VGw/3T2RQw7udreajsMmgGkGuC
Q3lHitVlWikkQ8c5SJHXLonQ3SaSIbbUy87Ro7nc9KM0BZAFwHLzAjj10ch4u3egAVNVJRQH1ESk
EolZ4/0UgChcNQI76la06oZbDR6wjoBh8nuu9PfIQbsSL0+PrlDkRBoZYXDGo4t5ONHHu4WSzLJc
A+Z8qJEp0bZig4/YIUx6BTLp+/lu31FrwlNADwA4/QVEqkAdTFQniIM+yVQXuRKBTurhLoN+KS/G
BTkTAHESnUOeuPsX6CZmb6KdcFgfnepFn700D/xhUP6JaKiVgbwGscbtKdSBwGdogKQviXRJFtwa
CdfwM1kmOYmRqZiLzu9T8Vj1lbhJOkIqOhWDy5jBaWlzIjjpfBRdUWReZjockQ3ALKbzz92fv/4f
Z1/aGzmObPtXBv1dc7UvF3cGeFpyVdpO22m7/EVwuWzt+0r9+nfo6deVSQvJdxuNGaCnpjIUZDAY
jDhxQjKg+dvDsbetx+srv3hNozccnh0gX2RVmW9o8hkzwSVcnmG4Ejp7mF1pPYL6zJY016w5/nbJ
zCmIGAYGihCwnjGnd5510Kqr04yU8uFFgnffw9ym92kVYIXhn0oA8DBnTEZrKUpATxxdF5yvDsCX
Rd0ieiZYjHuii3EfdQLF77Tey7RyS7LOBA/wVzw+BhSSvesC6doxDhEUvRaIhAxwLaBX+9Kc9LIQ
OiHvxNMk2a8miudvbepfF7EUkugKHhs4vjS3oTEnB11pfafLvYj6QuPKwA/Gu3wN+9EpYc6q8out
5q9G3UHngAJPtu7gyDC7VtwXh3jFi8QWFT77GEbhpgsSqxnwMbktWPa8sU7TU3biaLy0i2j5pmAw
PCmAZb1cVTC9kVoYEulEZ6itWmcASdC8ijfmx0p2utv5Xra7G+KbwCdF+/4xQVLr+hfwPoA5MuVk
SEI2R9JJkT3rZgi3139+4YZDcPlbP+YqiEpNrks9lE5Z65mpLc6g53iWua+QpZN/Lod9GbdDmVt5
DzXcrsVdamxQfUb0ODuE0tFf12npyQNhyI4g+QkoF0sCb820v1DCpmm2hg4axMj7+GnYgihPtfsE
qQ/RVzeRLW+yXXIcf6IfrqbhHjeGXfDwF9/BpB7TKipKMcilUz643V0HerO96RczJo6azfN1nRe6
lfBSgKODQKD2vvVoiVE29aQspJOI3rp1mG2kwSkl1zqGL7vgvb2tZid/4LyFJKoA63POhTLGGcx1
ToheSqdoiyPYYsodXeIGTz3XvB1ODcY5phw3Rw/cd5Em2tBp4gssYpcHUg6jAI2VlYTgQd6Vhdu3
nhxxHh/U6L/JMMGFBBoGIBLZJwGJwj5TSg2HPlhPSKbdBvRGTlEWqZzr27YkCW23hgpiK4zgNpjj
Z86ohClBI6MQoube7L8O++LJlNzo9bqcxfN3JojtRTGnMhyyspBPkbWbgTUmNhpBJYR6x8KJKw5X
wNIeIb8nyopu0h4Ixu4Trc1HRD0iMpMWOi005Fquq7MUwqEm+lsC4/sFmTRdRyVo7xitq63mrRXb
jS/YIOJcgUwpAJ+fk1ZOsDWO6gYF7mwn72URMCMZRQZhrYJfGxmCjuN5lrYTiTjQhiHpAeYCxjhD
AayYwdhIp7HBDKMqcsfKRtklfARukHMvLL0ZdBPcyWjORG0JEcblQSCl1oEjZILndqWfgQsAE53F
dqSNBNcXe+mFjLZwZHHwKhAxAoA55VVgiAOpTAkslgBxRDcW8do77SlAKsdLH/blnld5XypE03Zt
NOviPQRYMLOOg6IMM0ktiUKQG/8wrjNMwVo5oaveX9dtARqD5k6UrHQEoyqcCrOKplFWRj0jY0vW
ZJ340Tbatt4remTwDygQpnvVDrdfELHdQ29zk7cLDhTidXTfg/IFKjOKJr0mTdmEQihaAX5S/k0B
NK7dBhPG8Qb7z7xfsC5E6yOPvnUpOIZkdIUA14DODDY8rTAU+j+Se6dzD4fbYtWuYw+dvDZEAxDW
b1EIPv7iwS2/wlDGt8LRIUtO2Q0Ba2dDSKxEbukIypGKfASRERCBOajvcpSKahs8JuCcf+9XlIqy
23z44EJrbKQmMdn9ELrtnvsYXTK1i+9hPElujlbSJDMyh+FGdZTYfkUO/TDfkGTFMbWlvT7XnNlr
3WgklGy+NKd3JRDGq2RlbiN3sPHYBcoVADB4ynFPh1ZwZC84pgstmTBWyDotLGIy0wweoi8EshmE
l+vyENwFtM/EuwE0IV0163yVgcuXQlqEVYGZEpxM7XeCAPT8nq8C40wkZUoaUcWXoLeDOOZBX1Ow
8+0jDlpmJ0/WwTpMTme/57CELxi2K3vTFoBFPDM+nm1h163Rsu/o4MgTQKXL48heuijRWg5CIlpb
o/itS7c6xCOm5qYzgevpVuLO1WagNjAS6/qGcMUwx6DQtd7sMoiR1+jOemk/AgsDVFY8xqLvrD1Y
bvCkUX5mTIIC5p9RB90Mcq2PItTR3m/Ra7RGb5GYuPMTsuNoAQ144+YXNTMQhaLrDHUpncW7Cuh+
qtUJOTPMKhUU5zVO1+HWAolM6nBbVRZyGtDuL1nfuEERXJtyShBo9PbhZTRR/TLmg+tpvF7oL3fI
ui0DGoF7QAJxI1vCMSMSWPUoIUssmg4Y9A3fgqeSdvl2bd/TjspVi9nWxcEMAeA87pXHJ/XmCeS9
LQ4SL61L9+z7tyAyVcHHYAFccLmnSTvPhaRC60PyEh4NR9qBnod2eH7CQXIMdaFpAwZEw+A/hTGG
OhpZMIYN3c79vPr5unrt1+Pa3NEZu/f3GM1iZ/u7xw/v2XurnedmPZ0yBxMzMCP5gR+JLF5aIPFH
hkPRNNxcjDULcxxVsxDQwNIN1oZoq+icFN1k48JRWdtj+fNTcNEkse1B0ctLsCzGCmAMQpBA4wXQ
BzHrritlNJaI7ozCRnMcXGmfAdfb/IhMW/MQ6mmo0tyZ+8oRBDA1PF13GYvKWxRXpkjI3CLpfSm+
K6ogM9NOOhXhmrbLWG/PmHvUAcMLQFP442a3Oxp0trrE681aciJwhOjMQ9MQrIE9ZmYuKMbcAMnU
71Ibjczt6M2Y33YH8MDmqNz1NueSWFpp9EWBC1wRZR33BXNdTamZqXGOld4rKONN9nPzSdtw0AVk
4wlWOJZbgzRd2T5teC9aev0wZwuBIHrnVQxkAGqMMXdVL9sqihXxNIPZbXcbH9ON6Cnon5WtEB0x
+gYnepOPT2LlcZTmSWZsO5dFQS9rSM6HAxkw+DSe3aLjUUh8lwIsJCAYtFaDS47VL65UKR/mTkZO
VD4a7zQTk3prybgRX4LY3uiF23qBN99dt126X5erCqmyTDnPQNCKHb003SEc2xSXvow7YQvOzj3n
vbmQ/EAsqWC3VKB76HV3+fthm/Z6OuTyKThUj8B7uJq3pRNzW9cz7dnDpGXl8bpGC6kPiKS5VhVX
HFiXGEMRIpP0oobnFzmWoNGlzRQqRshOzk3qan/jBOJ9YCBFACwjaIO/vPRZG02H4poRjxnyBABv
euggqX6JbyCWAj2MKYHr1u5fdPyP9+Mzb4bBQvEXL0ysLBIuQFbgCrxc25joQiDAME8RaE8dGeiZ
DUji9wYAHuhf6LzdR71N7OoEp7/lrPGC2VyIZtxAZ85qHqQQXd1N6NpfFy744VdR64iR5wjout1D
rJM/83hIuDozQaogz2MpCBAsflZufaO423CXOyj+BbeNp6JEFCBo79ZpZNeizVGaPgOYs4KwCaBz
RKEoC7FQBnmWLPRgD+DuwBgPjLlGygJ+x0eNX9uN/lvwvMNIuy3vcluyZxAR0qwpINNgDWDsuSqn
DKWqQoFjACnP64QxQdJr/VJu8ermPUe+v0ZQ5DyTxZhUFqVlJcaQNTrTNvvZb8MVdOItJP0VZiEh
BVVOyuGEIQvMdR1nYmL0OqQA8qj/wmxA+9lWdp8lulxa3rNh4caiKv0ljH1Okw7uKaPCRsfNN2pH
J0pMaF54H9/Nd0xgtyRb38uH+RbV1milVLZ6X/Co/BYsh4I9wQEHhdHcyyDBhIYEyUS/4aB5v7jL
SQ3g23LCh6NSSZOVX+HJmQtqUsNE5hW/jrnkq/ZzXCOTDgcg3vb+Q78ZeNT7Sz4d2vyWxxhkL+th
aSmlAvxq8Sg7q3wDxFTriiuv/AGLdDnHjl4R39QDcB/lQsC2wZmBPz9TrwdYWxrTUQYfLVBrhW0k
zg2oSk7jA2KcIzfDtSSOcl5SuhzAltg27KiqpGrUevn05GKgwrDZps6wEXEebMMDQq24l/duayCK
rXkp54UiHiK5M9GMV03GWkvzEA6GHGX00jdu5wbHwbVsLbaVZ7HxvB8ItBwV5DQ/1jfDAf0t3Nr3
kqmCqR083hgVJSPMu1xtPYjHop8nqr6L4bw15hwINgaYwqluNiqPb/J75gUan0lj3vRTCHogS4Y0
xUaHbwjaEwlgP5RhjyMniFtoY4IoEEODdFIHoRpLlYcgzgibVJNP2kv7Jj4Z+8kdHpWb1Hs0nLUP
hksACqJjc3p4UE6nBq1Mz8XGR//p7uGI7luOTS/5WRkvFfT7Q33Uwi9XmQiTHJBSxBFyQ2JbD2j7
+xmDUgGzmIs39HzuwJX96ZyuS/0an8CepHOpzEka1L5qk1FWTjGmWBAwBAY7fTc8AhR95/l+g0az
t3l2oo3mtL84opfMig44A0kapo2DS+JSYbkLTSMXdOqFB5c8hc+oU9+1ADkMGxudlu8gvkGE9o7m
NsH7qbR2RNYS5xsWsuU0Wvr9DfQbzxwJMfWWFBq+IfJ1J3q4BbvvUQLHk2xnXrbWfnBUXrJt+hiG
tpSmjd1jc8wKKykCBfDfyEdz5wEgf9DaAiz4ot2i2fatrBy1dvXMcYRy7XJMbAHLA21xeoDwhJmh
5nGpbV4ROdbEQoWXPoBB4RUQGtrWHaxCfwDKf7d5+MQMvScMzOFc74tuDHlr9LYA4oGUAF2Ys3We
wqRKMLZEpTWCA/l8pVxOqveYrbb32X5dfT7/yB9vdickBI4b3LccxRfeUeBU+i2dvZ1Az2co4aye
yMnbnSKkTK/v67IZnQlgTFmQKlEZEwgYXiQfxEnKMxg6DIfcPnTIFK8TzhNqoV0FG3kmjzHb2sjl
vKohr/QOh1dKkTTbY43EFiCKvl9vb27A3uY+GImNLvXrui6e2jPRzIUkKLNAJLqW+xgWc/23l+5Z
ULngngG5MRoOmd+2pjEJZ6IhJlK9dGc42f1G4hzBxa06l8GcgWkuW0mKceJTCuoEyBojIz3yuAOq
6FfABXXSy4p1r7B5OlcU8F9Ma720+wI8OV3QZyqivFW1F1fgv/+14fUTLsazcCYI9TRM6QJ31aWU
oZpRGzdi9RQ3TvC5+lnbRQCf8tPa327BWBDdm4174yipfRpOqftwfdMWikS4tEwZ7kRE7xyipEvp
gqIUmd4qsAjKQQW6guEuQUqvtn8+ovEVJ1y1bV84mvboO52jp0AGx4DuC4D0A7bWc4kpv6pS3xYd
qQUk/SijL9vaJoShUIHHQMPpaNFmITzMq1lxsu3rAU0eFdqpVx+gTC/2mFx2zD7RU58+ApCa3wEy
ELvhKjpdX6Avr85+D5otFMzqRagP0sXLBcKY3kjoMpk6PwURnAHDA3Z5elhhfWxQG/heVzvehmJ9
j+7TdeEL6UBsyplwxvMGuWBJYQTh7mF0DpS+52AlTvOc7XNf20U6ulu5Z4z+5jeFTVS7gcNCPyP7
PFXjYS5Vk1CFD25zZz0bohNhAkrigLKDS1tAvcJ3aQYKzxQaJavMGetjUrQVYJu4w59egq/h6wcM
h9p+jHcY9FD6GJB3A8YE5+nvZB4ouyu4MjFuDe3RjL8K9bTS5qHWMOqFklTC1Nd3a6ex0aKPxDZv
J795R5xvEHWjhIKsGZ6vTBg+4j2nYYbncJpu0xvJVTb5QVcow3G6jh3t8Nx5qtu61sADRy7LxUMV
KXxA61iAyFAir9NUEUg51DWKz9Ve5lzP36tQX5r9lsDcz9NUEbMOMTUuJ7Zb3HZI2DylOYLveh+8
cc7Dt/uLkcVc1SOpC22QqCy7zWyt3CiZpx1vAhszlTEdZtxLzoOVc7CYvCVk7mszjchg1FhCaRXd
GohqA7Q4br40+6/36b/Dj/LuPxbf/vt/8O/vZUWaOIw65l///X/6tmvesvit+IfdNx9v/T/Kz388
dG9d3Hbxe/s/9Mf++sv/vvxX/NafskAU/XbxL17RxR059h8Nuf9oMQbs6yvwVfT/+f/7h//4+PqV
R1J9/OuP97IvOvprYFwu/vjzj7a//vUHTXX91/nP//lnN285/tpf+rF/5eOt7fCXNeufOIZ0QN8X
4JX+2Pjx9SeS/E80d8NBYBgMygUqtr0omy761x8C/g54A4HpAB8uksRwln/8oy37rz9TlX8C7vWF
W8UJx+QF84//93EXO/J7h/5R9PldGRdd+68/GDMwRBxesO1TMjc4RWDWLi+CMC+NzkLfnW/cFoVd
gBZjcsaXsnILHvCOeUx+k8QY3BwGampog+ynyDjHohfGOz1DUaaUbpp6L6i8hj7GB3+Tx3hCtNWG
YqZAXmfc2jWGAKGFb+JlmZaEaJTjmuYHwY7COMBKVRNNqInkI+vuJtmrnL83UrKOSt5zhfERX9qA
W11Gpgebjrzu5T7lRhNPZAhlv2jNbR1Xjole+JSHrlmQgsk8tAVVxz9w7JdSsgGDv8u8VP1wGsbH
jgSAtoqx4aZZq/zHN1y4hnPDo4Z1dkVShSAKo4DoWAANHb2XooypSYowa1S/HmXTMQyMwJ7UKOCg
3Bb2B9U4TMmhXCGotDDmPZRyRYtYql+Mdewqg/bYh2PkzZVZoUjWqvbZ0f/zdJ0rxT5nv7TCMwil
DvTtq99e04MJCB+YnFUf5fBedoTcyE/lWKJhdcKMrBirqQBaH2sNaJzMcRB3aRo2b32Tg9K7La1W
88JRC4CdUecmcwZwb72BA6oKV5LWCRHAc0nyWE4dinuKmHyCeXCM3biQhx9hbMj93UBGa5NUaap5
6YQ/5KjHgp2+1MNlpcESUbiCV7vctL4dRTWce9VXYpRQOqm+UdM4dCPBVDfibDhTINzmav9aBd28
y1qhtevGVDg3F3s306+wAF1ExIHoA/VsxpPoVVDr3YBFlhVBcuUJZXyrOyQmRoG0gF0JIhizqs4u
LHEbNTPvyC8tAiYg06SBheYM/NflIqilIQadMmu+mlalo4QVORbSfdu0s6d2XebHiQqQh1i7lp5s
U6EBa5ox6Zx36cJXoGkNaALcBHjKAap++RWdKSd5F/eaL0tp/aL3RbARDfPHMCTpJpbl0SOZmB56
Mvdroe4qTwpiadNOGY8i5ds5Bn6bFhTBkAwYpMEOVKwUq1VGsxT2ekr0NbGM6WHWxsC9frC+7znE
oFoK14T8OnBITDyGyYKt0sq9sG9C1wjm3WRUv6xUmG2whztRElX2KJmA5jfxIeS8Jpc0BHQBlyTc
CE3NXq70VErp2ISzsDelXSMBsaG/Xlfum5Oiuv0WwNJ7EzSei6k8CnsZ+XSyGxqnt7aixnGF1KFe
OFwN9W1k2VCbUACNZZ98ZWZImHpvWftuUCRHirUHVWhWcYNxVUkSpJvQzHgtyAuKXYhE7HOeYmvN
psnb1LD2xm1W/5Dkk5meWuV0ffW+3VmMXoxljGkUDkOpW/tQfB2LN03ajtnxuogFPRC8yajSI5mB
S4u55TFWpU0FNY58AW2iSWg6lozW7fA4KMPquqQFW7uQxLzLxzYpJHmOIr+XglWpmWiRnp6vi1iw
AxqJYhwP4j4Z+JjLTanNQZ7yOon8sQJxzTDXWzMNW68I9X0aVOTQRjGvJr2kFS57ADckA9eiwWg1
ZKTv6qqDyBBMRWT80ejG3XWteCIYUxuakNRlDRENaSJbMRqMowec6rqQbyEsBlLREVDwQaD91UxG
iDQHfVMFfeTjoAbhsDOFNcF13sEMCmtv1g+dqbjXRS6ZHuD5eB6gaErZKS53qxdJLWcKRIbyQQxl
anXCeIxbXgF6cf1+y2FNXKqsxBi0ETWHtFmrozSgtpFPnPX79tig64e4EkVL9AKAA+FSGTELmlgb
IES61QuvRDMVyW6HhKxNtOChY/n60i3u1pk0xtDzNDXmuCSRn4f5Wu7zndSIv/KI2CgLu0Ei2U1b
OdpoeNfFft28jKO90JKJbCWiD0IKMhO/ie7Fulu3Vu+G9a7ClF9Zfhlq4qahhrl8mIre906e7qPs
I4w2eRs4sfA6Noc8fh8H1Z7D7hCOYJ4svURPV7mVrltFW09l5xaAiUrCJmzI3/B05ztEd/CsKNKJ
Rm3mmRj51RitJMQUWEJ3AlBay9+uL9OSGzqXxBj2qHV6rxHYQtQfG7G6qefoV9g8h3GEDpueN0mc
BT8aIjU9w0TTABqy6Kj6S8UGC5NljFmJ/AFV6tnctOWn1b5Kc4PJWP0PZTAfQzxIp/pFSFxwywTZ
MQGvXNQQt5wNty92yXDUE+IoRmCbmEqjZRxrXbjGLj6QWfkg6SOxMS14/jKzViICzJt+EiNHnQnv
Wl4668AogH2E5qK/jYGKxUmXql6K/KzMGrdHXc7uVTXfXt/gJc91LoVZcYKhcqBrmnAM4re2bw6j
8NoRdYcyEWflFtUBPB1QJyQE0YhzubVJ1mopHseRn4qPUVW6A5fGYWlvAFj5UwLeH5cSYjGZR3AD
RX4nYOyKhVlEzfHvxDHI26ISiQZplba+XQrpy47MTTxHfiAdQ6JsShEcc0rFeXYvqqLRUB2PYgRn
jCplXBVK1QVwwTB9YXiq5teR1763KAPFZOREABr43mKpl6IeJ3rkJ8UhQJkjbdeJVnMuxu8PIJxo
tJH/JYVZL0WZoWEdxT5meYMDr1Nlt9XDaDsHYeXFiYxMdPVSgfy1DbUfWtvlXqg0E+crlrzY+Ucw
Rj5poRKAYCTy56kV7DpTLZdMsWLHBGRVphB6YjnykjSLMjH8Dv0YSDWgNHlpKEFMxDrtsYXbnIBo
F/Bm4BwdVb4l93/jBJ8Jki8FaZPeN4NBXRIoHwTlTUNeCJfUTEbOKi66ijNBTAif0FfLMJmRX1oP
3YCWR7N3NGVnVpV3XaNFywRLCmC3eKviaXipEe42SxmRSPEL4RQmhteQkxDzAoBFbdDmYdAB5QDy
MDbRy7UyNkIS+4n8aYSznSY3lpm5KgbFXdeGLRx/XWoU3Y6XMbIAyCVfqjP1hWA0bRz7g6LbNelc
M1/X46H4mUZIfxSbyRETe7ZcEc156G8VONu2sJomsmqYLw+0KVIyjPh0zJLYmKii1qkDXgXvL54r
WXr3X8hgTENuxK6YNMjQVWGNKNjY6ST2qlVHsg2p27WQ/RJMmWMmKtaNieBMwEvhu5BiQdaBcS29
IY8IVMPYN4PxmNSaC7w/r0d8cfEQBkMMODeQyrrcu8DoO6Et8tgPerCMyydBSb0mqDkmsqjJmRTG
V/S6kHSTUsR+FGR2bwDYgyzddStcEkF7AYAfwn++8ZSW9RBNotXF/mwe+gKTFwedI2HhQNGeHQ2l
c7DfAdt8uVTWEGVhV7Sx34hPsXwYp/I+kg+KmHESi0tbAteAblYTxCs4wZdyYiVoo6zWYM/6h5rf
CyMGV/LCvIVHCW26/ksGc2bKFtWPBM0pvhrN/S5MldrpS7VaI6W/yyvjObHa9Cia9XFMUt7zi6cf
s47dLNZCP0B2a95Zw1Oi/eisz+vGINHfYI/OuX7UWs4eELMZS9PU6jEoi1tJX2sbndjzYAdhYisf
OaltQ1qrPUbBV46R8xZ3yVDOhdMFOBPeycrYR6MS+ykaq0jh1dpznIu2lb5f13JRDsJn9M4raGk3
mFhdrXozFSMNQdSLPr2Ng6fWj6J4/zeEoNBDkYA6xDArWU6qnqj0UlSMjUrr6ZKxz3gmsajJmRBm
xfRCEiJlNnAhEgsMsG18rzdo0WibVHHiSeV1jS+Loyhp3L2yxPYmGKkq5LUMx2pEmd2Glat3u6wu
3FjmmcJCkIQKAaAB6EigSSfGvU6qWveNgXujkSIbETXGRjl63Lvq1GAEGQeAtnQRX0hjPIdEgqDu
E0ibgaV5zgWMIs+OoIpHgSlq932i2BWQ4CXcr+GFaWgTojrXrWXRr1BeXJAJK5hXz/iVYqrSQDLg
I6cQ+QI6HtfpyWjajTiobiNZYCCpldltSDquy6BqOca66FrOxDOuxaplqZPocgsWsfvYsAPhxE3D
sj0mNN5BHgztX/SQq+gmujzfcx6Zgtg31EF3tiDc1kMMKz0k+UuM681qno2TVG4RFbmop3EKLvRM
s44NfX2gS0YdEfAa5qT0oo6kWNTH/hMpAfyNS8yMiJwy3RuTslKMv/FOAy7rtzh6ks5cWZkkYZ41
ECdOgIQYx6z5mJOn6zaztGnnMphANVSFyZAnyKiGXVm+xf2RaJxVWzqG5yIYT2kKUVTXAxXhqvKh
kL1a2Jjko5U45r8YJwLViN35wgOxHZ9BIA2KSWD/bdQ7CIntMrwPK7T29sKvPqp8sZgDpxi2XZry
ugOo1X2zDDDlwypoFMSKrsZMkUp6pedVqGz1GbxU1thPbixV5toQs8EOgxrECG0g+UrTjms9z0PO
Oi/eu3jXoBJooihosB2SiZDFtSiJ0F8+ljopV2lfu/Og/Mrj5qBgAxRh3tK0oVKJXiash3EbFyKn
xLRoUGcfwWRixK5pwlidYr+WDlbTYFT1kVssWzyHQKujuZe+fNhEtam16ZB1JQKoRkqdIrD0raaH
hddns7ZNqx70UYTsRa1SOZf+oimjqxfN+5QpmoUS6KOal6BAiv2uysSdNKjrRJJmxyz0wTVCDeSX
9US210/o8rZqKLiD7xxkm2zTVF+RIcn6Gm5dEw49BrcPG1nxyq5bSQCrIh/Zm09BiqlUEtonVdEb
flz/gKXgHnNckTTFDAzwzDDnd+zMoNcH+kpJgoPRqRgyK3OO7qLRnIlgjMZMYl1vRjxRxPJprmpn
Fg+KXtvX9Vi0mt9C2LRXE0WibEQQIuTVC6LTJH2YjN7O2/g4xO9ZxrGVpTgHxklpD3BlSWz0MQcY
gUusCjrlu5mA3TnbIdsc5Zxbd9EkwcOqiABloNOVuSQGaTbrQIdJTiamsFiRY2ivmVa4Usw/d4sq
GWDdouzYFER7eSFJWdKQbIKsZDIdjOF0uvKzkomnjTxXtmgQQEpj5g4gJsCZXEqyxqzqqhauvMxA
Px/8ishK7lemtp+zwNlaJhr4rX3cFbaqOwEiLL0YViP5dd1geB9B//zs/i06A5eJhIOXJG9REztd
vJvjn9dlLBolskQ0CQAA3lcH45mM3MT4VkA4Yt9CeKaZmymRnKi+C6OVUa2CmSNtWaPf0hhjCYN0
1uoG73QNINamcfNWsisekfqivzhTiQ0pCjVL4wx718m1owevYfW3TvKZBMYjGQrgTWWLRStAPKXf
h3ngRdG8yobJsZ6aOeR4J7aN9D8x55k8xj31k5E0UzAgx5YEjgycc1rbSXtbxltaCurBEjCV4MYR
7xMtX2tK70ZlZ4ewyJQH+eGsLetUUh3DteIcmkcZBmsZxwBstNcNctFE0KEPmA0AVshLXRr9PAtW
ZGQEXjLuP9vemLezrr0Uk1JyYqZFZ3ImiDldNVpIp0zHok7pm5SnTlYgpM5zOxhajko8SYzVS0Gj
AiMHScWsbWq53KF0A5iDW5Rv19ducXfOVGIs3yyKvlK6EQ5jDkc71j/SuOHZPm9/GNsnag76mB4y
ZuOUR4pXtD+lNPeuK8ITwhg8MMKGEokwMxObkgafQBxwg7jlXUFnjggeN7znmP0XE7XN1QmGlkvZ
egSjqZB/EnHyu5hjaMvK/BbEbL8SFpGlhlgxo9b3ufJhEtMTGpNjZIv3MAZHqIDOotnpK4o7c+RV
NxolkRF8T6FmAMWlGDaQ36C7kDSvyWJpb4YSr9NjWbPfMpmzWmY14KMaZPbDmygRDxZXTbxe78Ub
CihHQJxp1z7rECoRw61lacarovxMM8XWh40afwyi0+irqRC3/3vL00AzRqHvIEVhraLokj6xJgu5
/qgQ13UpqG4VJOO6TcuMI+qrCMM+2lBABEkG0nffKX7bPm16FZhIQJLmTQt2BROXVpp5bQRSu2pt
dSv6iBzT1ksH4hrzUTP6h65Xd63YOakgpvbckfV1/ZdOBRpxFQDNMAENoOhL9yubw2yVKb4pxsw1
hHJS8Vl0gj313nU5S64KE+MBK0LxFHhG5lCMCam6ycwSPwvvSfiJItj131+ymvPfZ1xhEgXIPAl5
4pcFkD1g2pNSOw2fK9I7DS7IInWvy1t8/APbDXgmHegAYPnlwkWpptZzRxWyxnrV1Km6mlM0IiVT
aWzCSk7RV2OFTq2nll2FU/5CLGB0r3/E0nmk+DZAw5B2BIfr5TcoRtqVmg6lpfBJDkUHpTBBf7ou
Y2njdBP8AMDvYRwQ26yRFnPfzRh67hdZfmrx2gfBS83jClpyZnDJugJKA0MEtvhSkTquCSlJkfh1
W6hOL0YYWQE0kDtU1XtbDbisQb/JibKWLAYlWbDEojiLNCJjkcgLN0QsSeIT8RC2p0HLnLT8IQW5
k+cHgolD19eR7gV7+EGBBnwCXjMYccjkEePMQo0i6hPfTIynSrHl/kcib6ZiE0/BnVTd4f3JsY5F
iTpG+YFWRUJ0Ra3n7IYoFTHOhExP/KH1EPOUJiildNI5pRoiZWrYYT291Jq5uq4nO8MPwasqYsIb
AE/wqUgmMnnpVqvyKppCFCrejZWKUWb5HrO1+p/BBzI0k+RYk1+TNUjw0IkwpLtZb50I8JaQm47/
brn4kK/uVyDfkf9nXNsIMGFWhXXkW8TvRVcqOAa0kBqGALTH6KDpwLNbZayWRGKNDm7gJNMRT44u
dueN0AR3OqmBpD6N0wcpKmdsakcRghvS6xyL+m7AEI/KJOY1UDJctiWhrgydRHMb+bhr7DBt7BEV
+UFqnM7r1B+oK3LkfT+kaAFDHAH/DQIxmaVhy4yqaND1Ffm10Trx8Iq5sc4wvmf6Ksp5DF5LsjBj
F6AhVMNxNTOnJauEPCpDwECUofLk/GF+FIwZUGg7V//X+UMVZVcgQwFLAwCKhUBZfWSA2gkBgKB+
pgmCqGwnpTHHVL4fRfQ7w3sCMEEHCbL+LZc6IZ5zpIK6GOWR/FRPiWO9Ef1NKD7kZ4vH6LJgGRCH
4UYUa03rypcnv8nlSWvROumXY4aqiOAqwbMarOR0a5YWAqpfnCMvf/NtVL3f8uifn3kaAYiUuEDr
pS/p2aoKJGeotG0WGWtTGp4U4IbD6XPuXoVtFnc2L6OxkK+8lM4cwyYyp9EkSJsIkbAxzMkuZ4ws
N6pdG++SNDhYvea1lbkJxm4li6VbDZqDNwDndCwEBPgMWiBCrxJI+L81l4mBWWo0s6Jb01buZEcV
X0nyRDIwQGWtoyg/SI+h7grv7vweBOBQgpcamWlaFmbJVIJclEKrzODm9NQ2LZCbNj3q3DwTXkhK
AEYPsCNtSEB+kbVhpGtjjWRAu8/kl7iORLeKiJOqmI6rSjbJ7ZO21dfzsAFFWNlyip0L7gBuFsl3
8OejEsdyJVIHUZMwRtbKeJem1s6Sx6b5sJK7JHnn2PL3ygr28EwUE1OZRq+awghR9fiWkI9Su4lz
zAQL7415req7wFyV5TNH5sL5OZfJZlnU2ZAqFFNwXtPWbm8ibfN/Sbu25jpxZvuLqOKOeAX21XYc
EieT5IXKxQGEACHu/Pqz5K9msrdMbSo+NVPzMK7ajaSW1Opea3Ve31H0cfjRiQ+ZYwf41/aRQTts
GF4bLEpIyLog6YlHtnJFponAdE/YOhm7t4dnvflePLe6FaZFH5LuySbpvtS2HvsysLqOhIBOBPUX
SwmGJB4D16dFUhuinye8jyexk4ndhPgg5C6hWcUbw1uJAK4syb9fnEukaBczlXm0culDsBi19p9K
mDs8uSwfnNmw1lg463cZz96bZnnI/A/JPP01wAejlTglMFGwT1+OjYtvmNpkoboc7aBpRig0SO4m
HgAirkXrjVtmdYviTYIIDPAKeJQys3PSLllpzDmotHVoW92R8ce0RCn32Nh2Edjks2GDXeslkYfO
HbJKaLLiPqPLTpjJxoNs5crDuP98izL3aENHrb5GXa5CypBXfpD43wtPBFCSCJa+DGiWh5vZ7bWz
8NKoEvL6oGXJ5zzOYKP45HMSjZW3J+Pzbb9aHZqPUrktW1fh1XLtVi2HEPrMfGzXxTgKcrB6P+o6
NyK2eKYkWmwrpL1+vG10zZdlJwsHzC+EmmrFt66G3tUzA7kXBprEwG10XbCsrT53a3vz0oo8iC+8
1ay1lDQjki+mxg5dZh77JrZGJB62cACrhgwc3GAmo3quy79fGConZ+iTXoN7IJG2A5yPH2rH+21j
A+6NNiUbUd7q7CFYhuLYi6icEhF1i0PGprbBopqBkFniue6j2+uzOiDJPJSKO2B8KK5X9C2QlBrO
8LLxQ8t5MPR6p6XnzeziWpxhymrYv4aUmetnrVomacjInHuvzHZNZoZ0Gk6oEkRGO7hBvkx73ac/
kXb4+v8bpOIek+WkopP3sLsc6bJv2Hte08CAUN9tO6vLhXcVUlKoA0NA+No7CAdXMHHAnEE8FYKs
Y5XL7raFlRBZKkWZELuQUb/aQ8ViYmSgioD5YFYRiqQJImXX+MK6fM9RbvamjatWLr966YHLYWDd
8B9PfYxbrCnwv8EcoJDZcgGJPXZ/X0mR4ld/TCiOMWvWQEHjzO/n7gMd0OU3ZYE5b1HRV/38woqy
NJaDbohaDSbA+LvGEDwvBp1j4d9vL4/8lVvTpQQmHMEuFAcwlskUQcGaXTPdFdO7ifYhpxuusDUi
JeIr/QoFYcDK76EB+UDofK6z56n5x6Tiw+1BrRqCjgqyrMAMoYPPtVf3hTYYnY7d0+hzZDefjdl6
aPVoSsVGILDqbBeGlAsKMC7hpPK52RocsbkhX4C+8y2pGmfjVlpdJ/BTAYPyJVNUbuSLY1yU3PCr
AusEXYBwts4FqoRPHUVZza6z37enb3XLXtiSo76wZQA4Oi0UuBDPbpfHsUr0QzmTx84znkXr5Yeq
nH+4+lJv7NzVVYPqjezTjVyrmrk2WrO0sx4gBE/v0K4+BVekrpKPle2A+p/R6S1Hn490hAclfxx9
yijbRZ/txoE55iHX6tQFLntwDDd8fs1DkLlGNyXoAEDRVtlfaAfOPc7Z/6B+2MOdFW+f4ltGlI2V
F6QciETZFMa5cwQ4sA9uvaUPsnZVSOIEMn1I4SAwuvaKhDfA5vvIdbSe1Xw0hqYJHI3WGw/QldqN
bKPyx4yyLDTt7W6uJty6vl8fK9pYwNqxb0xQNB9iPgWq2JijVCxode737i4xCz0aEi2LKnTR3Q1L
gd5BzLWORpb7CH6X9AzpmE3qioxj1HPz8jOlM1/sEagGu/8DAQl0OnVHoAa63ZRCqMJyjsQ+98md
5RchXnvdZo5rfbUB2kJDAwKKmDJDRpMw389R0Wp3IFqTeV99ur3/184aZOr+M6CMzXIgZJMvyDIh
4LkDxJDshF3tPGcokd7JHu0l39j5q6GWjE+hzItmCYhGrmdznFGyS2dEww7n/o73Wh2Vo14HWjUW
u8IURdD0aRVWBI863tX8q3DqrSzz6rTiJEDEZ7+cCtffwOjo9lli4nYyvoE7icZfQVb8uD2zaycr
svWgZwJkjMY5yh6qUiiBmEmBIqAX6ea5sdpIw8u/+gbEQtpulMdfso+vfPTCmjKrhl+7emXh7MlN
fe8loT7PiJTnGEWg3dDxvSa+ldaMoKzfEbM93R7q6nGBBvPo5Sy1DYgyVN/I0eDUxplUDQdBwukt
xzfW6r/fVwaXDDP2hobfn5IyMsw6WPKt4Fgem6/m78KEsg+0CdKz3ogbwm7GfWHme9O4a+f+SPWn
2vrsQI19K3hd3XkXFuXfL06VzhkpBG8xKGr/ZJNGAj8rIig+Re2cPVNjf3uJVj3+wppyN5W6ZpJx
gTdSgJeXRjzKS6NPxRsSM7jToXcOKVK8CtWVMsiAZgs4r1Aba+gPSs9vYYTg1kBS2LWBgUNBTC1j
ML/oxYwja0Hj8uL7U0Wipn2atlQnVrcUXkoAhMs0MAKH6wXqAaNgmY5EF6P9XVfXIS2fFheA3c4N
mGcHxBohp5AhRZH3h7kkW8nhtSVDIg/VWwsHP7puXds30D0tr0e85h3zNwPSCUUUNN3eiIxWTin8
OpYKUQvqauppbFllrlc1jIgBJTWrDXh/YNSKkLSIajR6GauNs2Jlo8Eg3mpAo+AGUIMkwEZmLzFQ
lQYELqQJfbR13KgmZARn/7Pj5OdeP3feVtlWbl9lewPpClY+APUmpOqUE0pormh6t6H3wkfuznW1
pzYvHjqtQQdc3dtqa7KycjisAGkHIBS6JY6SGKntAj1UpuIFl8FQouTGw0ji2xt65fi4sqG8exxa
gQSQUHrfoUA528m58OYgmx7G/rPISXTb2KqXyDoF1NJQDFGrlMmIGM5KB3pvLy91/LILGsfO9mai
s32tj9+1Bs0UII72fNvu6kRe2FWWrbMJW4jG6b3WhXb6oJPv7ZagyJoJDMvFUYLExauXSI03lu6z
kd77I3lIk+4OGfNh2oBCy+9U3Q8CoSAcoKgCxpwyjtZFd3o/hRHPBErnufa2GORr/g1yAQivUiQb
Qfv1WTEZrQOCpEfvZZQIiYZ87wKBWSUfbq/HmtNdmlFuydaqEjzcgH7IGeRr2N4kJ/OYizKy6Zfb
ltY87tKScjsi7dZYYsaAvHmvDaIKmK5/mRz0BxmMoCI7Zv09pdGGetufKZRfdHEfVzaqCLpu03vL
/+54D26+G5osANHm/zcweT5emPG9uWsRLdL71DjZI5STtPpeJnuKz0UjAsbFxnm76t9/hqWWSuhg
OZ2XWPDvBVVaL2nDVmo89uXv2+Nauy4xfygkgriEdJwqS7cUjl9UWgJkTAWElld+NS3zpI/iHa27
n82wH/Rn8exkSAkutb68ZVaBbAAGFXJorxqNi2QQSWtpQKoRgPxaXkWuUYGGT1nAPZDVFmg4/bw9
4FUPvTCp5IMgtJUsYwmTo2E8sh6xSAVxRgolj7Y92YzvsrR+w5kv8Rv/jlI5RqDXWfHBLIr7wqUh
z9x0L0oLrT1GQwtExtCOcCg2TK66D6I5+VCHlo1aV+QLBGOFBBGbbNejzE6RnmzdjULCqhFwsCU5
ChxfVRtt0loOogrKMHaPLiWHrP+0WbZcXS08OyX/CYJJrrK7Gc8oRHHx4stHMyxmkMv0HwnHqxOw
RvNobrZKl1f8qxP/wp6yzQutzqqqgT2e0zhtxmDhZ7I8GPl+MNudnphBaZ0K9pVvva9X5/KPYZVW
52uNDiEHCwlr41TZ4Ci6ZIfi//vbzr9uBdBCeWVivynTSboyafPJBfYG+XCvPgsmID11uG1k7daE
VKMumUq4OlXiPOT7vLwrYYQ6xn0h2N1gb0m2r41DAuqQbIXsCRS0r09j18xGZF1gogBGfq6+2/4n
qPLdHsaqDQgogVOAL35VrK6csu6dPEfE2501MP3KWQQU2ffbVtYiAOCN/7MiHfLiXiHpAK0aN8U5
L+LKWnYT+sEa5dnRnI0LRe23I7GIEtn8nyUl8nQnlkBtvMNFmaXipDGnDCYAyY5dn007kXP0mLI6
L9Y1KCo2dum+pyaL23H86o1eFmjpMh1qI0W3DJvUUTbnTaAv/RJMmQ5ZZUH+IW4Kmn0NZn1rpf6p
oTn4fTnLDt7U9fcdoPuQ7sRDaEjbLZWV9aXy0EUJYtaA4ylPy4RbkKJB/vl+oTT0WLdD5J57W5eV
2rTjfzMIei3er2h5AOzf9VpZyYL3WAqYs8P2gDuffQsN0O1S8kDc3WzSTyb7aNoS9QyUl4gzl342
aBMO7nur+tHTLEJXylM7voMuckligOr3uvkp1czQqXYde6dB5yyAU+9ve9hauhZ9jgAXAjYKYAj1
FVBSKEzoGaJxl9/RsYzzAejepT45GY30ebmfafbQlcCIV03mB0MGGeUaHbLbNqi9PELzt/Ocm7uk
mfW/L81cfZiyiwvLpbx1ANl2+ymcKA/yc2snx9vDX/WNi9HLv19sMH+ivsUsYLZblofa52Z6rshG
9mT1wAMzGWhtKVekEiabZm7gLwKx4fSBopOKrn+/PYbVQ+LCgDKGrG3aWcthYGQRpE/hXqb5sUg/
37ay9kpAZ5b/hiG/4mKmajrUVUvx2J7IqRrO43SGpgN7R7sNh1y70y/tKG8EYRAfzoSDyHTeeVo0
AX0NQVCh+agb/IIH3h7VWuIaeGAIAwB2hA2grk6/ELQ9aOBlCIUscwlHD/zZqQTg6UPbRlQYd3jk
D9rWg0EeBmokcWlWWbM60Yx6GZEwEdmOQMbSRkAb8GUKjcwLWssP3ckIeqPZwtavruLFcJVVzMec
sEImMazkUQfyCQNDa5PA8XcCEfXtuV21BYa1JPFIcUbl8ppbME1mBys5eGfWFUlQGGDls+HYJjkS
vlvyv3LKXk3phTnlBqOekw+2gIP66XfUlSA08KkuN2791fcQiBCQNgS2E70elEPeF6Xt1BO4CWYy
uaHBs/NCQmP5noBxXULFJe0OvNQ+QzS3EvTTW+bzP9vqPVYtTTlMI2yP7H0yt8fObkMggQJOnv38
Ldmui4GayuJlgyZq7oHzoeEVhGcJqw89YLNxVSzlG3C56NEBLSXJeEKlVXl02UZWi3pEIuqOO01o
cigO69NGLWXVGS9sKLfJ0kNdsBwNHPR6H3QdCefyuytoNEKWHuW+2yu16ooXxuTfL85KbIe5hpA2
vS89/o+h5bvE8X6hG1R028z64QX2M4SUoDKgE2U3u32TdpkAJY1bIpgd9sgT546X56GuT1qxvOPV
mfth+WPDrFz7VzuNSME3KSEKOMP18KZer7xygdkmaaOaemHJP0FjqxueJs4Ca6gDCyXAw9JsYe5W
r1JUCZBgxrsSdLJrwxoCGLqgywa6KpRe6OXTdBoTvT3cHt+WFWV4iQGeszClFejVhprH5ygpcHzd
trLqI0CCSJlU9C5QK4lAffZsErh4PGjW9jtfik0vG7V4uf6vFurChuKHdgN2QznhkWLRzJS5eSdc
mI5Lbs7CCZyk/+eQFHfskGdz3RZDspIzGb8bUVFsUV7XRwQhLVSakd115Ta/2FlFPzmZNcOEjnYm
1m8HQmXdE63KN7iATMQDT4eatkcUR5td28vHEXcJ6xZAFU5zZu/+fvkvLShOZqbUKkyzxWvB+1m3
QDwkj02zGd2suTIQo0BRASMD7WXlutLySWPaiOtetGcwkac0IrSIUNqNbLzG5nBiD0Z51HQ04U4/
lNW7KhEbPrF27oLihuIQZEghlCO/8GLB5mIZ0OUFC2bDwaFgD/2x3t71rhNVuRstTvHpDfN6YU91
eeZ3flfCnlaSE7jrodXzB62eN94Na1QaUPfQCRiNVQyEjcqjsklZzsoJD4d+4JHwHvxxDnhzRlIN
SoADhBQzEpR4v1lVpE2QJ3/qt3oPyJGom/vyCxQfzanOh2rGF5Dqcy+c/VL6IaFbmryrHnQxTsVP
6yIvJq+DFdfZ5+hYrm/cy1ujUO5+iy/oFFjJeRTvwP7HHTlq1YYPro8BmDTIZjhIcig+OJiD5hQd
nrgksX5kqUvCjBtL9BbH+2NEcTwKVYYqkcRcJITyxjwT52eXVBtutz5bf4woJ2zhtJU1LjLGzfkx
SUnEJ+O4iThftfKCEoM8I/QQ5BPtYs+SoaE10RH71W4D1Y8eEnrtAHHLRdPK/e1ZWz0eQKqXjTsA
X1dbVHIDjQtTClOZ4e68L9pcBFN9dMZ0Z79p7gC4gjPL9nyqpC/LagdprUXWqPWwSr9J2HlbbiS9
1+4nier614iyKS27Qy9OHZGfb+ZuYCwjus2Ns7e37LKCNpi1hchdnT9HtilE+kYyBK6XKveIQDsw
Ha7tagYSkB0NwaDJ9ppRiKjybZRM8rHcyMysEZctMKX/s6pcK3ZW8qUTKD8trTib7RK6hn6YDUhb
1dVuGfyTNw+R+d0e/P2U+7/ADnnnOem9S98vBT1baO0LtJJUlLntTKt+Cw4s6g3Anxpq/hpQgMZc
fIKwG9m3wjsIOw0JKqb/PyvK4B3WtrPT+LjRdLz1UCn1P7nzVpZ81Y+AM3jpTQkarGJkTCu9RKRb
3NcmiaD+mOiQXvPncBk2HHZ9zv41hKZl1w6U1CAJzZpGX3LlxWCfda8L0GTwLafjf+MBLOXaDB6R
Om0HjIf7U2Sm/tG1i4htSgxLd391J16YUW4ru6WaBL5AHSEx9yjIvgdt3qd52HcPkjAIzscbri/I
SkLvAWoFoLIq11eZFFTXCuz3TH83fTBKjOkN7nZpQbm8+DhmzaLj2MrGj9nyPA8Pfb6Vu15zArBH
ZMM80HFQ7r1eHbPmBYHYNYLRih6z2j6CZ02dbMMH1hYH2EywnxG4S3GHayua5rVpX9DiPm/nADrU
uwIIAFQzDK0KtWYJKN1YnLXD0ZFdLCUX13NsOeyLe8wC29dakq4A/6fPg6qfk1/pknshaQYSch+t
BczEeMuJDFwX+pFIOg60yq+NJhPzyTCWxb1tf+HVHpfpQfvsZGEu+OH2QbQ6nxeWFM9wxkpMVSqK
+2QY95KDmiV7QQbIV+DM85sxPerWljeu28TzC0w0EPRVEZyhGc3aWsbivm+AmUZhtj7wzmKnxS/Q
k6qY9B0e77u8oO5GFn011wHZmv8sKyfiXCcTryAvej+LGRRfIwWieH7oewOtBUOgw7LARCcnQX8A
2b1x361tDwQnMocJYSiQnq+XtGKgxpq1U6DLQfHPVM3zyZ6LL/nsphuH8eogwbvzIbSClsTAQl5b
mpuM1CxHpGqNfFcnCLmzcCjqvfOjtdy7gX8uRz9qya/bjrS2Ty6sqhIS5pyQobQRutbGQ9bdVVwD
0vjjlJ4B1NyYyrV77dKUcg+UowkxTFlFKAEZaQFpa8RDm6coCn66PSa1jf1LOe7SknIVaBiTXkh0
lqiDKme7JgfAaCqfAXArEmSovGFf6CywZ9Qhk/FLXx7odK7H70s9vBu3tqrciuq9hD4gIDOhrI76
oHLL9l5aelmN1K0reIT+VlPJ97fHu+ajlxaUic1RGoOYDCxAczTqC2+Hid18GKz7J3iAKBMi1nxF
YtITDzFlPiGGzpwDAyO91kEmQsyZJNG4DEFtTWbQ9f2dxrYo26tOemFa2YREGHmdLHgpCLY3cH6n
U+CXAuLxXTi6m9I8ckFeL9ifgSp3FfFKB6E84urM/wT8auim+b5rC/QuNPVDax/GCYKWvv7YUW3j
vl91FZAtUTm1oKj+CiCcUM9MHQntSr+T5HeabmyM1R148fvKEcNzdKUpBBBx6H/DhXj0qoOT1Tuo
Q28MZN2QbGUp25cjRLo+y+hc+BObkXG3zXo3sQUN64zDUu014PFv+/6qayACg2KUVItT8R6OTRFZ
SvRdV+qhLOSi+/Yub8musZxIbFFAVnfahTXFETOrLVCgxARq/kNCgPyAlr777faIFCdAJRIUGmjO
QgUHoDuAtK7nzhh9J8eTOwX7umuPeGX9LpbU3giPVoygaID0MLSKANxW+36Shmqj5pMsftwd//rz
r35ZOXt1zTcmkeCXtcAIN3La6sEu5+bqxxW/8rq+LnFRZ/Gc/4Nsz8mxH7UvxRRW7Rj6cDPLPjnF
E8/eVekcmuIhNfU71OoE8TeOXMXBXz7EcaHxiPDcgL6BdMuL8FI3yralWUvjzkbUnDN0CBIdD7nl
VUGRW393c0prSJHgX2jKQIDJUoatJYbGKtukcTMskCM2AyMbIrT5Xtju9uKtDAsJDCnsIh8EYBFc
D2tuZg4qRkJjQrS7ZRmPfrn8oKQIvc3ASgWfyEG9SCnq4JXjkFC73TolswkSjDTOafZ+4l/L5aAP
H3t2GKYfThuVuguVzkczQ1PIBRDTpTvoWh4ISSt8djX2/vbI1aTu/z4HuRtf9o6RzOProVdlb8yt
DrjlDEbUIUe7XyvwfUlZGzO8I/3qwzR5xjvTT52QGjXiCafITuPgjHeYyixMnXarErH2TaBUAJSH
VDOo0K+asvgQDzImu4jBu3+qHf+xIP1u1iFI8lQLK7TqQ4Va9+iFA9HRSyVbArbV4Um99uW8ADaF
vt5gYoP+oNI70C2PZR1D05TavXNs8o4WcVMcMvtUe6fWhBtq7OhCdPP2cigHrbQKij6wSYiYILmp
ksALJlLCB6yGC0R1TkTg8d9oFrHh7iunIOg44I9AtBFSt+rYhizVhdPkLM4NMoVNhfJwPZCtZmxr
nu5ZeD4gx4f471WHU049O4GyBouBtQ/NbC+cJLCy7lQ5BwsJbyDjQtmxhKNfoAF9PEHuBvbLInok
ei2wtQdkGjYGroryvcwv2EE+JApQ4wLC+9rb3czhTtIBxscy9tFPyGmoxU9n3DuV/7PhQ4i2OYE2
H2frWVRRV8wbx+faxKNwAtvgFuJtpWw2TRvRm6HOyriakPg3pnneO6mxBf5bOc0gWonNbHsIDl6J
SVJqV6NRdmVcAtdmNflpXp5QjvqolW8aD9Q/UZmGTBSYjdfTOWh5OWS2i+ms6n2rnbp0q53l2oYA
zR2NRIAWx1iUazVHOtky87yMRQ0J03Z0fyaAouwSDWS521tvbcejLi2z8gjd0MxDMVWwpan7hlfx
fNDxBh3dfTEfJzdO8g+9+V6bn5qtLuQrg5MceySyUbBEIwNl+iBnBhZSg4UqBkCD8n7QAl+zTsBA
3h6ajG8vInvp9dC1AfwXOq2IstUznvt1Otc2rWLbeupOVhuCgxqiQ2J/DxULYW6Jgiux6Stzyrss
EdRb2FxVsQ6Bgr03W0PU8+4ZHUgLtCjyxdkiqfb3oQKGCKIaRLRkZUWxCZKQkRgLbFLjeenZ3oGU
lbPEebXV10fJBr0MDgkR7CsEC8C7KBEQT5JSs1lbxSlaMFB/D6HrCY0mw6orA93a0g18ydepS2cC
pme4HjS7UJm/3mFJRaidjWUdU7ak91ZuA1jTFcN7s62mSF9IexhTfYq61DR2gpv2vhEmBGo0d45A
3J729qAPQEyZKNhqVrt3Fh2a2Y3tS3Spe2omZK8S3c8ic3QdCA9AGkFHG4ajn4xVKFJeBpXb9XuB
82qf+9O843wuToIiXdM2uQNsbG5+YgZaOCaYFHARRhziaVZ9KBroqItyAs2pdz+PWtNFwPVmZ6Df
+dkEHfWxXUQfNF7fH247+9oCQcsJi4M8ocwrXc8YtMrMEn+sY4jTlwcLFM09Yv4pdDxAoaeSGftB
eOKTjyY2G5e3ipR78Y0XVVkEyIin1Og4W3wLKvJ6Hfc+D2wIXRrmgSynMY8n51AAedWgfTav+X4o
+9PtUa+c+bhRILMJoBV4c6rgNNcIOq90tI5HQj7W/uch57Enz+SNfbZ2lFzaUS5Q0+mRFUyyOk6a
vVV8qh51Wwu85Aspq2AafnTe371z/zelF+NS/L9rGjs1UMeMRf6NDB9GwO39c8HqgMN7bk/h2mls
I+jD+xM7DlTpa8epvSLNO+JXMdgu9mkguRmlhLybR9Y937a0OomQNfPBxvYBz1cOq2Qoa1ZBwja2
h/t6ckICMIwrMef9T0hN/FOzx9bfeEK+JGzVg8QB8wkC8zLGVGM+zR8QeA4aDsgsMvgJXe3RM/x7
bj+NZh84jO7S8kicYk/qEPpN0YiAmwbOEY/poNDOaR8iyjbzqPOhiM3O7jAFvVOHOnm6PTWqSuHL
gqN/L8J/rAWEi5W56TJ0nKc+DjwepW2gh6Yb1CJEoI3O1af2Swt9nT7I0Mkr6D/eNr22KpeWlfvf
Ay46T5yijitAJfni7lteREtbHDQyQre22elN9hkyQBs7au22dMDNh8tZ4MarnDHSlEaGFjJ1TCBD
3w5lmFW/c/+ny56o/+H2CNeOxgtTavjZ87oSwsTcOsISuBry0DbY+EBctGlA83IBuRQ2nH1Wbsnw
bIxRTbtMPgi3WlvjTJ6qj4vbQ3Xqnjc8mvIvrPh1e5Cry4gcIl5QgIChPnm9jQur6hd3EHWcJaDm
NI/1Ei/Fo07ozvTzdyN70MXG3npBQKt7C2RNaD6iWQJ40crJIQEl3O0LHi9oeBk0XXMEV6oMDKux
Q5ZN850/OGlAigUNo6dlOnZZVu8bv5qhvIPsIOhnv5YRlZy2sbsjVJHZsUo4+qrhik+MrIxuT9Da
VQF4HLqd2qi3gOd6PUGDD9IemXBLJZM/hCUryxPY6W6UQt4R5CXRbDx61s5V+dxCBwLoujhqaDaQ
hbMFXc7iaX+awg3Y8dqLDsfZn19Xdu3C2GTlqAPEFmn3xvixKL8y55Qkjw59pOahr78PJI3Q95B4
8e15NOWyqsvuyWwRgncE2K8qHNAtnbGJeNwtfJeg76bPP3bgMdg50rBm/7EvfnErcqfzJD40rA/8
9wu7A2Q5xFMZ0f54l+kHrTh2bDwPjIUJP6MncalttcN+teuhMAIZLxQuQX99raiLOrpbZ1TjsevN
dwaoZlPyQAaAwvVjU9MnKApsgc/WFwV5aaRZ8Sp81Tcks6cWlYIJMzOkwyETEx79zDBCagKdSIXJ
zhnuvWAyp+bYOc78zqRzecilVGoPZv6Wj8g749VC4TAwgGHFW+glvXqRtbT7xoC8HuexzdNdYxzb
Bu2fT5V3rrRw+WB5cwQJ/q2WzC/chFdWUYdHhwWkLiEppOwzZ5y7hVQ81nMD1H/oXhvn9BfLOLj4
zrPgYNw0E/lWVPuimgKNpA/jOIYjX3D7a1/SJUMT5/TItd+tBenuTUzP2jkJ9RJonuK1i/Y2yudx
ECpdfep5PPLxGyJVP9TaBGVmUnYnk49+YBWEHZNBs3daX7cbh4KKp3q557ESaGUP2qqUUbmenY6g
KS6pGh4bxQJ98GYqkXOkJO2/+njv3I+Nm6ShJRZgSbGfjsPQ2Kh+DVZ76ig1eTB7Kb/T7Tb9h1f9
qAVwqAF6kDYfQ8cpnJ1WWsXX2xt+Nb6HTA/2EuIoFKrkyXrhRy7V04bbOvzIhA6kM53cJglohbAX
4L3yI8rVWRIuwg7HZd6IEtayE8gZAUiCCBCkSpX3bbC0rYvJxHx9Ke5YQPAPhIQRBr1pjH/sKNdn
B6aUR33YccvfXvKQEbQ01D4w/nWBIBb4TYCrBgZp3/lbkf7rawK7xAYHCihMUGNUVFbD2gYUC2yX
nIRsTIAm/lVustm3jCjRJQFSBflr3BZmnC51MDy1yUOKptQDatSUHkv2yfrqOfcF4k1Gq6hGEKpt
RAuvbw28DsHTBj5Qco/VhWycJoFY4Ijr0GZ7qxyeBn2zl5TMI14fPXgJOghIoPYHZKDahhMCQvoA
okUTG2A9FHYTsNoODMM95eV9lnIQPOaw0T/XycbYXsd513bl3y82iJ6h14lhwa7r3i3iPBkH2z+A
LGPRDTddW0dkBSGaBZF4SNEoh1dZW0Sr0qqJW8fH2ynrkxB9Jpqw7NKtPuYrO092r4AVHFYSY6kM
Skxan0A4sYkBPLrPO/uBd20ATVgwwHFdNfzIqXZnJvUJxZK/r87ANm4uRDh4k74Swm5Q/W+mfG5i
P3W7aOIINDw9c4OxpIE/2eHUzHXUuuhMQtuW7SBBKUIyj+2pbgU/QXVwK8fxKpjAXQawHBT6EU2g
cZAyGQlOO2cedeh+V+ZHzaUf3KHC/IPQ4cyQaaiO3rR18sm1VJ1ZZvRgVDZhU6NrxxwS1qFVfTy0
dOdlZei7/DSPMdLoZjNHI0JrFGLCwuyiauYB5uwNzobuEjJNK2vtthLeW31X5qg+wdncHpElc4OM
uYgcZjzWNk7f17G5Dxt/TCm3Iu3KeimMEWOtl2/TBJ5e+jsd2e+UG+fFE+hWNt7nrh/q9hxMRXnX
DnaYZh7iF4CRnSPgYhuPhbWNJoXGUAtD5QW39vWO7ovGbwqPNTEamQY60wNUYge+FTCuDRt6NzJ7
SyBtq4IxC/RonXrkemI3GQ4tN4NW95+5zY9G0+42pnjlbESODmhpOcu2bSoXnN1AJ3TqIS5BEm3X
6DzUBxIzQEGmEtm5ZdCe6lprw6opHtxsI+pZOfshwucDriF7CQHZdz2bqDrU3uJXIvaTp9r9OXsb
EcrKPCLHgxaWAMZ7uELl3y/OX27q1QQNChHrLNLQMstfHkz2gB7wt+dwxSmuzCiHQAZeE3cMmBFf
rMh+3z+94ecBPQSSAak4lMuvRyHa2eohpCFiZo2hznZzMSAG+XvHRnlV6gVCmQVpAiWR2epezngz
iXixRdig3QRFCX40j7eHsrLgV1YUZ4MALDHmHlZEZAcbx9LqYv8ZgVrV0fMBEiI9VoGWw95jADBa
vxvzO8ne4lQXdtSYKdXzho2ws3QnkqS49kTg0wMvts7Zlbo/rhQU/aW+DM56NXWvVT0daW1iazKg
HzJkmAfUD8og1/Y2ns/zY2sGDB0c0QTn0zCQw+21Wp/PP9YVt2N5VYwNg/UZmgQW2MW6O+PdpUXp
slXml8uuXGnQCMC9jhZtSBmpj59qsvOkRt8nOJ+r760G7TQ0c5iONuAmbDR4IKB+GxXIDT64Rjpt
HIFr29dypf4DMOmAGainhOfVRm1WbTwLtLQR6FRNg2WuN6ysJAEAL3AB6YLGBEh7phKjaUbV9qbL
27jJDYpM3LCvLXNv696dg+7pfqrd8/I4Z83Jd/uILtbecbSN7bcCnJLfgMoIlKEQr6gtjEyv0jqD
iDaunPQrJw9O4qH4qe9mHw0dyF2PhAuvtMgZzcD02ipojOZeW6xjJtL94DxBmWLjhl+dezxwELJK
cVmVZZslLqmntG/jHNgeJw8GlgXZspHwWAnSXl5R/xpRZj6t59LSjKGNNW05zG4TkPmdJb6T9IOh
n4wt8NTWkJQQgWQU7WCA2Yu1jgfW2BfB7MalWW9tmrX9Kd+G/45KnrUXl5v1f5ydV2/cSNO2fxEB
5nBKTlK0KEtOJ4TXXjPnzF//XtR+37MzFDGE9sgGBEyxu6urK9x1VyIKEb547TaerWYvljnZjfwN
coYNuzq/Xu8uJ/V/SkHgz8DAX8rpxAJG/1FkPRCRNq2894Mb6MvtWlL3o7ZxS9YX9a+wxTPE9DAt
1XyEZfofy/rum69UrZXNNrE1gzMXq1UFL4saxcKGD2WO0zCMjVsSH4nZr0771gEV7IejGL/I/l2c
f7tuTN/f/hlgOSdKaLCR4CZfuDqh0k2y5gs5XnvphH22q7XSLq3Anng9xFN8H7XlUYsZYgDSpt2I
Q9+p5Cx87rcBv2Vo8rL1yhx9P4xzcluJ9YpDF1WNXXfyhp6821PyqtCFzPzQs3lb9oX4zaiJk66T
sGifhxv/ptXhKz9Kwp2SdLtgC7m6sqQLafPXnGl/EgttPIpaAU7PlbzW6dXQpvVvwzy9L7/NiyIC
oTOKRlha8S7FgHX3Is8yC5dpRaZj9HrJRLDydvBFwSYGU596JVL3AYHmKTWz/CgLsrA3k1Y5wGR9
x2tZ2qR4+l0wV9uvq9TqDoAmm6P+eSbn4qpYpQkYvfMKN3DU+Hc1vejNxom+u/nz4s8kLPZ4TCJJ
UiIkwKnsxHQy0eV/k2h2X4sPir+xnPfZxEtpS/+tLRmX1NZIg9OR8oF4o0aNEzHuLs7NBzHv7Irs
YhMFNtahNKTT9d1855kupC8OWmj6CaIHo3A1gdaQQJ88JzTogrkuZT6TC1uKFKBblGcwPbAHzWd6
prUmTo7ZeazRTI9TcYq0Uyf0dn+TUvozNk5vdUN55uW5rE4VbpkoUIoxaq0hLl1t1G+roPxtVJ/L
XtoXMTx7EBZI+3rsm7nmti8j2b2+0vdponmpNK/yatAkDAzjcqnZyCDZtGJDA5W+rPyP2qq7XG1e
Ai13h0h46Az1Nuj9Z33qNzb53RvyJpkqA4E6qJdlk+GU56mkxX7pNqV4bLL6IPysauvYyeHN9TWu
3UBANXNHjyRa2jKtGAXVmEzwqxNeVu3OL03FCcwKmATVxI01vVdP7hbMSDDIMUQPBsPL3ezasYNV
USrdZEomZzBKuMH1Rt1Y0JYU5VJKngla14R66Q7yzhPscoutfUUlSU9Sc4M7641MeKH/QpLovG9G
6QYvdRvZ+WAy5+UYWp/GQHF07zCUBzN9TIQv1w9qSW0JQydyUcSZ3lLWaaa+XNjQqEYk1SGxTMWU
iSLA7dUGHKZQLIRjnEgy1Wiod5M47ne0Ehl2LpjjicYIvIMueQW4K9ikO4tnRZ25MDPxZcqi6jQW
be70Yp8y+LM8lJCm27UqPjMzPHiIR0PZG0SK+95TuwMTWCRbMISt6VXzl19alHllXHAKrjO15cJu
TVPZmUoSkEJRGBAKlZwsKYe82XVP5P/ahmmEctvtr2/neyt2LhPOrsvdVLzeQvEhsBS+pq/xD+sL
/XPEDBv2a00ZKcjPFFMsjpDlUopGkwMzkQrSHpMFtF2cYqeZxHIjNnjL2C03UJ59QEC1c1w0f8aZ
SRayKk/AYlSurN35QfJ1GGsHNLYE2obk0RHOkJ0uMITI6HciXPi+Pz0GU2Q3veCY4S9FT9EVyU5z
pyDbG8O/1d/QVXAUivLb9V1/b9aoWuOB4D4Ci3mHWo2VtKC0n1ZuGn+ehjv/1VOeEunTdSHvn3yE
4JFQJuHSMIr1cjeAKwzQJ5CRk72nspkgyuicNlAh7+t3VrDR6/refiJMhreMWToSJAML3c08i+GM
cUV6zgDYFJcnMfJwrT5Is/V2+QEUidCFzcWfZXEkaLigci1WbhOa9W7KGeghwKV2ksckPv6H7ZuH
pBgc1Uw0c7l9leJVlCGkyq3l29BiWl12CuhyTfyvfrOxeWsXn4qPSspunmS9zAqGYVnCmmJUbhsK
v1OgYT6Rc2+LjFg1JTLlYvFVLLfApKtCKf7QhARymo6xy/XlU+7T4kBOyGiPnjfcRV1ohy9S7ij4
MKlxjNvf1zf0PZYIy83L+v8k6su4SZzEXBYyHYU8SjeJsPuqOOphPMS7zvZ2uTM4ld3sq6PymdHI
G2Zu7S6ci16op9frTZFOAocpeMJnzSp/BlKzKyoIcYy0z/apr5hP15e7KhIqP7JEmCJcxcv9rYzS
z6I5P1PGN+o+wYQ3Ej0ZR+YTbjgUK/4ZviFsO9AUENqgrJei1NCSKBuSFBmHHyHOthOpzLzXd5J2
E5jaoRSfrUrbErpm03VKZfh+2BdcmkuhhV+T8QyD2tWkXf6jfM1fx9fok3cjOMZ+cMZvsrAzupvr
e7oqE9ybTKQP6c9SphnIjSLlZe2CugBs0+yk9vt1CWu3Atpk2B7m1Dl4iMtVpZWfZyqT1nF1n6Ps
x1CfEnojrGAvZQrTAjJHDbaSTGtPMJyBoJiQimczK9LZq2UKcaSOlULezNdujW8RfMzSc2JVO8NX
vhAybhzclrjFW8xw1NbwPLV2RXg7vF6xu1I+iHH2s1IeJPmuII9xfUtXBVJapfxHk8Y7xFTi54bQ
FlJNVUqbDr4Zm3htZnyMsyyFmmRo9nlDXcyL/WnDrq49SniIc6KG2irB9WJn4TSqGULIztbt7JAG
9cE3onSX+02yu77INc2cm65kyEIo5S5nMHRBOYxQdzZuAlfovunlzDZ8Xo3rUtb8hnMp81ecqYoi
TVLMgOPG1RPPDiNtrwbPtJSrTCX5D4J4ZGdsl4FlmT/kTJDedJrVeG3jViIUrgxzVLrXUPraWFuC
VvaNee3W3DAG9t5cevNhYVVxYwSdK6dMYxfjNns0PD/+cNKMDm9QjJqOzQCNvDCQXeL1TEhPGhc7
/woGyGXC7kHUgg2XYUXfSMrNTXCQqUjkcy93LU0yq1IKo3G7MLMpq9vsmiJ1G2ez8rCAAabTFqZY
lGHZQtqJzAq3wrSFc54B2EKbMWekr/90wCsPKU2I90Wvf3AC0+x3gekHeGywfXQSL2xUHKWyVAoM
pA7Cv5rgk5JCYL8R2K3oNo8ItV14/aAXMBcixkKvBxPAm1uLFMISxlnthAL8KOwX2q4GkraxjSua
pwDyINynGsuYyYVOAB+yRjnQWjerrfIwNvp0Ixb5B1mz3zaOOwTDhjz3IS/JkDVvMjw97luyRJMj
edV9PmmO8iyVxcFMsufrt3YtJqdJDJPGRSI1vHxK6qITAz/UetdKpeExaFJtZwmV7NKNqZ0E4lkn
KK1+r5eCfEjEUL7tZL07VHEubxiqNR2lJkWHM84PV2JxE0o1os5tRL3LIL7sqArg4itpgPM9e5H1
+NOIem88aytZeSB25OJo9aanjJknl5fPqou6tlShc/Up5O0EobqDZCQ8WEXcUOss8se2ycQdvoXw
yHtT3KW+RcpCpGlENIR443NW/IiLr1k8PQLJpKHr9c4dGrHYKbnX7DvdEpyAqdtMRFSYoVco9PG1
dXsrdf4WsmjlzQVVhDMB3nrmYlyIt8omzFMYst2Mh9aozB9GzdgH3ZmaP1M5nQJP3OIvXV3wmcT5
72cvBo2Ylm+CdKX9uD7m3ffyNfaq09xJpdiDcT8GX6/r+oq5IO1K9zVZQSq9ywc3p+Mg8/R8cCfr
p5S5vTXY3kjuZ9zQ5BWbrpKjo62Zpv33PXcQC2laFVmDG03loS0Tm6rcbSZ9u76aFSmUclV6l2Cy
xLDLl7tngrurErkf3Uoz7hWBXmNfTfZCU1v764JWrB6vrUqKRKOnlMjvUpDYN/6Ude3kRp0u3I65
Ue/KQi43HK/3Umagg4X28ery7+Iulno/llarda4Q5gA0K1vdgpO93zAkUAkmeKU1hVzG5TrKwBd8
30Pd6rHcWyWdEYYRwTu3NbZkxaTOgvCBgBXg2y3ZZmPc0k4amt4VxwdBCe7LPH/Up+h5LvTNMx6+
Z8HfXv+r7cON9+m9glOlmuMQU4FtAk2/XKEaJrLqJfXgDr9Ca9+Bemp3krIhZG0b524indQ3B6Yt
bi3zIgOJttrBrcZyl5oNTcy505h/Pqp0M28fRRKY0RVqcIvDqjtBNny/nlzR/1QUkd1Of10X8N7c
oQp0qryJmcOMy72Sui6q9MwX3crI+30RiSo5FH14At23y1Kx2xUy2ICh19Lnjws2yWoSvYG64+G5
FGzUmpTEUygC9TcZUXHQB1ufBGcQnRDWaJPpRNflrZwX9V9Oir5RMp3LDrDQ9OJeZWqPWw6tLfYn
HZ6+YTxeFzLfzss0Ksko4KA0+hJrY2EvFxWTosImpJMLz3Za/xUoqhOLn+aUvpZviFpRcpXcGm6f
wlhPyHAuRY1FNvSKVU10apiHIemepx7K6EY7GsJ0c31VKzZJhVOK9DMbyACqhUtCPrgyQ7ET3S5N
LMdoxWBXVeUWo/3KAVGfg7CIO0tQv8zhe0YiAYoaRNdPeydL3MkvHSPa2LVZnRcHBAJ+nutGBYRh
3gvTEIeV0HiCIrpluh+nT0LMkBs/cQL1qCjdPLlkL39wKhHKwOHgWcJjRgGSzM7lQYEFZ2iCJohu
C2X/IarT2BGifrJjvbxpYkvcOKwVFaSkSsRhgEDA/C7ulSeVqlrqpeSmj5WWOaVhHDzpzgTPBGHj
4bpirMmCjIcZ8HM4AN/w5dLyVraK2tMll0x8GA67egidMA4+FfJd//m6qPe8MWwjZAfMmmFoNaDr
haFSRqmNqqSW3UJQj97wEAj+PukrW6+SYyH+Nda27/sQxEgHNcsfks7biwEczH1x0wbSY+F3B9Gz
vl7/qBXjef5NS+77VqN5Nh8K2Y2LcD+Fu8E7CPptox5T87VVmw3HeCVZOafXyK6RNOR0lz2aQ2BO
lHVj0RX0U8KgZ095CatkN5YHI32MhVeKvHRqbpzxyuXneYDsE6M2o7Dna3vmnYZ5pfaNkUluk46B
3RvdQMuspxyv7+SKJl1Ima3dmRQjVTtjqiPJndcFP7lNktnOqsnx5dFWPsiHO19Jmh8B/sFCRK/I
EjSSkvIK4rKT3FpK7apwZO+BtuCh2aX1hoasWOk5rlLmsGomdVnsnqzFhej5quSGlbHXoi62gzLq
7FYFwpolW+nsFX2c26SwNtYM9l6WkkqYcHtt9CTX6uudp/uP8HVE2ovU/ZAE/0Ho3euHthI44j/S
U6TN6AoSx/P3nJ1aXxlxkiWgJmQSamX3MuV/lKxxMmm80bT9kAsH0/urzeN7K7buO2/YUJqVssjs
v5LI5bHFY14+GZHRJLrpl9y/9PcY+V9H2TyUqXgjNPptYSj2CAwprpQjntMhksSf9TA6vt7dlLlr
GMJreAjui2c6zq9vy/seT8wuezKzaUmzo70wVW3SpWVpkDzIm2qnJMhUnyrTlfpDYn6PomBP6t+k
UBX/3Vq2T+tEBUw7ee2Kya7Fv8NevY/oMfOsrQ9bMyB8GCBfoIUWBE2L80pANvhAxtgvgpex8u3I
H3dRWNiG0e791mTSOgQvyXisPzrtdL5yzDgFfoPPh1u+xBpKZZ+ojdnLbttqTE8UuhJkurBV5Vi7
bjRkQQoF2cvcRLpQyF6TMuBLsquWX4Y+2mn1RCpDOXgML75+yCsGa/59gOFgw97b4joKlcBUUtnN
JmUXp/4OtAtUP74dQr5TmP9J2jx6WsZlJti9XFfqDwp8JxxcGpnGodQIa3xaYQ/DIJj2QMrij9AH
2cc9CYblQORFoeoNeX8pNNT1ODCMUQZU8UXLjB3w6H0rPPRNe9SzrazPCsaQ14WQFPd5jneWVCRq
FbSN7+myKwnTPh8nbKRgMyt1P4njDiIFx9OLkx4++uFPq4hu2/53IZ16BQqSsd+4wGtaRGIEagLi
b5pPF7s96L1UTvIku+Z4Y9Vf++4lMj6PW2M4VqXAggwOiGgEbqDL7ZW60WLkqyC7YpQ8Sd3woFRp
ftTM5i/P0rfAKu8x79y/ubMJyj3qEu9atkY9SvMYi+WmNZnv6mjFBxDhB3jEbwex/uyHz1n3q7D2
TavakyXu5aSBwt/g/8bOKLc6NVfWzg1V52hCJDWwHKwyZf2QRVmiunl6tIYekqDU1oYXeKyu39L3
zSPgxM4FLTbZ9zQlS4YYQeqd0INQ8ePd2AoNfZL3ShZ/Hs1neE0qhknL1h7w45e0FjbIiuYnfhFy
0KKNo8G7THSzDDwjo5sK6BRUd8o8fx82eXfyokp0cpV2guvLXfHVzkUtwaNSFYdiGQ2qm+bivTAk
LzEsitdFrJ3c3JsC3g/4JnHnpdaGKqyoaaiqrpg12nMtU+JN+1y4GYaxP6jbVYA1eRwhmSSiQvpL
F/KyNBG0ntvjdiMT77Vmpxuvhabu/Gaj0LW2d+eC5g8582WkVowj7AF7V8IQk4U2406vb92aInDV
wUpi4WgimL/gTILZVkk3yLXmUgwqgyfLADa9AVxau+YUAP6VsdiucawLQ0wrDQHDfiycoL6xhPhO
8urDKN4UMljiqXi0kl07PFlad9tWn4r2tRcPFU0v15e7dnLnn7LYUHE0uzAFPcELmexzuXbmTQ2t
Ym9tvfqrG8sjhSOvksFapuxHrR6JGdnYJIELLIMI6lWONvKya74uiWy8OirVMzfFwney9LKEAMDQ
XC9tkoQRrjV+ZqGR2jSqbpd7is8wxu65U1MjAe0e3igeLSl5axT3phpstRmsbi4PM52xMBS/I+jV
rEzJs87T3KE9Zu1dV99rr5sKuyVk8Q7CXOeNJXSHbs64bmO684KnxIuc/3Z+Z4tZpCzCFoyd2Fma
W8WFnUY/VBgTO2HDm1lVkjMhiyQWmbQ0jCt2TE+P8nAKg+cu/iiPOI8NJdj/Hcriguetn/lBxTrY
q1r91Zsf7ohGACfO7BgLohFmf15aEM8CYiNale4G1q9KmoCDfp+Ulqj1z4evLoWUN/MOcSap4YUc
yLK6UM2QE0BdVWdZvjcsr9ozBK98oHVsa11ryZ05W0otilZPkHwLDTCKuqkiMdTdXvwu17GtGo9G
f5fV2WMS+I4OGW486k+hfox0O9WMk9ncdK9qDF/SPtsieV7RegsK7jfvRGQG0CJF2Kr5FGVwvrke
0VuaPwuVtzOqR2vc6vVYeXEuBC2uV1u1ZgHAA3XRfZvKK3TeH3c9UBSSNmCIyLQvS+gxBXxx8uZz
lAe7iEirgznznv+DspwJWWi9NuNJA7/U3Uq+H417I72DOqX/cHc5ZMJgasjYUhUHkbKQAkNyY3pF
q8/XlzK9zf2Fu3zjyVorWQECIAphqDXGftmu0RVNoI3kOtwyicb7XvNeBfjLdkz7UWwjyUQ49C1o
BomWihupM81jPMWQjYPJig/Xd3XFXBFXysBVeGpmoOnlFVRA6455lxiuZL0a2mQr+qHcLJStCiEZ
DgRSnAmM5r+feSRj2A99aTQGKfcb+J4U+c6rn66vY+020XDwPxHLdbR+EUs5IiyFDFsg/WyLb21C
74u0AWHfEjQH7GdrCaRgoJmmNFyl+h4H5m7qXv3W7dqtMvCWnKUfIHh0dbQtcuqbqdc+p/74WITh
35244ZBuHc7C2GuZmXSVlxtoPK2tg10zSDUI/lw/ng0hy4iB2b6Jx+hJw41ESs20H3fhbertrguZ
t+QyAiL3SQGYAIgSDup8eTRG23h6MlqkJZlGucfuyY4ej8q+yifLCenaCEI/OAVms5UPXZyVQWw5
z1uh/DzD+WG2vxQ8yVZWd4PB5JXocyPuFOVHFN5Gr9dXN//I2eoWQhgNcCkEg6UHMO2+zakRqgdl
HG1Z30fD35LfnwRIjpJha068tHg6/pEJESr2gYQJmexLmZGXBVWveAyLHV567UlQqp1VYZdM86DQ
lsFIlQEv2Cj2Wq4YTtA4aVbuCzOrb4vU2F9f/+om83Rb1AiZ1CIuTtcTIiluar4lTEO7mcKH/G0O
UuMwn2HDPq8u+0zU/Clnd7wY6SNvYyZORmJwpJfBriVpI6e8yOv9s7PwOfHGSLjVS2r5kSkTvT4w
n1GpH2TMiE7XdalPThJGtqB/ub51q8Is4APkK+f8wOJRs0zI3ZsCYVUdfBnmylF1EPwW/scbs2i3
Wonmg3inqGC8gLCI9Josu+cUADnUG5EmpK5nxE6V3SbT1nSW1SOi59AkycSylq3CVV/UsWaE8X3a
CD+0yBifRCMNNsLcNZXjpKinUMIForXQgyAISy1WivhenDI7Sh8wK40NwzgDztoNUWubNrex0FyG
WwDX06XK1dbkFVHEbEH1VvKc7Ef+9eMqcP77i+cEXEVBNbiM7w0J5nblmCXBzkzG24KhvH0SHa5L
W18NQQqtUyQ2ly3wVpl0WtZiqwYGysAqRWnNcrpsazjistDwdosA/vxPzsKfz8TRF2KJ0VBJch/n
tR2IjWPUX0uIuiUvPUC+YQ/F3zXh3vX1rSoGCXmAqZT4qIJfnhaEqSkuHLYo627rvgaz+TVIfydT
tLsuZ03LGRjy/+W8rf/MEFWdkDeajyHK0k9V+AkCxOu/v3pONMDwXM40nEtuUjP2Da8OmRBaSg9F
XO0tuFGtLbKjNetjnAlZqHYXEM7JJVc1znZe/Duwks9SrNd2K9z2jbiRP1lSjf+jEmfSForupVnf
t+Ns68ZDRmthoNV27DvS96I+6jmhw2R+SsTPOo29PjRujerUdXlDRnoK5F3o/5hb/tobw3QsidFm
z1RbWtFoKH5oz9f3fu09n6uoJAPBG9BXdqlDDIfw9Fpl77PEsYQfgF73WvNb6A1bEG5q5dWPP5YX
/GdnzgQudsbsazWEKBprRqTZUPWLmtjOxg3/ePW0z6QsroYRmMYQikhp2r8hSdzDMSxaL1q0S4qt
+snq7ZhZ+ag2AP1cTuhSgjEUBoZn3XeG98uKT109/Lp+Rqv340zC/AVn9y/yBqkxS2ag9kW+L6o0
2ile4USNtlVAWDUoFMGA78xJVWX+kDNBQVqbYS0zOdeKfnjMT4772x6ejc3s4urpnMlZvGhiHva+
JvDMMLEb9LOTdXdDeGf25bGouv0ID3TyVyC/tm3mjMMdk7gejMh3m6I+ZePApPh6Y4O3vmdxCaqS
AkCjs8HDzgiiU68Zn+G/oxe+PfpN6G+Y7dXjpI+FLjxAGbi1l7scE+foQgdOIIOBqShvK/gE+2Lj
AiyikH+uGbQs1JtmFO8yeZYphdVPwxTfa0b/rQxUVwnrQ84k0hy+Tv0QGeEmYGf+7qXHNTdtgzlk
cSTvLtdF5zbOGA3c9z6kCL1w6tJbr/wmGK2jlXd6nu9UtWXOA16Lo3+Q9e9tubhhkLbAMwBianHf
c7rTUwblIVt4Eqbuxsobhk+2DnO9NgLVtTvyr6R3AZCuCrVQiZyeNJW3QQboowJUrj0RuWzoyZak
RcaMgbkNuOwZT5I0dwrUbwkNxULaOiKz8zbQVms6eb6qhU5acZyGgZAwpJuBe73wozKfhuzndTO2
uh6FjifSZ+Q+l2lPGqgDeg24ZU1/VNXgzq8f4hxunane8FfktftM4fd/kpbZ70oQfFHuuM+j6TC4
1rJzY295O6FKd1Kt//b78SEZKAun6dMYyU5qZK6R5E8BrWXSJJ7qn3WbvMZRd/B9iaHlNDn334N+
OkGJZdmJOtwEQjPBAc3U20nccuuWxZd/lJn+nJm/EnbfJcdIn/lJ2oZ8ftZPr5Gm2G14rMZfkhk4
tMPUVLhaTX3UUvMu8Bub9p4N72X1oObktDE7ZDTQXl7kFtaoXlYNLhPj545SZOr0I6fKF2WSyscK
Evn9dcVYVT6D3C9RIf26SypA0KRDBBYX5UvqeqeKsEg1WQpLTVFukVGu+urMe6D/Ek482VgCRjt9
VJRIQFbuPXVCcZzgI3XypPgMXONWNMdX06/2ULBCS72VHFxzFM5FL7SyCZqhGEspvk8kK3cMrTOc
oZO3Zk6vbiaT2+D9IsZ+1x4nT0E0F34x/EU53+S2eRA358GvaQgZAzi/mG49t4lcasjkifgjuYd7
mzU3k5HdBHF1itu2tknwbqT117bNokeJIY0iHWtLso48VuoSDkMCeTn+bDB8Ws7rrert2qady5j/
fub4yA10A0E/r8evnXB4aODc3/RJVzdtdq3msVwzy++lEJgs5VRLLKxSMxwS/0cB1VQQtocI6urr
F2p1y84kLY5ntDgKzTORpPwxs8wWuz/XBazu15mAhYUoStWLA5/9CmE9USrm3opMbdhwYbb2a+FP
tPCneXSB8l4ID0pCkqh6GLsD/L6H/7AYWEIgA2WECRnby3PR+ryh947FQIicpwntGa+bI9RXT+RM
xsI/8ehmH5MAJc6E165mbF6wRdy2ultAVACOzAi2JWK8q5nUaqZxcl/G+b6qm2OjwCjRgJzbihKW
4LX5fSLWgQWdLCijNZfxOl1wfplZLSamDntbDnDoBAEWJUnrLMluZdqyO9+jhzSphJ3qNd+U0Xto
k6i607o43OWikO4NqlqVKegfV8yLT1sopiFAGD5CXXcvdhXUjrdAZrehLesbAGqPYhWlJOzfpcYI
PsPrhlaI7kXJZ2aQeor8V+ZvlAAic+9LNdoMvBGMzlaZMxDq5Bfuol60A3mLpnPlGoJEJox4m46I
q3D5HaEhdaKRk2UwKuHQCHsrlpkM/Prh63EhZOEajplvvk1avx9JbYXKuA/N2G4M8XRdzIr+qlQv
VN4mIK24F5drYUZUCOY5xcxHBhNwwMQPOwFVVtKtXVuTBC0nhRLm0M58ApeSvFSrK11AEt+xp1l9
F7TFQYKSl+kr19c0f/MiIlIZ30Y8BFiHZS0siw9EuBEa4mky4uFObtRbI+tyexLq7yTDcofBSf7+
usg1lTgXuTA0VqGnjSaRjRhzeH298TlRo50fSbvrYlb3kCYfilxvvbULpYgryc8maeS0erm3uy5o
T2V3CtpPmpZsTZ9YXZJBuYUyBS0MS3fYG3sT2iPsszq+NqdEe9mqaa0YZw2ME7Rj0CQQp82LPXv9
paxLWq3xk/sk0DM7gwXAGaxqKz5eWcaFlIWCi1Cti1IWJvhMh6Ed7Biz2Qz5Rni6KoVTAfZK5xez
VS7XopVVKUlTlNzTFxE003NZPZhNuVHmnvV2oddQav0rZLEUZpeGqemnvDW50dN1FH8W+0rbBVFj
2qGaJ/tGaE34rKONCHJ9ceS6GRkDLG3ZmhcFLVAdiyy7KA3hTmQwQt70/c5oPx4Asb5/5SwsRCJY
fqh3bGJWRCcr+xIYvW3lg2N0G0ZvxUAgCAohTB9UwcvBh31VqkBhquSeBp4TUDuMhPooJzIUoZJk
j0yZv35tVzcQNgsVSkQyJUsUtmK1VWBUWXLfpNCQ08MmtH/qxNhQjyXAaXYQ5hGA2Ot5shb/uVRC
yFwnOaFR/b4ffIy45NuACPdGLD4EEtTYrffYm3/1kfHNbzwI/m4DyCXiCJjhiyXthbp4NbOtla8Y
rItPWthFzQo0j/xJcj9U+46QKM5O8zvWteFGuLJ6pP+uXVsUyCWmyI9jVyd0AL0OnnqS6p50V+5k
wyFt8w39WUsVMFuO8dkyoTqhxeK6B3LdsLVFcp+PQvOlTZPopuylgLG78EEJaZq5ZmG2zxkN3Psp
iqMdzAw/1V6N3LLLrG//QbvgfgW5zJhDPuny2PVUSvJoQrtooXwRwGbbwHN3WexvPD5L3O+bfklQ
zMytzbTqLeeXmJPcTJbAHntT0tskw1oMj5aB6SjAZXkHMaqPntoeO1VxmAqjxn9SisDx5xgoTrCh
7GtX6uxblu33ytTFySCjWFFNVAcsIRjyfZ6617d2TavOpSw8PRgA5HzMOGcx/irktqraHU282vet
qvka1oI4+39bu5zYlw8pBL1aSSHTbiunqY5/F7UDXwYg1fGzUditt/vjbZj1tbt5LnORGFGVOq0V
E3MhFso+pQqQRrVTpq8UODccstX7AtxhBgVgdiHSuFTRJtIZuiByWl3p0hVGzRSDNGm3UnQj17tA
+CwY+5ghjd3n6+e3lnciYPhX8MJhKpSe9zTs2de5bba7ZbjwpECGe9Cbt4IgCFgI1rbYxlaV80zq
YmcLQPh+YLaYB6CkAvMTPS/ejodWpYDMZrikDt3mcl6xX6dj3U3oTDLlTCw2bat/3Wy/XL0BFLrB
ODE0GgDO5cl1dSVUesydb6UfgVIdYyKd2p4KwR4SYUtNZjVYOjggMKFkBFElUdW7FMbcilTo1CwF
zN7uG1m6ASVz8qdDo3+mhd3ru71f7rXyR9RsmLa1rQRRB8cLLTQKKIxLwTQM6L4R1um9Vzz2TJyO
QJfSm3RdGde2cpbANARtBpQshGiVlOq1YaX3laH/bnvxBT6ow5DKLwX4rSHccknn1/5iM7EmoLeg
1ZvHBMAOfrmmcSDTLET+cGckDiVLQZQOAf5vLd35inr062FjeWvyWBqPDNMFSbWpl/IY3plEA1jP
O7m18l+ZwTw4TJ4PH38QHbpM+0n5yjzlUb05OeCd2rBSALtAj82Z2mGZFhUZ2DlUYt/fNa0ePaVa
ED8Psf41VCfrlMVMYFbK320jyjRjRd19oGv6jcUQuQ3tfXe8fAW2DRD0fF2IqS/X32f12DZCMNyl
rUI+9keWaXZilUeruBMp9F/XpXe2m/gZ4BPd13SKzFQFl8Kqjp5vPzY43OFR6aJ9rGoPAGJOYaZv
RDbvX33e/ZksD5gaQee7PF1CuwEE24hqvqm3/QP8oU746r/GD+pT9CjcVq/5X/Vf4/OH14fQuSOU
BgSabhbunCJMA4z25nA3gvcb+9yxzHgvC7GdBlsIlZWtJAig3Yy3icu/jHPHqTbbPG3GuwGyFquE
fzmwC+khi79cX9J8JIv7yBzHmWbbMshhLVGwRprrEmMCxjs5+uqX36It7MUSVw5kERg+2Q4y9pD3
vrOeFqU1Js+a411ehQfB+BJJmQN+zYny7B4yu12Q4eUXhjPJ3yBeP358dZCqzA4oGR6C+kuFVMR2
SvLQGu4I9mWn8VPgoEn5wcbAeYk0MZIAJNlJTmLp6jaDFMJHCTihFrW93kAoFIoPeV1FdkXq6vqK
VuzZzIYKwwGTeOj0XthPWZ6yqax9tlMvul3T6eWuK/pql+Vy+ldohOJ9znGccKLE/XXJ716jeZUE
22/wOYhP5i87S4wEkxGOY6oNd0XSvXFUoI6lvhFsrwqhQx+rRfaFe30phL74XErkYLwTY8+uS81B
iCx/1MWcV0KzEtE2j5G4jEhHqRGVuA3Huzb5O4bnTyI4sXrng53rb2oBQpl2xzcUwjKTlMu+WrWl
ON4l+i9DOGhUxZLkVrVCx+y2YCSzIi+uMVdrDrPolwBGMu/r2eFoCtw+YRNOdxQWjmnhv3RTejsq
fyJRdmTZkarXVh/cjysEYxVBB2GCcVgXCjH0mVDyKZhgPbI9FdbAZEeuZEPhVx4wvC4YCefJ6XRN
L66wBeYoyEMmtRcAZGJhX9TK38lYPLaFcdcn2YaSr5jDuawIGzYdj/MJXu4jU6Gq/yPtynbj1pXt
FwnQPLxK6lF2t2XHzvAiOI6jeaYoUV9/l3zuPemmhSaSuxFsINjYXSJZLJJVtdbq8m6egyodune7
LAbqoi/P/vuDZOHR05fGB5DM8jD7firMOtMNFoAKWwfE30HMABjtTHNE+1oh6o/bS7UWNUCgAD7C
BQyAEsH1sDSij05kaXOggD1ZbgItkd4oUFdWvu3bedsbqXfb4Io/4i6wZOUgzo1RcmGqh/CMleuJ
HMwG2STKvKlytFBpL2a/K9XNpPuoTglMrpyYH3TAIEmCKDhIZ67HSIasl8oMJpM22RKn3EiTW7Xv
WiuYyxWHtEDv/4EbwkXA5LYam8H7qZiDDMAQhAkjluk/6tpKto2Z2Dup0IszgGet4CBbWcClDIK2
ZQDBkZrm/JKZRtpXljoH6RTa/bCNiiBXDNeJDDwbE7f8S4aGxfOv7HEO0+ANrhsVHAaSfOVmjjZk
l4mOsrWJvByTer1gjBU2QD76HFDjYBXhSMaNo+7MAnrShWD6Vo4VdEEs9R10ZoO8hAtVFcilKogA
sgB9VDupR1dxSTfdGAlQsCsuiCcUouHS9gZr3KwR0JFUTG9YwCYlc9OoCyd5kw00II2otrlmCtRU
MvJ9CFboC7qevDLPu7QqK5xhjZeT/FnSS9k1etW3jVhwq1+bvEtT3MaqwYOiDQpMFcajkisuTpZo
FgTEFV9Avx7KcGA7WBoUORugFJJlkk0sMIfaVfSz/jZQ9ENYbiPKF65EeIR2FAwAPgGxl855XYkR
JEaO0Bs1miuhw1Sd32/Hvs/pHTwZcTkzkfNGCyLuMtdrI5FEVSACgsHETVinD1EM1O6XRj50Y7qh
beKm1jGXv9y2urZKAEUh9sHvEHC5cxI+OZdlouJIMSTmSum81zSoCcZAAv6DoUXAcKGuhLoYt5cy
LdPi0cLo4A5x1PqgpvMMJ9vctrI+iQZMLI9X2OHM2ObYMVPCOjV15jPpdx69jtv0XHnDgUonJuqS
WQmwKLngfgvPWE5lzhyJkZCzQMAcoMPBj2U0q5aulFu7TD12jB0TTRIMcGUDwyBeDeBqVQBA5QxG
cj0nRd/MgT4ZaMat6+c0QcNEhB6LbTOrb4LpXN753AXRQYcblDdAm4/V48w5KlTRh6mfg7bVx6Nm
QRdqQtXQs/Jx3DeATIEACyjptEvsIE8nba/JaXU2rcLs3JQ5JMjLWYRRXNmKKL3jEoS2Z/Be86gs
VZklphKCy9aQyLijOplH20YkFrCyMWAFHgT+maVwzO1GpI+rOG6HORiPcsh+icSFVm46YFVdFOAW
7hEw1l5vdiLbsS7XI65WkbXrIuCKHu3irbDywxhBHj6PSX7Qplqw21fiJYDtQC5byNxBPp3b7dKA
UGJaDFMH8tior3zKHssKRwFYv4REuWtv+EtrfBlrBGxVLysKX4XUCOjFUrfa2j77Zg9efVB/Clx1
dUaR08EfBBlE0usZjaYWPtxjRjuLBJBw3wNBuG8j8wsb3oriDGQ6UE33Wu9bM2iogxaMTWN215a4
9MVeaTxCtl7ep9pfyu0uVyIkEcAYvEg3I821ePPFEyuZzRmIWviRpj3q6n02Zq4+n7JSNPxleNc7
FRwrAFzgfAJlKuh/ru3ENgRIVAORyByfdefJQs2+Le7r7rehkJcs1T3bOUfmUYLy+O2J/zzvMIxy
HRiboNwIoCRnuJwX1YQWq9z/bB3qxrje2tQzjffuR2K4SS/Cyq0ZRNHOwCkJlfNPCBMmm1ORtx0u
mXJ1QoxEAXbACjZ3gwq4xXjIGmX0C4MJHgqfAwJ6R5ZWNTgXqHB5ibPRmcfKIgiFZvFV0nbEeZpT
Qbj9fJos7SkLOQ1IB5HH4KayGwrgyxKYqKsNY6nPRs3VnRcH3G4yrbfRX/f5ghN1KbV+EFM5YAK6
XrrBKnrJ0BEO5EJV97WOyi9eMMkPpUkFCZrP5fwPUwsdFECGSE5yNzXCZn3CUTIHzVvVVrsSBOOD
3t91ZHJJm/gjxZMyrgCwSoKpP42kDcv5ztQLDxwxFOX+0dMLRbCia44Eh7WxX9CEh3+uh58jmaQk
Jc5SpfwOzInLtqByo+q+j+/A+vSX1CIIBHjXYouiC31pe+FTpiBnts0M7CJBVJ9G6TcAioOIL+vz
yXhtghsQyi9dlOsKJnn8Suef2t+/hwAGAioHJUgg/SD4cD1hEHUwq3Z5K6MDfQvOHWy9ZHiRrFTQ
tbu2D1DpRNBEyhIQeS6WkQGQ7DxO8SZHd7O5G9Bncmi607SLzfB28Pp8IGJEF5aW+89FdJ5Bim9o
LSypIJzKlGHrOKkP7FHA4gR8ogKHE42LOwt0ZA8VRmEtk47vYBaLNc9gG0iJ3h7UWqRCgxnQygBS
QU2H22sdgxY6sRc3qDI/Khq/QflvYpFgNJ8L4fBodA2gRoRDdymoXk/e1Bgd7jDILkgIGSb437TB
zRJWgbWk9cfkFxSKnpSpOY95vNMkt0+F7DPL8vCH3uUXcA6PvVtFuM7gKCDZVkr6uyVqOrFzZPkW
r5hCJi9F2mzTyFeLTU7AlS9qOV2da8hOYJ7RegXmz+s5iIZeHynBHMjNyUavQW3cSeRvEfXLPION
EtcIZOFQBr22YUi0aAhFxsMcX6v5EZgnYQJ9LXJgHdHNAH9B1YXbByO4CQnOCdxSfLrvnm/74+c3
C77/4sc5ty91tY9nGz9OpGNePzbJ/WwCr7m5bWV1K6MlDSk23IGQELieJTVGubJJI9xtu31Ue4YU
jLWbdd4wbm8bWjs28H7Fmi94XbTkXhuSmRUppIEh1HXupWQ+F1H+Dmz/i6buo4h+WbQOXKsW5A/X
HA1pDmxrxKulXnRtNZMKmo9yLgdN3kOO8F5SzxX64/9haBdGuDk05Ax9NEYmBxN1Xpp42NQTWODB
49XYqmfn6qYDOT5oUQUBay0u4h23VC7Rc4rRXY8tZT2S9WOLeN99Ma0Hsx1cTT9jZrMM74Xu6+1B
rs0kYFsor6C0h7IzFzTUomFwVlhzyPStl+JAmvq7UsoOt82sef2lGW5QlZOQtk0aOUirjUG9Mguy
Cvnsl9tW1pwRjQIfKAqclXwMjp0crHdaJwfxvlBOauuabEs3keRXO/Bl37a1OnHLcxWVUfS98x0t
rNXNdlRxfBkqcsdJvFGyrw6Ol9tWVucN8u+LgB6qr3xniTNUbQ9ohBzY6Z4BpUW180KnK+QeXBsN
6GpAwoN00SKXdu10Hfgns64HCVWLIKEni3Rz4irZz78fzaUVztm6SivbIRnlYAyH/l2xvklsp/41
bgcHBG7WeNcjEwqKfm7bpmjfpEUtywFTj4ztiOxFwy4dBGnqtQALB0NdBpg9FEGXCb24K0lY/YYx
TQZy9FRhDPrQe1MMcku2EVcml0/mTnYw7qC9aNF4RoGGu2pWk4oE1yTRYJ5xZSZTnrlZ1U1Pt1fn
M8cGajIq8E44NuAJ0B24HhO+Xe4yFtGgLYPW+jZW26gOKhCQqt8l5aVr/Sg7snf9Ycx2ZRWkoPoo
2J39lErHZF8DmJS7kaf/BKNkXwhOmZVM5vWncdMtM0jMTUCRBvUrPRT+47xj2+/ynfH99hTwhM/L
u+RqCpb9eLGsWe5UkZ3ADljKoYo6gtZWq33L2VTaIeld5/uYh7q2T56F8eTj4vJ5kf/MPneS5lh6
baQw3dUHaAlr0c6okHp2VeVo9Psy+6qnnvJNSiyXRduo9NIvtfTQbEFV00mF6zzOUFGX4rt8P+uQ
2Hgn6q4z77r5Psb/XLvqNnnOHpvYrUi776VjZQO8PbtRJQhYH5QWt4bB+aptjbTTqEODHrj39Nhl
z3akuOr4TBTTzVFpsSw3Q75pSLbzCPb19/q+L+ttLD2m2S5HB3lWH+zpm9EkBz0w4m9K+1BVvqFX
Lml0IOL8Ahr2xuBW9nMm/e5HUOaDVSITnP0fFchbw1iOmgtHMJPJctopHgO9ekBxcGr8WTNBKL9f
yGegueDVz8kb1D8OVuTPiJdD5eZno/ZMrEIbFOiRSfapdZK8HLoStk+dA6GJn2cvtey1ZkDOaTgd
4qO60cHw5gwbTJqLZemOSvlUb+sHafJUdtZD2wFp/3MunSZ517jj0/TSKm6an+nJzN1adSfA/tQ7
OTo7pQ+2GycRTMRK3hI7Ap1N2kIztaCtryeiYbYE3YthDMCYhZY/VvYbs2vnQ9nWsWdPlRpkdVG6
sWaeC1aOX8p+yDzQeYuA5h+0L9crAtJw0NbinomrOdg1rz9EKWg70DEdgxnugh5MTzHoF4p890II
OHcksN9bS3c7NFLUrbIpHHOjyQeH/cihGJGN2mYyXIYcC3GlIvWKMd+AY2y/JHuLJHdBRN4Okkd2
g9nt7SWzD5ysXQakN/eyKbi+CsfCTao61GoLvWf0NUIKMPGsbxAJxbaoz1oQ55sphioDVNOmvTP4
aQmqrQTZYpQm60OunLOzZkGoaJ9uUrqrcy9SfVr/qrfJEQlGSwvrwcVx4Rp/fYPD9KP7DJcdFFtw
GF1Pf9LUdNTMcgx+6IcH7eGv4+71r3MTAjUMPCoL/HpEZqxFty3VHbHRt157SzVDUk4OnTeEld8H
7a5vYjyaElHu9gP4/snDgK6xgC5cJPm488/OQCJcDtmIjhJ2lmTpAXxgbj0mD3VuHKt0dhu1Q/My
whh48aF56cutF0XFrladx8GenxLK3pC/u086UDcXtL+nbbRH1eYxikssqpcqmh8DuyhtnUnZV/O4
IdpWswNreBwrtENbphdLgv37+QKJiUUnGGCTEOP+1ETSyBpU1+xqDLqsRA9k5tclRbFjE6HmcXsN
Px4mn6bvwhTnIU2n6G0XdyPuDuZjByJ1c0LPSm1CE7d81ozUh4AM+r4tX9bYPR2LbzRv/OqRJO9F
T1ywzeypLbuD9jp2R63UPdWYdmq5F3zl57sUJmTpMMAlB4VRXr8yiqld98k8BnGRWlsm0W1VKb1f
xqbpVxLJ7mopOqFnHDE/1yFYYrQ+0WnmSz1z3LaoFG/uISFWgxFg26KhZKuDhuIOAvUgn5iqapO2
4FllZYk8y2ziyUjMba/q5PH2MD4awz5NNu7S6OtCeP6sRzgWYORw+jGADsTWUkH6OIAnVKqNgz7T
XW8cwC48sVdd8pzkvnWyre24FSSEbIgrNbjJjPmr2s6Cw//z+0tFdw2KeCiCAFPI8x8DIacsUzsG
ox09Vs6O1KES69uhL/doS21pkMxEcDNcWU6YBA50KU3iyqpeh6WpBd7YyWWYzDtvzo6gj/yXQUEV
y4F42Ycq3rWFhlijRAp0v1e4ACTJjqgnSy28nu4K1JyHY80EfdnLPuGWFj2VfwwuQ764egAiWRnQ
hcOQpg1Yj21ACIwdMzZUtGNXznasF3LKC00DqnJ8L3bnSNNYTJg8xdpndbbHHeveOMXyqX/rXqDd
vo0VQZBY4vjnsf2xyL0Ao8KOyjmGxTTb9179hn7zwyBqd1w1gisLGmxRbwSS63oCh1jPbbNWxsBu
IrdkP5xI2qblo5bQw1D+oKJCwKrXX5jTrs1Vejk3dYIxFYfxXjY9+9wfpMytjr3AMVZiOSgj/4yL
cwym6qzNGQzR7FmtS9xGf1nSHUi6BHtq5bUFv7gwxL22hr4wS8tGjNS+lbvhPfpeetpvHfhOtxcU
N9Zd8MLUMuYLZy/UmQBDDlPZQ/egya60Gbalb267Iw4QS7CVRRPInVAz8q6NNcEY88pHwPjHM1gk
BIF5We1PHn4xIO4mk2moLVjdMnfn5IESl/ykXwc/Ocrb4YCGtuGrwN6yY27Z4x4qeWJ0fY27REC2
AAe0z+VO28l3iSsdDHQUi6gePueJrjyDr9tV7eTUusVG1Bj2dDj1E3xR1CSwdrZduh/fvJDSgTip
jP07FG6beuW+Stxq9udAhbzcES/vJJB29lZ2fYtukh+CXbY6RPgcajloBAcI+NojpSmtKilC+AUa
4Vj0iPST4lYiIOFKpgEzeWGG80UnK8tUkrCZ4wAScPU7qf0JmQa6pePWgWoFg9wCtP7Ab+UJrkCi
AXIeakmqkmXLkannGzvbJcbOnploG6xuNWSUUQ0D0RRA0Nez2JRDnBGq4rlQHfRddqcFdeGaXnbu
iGsObn0oNjJ1pVDvBBfe9YiyYMbkBcQNQpJrywTsKjn4Q+CiyIZQdd4P3xwDCiRVYOcjWF+BOmq+
gzPNG3URU/1Hzzm/GRcCGyAcF3QJ/0YtZtI3JDJwvLVJqBe73vxqFXSnV3ezfDY0kM7GPzvd1TOw
Yan3Spr6ehwMkPzrvrDl45zvsrON9f3fk8RaS78NuhrRc7j0hnJRIkprCorYAsCT9LEZf0vzDza+
CCLRml/9sfGpSSxT04Sg72YKsjvD3INbb1sEycl0pz3opkLzyR0PIt3XVZPLZRPsX2gT4XmDZKmy
4kbBsNj02qunqd7pVnh7WGuXCTTh/9fE8gkXB5SlUbUdgMAKomfdm/eQfjtNx0R0FVu7Q1xa4ZzW
AKkUHh/5hJD3ZDm5a2bSbi7Q8GLuOvnQk72QDIxXP0WqEy6B3DWcAZAQsI9cD0xtxrICq8QUgCxj
U+/jDcoL1qm9N46O1+3pcTpaD+nPeWvu4rNIjmUtOlza5qKDVVa2Mc8VMGU7iuoJ0HlH8/n2un0G
3i/jQ9V/6SBSQazD2YDWOPiKetjofPRb7+1DuiP7fGd5zU5/lLbl1haUBJbrF7/5Lw1y98BSzvWJ
QFc9GD3I5QgC6uqMXYyGu/v1WjlaGSkxY+UIiHt7VqafiURPWMHd7Yn76D66NQ7O46cuYtFEMQ7p
ads+Nl/6TfwKjqUDde3DvE+PrZ8fzUN7mHbFXv2Wnazv0YkF/YPgari6t9FWA1oV0JsCrcf5Zxbp
RM0xYgPs3ifo+LlKI1SOWrutAV8DVCM0LREbuVPYRj9ioy1r5mzTZ/KkH+0NCKf36V136g8D3d6e
2pXGL/jkhTnu6NUyM6/rqgHK8Xe/d54Idp62TTdK0OzHh/Fbcipen5D/FRz4q75zYZUL/jkU9FLT
WRwTdP3jBu2SXtl+yQdBEk9g5uNVcREpS3mqhtqEGWrvpe6JzudZPzFRZn4tzXQ5hx/n/4UZEL0D
32PVMNPuy9K3d83BbF238qG24SvH/gkKpCBQfICktKeF9Kgc7f/ffPJ3GxbXoFYbWsyn+U2edkmi
uHk3gcZW8FxZ3QEfFK4AQKDhZJnwi5ECLSo7dU+moJ13aCJFHZuJAKmrMevCBOf/pQUC3ggJ/mBy
MnSnnhRMpcDnlzj7KZxcmOB8vk4bmjEboyjDsXWr74bqFtV9RR/RNfduykCNomNeYJTX0P7P4XZh
lHN504pNpSAYF7Lnsav9nO/Yq73r9mDB21r38hsuvOZbtj9q3/GckBpXRNGw0g627PSFfndZO3SZ
X6+dToYpd/oOH8DOvWsee8/8pTduD7FawwXyHUJW/xIvLyxy5znrOyqnDeYZlBC2tEvTTU8EJ9zi
DZ+XEq6oWBY2GS8AXsaSqXcGwpcNRIf5UsZP7QO4hl1hDX/1Eo9d/F9L3PrJUTv2UY8tlr+MR7Dh
btVDs4/2jQeekn8Kyrh8WcDHLiTG3EET9XMim8OAgKL6Z426c+1q38bT/NWJXfPOOo6/Fvnot9rH
S7cSqfitvgNBm/Nf69wmj6Ok0iULnpqVHkRc6t8OUn6H+D1XXWQZ7af2V18JizmrD5VLq9y+T7tG
bSlaftCnjsqmE9/Jmg9Fsuw8abJnF51rs7ByDnHxNTF/OkniQvA5Gg8pecvj6mtcPWcTPRGm7ZkI
RLR6E76YDy5ctCDfqvVmWY3uq65K4EnazJarvlVpGBde/m8v1cup4FytTsHJPSsUrhZttNZXcCq3
3gFleByXqPS41f6uKf30i3P4l8D4Z6R8LkWJ9GyeI4w0aw/FQ8diQOm+mt02pl865Vdb/KAKrlx2
SIS9But34wvTXKwYJAdAqQzLL4fRvRn2HtjcvWYz+rbb+tOxc1VB5Fg9Zy4MLofExVFGHENOo1Ge
gtiuFb+VJqASI0kTpG5WbyAXVrgbeKoqBVOzEcPK9p3qKnhbOPlRF750l+n5FAcv7HCXcYPVeR4P
S6gFc8RBpd9L+TwouptFrtaYS1m+ls4ao4JTbXH9W2a5QIU7jy6zAsMDb1LuOadoa+8Zcduvtx1z
7doBTDYEWFBUMQEsuV6rMuqSrCDzFNQs9cxpRxvcGkU0MKtGAFcBeA8MV7B0bWSSlLrKeg0vd/Xo
NIrXklA1ROAYkREuyiU16FSMSMUTV3uJB9uVzQOpHm/P1ppnGxcD4eJV1ug07lXYsKOnKPspQejt
toG1gHhpgFuOsRuBk1BgAP1VNvMGaO80G7M9ACgy1QCrCfJnq+NB7goARxTBAVq8Xpis6ZVBqWGu
OUieiBpidUEufpxbkCkxsrwe8OP5HiXBb5LgBfKB2OZ3yAIW+r+P5xZjyUZOU4vfV+9LN5zOE+SJ
3DbMXpUw/kK83/jL9vbqrIbSS5P88ti2PRJLwQsyfQYPEBrzoiOxWm8oDd/uwRDVv4PurGJPTduh
RVAGu2o3uCz+LviOZeq4oQOGsgwcST4HWO/rdeuiWCeZpWNDFWlpedTQmlfbTpNjprIi3uiFYTI3
HWU0lSmFXD5FSaODvSJTlOmQd5azp8ApF76kt3IOWrbSPhpGNd0RwxlitIk1oj7+te9dMKVYLcSa
TxgoO7MLiYyLW/eACVdDKb3VbVvs1NhhXhUZSWDNmggMsmp0iTZQlQLIiS94TuoElWgDdCstfVbH
V6c/tI2Od8+vRn+6vR4rnr7gyHEfX7L8EJS7Xg4KbZZiLGApnzTd19vE3GdqV3t4GDgCr18ZFLi7
wJoOwlu8ffmVj7VGGnQZXbXQfpHbHHjO+Q6iXJEEre3yy+1hrRxBaHZFMwlSJQuMgfN25nR61OsR
Gu+p/BWZV7RaOdC2BmK3PsnZ7INII7xtceVMB8QKUoAL64TmfNIXQaUI8HZFBpLBibflnDu+DXG7
wwAKuB76Jrt/MLdMJBLKgM3yb/uksqt6rNA97IAyEzLKgUT0XS7b77HViY6nlYUDLmnBsmiAsH9i
XU3tEppqY6EEeh2BPLjzkmn2ciDZTX3+0hFRyWlt7RQQ6aFhBG2uwOlfu2TbJJZJ0NAOLqV5m7I9
6TvHTzNpY8fWsbeqb62pvP/9bAJ+sjC9oa8cBKHXJqkVy3JU2nKQ/9ZK7XdJWshNvCmq8fsf7GDJ
0HSiAAvP53pJ2llQtB2UoMqfKz33AFQnitv3reBwXNnVCB14+YIYWFm6Ia/Ho6itUeWEgmixTr5Z
TrMdZ8MH/anACdcK8EAPA14LzgYNr1Juqeo+7000JCmBKjVzaBgl8Uu8wrbKpEwb26HWhk2kf7ed
TAJNLo0P1LBFrI8r3rlIBC9kWNCX+kSuMKj5FKeoFQY22lNJTreF3WztOL4njrpJ8l+3V3DtxX9l
jossip7UOuQrlMDKZK9BUbKxWl+ffiKEOkW+M3EAmXrsTZW5TSBE+veXLFgHzz9aHNHbyNPYTkyJ
2gp8rEGt1K4V4cibo93o2GiXvm+aXSHrvwqpEZDCrGxInNfgullwNxDk4V5htq71PWZfCcoq+QJF
3eprRbWDJH+pjWKrmY2g63RtQQ30NYLAAgYNfv/bSpVEDkXDLoid/CpDc3nU3KVtvi37GIKqRiRI
SK0NDxdXoHwXkSGZZ7FV81mVa7NUgzjxZhmVULQDxu09jcEc3d1laGC57UKr44OMCmBhIGJHFfZ6
cxLGBrNGzTmo58FdiI+dO6NI9yW6sktVRM61ciwBkfNfY3yy25zHyW6tXg0GCuwPVVoAmvCoLdM0
eSBUpKfIxR0bhD7AXyOhCHTpghrnPGXWSAHq1UoLO514SXa2kB0ap5fb88et14cRsJrgJAJecFmw
6/lD5VazIr3TQnt8tZxwHns3Tu/y6ABSKVrL/m1r3Gr9rzVcIhBgQEz0USq5yAjIfddSS520MJ9T
yR2zdKMORb/RU8tvUECfCRWkILgV+49B4KfxB1KKaGe/Hp4zTR2kkhUtRFtdNoQdGvWr4hiDSvD2
wLgH1P/aQeRE8nJ5Pi/TfDEwDQp3RY2wHnaZNnhLacvVYmXY3bayPpo/Vjhnb9LRyFKqamGC6qnR
7xIFYrZx60L7+bahNdcDRhNvC+gTGZ+mrejLNsscTQt1SfZKNJenteGCO+O2lfXh/LGiXk9ajD5O
HHIYjm4Y2zE/AULimkrnCrG9ouFwTi4lAF3WOgzB+wDaeEzaF9sSBNo1DwDD57JTwW+AQV0PZmZz
ahANG6lHCzHyuik953oh4upb2644mpGwRsEOmEfOn2tnGJfuOT0cnCc7PhtyTR8dkPM3Kn2KJQ08
ROo0HW4v09qmBYoe9yyk/3GCcCPT2mbIKNB3YdV1G7t7j6THGcUMIMd8SBBtbxtb84lLY8vHXGwk
O5r6Imsk+IR636Tf9eaQdF5kCMg41oZkQ9rPQjs4gisvKSRRkCeZdaqHIMB5MabNDESJegfijz1R
RXxVa7YWbB2e6JaBWyS3ZFrRphC5GvUw+ZLSHyZOwFj7VRK6yRrB3K24IFxvIexGURuP3WUbXMyd
qsdMt6fMDONo7g5o8gW6pIAS+O0VWhnPEuXw+kJrEUIdt2u7zla6AWTVYVwNKnhujJAqnYcaMMjT
kAsz0vjbbYMrLgFINMRwQVAJNBIPRjJmPTfzrLTCBrvPlyD/51mtEQBzDkwYE9EZrFpD3RxVIbDQ
qfwRRfKxr+se1hgxktJDng+yT5NRTIM3qbP9EwSWiSY4PVZ2NXCei+Yvmj2w0bi4PgypxvQZp5TU
3mugxJgB6qsOWWWf6gjNc3EncJSVeAh9JtC14yUKtCwPMG5LoKPK3tDCCDxBZv1aJpM3T6Kk4upM
XljhzsRKI3Pb1ogbaMfTKNopccEea5Ta/uG0uhoON32ZPOVGBuqIUNFnNBIr9as5IgVoRa0QGLfm
/BaWClkkxHgU8K63WKuNST1kMTh7ybTT51Bi6UMbU8AECigMnBwNAL7abaGL09k0YMZZG30p9pJk
P5dg+2tbTXD/XcZ2kQFcLh6qBdEI8DKhxQ/cz9cfVKllJ0dNpIWzgzda9JsVqpeeQBkzR2HTl9B1
GeP93+9HPCjwqkAKDygUbl2ntlZzs2yMsAD9jQUhSZo/lew9QcnytqEVNwV0f6Egx1UD/Vzc2PqK
WTKBXkXIpJONrlFwQJqC19iKj16Z4EJmNrMGBQlihsk8pzu7Mg+5nFNgngvDRbSpBSNaidBQ27FB
0WYZyBDy3IwxHZNMtUH5rNZpHDisKV2timpBhF6btw9m6aXDaRGMuPYJm0HXi9DcCGOS4TYP5oAu
BYew6Pm8shc01EDgdNgPCJecmd7EJZ5BCSJM9E1mAXyJju0ZsjqD/ixDFvq2L6z4OYzhfo1XM24+
vNOBRG8AQ3BnhHjN7uqYeCNI3LufFXvui2QrQ1onf/kHi6BGQIMAyAnR+3A9i1B+j6lewyKL1Wct
SfLjUGrPfUcsNIdDQdoq0uRAmST5M5he/dvGV04EDeLKoDPAOWvqMueXFcvjKM1qIzT1rRG9ar7k
ycN+HI6ZCEu1tgMAGkNOHksJyXdumC2uSZEsEexmSXNL9cc0JG4R9V7uhLeHtOouaIsBTgwPQBA+
Xs+n6YwTUpyREQJYtSHyO9Fere6RgJxmFNVq10whZqAKo2kWuAe5wOH0INZCiDJD9Gjdz7E7eaYj
WCA+W7cE3kW89b82uBUitpUVSl6ZoU3ZNhvb59gEVUD3Xlel15AEAuPTro+jhywVhfy1FUMFFSnw
JaWLZ/T1RA7VNMa1M5thaUKTZNYsXx0jzyDO2VbS37cXja90fQzz0hjnHiROu7nKmBmaalSnO1RS
ZHkDAebmzqKK86bMownKyNR8cHJ6pABF3Uv9kP9gVLK3iWIjKRPBx2Ovz1Xn6+1vW50H3QCPp4N/
43p9PQ9ZMirIxxRmGLX1GyM/1BgEAXH5o4yEWr3LT3GnLBIwoLkFS95Chs35bha17X+OCQjEuWDP
lBQ/qqw9IZI3K25Ste5Q9+9kKreq8np7lGtHBmRMkeFGVQlUhdwo9bRiJkidzBDY9V0xCo6KtTm8
/HXuMm9EhqSYBX4dnBPgTcm9Yt4Vz7dHsOwEfvKQ75QV7ETQyJrc65vYc89ssOiGdn2KAeCe1OO/
vL4xNdjseJ4iWn7CYBgFKSq5tsKoDGqMBXrttwexNlFgSwL52MJkikP12tlSNsWW0rZW2CULlxGL
9xDYEBLMrE0VThob/mwA8mct//3iBcfMqM57NplIVO0SALueRju8PY7VuHVpgnNlBiEDe6IwIUvx
zrLRheSkm8gGZ0W2UdvY6yb5kHajBw7Rv0/3gKZpeQZDeAybiLsvjEWExMUSt+po02WOr/SWCzFf
daCC2Lx2eF4Y4tO0TkGlnA4qYhYwzxUFZ8SdpCAhJ3WuXCquowmSjKurBv5rpIYRHiDfdL1qg9Yx
W2kcM2waw0X37ja2IzQHi1ifBWb4OrZCZm3MZphJOss+l70y7iHQ9QadbsFday3kgPURTfh4VoFS
iws5ErQLWySfrZBYsVuSzBs7EbfP2nYC/BidssjAQEqGiztsBmKym2PEBKnx1LGHilFYqplLhLo/
K5bgbtiyIHfH4vDtq6yZEtTqJDO05JcR9+25C0BNA31NwdV+5c5xZYdzgohM81BmGFEBehj7ETA+
d7BK31JDZg2CfMGKJ/yxhTZj7gbgjEM0VovDyURzVUCt7Myz9f3tSLE6cbisoXa8cFzyr4iZJdSR
MxwNCBS6X2tVA2rLufOUjvVup1qinvEVrwOvGmhhwciLqw2fQneIYke2isRLS97Qw+VVytPtAa3O
2oUBboWyGERakQ4DqfI9L069BoBpfLhtY3XSHFS9ka7CvZ1vK85LEvcNq6zQIAfF+I2mjLQJe7Qv
3DazfCp3pGKu/phZPuPinNCppkjdgKEUZhptjA58hODboG5VK6nX9+x1qAfj0Jq185QUjSDc8VXb
5U6o49UMBRd0hABrxbkf9I+TCDguOzTQLqFStq8oGL2f8eJ0QcS3T5IntXwdjEeqD4JNxnfYfzLN
hSa1ldo5tWBag01FI8eum3dKkvsWotRbBbbkOJo2sabvK6c491EhuAasj11FI4WigjAG3ZLXMz/m
EIZqaY4GXRASDVN8hG7UEUkQ0NT8D2nXtSM5riy/SIC8eZVUvl1pZrp75kUYK0MZijKU9PU32Oee
u1UsoYTZe/asARbYLFJJMk1kxANmS0+6nZ5ySsHV5tZRTd7vf/elM4JHRnA1Y6IIZJjX1pvCJEON
1+asDy3IXQudBJmqroW7C+8nWoEeoDBwYVQqxFV34V3zXBd12TD3jMjQH9lXcD1tuRnl4OXh2Zb3
f+4vainHQGMBHHSIEcUAhXQwLQxIKWOsuuANCcfxE3HDugaB456q8R5Cs2Fns3B2PyvD+IU2PvNS
MGutNVaWrm+kc1C8hNyN2NvrNdO2h7d2pXd+TLptrO4HFrhKWKzBcZbMgM4KDXmUFICPkWJhAvCY
k0wo0Svc3nBv2AMrs+mTDbXtQ6Kv3BJLlxEmUZDUw6INXO/1mpy+gdQrN+1zMVKQwFToRxatYR1K
ndpbHRpdK6dz6YJFDcFBawoIP7QNr+1Nk5IoJDOQmHoZQi2LGj5q+mBNy9dkuRZXJthLUb8GLE3W
VXDB9Wh5A1Y2DR0gTQ4oAnit+U3ykGb2yjsojxV93DnWhTHpyFsdRHtbRLRnyBWCXoFPhb2nVg3W
OgUyTCHYGQd/aMw2NJKs3mhjubH0HOMknf65jmsVLAb1tOVGqgc8drQX4EObzVg0xhFZUbVXphyD
8tkax8bSTSG2Bp1NkHrYskRIioatysBWfm7q6QuIZw7YrZV3YNkEAisoeoIdTG4EkbSpJhe58jkr
7N9Ua75N6rQ207V0XgQKQjD+Ctkc6bzoCWnHrrOw9xYPiljbuX1/Gt04SDQGUp7072YJPj41atoi
SUEDDeme5MEFKTMQe9nnueTao2UIjrvJ4zsTyoo/inEczvevviU/RtoK9Cl8GOAVaXleP7X24CE4
TUEzZE1A6LW134Ic0au29y0tfSycFxD9Y2EI6SQnLhUAV3ktwuDBybaTh2Np280aU8jiehDUG2CV
Reogvxy0xZSETUWIVfEd0WvwH4KmjyILK9YmaRYXdGFKPGIXj5RrZZk22mhDAlA8hBlEHH23tNem
L5auNASjIAS3dBstDynU0QXcIoGc1tmLqe4rdtf6qTMPINaK11KiNVPSF+K8GNBVFUF9be94abt+
n2EqrRjnlTh4qQQArTDA/NHDAhBb1ryMMS9IbDNH8lW95MMfxelCu9gV4zZzCPgGycbLXpI1moxF
10D9Hv12xK2GnL1OGnjovBxGLVofy958YW79Yqag+7Tb6F/4OqIJQQUgkMKSa6RNzKehQK1GNYsn
I0VLUP3L6eqPiwLZsSAaEMKucse2KxKbeeXonIemO3CPbfM4eaWp+gDpiB/3V7N0BV6YkqPtgruk
mV2YImZ7tOzfmfGm981W4K9XNXSWPpIQA8H/Be2ZzKWNOGFAkcZ1zrzeJKA5LsFtvCnWAPlrViRP
nzUVM+kIPM+a7tM5omOI+jWtt/f3bckKgJ020KxgCbmhhMEaNaqVuPH0vnzIsqOeGP40NoECbNZf
W0JTCjcekmSR9YlfcnEVJe7sKprIhyjUGAIkXe+Qj9m4XVn6rtesJf8L/oAIEvVBVPHggXK1KfYS
YzJY6p3HNttVs4cIBF8zmJQ6GEn/uzTiYiUCWrhqLQyiw9sNlMAhNni9vgpovqYfa+9s2cXvJivB
zjQqa8ogCykt4KmIB7EisPq5klO0JbNKzjvvzPpAL8CxC88AZeXc+PRbTTf3v9jCXWvhf4K1ECxF
iF2uV1RqiCrcrPfOWj5TX831xG/t7DM1rd19Q0sfC4U0E3mFaJfL70fspc2cGsw759rvtjp6TNna
MFbUeuAYb/dtLS4KdJ/CGDimZNlkhOQUoxqTd076CCC3SnskawToC2dK5Gn/Z0Is98LTSZ5m0IQY
sG+eGaBRsk3AgqwmVZjxdOVQLe0ckiGRv6CuihD72pQ+ZmXDG6xmcH4MuXGsvzBMKM9ivmmtobbk
esCpoL+soY10M+FesNr2BnSzzkMGhckgbTZP+dHtQLyMjtL9b7RUPwCr/z+2pJxsIi5LJqZiB4ug
PM4/gOD0ouyQDf5GATPXGsXQ0gf7xxz48a93kSdTXSugzj87YDdpT3rzML7Z6q/7i1reP8GeCxAK
+tX6tRGMMyitO5nemfNvbfaqmV9KL+Rt73vJs26ScCQrmceib4Bf7L8GpQtpsLjlJvrsARGW+K4N
VjHtncwvtfowNO3K5bd0qmxwOYjrDw/Jxyj/hcvXg6pNaJN56MSfW/55qF940wX3N3DpKyE0F4cW
zJzoIFxv4GyPU1uCevMM7rRAq85WPYax+WdVv31pLQ5GWRDNgifzpr1UYXKq01o4epx2JASYlEYe
U8vHSq92/2JFGDpAqoF2Gfpl1yuCdiOrZjOG3xmvGOTy6yxCbSX9F50XcUGgh4D8Gw1G6dGgZldz
T2XxmcUhsYLe80vn8/2VyJRZItSDDQjSCUylGDW6XkpZdiZmJ9UYo8pWvsXutgdX69qAmVUegPm5
etCK/E3XXbZBLW0OOKhjj1XtVLu+1JTnfNKG0JzTeVemhroxBgJslqFOj3oK+pgOM9mb+z9YRLdS
bfgDyIFiFlTLgWK8/r0NmBrHzvHiczerjzFLXirloYo/FcOws9Camryv9+0tHUYBHPmvPelGi/M0
qQfwJ58BsffAMY02dZt8T9ZEUZaylst1ybGpqmC/NCuOz6ml//JiDQpDeRkyVE4AbQE7vobUJd7m
LfGZuVYXWDo4AKCJ5h6qrzcHx50LMhHMbp0z/h38ar7S/XDpWq1j6RYAuTPMIKdAVUVyNAfszkbW
5fG5nBzQYiuc7DRifO0aE4Siir1GLrbw3TD2JKZZIGgC+Q/xcy4uNo3rXtyluHQsK9KzP00/iFNq
Q7isWtMkXnggkI0JjAbcEfPl0ivk0RmoYFooZwLRQ7MG/WQ5BdrwMA1iGDkwSRzM9dqrvvDNUPME
+6En8kA87dfriyu3mArqiHMwAR3mp0rirznlkg1MywttMpStsbxrGw1TxlyZTOWcc303YLgkrvSt
Rzb3T9itFQEVRNFYqJZDHkravkRrMOBO4Rg6zleSmr4BkVHd/OsBhmsrN3dprHlA8sRnu+JBbNZh
uqZPduvgwgLavhZG1SE2I3lcrApYIq/icwFqQ+M95mmodI/l8PJvtusfM8LxLxy752oZG1mNc1Qp
7JR55nzU4mpfV94atfDtEbpekHTVZmNrZj0E+M4O2HraMA2tnbcb/3ImEw8QOk1ow6JeYzgAa0vb
VmYtApBB98SIVhm7gapuHSCqclA3EmMl2lmIT8W8NWxpAuqE4tD15jFj7EqNUnhBty37Z3UaAst8
mHgZKMXWJi+F/jnhyrbw6hV0yMI7KyzbgkHeEghP6bMhc6EttbCZdftDy78ww68cqC+UW2rvdCOa
023bAGGXuc/xS8W2qrKBeoY3PqspeTdj9zMr16bVbq8t/CJshmoAH4lBPOkGgSKQZWSo8WOo61sF
IvbMDob6iMdn/KL3aZCE9/1W/OeuH24AY1BAwPQY5kVw0q+3HsVF1iHCjkF5hEuRDUoa5jU1V2LN
hctEhOlCzQPJPKQrr61wRU1A1t9imydcV2SDkNBv1qYKF3YOYyh4WxDbWYjLpJ2rnYxwRcGFPzfj
1muDYnjFILMIBOkUTtPP0vl1f+8WogOoO6C+DbCuJoQvpGVBRcnsqo4pZ6duR7ZpFA08BQpGZcCf
MnfjD3tgue5j3qP8rKAx1QcN4LsdpsU77++BDMKBPQdPOOTNgcC+3mGrHRrFrSzlrJUWmvNN8300
h7WBQ5lCTNwKYCDBg4DUGH3Tm8xuGkZvqg0s2C18XS8PpgPFJERCxuQGXrctKlDBPboGecbIwrZX
MK/19+BB/ASB5AWsC6z7cmpkVY6doLGrnLl+zNkbFNfcNoB+x/1Pu+Swl1ak7aRsIlbsOcpZoe+t
+2JAXZXOKzZuY2asRFSCEKCgYyUfil7pmMYSkkQonWTFbufwL3kdTp/qvx95RHFGULYI8gcU4SU3
nUFXwGetTKI82QE8HBL66M150JOvf79pl3akN8Np7b7t7CKJ0hzAt6k5NmJ2j668Fgvv39VqpCs7
m5s2sWxsW57PaI4c62EfW7ZfpaCiWftEiw7v6B4OtwnQs61KftCMDe01t02iuf5aGBsQb+aauzcU
7cUyDyktwpy9WEXjj+dWbw792Kzh7z7oqaQLGoM2//wC6ePZEHykSdsl0Wtm+0AiGL7Nw/LcnzLH
T0lAM5SOAhYHD0HZrLyOSzuNV1nUB0CsfsMa0OiFEKgbkkjo7U2bvP1ficNxWjkJS6cN/PdIdVAW
ReorJe4zuB9AyGAkUcGeKd24/S7lK765EAaCtPsfE9I7xxVLr+PZTCJRRFQM5tvGk1Oku9Wx36VX
CAwyQB07Aq4kxzIeCKedNGNp1L1M2bHNfo/s1NEmyJLvPXuO1WwNHCQCcdlBLgzKeU41Qw6aqV0a
VbbtD/PvRsmhIYgFxoIM4aHWUl8HFXuRt/794750f4n5XBuleBTQP6K6i5BX9F2hLA/DhNEtcS2E
SW8cbeTJRE/v0e3X6MmWPuGlPclL6q7Eu+m0aeT1YFyZzjOJfcFUuzbI8TFtKe8oQiJUkfCq4x+k
pKQB1cTYVjyNdLK3pjfanlL7J3drnzkPgJwhFK6TRx2ilFWkzd/G6lOrbJty2GXNvzgXlz9EWrGT
pSoGWPQ0YsOpSL61+ms6rrjP0tETUu82ak14UGV10cLLxznVjTSi8JMu1gMVRJTdsNatWvIV9MRc
0GVgfgTjwtfhydjrRu7ZSQYNrlCrv420edXKfR51TveduJ/vO+aSo1wak866m5qM8M5NEb6DZXI0
T0R7SZmvt93m/2dIfh1KDcij1kmjLCMhnX5rRRWYrYbCib5iSd4/TKDh/RZTBij4QHtKflo7nGYj
zvm5qTZerm5bLaQN2JuMMJ03XrzyxN4kZLI56Y3tNRCGZhPhUJYwEd8FehVq6Y/Z+ZnYkW5roTv9
mrKtla0gYeQHB5ghQwVnDIZzULWEWMC1l+jUyiwrNtTzzJptoUCw0nR5xEalDEBUdOgy9c/9D7hk
ENkWakSiW4vRqmuDpcbYYJNSA3IWkmuVvS/UV6fDa2dlwZCtyf4tWUOyhSIb+lUY6ZA+os5rp+EG
1c4jyarAap0fcaVuY+a+98N0zhJzLSmQ3yIhpykGWXXkA4DayIABt6R1SzECcZ5VEjiD9VAZ86uq
1EfUtYOk6F+MJt50jbtSCxGf6fL+lMzK4IEpAyf2RGAWgcUfD0GKp7av9z/cmgnpis7BeYE0M0X9
l+jHsui2aHiuHDn5ZhTwBwDRUWDHMQIXgPS1GE1S2jtZEnlJuZ0db4fnYp+xt/sLuf1E11aEz1w8
oqbtZUNcIDZXxwLKm3VQGV5Qap+KgkAGGJ067xGNyE/3ja4tTdw2F0ZB2xjrQwejRo+Z1gRI0Hrj
NdrKaRYbdO0GWBowoCBBBGYSrYxrKxMxZzpasGJWrW+wJnBaHmCatMjXYFlrliRviL2pUshUJRFE
TlFdGNUN9FnIWlt9cdcgMWQLbiQUr6X1cKvqx5bCigUZpcoDr0sTrr7HNzUFuB0KlQLdg2OLyr9k
pVGo6pojYmE+OoDVJ4rfOhg+Ll7abUXSj5lngum5EJwR5/tecXumYBlOjLAV1TDQ811/r6qoIGLS
e/heqV4iuMlB+5qbzva+lYVdRJUCUSNiDbBPyNVruzKTNsZrFnl6dQCHgt9pyYHYz/etLHjElRXx
7y88PFFSnYCDLI00192k1RdqH9OObpVmZZT/JkEUnwv5OxJElJ5QdhLLvTA0GjQ3zBKBjRF/Jz2k
XlI3tKozHf807Klsv/Wq5k/WgY8Yy4BaZvm3xCgf9lEQBooFm4oxt2v7ANMDCJtUGV5JLUwhfVqN
X6ZPQOivRd9L301MAIiXGZxWlnTG9KR0Wy9FJpHH864aIG0wKHvHfPn774ZBRKGWCuwPcs/r5YzA
DrpFOmaRZmVgdnECPX5uVeCf1zQMlhwEXQEkL2ATwFyzdAV2dsWc3p2yyHJ3ECE84M5IVUiGj/FK
6XPpVIFPFFV00J2hBy6vKGkSUkEvIYqN9BvkeYmvqQkJ72/bTcCGEr0K8BxcEbsHL5S+DkgKoBZe
URKV/ZdyOvcOuPa17lCYW5fUW8A/grnJfaQwa0NBHx2t61te4LDxhw0BTHGir7+Y3k+qmxhGHinO
5FuQUpzdnWpjKP15VOZ942Q7hwZ9djKddqt2TciKd5av6ZfcbjIAhEInAqAdALlktiiWxTFVsphE
9bmK1ohrbkow2FwMvqM6gV78h1teL7EyOVVyJymipMQsw8GDOHYcjX3/kA1k76kbAvxd9uQQunPT
HdRvnr10X1P9jBtnxZluDyEmPtENRtaNj2x+6Ble3DbMzECuM0xlNBU/DfoLOMmGr9xoSybgSYD5
AWVqoX96vdhMh0KBBwx6xN6b/ll7/Gt0GnYT/D//GJBuzDQtrBr8xGUUW5avNCfqaxMC7scchfr7
p2JxKWDWxUQcHlKozl4vZcrjrux5U0a8Hw883tt19VSYyuG+ldubxBVbhXAeuBOAm6Vnk80da3tT
K6N0so8m+ht68QOqIi/l9Ou+oYXQAJZwxkRlAkm0XHBxMqomU6zj0xRtkIGZtH/vKhCtkGPdt4EG
ASTbRBAZr6Hilg7AlWEpe58T252UHIZtGqW88Yf6S2Ye6WjuipIGZFBCir+RAAr3Bh6efvqD0NVG
udCL7m+BnAYL3wF1GprfoCYQbMbXXxSkVABxz3YZNUPvJ3niJ/xzzQ82rh7TESTUKx60aO8j/gc4
GZBeaeFg1nYdFEVw3rTpi0k78JgXtGIotY72gRtaHsxaVWzz2hz291cqrk3pWkX+gQsd7SWEGDKc
vKgHZQSTDmgDzf5oF8gEnNBVw8w130ZlXDG2dImDC8zDQyhKXiB3ut7XprAYBNXnCielRLAC2Mmz
mdMs7Gkc5gqnQdll3dYqzS7EJJyyq12neIByDjtodZnuk24ioTtWxQrkbmn70ZzFucKNASom6arg
GHyspobiSveqBzO2vpR2cTCK+DDR+KmpnlkO+OL9fV/0dfDWAlokGlzoSF9vhQVd8bHP7CpytKfx
PeW7wcD1PjY7NH6bZDc0qV8PL7Zz1LXWFyAZ8loc6Roj4cKDhjYeho8Egx8wVZKj1w1wOUlc1VC3
x0DbbDTuRoO41cpzsnR1Qdcd+htoAuNNkaKGTjNLHblTHbk7tINeCydUV77g0hV8aUE6QIY1MX1W
YSFFCJLpv9L5bK6Y+HBO6aigcIS5Hwx6AC1uCS+6eBRb3ukc5Z0qmlXPR3fGVN7jjc5/mjsXmiUV
Dc14r6eqz6sNs49F8R0cafwUg962/DPV79UT6BnmccO7HUfGZenbXkWX5b5bLewDtljDAUOJC0Ar
aR86pQdpr4bpXDufdlMnZADAOZqytTrrzawybkh0ozHPiqaRK4QvrzdjLq1eq8yhQmpvlr5DXfCu
qwEQ4ZveOqo/aPZK0R2nVkDiUFkFLyw41JV18e8vPoVXzTOvUtTFVfBVuU8zf1K0I8m+/4vNFNmO
h5ooetJS1Q4Kg2QCwBHXQqwg0SF+By2CPF3LeGR5SvdjL0UejgxBDCZLx0OtIOeupLgKknnfUqi3
Jc8Dav+t58+AW/H8kdFdPnNksHXguVGVbYFBBA1aADFJP3OP+Zcse07GbTcGGu19aDTsKvdBi9lR
4SutuoX7ApkRqsOgu0GEKHOLZh0H95TuVFFRgwbKcjET2VOyBgpa+rzAgoGQyBN6PTLIgHrjPA62
WUUN/56M6i4DY3M9+6n75/4Hvi2KoScuaD4x5QQuNHkuWtUK4pKuqKPG+eQB8Jq1f9yYBBOAaN4P
Xpx5bK+cz4Xn9sqidOvnY1fkKVofkQs+uaYKG+gmU/JHb8pwULIVY4uHFLROQHcDeA0gpOTAWgqJ
gtnkdTRNQV5DjZm+1s6L17YhY12QZPYr6Q9sMFGzMM9NtlIbWUoWEVEIUiS8LwDPy3dEAcQdyjCI
5WrqV3z01Sx9jN1h2zjKC6fTt6pOfLMfPpdjC2H3dl55dpacFacKVXDQmSHEkS7sdMriIQVMMqrU
WNm2XVO9Ta2irpQSFqwIRlqAtJEv4TGVTq9np0VeNIRGY9M6G+7O46HMmbYSOi24KqoiCJ6Q2Ysh
NmkvW8VuPGcwadSb70XyBG3lXaxqey3Tth51AocDCTH8JWgS9xJgckA1AmCKJ09mmmNNbTMoJzVR
STo3sLXaCIbBXKMdXTgSMADvAFMOinUfCkgXd3kxp1WiKG0TgSDls1pssmTYOwkPMvv3KtJg4Xm8
siW9G9TM3aZGdSCyJrQfZ/OUttPR8viK599+LDg91KgFggiFAhnUaFWlmrVNxSLV3Pb9aOxNvTG3
bMyPeU6f9Ix96zpV3zpuuja6eRvJwjJIb0WoBVy/DMEpcBAmyJOxaCqPdY4UyXtCJUjJSWh4kRqv
Tfzc7qcwBwSCGLhF7V2cjYtvxwYdyDPHZlFph+1wUuongGZWbrGFzcQvBngNBQl0s+SxawbbmldU
XaTx5gQA3LPbfiPZCQSSW7T4vtXZxlgNb27PtCc8HvU6oPIR7Ek3B2dchxRC3mHLqLWdeK4HSg+A
5v3nZ2H3MIVviOFDVFlQqrjevcFmVaEVdh8x56dinSur9sv8/b6Npd3D6A0EQAT/Mt7saxseJ03m
UKuPckML1UxBoErS49AWwREKKX8ITQA2WpMcWqhWA5fumYLNBQUE/HltFXpDdktI10VWaTzXnQe0
onHwhsRH86dJrYc5y3xC8veepKEdZ+GQP+VFu3IxL9QxxK8QIqii1Yvs5vpXlBCJzuO+7iIoI4T2
uMFD6ffFpp2+msaTpqh+XQ9Bg5mA+1sua7Yhnru2K77JxalQiNtwPjZd1P/hbuiaPlEiCtKeObSe
0lco3aSbEd0pw/eqwFlLUxZe3SvrskJRmcwWHl1YVzP1Oxt+cb5LEtMftXaDW3xq9yDTAgdOaOLR
vb/w25tc9JE0sCECZCgEda/XPaK86eQDg+Xql2UddH4gFB3N3p/bdnPf1EcF8joZu7alX9sCGSgh
yADgYYKTaUfj5858rThoDCCCAWboqVF8+uOrwZ+rNkFF46H0fqIJyfhmXHGztVVLKbQ5oa/fJkMX
6elwsDywQUBG3vpe6u7DZGYrxhZyBbFulMJxLWE/5SQUIgwOSA7LLqJ2of9yDa4eUS/yJmj8quxP
P/ecBdkUd/OGgNyh9904VzXI4bGq3poD7zdznJf0penQokpKy/zRVjkt/GwsnE91WekUxAyEW5vZ
1rOzmTO9DUFRT5Sdpha03KW11auHsbVz4+QqVfqcGbxaY4yXtXw/DhBKMagFQkkFRRn1+uO2vUdG
3ZrwcX11U+/Gff5s7J19fFQ30HCEDITP+519+lT/sBMoCYfOSm168f66/AGSJ2fMGJlVzV3UvdN8
a/rJWd+U5DSOP2d1nze97xxYExJtJWC9zXvwcQ0dsBTMJmBYQHZqynPSp1h3n/VFQO049nu9Kvej
Ew9vThkn0copEht5c4ouDMq+S6qaeaAZivKxgdJPs9eBw3H0A3HqsEPVsRxfS3MOICd+3/DC+4oW
B4YO8FdUWGXyJpxTSG9pehdlpW4EJCHct4Y52d63svC+okCBiwi1PYTM8vuqWB3rVKfoo6Y8ddnX
WP+tGyuR3kIZDwnGhQ3pjXHixFETaBlFtvWuDlFTHAe24Zu6eeCgLGhPAMK0X2y/P+ntI2u+JwBg
31/k4n1/+Quk16bS+Zz0nPSI0o9p0j+y1ggJ+50SzERvupNrdCfG+88dWeNqWPqIqP/AXcXMPHiS
rk8pTVvdU1jTR8rsqp/qHOELJgPiL/fXt2gFJQVU4tEkQr302go4apKG6qyPLKtWD4XOmoOFSeIV
eOJCqoyqHgJYEEAAkYn2yrWZmA15TInRR5jd25rf3Z0d1AEk2l+NoHuqzBX/18XBkg/epTlp71Jj
6Hqa6X3EM4zcWtlIwBo79t9MbqfhTPP+gTJlfsYoIUb2Da06GXaMOpDm9gEIe7LNPCddiJqG+oTx
7Rwd7NI9FGM1bNV05ttWwRyuqcfNa0O84qlWZ9CrJ9naCNFtgAWgv8Cro3sAZMANF/+E1MdsM3eI
SoWmv4ymSIOKM+2l5on2MLc0xhy2UYDZAFoNIOChc3fUwCb7876H3Bxz/AqkWR+j0mDak7Ot3nCG
dsoLDvi4ccjAS8LS5NB1a2xJN44ozMANUaODqB7+du0hSjoBqKX3HCfdKt4Tt7NH8LpwzDrcX87N
I/BhB+Vl8D2L4pR0JxtKRRI+MR416EKHhVH+qQYwAprFBJWqrA7vW1vcPJDa/deaWPVFrKrnrlUl
CJgi26viwLMLZTMXYHlnKJT87XX8sTC0mcSUMUZmpQ2sSMPGuGl5hJaD3+jxsSiH0Mnmlcd7+Tv9
Y0Z6RBuAfnIDvFlR6lqfMdoeH/XBS1fu/cVtAwEAiIR1Ee5Lt1Km9pxm6YBty9mugoSl3bAjd7XN
/a+z6Av/mJFBWr1nEnfAWGnU6b+74cghJDzknxp9XLGzshxZ2NAhM7UUC5/GxaSyg25G3va+3ekr
15641a5uPdSRcIZQjgS6B8OH0iVLPaJnJB55pOZN+rV2YjCapiwefK7aw8YERjyMM30KIS22VkVY
WCHostDdAxUF4EtyRl9QqBg4ZTFGvdIGboFE0GYbDVPT9z/Y0gpBoIqbAuoWYFYTP+PiOKVahl3T
6hHFrA01I72FQnUxagFLsbTeBUy8XJvcWfARQZ2PSU7ANRA0S5uq0xYcgvo8AjVilH7Desh9qvnv
LK0xmzF20/7+CtfMSS+XywxjyG0+RpzzrefMrd+BP8CncTmGVuyuvMsLhxkD7nAYVEcws3sDn+p0
VhmpOkZVUe5NddihufW38FE45aUJ6Sibvc7BF6ePkV28mS0PW+WRmN/jeE0eZ9ED/1nKx2N64RoV
64HK1o0xIsUbREk2GmmgQzKtXEzShqHUomNOBhEZSkqA8csNwBRZIXHMRj9V1CFb1YrBipF2c3jf
CZatoGECFmjRLxdOcrEWlbRx7xCmn9AUHXd6Zv+xq6xceQjlOsp/1oLKmLAAdhrZs0eSz32H73Oq
oTdFfdbl80ulsunFbGm7SWuNbOPS2iTUZfC/ljwodcH9fMznTTqCvTkF0/uRqrPtQ7J5DO5vgRz5
/++vEyopQqQD+M7rPXCzEdMDOtdPaTpjYkf39dTbEds7cK0Ky+IUW+CJzvpTy86qu6sax0/mV1bu
XB11J2flnIhDfnGzfvwYYLUE9w0kzFHsu/4xiqLmpYLOO/Qhgr797pW5z+pdPE2+TVZMLX17G5gB
VNQwCXxTVUtRX2prXdFOrWL1ewJfCwoy0hU//tD2kleEOXngDOFjaH1IN2lRMVoOfQIXKwt9X8+6
uedxOuytEdubuZUazWaXh7WbvNUxvrOVcnXHjf5gxuQzaOz6Q+8i6GQTxJu0rmm2ELiDAAQfjMDE
f9nPWYyB+4opodsVOmq8YLttY63YuG6thJ4x2/vBguRBVTVa2HHl1TJIeUgHLca2qu9tP5pbAHHT
zX23kh6Qjw8JjJeGyQjAUm9IWhunJgOfTf3UgHtm37tqfDIpJT/NtP3Ky8HdQ0PUDceCGX/+hWFk
4hBzBMbhRqYvJZ5Rd4mnn2bF3rKYPlVptaUte3bUaW8k07Eu1jjrlzwJ9HGgUwXQFyIGUqSrZD0b
U7MwTinKuNDyOo7ttNZdktPjjw3FzBkGUwDjQg9BDgdBHIdCvwFZ42o3tdtml762X73Zz2Kf/7J/
kDVhQLl2dGNQWhU6O1qvxzCYG6OflBvth0L84rv9iWS+8T15SYywj/01Qshls6ilaFCMx3Ll6Nqk
xNEY9IdPPH4Z0rB4Jo/2w2Bu1d7XnkDd8dq/sG7lGZDxXP9ZK/AfuHUcUP3KFL9tZY6jiim8U9v3
QTI/5llY842lvrk5Sty5X3u+Ub/mquIX+Z9V1NziFQwuTeicAy4ORJlUJxzrGJLcPNZPiuKCgio3
MacPatQ5MN2kPJQ1iMEH1Z43s6u1P1miNNsmcepjnZgAz3vNp0rREt/WOoAssoo9tGz8dP9QSW/+
f/YH81AgOUE5D/fY9bWceQpaMgpqpRp156gu236jG521qw2+VgdaujjE6NV/TKHgdW0KSJUKcNrE
OM3Gxs5SQDQPno76YVEfEBQ86GuJo1wxkdYG+sdrg5xMNtMJ1tab9Dg1w+NUqluuNE8gS9rmrA6o
ftKMYqvYUwAwZ8Cq7/c3d3HFaFKJfBxyhbK6N4rjA9qvmXEyWwDOu6Z9p6oa6s78jdoEKcyc7KqM
rAT4Sz6Hdh02Gh1eNOJlUIOtxqOS5K56yowjGd1dbCWBOelP3vyre0ug72GExviYOPQE9Ew444c0
Dt9N6H2tH78F98J5xyOMGARS1jKrTJx4cZXOhXZyynKbWZ/jVjk1IHLJNsXwNAFeplP1qNLnxN4z
gGqr+CVxv6lxsvJ0LAQfiDrRo8U3AFnaTdLjJG1hmFw7xfUTvjSun3gzzTFwTL+Jl63dOVICIvwO
1lzMRaG97YGw89rvIBDXcBrr2slNmG9p47aspp1LyRu3LR89JyOmYQYVvkLv/dE6OU4SVmVyHln7
klXdRpnWCkNLT4yoAUBcAcEw2hVSBjZMdlrWiqOdmNq8zvqX1MTAeFF+8gaw5U+gex1R8PCS8dAZ
b3q1hj5f2n1R/cI1iHoRPOF6P3pi2703Ih4bFGVbTketJZuKFz7m1bU1XLQII6WgDLWi/9pCQfba
lsHq1AUPjXbS2uP02lU+N33vzX6wu2O22kReCA8ERRGmxPAXgeO/Npbj07sFJfrJNCCHMkyBB3LZ
9Nc5Z59rdPm4nTza3RRMAKIxDCjE5wkKKfevmKWfAJJCMV6oApoiw2M9u8+J2Xs4YKj3hUplo0Tm
FGt9Crka/OHS6HahrIjiGMIU6e7WzTHDcEuGpG2Id1oCDLb12WBtYLN64xjpsQa3wxCHQ0cOalP5
8f+Q9l1LcuPall/ECHrzSibTFFlWKkmtF4ZMiaC3AM3Xz0KdO3OKSE4i1LcfOjqiOnITwMbGtmvN
UUfXY9u2f8iinTxYoHLKgPzwuwEh2LxWF60l6CBWLyDzlVy/a6PLnSgHqJRoi0AYIFj90mzBGlkM
ejT2dELUFXbpazaGg3FRk0OWOm+3D2BHHHxRADkhr4spKnGe37BzRetnBFltyrxgWoBn1Fvn3mqC
jIGmdOwXPOCTrAC540zBmgLUGGleC6cueqaaR2qYOk0HGoIX1vbPKkFrunfwrPyeok3e+ZKvv8ru
t5mGGk+6FKOsA/L/8wWc/xGzMWC6FfYZgCieMimLHs3ZlGPgobnkbRJTFSTI7s9K+0OU/FM6WRdH
Gd6QM8M7XwdsZqfb23993/k+uAhI0EQHaBbBtsykrFOOWBPZr5XlhMQEA3R1pGiHoZ517opntDLc
lrhjTLciBRNT901asQoBkKVQesgKozs662q86GM+he4C1jEzN+vfg4khyL40ymCsMtdXaCvjSueC
trZu+yHCO9Pkrp3BqOuRp+TKcS5J97R4a3k0e6Y+3170jgGALKBioFMR1x8nvjV1tpIPrEE3d9QT
85ib6Ki2zewLaARrZgXK8JgBntzwm3kO26QBCPtDqfjrl9EO7OSxmo/u/AtdFouGJk+kbQsf9C2y
Y7l+dbdfKOxGmpIC1VRdj9Im+W2SzAeTEJAaw2X2k2S+a8tPmGs7ZurXxL1UVQz3L9UeMsRZVJYT
F6tOsJbbTxGe27UHBOOKzYwo+h4/gaBWUwNmXCZ2Lrugag99LskQiuh9/5GIhnoMvcHFAWLe9niA
v+QBdNbVI9UYJn+aHu3JX6e4b10/t7SL7v7u8vasoVMBNdB6PPba5wUgLSMBB2R3XNKIFoGbSr7q
nZVTVFB8DpK/PAsDKI3tV3V62zVKi/AZ9E7lZ33JhrBO2XxQl/W+TwzlcbXyjIPwOi85GzDt79Vq
mI7as5Y4QFUz7X8cOk4HL7HdoGtIecg8l52JN/zA/xR5CJufQEHxTRud4m50yvq5KfTqgaLYfZjR
0xaYa7VcGB20f2F0OFkVdyXRly0mSvmTbzOmvKdAJuYjP7g8N5oHziqzUYLGtZ8MLwUoZaNqng+0
Cffvnzj4lXzynlOVXpWCTbcadQNYUZHNzEPXo/5q+26bgQnXVxbbBzWGrGogdjNxBUM7D9qkcZao
p7/bhw/5VNtRnARgy0ZU2RQ8v0ztP83MbQ40K8kvQNEtsWGyJfezoajPqIMDj2s14rTQenRsZAva
uVPvx9SOGpq6u/LNa8A0WZcdiZUukeFV7FgCPP3I2nCOPEyNCS9TMadl3mnMiIC1eOpMnfmko/qB
gp8h0LNEVpm/dsFQWoZ2gw8akAHwsrdaXs9My+nIzEgZv+lm5jcy8KOdNw4GA/CM6OLG7J0nmBPA
r/RmWk5mlAA+Im+6Q4cyjWE/g3yQY5ecy8Ifvt629/wnhZsL6F6grjuY9sCkr7CmpmqY0465Ga0o
4Z8rQ83vS9oD3ZC4WqDSPA9barfH20L37CaecpQ64EqhxUiEhbFhxEazzKyoX5tvADe8dAb5nGTe
eaX0sWNRmoLUe83uzGSUmKodLw5xKtpoESMi4SGmiWav9jqLuWbk9bp3GQEYHoL+HYjaoOo9ZgV6
231MP7z1ddpLbAm3gcJO82eV86HAL0WovNWexLGpC3xFKyqZ5xdNBV390i+S53tHRfkIDxCn4BBj
Ol3wktDJhEQU6hhR0QMTLQUuje8pnWy0a28T0V2Jkgvn3ADMznYpc6WgoXuxrEgdWTSZRuCQH3Ny
ISkJ2yVBqlZKpcQ3R9w8xJTIqyG2RAexsC4G9mw6tq4VzekhfeFFFtgd1Qfn/LigkBn03/9UsvTp
ztWAB4QxTNfAkBEMzXaVeBUG2jaVHXnZa10d1eKUAc9iSaugLmZJjWFPFlKXANHG5IZniLTX+tyl
FEUkO3KofspslOQ6DQNWysmoK98j3/7+/r37d+CIQjIaXBLbpVFt6JTR1JxoVO4B22yNYZ2dmgZM
rXrxzKgbe+ahamTcj9dqAxxV7CgmYPg01XsK98PT0nduRqwlcaIqmcK01ljALMQLng0Sw3k62EaV
B14/y2g2r+/EO543bgVUB0NcwsUDhMfaIF51I70vlmOr5ee+yGWEtDsVwq0UIde+KEBLaczajWhH
vhlp4a8aEEqU/JC4zdEYkgMoVZ+mrwaa3D0SDYniM/Kb5VnYyoBcr3UJXwKbDs9B1TANwY/hwzY7
SpcrKk3dqO3UsMrukfJuF+rrHkEZUpKVuH6Bt7KEYl/iDR2z8VZENcmfwJ6FMNwOjfKxLVeZ0dl5
NLgspFfhEGHU0xbWVc6T2Vl970Ya31KFZT8ysBYCva8tDjTtiwAdpPpdWtnob0DDx73dFdPX2xdn
T5XeAQ8gH5VWMTsyF82SsGlwI4UAL1Adx8k3WtM83Zayu1L0UKChDeqKhkNBl4YpNdW1pm6U5p/m
tvVJZfml8VgBanVWq1OedLB87iHPft0WvHeaSPogmYZ8A6i8uGZ90BzdYTNtU+xw01XdZZ3m+dlK
1XuHzOq9YU/q5e/FAbrFxWsIrDE8KFtxhQL6RVas7vuLqCiPU/89IwheNFkSZe/YPgoSLIA3G83S
dYsbMWA3IGTG6JV/eykyCcKJgSRxoVMFCaoZ6d6XhUhUYs90cjYy5B/xEl1BpM/opTeVUXUjIMz4
yW/2TB+N9QR4J0uWVbv2QflcPPCOMEqFp12spdRVYVUzVdzIa/5Jah+eNE0P5RIG9exP1t/N8CLY
gBOGcUz4n6aKQrNgPjK3x6aVthtVBYbTzSbpAxCcWhIjde15gSwJxXsAS6C6ixGnrZ6x0aZz3w9O
VCuvzawGi9sE5SJZikyIoMxtAaZKNRudKNeJPzDVb7X7/7UQUZENWrsJIPqiukwDvX3AiNoBwLO3
dXlnJXC1EAFyYHXMWwrenachdNcXokZLlp4BpRhlXRF0Zn+4LWZHpRFFwdQggasCI5VfqQ/Gpten
ycowjx/ZWXbw0uaxTePCBFiS+XUtAfk8zJJuzB3rZsBnBboE3kSeyd0KXOq1WmGx1ah1Trb12Qka
o/c9WYZmb/fAg4LpRniN6MfnX/FhWbWaznSpVjWC78zOblYeCqV2jmSW1Xr2BKHtxeXBDCAzrp75
VFHVUcf+odv9e293QU28J9ZPEsuzKwYlVXS/wPBe5V1R8LQBIw0xBsZUiXNP8k/Uev17VcC7857P
gi6I3j1pC7U1vUGNqm70l/5YMxay9o3VX8EOJ6tO80dsG0qAdJ1T8wKUgjOb8QV/PCAERS7qoGqU
PozJ/dg1h862kay7o5JQc+dNwPQMqoPc7CCfImgCyA5XNXdGNVLsn2byBzjRt3dN9vvCaz1oemGS
Cb+/Lg9u8+Pf/T78LJ4Qgtv+7qV82Chj1vLS7hjoSd1ugNEE6kTh9efbi9hTL+S3QI0HrHLUNwTb
3FkV6dtcU6OieSuNLgDGGJjZJH7N7pF/ECLY5sTSFLTz6FgJywAdzB6hx6lFfhjqd8wHSFyBPTPz
cUWCjdaHNC3YqKrRyIaTof+oZ+oXdnGwZPSuewYUJhqcSHwOHyDCW0U2FvSKMhxdBKz6xk+GL/P6
gvlZwz5WstzFrqrByuBVQHIXEA5bUcmYInAdPNhqjsq0Akle1sywt2sWOqLBZcIndcW2b9OatBUh
vhphovCHPpovKsgUjNwv0+J4W+N2JcFC4+1BcxJswHYtRLFWh6DwGdnGsTJ9q0M4Cnwj2QTq3ulw
64xyPDD4UZjainELNpEKnk9kUc+nD6MWKsgRa8wBrxBBsVriS+/dI1TD0fuJ2BrQvYJVa7OCNAZS
CJGTgAsPlWr8P2Ejo7vY6bR5b+jFawPXEP0FwqNd5WgjspyMV/i7+zqdo6ywFj+v3eNo3dke9ccs
9TWMSI1NGs9qeUhk1Od7+wosWoDTABwcPqNgMBI99bJeK7RoGUffpF8a98krIGo59fahKZ9vK4tM
mqAsq93aGB2q0GFaEb8323BI1Qnkpb6bHldlCbvRaCTe6p6xQkoGVAo8M4NWtq3iqHVR9hoIiqI2
OZmAlnMndtK9t7wvA2bOP/9+fehmR0ANfUAPkXCx1S4vGAY71AgYKGhX9iKKHIybLoe889GD6VtZ
KTGPu8sDzSNACjH6gDhzuzw7Tw1tbqCoOhqDdSBCsBoMH9UZWWc4mbKuib1rgZZdWEg8xPBmhfNz
7XxFqXDQohZ8EPadntxbuQSMa6dMDHfigwzhpldr1nhWgToVaAt89Hvh+pnB6H6eNO2wmCBDqs+o
h7Hs1yjDvNjbS+77wZ+xMFYqvtB4Uak+YMqNp/FWgAc06a/JVgKQlcDdlJjNvZ0EEgU4TeGy88Bw
e24aYQZdUsiyAaCeFNaXumuDcagk2r8vxkJyEGDJHPpwKwZPEPBQNIqiX/NsUEzrFf5UyjBF954A
KAMqlehqRkKQ7+sHzwZ5yE5BHUaLprQLQP+YKovfu0/rLIkJd55NE+cC1lQk4w1Euls5td0Oislj
gbksVn9Gue6sN4OMKGFnNdxM8GQRMkammLVZTW2Zm3pWI5dWc5ga5hAaq+azdD6kbqtILOLOASG2
QXIRYFic1FLQ9mZqLINM8KXM/FPu3K/Di5Qlal8Eh8qAEUSZQbi0CQImmlC80AAk8UB7bd/Xy8BA
+jNIzkcmSFjL7A5F22Gxkd3+AV5vS54XS+Kk74pAJYajpPKBXuHBxDyUpmd8Lcta++5yh/fLr2Wc
Tbt6BnQrjpKKCyLqWaVkSkYmokWGloDocfHMC6qmX28/FbtqhjAdFQOYAcBMbZV5wnyLVWitFpXm
NB7axCoCxbSS87iS4XfmobX2trw9u8q9TUBWA0Toev5gHbzJamitRera0Qt47taDaXV5gFSPilyR
QkInqyxwt3ZQdJZjrELTW2CXTbIOqL2V83yziswYKGNElR+9DD6PksPlaHI/1e8HL/nC6oOt0BfJ
krnzIsSmCB1ctHUg6HKBcL7dYx3DhwvgP7VoPfaYWr4bjTMp/VPxGS7jKNHMnccDWPS8o4xn+2DT
t7IwveYxZ4IsdH75VntOFjgYYPd12vZomq+3V7bjR/GOAnQvAmofg5fCwlqMEc/qgLNsqqiqI8VF
S679faXtwTW+UFdio/alobgF666jN5D//YN911Cy7kiPpfV4gasQ4I9DYP7u+oMmA9HbUw08Uv9P
kmDhxzGH8a8giYGs2PnZVt8nawrsWnJWe1bkgxjR6S0nLwMmLZymwf0KrKZAJT9A8337iPinirr3
UYZgddMZ2LOgVIQ++O6paU/UCR/GNaC/p1Kymj3Ng8sJMD6AdeJSCcezem7HimaGK2G0+sEd1jo0
nay/wEWlQV216SMotmSv5NXy0CMJbxO9s+ilQRlZUPcBmKBOjh6ISF9XX0/Sy5SybyM9zp53YWbr
Z+vvqSBfbu/p1bkhzcTNMnwMtMyhSX+riGqfmaxnuhIpVfOodJdcrV48a5B5oFdmg4tBLyzvHOEB
pxgyAA5H8cxEicqqO2jeZ/s3eHU6zElh9C490qy7zLUkmbqzMjwFKORiYAljNWK8XhcrhhpMlcQF
WpA4TR5bfW+SqKRMiPDkLDD+rCt0EmfqhWQhOAQM99tfn9BmHcLWJSD8NSoLIog9gD/uz4QbLCNe
uHqeeaD8Ya8E1VM6D0HdtJDYvquP/V+/Gfh1NJXgNiHlzKf1tjrGshI/7+AkpvoBOX3f+uo5/5Tz
MZ3vxuZPCgZwl/29WvO8Ped0QqEZCaityM42W1DTrQR8xeh+9nogDjvBzCRm4sq28oUhr8TnSvDh
qmBbp5SgFDTaJIaPHShqgZ6Pwdequ4X9ua0DV/ZoK0gMo9TatZUBhHAxgFcQ/H6tsjixTxg8DFRZ
h9e1RiMTxEGAkHjCmq4e3UQxgGRpVXGGa9OhglemfvbXrwV++KMQ4XjYYCJBskKIQoBT5UGCMhyr
6q8vJ6RgGpa7te41Mm6yWDljuVnFq/sDAG5BXd7VRHIy110VfCkfhAhLGRkpkC40qthJ0TBVTSGr
nEPfFt8Wl917OWCsp6T3dWqGZEEXotFjxLDtYvQpBnPfYhhJlr7YO0Cbx78mB+fBuN9W9QkZm5nV
WRZ7JG4tB2WqUycbaZfIEFmJzHUxc6KRLJ69773qBfwOd1SWp5ZJEd57syBeM/RYSW+/WkPrg4GL
6r1/+2rJhAgWfKqHpc24EHAsZSCb0ZbxYGWpJI57R2Hb+C6cAgatEujxweVCbnB7KoOeZQ14yat4
YKVfuOS8JKlfmIA1Dlxa3Ku0DRuAUQAZINaar4BzNcr+yIYK/dpFUJRvUJ6zOpgXPWv9tZ8Otzfh
2pAhPkfZGV+I/LkhnqenkqlFH1cTt+aA1mFHKY5Us6sgA71nuBg0O92Wd/3ebOUJJwtWllQrHNLE
4EU9mOsAuI//pQThWIuSknWciiaeizSw7bdMFi9ce2vbJQjPMlOThVgWloB6JqO93+eQo7xp9nPf
2AekRUN7ljyksl0TXmmAhCKkbMsmNhrroFn3zFElu7ZzGTZ6wP/+ISzxpqZvaJI3MdVO8+pFq3Vn
FTKo610hDsJHIP4i9+QIR7NYGUnLuW2A+IhIBIXbb6yFDUnq/u3vtYy//wjRceFQVd+upsjUBgOu
XRNXBDCfmJnPzAdMh8maoXYuD8pBcG6QCQLpmDi3rA3o41YwOhxX4BtzAvfbNGDWUgYmvycFTgZg
Djh7nyuG+MNYejSDVxMXSli16jOgmf8ADQ0967JmlB01w8lgbA7oP6hhiIOy9YRBZGbXTeytdRMl
NtGPXjZ8uX02O0rAy50acghwjtD4sj0bkKy4rVmZTZyr6XCZwbn+U5mn3B+RvpOZ+L2t+yhLULjJ
LXSkhiErW1/Vrr9Y1j8z3mSzlkFSXrfFIWhExpanYeAVXmFxjmxB5oTZuKGOcizhEQRrQU9t3weG
UR6YCsrULn0siX0ZxqfbG7pjjzaihQ1FUqniyBC4VaiK+9B9/VDCFSVNOJa/vbz3HaWMabbIql27
mwtcZgyqw1kE/cP2ILUiGbSib5p48Gf3uVR9Qs4Ou9xe3K62/FeIGKUCIAJYIgw3WQVGcNK+0hwk
wrXDZJWtPdVHqgRpfYwGI78vbCL6RMFlQhdo5UjMO6Np5sNSdrN/ezXX3jxPoQE8hI+GgAaW//2D
ldXd3irMJG3hPaEuqFTR7NAHZMJ+ZRhr9T1Tl0Tfu7uHYRDoIzjhgBC0lWc01KwB+d/EbtbUYbGs
TaiUvXtsVCIDLdvbQOAb8iIMx/USbeFQUMvujaKNvS45DfqAsdfEouiRub2DeytCWxGMB1pQMSMh
Kh3VKnxB08aD+7TYYPxEJDRULLwtZWcxSB7w1i/0ScG+C+c0ZqULkp+xjU31BBxnSPgXfhcSI3AJ
gQgPSBfxKSRjrpSkZ11cZO2T25RRQ9Y3UydvVm389dMOuAsM0SAyAOgJqrdbJaBlVdSal1Vxnv9Q
mq+ICkzn+fZ+XZ/KVoTg43JeN8qavIpR7JtZ5mPIQqtfb8u4NnOQgXkHJGrRaAoV2C5jJaCp6G3I
KFl3SWwApL92072bvhjlSQU+jSrRNL4tW799K0/YNqAKo2ymQ56HfIV6vwRF/Tq5F1VG2bi3d/CG
wIqHnDpSMfzvH21CgX+Qwa/iFkw2dWpHZXZvApzh9u5dS4E7BOA75MOABANBWylu3qS2Us9VPM9m
OC8vzKwP0mTS9RFBiGugmG3AK4IXsRXSdTCenY3gfurWoJkd35wwa8D+ZGQOMGzZnIamlKzr+hHa
ihTs9rjoo0MZIv3cUgJt+uKgSw8KMcnS9rv7B6RRpEqR7kE7wnZpaCzK7FnVIWcywwoTUh6QBqQ9
tDurQecBRzR9h6kQYcuXFo9QYTtVrLdl4CQaorIKSQP1k/Sori0crPQHSYIdXdZKbUcLkjz6NZvv
vUnG1XctAB1ZYBOAc4B6HFoxtxumu4qGhNKSRF11rovhuGSy9rzrzeLjSLz5E74Xmj+Fxw249obW
Do0XKbQPC+VLWq0Y7q7vODr77ctzjWbDe7HQvATsFgwkIfzbLmZZtRaAjl2CNorf9Xjw1C8oeACz
P/H1xVdW/cyUOww7K+7ys0UmoR3jtL8YYxZasgGaaz1EPgvwzmjb4q3p4qRem3t0NdgKuLPFneLW
YWW4TigT9J5anSWr5hu4tYAAluM4WSgQo9XSE2wG6XP0vhZjglrIeGrdt5HkoTE251nR7+aqfLJr
FZn8wWflT4AWvzZ6Lpk821ksNp3XKDw0qV4hG06AWhsQ5ShRa7CDbsRZ+lqnslzTtZ1HgIgBcbhH
ePNRBdye7dwAP3gakWHtzOTo2bMP65gu3nEh36nx4/aW7iwIiopCCO8fsBEybmW5Vt8ZLUuzGJiN
P0vne609F7X15baQnZsHA4KnEm8kRjlFkMNuqMais4o0zuaOHlaAnQHzxJT1qexsG/B88R6jignV
EG29XtJuXZCcRrfdPVBZHozhITeftYqBdPXn7QVx72Grh4h6UeEGpZqGqUdD8C70Clj/JFGQqHPZ
oSLDBcnpxBiOYAgOyvZPZ0uS+9enBHkYquenhBsmEqJQApd5JV4GjsvlbJI1tlol8gCkcXtZ4g7y
7DTSE5ja5uBc+M+tMmTmvDpZQZHkzCoWdYPSoYRU1Ue1UeA7Azc0yLEbf3mlMHqHxAsmDND3g3+L
lK1VnpYmotA8Huo7RXvlJaXxz+11ifoHEZiF5eylHKHxqrA4JJlT60VWxMTBeE4zp59Sq5KNaV9v
noVgA1hDUHQdBUx+hh+8pmxyc9AOjkWcoIXNRW9F4ujhwqZfDRALc1Ck3l6TqBJ8TWgoAnwYmqUc
LEsQB9ZR1QKOW+wMSNECST7HbMs/t2WI3tO7DJAGesgpcfZAQR8c6mZ5781FDObwYGnRktP8sOcn
YBn4M/1c9T7rv/+9REz24i2B24ngTchkrpWeVa1blEDR1371NFufQJ07Pbow7Idu6PMLSezlNHfT
cCq6QYbIJV5rvl68KkB0QvoCiCHCetUZILW9mpex6QG/Ih/dc0utb6M7Heg0n4z1Tur07O0wegRt
vscY9HWEB23uRzMDYUoZuysIWzDxawTJNB5NtXP8UinywCqNJqx6NQHDFBsk9/3Ki8CCEYejNxlm
DLk8sXtWoQp1Z6us45W6cFazrj9ZWskCE3QxB2eY2pM6tl1Y6C09ay1gvv10zr1LPc/U8Gu7XkKw
UbOXZkzKKKv65qUEgZokmbRzeTGfD1I0uLi8J0ywtSy1QHxjaGUMppsiLBWz/15aSi/JS1zhNr1v
BSeUBIAJeinFSSTAiNWu1rlgLX5t2j/5I/odm5P9GUCMyX2hBy04A94M5Xxb3XdsBm+rR9Mj3Blc
MeESewao81YNx99qf3r2Rh505a76lL/elrKj1hspgltqUqepUO8p46KOUjhHBRjVnc/Aw+qs0ldl
MD+28Db+ZyP/uybhClvG6KRtbpTxWFlzMOl9CuwaSw2T0ljDdBjTw+3V7RhC9IoA/gNXF6AvonPB
0qLg+D9lvDRAa8R7f1eZkud375iwLCA9cdwU/NrW1lplQQfcoDJuaAvyVDX37hEUkbtaK52nRi9X
v+1lnubeoaFJBcYQbjXHvt/KRAYpG4sK+kiTpyUEo6yvrb9I9yd/u719OxYI+PrI+yBiMZG/EuQs
LulUp0cYPjAFQ6VgHHsBmd9w3yZ1Fy6TYl2QbiUPS6P8RNesrDS2K50jwfKYGQgjgrIoBabTAYtT
xd1cHEk5AY+++8fp0J/dh0zpP60D+V4XEo3Z01A418g/ekiVYQRku7WTOXXoY7WReUgKn9c+Z/Kc
9J/c8PbO7ikmXmjUYuDMA2aT//2DQ1Bn1uhMYLCLy/FuABiNkd63spL/nmZidPK9kIuJQxHnbTIs
Oi0ql5H5zhnNC6AscHp/ktFTvo+qfPR4+a0GbTRawXhcgu7p7WJA5mNOXtXW8dI+ZSABrFM1AAR3
Pjwbqq/WwNtrjhVFT8H3Phl9pX1svEOieGFvp/4EPkuSGGiyHh0MRmePw/RNI2dwvN61qywy3tv1
jx/Kd+zDrtMWn8/yoY4NgOiiYA1u9ONaVJKzvVYhBDPAfeL0lsj/icP4Ku2WaSnQJ6az1+LFQMy9
auUZ0OSyZ+l6OUjOcxBL9LgC7UQ0A2NH0c3YqnU8V42vAbNJ0X52NPfVtQk4Jog1oZ9oJK9a8clV
FcT5BbpTV59R60iU37cVesddAG8KGlzxSCJDfBUs1hOGwRY7QT9Of6R1mDyU3mlcf2fVHRyEIxmn
c7XqwMwGxdz8u7Wy587og8X+M2XH219y1cKAa7v5EsFqrXbXKjrIk2LbOZhLiI6nRxqyIzuWF/Lk
3rGL8dIwv2D+UB7b5mEtfMxf3P6GqwKb+A3Cs9oa6AcBNjVSzIdvU0iCIvTpt/FBdvXem2S2V2+7
VsFGZv2oKNXowUaGNNSOLB4vZqh99o7NHd66u+I5u1sjFo1nJ3wCeuxROQE1+IS7dUof/5yrT72P
sagzOzWHOgTa8NGRmNPrlwrfh3gHd4HHb7Zg57q5zzsAodZxVxT9sTBW3H/X6QOtpPSkWrkRDsRO
wroeZUewcwshmedIdMQMjhhyGWuZ23qe13GxKv7Ynjoa9KU/jJfbJ70nBuhNaKrnc19IeG5NSqXA
LVDnro5VqywR+YA1wmzue5BmZbJ0zN5e2og+QIuFgBVkgltRHmy567WwXnMPsD4LzaKUxUYSAUkN
/TjdP1YhMzD840Xt4t4Tx8rFrII4DbG65YIWKlLHJfjZ1O6oTG8OFpZ/TzDEnmgYKC+BEpvGlnae
JCPfVzML/AZ9kC1mbDAMmYzoiq3jfv3lkdOgIYGd/lN2I9iE/K55pvOvhh1TKokopHIF65GAp63I
G8j1XPvoTN6hGp4actHuPOgRyLJXCvzH5XsDbpDbmrRnzUGIg5Ikr+QhTbw93lxv1potPa6K0ucB
KeochXjkjLShkdXY9jQJ5VkOgwLXCmzuW1HEXCYMTJp1nFmA+fUIUU4UKDm+k0zrsfHGPMxthwKO
sO4k1+XdZRRV6oNoT8gpTlW3luhjr+PUtgKjMF89+/s4HTUvPzJzvGgjaBXNcAXO5idvOSC+nOa7
TP869+V9YvenZXxCov6sP9kdoszbB3A1kstV7uO3CUfvmJnhAHcER+/d6c5h0M4pwZgKx/I6psuT
F86IWfB8eZLX4r1odr0pfLINMBQgdBEET/bYeV2NTalekEi5PAIDPfliN8Fb72sBMiv+GJSh7rf+
13/AdhIUB4yZBG2QHdMj/+/iAH8qTCRuDFeCq49C7gjZdN4UbQmWbexH21OKCQa0PtGsCZrlca2O
TVmfiN/lnt+vMpi46xuASUF+COhURcpPrJaDy2XWKdDb4rxcLd/p0yjx1NRXSHe+fdLXRvujIKTs
t/qf98agm8WItj7mRknhfE0B59WbbtCrkk00rzaRS+JtyhzgFgNwW0mgKJqQRUGjhkfJT2SXaMDK
ikge2R3F3UoR9GegNiWjzdDZ5XhwAsdAb9+8rgsQ0QVLs/rEAi0aBbmBEoJWYfBby5Tk5naPDllv
ju2Oya73L/zgWVvmtCoz31HHe0WittfuVf319qFdGy0sErPHsFcGMgjiS5t17lAn6tTE07Mz3nVB
a/krCZJvBZHYgeu4aSuIn+mHtbh6V+cO+vHj0cNY/EFpT8w+Wp/VXnLtd+W833ee4caKtnKWwjC7
nKrYs9HCbfqq5Z+8gQZZf+cCCPf25u1q/AdZ/Pw+rIkkY+e2KWSNQAcywkUjQdqF0mTItc3A1n0Q
wz/jg5ic9oqZuDOau5wgtX2MTqP/KQ2nQzqGs368vSbZ/gnRnJu6fVUtWhPb2R+X5EhMvpTI/ym2
FOhGtizhaV5oUdVtqaOtizaY5qrvc2fufV2ffR3dzqw+Jov2uBipZDJItkD+WR92c5jAl1XaWGC/
mvdlYp5BxH6wpjNyFL5jSDq/99cIo+s4PMcuwtcO2pyif9qCsPlPkv229NG3Kh/KqFVZ4DzN2iRR
yf3V/VegcHz1iraPpcOmatbPPPEHtwuGS2I+2i+31WTfOgJe9f+uTDg9m8G1IgCui/Mspl8sxf28
jOGUf196dlqnswe/3SvoBXE6RqQkOvo+hrJ9RfmN+K9w4QyBz1tqiMHbGK3rtZ+1Q+ErVoFMfo+2
Sz+1l2+OtqBYgR5MJ8wLD2CWRpd9TWw7P9hVXt+5owKITwVI3pJt4U/P1ZfZQF5ElIQsginc1Sr1
mJJM6LarHrKoCxTHV16LJ/pJr/z16d/I4jPbnFIKDQmCqbOMavCyBc8DcU+Z+c1ofCOZA/vTMAWj
+o/uwsdpT/9Kpoc0HrJTfDxye3u8Eq/IYMEWjcdFtcLE+8a6Tzo4oI0XZXpN17e5k7xQfBXijgLl
Dc3VSB1ifEx4hltNGxJWwciubf1EPO9+1Jbw9qr2binqX+jt4DnnK+yISS0BYFi70GXnPMIMTFVE
6BRM6lOVlD4Zv3fm35VgOXAAuH0R2fJGa+T2hNvj0dx1htEB+Wk6Bsb4Wxtek1VyRfnr82HjrmQI
l6SlZJ7qRplfwBUHcIIiAG52wJIvt/dOMDj/kQLIaHTF8D4Nkai2VtqiTHqyvCTjqn4iyJwckF7O
z12rVaHSZ/qDnSyTxDESvJb/EYqiL8DdgCFoCQ9v542UInE6v5DetDkuv1KBL5Z0y3JcM7P/BQgg
8yv6d9vjRJRkuNxespiHehePBjBIBnwVIj7hknfKuiqVgp2d8vbBXc+KEVvofW7YhWHMdNLzF2qd
venvPJv/kYokKCC14NiISXTb6us1n/LlxaQvplKGlBwU+n2y7yby+fYC+feLmgMRoGEDNgi4moTt
zQp0QBGPzC+Oh5SLm/THpClsH0UtNTASUxYi7p0mInQMq6GFHJCbwpvlVMUy1egTe1lSY3jxhmnO
fCvvbXb0yLKWqHm74Adc0gVIPIndpOu/2Fg42TynhfF/2xIsjFmuhVYzfX1Z2x5ti9nBrbzzPFZv
pTL/YxhMRm97dWXAA4MCDKANAImDLJewvcg/dBXrGH0h8HUWCzQZKAD37KdCftUy5rero+SyUOVG
+GAhUSimtzRj7ctBcemLnU3HutUB9Ig+TJZedF2yi9e3AqI4JjBMNAbK0fu5fRqaYmLOYPQM1Swa
2tM91PVkJvORJr9Lp/VT2vqUZJ+prUh8HsF8u8Bc1mFO8RzxLUVZfSvYqcC0XEwu2NLbNJizny65
ywjagsAf/Q9LrJOUV2VnU4GogA7Q/0Pale3WjSvbLxKgeXjVsGfbseUhzotgx45ESpSoefj6u5Q+
p7M3rbOF7otGdwIY7VJxKBaLq9bCUYFeGVO7NJjhoj4VOZEfKqAzoSMVJfxeHSiu8d3KGb9sCQ9a
QL8BdyK6ZiekqtKCyg8qeeEqkHZbGqNkIa0B4BaGEI040PGAiMhcuhKGMFbIMCSTIz+klXXL1SZA
lnRCS2tpVW5D6YkP9L1gK4+8S86dG1Uvh1GJE4O0wCA8xDXx6mQvxx/Y/6P2/g+jGShhAK/CeQv/
ACQUzlqKRLEtR/iWfMiQ+FTps6mW3qitnApfotjv1smZqmQmHcDJdOkNb+K6V9JaeeBJ8qqOOpqZ
fKYrt3rSnQBnaBMzuO6XWFTFukeNfMYtooo85xGCY3GnxLI26PoDduNmgr4bOgO3duZ4uZq5FKos
gw368ZaHpZxCHOvnivmv04eKBHBXGNUZwqbOa+rsItVVkVQY5mQ/NHULAZ/bvEi3eYV3cxYUcuiQ
X3x4pdN9vi21HSVpYJo/JLQ5rIzCHFUuzipU0lC++E18M9fxhb3ojLmWR5kZPWRSlcwIGenYI5fE
WChruLmvcRvoeeD+8LSMowpNIZcOE3vMlMxUk5DJuqudHOmurHEscS9Kn1bGdv5qwSs8zSO/ANAC
7XEiRqDH1YRZY0tCrc6MQxyX3/ueKLfpmKsbI5fYi5Op4I6RIepVZ/K0LxXzrk77+pDmzVEzJXUl
4foyygYGGO3BKBChPwoltUvXDa4Riyv4ns6+q7vHPu+D1NI2K15/2UKwAr2V+V1rhpaIXqfo61GS
317HPvtl3XX++7Cjv4jXvxZQyeWe7WaB5TvUHb6tEjd+Pb9+W0dYBz4LrQsivJ+rSgTN+Y6Eg526
7fRosTBp7xubAI31q+BVoOIxeFzTCBKuNzO6Gm2WQNGg9RbvXeL6lVXI7AJIS8K0jANjBDOfkfsr
4zpH74vVJNiYv+Fsp8IrvIEk8+x9R2qletR3AlK43S/u8idrpb6yPI5nHglrRSJZrnZyQ8I26PuA
Sp7pt37sKa1vUX8N8rE2fMKe1A0JbdEtjEkDdSPtgyTOSnYhcjz8Z4ZAoQjgAZ7hf7+Mn42eFjms
jXusC5R49+kxvneC7gBAQBfIfnXT76RHcAasgSq+xJp5yjQkbXi2gSDyb833M6OkaCwzVeEXxUns
gTHKT6wM53FjP9Qk/cHUtbLYl2guGBRmLcsS1K9irJE4j13mxAeqvlfmd5N3K+tjKZQgT5t5h7DR
weJ/uRhrUmWpagwkJIqOxzgTSiMZMkavt+U1irY1U8K6t5JMBbERTI1ZOEoQxHAiF7eNtQWyuL1w
dUBLBip8X/JPk8XpMKkRtpf8GRfK1kya+5ppN2Q4ZBnfa2+9Wu6lTLpNrTUWXxFE+dfiPLMt5FBZ
pFXofnJIqFvelHnE9vkGLFVV9F5KN6XqWuk+7iDu6+Jacz2qLCwYsGKD0Bd30bllVpjHuDKIqXTY
FrJV7NNyfHD0wXEztDNobUNXxnhhJgHNmyl9cVEDJlUwlhUNHs0IZrKCcLeH2+KDBBDttrO1Fa8W
9t38Kg8xUQu0fjiNLldn3tsZPgRzqdwZbVjqAdFQrg3YP+RQmedtrg4CHY+cBQ0GQu6WGeB4zkGL
GCIj30nOU5rdUltZqTJ9yepnI+ivRxiBqABg8pfO4NWvStoqoyEYuCd6Ik3lS8oDVbZQvXQH3via
tJIEi5XZv/w6MymEkVRLVNzTQcJf/AIAPync77lvv36qH4rlma7quOauXmszE2vR/zGKwgEaDtCf
JTZEKfmEFDFhNJw0j/0qbtkPPei30970eLpnnWevwCiWx/WPPWE11tQogZ+Gva49OC88u09ksCR5
eglw9nYNA7ZmTJjEvBqlhmocbKaJA01T3P5i27MG35JC5uz7wcbVYk026evV4vfK+eOhMI2dUdE2
o/AwjnpABx5L2R1Sn2u9l2lDkEafcb+pUKsx+pXTYXUuhQM9MzNNHkasWeVn0dJ9p9g76amMx5A2
pw7qah3kNO0u8Rx629ZrTAPzWAqJEjbMH7fn6HB26upoK5YZ+P7DUZfyIOPdhDypzIPrkXMpQ8KF
DcHTmLXo8Up5aaZifCw6mtMwPyFGuKq1zYo9Ud06CSrJ7afj2qvQ4ho6MyhENQYoAtjxMZ2mN+1o
4kIY10VLyfjycd0zEYjy1048MyQcR2UEDUdVgSHyPP7ioXW0P9kbqKH6ILtTmPszc7XD60kt3Gnw
8gfFU56uf8Dy8jn7AHFryvpAxwbLpxjd+AGSu9pNv5E3vV8+Nltr76+Ym/fBlwVzZk7cnMBnTt0A
c4MPxecf6uc3/Y4HWuIN25PzzaefxorFtZkUNiZPGoOBf5iGVXTT6YDGhz1KDcqMoUkeikdK14Cf
S8c8tChnAlYobeBd63KtSkpXoAMEM9rz2wGQovxX9qMqNtfHcXkY/xgRNn2pxXSMi5qGUalCNHsy
3xO1UjwyDmtCWEsJ0wwdseaqIcD+YpUyT2leQ6aNho1B0ZRxGDfRXju19ZNhHmL6s6x24yP090A2
L3vXnfwfm+OPacFLq1ZB7AAx09Ae7qLsszaPWuPVEGIuY3eUj7XqV+VP87F9o62n18+xnrjRzwzE
93V5bzgvur2hADJd/6jl6f3zTULEY6wvwR+M4YipFPlGmbYbBtEtH3ydoTT1wXVrq0MgpD2oETNS
WAUOszrZVL+pAbLOzZz32Oi+NQ3exIeDmXmcH4ZfCVX2vb0blA1NIbwKVDHx1AkH7b2m7dtsDe+z
vLP+jMT887PYD1JCMLPMsyOzo3owvYHtO9d5ir/Ja6wSc1D4GjT+tiTyrRl49zPMYh4Eo1LccayI
X+v5GlP9/wiFf8wIQb/QncTmPRxynCfVCtJTV7mp5jLffqGH5PP6zIq6zH9FfnDYznV4YAxEJiAp
aaUmbjocMSyQnVuwNW+L7nGWsBrVTek8ZXtaPfW1d+Qfdn0c200m7fFCr7xe/47lFfbnO8Sz1XTS
oZV1hJLc3BWTZwA2v9Wnm8wcsdvvmHkLCEDDa1c1/AEKHUNRz88hIPg9pfW9FO1a6c1krv6w8lkL
pS00i/w9POK9gnYT1zKAJsKuS14le5PXuzGBCvsdLmt1VtzrbelBzeNQ8V3q/FTpK+tcojyg4D9q
NMhbHf0cOz5u8tLPDLLP1JuYFf5UWUetdzN7hJDm2rPKcqg8+2bhMO/RJZzmeNcI9afiRxam9+UN
2w5B/6i/JPdpKK29Ay6eAmf2hLM7mxWDIHVOwzKKp81YQ65TLyG5h6aeVTnUpd2O6A9FHwfnALQP
Lnd7xiC7oVjYHLkGyHcBskMW7+XuQXN8Lu+aZELh/FGbNmbjTXbnRuxxhHDM6OrMq5HsW43L4pWl
u5gWnn+TEIs5+lIl3pQYbwjr1tOrLuGzKPELadpozc80s13e/cAbxub64lyc6HPDQlTuNXXSywZ7
JomPRR5q4GXWyJ1VQgngriAbvE5GaMT1uXWC0Pd120v37XPTQtTlfalZdIJpLksQn0VTdXxiXHGT
77a61oW2FHfPbP0e/7MIb/LKoQ3+CatCcXWZuMPallk6Tc8tCCFX16lS47GJhkwdd9mo7llZ76ZC
9WQrWUGWLV7RADYHxTUICiCAJ9iKiTlyVYY3dR7gVAykN8vjW+4NN93NuJIlLC/NM2NCKJgmq6nK
rocxGfK5Xt/6ncWPPIjAyJq2O2n6PpprusiLtYRzD4V4IJl4vK41xEy1Y+7IPaPZVapXPTp3EKoo
YuKikmG3HtoWLOkZZKnXV+ZSNDq3Lqb2Q51Zao3oF5V2sY1RE/KdQce51SO9v25q8ag+tzV/y9nK
THhe5QW4VsK4OJqTx+QbRa7AJ3xjt640nLqeeHF1V2zstVRkMQyezasQBpXBGqZ0hOHE2g3arxIl
DMcbXBC+bIn1YT1e93PpEDx3UwhwqeQYFcfNNyT5bSXnAQXICv2LUYdKUTwhG/av21v2bmaJw0v9
/Ah8OawdSGqkuBkR5PfGrBeMZgiP91vW+HaoVau12HnHiXkdwEB/mxPWa6yl4Iiz4Z6D9nIexDfK
g+VBfgz5BPTKUYVeu5stBjRUEPFECH5T1NIv/auqvGVVZMNgIjmu1pPJnQwUEa6P4tIDiDIz4P3X
jHA8qCQHGpDgXKbZXaKhK3pjlXdoZscGdfVZdfcTrDlAwZu5W4yJq6meZa6VhRYj69k3COfEwB10
L1B8Qw/N8K12VBRX/ixyj9cv1Yf2jftmepspjzY/1FKOp/e1GqPYjvs7v/0zCOgVuxzrOOmIlLUK
DmcZj6yH+KnLXcN+alOghbYlJEnSXZM+pP3Jvi9eUr51pAPJ0AY4Uq9T6ZZZYMRTv5HytbcfKBu3
/685grD65efl6PxD8QWfx+Rthq6f9jZptm3zPqWbHCoL9maK7qX01MjdXoZQDZ061y7XGFAX9/ff
k/SFanKKBr3rVRPls62T+Ax6LffhmjjH4rkHkRbojmNFzkrrl55mqtqWcqyS0DmmFC8e6hjo5INZ
p7z5QavWbbniV3ZgdK8rQzxHC3F7nxsWtsHUpyB97UcSRulzm/xij7cAxR/kxo3HD4m67fv9dYNL
Sx70NuDowXPETKN26ShvxgSK6jXihkHRonUns6c6RocSXcu7l8LIuSHBMZJNjazZJd4ah97lpPcM
+/m6K0sL49yCsHujrjSspoYrqcE9FZrdU39Ks7uevpf5xujWpIcXzQEVDcI2VKygNXA5ckwhumTM
M9UopVfy3I/SzGX1CIIgg3ogRFV8jVab6z6Kvdq/I8TcBw/DYLXBa9WlVapIFoeGJqz6zU8pBHus
EfnfGHG7XemnH1rgqZ23+6cocNGs2AyVDnySpxJmW9Tm3eou/qE9yJvph/wi/Zv09sxDkQFJISzv
zR6PYzSLPLM7apbfxPems5ImLGab0CxEpXgGm+DSdzmSQL7o3ajN5eq0lXEDkQafqKR4Qvf3STXz
6r4a09FlZemcQFPTfNNTg+6vz+a8RMTNfv4J8+Y8y8ic2tYk1lIaWoqvV42btPsuH93cPkr6SnK9
tP2AYPwNe0FHm1iRbOUGLEglykGxXdoHxivDRelL8q87tFigsXBbwNJEtzN6oy49suquwEGOu4k1
hl186Mtn7Dtt+lV+5oBsgratTV3yMRkb+h7Jfu/sIh6AB+r9+mcsOXv+FcImKUalleoa9704ls2t
WXCgUmWIjFy3sphQA4cKqNZMG4gu+Utnp9bsopoiec+SAGzcEH9RA3AISsU3NFLh3PZK+0Y+dc3H
sFrd+73PxaVzbltYOs009FblIA00hzsocRyiRjq0Bduz4UmVD508v0pSb6hfVf6TdJk3Kpu0O40S
3pn3Xf0+Gn5Hd4ayr4sN1r8fR28Sp/tUoTudMIhtSHs6pAHptv9qzHAZAHoXmG9xzEwTjVHNiGy5
Z+APei/km2kydpKrg+Jyek7SPUE9tOIba+VwmOfi63ihSVtHi6oCZN3lXDWTA2l15EhhneiA2GQO
yCy0pNyOEqSir/u4uPpAu/hfU/MRf7arzayfsq6f8FyDDoIgafi0Q3/J43Uj8xK+5o9wDejsCJjN
Rsa1lSu79JBUo2fGqZvEURjFb1FvB1a8BoNazIpAK/63Z7PnZ551ZQTgEsPk2Uq8j6EKYOTUszRc
V1vix1rhJ0BHmtNpqF2Zjv51j5dmEFRGM04JeGiQCl0aRzdd3vVg4wt10JQFamHkGylNJD+lZv4v
4vJM9SojIwIpp8hhLEHuC630zlyqYm6D93fS+eCqCuTODOJ8JQNb9AsMkDPPBuRRxJCJCmtpjjRJ
Qy1KoL6VAGJL+pr4bT6tXR7XTAlxUc9HAFoYS8OyycxtiutwkKYx2cjMXivmLAaomX70P26ZwlVG
blMpUqmZhTKvMi1o7KrJ3NiprXZTkW4qb6JJ6dl4kAzUsjy51yA/15M+AovQpBhBiqdCEnBTJdpO
o1Gq7Nlkxe2xcdRB9VVC8fdYy7XSa3tLYvdWXJDqlyInJeqIpjpsx8ighWvklTke7V4F5XVsDnW5
q2QO/Zmuk+vGBUFGYXvYRmjaWjscFqLALNQxQ5dQFQCR+OVydUaWkVLVUmRMZfA+uaX/WXvE/Ylu
dZeCB+D65lg6eJEV4koG8Dng2qLYRTmlaEq0myys7A/FrA4WzqRIjxIgKuRQKj5rDrImCaXnbDq1
Y37Tk0BPH/M+2vTa5yCFkfEBBY6P61+1kCJrKMWgrQ5IVzCeCUE3d/qsGXjMQj2pXFWS3VzON2YG
3jO+AaGCy/vX6waXIhQs/u6XmN9dRYFmJI68HiXCwmbTKG4OIVTP/dTepqc2hHb5vzAG3ttZ+Q/M
lgB0XU4xbZlVgMYJVDz7LmTbtnS75+zgsTt6KFfAQAs7FxiOP6bm1XYWeYsEttRu9ivD8ZzY1mfC
kzdDYWuhb3EhnVuav+TMktFHEcTIYGk89OkOTdN4iYjGJwhVgPhrV0g3eQDJdx1dmWgxfrblF3Q1
o7eZ8qeV0V1aPIiGDph4Z5ZX8cRmNvT0OCtZOFQ3gxqkg5fJQ+CAdOpJ/V49lGWQ38f5rNHO5NHN
yEOuusmwNYqH6x+ykKTP8Jm/v0M4dyqrnGgpFSxkrHFBbKKUUM+coSXxGiXUUsg4tySsJ5PnZo+u
XhbmG3JfrD3C/+7CElKGC0eENWTFZBzzCANKRs8qfFptafpIQS11zD/L9yJxu88JkARPfhl3+ZN9
22Pi13LmpZfTueMAnYWgz5uVDS+XV5PpCdRrGiyv6Fu1N+1b3nqDL9eu07rVa9V5Sv+zeYZsY165
tQbBsm9l5ypbq8JlM1/FrC9uKwD6IBk5M+o4wtyyfOoytcTXtIcBAutT9NpJR2bjIWrku0Y6AhOQ
GK+6eTe0zYZ1NchbycFI/iFZ03y71rDCQNgNECWIC4U42UzpIClax8JnRX+DIpJr2xDT6YLMAD2s
r3a7SAl16TXV33pt7aBanBGovyOrgqDK3Ix5OSNDGZWVbQ9Y3w9o+Qz2+n56L7dky/bWfRc8gQrO
k98dXwYDWn1sV+La0pL/Y/xLwVNOuirn+sRCsAMDqVAfmbwKrZ8nUVz3810UbLzAMEMU7NJBIxtr
0F/LWHLTweRepm9qPHZA69QznqsnB6LSVlCtKVz9rohcsyqUhww0KYJ0ePbM7/w+yH0CBr1Nc6d7
0egObuun36SDFrzumzvjNDxu84fudrhNdsavwscL8AN5vx7Gftczrn2QcDVP0Nxf2wU+yHDVQ/3G
N++JV3v046ZEx0Hnt4EROjuIpX2Wu/vi6OAbq6P08LP2rSDeOk+2D6zAvtnFN5n7inxuq+D/m1xr
2z5SN/Ouf6xIBPh7R5zPmbAom6JsYrXDx4IAE31m7J6YXhY2nuSrL4HyYATtLrqVX9p94+2um/56
7ADJjOR/Rmbj0VOscat1aVFdH6swkyDwAaJJJ9ngybhFeEKVLULR97q92ZPLaUHLE1YnEMUzWEx8
XuFamndlxZvQfoKj3f4nIJrVM/PX6q8L9a6ZTnTWtQHRK4TchSBj9LrN0CEHQ2SfAGDQPjjqqe91
1xq4L6X7skWb8Ao2fN5aonMWiLnmaiWoqGXhRKudLi6LomhCnRpHhaJj10k+qk7bdCr/dX0cv0YS
6LnJEKBSYA1dXcLyjgamExvQqjCu5RNoJXCTWpOU/JoJXJoQFqVN+5ybY9mEVj9ssprjjW9Xlj6x
FWBkVs6EFXfEfqB8TM3WILA1NPpDnKUbLVpDQa+ZEBaEzE1aKO3szggxwdhwafxyfU6+7iVMPq7q
YMvFf79IsyR1VJSdkWFO+AgFEzRn1YntT6TwjawIaNn/cuRqpd93zaZwpANvo8tRxJqQRdTTzHI/
2rGbs2+IJ27bAWuj7647uTSMIEsAkcEscA0CnsvjhWrUyvUcw2hMoxmMFgUjlCl/v25kodY4D+Uf
K8Jx0seVnpUKlnfp1k+gBfPT00vUutPBM4g/rDSEL4/hH2Pzz8/uAKTJi8lw8iYcvXF0yZvzoxlB
W/d83aevydelS8J2Yk4F9vwIVoZN8pg8r53AS7v1z4iBQ+PSCaXHLMQNYo9R64E0hYbTIcEL0anR
6ivH1VKYOzcl7KQ+5QCcTXMMr39ykPCAnfZJ+qe0qDgT5/GygHuEHArCnBBMFb1MakJgZRokn/Et
UbRNpdH3prXd6zOz7M8fS/OSP5t/x0noUKhNExa5k7uRCtliJT8Cd/QslcVKBri4CtBkjuQX0G90
/17aMppmSKkxYq2VsZ8nQOMp7xOSsuseLe8fZNbgRAci+4sOQA8MPVcmmEmqm7gGKFutAsnJ99wG
w3YSqFZ8Cy5rr4i17yBaDoZ4eL3+BYt+zuk1mq1BYSMqMpKYgaQjl5swS18LB25mpzhZgxevGRE2
rtlCV50lCrx0pE3SJ8dM6r8xiazE2IWrJLSakE+Dh2Bml1WEaBTFjtRaeoQFwj4jVJZkG4ygmQfG
R1ZBYDVlbjZ9qj24mjXIig0B7VjQFniPKOidkRaeiitoSR75lOyuj/JC4nj5ZcIIAK1SkraycOTg
EulLlR89VAC6/4qmgN1au14BKti3nqxbo9uYH3ZoR7Vr6OHaveZr8MFn4E0dd1wVPPhiQ0Pb6Lkd
DR2a+1LHS9Rvg6ocM3YYmWuYq49u85F2mWXNlWrcpgGKnh80BZ8lSTLGWuftjEaeiDuyfZW+FU5g
/IjLN9xxXSA9JfYJNqGVvfv16AMMCZw6oHxB3uWIJMM2H0ASYqGFMbF+GOaxSt+vz+ZCzgoDMz+B
juc8tCnPnp8FoqrVpyLTaRc2dd+ZrsNTWbnpUrz0n1hrO2SLvzvvimS3mq8ze4IUfVpaO1UCTsu/
/i1ftxYa6PHWN98J0B0qvoDL6RSndpQMIYrUCvHBwiHv6GjK3IeO3xrfxNcADGMq9ErmS8HMOnPp
dysxJQaX5RBKWbbX2Vh7XEHMGOiAu2O+ljovuqZBDQgcJhreMsXdPExFa9d8CAFzkQ9ggjdvBxDe
7lVLpiuZxaIpoNdsRA2IHIkA/oiYcprrHRwbQV2F3tRspxqFBkpqNBten7DFMZxlX3DZmS8f86ec
rx2bdGUSqUNIC1K7sbpLUvCOjuMQtMY4BdeNLcBIZ14pVCkBBZm7IYQxxMt7j2yaj6E8SM43Jzbr
zi2MGMxWIBRyJi+2Rp5+wz7OvDSOq43FGqs6kNLK3nnb4c5nFVE2QHBY6R6bnmXs+foHft2q+L6Z
gRVtwLNam5CiVG0Ljmq0BIYRwMNHZun53NmlrgzD1zH/rfEkY/HaMx2OcJhbU2xJpSaNYYmGriO6
8MeDKUnJvilq8ijrfbmC2FvwCrMLThxgcNBGLdySro/Q16U5c2f++V3CCKFApEZmrI+hea+9p3vz
5fqvX3iauPz9QiwDpUsMaTn8fhWaAj/SYxLundpFExh/Ytn854q9r0fQpT1hLgxGtRY8tSNwm5Aq
OWb1Vnmh5o+h2g7Aitr6wyAFSuPKe04TD490bj/cV8lHqa/18C8g/y+/RIhmEzeNmA8aumvjQGuP
5pvJb1SU48o3uilzT84N0L467d3bygjMGf7luXhpV4gAjqpLE95uxrB1vvPSr9JdPW1YtMFb9Uv8
M9teN7e09tG5OONXlbkAIVxntA6yNKzOp5CkKl7fCzICWx3dOaSM3E4t1iiIF9eThkMX2dfM8S1S
XJC6mSn+iylsNdU3yWcKbv3HaP86Kbu2s8E6TuzNdQ+XdpsJHhlQnQNCgUvIZUQdHaUmWi9PuBaY
9YbKlG9Gq1krVM2/RZy1cyvCOJaZk0RD302hXRVepUTbgm/bG/T8u9HRduhKKru0S6DhA0pOXN1x
vgu7MmuynEICbQodO2a3Mu4JbtZY5V6Ram1b60XYUVrs/8U4ntkUdmanVH2PIA2bckcBEuLDlpWF
vfs3VvAEj4IYkKxfetSQazdWQ/D6q+rNDXTGv/fAKq0YWVr0M7mgM0sWmkh4L5fEkEJ6vpXxxKw2
Q3wTK9ZGjbSHzLJzfySGvjJwSyEaERp4K9zgDPTXXlpD+VIqIs7kcMIR5/Z22/zEMOe3Rt6WKyfZ
QuoJQjNUEmc6QzAo2sLCiDt90uvInkLAHrX9MOSQCEnrwoP+w+jlqRw/dw3eHa0eOjRlBYFmq3fM
lWxpcXTxdq4he8EfYrY0N6YoVo/axYS66YGmELknWjv6KSonXjLZH/9ixdhA4c5ZAqwJkzmlKhus
CLRqVjfUm4kpsmtXXPL+uRX0EVhAKcy8pqLIqsEktTT6RA4Lq7/P07R0W6d9+P/ZEGOI00oWybD2
UyYpLuma2OuctbfMhadyYNiQ5RiIiKhwi/y6VmrltsYGWEEF/4Bu2/po2aOzj4axeWhlFOZSu4ZW
Vgxq/0yvgC+NR9NVongMSgC9A4NIzqave0hFlOPkt5JJHmOuZ16SjWSlk2tp64ADBm8aaEeEDrFw
FuIpvcwdpsrAf0aRn+J4CrsGhE8tzdLw+uAvm4L0IQBNIDoVeXMlquZxnTpyWEvt6KlZ0j0Vta27
xggkyHVTSycSXi1BTjiLKkN+4zIgDIZBSFZrWEtyG99OlE6Brjbyv1lNZ1aEUNBUDOIiiNigoG71
TdLyYm9mrb6SPywOG+ShwfmLKzUqRZe+2Go2dKkZKyGYLcDA2QE7yCeV3qIkZa5swYVmG6zcP7ZE
gm2uA4RDJVsOGSoKeAGyq7w7KRC76HexNsntqRuJBsHxeuoqX3NKNu404si1C3n6Gk/2mdGiRJbp
pisTo47dpjLQ+lzoFI0K12d4eVQsUK/KFqp24t0UGgut1CiRjAa5lB+UxjK+j3Jf30dt4aw8ucwD
LCYe0CIFkA/3FyCkhS0CSJzFGydVgG5Un4bJeK9K9SExwlhBAwiy5xlb0qykVEvugWxqPmMgAwch
qstJrxJ9KocaNvuKJ6CXh9QVl5JkA/BEvGJqKdMBGTj01TD3oLPULk2NSAc6peBKmFCw2R8b0x+i
ANqzVb+SEyxtynND88/PLt5RFKUqtYt5IeffWEK8LGYrhaeFgxHHE4AbqHeBTlYkN+71+ao9r4q4
jg95U28p2D1co2cAtjxdX4BLeTZeaGfpduwFC6vj0p2xqxJn6OCODK5zT40732wSfUOGari19Ury
GlL0p6bS8bJv2Ddma48vTNL4yqgudH6gXII3AOSqWCuKWEDmGXqnIdOrACZhunGR3Qw6evPV58qG
CIKqeOVBb0DwE6t+z3HDH83bOmuDNuvuWFHspTweVrbmwn65+CD7cmB4VThSr877JfFMnWzUrDhG
GIV27N0Ukp/leNLXQMALaws2QQhnIRzgjiXsF3vgEBYjNWzGzNfpNzlf6xVf9uqPBWGbDLhyOU0F
C3qVRJsML3rOELY9eaq6CsUMcs+H6FQ6/co9ZKmAdOGZsMwmlHV5VjVKOOYfZvoi3ULkwS2m8ZHK
+ragxC0an4/Ec7QyQEftbVq4xFkhYF14JcHgQrdaBeYZGC2RJD2fcuTUEmIEUFkacCpc6r3UMry8
VwDWzBmKj9GBms0mUgbTzal20oY1oeF52Qhh+OIbhGVl1ThRnBHnYNWn7Zssybj55V3XvgwdMqUJ
ZN+nPu1Uf2L5mnD2Ylg5c184gs3ezhUyu2+hG0GyfyJ79XTrfcrWisnLQeWPJfEALquSxoAsI0aG
GWTkofN+i+I1fS4f+zv9fY03ZeGUwZCCFQvPTxqSJWHXVBEhSUcrJTSbk66FUr3Rx5VK3MLpcmFC
2DZdp2bZ2JeITuZPeASWQZW9xb2N42x/PSAvT9IfZ4SN0rDe6E0TG4VNHhBCO8NmbmEWd9mwkpAt
5fcXPgkJAXLOEcJLCAUt6rNluq/Yxqx1T9M/VbxTSknvK4onUe0bhGg3g73lHSaP+JU+bsbOfNGZ
9mkQ+eO6+4vx6Wwu5+E5O10V3M0UZmCgbeU1Ib4ccVeHgj35UUt3uXKnJeF1e0sXYbw7o8RqgpcZ
PYeCwbylhKJGgbyhcyusVQ0sCW/mB1NdG0gl/lCvwWCXo9CZxXmtnbnIikkeh3nc6yQKeAnFpMnZ
cgiijvFWl96K9NS36pYXcuHW3bPRrITixTPmzLwQgFpWjhA2bWfIpQPBVVuhbh2XNFgZ18VNCekL
VDNAnwlGyUsvrWIAYV4OM6btqU97Hbt/AkXXSXVRrQG5hrd2jVncomcGheUMMSKClzJsHB36IWNW
ua2tBpLyynjiN9P36+6teSesmrhtOJkczCEv+I+6zXLPporisixLveuWFjfEmVvCaumt0erHAZYm
owmYcZ/aQaXtavPkjB7nk4di1IrFxQh0ZlFYIA7rGe0tWLS6fGtHu7H7XjM0zXWb656JGwGAOfQW
nkkGCa5pU6mrlEXQQWq/o4HTUypAfiyFH1WUg2adFJXUvu4Ubk4e7PohGaPKv/4Jsytnh/GXLxBd
jUvSoM+5OOHiC+m+NDUSNzXxbGGxI7TD/UnaXjcorJv/GARIEWUK0FaKaGRdboAki+CynqGMHXkJ
20X2moqIMIG/jYCNCXhLcF4DcC0cVsOU5/bQ0eI0GB/acIyKGLRYbmys+CKe8n/ZmR1BdzGqsCJi
R+7iBMQn0M5y4sy31e+OlymFpxiu4jnqVn3virBJyEpaLl4UfluFPaCdgSpH84SQxcijzis8fBSn
+FmSDvQEKlz6KJsbBvy8th2VwS0/IrIpy205eoPu16tUT/O6FFeNbgCHiarMXBcT8g150nmkSRb0
Hg93peu487/axnG/F+5GBT7kwN/I9/Ll+spZWqq6BRARMN64SYvnlNYOWq9YkGvLkDD+H2lf1hu3
rnT7h44AzcMrJfVkOZ5iJ86LkGQ7okRN1Cz9+rvkg2+nm9ZtIjl7AjYCdIlksUhWrVqry+9S0Jnl
deUX6V43butE1uG2ZQ+3EEhHo8UNziQ4UTG21qAkRh25U/dcNc9mld6W+dcS73hHgbRP2z1cH+DW
1sCxBE06pIKR1RdmVautuvIqyiO9cYdPoz73x3x0Tnkza4frlt5FJsQFRDJ/lZBFRgT4zcuzSYM2
k904KY/WdUsO3TE5JIfmOEKnPGlJvAdu6uiekpvuyA549h4aepvkkRqAty2istZ18Qby7tDnXyPM
tNYsrHTzjEdG9VopmR+7X7P4NoudfWsru5pbJ8ivQAHw+fosbG6kc7vCCd2a7hKDFoNH0zTtzCIY
CtcHBU48PWONNea7XAm85GuS77THAf231V0DobVetp02dhMaoFDeftc/00RZjMHO4rIe8RnMG4PM
uc2aiWhTTwwr8c1Kkid+T78LS6+heg8YCBSmDehkXC69lzidqdg1j26cdee+gBA5AKJ1Vx0s/P+3
HxpZ0adJSHf//Zv5b8BV+uiLCmOS+JavBpo/hTPEjVViSAoiWyeigRQpJOAAw1mP4MuvY/MAMMyE
uTD7hUByFUIw6etiTfetsxzVTEFLwi3QQMeRzeFs5YeOO5IJ2lgNA9mzlQEcbUwfajLMzMvCHYs2
6keI8ED8kTTzkWp3GV7H1/1vI8BgnyO+oBsBIBGx4Tk1qbqMaDqKRvdTB3YKI79t1c4vl1MzgTzw
z55V6yaDNZRCcU5ZSKkJmyxzRr2GsFwbtTnR9wue16SQ6U183MnwYfDduxCudOBijnArtNqKshb3
zShPvun5ELCDi/7bvA9y3SEpD4a6/hTL6JqFCyKkEmAUmE8ATC3kkS3hPEwVVnpWN9IIdUoWLoNe
Rgoaf0NnaNhtWeiV36JP1++NFuo2SypJVX7wFzDwr9Lk2oqSW5O8lx5L89heqmmh0ZxD7WpEpc9n
ZhGHHlSvTskIqV0294Xk2rZGpotNjJbbVXF5rcqiqeq9F+jsBZUhTebmpUGjSld9HmuvUwte1j90
z9UG4PQragxOKp63sdn2k+7ABqVhaYXolHG8Xbwz82+JLPe5MYcXptY/PxuOwVx3cWubRnCVp9Tg
xJ7vreFR4ea9Vj5eH5bMlrBeld4XvWGZNCoHktRP+tfkn3iAlKtk9ra2wiq+AiTW2goJ3bzLMQ29
OrtWqcEvsi9Nb0MC+ZPD9/lNwoL8puiWw1S/XR+ZiMNZN8KFSeE8Q0OVYhTW6hX19AhA1U2O4yqd
rMCeO99NoF+ddhDSmx7UKSFgwF/Mt4Kx/fWv2Jzfs3EL58vQdo1jKRh35QRVu2OH4tZR0Ap33cr6
Kx82wJrpAtMH2o/EpP3QZks96/CYlqI3GJmi1HlY2CJbRF1iRhjMzLqyRIkYjtnuAfHZp0tFPEPZ
a+lDGtyi36WsHpuFSFvPPzxg1pU8G54QRyu9GBUvhl2qv1F3CZfJ9McU4OtOEr0+HrjvlhzIgQLY
hBKrMEJvQQ9FuaRpxFwzCdPaBL5Ym5CGXqonLdNSv2DlK4oxP6sOjemgzaj9mZafDSDRJWf/1pgB
g0Di38TphDLp5YZhDZ3KmWPMTK9PVhq67oBu8IUoEjtbsRMqWWi2QLUH1y5hbnuPp3ZbuTSyWN3u
+0r/4owmlwToD2c7pvXciBDRsqLSMmO2MJiGvdmjX/2sTeYnGrqvU9AM1n3mX98Qm7MH4qe1ngsF
S/FG37fMSCcdo/LUeza/ek4N/kS/05+um/n45MXAdB23M5CZ4JakCoetayW2m6FJP6oGiEnttc72
swx8RGguBJIGNN2+cg8iA8lG3JpOHYhiD8BiPOtFL03MtCytZoKXqgc67dLKd340sY8E4VjJyP23
/OPcluAfY09jlhawhWKqPxb4t5YEL5kFwTmSeNLnaYYFUC2Cq7ghef9nKc73kwCocscwgTNH/7WA
m3Bx2dPzdkkjdLQGsgT9Vuw9//E1aJ6d1vkwZ0DBwAVU3viT/c0CHV/ZfpM42rrdxQh/bkU4P13N
oqU9rENAUehLGg6Hn+4uD21yuG5INpp1sc5Go+qNpagKFoMmz+BP33OVE9eQFb22l/z3gghhNo+9
vJzNOY0WZpG0fyjM/3HFBa+NTbtyswrThW4uv6QPrZZL9qBsCILXGk0HLOWMIfTg9J4hn9ilEoDG
VgzTcZXHEYAzHdfqy6VQNI0CWoul4NB54qDkLDM39NpvvA6vr/lmOFmzZ+pKNgWs2qWhwRpaqCeX
2OKuebSy9MUz7lrjEWcTXvdrA8oscbLNY1Y/s7h+0ZmXLbrJrTqBRXqvIKti5qR+ym/mwHKI5oPy
dqgk58GmW58ZFOZyVNGoaiNlFWnOc8KKkENk0JYZEbkl3uMMcggAyaEhewWDXQ6LNWXb8FZNI/3B
BvLtRs2J+ZyE9r4P2U3xzXowdzkZP2ffnVOWkCPPdrbEZ0So038/QTfBwb/mM9CtdPkJLVeKSW/t
NMrn3fiw/CwCm9948WmpH6zcjGbjpUUW6075mdCaOH+o9PbBujABLc2TcQZ6LFLb7wZQ2Wmn+iq/
dce3Yv6bgwlpc7w10V3oARJ+OVKPVtQqY3Pd4rZHVhWUAMwnstL11jbH7Qs5VhUS3EAJXFqx4pXu
CUqtESAfB8/LTjNahK9vv619DswrWr+Awlqz9JcmgOfpAYNxEdrBm2hWu+SrPb9MkySdunq4eIBY
oIhaReEtUD0IB8joGqneJTGsoCW9JLhe7jqz9zsAwEGKsMyDb1AZr8Xmq+/cqDA0ZmCbmzaMFvM3
1G3GWCXN3vpia292Mu/snh7j4eX6bG6NE7KvIKhFnRFZeeE47sCdZseZl0a4dSlI5ibhErn3vNj9
1eBAh4n0NC5+a576ct2YFbtV1dIscqYJT6E9in7OnBIb+XiFPtDJIFkKlS5ZflSs079vMht3P2TK
3uVPhHBdtS23IWWaRgZOndRsIaxbgB7cAv1b4vPk0/xF0e5Ac3PS4wdo3+o/ILrDd81bZn92DEvi
vGIH6n+/5r1+BRpUG0r1l7OguF7eogcsjeZwejJfygf3x7LrH5OH8dE+oop2wMSge394aMC3/wMF
iuvLra/rKfo1IOMoO/3XvnCUpC6q5YoB+3lF4lsrsH5O94Aek/GhA+7vm7ZfbrxQCYuRDPGnxAf7
0zE/2M/Xv2LT6c4+Qjhe9BY8zCqHn+vjM7fRaGS4pFn8pjjozo6ihpCDrPK6ya1DeyUxQmgC1Rwe
AZfzXicZA308ZOTzxTjZ0EJ3+tuhDDj1dsl98eO6sXURP07yb2PCdcpLR48mDMbmU3rInnodW0sW
BjffUjbgwMCFrVMpXkNSre+VCgqJ0bCCGwvwFdndrySGPrRpnGrG79drqeGx2yR+TYHCvT7E7W2F
AiLwoqhC4z+XE1rVSRO3UCmLZh/xkT1UWVA+ZV+Xjoz78b5Jdumd6nuv1ZPyqryOXiAxv75BPkwx
uHgA8gQ5FZLSl+YdvdeWBF1skf0wHVMWxC+MEf41vo8JL7/+I7G2uWuwd9fiAuh/xP5I2tZMmUAM
EDXddFDHh/HW/Zn2RK9coozPXeNbwbOsSXxzk8BRIRuBuiWIAYQRIu1cl+DwjfrvzqF/Zj5ATKmP
JgLJVG7ujDM7wmsPnU9lPWRjFlnWi7egWucGpReZ5nflODSTJP5sHnHrG/z/RrXO9NlV1tbhtGkJ
a13wC2mpz3HQR8snFCylKdTVAz54iLNiUOEdq5dcWiqWzouZgvmroAIw0R1Hj4HP6SF1Q/s4vEzG
PmekemmdWx1l0liWAN+6pgBJ/a95IdCXUK6La4aB7qYfBljSEkmM2XaP378vBHLmePFipfh9/dac
ibcKfJS3jvMZLx50VBIuMff/Wbjf9oSYnU0umtoBi4jK1njLMmdf1sWxc+/jygayGV0tnxIDZFyy
x5ZkFcWS3qBNqm4XMGvsWHSyw+sbe/s4/L1KIu1VVaZZ3HLM4rCbw/h7tzPRbnNsX5SvXuDukxPN
Sa6S+Wf86nwzNaLezjvQ7ul8f/07ZKMUdoU+DPUytPiMBH2aqvJtGO4aLsuJrLfHDxsC12aUnDRk
L8WpVDKKkLluvSVITq/OYfatm+5L6sc3zUP6xMNMMqjNwHJmTwgsqlmpLlgls4hV+8J8WFa2tPbR
GG+t+a5Cp/v1Kdw+D8/MCXNoKc2A+hrMAfZOsgGscOZ+qQMeOcy36vtGislenwDX5nP987NQVvce
wNcJ5nP0i3B+wEXi1Eb/oJmfTGF7/EPk+X8vjmfDW1f3zFpl2APOiHdrdaT7JiSShl+W/+v6LG5G
rTMrq6OeWTF6J5ndZsqi4uDez4F5I4Vvyiysf35mAWQoZUkNWOi/Tze4i99ON0VYhxnAR2wHvZgA
5MyPEAa+Pq53XYhriyWEY8DB8Sym8A5zrw3osDdB/9sGgKoBl8BOXtjW6I+eAxp8UfbqwXilPt9X
B/UGqYiDFaC72J93fwgl/bCkQghfRm6XuYsljc0CdiwHoMuilwEFtrY97ixARbzfk8QCd1tTIJ+o
Au110E3QuEaGQbLRNycXqCpPRwlhVYoRBoIUD+oTqYen3W6AePTePI0nvh/+yfd5ND0lN2XkIZPT
+s2hjep996v62u6Lz6CJDPtjH9Sfkp/1XpraWfe7uOLnHyUcWEasp0k+4aOUu2anh3XQ+miQDcGL
7Ne+ubvuX5vV0zNrIgHMrKd1m+MljYPE9FNQeXPysySFX4K8AK1ykjubsRV7zs0JsXXRUb60Cwyu
B3foeJi+/qPtKBya3o3fjTs1hOrSlyYsTtZeO8R3NY6t7BbXHZ2ghW/fPbtkOij7ArCd69PwTj1z
ZdLFQhK6ansjVvFdgXqr3ClH4OGPRu+DwqKB4PbnFGIE84txKL/j0Xeyb4CPcR5oCNXAN7smLZ6h
n5Ofhq/eq1FG4k9U4qhiG837jjufNiFkt0thKRXDKhlAK73w9R/Hf12I5p/epKTrEgcUaXrcpM65
mcGYevJISoz97is0H0kWfpe9BbeuD+fDEqK2ZSWAYaz7Lzff+vzeqH8VslTlR7gbEnfnNoS43Stq
ZoLiCA6OqEnvFDIQcMbv5l0STCCsR/Zm//LrujdtvjHPbQpBG8q9iuW1sJm4867uaz8tATWL832X
zIc6Xk5K3x7SsXuYWH/nevTTAMb6Ogez1zLvDY2HieY+L/2dIqtmSGdDiHjT3GdeO+PLvCcGANwc
GoceonA5ZO0VfwiVYP5anmrJrt+8g5/PhxDS+nHkdFywzuo+fVwOgGQ8mEGx40EnuStuPS7ODInV
dDB8xLbaY3hjaEXLjUm8fRaOhD5cX+BNvwUpEurpK2WhWA5uWavOSpGwiKVN0GhQqKv8TNao8376
fIhJv628z+rZjcOEDI9VKZRFWnNMs1/aRA+Oe/Dwaprm4X5Ka0JtD8JYtZ+VvT8Y44FqfhHPfgeI
W74Un0fFIWXf7Y242oHHEUU+88C4EiZZE3aOcbfSlMY8f/IYuFxaGdfEurGEzwfyDj3fyKej4iTm
AWptBKq36Ghkol2h7hpiQvxTT57LUbIaW+4FuTLkdJAdBLZeLBEU3QTxFOYACtfxQ+Xmd22zS1no
qXudPYNDrR0SNOzL8g8bToCrgwN5TPBPAXAvOHWLXhO88No0SgB+awbwKdu4PVcykTKJGTFfNScm
a/uiQ+KzO6HdLZg16ndqLtmiW1YAYVxp6cAKAsjk5e0WCwl9RhOJtxb+E/bqm7RUu+EOQEj+trB+
wZk3c8WrOrNFITVfypuxsk6FO+2aZn5ZenV3fXuuQUzwPBf7EuIGKHUCnbh+ypmpuFn4MuuoCut5
yIY0cGfNCPMJXBRZONltvh+oK0EUrRH9o0nL0EEAAmSiIyS90nHI8HjF/I1TCN1v0rAREq02yb3y
ALyDf32Am6sFCZL/sybcojSnnRytAhbBHIPO/s7iH7HsRiQbkPAqBZbTbXtFT6POWaZ9DLKPQCnA
NWsV01tvUXR1mqYsyb9pE52ca68DWuAtwQk12rSKkqPUp4Gcn97uemfPF8i2S95UG4cE6mK/zQie
2NZmrScVaqe80R/LEbQESewrnXKYFi3ktZKu2B5lkukFb24AEwkMT39vvBcWLdehN2u1FsAQ2fhz
spa9p9NgZHnlM7SxXHeQzR2ADDfQSoi+EGC43AHgbNFH3mGIqXbkvgG0rOGD1p7v4nr/v1kSRqWY
9my0JeoyaKHSkucmIboRZeHc3ZQSS5vecTYmwSPRltBVvYb66dqsVYZtenJLP2bPY/w3sfDMkHDZ
BnFbY7psNZSp+6w6QcgiLLgEDbWFjXChHvTvEgnOPvLBU9iCJaJmv4d8/a76Toe97Uaa8S0v9qWD
cppNSdLOfttIpnL97Q/RygY5BxhO38kdBfcwM8W2OIoQxvK2JA+TrMdE9vuCUzhG3HYD2gmjJP1l
qd+kZ8nW74PLAFS0DoQvdHt1lbMAP7it481dgdOqBhUsNZbTpHuyPsWt/XpuRLgqd1aRV1adve8h
4L0YOoAy897tf13fQFuxHC2BK7gQCYgP5TBz7sbU1lgaNd4tY2+NLlMe3do3SCCCnAr1ctsyhXHM
lttC4hiThdyV3cx7NVEIogPRipMCnZzro9l6qeI29NuacCuizOljlwGBk9FxZKCFAsHDTBO00eSd
B717fQgLlXWfq6x9WBwo42Bfj5/6vrRAPlu0wViOzy5bcklA3PSY358lMhO4S1M5dFyxT2mi+KOp
mjvWqDId2821RMIK1C0AdCGpdOmXTcvnbrA5AJvG5CMUyhdz6+xCe96/FoSdNfTl1HU9LACz/FRB
QEGZYpLqI7EhsmqapNbNU/eHChFr9gFccQaq/sY7haFgVOuotpbmcXLZ4IUZ2E3b1vd9r/pat/YK
0eRw3Yk2pvHCnhDpHbeYOOewBz8i0NJBO9LtzP/iPL6wIoR5SnM8UDRYqb1bc7rN+195etvbkhfp
5lgQZdFSCYpJwMUuXQLkFQZTwT4agTn7kENrFw1kf8hg+d/1AS+Z5eiguUN/6oWN63O/lRD0QNX1
748Jk98D+GYzE+dSm/XZrkzSY6vQ5L7tqnDOUtDOsbLaVU71iw2MRZnNgTszki9zYyzHduplrdrv
wBLhrML3OKvOhrNSvV0O7j92YqVmkeM0Trz8prT5SU2+1yz+kqZs51Gb2DUS8AZaNxeSQe0LGRfi
5ruK6XuHsZvcHF/VzP5xfZI2Qire5atONfDuoKIUFtVIvK7IDcyRogTpElo3fPiMzBWVpeJkdoRg
msW8BhsjLle0rk7Q9Dqoy0A4tY5apd00WbW/PqyNE+98WOKLXc3twhp7II6g8wuY3RAHcXzireTx
IrMiLGjrQP9upljQgqjx/VfmvMSGJIBsmzChmIjGuBXverEh/qNlVhdPDeZNB8PQOJ3GIDe+GsPD
30zXbyvr6p3dQjh1KBtyWEkdMkEFM/JYKI1SGwcX1gRvypUfC29Z0Uhrmlm/AH3GXbcn2WQ5/swm
GbxrddgPm+zMiuDQwMm4pakr6yXk5Lijb4ImNl7uWzUjFgRxOxlv47Zj/x6V4NiG02bIB6Qoylvd
TWbXzyz/Vuf3qt0CxS3jFL46OHDgCadyoTWgPF0hVJmhg+oPUt15TtSvfXXHQFotTUdtRnwL7fNr
gyRaM4W5RLLIQWoIYxtrH+dk+zpmz9cdz1y3yIflQo8dbsDQ5wFa49LzBtOdKnAtIYvbJWmYFQ4P
EpdW/syZQuahzD73pWoRs2d5yDPOdpBH/zoZ7Ug8cHUTrW6hQW9jcc2O/wLLSEIg2mH4SzoUPvaO
50OH+7uVtz3ptPKF0pkFTpHF4AHVXNJSI0nQ3gkiLW9J5xevr2N/0BJ6t4yJFlQVuk5rnruk5EMT
IikCdtnJniKNgjLCVEsn1JJRIaXZ2KBqMIzd9cnZnv7fcyNMP3U5W+osyaIaTEY1HQIlkTzdNqML
GscAbkIn3gfqPEQdt0daFtls60FLImM+5OpALNmtayutifPlt511pGfxxe5zJ6tU2LFPhReCfkqx
/NjEXfmU/lSORiWZuM1Ic2ZOCJrVkqES4cCp6D3pJTxasikTHBY01Z0ea/jtCohR8645La/XV11m
QFh1e+gau5oxV0kWgyjnuRkdP4FASfbyv9kRAleZG0bdcdiJ81PX7F0ggttbVZdscMloPCFi9VWv
aoWB6Yqf+0/uffp5kvTNbIbE32st3Bj/4ygQMuBAeqIMq6WkVdEne6A/xi70ZBO2GenPLAnXSWAX
DH0pYEnLd2gj7UFjlBC0W6qyburtff/vbhFpnvXEmFE6hyHoHjlTSgZ6i81Dri//5mhQyrDe2a2g
DnO5Jc127LH66/I3jx4AVordY1e6xHmzZZQVm+NZn+v4C3kO8Q7TKklZlVMJ4Ie6x/WXGFNBuAxH
tjkeBwy0a84fsuZrTDgLMTnYDJTU4lnkjoGBxr+ydUjhUILmP25LrkubPofkJ7LW4JbGA+PSlseh
X1dVSAq1RZil4TTsgMCrCjTWhrUM47QZy85srRvsbFxIx4+Z0sMWFGeBTKOSE0D280I405ehiM0R
EOa+R1aoZaYT9EksCQKbDnA2BiGkQXGkaBwVYyinT531ZlWnOqWSu/jm+oNwBBoqeJ4CXn45TwlK
DHi1IjGEjDtd0HKYa6TJKanUaMwl6795nukQPbJNAIOhASQsSlL3Sr/g2hLpKJaE87B8ckau7pO2
1IJk7lMfzWm3pjubwdxPNZlcrZZE760pXUu2aBgG3Afst5fDhRLvSlpQYUqXf7Lk8/QXPaLQq/r9
+8LpYLu0LlkDuDVPuqBkNnHKH9yQ+MVW7xcUQLBaBhL76EsWFs3g4GqhBiqC9XiTq5z7yFZHXXc/
9ZCU1TnUdlIQBgPBggVlxUPWu7vR6shk3TupTI9la0ZxU0Tr1bv8nCrMKNTP7Hii+BYN0jkBckLc
r/L8bmhlT+FNQyvJCiD7ICwWeanayot1FwTy0bDob0tceqGRKn2QYt+F12P8ukji5RpE5YYO6hgo
Moh13bTqJlo7PRrOKvY81H1Uz3eleqSL7rft1wqtjEsh2YZboREzCOJf6HAhQgqzaE09m5p2wkuS
Jbvi0ECekGb+nOhQVU5ILKM/2LpenJsT3JQWXaU3mob8WuocNa/4nNcFQAYaJ42aHv9iNn8PTURk
QCIGjAADhuZWL2jXJ3RsSOktZHo09AeDLoEq6z/YAtSCfASPI1S/QE0j+mTZ8TRbUrRnltPO0thN
Bbak/NGFYJ/rQcIvC+iNnd7xdJRcDrZOBQftrhaYhq2VJeAyupSabg+2icQG5WnyC/l4CDuPlfYX
MezcinAFUTNvwemG0VlDdqgNPHGy3dLVu+vLtuUi51aEa1uRe7Pa57Di6PM3vSW4xJ1AS+anpgzm
srWx0Y0D4ivcP5DmE87SFs5BTRXP5RjpggMYJ3+gUVn1Uzr9RQ0A/FZ4tqG/ExcbUddv4m4xxOsb
wV5ccGoujAZ5y2VCP5te8NuKiATQZ4iFGSYSNorxZuJNDloYiZ9tpkSBPAFxCfAuLjiELh2tK9H8
aHSoTFk89ID273bVs6p84gmB5pzXvfXTcf4H3fDW/DVLSj9f/KI66u39dRfZuju46IlErylaZoHS
vfwKY1H6zuE1moDZMR2THa2OPP002PPOoLL23C13XIUwIAxlAJ8iLp3iNE1XN0B0DHGxH1r/tcgT
P4V24vUhbcXhMzPi2lHNLWpHXXEVzz0j9kjcf9TXOLtjsiafrTPm3JCwiafBsPjQ4zRjv5pXmGIT
eVyU0I4DWXvB1vZCmRlRyVZRGXhvJDm7CbtglcdVCLH+rnkCgdyfw168818XaigNMAZ5bOHXC2Bc
FjWCjgVrUK+xXpv4cH1ttgYC8j4LaXdcVtH0e+luhVKAZW3t0C6n5tHm1iOtuoOlvP2FFVQa0DJn
WSb4Ni+tzBS/2oEAKCq6DNSpxByfnHmQuNlmjQU1X6CtQJMMKlPhvO9HprZTDnDN1IQcRQuD94Hl
fWbgTC5KqOrMB6/Y23QPlhNSGidFdXbXh7m1nzzXtvGPAQSCyDnB1CbThxmT6TRZjyZxb1cDmxWw
omxIoiT0j9M/SLuiG/29hx9dbcKsLr0SF7WHp0w3cX/oQPTIx8OaOLFqyXXj48BgCQcXnNLVIaW1
etGZuy+95yS8QdsVHoApGGZAM6OmTQhVC6TO9tcn8aNHXtoSPHJptb6tM9gqXuycLFhGXWJhezS4
Xq/t5+BIFQJ94Sp12Vp4nrERaM9MM7JDWRUtGezUI67D3P/RnrCdFxClW+3QAxeioMPF+2WUv7DD
pIwn2xOH5DjIqPAcdAT37xqeVIM543Wu1N+BXb0v2/yTkuQy/qQNjM27MDY+G/BM1OnWI+zMG+LS
LdwywXi0vCR6Qn2nUImNtwlPMlzjO2J72SFv0VrSfu/rY1c74XUX2VpAdK39+wHCSJVCH+1lwYMw
854165Ypt0Y4yqB6GxdeDBOvItR/0VMMSYTLYaplayotHtVRnoZdUxOUQOmYBQkvEFnQAmRSf7BK
YvLQkmFvt5byzLR454WKE6Sm116yEr14+R7gDU2WbNl476KsrePWtpL2Qh9F2AVQzCvUeuowib0S
Ws3Bfa3RB49KB4hBAjr/nOaAW4MP3m4DK9ozkI1BzqPQv1xfyw1U/+V3CLvDzuuRNy2+g728tb59
agIr+hG/0l394p34TjnZ98WT8zkJJHbX6Hj5IL20K7z3OZ+12SrhRBD/LsPS9FecR71KnOontQvR
c1bK8pwbuRrYRD4IpBcrKawq2FS9ohpjiCRESdmhC9/0W+g0TyxcsXB2fOoHTow+oovkIbzRn3Bp
d/W3sx1rNx3ELzTMcUWUitwN9p4G5j1/BhoTt73ukbvETghlZPwy/5DM8+pHH+YZVJLIh9lgaBH7
XuqUgYlDQbQ1FYuozU+vpyGl0173pl1Pq9usK+9zCAJpAwaef7PKWXYtXOPRhy+ApiUu9yu2V6Qa
aeoh5hlVkT+ax09qg/Yvr/2BO9YX3iq37WC+Ska86VlIxgKGCJFQaJ9ezna/FHzx2AJ6ALUKgHQ/
pcoIsYbafbSe3cxv1S/NdLTA6UqYKpntrcgI37JXHgScAyIbTuNwFLV7HSXMO/hyeWeUYS4pcmzO
5pkJwZcc3GPi2NEQ/WngFoyUDfinbKKkvc9lYMGPrz747Zkt4S5Q2IuRzI6J5Hbv/uw8k0CU4vH6
aq2L8cE5IHllAHGC9RJz9XPZDEh2wTkgE0qMTglRfKoG8Kppb6ly6yo9qWQny1Z0N7BCNiTcQI4k
ZmwNe5lVuti4TVnY/vY3cDxpei+Jb5vLdGZk/fOzLZ81VQ1mfQcP5sKrwsyzk3DwVLK0q4i001HS
8IJKbG56HzpF3nkxkHQTzuUmc3F+FFYWTfpLqVLishdn+lYBhHh9zbbGBoJmPLEgNLOyOVyOLQVx
XK032GATRhIANzlEc2wNgbkMqa+P7B+wPWgSm5uxey1MgwdtvXt8uAPHdJgLD2fyaN/wL9N8b0PX
p0kT3yg9f8pPLn8oHMle25pQExhAkOrDTeCdlwNlZTYMhovtTEHHpPhxhhS0cg9BO8kBsTmhZ3YE
Z1mYPVm5DTvD1PxQq6eW0b33BeSVu1mJPXJ99cyNHQeSXaAt13QwLiCXg+JLXTGlS1nkfNFAryDj
DV+dTNzQ5z8vOIdR6/pUjgWL+PJtTGJSgwG/Vp565aR31J+nt+uj2drM5+aEJapxewL4tUQ72WiR
anxwQdUmJfncClLnRoT1ab2O8rxZgYGDB56q+3jMA216sKbAc0OWAPIlBdKvadVr0yjs5VLppqmB
4m6UVPuyOWTJC0h1yYAcs9J8gYiiZn3NFvPh+mRu+vuZawgnZw1qy6nocobEB/i4tEd05BBNu1uQ
y7luaPNGhMSN45iQNsVTXcgq963O4m6BOlSq7hsbvGNdTpLRg/hIT+9mJd2nlh1OI0TF2XFQ451W
LGH1ZIEqbFGrGzXuJTtwy41ACQmBp7XBCrXcy00xaXlnKVbDolm9dcxnPBGl7QNbk/ueUkQpDYqe
4pAhUGWmU26xCDkJog2/VqbrpLWJrslmd8tdUUpDAgxqNnhbCDtc1UtP4YvNogoUjvSYDNpNVyY3
+dr3XZ6MhX0eGgkgeCuooD6A3AQSuKC7Fl4Rg2PMamuYLGqMiWR4k0oBaBsY/JX+dr0qAISGcCwE
lqbx4jHlKAq6yR267f1MuV27RMdgLL4tN1qN7ioDpQm8SNWwHXe9/cflcdjHveFdHWBt+rt0EU6V
qS7WRyHr3XJHa+W59OI/T2xeGhF2oEmhmwZ+PLwK43JnNIw0zuTL+V+33P1sLO+H7dntJGm517kG
HkJ5qx+T6QG5yYPcDzetAGS5EpKjo0W829W1N7or4ifKFjRqlBoAuLzUviteL6N32jp0kEpCsyxI
ktdGu8u1qb0ehU8XN59ayf0x9/aQgYXWHmiHCaLQvm8TFQIB9O56FNvc0WBaB40n3NFSBatJaqFE
pa7Xg+Y4K84NR/NHj+XifzW8VbwBdJQqGIP0y+EZWK6mXIcH0P0hM5wDOLSsDI+b1NgV1Qw9Atl1
a3PpziwK+1lF2yytLNyROZuPBt/3MyRbLMn1anPVHDww0GwO0Q2RpcNquBF3A/yD2V/RO9PurPio
jS+8xuHTSOo6mwFqrSwZyFC7CIuXU9jRHMrgroeUjjN290mhK3dVwfvwukdsjsgFdB7PTjijmBKG
rLwDlBbuVj2yjGv9A/K6n/oWHDrX7Wwuz5kdwSHU1mHp7KKJXg9fVSI5CzfdGk0kKw0pjikRRjdY
SV9x6iKvraPLUl/8boLsuHJfFZLrhrF1UIHrF1LhEH5YGXEuF0XFrl2g046Q3o7ua6cwK5jjyfOB
naGneG1WzZYEaYNkiTKe6T6INSgxzd6+qQclRO7dDtS8MA980p6pokEEqdTzXe1l+VGbDfTKx/US
tE3Wfkm7ydqBp0IlbooMabXkj0PRjMRhPVIxVK/vhgzfkUy9BsGSOj1M+Zj6lQ3InVrZcwj0D9sP
VUFvEvwyMTKAo6B4JBN7XyOGeOtbtaPw7AZFHu5FlxMCkmfuVtbCoklhT3NnPiGVYT/kzMgDXif0
lSqNJVntzXMVCGfANPC4gnSRcOQ0iV3bqTHhXjKTBiqpxPS9L9pn5wt7U38W/2hOkDU+EHTXPXh7
pP9aFYuS/4+0L9uNW0m2/SICnIfX5FizSkVZkl8IyZY4zzO//i6q+5xdlcVbRPeBjA17G3Awp8jI
iBVrhSkXs0IEq4WRa/V2UN796osR/E0vvTy2tHTyQfKuoaUSRRQQKtzOaSyh37vOMadiCcBhxcZu
5ZVrk7gUrqNs/EMFAGIIOn5EjqviWmaM0RDFO0PzGmvVEwt4kjbYpeakWU/YpCRt6D4e20LNDffa
lV1q8UL8q0ynIe4KcqYgPRu/TFxYngrJY3fp4GdnP/MjtL30o9GrErPxeO4t8znBGMa02AAyEKys
6+I7/eqLaF47FSi4kkF7GDSUSLFXPn3O4v90Hyxpc0OtV6wtuSrU36C7iRow3ujU8Jm65po2gDE/
QstetUlSNP+mEFJf665fNgTED5IAKEXQNaswEMdYg9fdQ2qHRfWBaxqifKxpPy8eCmAWQfcB+SvI
Qd5u1Xqswf5ZwQ8p5BOEcvo2sVf2y+JhuLJAXRxjW7VdBmAWqnsCNGjOjQMWE0cw/wZkNBhDBX/Q
/9Ei5eMTSYmjru9Aoqz8qUwk+RKxfWeyxuECB9BppC5H9SB1ORGgD6AkpMvWlH+WLuUZCfo/szrP
yVWwm/itNA7zrIK8wgCd6ia2QzdY2yE/aeU7331lZr6zr8yMTJl6UQ0zA7wokaC8CO0rOyT+b6T4
iVXv0bAVGq/IA5ooAxjlxj915svXZK5B/ZbGi6QbCtIIaNC2QY23EzoQlvAebtVy0iOw5lRgEy/K
X6NoprWMl1m+cgqXohGEwEiSgQker04qtkKaMBS5NErQhgxFDI0N/6LB8pjGa2myRTsS4gRgu9Ee
T9+OYwUYAQAmsFOfh2IrqhvQqz7ergsmZlphzJo8pwPoLKNST0lS5j30MU3pNdkFa4y7CyecQwQv
QdEWTfG4jW43CUpebRHmQzLnPUSgBpyyg0akznv/+ZLc2KGWpBY7JZO1LtmnxTcw1qBDWEWjL7hE
wEnQE4+BoBOYFsz1wzhWGXlM9kWiQEP9MLet1uzXKsJ6cUlkbQY3o9ot003uga8xbNLKyb7nbKk+
9JEJIM5/sepXJii/66uJOlQRTAC5UmdbmAAH/mMTS1X7GeMFWAw/00fRTRbI8TZM0gKD49nSzrMi
C9c1afTR+fuylv9ZigpubFFeHmn0Tghq2IqiF6XfCj1YwQES1YScsIGRyQaoq6vc7JNnIfmzlsIQ
FjfG1Ugpjx/6bcaU80iZgGh/1ISMO//Y7dmXyUKKVk92n5zTGMOuMUOrNdpLpCdOaeQvrQ3N491o
iU5lopAQzsStFzDNrXrqhWDtZnooB5nJVSGk8/T84gzWHMi04WFN0WVS6Z7xmj+xoHn5pZHAfLwH
Fnfy1cRQhx+iO1NUID7bJ71nV5LZs7ytTtZjI4se5soIdfKHFvrVcgEjUuEivE6ZZ3Z45fRRW9nQ
P2gq6r67mcX5Q67uuyFUc1GaR8MZLSmP7Zaz1I2sC3g/5HqgRxvOiY+FNRnKTjZKnTv+rrfVJgAj
ny0YoE43WEO0QOGmtxdof/FWcuagTRs4I5Ex8wKJjdBa58Sc15b+6rnUOKeecT/SWcRC88aSn4Gs
0BGvnHEyHs/+EmoFUD5cukgzSqAApo5e4LGtkjAQUyjQ0C+QKbW8GJ3Hza86Mf2SFAlR5PSUKiv3
1tKZuzZLnTleZupECjEsJVKsZkCzSzzwe05uP+QuWFMsXQgwMEaoac/Z+5nQ/XblZWxjX5AwxpiX
N1FtI8vGZb6VOJpk1cpKyLq0n/E2RVIPEQbEIijfLIaeJxVzX2pdVXrEZjvkts06P4fsAB7r/zwj
Nfcr/K8xavXSBMoNXgfYthCMR0mpD377LiudEVYlYbnY6sU1MbHFhdOgW4WuW+xIlfIJqo+cX5Gh
6SqqAe0bixKkyzL6lbJK5EiE3hDn8QZdtoeErASxCgD6qVOrRaAi0zq0K/nc5vcmihCvDcXaa3je
bfQhQwoDxRTUaZFIonwQGw4+X88dSQX3iy0Kq0Pahg8vfPkWiJu+3fh8QBK0/irxVyk6afX6eIxL
fvbaPDXGMQvHKfEKaCh4MmC7ObJX3nTxy+r5sZ35dXk/TFTA57Qzsj3UoSvAfeQDWYvWL+FdZKWd
EDVOlV549aPknpIoNbtmjWZieWj/mKSOng+0MAAgQE2hX6I2QLH2JTbA+KVyuTK2pWOHUsT/jo3a
l76QMhOXYgnHqLIbWTOKsTs3ahHoglwSBhoDj+dyyS9f26O2zBQyHprC5n0JJqNQfG7Vv48NrM0c
tSnYvtU4bzZQuFIb6EV+EaUVJ7y2H2a/eXUjlhFaNLoS+y5rIU+WgA62xS3HPoF4T4gT6Cp9C8B4
PR7W4jpxaDHBUWahFkqt04jsJsMLACEXTwOiGF+PeycWSFN8PLazOH1IECIdjJfRHYuhV7KxN80Q
tqhWPkevi3WP8w7DsEbZubgPBLwnZhK3uSf5dg6lMpHUrJnhasOL3DqMdPkvxgF6CVZUobkA2e3b
fz8M2hwpMeCNelBNpRKQK8CVst0a7cBSgRudUf/YmffK1V7w2DFm5B61DYaDKc9KYzBNonn/G2k4
u1d4wGZKUU8q9R3dVQ3J6icpBqqbH/YpFtNHd+zjcS/5fR7OGFllfkZdU+MWmKEc436ukCFXKG2Q
zp9ioq4JAS1bQfQJATPQ8NE6QAw0hRlpwqiBDK6LzwZPQrF/EuOV2HNxM4Ja7n/MUM4i9eW+Aa0S
CkdgTITAcTygHyhZwy3OU3Ll3vH41zAK+PWftnj8/nYJxYrnsBkb7iJWKQkufWSzjUh8ETQhYWlw
abtylKlR0fbozKk3iFHcSDV3GeRNrYBZ2MvIxK70tqwZocIpADtCbwwxKL7XzFbUYyBKPPbl8Waj
H7t3Q+Fvp45noO3QV7DCnusP6HrZz97fyvkTHUv4jZWbitpzsy300CH5BEwv5AHpDvy01wSQ87Hc
Ja8qaa95Hvfs5RL7GeBJbwBTIq1UEpftAVcxt5drAp2kFSNBBRwI9jrFHqXdkHOE4TMgtRRnZRap
d+q/R/aPJWoWe43Nqx7X8MXPTTnZlBrCwuwQGWL5XicnhG59z6/sQeoK+5dJBG0zWBh/oAvpIip1
Qy6M3KXIpn7DVgXqZFWWWRrAtmbTstOzFFXJSFJRHBx/EIXNypjn/UcdOhRReOgloJcRnUTz/r3y
m2hniJq5BH5Jf0V/y5oMrnTs31JIEDTHbFgZ7cJhuDFG+RGmSxo5h7VLHRa7lK3MpIn1cWzMlUGt
2aFij1RT8kLIYafvZEMK/FNbquA2mrYltOEaTo9bqGFBDIHISXYqem2jxvGWDWI79nmDGzv78fcs
LvLVHFN3AdrswWvUSxi2P7m+uOXy6RDGpT5ywi5MgIrPWJOJ6pVZWDw3V1YpdwrFvwxa7bDaJ63V
yL7leaERZ7zVdOOKqZX5puEtA5NHmtJjEzXggenF6U2pj5OorCWS6Dzbv07LP0P6SQZcbdYOQm2A
o2BIbPqdKm9dlWxbTiUTl5thzpMyYZwAVwYrT1bOiASdCbocr2lyrazmjy+++gipzrvc77C5GKT6
w17aIpd5FCN5JzWdIZXtJklAjC+szfGSj8fhmWncQKSGisK8CFd2/TIWGSVk4CrehwYFMdKRSd92
dnYu0MhAuvfHm5bOrPx7sv+xRx3WMgIHKTKrWNRAdQoI2RahYOZppw8FWp1EJI9QTkrBJDeAGbrW
QmvF/uKmAhGGMvf7ASRJeWNNi6Wm7FTukrXADYzRoR8jQM6644SiSqf1tjQilzXKu3oCxA/l+wjK
tKEjMxNphRXk0eKaX30L9fKsBq4ZwAfIXYTE6ln0NID+zFBGE6XeCXnT+L+58sD7htkFah4Jktul
BrdumaBPnruMwzs4t/vJ4qDYtCZ0/9PydOf7r8xQo0JPb531Ss5fsgRaB8CMga2xqICVF9kISkZt
gdZPPeprjdR15OmpBIxX3RS9Kai5ZtTqFG/5evDsoGUGs+PH91AZyp0CzZIthJxEc+IB/VDifDLQ
+9Md/bSINo83CfV6+dmjoDREToyF/BJH16N7X0M0L/r8JfbKU1PlF79V1xrll/Yh6tAgiJ4LLxAK
vl2MUI3aDv0fmCV5HJ1Q8JWNWnNoyfegf/l4OIsODs8YRDmQvUQFlbop8n4UkScv+IsSC7/jSLbk
xO75Iy+AQRFaKyFvJOxHUIZ6EtemNCCnmuWa+fgjqBcunmnA0YAaBc9b/MLxux2vMhSTFyp17aKv
Fi+1REdK0PCE70L2DZ9/fmzsLuaHxAI6bREB4a0uAVhwa4wJmVHkmK52u7i4MCV/DgdoWhdNSwp2
2jBTgX3P9uzKhUw3A85jhFOZmQDmlCp6Ym/N+mCLnlJhqN16Gi216ewi2VfxGQeNqSerGd8qlNlY
12/Mjuvsvt5MkPWSGuPx4Gkdq5/PQPkT/CJ4WnFANN5+RlyD3npUtdqdwpfplAk64E9JZyst8dA0
bo62z5hKBnBbPvdT7ULZSjmzPReFGUjbZoQWKyn3AWeHAkEd3MvBxm20w45LSMuc6sta7oMuuf/r
e3kBfILoQkHMSPmlQCmFOi692i02ymf6FZqdXkL9b3I8o9mxT5Up4D6qncpqrN5p95DguvS7xphO
7HF0opV9yt055Vme4+prKPfF5GLMqCFmj7dbEzlqvTV9wuiI13ExeuTP12hE5Ns3Vp4JC+eDB18v
GEBAQAUl1/nvr+7htJ1KX8vYxuVCY5BzveVfZzltLofHhO98vEXuPQJEJqByjNQGaGixaaktUtZj
7zUNdmrUFY6SVW4Wv2tVYcdBAx0of5/HnDFxEDOQ+++G+WrV1z5ZA6fehx7zR4gzeAwZc/xQpzTy
Gr5jCrl2Y2h35HIFhGp09s9SbkQir4+NkTM+KbXO9Mp+7vLj3lZmYcFNIBcGkhJgBUC9qlJz7oVZ
yKpZ2Lhi9OpBLLfPvyKf3whpRlqFJUpxKuJgM/yqq01fHIrEd6qg0WvBkPy3kAOTKC+uRAQ0jG8+
CwKHrLeIvAg62xTqWmB6XmrLVGhcoQbbmbDPK53x7QHR6BCRXJOMof0OB1uOnkp2IKAEMWOBX0ku
zPN+c4HjG9Avhbw/CP7wH+ob5D6rMg/3k+vnJaoXGpCSas+vYSjuI8HZjISurFkbSVDuhBKqYASz
cNe6aAGvfT2NzVj9FQpHpbSS3vVyA32fbft3Zc1nZ3I7uFmEacayg74QzpFa804DQJSNAumiTg7K
euNxHHRxAEWqtNNGgogAdcthcKbV18z9mQP4AeQPKp7jyKkBF3Z7whnwI/NKyasXg3GszWdoomOZ
cLou71Zcyf0FQFmiDlbCS43EVbA02sW+2mTGQL4yohoTirqiDs0D3eIgM9c4HQq1nRnaqiFDcI4z
QyPYpha7863paa3d8KdF+Wbmqa+aI6IrD5dLQitJ8AOXVh/1wYj+qttsk0HbEXIPRNhxTmIlRq5/
AWYF/IaBjhDUlmWLsXlLsXkyQvQxtgo7WWkIufP31GdRD5IpEdh67rK79DoIgnXFzEgBYNeaIhfd
oQ85rtvlpzYeB5a4PI9+7OS/oOKOQWeG65M/rx8V8Ui99whLVnb7Dyv63Zwj049kMfCOwPjczrnG
Mn0qZZJ6mawecy44kjM5oc5to+NopAZKsfqsOmhsMa/245M2j4cyPQsyIAYB5gfMipTpjC8bfgg7
7RLkrsofSugFRtV7WBwSVEgfm1pYQqR40eDJ4+6c0163o+yFTg6qCO2J4UjyUgfg3EdDVoG4BfkY
g12TDJy/nBrZtTlaSWPigglbuWQuCgqgZfSZ1v/x1M3Va+hogHhMwEONmjqpHASuAtzPFZqCCFJN
1MICM4COAELn/LWmufuFmlHVoHGd1ZiQKacOgMj4dYQECKwBRuwJIOp651/FejeuieYuGvoRwsMp
x86Y//7KASTi2OVZI4Qur5aAVJipWyB/VjpluHKL3u8HzBlQ4iCmYTW4W+oCa5H7lBQmjFzlksiA
oYiJmXsNKRk9yUnI8iaYfh7vwPtHL3of5JnYhwOIWbpbMmT68iKK/chtoHneHj7F7ah/MyQ6pTpa
Iu0Y+pXvrNHYBX4Cc61gQ8O14VxgHgyN6IsBHS8cze3UqmLDNoOQRK78UuqTAcFOp7b09nVllHeP
VsoMdYX1XBlVUZBGbgpcrAR07GiWJNA/J8JvKtO3RRIcW6MCQDYBguj9pdB9Y+0e4ef9eHv8bsdK
nY4EAYtSh/iI4s13GALBIL0jLVz3BEFY0RjMpwkaweBXJ4WtEjhXdFmdWJKtLPnSbr6ecuo6k6OU
82UWU66QkTsJii5CurXYxdXl8aTfBamY81k7BdlyBdEY7QxqcZTlLG4iV0JiUM0CSD6LLE8U7txv
oD782NjP25Ce3Gtr1KjKtg1BrlJHbv0Rm4neWRrBdtJVk9d5XbEAhiCtVZgcGYzJ+HwG8NyWAXEP
7XwPoUnAwRpSv8uk3bCksqFxabf6d0UihzEiHVL1xmA0BrNRV9aCBiv+7H9l5vlj0cGHu4767CCK
uirmxcjtLMHodpuJ+I5C2vMEkWoeQO1RZ7eNUWxKO7L883Nr9ZZM8g1rCQnu3o/UyLbDQC6hwTyt
6SMvrh9uJ3gHRQTQljqaQ9/gtgjnT2s1QIGcpp2MpuQcGXFGJJCUfX68hEvHA70rMgviW/RiiZQ9
Xo21lOnKGJ148iabEj33NjKj7Jm1RN99AI+deW2J8gZVW+JRN8ASOxLB8kurbC1P2SWlLRoMcgtv
bL75v42NOvpBpRUCkxUYWwtFneCpHY5dOJBmBT9Gl/2xndCLMl++oGFGVZLW0A3TOONArxC5vGJU
7S5NXB/B6LRBjwoRAMNvRcSj065jnN6OLxy4QL7qNZ9+v474BmiqzIw7iKNoiCM79YHEMWHsyqNT
KScv3Hnlgec+H8/o4lAhQvPTqAK0hkbFTgM/4OXNxrE7WNpJeC/N9Lt4igx+E5uKDSCUCTmSnJQr
qegVs3cJiB4tbD40EWK32be2eM7PtdFamjltW4u1iq1iwPOc+JXB3rtsBIg4hXOeDvldGuueJH6f
xPwQuwFjeQfxWMfO6CHFwK2gNGh15Hn/IPLA6ZNlkMbetUyzId69hc8m7rSvz28KKQkCfYihWOAW
Js/2037/an89fX15b/0pPjEF6da4rxeGitwyRACQvwZh00/P5lWslULGHgRaZeZ6vzOL+eBMKGob
K1vnPsxCfReNuID3CKAnoMPuseBKr6uGzB234q/2d3DyfwNfYUsO8zz+bcz+4r3CsR5iluSFEa2d
0dm73N5UsD7zM6FhDITGdAK96oUmLQMhcwtj2KMqsPNtAKSh7IKbPjmsAS5/crePzFFulRshpxRL
MsxtUic9D1Cz1tmNdqx28gZqmI5glC/SsbYgU2E3dnjJXjTXM1mnfVUioh6Z9+RldQHWpoBywKwW
Rkyhzd8EAHxhyXppBxYA6QZv5JZ3XBM5XVzvqxmnvG9RdGEV5krmMkxDJvUsJAdpPImtrlUvQq+D
vPrxBruPNm9XmLrUC6ZTBvCgZi7rHfkuMYRyF4r/ISXyfFTR4Y2ufwnFRWRDqXUNZX8UlIoN3Bqc
PdxrsZbmWhgESBMQtkHSFI9ggRpEl2mgk+S5wJWUv0PzxGR26K1BjhYOO6J+VDPBz4A4kaZsHaRU
G0Q5j9yTYIjmM0/qlQfVfVoSb4trC9QtgbRkxngFLHD+M/qeiBo9ccmBHe1c+qvyVu6K/k7cSx8a
RJpQw328DxZSJ9fW7y4LVKRSnh9hXfztl3r/K/6SrGmXfPaGfyCCM0amuAmLTfEiEHlNznrhGsas
8qDjwiYBhIzKlItZJrRCVeLJk5Iejx2nOstrELX54Fz7FoQYyMXDCCgyJYiPUOe4nvqwlnM/d/2R
IbF0VJERXZlC+uzSJqizm7We0vgpTGT7/pv5g+H8Kn/xH+k2uIR4K0nb2CPTd3JMn3qXXclH3iX6
/2Uc/X6YSYyRzjB0VV/l6hjBuCvsitdADy7yPjGZJxyGgKzdDPSJo63Np+Xq6ovzoSyG2RroAYyh
2ScB0hrdr8cTSkf1sxHEvhw0sJBvuoNIgkFqKluRzeF6VdkqX+JUHya0SK2RWN+97GlD8/68Gk3Z
N2lalFPuCsQbdX+XvyQ7blscVWftils1RU2cPLGFyoOYyWV23qHYJCff9vfBc0TWyA+XVuh68ubJ
vR6TFsPtyjCkSHixe39L9J/E9uMFWtx0KO2IqAIjAIKoy60RTmaE2OO43O23IqgySfdZvGovoNR9
UZ6kiKQrRZO71xAWCslOCN4hEYnEnUgtVIWbpphDElc48Qnpn+uzekKkuRO+w9OaU1rYfTe2qJVq
QG/vB0xSuvEu3DbEc0qrfV0jWJz/Ecor3RihVimQ1QE8/zASbJInwWFP/H5tyy2OA+hASGHiLYmi
1+0ahQCg83FRlu70p/8QjsGnUBH+1ft4vBV+mjKpkeCKR1EXenjoCaYL4rwUJ4Cp56WbvAX6sHu2
LWvYEUSKR4+86mcnIq3z2OTC3MGiyrHwdnM9l7r1wXAYtz5bl2767JeEPzU2tt0KcfnCKZpVMPCS
wWab++BuJ8/PmLjMGaZyWe4QJRphAUz3/ZWLY8kIynNATwO9wUIf8tYIKEtSriuC2g25TQR0GCgN
VQAJHs/W/f2H59KcvUcxEC8mGs0vJVpVFmUGbIhSoOCYQMsjb5PE/L9ZoYbCtgx65sFHjXrjheFz
kg/jyjjuACCYJgxEgw9A6QMPIuoil3I1jGoPJlpuO4kfLKNZMq/LMtJRT8VIRqvRu1zX/C0jgENr
k2UrW2JxIkWoEGDv4VlE11y4WI4lwU9rd+ggaA7pzVRvq5FbG+ayGWDqAS1GLZXGuUhB642jD3hN
hc5bCZTeej7pWadDiwUQSf6NjX930290zUDhkltjuqEDsnmOgbKZHTtasAEkvN2RE5MC2ucBn1GM
lSOxr54cmSP/C4rQK8O83/q3hqiQiQOEDfB3pXbBuqen6OPrCnR32I835V1VlB7O/BVXdyEjcbkc
5ABBSAR0IVZ9GD79rwwU3pvMAUoJNcHQKGxH6clgVcaZJ9uAtEQy5uy7j0T7pcUfH3/T0vJCWwpU
LDO1/12hOphyKU3BxOfWShg8cxqrGdMU1Csu8q5k8jNyIPpxiYBtUKO9sjKNU6CqTINigrrldumz
YbF6ZnE7BZknYFATR96h5ssburZZuax/AGC3NwLW9so25TvbsmMBh4VtcHi8HlCM1guj2sjb7lRb
yAhb+eYjt1LjFwsulcS8/H08wT/NDI/M87eLnnSFwLW+37qAYFqqXZwkpIhYu9h4CUGO3ZLswVH0
3kIR45nfD8dsu1b1vsMI0LNPH6M+HXpWwAz4qp43n8rrUG895a0JLOU1EnUuwCOvtuKS1JydMZOd
NlA1M9js7yiAmjXfg0xUVnKIgjFGXkfgIdBlxkg1/N/pufXtfPiSoE3Sgww/dzTWejyBC6EqUgOA
bONSAoMx6p63Eyj1kRyELbAjfqGHxb72TZnZMU79mh20/dplvnQecPOBDgrprtn33BorWo6tSoZt
Xbb96MSYcH1oPB7Pkk9DWILCBXA3aM2jYscwCkVliOLWRU9osh2aPNuAKbDS2VbTCCDw5Yq9hWAV
0C/gb4D+Qq8NR0Pu6jFGe3uStni+SOQQXaSDcwGk7fvxsH5qDfQ+vzZDbzIlUTImgpnRRnvtVrpI
f7idZR04Q36qHG9vS7+JTchzR543mhl9mMzmfGZJ8PvcAu9xKfSRfK8MXZjP1qNvmlf7yuGyVT1J
WotvkkcSq7tIAbTsmQ0sDVUMVBORSTynL6hqFe4kWe0b5AtAbwREtmKUzgiWudpsXoRox3033Kbm
PzWDl0i190YjWMt/3VU65zN6PX3U3VCldZM1ddK6fLyru4NQ6KBV+PatTNcMvSf9Dn+CnAaJzMis
bJ1/Ns4Jt3LUftAMj+aL2pv80LEM7+Wt26f2GNsApufsJ/BafqVrDqOda2mrpee0P5XFRIR+lxSb
kP0s5ERPFIJ6SZrqAvM2qXp8UCpDk41Re+6Ad49NEQ9mcdvzVtqD8fW72FQ9GAgIx9hVfMpjc1B1
qNZz7TEojoP3FNWghK6hOgiCj54kUJr5ilO73auFOcmWsAn/RH64U31gmok/rFLx3GdQeAW0wviF
otpcZL/dN7VWd6Cbb2v37ffpE6AZhjQb6Fk+MeQTKsUoPc/lZ2T3GVCR+KComn9yHb/H/2QAKjoe
t+aWJduPxHkRTHAi4mq/QMQBoKsRKet//fROpuMMPD6GS6cd0iTo+BURloKVkPKWbVWl6aCMCAuV
TcKyf0K5PYiv0YfCOLJmZVXjqu2vKKrWts79SUNZgJ87msGhgffQ7YwJeZh4yNo1bi91E6mn8rcY
aW9s5B+0cGJXzvXSlQASUrDKo3SEdC5dAhaiKsxaecbtCskuHd1aqo2CFQ0FmWn5LRJOaUfqci03
uRRJ3JiljkcplGzFz3Bh7QSumeJJLElyibf+i2z0wK0JJqfzhNmwBoc0G7OpwUlTOsF/WgyBp0A5
Z04wz/iaO3mQXgkLkQH3pcuz25BoqsVHvtG8jBeQ3A0CAAomHognsViJXmdfSfkGVNN4iN8APwSx
V2qF0zFKxYpFHMNIh5z3Sc2vYYbuUJM/I7syQc0vE5TISQ1e45acXWApwVLS8YHd+VbMbAs9LxD+
9p+d7fe/Hp+ahawB5vTKMpWckIuI19IAg8Mjxqo2oKPGSf7qyJ8/wDdgOTm9wiXlGxp+1nAYd/VR
ethUzMGLfja1QQBw7EHcdujjhE/xtwF8CvDw/Bt6s0BJaY1rfJ53gEHaLvVI7hWv8lUG012bFaAa
gS7rHCCD8V4CCl5I8SDxSG5l59jQAHzhVwqnd3UGyjz9JtBSz+9y0AkjBVnsmaNy1J6HV+WoHAa7
/dSegsNa2u7/s8pI4QJujUYRGoVc+Xwn+wNOjjeQ9Ff8XFwCa3I0Pf8TYPABSaEZ8S64l9pkfZIa
3lE1H++zhUTlvM/++QJqqVkBiIJUxFIXgqkkumdDcCx1YjB/RsTjiXdiS5Pt/65YXbrO0KSC2unc
bQdWtlvnrDKslwk1wiDuz7CR0c8K5fvfrCkKVuhv0N7NPnHjXsXj8iImblsDEcvrTbyy3rN/uPcf
/3wEFYv1tZSwgYzJV5O2NwMOvroPhVzv5OL18XgXPdWszoy3ggqOasqS5g8anxcS2iumLz4/sFWj
PzYwr9LdUK4MUK5QE4oWpE1s4w575k1yJDyEdtOLvDJhi7fcj8r0v8dBuUNuqjJF6LnGjb+FP8xb
/KW9qHvxUp6yfGVAy/vyakSU/5vGrJhCAaamlvC/ISGYHpJALwEX3rH74aCB9+798Rxy8z9JTyKY
hlAGg3o4MrWU91FYkNWAf7NxC1D8vgO39J5uJQmMm8MvCO7UO8VNX/0MKnkrGY/FW+bKMC0VJ9Ys
g7BCQycIHuHVXra1N20HQSE8Cb5TK3xaUwxfcjtzCguXJuIibEpqHaMMXagZjxdfUx7wqA7kypai
l0p8qcrJaQYzR2UJMhoJQKsjGVhHFPUqEwg0e9t8W6WensWZk2dWvkZNtDQVN19GLXvbVwLnjXh0
iJHDlzsJ3SfdU8C/ZzGUgY4eY5XvzWHaJtHn48W/c0gc+uYAQp5pOhCr0o3IlRr0TYtw6ox+NA1A
f1nHJfjcjk+lV5lc76Gjfw03fp+vBaZyJhzGCqhg7qK5OkK/FlE4L+pzwJz88expjDGIp6wBYqfa
jq8BePDkfd5aAoifNSMabbb9ejzq+ywYPgGwAHS+zexhAHvd+uG8UIMg1Jr63CpoOyYMuCTZ3wnf
mEHOWpzE6LKCt9YxHDdJuVECo0yfeOZ7Gke0bpUnDaoyf30GrLt6y6wsyJ1Hm78MHUgzBQwuIboq
PUlNW6FvtD4LdWB04r5kvpva7ce3RtYcAdfl45m4uwtmczJItxHBIwz4OTFX7/ImTxmwg/T1WfZj
SCHsNDDCyPUa7my+1m48DGWFp6ZbUtNklIf63KffStORpgEDfFcaNYsMEvscx1bEO5mX6mXrZNML
VABW3Orygl+Nc/7Cq3GybSBJPtqfz22pR0FmK0xjRmUGSapxU0+5wYW6GBdkQokyfn8fyr0Y/26a
F1DKmF5gePlWVGqiRU/oPeP8zPkvFgHJWGxIFsy5dPyV8xkbytEEBQxAEFrfGbxaT7rNf24EyS40
fQEsD+Fn6iXdqmpYNYpXnzuV+azrsHJiZUps1NTXqB3us5xYbgiK4Lk+Hy5AqG8nuxbaAMRqXHPu
2Oa3HHqmPxymEChl0eb9WgebxNx5JDhZatTCc9c+C8NWap3wqdxFHrqn0mY/JZeAt0CBFPwO9cjs
0Q+beqeu3OSdnSukB+9HqZflGmJjcZ/ModkMAIW2Ak2hkg9QXJ40pTnHDLcD55PJ9B0Zg/E5RHOL
mIt6qj4x9fcsoBrUCE2VT7zDSR0+9SGQxRAJihOLf2vxPmkKIxFZAzrHK3v5PkTA9GrQFlTQ5INK
zE8C62ovi+MYlanUN+eyNyBeEuNG2qOL3DO7ipQX5S8gnKPxePMsXBM3Jil/2XCRL8kVTEI3Nj20
wBsxw7Mwnjs8VLKPfrVfcN6MtMOY0cCoT6PUKtK1rhAOEhknvz23302D5niZaM+p9zw+9UNFEKc6
obTSkLbgCMGeADEVtJPMbZjUe2AQgFLNpH44I5szGWnRo1/E52MoXipr8rVzlEENbvbuyKGj9Rhd
BlRUzOZaFXDjNJyBuTIKHoJWmq/npdP6K5x6i2O6MjT//dVG4Trer4qGHc5dYytJQZpo245rrEd3
MT4CiOvRUDGVWte4Y2uMpv9/pF1pj6S4sv1FSIBZvwK5VFXWQm/V019Qr2zGgM3+699xzZ2ZTCdK
1P3mSqMr1SgDb+FwxIlzyte0+NYkn25vves8mmJA2XtzYjh5kcKAbQSGexz6MJv3aItA2RPcuMvT
8GnYiPevFwg8BtKD6SYq4xjc5bxZZk9LN8mmuK7z+pDZTfnQjfocectcA5lubvH8X9/5KG+ggQYJ
O/T+Ql330t6S2AUgGXyK09w9ds/USoMkEbtq7qOlxIZPi60u8OtFA4AB2AwTZpG+U3uwBws0VSjG
TTH1fKRNc7R8l8zdsnL9sgATwtvDArLrcFrqRTBTsEV6uY2JHFr3jtPK2wPHYIaj3pRRz6vmOGla
eaQcbwsxs1+D18+7fHKHIIUAxw4sTmmAFpNhD4heuvPKiR5IyreSzHJ6L88jvhJyo0Rm8jw0519O
fz7Yud+CtDb2mzHw/TzUgTo0Ri/yxn3hb7EArE39uTVlsYXvC9ucEfcObR2lwj5agm0AR9cGZJpo
PUVju1QVUPYvFEatfrTKOSYAeyUfcxvb6NEhn3Tj3e2zaV4HdvDOOCgWuvkRu6iqqSVNctuq+jnO
mnqf0S8630PBPSi6cHrmL26K9gbvNfPGCCpDOLZf8uJdlR4K/wFMBw16j4fv9l8sdwNPcnJMG6H0
tfsDD8dbNd1GJhxlhMt1HaES7s/tOMdtmZ5yG1AQv52DNmNbrO1rSwo0vIeHJVKyOMKXhpy6d81R
6+Z48bqn1OJHs8o+3p7pVRPon8Q0o54AQ5cmXA10qNaIsWRGhicLM8A93OqbYtsyEFePgsTC4lKS
jbAqNGyuHaPljj3HdQIpkQR+4ZC6Rhdxu+7CrPfmVzsXw5FpGQ+reRY7iK9W9x3nIqy6woxuD3pt
AfE+g4Y9Xuw4mMqzgdKxbnhhzLEt3GcbG4f21TPojQ63zay4eynIazhg40JlW4V0Uepibzj6HOdj
9o6BFaNc2I7zr/MW29jauXSgpoTLRRbR1Th/sYVjtqRcYjEUP3npRwz/ClAniszF/9B2Yqs8cx22
4U1/ZlA5AV1npsQbUxjsu8NoFKHRfLfYB6oDuB2Y3ncy7G5P5UpsCouoPoFTBah7OP3LfbqA4LGq
AFSKq+Le6ElkGveJQ8Fo1gUpntWp9WPurf28pM+uXtwJlm48pdbOCZoRQakoM0eIky/tj4XREnBZ
LjEwlEvISdocQPG7JUZwnbDHxeYCbwbH57t4USnHceaZVrW5i+SFWx6NJhrmiOeB2UVJ5QTFe+Ie
0LQMFq5Do/mHpm8jspgPYPYRKM3m5ZfRORZVe8878n5j/q8DZ3wY+nJA5Qk+dJzky/FXpug4s/Fh
k/bsAMZikjDTdmb7bHwkzT63v4xbOd61Q4qJAKAI0Gx0PinvStNCqby0yILTk+60hOyBqbhjdOsF
snZIZUcuSDQJ+PPVopcJXdaJ6ssST9NA0VxegL3Ca3ngZCBQGrMft+dxJSJD8A0uJ2SosJFVcb0u
a0p/6lI9NupOP9R5+dGjmh3qKelOFSuqQ8UNdzdY01bjysqJhWEwiEIyGdlYNRYB3NmzZpHB8Hvz
nn8YD+YYLuy++2X0f90e4sq6XVhS4pBKr4jRFBiiX7G71gblB6gls9l9uW1mbUAodkgiNNlPqToE
q6KL37F6jr1HGuKMtJ/e1XZIsrDWg9uW1tbs3JJyW8wMxDdJDUu83PvOT8AIQ67HJfq3de+DGPa3
ra2NC6ghbHoAz6+Z1dKs0cfC53Ps6nTnZimAWEZEvGj2oGitv2MNCqTJh9s210aIR4mEYoIS56pr
CrLxoOStTIwQHQlWPKOlG8xxDASV+6HYAOtt2VISZjT1vIT6uHv1UH+qgeMHTYX5UG9YWXOkaBUA
ltrUQaUAjqBLf2V1tVt5rTXHsw8AYl8/1yOL7KnYJ4VzV9JToe04ECjji52PB7Z0nzRkHJIfvvOk
26C6D3k8ez/65fvtiV5xNhdfJf9+9nCeNGPUtBxh0JSi49kb7swCxDjgBytBHHzb1Oo8n02AcgwT
D4cQWp5znJoWDQRD1cdMIRyJlwh2bjFiibcUcVfCEJRcIV6P9ng4GTXemVlaFnTJ4bE7PU7SQ5Po
Oz+7G+g36IbfHt2ak5FEixCzwM2A3tjLiUyMpRw4qZcY4Lr+OCbevNcsPAULsrR3t02tlBUAn8WY
pPKqdJ/Kjq1nB35zaZa4pO+5+akqf1L3e/fsFVG+PHX8E9VeWfPQVREwlWCyKw637a8NFYEHkIro
jwUuQ7kHdU8TY0ZnzKo1lYeKie9QS013i4B6wW1La67nTTsMV4SH+1DZnSao+/zZwI07TmH1jryv
52fysJg5CA72aba1QVfHJZXK/mdN2aB8WppUq50ltlvUHgeAhL181/bpxpv1GnYnsxG42NFSgRcl
Ojgut0o3I0BPLW2JrSGCuruOdHsT+/5fjDdBJQD0anaFfRw0Ho7FDy6iBNmR8iUhQVHet+KuNYsA
3P+0Cc3lyZ4+5I0XlKP76LCNR8nagUX2FYg0tK6iA0RZ52RqrcmzkyUGYlsPCCcvPajnw6HkRuhn
+RAJkGGHtdf9QZYIPQbI2CAvCtUUNe3bzqIRLrjzYvcz1A4sU0ReCoj4XdVOUfV6e4utLDqiLJS8
EUsCi672DpbodJrx+NPjDESCOyOrjKDp6nzHe9ocb5t6y0Yob06UuaDOjUcRkm6OnPAzZ1sU/jg6
7mjEnpt+cKheRXWCyJlOhhkuM4eYILjGo4lraORfHDBU2oux77leHVM4snc8nxhEsHMeLL1TPniI
fvfuMIx7kudpwKnfPxamxSKPGhwCDrW3Y7yHlNTiJMZnMkz9DtlmsgMWonqhs569m7LUg+LsUEcU
/V4bXmrlZgG3hXzQIuWEwpuyy5u+a4usZySu+1PV8cdqfvEESgaet7FN19zhuSXVH1VZXrfLQElc
uXvgFwAgXRAJ8V3G6qORP7kUzGBQiiuzoLbSffFlTh56NgfupP11e4EtrJ+yvpKFFm9CHcreqAdd
rm+P2h/3fXyIbrBIWEiwbwHirnFbOBbnJuR2PttCnVYtk89KEpf2g1M/uRwNBoglxt48uNNpEk8u
kIBIqtL51DlzaIKdqNgRoH6Kd38yVjyHcKPj0lN7qoxSlKJzWhLbunYi2hBCa3zriSef0Nfz+Z8N
ZQsVvNeNrmtIPIeMRNQ5VGFNQ/fA70u+a5OIfv5/jUndSOaA9ipaYUw5Uu82kFmAYN+2cI2vATYI
LSk4EqDrQSuaMiQy8WbxmGbFYrqbnF/Ceu0Ca/7ZQ/rle2vutP1te9feDebQMobyi/Q6unKBis5c
eAaCvhg7c5+z56k66lRsGLne9lB01aFu5cBFovCqhD6QtxNOCRbPeMzQuj6zDqzcqCptHHM5M5eb
AdQDcJ6yloR/OUq+RROVm9aaY8fd3mlBI7+ctFDLY25//mgUW/jIlXlDWyV6QNCBjWynq4QCtBxS
UeapHTttdWoBHdMiRobfRtVCrc5F8kgKYeOWU/cbn1x9JK7AkJKG7yFSzaGb0YEFFrJAJzZl+c6x
Fm/flqNxHBsXVG+9mz25pKsPrZnWx9Eui421lANTZxldd0go4dLHlahcUXwpwEw0NHYsdp77WdOD
1vo+Am6mHW5vTLnxLu2gvw47w0EODVR6VyxS3eKAklwY8ZJFtk6C+rsz7e15q8Xheh0tIMTx5pL6
A+itUYaTSfqjuXIMvCBbegCdGiQkOfF3yKfx4+0RrTzwpC15rgnqgIDaYMhnrtnHFarbwjZiY3nN
hf9KpmJnorRe6tEodoObh70rArQsdt4C2NUhd8xjaQV1fZdrAGh94FZUAn8z/Lj9XVfsFih8oY0X
G1nONMJoxQe0Dmjfc9Su4hEkWh2YQPvxpWk/i3b5NnRG2CJnSQeQ1aZ6SIrnos5R+Hvm7Wutjx9a
IEUcZv4gi7fx8Lw+zsBDWZgoeENk+lWnYQzjyEF0aMaGdu9WdTDONeStQo9n+3r5NGlBM29495U4
QZqENbnp5DV6uUDTmDKjwF/i6t08VADrJ1FR0yJI9TLUOsQNeuEFw1PrB05JnrNxp9tFmAzuXcr7
jWP2lgy63P+gNQI/sGz6Ajexuv+9ti6Hcc6seOSJvzPdstq3iTEdh7kVcW01etDUWgK0mDUEiVc7
Rw2IbfShjsOvje0hvfPVl+C4G1KvDcBV5TFZclE5qZZbsWtMgZ3tXO2vDh3YwisCAwzC9KkL9YcW
QsTu7rbl6x2AKTgzrERLele6RFiYgtJvwCk51+h4qfCSDSv/XitfRLbx7lrJ2IOXGVUP05aS3bqa
yk48zQAIijtxdqqzD/08ggD8oMUFUpDaGLCOBfYYCJ/s9WYDcrHiG2Aa7g6CD7KjWUVDl6RKtHTo
nZi4eZBXJPCtL2MCEAucg55BxZiCZnLPmx0RQfodbqLmuwZKqUlznK3HvLhLU7rzvWnju669vfws
OHswp0DwTcVnmF7escIanVizzSMRd00KSuzFiFht75PfB8EaNjEgR4FWfAtbTeW1HTLDGok9u3GP
Ftj2xMGTKrOJxbwvivcz8L/PfHysrbusmB9cYyuYvL5xbAKYjY7MCdb/Kj3bjwwlEn9w447sRtBc
Osn7AQp0/Xs6/KDtO/fTBLpsNhWHRfaBvQK5NU8b7fPytlGO2sUnKIGSjj5sPuWjGztNaGh7s/wE
7CmSp49e91CAI/z2+bq++y4HrBxs4hkL07TFjfH8dcKxgWST28zAknj11oP9GtSLpUWBCHEgokwk
bpXgbGTdknWV5cZThqbK5lOG0pvzYCzAclt1d4fsRAHghRvR5LHsX26Pc3Vhz2wrswptnwLstMSN
ffeQNy918i6FCvyG83g7ocraAdlBcExAmojObjnbZ7c7IAw2E5QU7yxNxw5paWLlUeomA3gQmCja
yC8MFJK7lgDTkXfg631shTG95k3atEGBTujkOOki/9pCsOZV832oyqDIwp6KagKbw1DP0Cry8R+n
EdMp+jKGPGPJsSsL3QubhS4exDKA5Y2GdHR/ojU5b0Kw9dZVmE8G/+jZY/XZymbta73IbABOweIe
ClLhdrfHxXXuQRii9XvLapAmNHJgAkONWfJHITgfjmVHv3aLgDYRGD9AVkoSyCRRDiCSk5XT66j3
yRix3BnQpkmMKmQFQbdO3bUuC0unqj8X7tTjRWbX2ksFOi9whKFAaoczdAS9l4kjdv8JinKCTTBO
yGAAAT5/49UoWDBVic2eFvi61170FCTyaNs4lQalbdjwpIrAPDaCXrD36ASKrE47LTpJIR6FDJuI
HMxNGY32Mn5znExUoagGFF9606z9g7bYVvq18ht4HL2363af1xb4NeeqHsjHWVj0NCdAqG3k+pWT
B/QPqoO42P8RnlReD+5kzSyroW9JKMqluebEfc6GwOs37m7lBv3bjuQ+9yB8A5C/YgecM8myQCz2
VFeJ/1DMvheSarKjtqxyMJyM/MB94d3VZhtpBv9NVrH/WYfKAd4wsiKqnPlyrsokbd3iNJz8b6j2
3j7Viq98+3VIROCJjGhNJswuz1uRmWVCqqU4UTrvuNvd5XYXjihuVc0HUxxq5/cQhFf2FG/pT6nX
uhrsudijllai868ONtuElAv3yooS89SNMJhmGGhWdyaskP+4CP/Z6br7wW+ORbnhGeWvnfmsv63h
JWIhew7aYrVELjmRZshrFCduLXpYV+kUkslYotsrpeY0/jYDthS8GAHrA6z0cqmauq46tP0Wp9au
95Z+1AAdNEPujYcFOemZ0ghd6JEotpIbiuO/siv/fuaSmyYjGnGwZE715A+HrhJ7v3npm60Brk7j
2fiUY2bT0jDrVooBT8H8ftx4N645CzQe/Dt78iCcjULzcXkOcvZMgTyl9lVPdeD/tjh1Vq0AAClV
oyCHoyvHaWzsop1sDYfVbw6jKQKnshDm/F48+feKnFlRD5FvZ+ixStHNaXxykibsTLhpqu/q+acg
H29vu9Wj5Huo1yB5AgyrdI7n86YLuFkwC5+QhLYDYoNgkJS5Hpk8LQ7QJAd5fFNuKSesTSMIMKXD
BXUCXq6XRlOWGNhmeXkyrJ8d9MGRO0c3RXx7ZKtGwP2HtB3anq96CRMMt2o8Vp4my3gabP0p7eyn
CbQGt82sTSC0+iBDB+A0HqLKYg1VNcxm2ZYnd96X/KtrnVgagTwyKrd6vtYH9J8lxeuNAxpCNBOS
0th3d6DKw2vy9lBWDQDKJ3WFEOGrV1E6kqlvOhho9WrnTQd9RtdNurG519wNylH/GlGOkENB0aL3
dXlq0ClT7ur03mWHZSspuDoUXKnIPsrHqq6sCgFgeSn1EYvPd3qL6JCFGW7z2/O1NhQE6bLxCq8/
oFkvt3G51AkYpu3yxLOdhVbLJPTxDDd3t62or943d3BuRjmiOgIs4ZKcnnSOBnMkmcaQL8Zfxlyj
5rkkTgKx84pGyFBluynp0WPWuWi5t7Q+0DuoMdZzExJ3Zge8UbVdxx0Qb+RTGg1kGUJ7GqA1N5Pl
w+2vXluAs49WX6ncaBogNTE343Ay2gNZdoazcS+vxTYSkm5jr+I5fFUAHooiHXiHIq7z0PcfWyt/
NsUQ4HEKucyfI+EbC7E6JOAUfTxdkKNUOz5aPa3r3hiLU+V3RTR0tv5AOIhnfF7Yh9uzt3ZXSpm5
f0wpS865VUxF0RcnsXN3W/x36+MALA4IGg+MXsqFv9CxN7icN4peedQDwqxZQn/ccL+rhwMlmn+s
KNc9J3O6UAtWhIlaatnc2zMN/f4ryFne356s1fFgG6DzApcK7rHLYygA1m9m0Gqcuvyr7cZLGo/0
TwYD8JaszaBBQYWlOLRvZ9ohBET37zxagbugvdmPN8PntaeIVBX8x47itixflJq5IBarerKzG/QY
auha0+ZQgGUHQmyhb4AaM9uYwNXQEyhxYJpd4ESuGoxmlGggNYjgababMKPPyCkfQNk1DSP0L/Iw
S76bqRt6Ap2vt5dudZ/jXQL8IkADSOBeLl1Tm8VERgQCtCjCNvnl11vdE6ub48yC/PtZfIMslsUz
gcfdlHwcp3skh4Ox/3R7FKuOSBZw0YxpO0Tlk8xyxxmdAk84jx30PEzQ6GvsfLEvIKC2hRpaCzfe
isX/s6XMmBiHEkAL2Cob4IVr8A1az4BkuRbfm/YWcGh1eWRaE3hMVDzUfFTmLDkaTxBCeamug7mU
vdQ13cjmqUqeb9cbflp20SFaQynjcoXcSfYJ8qI8oU7oeyJALk/k9/vJ+6qZu67+ZL0H0Z1OX9Ff
XkD6T5AADFvTFDVjGZQm299ey7X5layggJ7JZhj1wdxr3TJPtCpPg852rIpNwDpm8OV5FdBT/kYA
sbY50UIPNSjZ3Y5k0eXQ6wQp3lxH7Ejvar0KWv+xgkrJ7QGtuRR5sKWSNrh71dfrbPhNMkHD49R3
2n1RVKCHobuG60E5GBzDAmF/1QW1rW11iq9tHoA4gOIA5BVdNUqg1zllZ7Q60jf6yN4zrNk4lXe3
x7a6WGcmFHdZ9pbTa2AWPSG557jWe8N+LAjfs7YPJ5dsLNaWMeXkVbK9VrNtmY7alyMUG8G0w/N9
ak2nwfI2jK25lPPJU9yW1k8GVLdhrGzmZ5sukZNbAR2rnZs8Ccp21NwMM1c3I0EfBEIpyRKlxByV
7DI1G1GeKoE8R8CQ3etDAR5XCL5nJrCQDuMgGfcqBrrT3kAXeGEIqL/OtfnNqjq3DfKsBQQVYWj/
veKueKnmMi929jjne5l6hcQRH3+mPgckxBWJ/iGb3DwJnL5MXnpqeAkON5KOj1pJp41QcX1sPl41
KBuBTlEJeQxvKsseym/A+yE/ZARpdwQ7y8ZJWzWCXisgOvEPuiQvT3OSovY7I5130pIyMJcDehgD
3fp6e8uvnioUgN5EwuE71V2oUYYXR4lH4AitoRz0rLt6Ahj/thU5H2rKC/4es+WhLwZqg5dDKbyl
5x60lU5omOhHNKkARHe/CeNZHQtwxa4L8K2OC+DSSjYJJlwX7g9shX7Yf7g9htXlkL02KNGAF1SF
hRQe+OuFh1+3/Y9l8eRmPOiyT7dtrI7gzIbiwHULOtQsx4tZQMDzLqmZFrS5J6LbVlS+rb+vSLxl
JdgJRX41Nbh0WgIQo3wzL/uZBp+9xzkYUgBXj8jR0/KdfdSrItT7g/3xtuU1nwdYGsqMePCAtU5Z
oWkGk4FDHVxQeTXvRNqDZ8Jl0GYflvpBG/WTabMtCfq1dTu3Kf9+FrEZvc4K0VnYe2zcQ+zgEVQg
O8GnjUldHxqE3mykxVFpUF1CLgQfR7c8ZRaJoKMctYUVmTp78Xs9qPhGLUNFKrwtIZBqNq5DbPYr
KBR07AerSQfsdUjKDk8ZhIjuOQObyX3vHLrPR//D7ZVbm0VkklEpll1nEFK+nEV3Yqh1d0gatPUL
dUykREFNUdS721bWJhEqocDGAVaOeEmx0uSE2dWgYa3sOULv9SzAPec/DHp1amr2B/5VdoyBSBjI
AxRLLoeEihyekguB1n0Brr/20EFuvN9qQFgd0ZkRJWrRHCdBtsVEuFRPYTEA+JnvFzKFSeJFpI9v
T9/qIlmAhwGgLQ+2sgfrmRVDm2EPDjoP6jGWJb1hC52wZUSO+Ow8FbVfjjqDkRLlu2JJDuhfB1gs
3zhPW2aUV7hPKMqYGo5t1wdTdii1xy0pzy0LyqU0VMssUi5TSgAUNQMY7SHpm7sbcELp0tSrDxJN
/6yJmriaU3tKSYvp8mwRDqDU48sf1MhkgIWkFaoI8D6XC2KPiV0nrjw0hRO4/reiKCMG4rQ/2FsO
FA5kV6JkW720YrC284mGcdj6L8Yf07wHTcEfHckzI8qSNDntE4965SkXYCWxgU4H6/hWOWQtGEHb
yj8jsZRqQdnkY5tJT+0Z9+1XmjwYdLcFvVi14YLrSBLpSxmpy9kqAEPwRJUg+M1eSf+LkcOYnVpr
Y+W3rCgezJi9PEPvKZyy8cgidKojnH4Zhg2vsm4FvXGSeV122l6OhQ94wZpFQU/CZkczuy87HwKq
B7/+enuHycW9OimQ2P7HjrKPUy+HdEWDnjtgHHzTD/VG4IkyBx6k9HLyjQ56uBlwbY1NibHrHpXu
rqyQC/9S+B/7Jxc8JGA/uT0wFeL2dlkjoY+gADA3Cay9nEFAcHBdYi5ObHlZPPM4EZADizvahaTD
e0UPhPWzWT60C6BnxNrdtr7m5tC4jHsbCG1JeXdp3FoYXun+BDgChJFBH8sf3fzTbROrCT/ZM2wi
5QLSD7WL0il1Q/gFqn6NlWShqdODlc9P7gAOGfqOzM89eEYZMJ22+M1uKDm1JkpLyAfI/4OA9nJ0
kHYh6JKB81vqvzTgVdvApvedHqK8/ev2IFe2CiQvDeTlYAptV8r2XEB8MU9Ti5ZQIK+R+rP6dk/L
I9vKyK3bwUg8SNFarqoA2y5aU7QGpyfP0j5Olvg6jO4dm9P7Gs/RjZ25sjcwpv9syW85u8tTvW4h
etvRk9vd2/kOo8qGDR+1EgBdmFAWyGxLe65dDGdocQFWOdj3TFK8cFrGoNM5+hCrub1OKxcuAOyg
O7dk3RFYlcsxVYS0orawF/XsdQFk1tsqa674qQsDyoioRwWZOsSNi4aAcdea8yGt7ryXtM72DheH
3+Xb/nuPS6oH6N+gXqCSFTe8sw0KOavTmDo/NdN+gWz4Rni/uumk6gAa7kCnpUYpk7+42jRjTF0f
sh9N95D6x7TZCOlWVwYwPTA/QZAL+KHLlZmEnkBQAw6eoeFl8Ox9Nv1+sIUr6j8L8gvO9vOip37S
5hRnJ3MC1G7QwfEnJ+bMgjxRZxaQmyfVvMCCY8Yt4DuU/0Ax9Q+MoCoEwhkLJShs40sjduEadUpx
X1TuQ/Ot9++SjTthbSXODSijcMZmtkoGA6QO0ME6lhtncO2IoK6FLh1UnnTwGF4OQOf6YKFMjAHo
QxNYdopGSv9ITTdwQedqjbEx6+9tMzvePvpru/jcrHIyp7mjI2sYPWXJoy5+ahby32jLTLfKTGv3
Hd6N/41PuVMnpKAKx8T4Curlp4SZWth1I43A5PVC7Wc6G89z7n9ho+WgmJ5s0ZfLn1cipQvzSpic
GkNvmQ3M8+R5oR/QtAEZih50QbNdhyLZyDWszyoKCsjYoGzzxsF1tuXzQWS0IbAGEZwMIFsTOu/0
ntlbtJ2rdkwiLbzpSyu7Hi9lI7N8rB4wFkt/b9f3jN5DCuT2HpFb+2ruQMYFCM9bokZZOs21Cp4u
uMZhIhljjGSzVL1lQlkemrkCzGMwYVk97p/SfQXC+9ljW22n6xP271BUksrS9dEh7eFqLZmEvkBP
ZWn3/h85IzT5IeLBOxbpaOUsNwARtnygp8776KVeBHc0Nu2Gw1h1SDIjCNwsWrDf5HvO9pgxazzR
OkwZ0TQWVS2KIVph/yb/1dtFitsNUbCLE4pU3eVQ5o6ZtdHAijCcCIsPuvvWAK/2EJnGxjZbGxCu
ItRwwKsr1dgvTQFszdyqM+jJb2ro37hUD5H/njembW2nSWoL2IEGyhUsSVtMewCUG34oBwqbJH9J
Fgbq61tV77WdhtcLjiVqHQBwKzd3M3RebVOCHQ28z6EcA4+EubvxzlwdDFLDb9UIGWZfThk1at6l
pomTiTBk+AQyMk9suLK1YBTcdf+YULkTZkKdrDOxKhXEdHlxnIdHJz0YugvJoa1c5toOIBJ5gX46
9Jfo6nBIXraLPVQn0aZ7PLxk2vm2K1u1gDwp1t4ELsxTnpXU1PBmzhCLEK0MNNALsj8A16Ef9D8L
ytO/aobJJm/PY/FVlNU963/p9GPq0o2Le/VCPTekPK6y1M3BkYChAOyYpPfoOCWx/RF55nnYW+A2
G/8gwjq3p2zooif+yGUYJ6dO4jg4aAo2Xj5rhwaclOg3ACUaTqiyPF7Zz33p4HFlJuSgcScoBURG
ui9JvUWos2oJtBxA++N8oony8uS0Vc3d3oCLJvqnun3xkVXICWpg1ZZQzNoRtQCtwOuKAEumQtYy
v0vAnjK9vRdFTu6wGcrNa21tW58bUQ4OvEDZFB2cWurYyBrcg9DgD1YfHMuGrKvixePKYZ7dNoXV
J0M/wMJYCfQGASBi/9TtjbfI6lydGVHuTZIammNWmCsrryK//yUPKJhGots+YMuKEvKO1pCWIoeV
hqFLkA6eG05eC7000JpsXDZy3tXICVR08J4+uhKRdLmctXa2GBg44Z+Hz84v+p4tZXDUoM/BX7eK
TWtuGtTboCgB/AlvUmV9qA5JBrYU1cnnoFheGB9/iBR8Olmma/HM2NfB6bdopFfPEPY0NHmAW0cT
1OXojHSEdjktK1ylCUqfU8hLERA2RM748/aSrVmyHWTqDaBMEU8pS5ZrmdbWjFYnwz6JhkVNFoMc
OND4RnPc2tYAtEvSBkBaA5rolyOaRt4MfsqqU79L2vAb32J42fp9ZcYaNmgerzAO3X3o6xNg1+nw
cnuq1rbc+RCUM4Q+rYk1kKWVuZxpfCi/1uMDMLphT36iNIDuyfvb9tZcD4gCAJiEOhH045X7zkBJ
iIHVscKZnUHQYwX9H2D7EA3KVCmQMYhElEvBFFxMKYT5TmWboMuv3THnc/4XB22xW4dVuSVUt3qx
AvgjIThA+sPjXW6CakHk2VQ17CXiRVRZXKNEkOrobC0cLZjot5T9GvO9kSwbS7e2y88NK1PJh8Q0
KgHDIuPo+IMMdj7skyqmW8DgtW0IPkKZ3JaMryq9T5fbNpt9bHOtP7j1fdIf/qTkKSkP/zWh7PRK
b5ZJoJ/q9DZZeTj390P66/bW2xqGstXB2VOkE4i/T5BeGYsdzR/d6fD/M6E4Hodmic9BjytnCn0S
mCmr3jhA66OQ6BhkyiWn1uV2I3YBwi7eVSeTpMsezzDI5RH3lz0b6e72YNZcA96JSBfgpkDpU4kS
ipQ1BhtgyZs6cEK0xoCHnA1Esc8nHbIqaffYJ057XNrO+LIM5lZhf3Wk/9lX4UANhWKKDan1k6N/
wXol5cc/Wy8PZII4vnAa6tntUo3KOiaOkNeEXg215SW0tloDVs/pmRHlnGreiCvY9apTno6HNJ2i
cYhzz3xpxj+Ih4DN+nc0SohPE1935sqGJwJhKDrQkHlxxUbIvRY4gOcV+G/QiSAYVm2UICpq7aQ6
kUwHr/Wj8HjAdC3YbURdawk43BGyHKrjWXyVEmOQaBEaeRuLZgZQ/8zeex+G7HHzRlob0bkl5RK3
O0cwb7BwA0L1IWMfk/aXRYd9J5KgGbZeYXKt1QjPldKANoDn4HlVTu8IxDdUmmCs/FWDoA6tFg8k
evH6cE4C+sXZVPlcO0Pn9pTBDVU+5EaBLUGW/uQOzgQBrjr0mBM4Xbab0T4ARPF0GP2f4DXbZ6N5
3/X2Z9+cwrZ0NjzX6kQjwyEZICGXq+pe6ckAtjYoM516/X7MyL4XSeiyh85+n4zW3W3ftWILDwPZ
ryQp7q9AlxCkmD10ruYnrfGd53bWnYCk0HzQRjRkuaKqoblW0w2HqYphyOwXkZB4GQaAVkbl9rEr
t8uhXpGf0NwSJp9AJgKu8MkPWvN5btqdT/IXo3ik2gDywS/TiIyy8WrU/a7LfhG2RbWz4nbwMTLR
q7ugCVfBV87oa709NPnJ9Ls929sC1B8gX2rrjafeuh2ZTcIVgStciX+YbWc6M/sc/RpFu0fXjQgs
K5926Mcaj2hzazc8g9yyyhGCaJou/4cAH91KlxegBhJWKd+ESe7Rqb6UCYv6yf5NYYK/l/LMiuK0
oSyau6SAFYLOZ8b3Wb5nDt3YpSunE/k+ZBaBXkLXo1rEAbWZyCw+5icwuh9c86VqtLsk/5P1OTMi
j8rZU7ypGJ733oAiCnpDiw8J+Qk+SLJxLaxuAjlpeO0jHaNml0vQMzaGi5EMJrkv9d3PZQalVbmR
XHx7HVyt/ZkZxX3msz2bSzLlp7TMwtK4L53n3NIOjT2HY2e9B6FdYKaxwT7O+p0vnNAXU5S0IrLM
pw6Pab7zp5NbfAXjiOsdOTniLJ+0UtzVI6hljWf7DujZXd9ou0Q8eluR25pPApAULXwEQBFP7X4c
zLGtM4PkJ5Cxce2hvSv/Gn42f4Aiw6n/14qasqwgFz10FqwgBEVsF5agWus7ayNTsToW5CmA7kQr
jK6meafKQJVZWmEkTFDgWZYwfUk6sAd9+H1HjusCKGrkiAG/kBvvbPcak6v1XY8SoA049Qv10h+8
y81oSSrtYKczMtgNrpHbNteO5blN5cQsmTZS0WNwuDJCp/o6Gfd5v3FXrB0YdNOjhQp5SxutPpfj
srsJXDE0L04o/oD+61G432r3kO5vj8Rac5boV8IN8H+kfdlu7Daw7RcJ0Dy8UkPPtrvbw7ZfBO/B
ouZ5/Pqz5NyTdLN1mkguEmQD2UCXSBaLZNWqtZCHQ6KUGYoUJYUcpDBTuuqq2wtrcC1kjr8BXZAN
tnVwwBGDSCS3E5J61Ivd95e3yla2L52rrYOnyq5l0m+MFchuSGXHm9h5zUhmR6tk0/3hfCtGzO7t
y09lUqzd2FI/NGi0DzPcheqfVFndN7AEElMuLTAPGmHo6kT2MRmKHq9Qj/P0AXya4nMil+4AbjIz
2lbaTE5tGODk4zW4sxS230fKhfnvrvELV/b7OMjUFgOUwe8MOrR2IvUH4JdQnnjsPv0fzefwAFl5
ekTK7/7Il70AhMSAji2wQUKvqBOjJAfHSwmV3yTJCocaksbZNizh4l8DBDrfxFGGRhSLOTN1Pytx
YFcgFxM8Lfrw+9A19GhdtCQGt1FIoLdCUBDMRqcZkpPar1GD1CH9hQ7PAARPI7fosRSlkFX4+4OY
TWalkNkMAnQ0G1C3r9D3AImqQTZs1UfuaeAc5svDn6krsNNAO6szoUqjNBVB/Az3qke78GNnkimJ
/R8UNOXtQTlkPwc5J0rnyV3kDQfpJI5eID3lyNhAbfH+ii+O/OJbmH1fRlBTy8EftYcCuTH96gVw
P+XrXCdFzKteL/W6oOtRA2QHWd35GngdyhKIP1hajy57XzxmYJJsaENi6SCUW380PD8Iid84hgXt
aXeYaf2gMtF3nEzs4tX78iNY3ytCVAMktJTjBd/vOkQte6oPAQlzEjw3X9bgSB8RGdHw8Fw/83r/
lg6MS+OMn1HgX9RUQfP/GKTOoH+gZGVzNazm6HQTH5E9n6lzMcnsZdEKq7EcJoyw2iS4+Mryts62
ffpTVPZd9wlox384odCHAqwp+JPB/jEHlYtwpU1FZkEuE5un2ZYhKpNAfYY58j48ZMJSBhUijApU
jZC0xbNAubYURIUvAIIX7bO4szN6KiXDnqt5PqjerA5NHIjSeCSe7m+RpQYfUNGDbGZmakdik/Hb
VIkjI6Vodx0KyyunxJ4Sz69+9xWR9nFkHazpBcx224hzVWY5A/8Kk7jJAPiMexqqIdfDlURaKEkv
R3tL/hXJAwqJuatpIenzXUYDp6IqsFwjaSBHm0wT0cN6jTcWJxOxdP+AF/39EUywGvwsjGoNBAKi
8QbEnd2DpgAtn5voX7Kdfo8WLgSYGpCiEtb4erTKkGom9DRjjNYxG2/6bBISdHb4y8Re5LwPls45
lBTQCgJcnKWzdR9p0FMBAgJ46oTaHwjL9VDGigxOaJ0/mN2HBnrN0WSHJAb60K4HVMf9lOJMgdto
LuQ1aekqnzndt6AU5BWDl6L4pSkmrgAAhzptAVO9nb9K++RcADVK/sM2uDTC7D41p1Mc9zBiyM5H
20PimHR2NBEZHMCAox3vm1ucPWhciaBekqEezVgzotyMzADWfEPcjOpcfiZQRR0kMHSA8bfmuPlS
ZDYsgERQtMdWZ19DBojtZ4wQgmavhHZW+gcrSb78yucd/ktLBW0TaBmjqor4zHgFlIwDKxbBN9Io
1VqTIHCS7qZmBS1yie4gShCUGQn1B9l6hb5Q1XuJqK/rzqbTcyDxMEtL28AEJynAxvgDYjXXHjrk
vViB/QqcZ0oRb0yjidwwqCXOZls6j7DJgKAFkzO6LpgIkuWTMhaDGu2nzl/RRHCzEHB9WjsQmCdN
tq3L7hgZBeegX1pQNPvIYHzAvQL/uR4bqHDQ/IEiyJ52pg22BwMys9yjdmkCL40wR58k5arUA0O/
n6pjMb2qdOJsOnnJXS4tMEvkT0jYaDkmj1qPud46Phr1tTTfiiCVyIyJpMH8rE5bYUvTxyg+CLix
xhqJynjWTu/R4qYSvPLdPgkB4zQeot4NkslTlVUtkUyq1o3sGSGvX5731cySx2MloHl6XvJ4P+bQ
fDchuPERJjYorTkztLzOEGgHnyig7PLsfRe3D5BEaHFu4ZAEEwDwSiERkFJMJO9+NFpcaIDlUTXB
LQANDddWoBEhd7EPK7QyATQPbfBv37ewOI4LC8xCC7U0DUODKcslAFV73TZBwp3x4EnLVgxg4JCH
nVUhr8fRBmqStjV2hTEYTofSz5zDGsbV/bEsxW4IBPxthRlLGvolBfkAuI6mg+xrjtX/QdGvqxJc
RkHeG/w7je7vmwMU4qH2BUQMsviMt+X9OKipBa6QMHtAPi8d4kMLlk0g9YL/4myAVSF9LaOjUGMG
FlZ+nNX+8BcV5Ygbg9W/yBKP2XX+XvbigGaDv60w48FQJ0jhTXC2tnCTFnqJEI8Rgu1U8977S6F5
TjFCXwJ9ysD8XruDocdVY/hYqEQPEU5yu9RsLfmBVo1CjV2pc5Ehve8ai5HhwuLsOhfbNcyMQKAh
NlKdd44vy95olQExu2CdN/St8nmllkVX1IAsm8U00P3Erlgep2U8YYRxVlnoXq609aDXmyyDbkOZ
BKHTw58gMBXxHivzD98s4oVhZhEpmDCHMMM5r88t5u1BVv+g0eq/+CM0blVA6GaeQpmZTYDm/MkH
W65vKSsgQmNkUWqdcxNbXDIwh6GGi+insy0wgQ/S6LBBzEABlLRKtBnerA5E3mq+suKWc2lmNSjm
zQwRDpRrZkKMub/5ekhq5nd1IyAOmkVIqDStwVdp4aXVoSIOsdfcpgdxmxK3TZKVobtGebrvoAub
b1Yvh44vCmLQm2YeezRQBElLkhi5KaTfwYj/o6Sg2c57w/aDnHNJWTSGZCs6sJC0Fk3m8DLaakhi
AZQvvThm0DVLOjtvUgVq82Hs4kLKI25atGcCnjyTfqBazu6G2NR6rW9AgTAoaHDtpG061rYIjWs5
pL/uT+TCBgDSGjIC0PDBuclmlNPSlAsRmw/lcnQPBMmAtBKa4x218COO0/BMMUGlHvOICqDO2Us+
MgBhS6QhIhXEOe6PaCkxC89ELJkpdcE8y+zpPgiLEeUF9NbqJ6hU2LkTP8cbkfiP+b6wO0/bCna+
ETb3zS7svyurTJDGtSASUnG+SdnUNsgfYxU79y3Me4qJVVCOQtFkprlDhZGxICRQe2kN9GlWfQf6
GRGKSrR/v29j4ajBkYbuYNXCO8tiX8MU2jJGoaFzUi3pABleYycGsTvlEPSQ3DxM32c1MeHrvtEl
xwAyRAXlAzrmUXe+DiZjn0R5rpi4h6IvK64+EuTxBd76LBwxKG6hAw1ZGjRMsGDcVK+MqMEDat8E
tR1bsicGJ21LDVsUXrjst0vOAMQvggWYjyAmwTwf07HVIa8AY3n2mlqaF34okU/6KLUB6PsPk4cu
ICDmZx7WG5a3oqhE0ItgXFGukMAXxBVAWKldVCNP0XtxVBemmMeaMEEWQS2wgUOAAsTmo+9Po/lY
IU9SFryDecnZ0XiCYIusFooXTIBvu6JN0h7DsoJTBx3fNFc5p/JSnhJH18z2aSL9g4b4a7eL4p4a
vYIzBF3EJLBK3HlH4GlGO4aKTVhPqzD9rSH5bYn/oSd25lrEU1410dzLOrwi6HEfRGgeLiAw/96V
Np70971i6QiBMg0COpwPch/zlru4wKF2TyNk1MCLNSbPSTtAnivfhpHlhrwy+NLmvbTERNuOhmML
NSowuzUV5GBCHRrI/iDbppaInADIM8UEQIh3RUOeg4ekpF9F+tVVH6bKATUtzxsCObYukvM6s3Er
PbWS3MBoRDWycyG1AZDN8sALW85xsTwWgMbmFzE6fln/LotkqgqMpR/cLl/PGiGcxPTyUP6xwAzF
VIqgVuFpe3O0fwIz5O/+S3cLEEn/mGAutv7UQlZ4pk/y5XdakKr7nHiHHm+emJgDKpWMgssQ3AHF
RvU0SN6t7++UpaAGgrqZpBxCxjdlA70YqTWGYPuAqkTVFlB0OsT+pjePv+/bWQpol3aY5aiUGKrD
Gex0EBIAv6oQpat/bwGk2EiwWMiOIqxd73nT16zcGMCcVUkO8DCj8nr/979BmuwF5NIAc4Gzil6Q
/XimVYDuuVK7spvnNgp0wdqYzn34NWWbCOX3dHL7rrCLNyiR6ROE+T7G1CLRNgo2hQN+YYFHALLk
IyCeRtso7nsAkzEDH0ehqWoT32WYYKQV/gzBkQvGXVo+VLNQQAPJCM5aJsz1pTIYnWHh7IPkboG2
A1Xj7NelgjNuXv+YYIbhB3Jq5QJEn5o0WgfyYYx6Wx8cIPUf/Qjoc8UXiQTQ41A+N5VJynOcO5Ah
W+VS7Cj0pIW7quDhWpZuTTOmBW4FFAAeW9c+NSpFF3ctvikw8oOsn+n4W4rKnZwpD5WibiDYwoOp
z6O8cTLAW+Z3z9xrxkx0Ik5yB0JH8EXkT5JUeoXxu50z0ulOT1/uO/QS/gxSanMfIHB78B7mBlBA
HCovZLBnmQd9m+3FtXlQnMbTdt1adrRjbKeufg4PzeP0EzSFjkogCuYIgPU0tuqknrESCV8aedHT
/vkotv4+CClk1WN8lC9jE6nRGtduu7PUdSiaq3isnQYklGp7GEbVNsPwmNXDk9mYb0D6evfnZwkK
cDk/bBUElZHGr1UcIcJjuhbW8UO69T3pzV+Dd3IfrdoNTyp5Xlx28bHqaMhEVzvYkpkgqfpxIQ/z
mdWim5X2RB7eugK04ZzswZJXX5phzq0Uni4LFFM8dGe5tMPcxSEcrxGfGo6lpaq0iuIGqKWRt8M9
aY5dlxexSu2UyEANsy3Vs6VVv62g2amJ1pApfDYhlRq7GWANfmU4UqVzzralwIinPR4ieNFJOBWu
jdetkMolOH73sbLyJ8MuG+oNOQ+VvrRjAc0GlAFASKQomdkMlFHRygiYPoQKokelADQmVEgttEgU
nfqL1gKnVLVoEPVaEHd/K6EyQQmZqaYZdMwp3ZgbLfRSuzpmvDTC4txdGGHmTpL7AETNKlCDqNV0
oCEsrQ/Z5Oywpb2OVsO/R8J4x0Q7ALB1Ldx7hLP039QM7Fa6/GkmjrZFbcTF/NOjmzgpiXfKKiqA
UFOdZi/+qY/Z07STfihetFFtvBafwIawkoaXJtyaPOiJMi/IvW9hTjZLrPDYsfAtFnWCHf1Nbe2H
5gE1hUp44vpbZS95ONgyr9/TZjesgCmKn9Rd+j64+aP/K31sHmIvJsOLBbCBcz/ILd5qLidqDhYX
O7Sjk+jTAN6E8OaCFRbxwA3AaueOoZ0i6b0t3q2GmHBoe9yEm0F46H83bgg52bXBeRTwHJs5jwx5
lMNpduwUKarkNXSiDeU0FS1F2H9Gi3P2erSCWDQUKlRwa6c96F514EznfY9GDe7690MtyUVNwFKL
rhvY95fq/vSgX+D6tzPV73NtXincKn/lzmSLDq+f9f6uh2L3tQlLiH1c8PD5ur4T022vryXz6f4o
eDM0//2Fvwn61PbJDEcWui32KKklnmoEb55uoopPUcGZ5ykhnQJeUKgn/I7B3oP8xv2xLBW+Qbj+
vwEMsep6MBKOvaAzYcrx8wfZ/gLQ9j1y4gfZfQ52/UtYkj/gaJS9+EnejXhNr+If3Uuy5nXt8uaU
CTCR6KtqDEjIfjIP+YBbGuVdzme//b9DGC4P1wOdJDGoyhbHgQq8tUJiR3ptVqhgPkJy2XjMVvfn
leeGTCDooaamVAkO7mzvDW8tp56xWL25WDU2+aBAYLQK5sE0v8cHwR7O8SpBJmoksl2c8bgL11Xx
0OeHkXdVWMzNX1pmwoNMq3yUSgwsJ4Vj4T/7qCPBWn6vN+WmX1kPaGXrIRjH8dN5vu6s3jeU/GLP
qR1Fa6gPN53AjWySPPRqjXRONn4p5pm2HGfhWWOCSGkMggDC53BfOeja/NGt401gSzZ1/7+chEU7
DFRQh1CeA4nglLTwYiVxS51zXiyOBeoh6AFCoQ9tFNd+nxitVSDxhrHg6KZboMkUlw52+jbueLRp
y255YYtxjopmVA8izJsoAIkyyMSaZDIMxqqzAJepRoik/JByQpP0GLYGgNDJSje1lamnHWliHgB8
MaZcfA1z2piDTJvRxFFghF1kT4NxUguFi7aef+XGMy+sML5iqGPvi7Nn+ofEmTxjLXrK3tzjuhF6
ncdraF88GS6sMWePOSqDjmwxTv+QpOj52Bi9Uxj/5VJ7YYQ5fvI+lqxBnPd4Jrlj+TKmAsfzeUvD
nDqtqjVlasGClX2k/S4XeYiL5WfbxRiYAwVdSFTrW1gQlNeoVV0/2oxR66WxCyxJ2G8l2jk5JB9M
ZAzv72rehmMOmjzRI7GeHSL9CrfpqnClnfCiIvOzuW/n/9ht3xjHGV7LxsQqHKrBClqgUeUY/L9Z
q+myHbZxG9rFkGaSY4r5qOFBF489gfhzf4wkE4LC5WRMkJrJlWLdylIWrvws1dEN24Q4Dq1M4VGp
zQO+3SH/fCezQ2iHKi+yFIhAvqcOuI9XBXED+WnoOTOyeDUGj8msWIJ2IbbkpEuTrCtzP1EV+zY6
bCDu7fl96XTCH87UL276C0tMoBO7UDGDMQBau07sSEfbjAVh+efh1KCT8UWFQIWOiAaxLUU63ze9
OEaIbGsqnuogS2X8WqutRMiUFJKNckrCSJFIZ1qu7itbrDPvvr64chfGGFdWJjHv2gFdKzScPsY+
UDZGNszlNSraZYdWqRH6Zp45VryE8OIegl4utG1RxkYH/vWhBfXTSqMpYMKN/9NCdjTsH0d5H/Re
FTxGQBMBlHJ/WhdHemFw/qCL+0WiSYJPOxgc634FtmPglR4GsOFQCVUkTXPotL1vcI6hN5vCRJsF
wD7os2LXcSqh/AFoDzbvV6Rk21GqX3UJ/UD3rSweF9BVVVRwHM+kfNfDykMI65lDHe09A5p6wwqa
V5FKAh6P4WIlFmCNecHQaQ+R72s7PfCCo5FjNBkYDSZ0Lsq/8nA1CgmRqic0ppK8BJSWh0n9Znlj
JxHSM/APNL6iBMcML2xp3kEwZe7gG/bjWt/SVX8IPvqT0ZP2mB71DU7hn7JApl2xzo6jlyP9257L
llQvSL2veK+pxZB8+UHMPDR9ZMbB/EGjbXiWG7uGna+qXeTFL6oXPyrv0XHiHnVz/Lw3C8xhSpNR
6X0fRkWMP3r66TuVK6wmW9r/Sp94D5slj7ocIRN/DDDdGJXwPeWZ9wfNZSRz7/vst0DgvfEwm3+q
VS0Me5hAsenBgkrzg1Xbe2Rad/JTdSrXhd2uEYQ8aeu/B5tq227Et/ufsOzPF47FhoMUyrF6i09I
NpqjruJtQyri49XLewIshfOL6WQfcn4l+2lswRBofKrmWBRb8GBDMOz1/oCWos2lGea8ArBwgtoZ
whsS5SJRbB7cVOG4BXsX6YKpMvUM41Aey3XrDijC+Hbxrm6J8ZA/qJvAnbbDSjlrdu+NTrhKMqK6
2c/Imx5GZ3ig+/4Nf25lEv+k68zWODeDpR4vgAz/jhRsm0s0RRQ5THzfmL1WAP4dVLugJEwguWSH
D5kjGj99a6fjmXJ/4hfvoZeGmRA11IGegkcLIcrubZFEtrFTiemkG5mYnI2zdIZdmmKCz5R1ZZoW
sy+52qZ6QlrAnTOenAHxXImJNoHaKNBagpXD8Psp3gykJp3bwaf+QGZjYz2mnFwHb1RMwOmkZixD
CnuNo7uW1zrzuHiqELxtyIQcVSzM0OpgZJKI8DBtY9i4P2/fgNY7UY0FK2ng/cEw0I2M9k1kpQvQ
pdv5VnZ1R3stHsVN29ndIXsYXnOE7/b3JyRg7n/B4hjR1DmXZQFbUhj3sKZQjIwJZ7RVHdETaw0f
tfJitJx0w2IgAH0K2gvRFgsmleubwIhGp8BPGwDPNVJmrQ15tshypsDmKkovH7ZoEEALPW4cgFRe
m8rBJJmlCroElLMB9nvT69H5YoavgyR5nSnbKMGSFr0XRquCZwjNcwct/UzBQHJ/XheLrGjYQ/cm
Gugg1To/Fi7ujpGY6kPkY8hSY/fF70D3ysLtoCrxIxQ/KlAp6dNArCh1U20/KVseLnKJRkEFtfcs
0YBeN2R5ru0juCemNszo9EK12/iXOg5EBVdk1q/7rzTyekiR9htp2A7Wb87QF1cb3GNz4yCwpizj
s2hSTS0oUOSy2RHE1SF/D0GZgF4kQV3nreg16QpF6Lm5H9dGu1GPYlOSaSzIrI7C09KaT+WbLQbE
AXTBwBANio3ricigoKYVydyLFmcmSSrh3ObWOWygp2ehpdKNkoiSHuhvUGzF75ypmI/Qe8aZIzZu
iqoSCnRcQIjMoZX0rCrvXbBH98lmitSHugVjWhq4+Rf9DyoCKrC+qOACb66BZPN62MhyBHnToi8H
0i+NeQjNfV88Djy2xqXJnRtYzJkLFzuO8fIsDyu90S2cLlW3C8JsKxctRlY+l1TGa6n5nCrpBwji
ft2f1yUPuzTLJA/8ekJ/0QSz8qpBY0JQpK7gZ8Q3ykMztpytvHS2AbQPT7ZAVws0/fVMjroiFM2E
mYyLL4gJ5ui35SpHLZ1n4D0C1eq8Z2X2aVurCaUCEl7wjMDOlXfc+tQ8c+LIHVuwA+USJ+wvZuxB
yI5aO/K/6BRgwqQol/lfrTmFhspo/RmUIP8va5JVR2vdJoJXUFSZ0DUtWqgghOtSRuK2mVyzMD8L
KnKKZ4tTjE4aEK9A9QBIkespbgUxUQWK9VTUigjSS6ygI9fg9d8tXrvA5qMhEQRiRLyvr830Y1TI
sSlgT4DXRdm0TUzE2EBfZOd0kQvSFbWww8xG7ee+uy4OD3wrM5sucOrfteqLs8CfJi2lTQQVvM6c
9Ra0QXd6n+Omi6MD44QGSSH4ERD316OTpUZOlKIFOj0M852ZiYodKzV1LV+MNs0kNx7yn8puLPC/
cvNd6Ut91yLbzslFLZF8AH0FpO0M3QNOnrkLNlUXWQIyjvtufApipwp7AtVEomhrw3DzydUE5QCh
qHKqnSCj77K69tWDgCREPmtZN8H630/+5ecwng5tbK1Cww2gpka0bkH6Mg0vmcDzraVACB5MtLCD
rQE980ygh5Rw1vclTpm0NlzD+hiHapcbaA7WQeJYBw+GXJIy57EoM44FlDmSHHMLE3ayBYoqJg6i
37umchqFJynQn4DVcYP4UzAGzoE+776LQ2y2gmwRfn+mX52ZE68dC1ylpRUHVnSCTPub4DcP6JDi
5aSYe+hfNkz0foG4H0wAbJ+6r0hdoA5CdMIjwu7oLu23Juhgqu75vjcs2gH3j4XcMmRJWPlOQfGb
DDDE+NREiTME1DPDneqXGyPkoJkWJ+3CELMbhyHIJB/S6Cex+elnL1P1cn8gnN9n1TsBptT1aczj
k2XEPy1wu1o6r+DJ3mH/WpR/xqAyCw/CvhwIyzQ+AWlwqMCDgH+kHdTd8GjdDFAWs0sV7/L7A2PT
LDdWmTuFX2qJoAgYmf4xeOMf/0ndADm499+m9/uWFnYPfOBvX2BJmgNd6HScvPFpMGtPTEy0VYat
N1gir/OPCQ7/b0QA0s1svOgLYOYR2VEgLrsqPkWJjRaKCNRKpEqJus9W/MTf8qj+McZMX0e1DIkN
GCvMx/SzfxACUpcQw3EyAq15ezhkyHA67b+LsjdDZCJREKqj3AtlfGrVYj9OyMcBowhGLR6FB3NR
+rYj6RYuY2DNmIHE17HILwudFr5hHhNffprwjvMLDWe5vh2bY5O+h9x+8KV9JoPCAm2UuCvhWLs2
GEYguoOypnVU+rNkbkcoa973wkUD8/tEtUBMckN+IotdrYMN0jrW1l41H6eA98RfmjJcPlBTQHAF
6wATiVqwGCaV4fvHvJFtX3qcSejDOvUAVgL2Ti1FzmOfvQB8rxGe3jKgsX/1LVxPmVRATVwuqXCE
MHY6Ej1RnTZ8rfrXohs3KaAapdO2ZytHjehVDEmupsS3PK0s7CjnRMnbzQBYPwpDYCbAGQZ2yutP
yfMuzstiEI7o47aVanBT6O5ZEYcDgU0kYsSQKEXrJqodaNTGW+jaTCKURulnUXDa/RxP0Q9N304r
DSjHTfhL9e264NYUbiOKDuU2DAgvWoyKzVwCX5CpVEvCk94gBY5YUk6r7Cn5oqHkBZkX8lJhC0EZ
7Nu42swIbihWsncAQxCHAW/Y8JQrml3TdKVab9YvjTqaZLdSsp0MepjQYHd/byyZBakZIOPIY6CF
lG0biAwlB/FKF55qPAcd3UQVKbU6w/WVqj9FaZltDKtHHqXo6SYOS+nFwiPfu/8Rtz6EN5mpotsO
779ZPOJ6cYUuhfRYPYWnIhxNG9rf2D5NLmwKzeexJjPvWvgRJDfma5YMTI51w3RvdGPfSWKUnYxz
UBNv2Eanen9/NLeec22CGY3San6SdbMJiZiC27TEQFIuM4/TlOySYI3mfPffW0ToBNckki8zIdf1
/HVBmJqhmGSnCtxiAZkskin7wHLy1u5Ulei8AuDSCC/tMfFO0TJJiTXYU5FRFydCC1fW3CnezoDJ
5Fk+3R8em3H8XrQLeyxpgZ8UUxiHsCdIttl86hXR2h1FW39TrNPc7oA6CDdNmSP+qDY9NsAf8wT9
2Dzy/A1QJJdxRuGCjo6X2YcvXphpnYhdbPjZSS8bou2r8aETPv3gILXPab5ri1918dNKifk1SMcm
N90sl+w6TIgyhLs4z0kSpNupEjk7Z+EkmD8LS4/4iGY8tk2iBelGiL42fFbqCMFeN/fpu/Sp2NQg
4s/gXKekWmmHflN7MlSEOcFjwQ9gHP0LYA1C6oZVA4uaBJBEPcpPUmshdeG0CP6rocCVAa2mycHg
bKzblwXGiqfL/PYG1uT7eX6xBFmL4mClCNmJqtlzfJJNXIPSl6CIVxx/WwgScxc/CH7w9MPQ5gvF
haG6rpoxkpP81DefqtoTy9/1DvZV6r5/AbDzFQJzZj7XGrIcOeAmu5LzsvlmC7h6D6K9GmzI0FnE
qiLRwHzA2CpiqNeieirdYp8/JBv1qB/lbbQJtuZmOlof9NQ/ayvgepzKtjY8xRE20WHiJLiyzzi7
ZkJ+PEXi85SBE6Wrz2EZgqzQAbU5/niCgh7QTY/WiDbFjicY/P0OvTf22QsuJr8qgmxABFdPsp1t
AM4ElqvZZetmjbaH3bAOV8FG99DnB5Zy+ag8xV7uyWt5lax4ItK3R+M8C8hHgncL7G4i28XVlyIo
sAPMgi4d1OJTlbd4NBFF3GjCSslPjeb1oHjj+J6M4bHDR+s+mtxnDit0ylwPv9SLYijDUjtpRP4C
vyk0Sg/BHoJATz7JH3n4m9uVxkUD90hccHDLUaEheW1OHE29bmVBP/1IHoMPNbPbiOiPxQFPtSly
RM417mZjASOGeyJIWwFYmZuerq3FqBXHQRJbJ9ly226TgP1dtUciKBpvGhctgZ5gVizF6NgdVHdl
XbV5Yp26dbfr3rJzeZDfffTJmOv4MVrVLt1nf9SaY5Znldk38ZigXOXD6ki//KPQf0GBizQrg1a8
uD//0pWbzDN5MT5ml6RtFdRDjZksKnQQvAUCeMpLnbSnSgQK3LbGV5l+oEoEd1236GLKePntmzcP
ntoQFvku7aN1jX1x+wWqmkDF+qdWA+xd2cV2EKwe9Jf722FhmFdW5t1yEQykxC/Sfur9U0q8t3+d
BmGGwDw8zTYXRBEw4lP7ALym8fjcP/ktKQjS8Kv7w7h9vsymDIRyDUxdOK6ZcZQJCG6FXvFP4lFE
/v2X5WVn/13cwPGj0PbfrCeeKhpbfwApK94RIPYF7xJ498Clcj11/igGaqtJwVlYB7uwc4adBeLv
beqd27X4szqYD/mb5mgOZ6TzFmYcU4c/QDALnDQi8tPXZjWkaCeqUnpOVQ+vldqGpIQC/nwFqhOl
x5PZXfBCEE4j74+AOWvtMhuurEyr7LOQnqGmszJS0qMb49FPicjpTLi5emDlcM3CuxOgQQQu5sar
53EWTmCywqMB7XS/8+6M3nkyNjzM7q2jgAfZhAljrmLMLFbX01flUBILapqcUXQzV/qfSiT0jb4J
OA32oUf/aL+Hfwf0AAb42iKzYIPsB0A5B8lZ+pUVpHuDYkmNYirpeDWam+DIGGIcUu2HMhADDC0M
yEC0kwGBd2V93/1u4gVjg704yZ2RSDhizt2T5eIiev/XuavDuBsILM0yUvDz9Dl/qO3IMR5ifd3+
cFJHE3ATJIAicEzOX3y1n5gRMYG+A3tBUE8w2bs/+5dEtgFcObpms/Xt30fI/d43d3OjZ6zNa3gR
by2xm4xqHmAJ90uI/wTsPm5708F6UnntDku2LEQKcHLJKK6w4FVJbq1SqmWsVU4AvhOQYvk1tra5
njvDeBiF22kEXAVGwBIB7K/FCvPQQYmnPoj7synQ6LGN+hrFWINHtHPr4ggNKK2gDAlbAKZcTx8V
G6Hsaaae49TpNFfDo3DX5E+Tery/TLduDjt47uE0wa3tRnBV1cYkiYRWPYPfRWpQahXs0Hy/b+P2
agio+6URxtnTdFLLsh/U84/4E+4QnqiXvGWv+q/uM367b+v2wfNtC3zRaB3BCrFxPAPEB1x7k3pu
vCH+UD+yjuBhbSm/Uv8pjjdaMZAk3vWQoUHOWzrO1KfVa11tLPRZtKTeJzxizcWVBOPu/34Qs+16
bZKiMZHUc/majm4OeaJIBX0L2M+UDWfss1Nc73DMMxBEqCrPKUc2takUU1uL0BM873r7h4Wmvg/V
nSBFQ53QHuz3+vnz82sk55bweqhuDs950i8Mzxv0YrMHpZ7FDVWgF/US6wBHRp/Bhsevz6KkcLxc
GgHX87URUc0mw5hkGDkU52Lz09/EKwtgLGsFNm7v/lTeJooYY8zpiQoA0rO49Z67ai0iMfRonJSA
rEizRU8vCZ66B913BN48Lu+UvyfyZtsn+WRNYoSJjF+VZ9lW0QgvHY2DcEBC1b0/xJuLCDNC5hC1
ijKRIkSFs1MeN92rwEmx3N4amd9nDlBDGtq48eH38jEt7Uh26NOYOi24iojh1tiVqYOWl1/T6Krc
p++8OsxGwGFggYIS7SfIZTH+WChCj5ou1c7VHlQYO3/fuP4j/GRV73gUzktLdmmLLVtEVp6Wuuar
Z3E17COH/HrS7MrN98PT/fViyYlm/78yxLhkjRYeVQgNhOpz9ewpDWl24rv6lO1qp3VM4HerF6BF
CiI81cG/v65c22aOo64cFAiyWOq5om6w85+eyLQSPrTV9KXYASVcgwsB5WqsjHOCFTuI4wqTqpHJ
E91uba0qdHxzZvT2KL8eFeOiaZGPaTkI6rm3o032VB6CkqD3AhOq2N0L3bZvNedWuXAYXI2LOQkB
7a0ycH5rZ3OVk/3gcvb0zYDA9oAnIWSpVGRHJBYxocbNADitCpIosBpIxRtYozhTdnPEzBYMCYil
GamKf6+DcGgl6fxCNM7FD/HL8KIIm1moyegluIq7sUN5N+UbT4C0PcRO8C5DngLam/PfXxwtVZhr
aahIwTNYkKRn9K5DdwqbG6o2RuSZFZAOGnjAT51FecH4JkD+D2nX0Ry3zmx/EauYwxYgOVlxJMve
sGTLYs6Zv/4dql5dczD8BnWvN97IxR40OqHD6ZkyYj10BiNRbLCjV4ES+t2UDv7ZyHcmXrolQte+
/eAw9OqV+0UFqWHAjuGZy4aTnucH2EeC82ll4CqhU2HuuKnReLBR62mnG7GdbKTG39wmu8ZVjHqh
IolcArAWmWtU0FjTYBO6f0bDEJ30E6pmtMDyujzYSNEvJZnIbXpXcj/jzWPEC/lPmGOsJrq8xUZR
gkoZ5eA87kXH3/s7yek5qe7rJOtMA9I/Y8MBwpyt/aXCEFphpwbnYKfuh+Nw0Hf1UXXRlslR4mvX
xlBiuOcp5WjEqhacK1cAKBcguPflqdrGtHAwYvQY7qQ9Ft/xegOuAyCGLMPEGNt3234C2X4fPIRb
lWYP0uP36K7cmS63J31FLi+4ydjGLGgnQcj14BzfnX1sm3vGHm83OpXbnMfNmVsXzpo5FmMTS1n0
vdjDsYStuTFcwOx94MGzlxxxG5wETmC3KogLIZmVfmFO+tRUgiTDscK7e+lb9p67vPPMscX1cYCF
CM1CHx7buJopVqLFohKcRdo7+t7fDltAf90jD3Jbpa7jAfANlTK018wv3yt5R9I/12O9Cs+5M7ky
nezEBmzeQbfj3UQVCmW2QxdjlNtXDuFr0Zg3/6CAhuEQFPzZ5zZa8nXDQ6P8l/gDwhmVlOTT2KgH
Hlz5ikpfUmJuSx2kyk86UGrsbjcRzy2cb4pTH3KO37zunsM8zfJIs9gsxCLo89Cb5iMpeDbd/ege
frmmrZ1GN3jyv6MwxnOjPBYyXq0YowmN6qA3wlIJ1HBazEUho8qFGFglBIwptFDrmOhhm9XDJFVL
gPhHZ6Q1UV63pTvzXnIwkvmsPt0WCxbuzES7EppC/5Bigu48nIwELTfRuXSqY+KWNLF/dG5K0i3W
FG77gowP8r15X+60L9yu8Wn49YEJEt6uWd7v0GeWLO4ySuHVywa/o98nOwma0RzNR9S/RDo6mes7
/ibc9W77Fu+S1+jO2ii0wSyqseMK1Sydl5bggiEsknFgliYiTPyQwm7smkw1FZ6ab7++A3L/VG1C
13M8J/rXDV3zZBi2qM1dwDK2UDAqE6dy3mnYhXfuXHQ3KMeATofJo6Yt3pfH5n1Po8fiVH6TeKAZ
14b1ki6jQWmSzcks0PXf1b10kCXUk0WOiF2b1ksajNYMRRCiz+pLazARTn7qtvecujwXMfsb9tow
hgMsfA1N2YhmL+VHkMNmrLFg6Jxpxzp6GLUPb+QZbxby7ktZlkQY91p4UlG1I4iIG3XvbcR9/1WT
r90QDRbtxtvUm2or7SfH2Ohubuduv+Wli64fC9gzNsMtz7CYmqwykjJaja8ARj4568DTHZSOxDG9
bRLm+2A5uaTAyETSRlEZyVVy7jDINxZ3qZnRbnSEGDtbn5Qm//ceEQuggVQ/Sz6g3dmKUSQbEXY2
qfG5Vh6HljYCWu0cv38SFGCGSY6GFgQvFXd5K28qgB8CbQvrg+0c05TFUQ8AhZW7txmwJkp4QWBJ
MH4XinWMKFVy2kIVZbDYK1ob+dXJTrEyxYm76v02pes0BPR+BhTBwwzLYaEnl1LbT6aZ632RntvP
+k46pPTo78pf0kt0kh44pNYEB92vmJ1AaRDg4/IlqSKOmqIJy/Q8JdMo0zH3i99q34YCbTEY9dto
mtzAOuRmOmKCqn4b5WHUaeJ7/UmXmhxj04IV4aFTC8mvWtPbcsP5ffNRWbFb/j6GFaEejb5fNuk5
zg9DNh4tIGcEE0bYxdCWk48cPkHVMqyuLW3lJRjQiNE/3v4JqxzSAdqMFmEAz7JLEjUxFPp0StJz
YWp7CxC3Qg1AzX9NA3jJ88I+bDTC45Fxc0Watj7ywOnZFAs0rUayT628szgSvBYZAY/HmFuIYLQ0
jbESmMvAQMuUZufK7uzJlhDOmjvdVtGibu1R8N7qnM6O69IYTC/WH2JVE4rOWKrBvAcyKVUFoBpl
ZwC+zkCgmIF/cN6LzdZ44AWYK/cEUgbmzNAgBYc5/30RKmhGVxaNl6MHjD7w8qvrnFt8nDmH5Q1G
NlZFdvbqtr+3hEp+08aoehSKtqXBfLNEEjvdBMSyUUAmi1rCImc0xip00JET2DRmKiW0LpK5Fzyw
6oBzt9e1Eg1PcnQIK6ibwUSxnYiNZ4x+YRrdWSyoif6SAPNfAJd6LP3fDaaO0Q5lPfXdLpLDZ0z8
kbLFSvH67LcBHbFlyrMVwbEU9DmUx4oHk/YlvpdKjN+GLBaq5ehFxDje5dWIk1gmulD1Z6Hclr7k
Ft7PVoSJjp78AKPg03bMaifWSpIabiiEO69D3xY2NaYlEbCr5G2w3hrhiLaVPHF1zQnSbRJ8ttgJ
bN6bQBPD/26rE6B0wg5N5lNBgKinjw3JC0dARktEUa94E1SAFJ7KorZF71cm5k5wF/5Ou00V/9Sj
N6snNdrhb2v1tcvUABL91S+OVaAya1thRJuok7T+nKIbgWR6pztim4iuGoWftVoCJFs2P7pW4GEt
f3l7ht9IhioYPEA6CHk9xldLIQDPGtFEM+DwzdOG3SC6ub/Ls6cxfxLDB8UAQvarNbyGAuLlgBSW
5BT3yk99Jwv79Cg+R4YdmSaN7gAvVfhUk+6DGp2cO/Wgmq6m29JpDAGwPTwao1M44YNsudgGRIqK
DKdc33QhLZUX67ds2bcZet1ui3AAPeHQcSAmIP3EBI2ZVveGVwn9WYwDNPgCOUi9B5R7rVND3QTT
qS0LbIS2jUeN6gfNf9aNU1kNxIg25l0akCDm9boqs8lkWb38RYxoD5U6xGPg9ecuzIjk9qUblw+x
RWu/oYWVbkYda89tVEXyo77Tg/fu1QtIJTxoIk2bN6GzsX/QM7cQxtMYOJNhy+kpAyaJYEtoXPa2
cVJCcujYHHy7CXje/6q2gvZ67GjGug5s2kbfFuN34j4uhkke4rNGbG90xgEvV+d5JNoDDyj5Knpi
KDEFj1g2QrXI+vgceYK2G7BznFbTYNq9BFyv21Jy9bKYSaGvCuMnSNxABy6tTemZXVJOE7aUEdsY
3Y6iTQZol7w38pW/mclosGcK3KkOMPpLMrXZRgk6sEHGQkc9IqSWymbD82pfOeMLAQMZmA5c07yR
CvBvl2QkSy5SQ67zc10Nwjbz1RyosmLoxRup1HON5qOBWZ6kUavNlLRtRRM1CU3ax2Ncka4U0fsk
TKFZ0Az7oUaaeSPWxHlY1YTeryKso03Utp1/FwpCEJABIzsSURRPfi4LxYJoYu1QR1N9rBNStNge
Q8Ug7mFlK89CQirQ+/fEEiLPbacsUOiUCd2PMAdoPRWr0eABVV67YTBDQVcq8lToX8NU9yUzRLXK
+tSSkvPgNrvyTrHrTeCGKNFFd+/qNhlIy5Gl6wCGocjcst613dT5iPobtzieQmWf9jTcwcBN2Foh
2N4Tt7/4KuKdXSWmfWcoOqBxsN0i7VjFhYKGKLwz7hq3r110F2ORW+vWndNkr+qh/ggwyoA4+Lba
XCfoQBijzJhmUOE2AFB3yVypML1RCtP0XDsGUfengOq7xhnPHCM+Ox9GoC/IMBxNjGBMG2wjO7c0
ffn+/MlrKOOeg/F+tQUIBb8AAW9jHBpyvFOciNB/39LIsIvxRaLRTUVRz+dwShLBzJjkLkBDBuVc
y5o8LK+F8TBaOHm1leJa0ATj4kiu6xN1ZxKfGvuI/FuILCxFhxTgrYPCH/pOsBj+Ugq6SjSrUJnJ
2b3T7OTftU2614ro3z5uH+wqOmIIMeIWDFM09kWYnt+AQXPwSeSkLkfUrqssMw082mCkkViHVF8e
BjESijtjDhruPdi2O8bH50duXnb1hhZU5EsqkVmWmCkDFaQdJOJKW8x3orXk5aWgn5zH6BrT0Dsw
Q0cD5gc1iUtSg2TGiRT62VkIyFs+AAE+8sl2e/tmVhwosnsYcRFRMLUQtl8SyStLKVWlxUuKeD+U
+2zXEbHZ0JoDurmqqEs6M18XL7YWoa8gZKDzNnnEOhH/3CRk/2zyxsDXmLakw4h0niiDYoWg4z3K
tKb6PQoqDkfUruJASNqSBiPN2O/ZtoXeZOeDpxHMdX0MPKzH66wQQ4Kxa0JtICXQ1mBXspM3IhUc
4YdCn3ml15kbrH1enmTm5uJWxKlRtFDCSaKdvner4zykuDOqJzUjz8ELL3m65g2W1BiBlqROssYa
h8I0wnscEvrJuZiZ8TeOw+5/SpAs1CsdL/dmp9rRnvP1tfhgee/sNFCRYSUldgNmZ32PBeKao5O7
im4/RqqQ8tttteQJAJsSNSrd76qgzM4jRcBJ5q0mpZ0eJczKcPOCc+R/i22MbgJxvOvyrprvBYGA
K0ckdkNXsDnSxlFNNmkT9fogVBOErbGHZyx831Q0tHk7aa4bAC81h82N5Mkw9mMMxpWfkavufluH
HYYyNSd+HrfyQcbT6vX2VfGOxcQ4fSRofjGCoB0+/U6P+y3vSBy1YQGLcy8RPUUEgTeVSlv1V0J5
FQUeBcYM9EUptJMIxTRPh8kdCB7bPN3n+BnWmQWqPyWxhsvvgc5Rbipnjyc64XjM1Rjgj4XBBN2l
PRsBqiUbdTdL8ki7I2CyP3p3vzWpsPu4fescY3AF2FP5k5pWCpTGDmhkPR6dF1EkPVG/1QHJKG/K
heM/r18KSu1LojCbNtfWsIaDFu+pnewLymPhWoCzZCFjDHzZlzy/+DIG854Pk1buZGvb6gBs9YbS
hHL4OIdl/9v4YIrn8sr82lTzSpnVJyY/lENk6/bxJb7nKdFtn42x3ksyjVdGfTOCf0gbqrsaO823
nIPctqIqu88Hm6QHOawge3ioNs/mQ3CgDjV5g/dcQZh1eeGys6JuegHwH2fxk5DanSgF6iPhubrb
FsFQGYvQZYqUjTrCqJ6izGlSdADfBzSkKuneM7xPjc/2KGwyh/egW6c79yoiU4UhAMaYxn41+MhO
wHo7lX2qCXamc8z1uiH6Q4HhX6qFvSjmSXaWnvMngTZ7BYVaHoo+7xgM+6RS6ysRGBCIqn8gFe9u
lYfb0sYjwIRSoj6EyJqAQDqRhGTE/BW93KbwPwTtH0ax7RhWi3GZcQSJU2/aOp3uHCVz9nTk9SjP
vLg2AH/ozAZiIdAA/0dclcUZcgTia2Sb9y+Jw9FNzp3rzCNn3qqkYoHjLM0WETDhNjj74sQh8j9C
tj8HYSxnVHTaWBkRTIxrblL0Pwsk3tR2dJdseeo5/+BbPGOMZtJXqZI2eBpGxwMwp11TIR39Pp0y
uuVlxdYN559TMYZTKpuuj7QQVb39W0j0Z85Rrrt+vuK1P99nND6z6lCqWtyNVO8NIsm2pBHpTrhD
7YakbkWcBN1PT0/x75AaA5ERXXEMwrqgK0gezxh86ORlLIKsdVoRtHMxEUu8hp1EjC2ajYAeRnm+
bpaAq2tbUGLMAqY926TQUJOVf5c+rZDSCYhlH4ZTQbecYHstfTqXY/85FWMhjDRL0rDDqUaMvQAE
+vhOnWS7/3xVEKXIHNlffXj9IcZCFiA31iMdDGLBLnimpXvbFK0au8XXGQthllbuwUBk59cfU0Ce
0l/Pt7+/ah6QCp0hF+bkO3MtJbqCgQCB8NcebDvdji9RShBZ3SYyf+Tq7hdEmPsoirIqpAFxjrmB
I928YObj7ygoTPBbCRhBCnyE2MHbRLBABTPs4pYTHq5e9J9TsFuGAX36/1Hv0+aRI7Grt7z4NGOk
5TFEH2cNBsmv/UbDQgJ1y7lnHgXl0tMUTWHFGG6FKUNvXeM8e09/eQTGLHvockOPDAgkDx3tbYf7
hF63VQsmMdYYCGn9GBgQVQDtPP3M6UNvi8eKcs7BkVW23JVYFaCmVFAZH99+Wu+IMD/+ShlYkxtY
QiO1MggE52kbb465W21uU1h1WwtGMTo9jk2aayghnZOd/yJiIxzHb617+wUBRp/NvBDKZH4nqZvX
ylYOZjDbDOyd5Wg15yCsaTXUforiEmpR3mGz7jmjvJf5ymWj3UjDiiI0PYnoKLzUirT08KBolBxh
C17m2NPjksznSdQauy6ozMdcRHkFRsot/IPSpqO4PyWywwILlGpGXni/ouMXdOa/L+hIeZkN4nwa
vP93M8NGnuyuXIiG5ia00AM4R5fYLvpYVbBrUddyvMRdOUE761Byrnwth3VBgmEWUPqBtiKAhPej
dfrX+8KtXwpHtKVXGn8EhKPtK+7vghrDMqvIpakp9Pz85p1csaQqEDSwU4BWv2+rJI8Oo5KVbPZN
Us900GOOndl31LvjPbx4NBithA8RNL0D50aqb7xHZBpt9M5XpDzfPsuKH1zyjM00x43RG/FMB+jJ
JO+4yYSVrIgmoct3bgxFOx27M9dqekkSJvAqfO2dmpjYnk0UxIt89V9LZF2QYljmCT3w22SQ0jAF
a+DR4gbYag4JCJyRiN94CZ/VG/pzsi8Pt1DQOlLaOJpPphHLFWhHsZ/8k+Ne1q3NgggTMcqqP7Tt
ACIxiXaH0ZnukCd54cRCXCpMxDJqjWUEIqiUjro5xYeS+i/S58v4jUOIxzImbhmKKUabxBfL2ndp
qz872Y/P2/J83W0FEBh0XosY1ATaORYWXNrNvJf6qjfU+YnsneK7Yjfu0ztvc/bs8BSe0Apx/D68
jsfcRh+Ec5v217eZ0PiCNuOBfLQri1j5h2RGQJOPyg7tGmtc7CrYpI6vblugvJeY5K/6fWejFRx7
ZDqFis5IgRkyfM/TGSskPGBMQ/1M94ZT7hU3yYlZkfRknuR9jL17v8uYVBFJf1YKNrSQ6K0/Zr7t
e9vWT6lySlIsjtyK7565weY89ZsZ02B4R9dhWJ2badNl2GCya3TS+Zy66IrzBaqFhtlKjC2g54eJ
2bssAwB4JeH1K9nFYdLIS2hzIhUeCUYXOgNPW8Xq55y4TF39+P7MG7xYi0ovTsEogiLI+ig3YnbO
K/JWOjJVfJJp4OMjb7Z3zVpdkGJ0ocXmRlOvcJraiXZFQt+AhljRMqFz3cXYpRzfuGLnL8gxamEF
MjDzU5A7iL/RCiV9vy36aybk4vuM6KummjQTOkbP0z2q/AY6ugKake1rvpWfbpNaCYwuKDExRYnO
BcWXQGncyPRUb8xf278jwIQRaqxVkaJPcxFJpD/1h4pzgBUreHEAJnwYpDrPsgiqgtTwTnWqhLxv
PznXzdOV+TcsnFPZh3LfxhDkEDN37tg6o7Ll5ZtuXwS6Bi9pYENupecGaLSfp3yj2sWrx+nEv80p
gHNfUoiVqTE9ETfhveSkO/cWoblNOT6WdwxG571Sx3bhEsc4dEjUv/T/FpNsRs34xzBeTeAkUj0o
pYhqSk5OIYnsJ+z05E1i8I7AKDdQ9DN/qEfkfUQUJRMb+4o5U30rb4WLUzDq7QmZ3kvJbD7CPfqE
XZnXds4xIDpbdRrisJY9DxSEg7g/zVUTQGkN7otv82Zfb+uGLjL6LSJHP9UGbqQsiUmoj06Ecsu1
77P0M7HABccYLS9yQ1PiBnfyhreVDC9v0PJovO45IdVtu66zQDMYQcuVTMVhzruG8B4hHE6xIS6k
WrWiBB8XO9udSPo7PDUlN5nM4dSXZCxsVZ6mat0HsIc9Vdwf81ylTsKHiPfc5RiTr5L7goynGoHm
5RAwjbiu+Ew/codjdFcpYPEX4D5UrGi4euvoJvAROgVKYqCbKp+I9kj6D04UtNZbjbmMP1QY015n
yhT6lgxF2RrErpNtieyDiyW6NgCzc+KhuN1tRDQV5wgs4jt9s20wit9++3Texfs9L4+6anr+/BpW
RBCLh4og4swxyX+U9nf0V3O4uiqECwqME8jlPPdLDxSahlhUeDj0UNfbHn/Vui1IMC4Aw5BFJmcg
8Ypr00El98htCrxDMNFehOKQoDaQ8aSy3ZCYx0AnBeWIBkf+viopCwlP2qCU+x5ENBJ0pMbLw7p3
MRaTn28fhkeHcQZqa9Zh2YBdI/1RTa6FoQjqaC+3ifA4xoR51WCGtY5bOR+qo4veRLt6rTjpKZ7s
Mo4g7PohznuQMO7d7hBteZaNJ1bzERf3UetGbpU17gODxlhnDHDh59s84hFgTIGVTahrw/6fp+c3
7al1uX3Vq6b5j2J8PbYXJ1CjIYjTGaIe2Ps7i7zFdwNBWTPZ++7tk3Cu4mtQcEGoHRQM9AoglP3K
yT00Pfzg6PjXdtwrh7w4C6PktdC2eivhtkunsSVXpBrqStjfh0JziJnSrqLGo1OR5w9eMzxHktmF
fpoatPMM5MxEya4j8m3fE+3jNv84KslihGOHUjEWJWhEu94xX39JG2Mz/f47+/JVAV9c0mC2VpEZ
INJTLQfsli3R79XdXxJh9F7xyjEB7Ar0vnyFAbtLdxi6orz2nLWq8tKLstOGcLDN2M0CZw/WBuOw
Hd015/ItdtWfB3XLI3eNtjC/AhbCx5iCqPa6vqshfG/dUdKd8Hg6YwrxIR4wXTzslVdKh8HGOaXY
+cT06H/MbCx+AGMqotZPNAABzEJ48rf+Xn02ybNhm//lxfaHDFu6Vbuhz4LZWb+Jm8P41aSCScL8
521pX8/TLMgwMcEUGFlReri9Aa4BfXAf7x7NNhydWqteLC/tKxJbyLsIYzEaAXiGXtLewfoiDws5
gWQKUB75FJEC1oOHHcM9GRMohF5oYDgODLSbjOQReUceLXS3WH7ylyxUL51T0EflqIZgIV6l6Uu4
+faeUeOBl1Hj2D62JpeIgmekkvbV8jsQf9c54tNfHoQxGBinHFJtAIlTunXd6COrXZq83SayegwM
Ms6dNdgKzY7wYrN7OVS5iUgBoM7fc4DH6dvwvxi+BQ1GQ4s41AUpAQ1sPsLyeCrt1bfxwEuirjqK
P1SuPHqpaShY63PsFn1XHtGHPzf7GpyzrL/mF2QYBdVNoE8YiN/O9kiDB4tgcTeR9s3d9va9fHW0
XDn1BR3GqWNzg+k3OejExQarVH94ZEYdI9QBhuZuf1efD9FOcM19TQy8iAoA9WKimvMEX0/lLn4E
o7M5sEL1IpwPK+cH/xELhPRn+JBvARE2qc3zJesmYkGO0dwp8DDwOkJQDicZ07K21M1NMvKGd6zV
4G9BhwnzwzTv07w25qcdKhPkrbP9/fT5efsGOZrFrnKt0i4JfRFEMIZWvh7knuBlhGGU21RmG3BL
TNhIf7ACD+DNaMkB0BDpsYrmP8X6C2bN51z4ijFLg7HsZkHUiWpjuPnj707AWIdQbjDe1OP7A2ZB
7jJuW8OsKDc4xDpuDIGPY6yBQ19lWven74Q7+h45PDSEtckGwDz8Y0rZxqugl5EVE3CQua9BpvcT
Qdcv1r1x+/85ksV6727QvdzzcaKUAPiZtiR4fG0xJCzcBw/FrhI3HarCGNsxzrdvimNh2dl3weyz
uQw9v8KtZ+G+OwMvwNUDmyPSq8cD2Njc64cmc5aPmD+rYF8tGJ32tTnEu5fY5lrxVQuwoMFY17EP
Y6HvQeOgb7KjuJfsgYwKff9v70wT87vAqwR0FIt+ANisOPSxiBx39ZqcAbj86pMQmClwTbcvZ/Wd
uSDE2DS9S9u6FKOZkIF9LpgO5LUZrwv4ggQTj2CT8yQlUzy3IUmITkenpr8HCl9uB4SXZV6VtQUt
xq4NzTBixxb41sX0Dqh+eEGEtsWLGdY9zoIMY9ysyZwKIwKZt8mejg/6fXt8zDlpvnW+YWsnpvgh
zVhXcGlB624asQgim1sdOjd/798Rl9LaHnOiurLNFbk5ArkyeH/IGbPsLwx2HWFdmCAWOR6zkzu+
AqWQPEzUe5Mcjodb596CEhMLlVZmdZEGSiI2Yt8Htoq9TCkOxBOGVdle0GG0FStXW0HB6sizjdUL
AvycwKnxr57EQIcGFoLMI+pskb/t1S7u0wriBjRJnc5xx5xu5neyr/nrJSGGZZnnDXrqNbOaxnch
NmZ1ld0cfw6ktOVfkIj6WJ4b+l8uakmVYaAoNJ46jWCgQqa3FO/KBiDzHXJCPELzh1jZWxJiAsZB
6oRhTNv8bCAvmHxXaU2eMjI51V2x56QIV9VqSYuJFpNI9LOmxJ01LiK40ZFmrXJru4C14C2tWDNH
S1qMddXGFkKo49q6GS13i0mO3AZcv33bhks86Zj/vlBdo1YsLPYGmQL1zhl1GLim99hUAZHvaONg
C5kPM8iFheORZYwtemQlo7Hq2UBNbrUDyKGtvqsOepcbJ7kbfkivOn+//ZpSL1nKmN44QftyDDxD
aMKUk/Z1dAzXcK23/j2gPgplhklFzUkfuKNGXMFh7HHYKYOpVThuBS5jgI0WB0DIADu22HDBKGYh
/N8KcbVZRUkTXU7UWXBceUZOP7rSUaep5pDxmSc9a0HNH44CbOlSevDMjoQGYzIQ0uRDdnzyq7fb
nXd45Ejp/J1bZ2KsSd8XfaMnoAMUop+pE7i/Gye7k7FEghtT847E2BNrigu/z0FqclWU/7FgCIXt
DF2P3OBm/tKtQzHWRBNUWQxKXJRhRkTrO1dRfo/qo4XiYybaFeLqyta7bd9srPa9LLp/DVuNPCoW
pqpfOGoAN2aEMjHCsArqcW66NFATUuBMnQIv/ozevr11tfuHzpcnXJgYRNya4LdfdOofvSs52eY/
9I8CNhMIWQBQNzHgxBxFMFWhSYxhlkPMPs53Jpy0d/4WwzU5xM5XA7V6UcZYGGNB/N4Sah9Yt0Ar
EKmbQToetM1L7H7c5tiqvVjSYc6jSfUYdAboAEf/F1btknA3utZGQvHZt3m9/l8XwArighp7QUOo
qqkngxqWCpOfw+HX9LrnoSV9VU1uEWFMxeT1VRnMZqnHirqUKL/wnLP1kQDLyL5/mmwXr9cHf6eq
zvAZbffWjretZbVMsTwmY0SSUJTTTsQvmLq9lh9eDo/+XUtEctfvEHaZHKlf83BLaowd8aY2NoQJ
1DSgDiCR0b4177elZE2vlhQY+zGo4wAhhVPx39Fb1wXU2N0mcL1zGRZiSYGJQQx5FButxhkqW55B
bSY7Qx+4QbRdSt5O/mNIE9K7D6pvDy+O/b7P6CfPSq49zZc/gYlPWsGwJl+bQy7gDcRI5Mrkk4ft
zqPBBCNGmGKXyxxqta+7wmmcd9/mHWM1r7k8B2M5yjprRlP7EgcD20/P6CJ2PLtDt8mLeLAebl8c
70CM+QgSUcrT2Xwo9+5MZqAjCh+3aczfuKHPbPK78XOvHhv4SSSC5HeVpFjdht0KnAiDI+NsLVse
JzkcQlDpIXYAd54Cevf5dwdhzEKmDrUpCGCWHSLYJTGdaIyOKV5f4ao9AF6kqQO6UNXYJ7kVFVKe
d2J+/qG40y5+ULe3jyGtsuoPAfYRXghY5hyWE86RBY6r73U6AAQiInJOKnj1u6yi3HVps4m5EoIF
TcaoR0riR0YJvwtEeJoTHcPac3Sr2x0VXVre/+0ZmbuSy7yo4hRMRPyuUgFLEeWXxI2pfu7oe+AI
O3EecO02HClc95AA15dl6LCisMLe9YUCsE0JaYdNZ0ffaxqIJD/vo4Fb/1gLPwFt+w8lhqOCCmM0
KqCkyZD4xtXIacjtadPK3HEiHimGmb2h54MUyLOHciM7Ph33gNDnV2Hnz1zLyJ8TMY4QcL6hmSq4
szreIl2M3c8qUX9JDu0nlycfPFqMS0RAmxVRgiNNbgfE8SgApJxC6/vHECMqvBzRak17eVeMe6x7
LUuBpIlRHyAwKU56tCokAprN/CpBy+Ah36JcRoPNbUVfNbwLCWE8IlBZh1zsQFUxN3X9WrQPZrPR
XsTkRWzdVCS3qa1WH5GuxL4vYC4jOc6wNC4MURBjBa+U+52Ldrv+dBzQPfZfKrZLMgwvsQKvALSh
Or/NLdKqRDoUP/SfPD2etedaFv8chuFd3AA6XvJxGPT0lSR4m4dBjx4xXoFueJtv67f0hxITU7RY
+TvVFh49opM6vxNynJ+QvBiTezlzILB4WlVW0frlfDl2cjxlNhD24ekVh6dW677rz2HYeMIzVEEP
QCZ7sN3Bbp36pdyJz8N7TyJa2S0nfT3/6hu3xNbPhAQrJ3IPWvw2ZaS4K9DdmXExpr5s9hUVFTvM
gXY6r5mezeOCd5IA8NGghMTNUHqS+xba9LUNabxVtoErn9GZv+ueEsfjCeGqZCzoMhYe7Q+qXiSg
W6Gi8aN8eSgfHm/L3ir/FhQYw16gizHSalA4eCcMH1LYdc4N8c7A2PQRS+9RLgMFbF1Jt/7d4AEe
7r6vt37/X6Z3kSL/c0+MAdKyyh9LEbQwwGdLTyLJNo+8acPZulzKAkC8VcyIS9h5ZVxN3Kmq3yS5
pbZne8dzs/PPu/Xpy+u+fbHXId7lz2QuVpvaMfAnpQWiSu2mp96lvIIrjxHMxfaAgO59FYz4+fTA
60vlfZu5SH1oUr018O2UcveErbyvLlnD+g/fElqAabdnxX6qbcD1OEcfzvf54/n19h2szAxcUmJ8
SAFLKHQzi2KyA2pxTw4wGM+6TVz6/JRtDj9s6JtjOxg9dDgdgV+F6FvCxHgVDxOVcdVBAE7uj/4l
fDGdlP4G+PTJ7u6fAhvr3nd0Gz47tLWft3ep7VHftXYftznAu0fG6WBrbCR2FX6E+4TcKMdvXrua
S+4yrqbtzFEcTXx8IL95Wr6SVlt+/GrKzmw1rfZ9rT2/xo5wl26KnwkBhnv0Ygu8DWq31Z4dt/sb
hmPf5aWnkiVvqjR5ZvgD5yp5v5JR91KoPS8sIct//eWZ8sK7dlOrWN5sqoAdzWvsvC2AOgvbOApi
GvYjfrVGCOFkxVfylJcywqh3FqdNaM0yAvT7p9py5PzlMXlqXKSU7ePHsQVu6Hg4Kq+NRo1T8DMY
SHSMeFD88nyl/1vRr+bqeskbDXPWMSyzpgqJsXXRPc557Zpk29J9exnJZut8/qU4MJo9GkbWCSIY
OxDK+bTCEzVGsYcCjZ+xjm/jURaXJH7MN3vn/jiSJ2o/tuS4facfz+2BbuwZ222vRHbJi2M5P4HJ
c9/Wyet1S+aFnHyF5gsBDwMJ4xwTznP40RJUuCPbPXm7isjE+Y0tALepYc/ebYH4Mm0Lcr1sTUaf
QCxLsrMtshts4WdMPmKUTOutQHaVi7HClOQlUVU7vjuhQUbbCc4ucA+7Eelt2SfKz3vt7q3JaCsf
zgNA/bEtN3VOGhF9Ujp+4Wynbbt5qzf3pugov/RHCdvdNipW+G6so4J9eiQwSYjlk8O+BLIFMU/S
E1BBiB+gLTXZtQlpHvRPCV2UO8Av4D9MdngYsKkTq782yfHbpxKhRG/eVbb0XGd29NB5WOHxlB2L
xslfDTenDX6u8Mt816KvjogoI/1GcbFbtKb/R9p1LceNJNsfuoiAN68F02jPJpv2BUGKJLz3+Pp7
QO1edZewXbFzRzGjUCiGiazKSp8n852H5FK6ErDvY3+Xz3hpX3t+3TirwvkyiIIJ1zUqZia/Ke19
D6Jh7A5W1KKmjZSG8sHb03Y4lqR7OOp2YCKRjU1kqhlYhRPp5GVdEiyYhjXLzeGIHl6Ha8jaUVaQ
VCM1EY6agA2WyPtu5QIL4l5bhbat2chI742Tvy0ylDFO+ia1Ae3ZOwVK58mHgg16ExmtQTCNL20r
ruWGKCkqvoe7wMoHslbDuW9K3SJBd2qwXrP3rE8F0xk6KXtz985/pKvNc7k9lJbydBQ7uyMPWJ+W
WSnwnqQ1Z528TfGonZWCAHEVkMZYGmRzcI1XABwWUNdQD11vjS5vr9vNY/6R1qayCixTb4EbEzra
AbbPbkytAJIX5trQogEZwTKBeEL2zlvbhfvQEwmYuNn3Z2+JR/fzsX9WJEKCjaVuxrV+j4GLDbpl
XVJ9qT1ZbVQI/8SRZm+SDJ6HKUN1/cKKprMmEafC6oroSzONdXRAq8uR2A8VSezSii0gfXXYcfzc
mR32OG1i67sVAAPlVmS9kfbmdDqEDk+E++oxgAY8w/HFfXSHwxr/s9OTYsChIXPV4Vss38Tpu+rn
QUFnkKnjh+IkOPMlsLKPaeUAnT3DHwV7mxIHu5aeORT7Pz07/+gBcZ2gOVcmvRUWtpHYB/fZTL7k
1THfHloTnAJQQkNJeBViP8q5WBl3grBNSGvFj1+wciMkf+ftAB5b7D8xKErkgnzyrkhqd9KczSrZ
5OTe+PQzEnyH1vjiOY/aHVZWF48taq6bHCPHFh4aTwYb+XqXSKvNmsssz4dUBnZrZnsUvFem8vke
m0CPle5n2J9Na9W1SdyE4Gh/IRPKrQ9JQ8ZjvU3sKibEXdslQOINCzPTvi3ecfB34mNB3NH0cDbf
0FXAIyXN9vHzJT0+pc5wCvbRu5UNzuTyeAxtst+o4P+2QlsyswqAjGRNlmQM+dLqUw0ijeNCr0MP
ruTg6Q/kLTzMDRmJ1aREP6rODANvrHFVmxB93wxzxKRP+VTCVEtVIhsd4COF1BS24fnshMDTbx30
Dt3l6wKes3RnQI1me0YE8cMbZdyveKe8LjUNIj7TQbscydvZAIpBaHoEWUr39iEvNPdgAuHikGeD
eGE0eN7XMA7OdecXK7T3QL2RDuULHouCdb4au8b1d3btmhwVg/l6k0xqhTstCvL8KjxFZCs4eAAs
thb8P7AlYaWKJEoqIOqu2RKLLhA7z+/PBkG1P+MdaEiM0ud36HWPgIdV3jER5BYqADNvf2hSRxmX
UZv6OmgC2T0LYAax2yV0vnsGbywX5Zq129fP+lnUJw9SLkZdAQ/Fumd85d/pn2vfh7rowK+FCuvc
ZgfcILGtHBQA9/ckZ5ARWXQoXxwQZDlXJ6Dz4gBQjZD9kTPf9mffhqkjLpYtPW1tnjw8uSx8xQUJ
u8gHqT+1touH48d1KaRz9IJiFit6YXnC9ACUpg9Fz83hy9O2c5zAOkfoI8nI8xkOiHNPXHutrDZP
ATEBFf85mhvfYrXL/PSAUxroij/KGfdkMSmbAfy9WNb+/vN4dEvyCtfS2eYktdFE6TiQ89zcdlvP
wqop4L/5xJpQHDW/V6fBtB/sjbx9gGkgd6F1/w1jvd58uV8HHhbqWSL7fQAXzNXt2xL9M0l647vp
OhxndDUAG+AFC87Rs/brvdXjU98cxa0RNmBYLXUkssMGw/zIquAzXtNPPHAhEtEkYBn1nPZJTZsl
bvLfpbirB/UTDl78cLUPsqGcgwnr7JP9ej7plWl/nNESExC4aZnVWtZniFhwRE5n9tYUy4RrpRKE
Tozc7g+M/61DvtZB/yMVasLFIj4Gexes9cv9s3+S1y+rvbUuTf2uIba7MskDfsfkDNoKVNvGB5or
9wFLNgGT4bKklfEY6QoUF2i62s2XDkRFlimeeaF5NZD+l7AsFSMTf5mSYPTTJsXSXAQslQA3qH/R
XYyJcla9Zd3ykja7pEXpYyVAXxkg7TpozdDu3F8eeZjv8vYTWXIusKr6D0eUbh69MI0HVQHCk7mP
7z9SM3nHNAMTAX4BAgDW8IIOpZuNRK9zQwEdDQFfb79JHxVWggDtNgNwOYeWfGw5Jfbjd+XcZpB1
ilQKtK0jVHiTn1Pkbf9Ng+150HrCaopjkdGvfYwgMsYpLMCelXhESon3K4VQJHiBt9lZzPRgUAc7
REXjZ8vfNSEl0OLcG3T4aHsBw1uwB5XLIeIM0BxUIYpILd/pXW2dfM0ICyXjsS9VFC6pU29dKKRi
DMuZent/X68z+/M2e4sp10sClNCPSV0JtQQCQuqko5VrtuiZr/6ar23jafQsXB1rcdF/oAl8SE3U
BOw6p+6On7yYGw086r0BeCJ1EyEx3tiTbWaP/4i7P5QoO8phW2srReDO8p6iyaotBK+x1bo8Loxj
ZCYXU0DzrN+/2KKNHyDEs6oLwVZhKaTHzkmBeGsek0qA8NeASkQYzC0ZpUt615Wr/4nlYfJTAcwl
r5OrHFamiEJssPEfbtNZCsWgSf7wRYdiXlB7cohwCImU3JUtqXM4u9iilULcpljQlew9+BWI6zcR
aujqodQIS6ksufdX30C9gwDbX+pgvsgRCaPYblx9J9gP5cf/+1Cp9+BFHIfpdFziiB06mB/BKh3n
UT/8g0n+WT3/OVTKDESiWBrd+MPQjGKXAmihd7Bda8XkaH5Nf5vQP5QoQxCqujwmAzia94UagM7q
MJ6O6bnDPD3nwVeKkKcIMVDJpMwSUMoUZDxXGYYwv3MH0JV3qsWtfFAU7m4L6LIp+MMgpU4iOci4
wEfol2JmJF4lwFx+D5ndROIsYrfOkdIlraQbWLmEG5NPPTKq2PlrAkAYBcYCjq1hek4IqNFVB+25
Sfbc2j/WLqufj3GVdONFwtWp6MmwraNZP7YtMGNUv7DUwO687//6TIFvq8qiCMcLILfU1aX9WFQ5
B2Y756UGSFiFyYMHlm1dzn9cUKFuTm2NafKxDfz8ZJDAjAcyALHVJ7UlokkmsUPHfxg/mFQXLvKK
N+oi5TSR5FSGWHbOj0+JWFWwkYt0NszNGwsXdkHqr1mf2hNDv5zfXkp4zMYqtmg9sFpwJRYRyg4I
qlr6PkAeMVxhbLPXDHmyxpXt8mTcT6dEn0eY0e9mFnBUcve7OonuDto7I5tH5EgtCyOoFtBrLN41
mE32S17o1QHQtiNPxyybbxhnzetmaRro5fnwdndfxfa5QAcgUd2RcOvRQxXttggv2QxFQDOoIWN4
BuvfKdqZwvtxFEEvjCZmAb3d7r1guoc/E+6UVrgiQhmmtI969IOCSGmnB+MgH9tHf6Ouy5Vih6cY
M72zTTxktrsdkAr/btGQ9Z2dOKTQyYhBC1byYim8uPoeyn4ZsTKUtYbvqZy9aPMyWQ12d2jQoMUa
L2eeL2XCUk4rWrUGKcub6zAxMJAfH4xXVsS0oN6vOKLsF49+20QJQGb/4W/udIhMT1T7tqwsPqEL
UaHUndiWfCmPoFHcebvKlp0TYniGK8/ig1J2sSpEPt8g+7qP7kL7F7eqEIL9E5t7dVqUcsMYjxhV
PDgp7drO7dZGEzbMe8peqLzkxl+SohvaE18YFBje/owZZaJtpa2Pktshd5rHYs/iaynpcUWMUnLG
hF5omcPpCUfhhYci2a81VD8Fy8Gw4Zu8Gff+JrFU6BPrtV2b2bvi5iZn7mxJJlBtHjHL9SbYS6hD
oQhme85h43avt6VoKf119ZG0xgk6sUjmE9EHDCs8hxKKX5h11non79xAXbUSySUrrFbAjI+EYziS
STGDyax4M0ltL0LxCI3zY2FHgRVNm6o41eWKLx4Ynzl/xg2dpVE6K8JJqk2DsgNvehvl2d8OP5XP
lc1vARDsRsTEAX18lgBECZ0nBvHlp6ZqEoYsZGyvoS5yUNVRyQNc5Gj27y+oVfakQcE8s8JNv090
1Pcms5iIHZ7lIyxXi7+NSb81rMJifMlM6a9jwA5YFW6OLv61LpMXOcnnsFkSjnHUIVEuoAyO6u1X
ub4b3BCjTK+ovT1ERN5iCs5iDTUta+o/xR+e0tSZVHlG0CGskloz/sLi0XSNR/rA4HJR61xQoZS0
HxeqkPk4bt6sPjkzfkVWnoWLu2wJLohQKjoBJJSoRyACT+JJxZBOiGiwP/PkdPvKFrIhl/UyGs26
5Uu+kgvQAebwvfggIQJ0b1NYVmoXrFBaeqpSPW1m8YRR645fr4mbWwzfmnlclI6WFIz2VhlojNic
IbjFttvUn2a0Yu1BWHxqf3j5+Y6LrLUfdKiZ/UgYpHtYc/eq0yFHdfvElpWeokmyigSZjBwtntkF
lVDmw6wt4h5pU2CLeE9GbEpb9IrArdadxDVf53hMRHeWjCyB8lStPhkivuxkXnwBJeNykPjNJAX9
+WXICKAE/U23NdC5MI/VRYTfZnv9ABxKbF7OVsxoYlGZXhCnZH80JJkbYhAfWgxprzPi7WzS2TZD
aS+1taL/WVMVGYtPDUOmmAyjoJUCperxxmR0KnQh7hRgGuaQYRfbPnTlTUmUyWqe24jUZ2wR3BYl
1BYfASxSfY4f8F+3YHWNLWqXi4+imEepR5vUpIPfhJ1NSWzK50cA/tfPt0Vs+cHogoQBF0GWhJ9d
NBcihl0zWZhggch53EyoJL2aj8xCw3x8fxkDHWaA51VMG9Crzj0sRRgCb5g5yV7Ut618So7qergf
UpJhV+/bidVIu5RPUDASL+E6kQeSNepCc8yvK5yX9OfwO36a987OmeXQ3DnPvw6o4vhE2wunCX03
D8GqiAjjSGcbT/MLUFHUIXRRVSSJ8njHnM+HiE97qNIR8xXVObaBWbnjsbx1WD2wJpWFWQncIkep
1TAXilCPyx5wM9gNUR6cARD+HrqvTG6lsODQfmp9f1ETsVdB0TQ8Fxq7x8+qvsx0yEtlDU50blLT
10wV1BLXNnevrxOcwfyVx0T0J+NYl8RIvKBMeTeNN3l52NX9b1h8dFTt5swGVuB+io5ISmT4GCZx
6QVeEqRcTn+UvJxrwWrgkb20S4iSEN5pWEp+SctBVA1J02apUSlx6eJpSioAiKObTScS1gGWmVnL
p7TADmP+fdAdlTNMjNqZBrCe8oOXvKacO2rvUSCSrtjkAtobs64jau4KAYb5ecYHLsz6KWix/vOB
lIDVYh5Kxfya8JQ0J974xN9/eYDMePVN3k1KNuznkjNySZGy4mqUdZLu4+QlIN+Vm6SGVq6luQuR
815UdX2Y9gYKQoHZwccHHgUT1XbJfxWhE3lDVQ1F1agPCEJO0sYIH6AAr3J3b2CoYDAPHDOPu6yp
/hDS5zzvhfrV+2qcmlnGnoDsjqGol5jItuFkDwKwyzcyJME6vIvbwmwzEm2Mu2bPynEtVeFwvf/H
Kx01SJ3YxXyJT9jOeObduv8q98Vztp1W6fodU6RYb+/ake1GK+/ASiQtuVGirKqYrhQ08S9A3Cnx
xCQpRoTU5Zw1Q68fs59lYTgc4ntBg7pLWU/Qg5eDxr65y2JzzqVs4LisHpGXJGih4SxWymP5xfwh
SZerPKEs+rGfehSilW2KKGxulrXvANge7DlLWJcfzMLfotG5IElpR8+Li9GLYGStea1ZfcLGbmCO
YdQYUsMGg1mkpkhYkqqosiHr1JnyU9JhS4kMk752Qt7MLMAfqcd+17xFm5GR3FmM5pAr/zcx2uR4
bQr8lBrEnjTkWlAbFrC+SQQwUcLyBBez5pekqFNUwyQGVq3Yn71V8wkAqeAgaus6d/CrtAOU44ZH
ZTUh7di3jErLUokT23P/cElZG6NNRrVPQbpxNHKMRLtpCPokklODngx0hbOcpEXP75LgfMcXqifN
yjTGvpI5xxQJSDFCwQFmjXBoXfwnlltR54V+kq6JKuXKxojJxtRQZgcQUCZop5pjiMH8JVpuYLP7
ChYDTTgKsogYDP8qlHRKscpxQKCBVhkkNALrLddNhK/i6aim2IFMujY3GqtINYCQdl4ZlqRJKqHC
IkS9VW2vFZtvidOEX7ePQZrJ/uU6YeRWn7ckG+JPy9/FgfNTzOVCHw/nBCGbbArtyyhuEokMbU+M
IHd0YMokbzwAWAVM1uj30fSrjUkpnRKUiJIX5d1I0NOulB+JcBIzIo7PSN3ZdbXPpe9ULM0EbZni
R1yQmEdjOIkzU61WY70GVIOmMiryi4obADnwsoEJZdC85ErEa70UDWesHIzUr+4hywFL+h4/SI+3
T235Mv9QogtzpSb4lSiCUrQ2AP+NSQz/Yxw2MXZh4fbewmAVIavVrxlkFwqsCqpz/2bwZxzx4rJm
b80HONmAUUcBPXao00nmpmFm+pc8nXltMlo1DOxn1SjfKhqkiedQQz6HWGQ6Heo7Vi7sJ9qgpe6S
AvUYdInLY4zPDGctR78q5xF1tEe7yjAOEm6m3WCQbp0dC9lUXsRgnQQrr8BcC5azhKQdXMCz1aYo
WbyE1aL9nkc+LYK0TuZYrHV/xW2wBLJTD4lutYVrMEOpJd8YOlHiJVlAR5VCK0Wp5+O0gCGtrPR7
33Gmui6wb8U2i69uz3b7lqT6khylEqdM7itO7mcdPEdu+3MGSDDNfp7rIrr9/YCkKTPJsSQBlzSp
HM/oKUONTvUee9ORRzwCDSzHfhd1nQK8YxdbuQXfz1VYkDyLjuclWSpEzoo2DacJZHNgWQMP4ggI
BagiIvfw7mVr9ox4t0dDY7nNt5UV7XMbVU5GemlJI85JF/SAqRrWh1OymSutl+o1P7cXfCSWZk/m
e7JizVss5rAuqNC5uixCEOeXUo+nXJKPI0dQQjGxqq8hzUO8i7ZayRqxWHQAL0lSfkTeiAkgosDY
aMtf09ly3qxuJ1v+XbeS3fhXYDO01ZI/dkmPeicDl/Ho5AS9fYH9SmFhfk2HGIu+UZCZ47NPVvpz
KRZXgOQkCHiYPBZzX/sODRcX6djBJZM7L7ECDRHqEDaJyU2Ab7zN27KM/CFFhcf96PGi0OpIea+k
l1ohpWZpGNLiAOYrOpPMoLZobhRAHMoawKN1tNBcc+Y3augFMjiz4NrW9/nGs2Be7tVtxOwPXD7E
P6Qo3d92Iyf0EdyiEds2h/VYEs9CdwFKaJlt1Q/cGk0DLEFZCmwv2aNeHF9OQ4gG5zmw5c324Nu/
WmtC60TGLN/LswzQhueCFB0EVWVfS5wEUkkKuWhMQQ6sRDUF9GFNm7i1iiyxk88h3ed5aLat1dj9
9BLpE+mBQZZtJHlv9FbvIUO4Ceu14vsQZbNqHa81jbfWOCf51lPtLvnVBC91sTeCzwkAJpk7xk4A
jDHfzhF5VZ6y6+UjXx+iwfUSxjrTxdgSnZaaoBmKLAEl6FpakDjW9QQozOeX7Ruvmjk6Om3zZFjf
BcbnLGaT0o/XQZ/pJT3q+jxeyutO8gZgc4/ogjSAPfKE0p61vl/fa+ad/fyqjcRUzMTdNCvgk2B1
sn/ELMLn7Tf543T99R3o/UCbnSgpmkx9Rx5j3W2m9+P55QU5iwkAqsD1m1y0KgwYGyE7Yr9H6Cbo
Vg+FWay+sVkctcjt6fZXUNYaCO+iDCBSgJfwqqqIGqX00AmdjHGvRLtCg//bmbgJc3rSBomk6WSK
k2HepkcJ9L/oAY5FwLIECVSvL3usB73xsWNgZ8SPAJZ1omijIwfV6gy+KL3wm46E09Wx+VVXZFoF
hbXn66MR7Tj5O+DgWaHDtRE5hipYpAL4dUPVUVjiFfmaG1+O+6ZrsniX18leab+AZuf409ftI6Oc
m9+sXBCZP+LCix7LtCzbqYh3MsZ9x/Kbx8i2fDelVtZXDM09f++FSP5FijJJHJeWQz2AH0ALY4Vp
y+cMApQh+osAdS1ZHYctVj7EO7WXngWg4AHSxR4qea0h8Ap4ea17gx1GWkVun+Gi2F2cIaVjvCE3
Bj8DY37tfTZaTJRw+JxUbjvxUskQcToB8ptJBULHaxpCdVrGKyAEaT42G++6xpaDEz+YvHqXpY7e
HTP/XReQh5j2mhaQQt37/IufYjiN680hYe0MXhTPiw+hPCilMMRe7vEhRRiZgvgoqjEpptXto12U
GdSkNFVDTA4tfi2eRlzkvd9BPAUfC1yw0ilIVIbULN7eBQnq9sapG1Wug9T4dXCoVMXSqtoJNPkz
rVXG5S0e2QUpSil7ZS733cxNWH/zBaDDgq9Cs2+f2DINRQbeNJpLBToaVwpZ6Pm+iXcVn5k691Xp
mJ5n1b1ZRKi7T4wmLVq8t50+nTgvJny370aNcVqLqgkl339zQlmPPh2xt84AETHFot5iVXBnoJSa
U5ebuf/6T04NlUgdNVARNaVrORP5bvSbCkIwZ5nK6rHQZFLFDElbPDVdVFDbRKiMdTvXRLow7bug
aOOdVns9yYCq7upD7jlNEbNqBixS899fqPU+TwTBy3F2XvaUtdhNVp6w9Ymh9xYfpw7IHx2pQzT0
U0TGCr0PntTHu7rSHvtJ/wJiD0MG6Djtt7pD9ornFUHjDXrJUqoFqpzWY7xLNb8lcdAdBDndZmli
+U3rhGlz1+CZil20x+iCWXa2mvmhXYeBFUv+rlc9hkO5eLAX30PdoSjEnReow8zzSPL+VCtfRfx0
WxgXNJLCY3yc19EiBtQ3SulVWQc+W8hJ1rbuwOvRShULZH4TuI49z4oU6bz2fMRX5CgFWIhG3vkD
rjEteieroC76D2HiH3W+f84qgA0n6xgTQyjvSWlqZwW61QTGNS84igrWzfA6D4bRSSNdiys3oLE/
Gzu4OlFF+DolCteiMXCyAxGhBlAfhv/erlwRpK4xVgN+NKop3jWiBOzmUkMawMt0BpUFDXZFhXog
NdZdyBlW6ezG/FuPgOYiKKte9UkR27clhg6Kf9/hxQFS+gt+Rhs1Oe5wbO8D9VSEWHUh7eHvK3cx
3oqMdfHVvsFOgLZjKIH/QFpCf44E0DJDp+5O5hOdj2sJRk19iGGd/cLRQsLHq1gIbV0ZsULY2+vA
yVHFAzxABvmF94gjRglYlCQJ/RyUy5+hj2PMYjHeTV1qxQ3CVqxDSu5vH++CY6nwkqagCqqpkE7K
butFokuC3ka78DvF0sKTJ2/RlU2SaSfC20vVr9vk6KGz37f5h97PRPaF9i7r3K/4rot2Qer02TrY
xW5wahOr7Y8okpAEmDjDWy2eR3TnCLnty19V/SkoRy8xM8XyZ9QZWzhyK0DA/D+/jDL8oqEITazg
JNSETCKRXr0VTFnoBjvjoTj7yEiv9JMAsGuD8HO9gyiBzfN3mZeaLnrTXo317Q9aMEHo8YPgy4AS
QYhPfc+gRY3RoRFgV8jfg/qW64yrWHzBMv7BDmD0+NGNZ1zUQvgCPtphU/U26J/CjojA8VG+sevj
eJuVn8lPKj6a+xV1TcUrkmFRr5VgIfpCI4aIlgUU+7jnPrUE+UlsANNU1VC9ZyxTsxJZ2+m5Dywi
JxuOgeKUVWtxcP9V9W1gFTwXtTKiW0yQyKogK9QHhfjQYDDwQS2/MbqVWgC7Cxjnji++tdl9kmxL
DbUJ3cqKVSg/ilbRvk2yGyQRYKkSxjtfvGhFF3TchGEYynxRF09C44N4ArJrtBvU3FSUVyNkGN3F
N35BgLKCUyUJmTFAkrz6qdXHVV8Oa0nfKOWvStZfB+kpAYD27Rtf1F0XJCm1IkSQg6IDySx5lMON
j0bsMJGs20ToKvJvZYLilagZwIgRfzysi5ODzsyFKNVBpYhyO2km1Y6xndHBfh/YWqNpHC/MJuLz
Q2yFmDJYdULYMQzh4uHONQQJKRP0nFPPNFX7sg8CDgq0eJeeIUU24taMj9EzNJm6drrN8qLc4h0Z
KNjNhTXxWlY6XvL81APHo6wcoa2sYRxJ3btKl23iu4FvmAMa+IF/vdwLgtRD8fg8qKQB+aCu2fsT
AgiBJf6LB4hap6Tokqojj3nNUhwWghLrYbyTuJhEyXvamkJtZh9qbHsZIA0Ulm+/TBCNVXMyDU2u
lF0FjgECJQlvX1MC6HF5Fw2TLUeJ7aecGSmWzNuB7Ju3L45uJPktqwiPkKkFo8C+vmazbJCvjfwg
3gVNn1hlKoSmNhSq1aJas0pblELR6zxZXKKtKsWIXFEbq/vR8EOGvC69TFROBMUAOCrMC+UeSpnR
hHGL7wAkHsyWKT7fZpReXvPD6CWB+QMuHqUvcb0w5LhPdSVZ6btv9yvhJXU1J/jVAKbmnJsRmlh2
wMS7V0xJAgRifIjW6Byoj8l/uezxr2+hfEeNT+okCvAtcGnUlZDztiB9d0rvpNWpat8EbxckDGW7
6DRe8k9d9DB1XOYBpHK3HxNSvOynyhpRVQGYGuI5qAX0UbMKqksWREAdH6E3cknoHLg+8t4zGnng
E+QsYo0E5beovt6+VLrP918H+YcC9UjzipPUeD7I1gzQ44uCCXYC7aQQM6mha9iSW3skHEOGFWGQ
lXjqqTYj31Z6HSMR15FIzt7F3sYocdu9Znm3HpqjmBB/ePKzRz+pycRjFldlKNzl6xRVA0l3AyqD
noaTyxomBmmMndoUX3GXFUQbBSeJMIXWDMdES1YY1VaC0OR8t/bFjZiJLuPwZxNC62ABfpouSbgB
kW7SHaNkKDAIjJy8EDxlUUrUCLpx4sxUFV0RQ2a8OBDgtZttxDmD/E/05SV5SrqSjscB6DABioFe
YK8wS6VE47MQyHMXDF9ZkhYxLPuikrrgmBI3IYqUcihmo9q+ZyFmNpGI83nW/twlQwBscoDLibom
C7T7EGZNzo+CF+38CRiqPDoWA7vqXyT/jc93qVI6klwxciyLLovE450ifzlvvKbUbxxjkjeoeWgk
rYaL8NIMhhVHL2GKUm+G3b3V3uunU9r1DPuzpCIkOPqyCjHCwkiKroYRxhI4w0gFxyrRB3i1rHB1
1qW0lMoacPx5QDagRkW91a4XxjrmoIQKYy+hkS8Nn9oBNTn/+/ZzmPXnLTq0wxWITcD5SM5jg5SV
NF5oSokEx1lsYVZgYRFPxKyZ6CW365I3yu1qpqLi9QI51Cl29PJp+NTzt9YSq54kXf0PbgrugaRh
eFFH2og6R7/C0p4+qqBq82/OAz6u8nb7AJceF+Ie/NIRcADV5tpaGMNQcdqENPr0ENV7bvCtsKkZ
mvunwP7XLRkoSutQmjw4uSYCoE3fNxIkL5qwEd3Q00drDPPGwh5pzqw5SXDH3ufsIQvR3NYlLQCJ
GsGslFIhol4Vb0kXn2JDt3Lf88xA62dvaazsIa9006u51DQSX2Kc/NLBwCmCT4ivRssXdTAxBrGi
kOfgGjWDGddrXSdqpzJOZpEIus1R+MEbUX4ahi7cIw61/C6My2Q3haRIEeq+yc3d7QteeuswWHiD
Ig+fgG4fDFsPxfMgTHYJMv5C953lLJSupfeAKB6aBM0HEFHax6nrQg54MIFckckh9khr36zVPdR1
K6JW1jPU5uKhXdCjpEnOEL/qSAntfPFUpbLT5b3JzE0vMQXPH74OyjIykv/XIhsonZKJWp3sIhEz
RTFUijDZCj/YBl85bR65cs1C2ly6qUuSlC5TOq7Oo65KdoX/jjy1xes5Q6YX/ZdLEpRQG3yiNJXX
J7u27LQVhu1EM+QDDF6Xpb/KENmZVd5Mq4LX8g0XFki+SBCXNECfb9kYGDP872Xz8nOk60NOpoRr
NQUcB4j2Yh0j4KwOhiWrjvW6wozqNxv2WZYuHpii93Kp5U2ya/ITzI9nCdFe3eU7TjE9xl6QJbGE
S4gl8gZmdTAAcU2qUXUvSbsi2SndVhRPQhsQkXu8fWBLZlVDmzNqBxirFwzKcMeYDa08Yb6/3DC7
DJufpHUrYGye9cYWzw1GB+0sGooVtPZrK0DSdZmc7PBEzGmYVjL/FilvQaZsvCC3qlGzg5gV/C+K
J8wEP9dp5h1/FHto8gEwl6AlOxErpvleOeVZb4YJRmGlc99NtjQ+p1psahHqpEFveUbJCp6W/Ams
oUK/C8InAzO415cIM9R5wuTNfAcTmctFRJ2yyGwGfTNqmc0BM//2lS4oGhWL5IS5eVFURZ3SZpPc
57k4pKjIcphYTLZaYXXycZywTzF5C1nmfoE/FYzhSWAHpqr+zHlfvAcva8ugT3CvgbgT4+ds+FW9
F/lhYpX2luhoc0MUUCYwyvuD9HFBJ85iDWVgNdn12Vb2drGqHMe6flQAxq+KwvvtI1xKp8CxkIEe
KqN0ionQ61uLjVDXuplaraUA/uiEwipqIGzEVWSgvI0OPSPtNn2iNSYWTKkmH8j9Kk4qbnX7Qxae
J7qHZVUCItHs5lB3WRZCxQttmu64qjS74tfUWjq80ZY1FbjwOoGtgUqAhGXbKEhRUtoIeZwNQ5Hu
KhlJzr4htb4u15JhChOR5a8MIFu3GVu8zj8E6bi3z+usDISZYGmFuY0K+/TMNxshsW/TWaoNqJCa
ebu3NpdIKRuIt+51lYcTrCM3wzKEb2D1yFYTmDr6h+99pBqep9Xwja0NiukmwGxmeEuLN3hBnzKQ
RRSmQ6iAfqQiduAfuCK0BKMjTTQxjnTp3WPXIl69DI5RVruWWckXeix6UZJd7tkcHzlxhEkaRQ2c
PjfcLCoBJmaIrIcyG1TKEVdhBHXk+tBuB/Tpa6LijKGne02609Dvexhq/lXwVDRPGF5gkD7JC1Mv
4tTxEl05tP5UrER9yB6HOAssI+onGxtYEXzfvvMFu6miigS0Ax6NhtLP475QFXLvZaLuxeku87vU
mdKkNcPgf0m7st3IcWX5RQK0L6/aavfWdrftF6EXWzslUbu+/gZ9z5muonWK6B5ggHlowFlJJZNk
ZkQkEpI1qCI4z1oY45L6kfwA5eBRVjSvaQZR2eJoLW8mnfeDvB99POY2gyQCpqzh13CG6BiaB346
5htykVwrWqoMKSmPCqXjzZBYURDJsgLsYRIH0AxItxWp7CAFIsCblRGYD5wSwTT2dVCMtA2UkQyA
QsjjYVowB0Jum0qw8KurYSJDOxj+oKFvchkMnUZKeZ5pie5rVW3yqtY2BkmcMK/MIlgMPb3To4js
rn/ttQ0GoCfD01nI13zpoe1SbemAxjwuFkDflnY3z8/UlCtXjkT+sWDmgx1nOdQ0NF3V0bK99E8p
0jQeCYK9pnvDvC8q0RZe8cWS0apgAwvRNOW5B0TDsIUlxieujYchfQCjaVQwo0Y0VHrlO0GXGFdK
GZVHC1Fw6UeXxiikKDO+U4Lz1AbFaXGNSXJntds108/r32dl0SyA6WRcMXXgqWUubBVSOrGZKNiN
5DbrTiURzbJdMwCJbzyskd2Radminm33qSV5oWTwpq1qO8g1BbNq2s7aXHdj7dNArAZMFPbmRZfl
0koO4r4xRLDyCiSdAxpZ5hYihsbadzm3wXlikprpPjJPgBZCiSsPSrDkgQMQgftXMiRT3vnHGW6j
zgjjuehhqEfLQJsWT5meUMD883RwYYU7kOR2mMuoghWp30z1nsaubu+WyksrQSNGtG7c7SVSzUYa
dRga580ie9p7/TrOvinanauBBiiLgbqKibIE+/ezQBvmRtMMYmMgtI5OPcUjMUAXTRWs2lqgGcgA
moluvYa2wKWVtpz6Cu366ii30XcnuosSKxxzexsXtSCkV6IAsBxUU/FM0CyMvL601Gk01TCeAN+n
bqwD1Vvo8SV6uU31WAv+ePcAgQATDPWPuhT3Lm+oPUFu1ymPtgSib/NUl+9aCxIFFRQf1x58aPYy
gXAHQ2QArLr0yShJbeW1Wh5Z3fFB0r/2JhTsj1D1dEfpYHuL5o3dndT51/1bK7yDLqIheWOeMnzk
slwyRex2oZVHueq2c5IH+vDgkPEwQsLEnOJTZVBUsA6WKQksr4QLgLF4GRlIf+CFq5cOx70ToYWF
oGQv3E7X3Lh6mTCeTX267uGqHcjigKmKQr/Kv79qiZpTo+ALxg0oo5NbtfuenogIj7cWkyqWEPN/
QHv5dDTFLaDZdZ+SY6G+N+PJmV6VRJAt1k0A4+Do0DACEeByxfoF91XZKslxkl6J9ZoAFzYW99dX
ayVV2KqDByTYBgxlxYVhUk52kpnVhxsG2oht+Tef48wAl8GrWp6omTXkSJ0TEN7LAgIoPQm7IWtf
nXWwsKcAQsEY9cu1qmOlJplWk2OjnIDZ1SwfL7RIlIjWrKCGoKNpBdwAwGiXVog8DxQ6p+SoDAcM
lHT1/McQP6fV8/WPsmoGZV7U4FFVBlbs0ow0qzJt+p4cgR7elEELhdNG7TynEWRwnjrH2tm28dvQ
R7I4OyhmK8+pVA2IsN5xNbsLYDAs8vQel8Z2OLB3Tzo2bmE8ZgW0MpfYPNqts18gqDm8yc7jH7sN
OM/H9Rg4JlzELt02FqWeuwSdM0Je9eElMh8k8y41/vwwubDCHfZx3Y+VQtDILpxx7wRGDpXSWkSY
XUuzDp6bYMwDswpuLneOgFmmppaO7hUQF9VsYZAk1rKRoUha7A3Il6QYVqgRgSDESsKAUdtmmQ+o
KF4QIitrpcmgJHRM5U0CebxMulM6wcG1EptMPg5VCsXAXFh+Gg7atZjS2s+geOmzP4wQVK2qMAfh
KgLX+Xo8sDDnXjEXprjd5lDA0xsbpmb5ZGbDIcVkQSrvUPPyJPKWtGQbK8F1kyzErplk3p9tiEgj
cjt1wP7b01Pjk+pgWabbQndQmUUTmkXecdGe0AUKrRZM1UYQfZ2b6i4zD6R/peZdk79ETi1YzbVS
oYMCMzqdiAwo43EHMDZFRGcFgPilvc9k1aVSAi3eJlh0zZ+TxNVTd6w81cKDoWzsP28RXBjn9gPe
qKWi1viWKnkfVcVVtHuz/3X9463dqS6M6Jdfz+oSI7Ft5iHqZ5lvfpcUz4Iym+zaievI7ixB7HDT
GJYgj7K/y0fN+cpygYpHcjyPBM4pQ+UPde/HZiNYP5aVrpngAnPuliiWI+Al2sQbNwAgmlAla3ei
Br/IEy4oLcUETixW8uO4DyfBdWb9b7N5iRiciBInd6qBQdlWkYNVQo1WPYoOj7WzDB//nz/PK1RV
rTkoEeu0F7v5Sd+Ub+Xe8YovQLDc0mBfSd4cODsmFH896AReOdzFIyv7th51VBKljrY3bRy1QaRI
QoFJVun4/P1/e8dt3tJpC1qU8A44cUhGs1mxladjgK1o2tlaWmL4XUNBLwplCi4CIGLRKXFuoDJ6
QsNHOiQQVW59tP9RfREsncgUdxKjTaMR2sPUiBHEmjN6cWL7CkXZWX1uu13eP5BZVBkT2eSCUJJn
StsGNiv0sukYAtTm0ixs535LnEMvvznS7i8C5PeC8jWsWE0kJGUdXiqbvNuAqHv976+VWwGDxkUD
DxEmIMstY1JXbUQisHMszXOOD/Uh30uB9aPatO5PDbJaD/JWxzTb61bXrhrnRrl1tMko9YMFo9SP
gweRHufaMYypvChd6kAbggd9mcjVFC9nSXcANlRflOoky/LWLJ/w+CmyP+964H312xK3eJGVKEqS
AetiNX6VTu6PBrlVL8Prq7UadWdWuNXCA2vA0RCxgwnDosfam4zD0h7i/EklmKJFGc5CVNT6nJhQ
y2T3e7zv8BY1OM+IGqc25N/RGQTgIVSU8X6ksigMVi4VzApqs7L6gbPh0p85F9B3K4oC7bHJdAsp
zAav0YyNOihuG/+cIatGpvQwfI0Mwb76fBGFZZTRP4qpgLBza4r7tdnbBNibQcGYNRUdEy3zEwHg
RmCE108x2zrFfRrIBl09jUXBnq6t9hTpAjMrHNgLZ/jmXzGlcrGoAPYUjbyt4uesr/G4zIMcsFLa
fVObJwVVE2c6zo9ZuRmIBfyDUm9nqRbQv1ajBhU99ORlcK0+8eAkqpm0hMNmeaOh+WgsT9e3gsAA
T3zTSofWTVEBxwHJp4i8ZiLe58rTC2vJxEEYxJO1xS+TR25rfUktrKWaQOepNcK6vSPyaSB32Yxp
8GRfTLIbzyKdNLafLk9omGW4c5TdcXLyaXg2HHYDmWC2CPAEo79U6a5My6CTbV+IXVxdRRMFD0BG
2Pbjtt2UKSQfJmYssVxLusNjWnCn/Zzg4Q5rvoCohiflh3bZ2Usoiww1WRJYyBMTN2hMqgAPsqpE
JQiRGebomRkU0ADzZGZKQKyYYEJLTrPR/5UzDLlqQ+gMJchLKxkFP7qPFvSQypZRukGnlGLB9XaF
ZA2JPIScwaqbgH5wT5ysQNtTl3O4cqOXLkgPTotn403Wb3T11Wg1L446L5lz6JNAs1lU9lxNIefm
uZXMATxOoxIby8b0NMu6Kc0vapp6tnySCgz6G3yphlxK/2pnRtCpzdaCWGQJDTHXFEp6fD6+sRIK
KvaoYJlMoOhyuTGZ1Y5KHTtQ3zT0Z5xS0MnfMjDLxYv++V58aYo75aa4MKSsgdcZJZsIAuTxzZzm
YTXOXpn6lV26yuiRn3+ew8794zJMHZndMM9lwQqzlv5UDaKzm/0BPpcAFwGWA24/OMM5rxoqV7K8
AB0oy/iCVtCkD3H8FOtbczM9SZJgd6xlLk1Vke+hqAkdFs6dYpFros+wlsZDEio11DeiWZphuM13
Zm8VEGsFQd+yCv/6OgoM89gai2rEgMQ4dgzrd2zj0S+Un5OxMfIvCVCg142x+P+0pr+95FOmTdU6
M3MYG9NfdnmKZsHfX7sqnK0iDyfPCgBJ25LdRyrbNfSn2IhdDIdzFSK4TK4nGhVAPVbqMwGEutxe
FtRrLHkaiuOMKuLYvZdxd1Mnp/ZnJe1V7aekbVQtCmQoEA7aHor019dx9aNp7LaH0rGOqtGldYba
K/seGVsDlzXeoZiiPLR+5zXj23VDq1nkzBDn5pBJep0bQHzS6W3QPfOYkaDFEBJQ0P+dIebx2RmU
lfPULx08yl6SMJkxRyEFCUXwTFs76ADGQNkUjUxItrHwPDOiNlZWazW8mcpX0NjT9kSS9+t+rEYg
mpYMUo8DiJdpsKtkqp1SxY0fU9FKT/FEV5zVL3JmgPNhAFgmn1QYqHcKJMBjL/Vkwf3zgx7zaZue
2eCOakm2iqnSYKPam+6T7uZ7ALX3d05Qb9+oW3gRRma1AfV+EbxuPc/2nrWwCd71rST4Jasf7OyH
cHEuL1mRaTN+iGbssu5GHkO5+XL9g/GqqAgGnF5nNrgQh/QVzdoKNuhRBX/50Bzy78lP7b3FqNAA
gtPh4BnUrR+kL/a28XuBHAE/3PGTeS7w+9xOSmWB+T6wQsS9t7jlHqIEZe0tB92VXMurQiDmYjf7
WgcUU3RTn/oY7BYqG/J9+ar+KH8ogbJT8S/XV2Y1yQCCw2QAAGHgtQD6MteyXtKQrL9rvgHI41HZ
mjsr3f47M9wCmJkcq1ClxSW32JeYnje+U0jFkK3W/AKq9m8ywJlP3DG7TNReIgYsN6bY7SKMOEIp
VxO0Z1ajFsNAoWGvG9BT4qJWj5xCsnsYsZIn0PZcU/ra0iG8vmwrhXbE7ZkVLm6VErTtTAVa3cK3
SXu/j7aafhyNl8F6Reu16WwPsng5YKuJqCm0muQc2QZhEQBrSA1c5lGtikgqRfhkqdJPm3jRdHe2
qeIrJW2I29iaCAC8Qr6Fs2jB4zX8cd5yWU+3425MiY23ub74PcaeDxiEBe1UQzuNNQaeNpVHcdk3
7vMYzZscKApdEDmru+HsF3A5UYFIWiz1+AWyNxrfaI79SDbFHuANKxNdBtfX97e3XAA5ZjLiJREh
JS3QKEnepvyLFEEDJPt6PYbWrrgQ+sCAKLB58WLid4NlANvXZeXReE4wrcjyW+sbSec7I75Vuy5Q
Gym8bnCFkI+ZjDgVAR0HrgfMtsvImVQDOklFAgCKQ/V9O2ql22ldFqTDMEJOLC+hD2UuIZ746a6f
qyQAeU/aOl3b3455rXlKhUk/YxdJj5UTfSdW2aNdjoq10czQaQCv1CUQdgiGsge/iPT2Pk+oDozS
5JxsJXUOgLHGu+s+rX0sJt2NFjP0/z8pRRZxJbWAkBZHyW5DVGPduku9Ts4Dav+5kglWTzdQb8Cb
BK9c9XL1BgySzE2ovR4NHE4qDWLSuJIs+EartRuGjGQsHw2KkFxUMFJg1CZILNPP/hXc+mqDBuWE
GyY0ZVtBqlxdvN+2eF2pqst0yDBjV6EwT5q9Ue0NZScbotLe2gsVEFncyfCeA2mdc0nWF9OKGa5+
idXIW8Y59mt7eNHJknpONX7P8r4IFVp4ul5CkHKYg+sxslqiPfsBn/yshw68EKDMax9lHPBfHlXP
+Tb8iAdXGv3hbyo6kDayMXQUfeZPc99Uu9GrWIa/JWZLVt4cGo7Io9UlBYYaeiyg1aLpdxmLqW7W
bTNKyFHUh6LbcujKsNBPiXZvf8sxVOHl+gquXXsZZPu/5rjTLpuKFHhupEQ06X/R4kmJhk2s1oFZ
Zn7XCS5lLBz4+y9YbuD0QJHF/CRyMHVdTR0LX0uTvIWE0s+inW4ye2fY2S1Qqt+myhBsulX3QJNF
vw3YJtxGL1dzjqxmaJOhPOZl58fNwexBLwMFBN2/JBecZGvXEx2AI1CNIM8hfxSxzl5BtM/VWcmB
ga8aGjZSHciVs68wKOUvvtiZGS5AMLRRt8usZ2bAEKqSzQCdEyCLfDVa9ulidwJ7q3uMIZYYaRBK
3PwERzmJoPVpgSWkVl+nbptBwJISutVj4NUxUYJUGzSvkua5a3WB6bW7wbll7m6gFglaqGZVHofY
b40Cc9h8I542XSvtEXaeM95fX9q1LwgNMxXdYVyI1I/ixNkXVAopUxsd1AmlvSdm6pH0lFYiCeS1
kDw3wl25zEnGrIoIYVJY26RS3Cyr/BGS8/mmL0WYvlWHcHzq4OqBacCzVRSTVnqfGED8mqXuDcpM
vEWC/KVlyCK3Vk2Z5oc2BDzg5d+spVWsfhgRltqAYQbKMvuVbO9UAPYFe5oFOJ9FQGNgDES8BNCo
vdzTlTaby1xHQPnatSv1k98nX2VIkOV18OfhgKCHL4gFZC3t0hDmB0B+XwNpYs73FQR15V36N66c
WeBioetJZ88agNJJe6ryYKBeGe2IqHq/to3O/WCf7iyss1zGMDUFfqRGKC25Pw4Psu42T3ZEArsf
Hq+v2urnOfOJ/fuZtQSK8L3FAO14Ck7BkmogSvaWN9VWEuoWHlTXza04hzhQVLynQaMBiP7SnJmN
Bsl0nCltMrnzsh/NHxC5VLs9aW7KXJAgVnxD0R/4TWD3ULrmRZicqq/qsWcJqdnO7RF88MSMvEE0
RWNlL6GTg9Mf+MqPbHTpUw76Q0yAKjvKYEMbttf0e0MSbdiVPHRhhFs4NBcmQ2NsgJwEPfXm4QSp
bdJAckWQxdcMoc+GIYxMvg+aJJfeaLOxzE6O/YrOYRLrgTS9mlLh9uYr0MaCaFj7QADZAvCN5h4A
01yoq+pcShlmt7B7b5QHWbWHwOMyCO69Iivc0lm1kSvtAiulsjcwtlp21eY+E102V8AvrE8CUieG
hGHx+E5JLzXQSqE5OZYqmrrao22jYtXrOPWt6ui0+lFr3yUAzmT0smPdfs9lfYPxWmhpJMpBI6Im
wFplBFoywFtAXIiJLqiXH7Ijc0d0EBjRjwqSKXFtGzBSiZ6UKsbQtDu98DTH74fn2MEk7UJ5u77R
P+RkuLwP88DlAgcMPrbBJUtd6uYpbgHoJnm6qaP9OO4a6UATCS2/4R6nThi3M+ozrUenXvYM8jTK
DaYHnCYTogoHQ3qLrLDPN2N/Q4DpHZX9oL0RFDUk9ZCqm7Lb2SKdnxWJHMg5MLABmJEyMMXcktFS
lvpkaQHdt/wiRe/EjLcFxsyB4JN4GJtkuHU8B5KyeJY0uPhVg+xW6U0+npQJk9EWa4Pn6u3Yil68
bK0+rSUm4EIzQDcgFcWy6lmSlidzwJsXIG1JreJgwiV5U+tNJ2gbr+x8W0a9HlR2jRE92L+fWYkn
nSZOnQKQVuxlCBtr3/Fecqw7UQt8hV8OQgEKZ+wdw/S3OUO9ErW6QaG24HxJxv2Q/LTIC4EwTqVl
XiH7dFwOUxvfOt8z+taVb0k6fOlV6uLss+R8C2q64CmwkiBYIwSUZICHQOvifs+IULAAJWd6/LnX
Ff17v6ibJbMexlqUxtdMQeERfFi0zDDhjMuuQ5QuUcNmGZRp7tvJTsUoT4wH9xwiQk2sW8LDBoQd
fNJPolX6ktp6Ddj/c+dsxuamNp9nEfBprWsAxc7fRrjLHVq4Ehn7BjB/1faLyPGk4odkE8+IjRtr
+tVuMgPVhHkIba37kkStn0TbThvCGPVgfE4gwaRj9+dAOkxaZ6xWtLYYbYX7nJlkm7ReAAhc6LMS
hem4N+uXSURfW9mTF1a4PUnk2ujAEQQlYFNvBQHJfiG3323QwXGHZfOmIRNwuRMNZWiXLgLEtmv3
IIKWe8M5UPvwfj1Fr9xbkObA/sYjEexcvn49Q14JvX0I0KEPaC+1CyyXGz38hQ0chw56SzaQ1tyl
3KRA+mNeDWrk6qOxHMsYLGARnWAt0hm79L82uJNmlosyaihsoLgLwKTuZXmIvQ71S8e/7s3aN2eT
pSDWh8MB4zsuvwsSxVCbCcCgaXWjp9Afj0XqOyv3Y8yD/W2Bi6rIAX6/LGFhXrbyBECVE0IFCrQB
ECMMQ+DO6sKBlg25FpBawaO5dEebKBZuAEwofTDSYNZRTMXM7etLthbKUBnA32fVbgj8XtoAqoeq
cwQbyrNl/2gerP6picH4FNxaV9ftzAxX2rQInp5Wz5B2rxLQnq4ZQQ1efpSth1Z0S1gpi+GOgMFH
DHcDzCcXbpVKYnshwG2Tor219PaLE8s3hYn+i52Zj4okb8DdB4GlnAT7deVzXRjmbssSlEGKtEbG
UePJb3UV9f3WhQatq8tUkIDWfGSzbtkMAkC5+UpxrC9WLA3QN11wZ1yUnTP+qm8xVEJ50uTWK0w1
vB4la1cCdA3+Mci/OlBL6fOiw5UgqhrlzrC6OMw0kt/EU1cGJe2zkBZq5/a5AvZEhBlQGlAnnjPR
2UshBOaOQzqEMwr2j+VYpCYIigapQhUikSGGjk2Chvxake3i5/I7B+Krmh1DgNUutWPiPCVNepdF
UN2NDqnjtujdZGXs99Ps2safP2odlnoQ0ABlfRoPkYOZmKsJVsrAS7BTZndQftgy2qumJMjdKkvO
3DHEpgfhSmRDjRXs38u9GxHSWLWKy4rWQmK4CeyscyfD9iGWutXag1YeYsyiQ0/Qa22yyRJXsULS
/CTptoscX643DmYgTigfQ6R87tzMqZ+1XrTz1945Z7/ykzpnN7dxEVU9+ChlMLQvqJi583w7aH0o
QSQXQPBvCSZJErprhxutz++uR+5K4gGmHZMHAT+ChjcPHFOXWmqSHNesgimH3ZsR8aTaU4bZjSPM
SbaUf2mPi7yiHnNpGfFNuvQIjpGrjfoudnZ1hwGoaP5Jf2UOaDwopKOH//HoPXsTpFJiT7mFxYVE
qSvZT5LWuqY1uhKGfkjqYx+3gjPpA1/+Keg+hE8YPR/n+mXQ1UhmxJgxXMYY0fUdclASs9RNtG5P
JRNTQjFTE0M9yRPN6LYY5TCNLM9ulqdyjnaR8lAux1rTIIqc3XZVWDlhrNlfr3/ytTyMObfsmEaT
ArO1Ln+hbTaxRVPQaNRhAD5DArFftbqwVufAXLRZQLdbS8VYerb8uGoDg3JpLamtXq0wLuGYV1Wg
Yz48AQ7HBKdMi+8aDMBtW/VtIeb2uo8rd0P2zQFQRuGM9RIurXYdgRoTEMIQTnqULOIu09Zanq/b
WF1H0HYZvwvYeL5gUskN+PgN7p9W9r3rTMZoYFKlqWhCw5odPAQgCcdwIgALXvoSlTH9fxFZNdvX
zuxieLlH+tCMReUs9of40D03xOVLSW01Epu4iLZJH5ZN/DjZ95hgMujdZqJRoLXx5voKrlyuoGkF
8BS46gyAz8UGwC3V0H2gf6OnKdZPRD/Jg1fb1r5URXJ3q7agwoqOOISWIF52uYqVPA5xp4COYac6
NN7HPqggV1o7N12ebjG5S6RXvHrGogjxj0EuBGnUFXNpAk+dlr8WKSwS/UmRf2Big1/13hTfL5nu
R9jmUCP+i1U10YJkchQYYsK9WUjhDO3UgyKlE79wdc2bE78UPSXWoLMOXl8o5oBzB71S7ttBitlo
Mx1QT2o58XaQGCy+bRbfWnod7SVb2hAzKg4kb+KDaTZTkNnDfaLEzpe0UY2TAm0EQepd2/OYncvK
sYBUgThy+YVba0icphiBlW/BsXDebXo/xaKb5epnRbuOFbPwPxDeLq00nWUOvaYAQaSPNyMGElaT
5RtDuVdiE//vNmrq+K2k743+Pu+W8Pq3XV92qOkw/gWyKU8qJYtGrGm08FCIC0x+i9TBb+a0COQ6
weNxbAYPqa/z9JxEftZPNjhPE/E6Ew/Xoa+lo7xgtPD137S67sCwocZkogbOvyrlcqqK1GA4sr5w
88xyl/k170Uq12v7F1/WViA4yIb9cfvXdkjbVyMTHW0bfwH4I5Cz2nGjtM82TV/etOX9dbfWDKLI
hThiMq44yS8/tGNCrHgYwMdrM/NUji+KDOrzSV/o3kzz3XVb7MfzmffcFhdUi2NG08KIVm3CBsOq
kRTEs24JDsXV2MVcSGAZ8f7Hq5mdNGe3oUq3izF2sGczp6lDCNZkQZLYUQhNOExyncdpa8j9HGiT
QgKzWBzFJSSix9kuzc11h9eOGkaJwvwAdJ3wPS9/iVbR2RzAwz7qSw0d3gGAwxjC2OEQ55NXaEmH
EQbO45h2gyBJrB2muAZCAAtcWAuvkEvDJG4SPYuw0oP2TlGwd/RT22e+/ReYZ9S/HJhBbcL8NAmi
VvN20iM4CMgQLjm2nm/RJ2j8bo5FD/pVl1BpMwE1lKESyeX7ecAh0NY42QwN8F7anXINo3/zdzz/
BdlnbaejWAooEhtPhax/uXh6rUdjywgLJX0ASd9NMeVLLee/yCcY3KRB+ReRgVrzpRVQyiEUO6DH
WuGWfsJz4anTEmu7OHHkXo/CtZXDHRG1bPUDksdtcbVKnNiw0WDNWDpvXKu6mYqfRiJ4bq8u25kZ
bnfPCxnSwobEIzq4avoej4briLruq66wLgCaPxg0wDOPAPTPuw/8okPvk6j2IbtnYa5cUn6/vmSr
vvy2w78X0awj1CY4/tKWskHWCYZ/1LkgO6ylQzzZ0cZlEEmDV6lDYqpzHCRIh4oGqaTSjxBs1/1Y
X6/fJti/n6XCcZaI1BGAMOtoQyLb19U7EAnlvwCR42Hw2wwXyzbuf1Sl8KQA0kJ56p0djd6ueyJa
LC6VTpT2VQxG2VFJbFdqGi+WLUHSXP/ov73g9n0EZIqkN0waW7Gg5UgT3wbZDLrxf5NgHFxucOSa
oDzyMz6APndiK4KhXs9DTf2u5eDH2O/XF2zt06M9CH0zKDqi7MEW9OzTV2ZC4nwEJArb0bFeW0Ny
Qffxp6wThDFbFv5UZ6pjePw6QErz6TI16zlaHAgEmrgZFvfp8B38+gqTRhLpG53iQJn++MoCHDhU
7wGcw3+f8AhNDpSHNWJz5hMoHvPdYreuHAPLr+a7kb786TKCuAbOzYdkJYpHXNzlUwPBEQK8QEsw
6PJ9ro71+BpDK+u6mc83BUg6o1TB9IUVfC0ueUqFuiwqRYFK3aQBgjuoA8UrBHvo85eCEVznQYPA
DBudVxaRK6t0HArEyAh9D1P2bbkM6VDjgJshe2R6OEEwZXneXndt5T7G5Kqh5AhZVgvVY25fGdo4
j2WCUjyka7N0Y2jv2hhlLsBtngQJnFzP3SmtvHyZj3L0x3satlF4xK7G0oK1fbkL0kJGFahApwaH
667WIBM9TqCOivbA5812aYbLs3qVdrpds8do07pZGXao+ZvKg2mH19eSJdLLvXZph0u0ptEoZAEJ
+2iPZZA3gN+Op1HrvGl+HGXRmNDP+ZAZY9MOETC4O3A3LqVZskwaE9y4yG1R3CptBxUEgQId/9Kz
mficwdQPNLCWMb2Ju5wYbW9XThaNjwfZa2K3v0lCzNMNYw8jxe6nzfv19fsYi3G2gJ/McfuskxeZ
mA3MjV4F4o17wtDikno0AF3jq3wM1JcbivIsdb2j5QVPafg+umWY+3tR+YLvpXz6JdzqVlUFBPAs
jY8n2/Jf7bf83gmnyH2w6oP39N59n49eAuridf+FVrlTwSn6bihrWPXjh7B0260BFp8aJADBv7sA
dqiDSzbJyRJ8Zr5J8clbbh8OhUEb2ca6z0+4tnfSzsTQHMyx8abBNeXn6m5qvPSl+9q9N3PsYWZB
GjqPi/4tuzExwNqj2Y/rC8Glwk+/h9uwSWYledtiHUoUqt2NHNrb2qs9wZX447l+Ldy4/dqia9MO
FGYGP188spP3Vu/GN18z9/sQuF9617gd0YN4UL1pt4A9ab2mm/KkPt/I4ebF+U5duolczxve5XD0
b17kUPPuRf1lnkPzn7XACBfWIkE1n4tEjOLJcyLH02PuIj96wL0F0OTZxd6fipJ9ssRFXxqNZVXP
sLSE/vSYoW6X33VeHgqWnT9xPtnhos3SJztFP2J67Kn7OuxqcFPb1N3n/lY0kUG4eFwgaXPb10YB
l8xTftPf9KflxtnUrVtsRHuXx7198ooLJmqapZNReFX7EvotloyhO4M7qTvFcsn7lynZgmJV78vS
Qxeosd3G3GWpRzFEGugEwUHEN4D+82PQfTCgRs2ACZcHq0NQDVAtRHZ9PNmLh3b+g5K4+enOmt0q
fLe33hK0u+xAT+NWcKb/jzPjt23uTmYuPR7VDRZior79feoP9I7qXkO9LjAfq3sj7ICKRsnwespY
N4s5QLhGoE+B4uuly1NuagMEqcfHPMfE0nur+5L9KmNto0HTfsAMEki3/tQApDLqnYhEwV0P/3+1
z0xzHts1Sak+s2PLuZF6z87cafYd4zDXmNIl8HPdlsmkxlE9ws3+0k0jhvjZNODLdmG/XzAp0m12
pf/r+mKKjHDHvu5EHcYSwiF1H22cQ+G+KF9LgSPrexPUwP96wh32eV9V5sKyrzo+4mybABu81edN
V+7n+WhVT3YsOF7ZZv+U7s8Mcpl0cWiiVT28aoL6l7ZXPJHavNAl/fLjdIujUszuHB8N128ecNdE
Dp2CaZML9jevDvSfiPu9dlwKjWqtRRsThuyNAbp+AJZLT7wX1d1noG9/G107sL3rMcETp/9jE0AQ
jE8Cv8bmvlcJrg0K+rA5elbvRe/giicveXBXfCf1ofSL4Mt1g2zDfv5cv+1xn2tO5DwaEtjrjF9o
lz/Vr5gkOzw5XSMw9D9Sx29L3GdLQF7NyZBMj88/YjSivTvdfym247bdiqYyiXzivptD0iyxMwcX
PONbWgEpGHmtAIH8P4Lwtzf8mSfrld6xC4P8nj8lnUtc2e8PsS8JksT6OY4iyX8Dgsu4ZUbVbpmx
bOn7M5JsuMNgn9lX3cNfZQpAZzD6kAUer4IwyzJkAqKKHa1AM21vLe9b+Zi52+vxtn5onpnh/Bm0
WO8yG2Z6AwrDnlGEklttzMdv+a8uKJ9byTWPkBtyh420fwelsjmIJi+u3nvPfgF3kAwLVWNq4Bdk
eP54k9tCmcN2v8eiBWX5+9PWOrPDvfmzLK47u6nZgiZeFkZ3qD3uXor7cSuC2gg84o8rxc4zLWph
qQrim8R7iLb5DuLigtwkssKdV0tVZFlPYUX7kjyaXuY3vhwu7+/XA2Q9A/5eNj4Dghaa1UsOM9Gb
dlu5ABW/OYHtR6F0XwT1aS+Sb15PTGcGuRRYlXUbmyUMDqHl3lanbhtvtP3N7Dq7g7K77p1oDbkk
KOfyqPQxbDlbqNYg+IzgqD+LhiaJrHAJ0EghgWWxrayepN513NiVv1gn260EIc7+Dh/hoK1h+AvU
DViF5PIkHpWu1fQ5nx87edCguxlRf0jTajPUoyO4Vqy+2tHxBz0H/XBohjGfz2q5xFiGQsbojUfL
jQ/DXX0LsffM111rowRV5EauGSbuwcbA59e/euCc2ebZ3hiqqOt6AdthcZvcRsndEPTfZMe3g6gK
rgfIavif2+J2mWHOaevUsNVXB315LSK3SP253xWBHfm5fGcC1ZrvWl/F7tM3/9I4d/vo/o+0K1tu
HEe2X6QIiqv4CnDTbi22Zb8wqso2xX0XRX79PdT0tCmYLcTt6YqOqHpRMoHMRK4nXVSmgZoNQ/Ll
rpeGCth0DyF571+hM8jUdxx6Y87ikFlG9VohiC5yDHqFgSz5yTcnVJgru2QZuchHvXn0K3UpD4xt
1K/rR00wbwK8TsRQ96KUz/pWgqh/gvZry8cOTLpXiX+honE4fPFW+Ix6CkNqjKfgY6U80oaght1I
myykpe0hobHoWp5L0h/WD20csMW8rEXqBaGqJtejIXVGYYpEJI7z5ZrqhheGs52sNy91yBOj+JkA
dFC/BE+nZKWRcCP/kmJjRi4mT0B4PDFaH6r+GVYGhJbWmV5etaU/r94dw6XoYaePhXHMaA54YkF2
sXMe+ypakPJevJyUq4lhcM+NR4NR7rY8R37UgMZLQ0/LcPMuGdbZ8J8VM84IPSAZ9vKYqVvu+IFQ
yIxGd95MjeoLzMlyW9LQ/P07J/O19S6dzaNsBK1ZrwBHd/AMh17X1EmQWpt/8PZ28xROZtTcRRO4
5E77W1xnVuhRb45+c+o4nvXhXHiggaMe8/AimTe2yAupqDuw3NKTRqKtaqikx/XTDF5rHO86GUOi
uFEl5DkohcTwN7LhzWfkQ+K8fOx86n+UTVOBgdhXrWQWuWXWZFGUF1Potfyr2kaiWb9dfmMUfYUA
dC8R1XSMQ7k90GaJ5BMg6RqCc+WlE0ef+sFHMMaluhbTFLjvkFxjXazOT1PLqn/l5DLfvyLZ5vE6
/EadMnVAj7EwYXopSi0Avcx4OaHzjeZ/NpTueHz1P/NDPTDeiEK0Duw39mzjti2lLFZwtnAszGZ+
JpRXUh+X/gEN5uiyMPDbFFPxRyP+FWvmxdFN1VhNnxc1Wa5T5GQ4nfCjGXe02f7NFHN2eqUXV8EH
QeH9XSPiIvQsj+z3+46gqrqI7e38eDZyQCot8sOXs0t/75yzSZ+pef26mB59duhhB9vHE+Sez0dn
zdjyKJyhsSCX8WgAkXfZzh9buvE36Zvr2zs8cBCjc6pocYafxwCuZ8uHxcLZ7XYcj3dU4wdEGAMe
X7Qp1h2CiBHnVDaAYUchlY856e0Te06aAJh+AEEDsoX1dIViitkTtYPon/dSODWyUOQ8dWNuFzZm
owMck27w3RmXxEvDTA6ucXtMmsDCbi+q5FgkoqI5mvfisdCkN+OlYaF7D6GBBbFsvR0Ib3Wposh3
XP+WVNsnWkXizz0aIyzdlJ9sm5oH4fWreA//0MIOzC8sVcRGdvODc2+3kfAfhzr4Dubi6up8qfML
asQnY52SnGzDBQpsMsGnTARKbFqQA1Y74c9XtG7I9WIuOdc6/XnqKoZXsWoPs/HwPdlXsMGO8Ivs
Vs0RO6TQ1bu4rICeF5Bs6a8qU4d7jY5iB3NYnMv+KbL3ZJnn0FWLS9coIKsQFxcwm68wamTynsLb
DrP7AwYZaAaMNpL0CjsjMQWWgOTWbXNUbazjdBdeYuokOXQGygE60X8H2NBlyDRbJbqhAsvzl/cn
8UhREjlfX14C3uKkEXNw/z2MtZlUXYX1EAFCmVBXLkaq5fp8WivNVyZkMiDzp9o1JcU0z496e5kB
qlbSfCI0tegTV04xSNLIccIzgezCJahD/1Uq2umh2v0qOOj+wEjFWiC6QDZALp6kZKIDqbfAxOxG
3JbG5iuhz5f1IVinr48Nys9H7p4o434JEjAsXG2KGoCdP5eWuz3AFXIe0xiTstvabKzU6ZWeqZjo
4qyZYESml7LWDM2zodhYc0d4Yjbi3Kn/Wc/9Fx1Gj6O48ss8A52aVpb/0lnF63QTzzNSUV5iSP7p
89zTYi5rGrZaoKeg1SyS1RFrobc5OiY0Axii0vwE87FYekQBvnKN3bOVoS7E2GjNdD+3vbMR/OpM
2eqo6a90M3ANbdesWoLmawObcdcGN0fx89W4/1jmkutrKEct5BuSFc1zc32cGZopzlWyyGyXcszp
mEQNb5uxKYXQKRH6hvvbPkHD178SymWoP13WoAxpMM61G9SdPpFx+v09A2wUJfnK0ehkPVlk9P+f
27w/PeZFzLU2PzfN7fRSsq2WrmUCGo7jRI89AEOOGEfQzdUUrYogkq+nNjoLeF0M4zqIBiKMAqGP
jm30irymaoBT1Dd0bL1P89dXuXz5N1r+TYE5prq8TtrwCgoatDwwMmdGYsMzuGayF9afd/9Nhzmp
tla1YtK3yijW9hTRU0qs2dvlJba4znlvLx5RYnxlzz0rxTW6cbT17cCIaUIQBjcONwgeV9BvnpgH
qRSEQNKxyvxYmsExJ3DGGyIfVIKWm8D2jHzJQ5sYyTz1Qv03RTZt2eZxpgQ6TvGl3OX0s6ObeOsZ
HPdi9KEdUmEscnCWw4uuohKmkM76fTaEN3c1pWgb04yQ85BxOWIssq8mZ8HtbysmtWmhIvuxmRi1
8+9Orl+GBHetx21kjKkqTLxSEW9tJu/eDu9zRtBxjfQr4XWFjUSHuKQBKcaUNslVy8PpjRSyFVZK
z6+Y57ImG29OEzsuac55qcef0AFFxrCWKvDbswQVxWB+NX6H6+uiQ5udZ+14zv+oPRoQYqyF5pZJ
KYfI7ubmCQghJDSA5DV/bJF6S/BDfwc0WEsxuRR+oIdX1MtPEbQpWnCOi8cEYyCUFE39boas6jKa
d86FhHNUhnjAfLfJ3kdsMMZhKnVKPalxVMmpsFr6fj6sS4qGOXgb6KpZCHQ6x85FIyUZeuTED/lN
oyqRrZllvqk1/lIa7VM4XyjzhtfP0fP34MvYsLqequc0zyEta3nRIbDuF33wllreQtpHRBgbol+r
uoplEHm5JGT97tIIPouCvQnr2ZMrG1cqkLO5WeyJbvq2cDSSz8jmKj3npm+GbuCbF5rvRqF+M2Q6
EdZr1M0woee8xfPNM02B0anueZ75CMl+4wDGanvkuZ+4j9G1xDqFujmeOgsJ7sopjfTA8TrGLExf
M8N/WHHdI2Dhhgd8aQA18t2+jQV7nSykE6zLEm8BndiReSZfLv14rJEs1FYf4wD7DcTQaI9dcj9m
vcNEnrQJZHlZqjRGyLm2UnRVwiH1AHhhTWlsJPZsH1dE2D8mfcOdZeTojjTD6kRMfCWRYUzzLwwp
I911XQELpv+C03mdGe9osCWTTU7wl7Oh0cYSn+TDlf4KD9eNvKQ0XS30eS95nhXZ2hPHexqpYd6f
DPOsiMqlAKg5TgZ93nSK0AEYgRvFbAJSW4fZxty4G2XOKzmPdFz0VAHCgrFBDETeKo6D+0+UElse
fFgwCRSxtQT1GivCBlK0g2kUBdTFAfsmFxMDmIGI2HjSMOL23FFnXhslRqBduMiRC7Zor0Vz6sCL
N6+LjGjviZ2+pjxx7++YlQEV43FYmIwuPfTu34t76GaX2pXBrkIKrNypbcQNRFlMFv0bx4sbxP4N
+0ENcCo9NjcecoUx3EVUXy+hhtIGQi5taVmSJS40EmyLpU+DzcTOTNPZoZ2cmPStJdgvQh6L/Kh2
93guf30Ayy6cyvRc9bWVCrHnFJ5DbGOb7TptyAZQtUBdIaj//QufDxN7aJdGMgu7FNmJ6WunxudM
miENKi4wRWxZSOxtnlDV9P48Zm+k+KHeUWI0usRITeBLLkoszhW9IBGewM7KsalJ8ohPvWOC9umO
PvmmOXkPqGeIHolJQB3tOH3i1uZ70WEve8g2o79KK7SJfCnao+5er4sECFfvcpjLJMsv52URaD51
ZzGGN4S4sOUskx23Qcs750R4H8E4jJhg9y9ejrOXDoE+jzDyfyFY9XWxasWIFMt907CFjtQRzdBN
qqO93AIQkgCjdpk//pJRQz88Dka1a1HSorrWUDnJjclKvtJUsrXUkUOqGsJ1sQ7OtG03mjf3q2VE
RVug7W9NMjhfMeIB3kkI42UWlQgIgqkOBwWSaKgGhgpWLjZtXai6hAex45VXxt7sIdeMx5nEhRzM
AM0AhUvhEb2+XeyW8Jga8brumGK8zgT5WkQFYEoSCZB0xGkG4DDTn5caxZLMOA6J3D1N9dda/wgu
lurv/eooCEZe7WKl5mxXGMmd3+sgY+NCjKIrUdJre5eSdUy6mr77m2C+TubBvPjwTM3MNMOfa3Zt
JOQNi4wNcxZTg5ffGOn+x4dgxwlAOQD+qvyYEHQrwVV8rz2+XE/vs/U7auf6r8jeGATecO8R+wYv
CTiWsb2jyeh85gbaRQhAU9gpMCzTw9p3ZBN7cJ7ORuU0uB5MS7mUly4Yc4nv6DJqPmnav8RaA/Cq
VjoT3dEOWvIOjFQZ0PSFhc7JC5okrTikebScJZY0I4X4LE0Xk4BI8SsGiM6lpTdE6JZaVpK8Wlfh
PCuod3isgaMK2MOUYIRN72Fy7x/cUlBRWcn99ihZMp1QfbHhZWl4FBht6LLyMrk25/YYO4Gh02hD
9Y/HPIw94yhO/c0DI+JTgGHoQtHzQKTf9GrzxGjUaPz9++g6uj8jNxBSsWrBgdHhkLJtRd6o+/sx
DzdHjnmeAAvRlw4B+wHMR8YeRzlqMwgE2mO5EG3ZVEBpD+hi+qmiPe6y47oeI9dyR4+xvJ1cKbI4
AT390GfjkR0v0RWqzj27sXQbENOWgHaI42MuRywjYLiwuQktHgg12KGbcArc96JFIa8Wd8kEQ0b6
Ri6mpK6cxEN+PeMsPBq5uDtyjOjlpZfqVQByEtRwMtOInOzq2YwG05To8aur1zTzXx6zOJZSuyPK
SKM3zdUzWj5aND+kL7Vdr2OEhn/KlfTso+fwMbHejrBCMzjPm80dRAftpIr1KESB9uwVxzA9G0V7
dv43Ekx0L9etiJ2QIBHX2H1S/A6i+b8ggL2QGN2D7EM27rVL19LSq3uZmIVwRLUU62uMxxR61flx
SgMKzCswm/ia77tte/TQrH42Go7q8n6+v6TBJUTSrJauEhjwgQorhoaOh9bXeAo7pq/TAROMfSgn
deZp/T0oEXBw6oSILsaBEp3qgEIpOV7DyJgxkJQG1BjrEE0jze/iaXtcLte3kjty3sfozzGlZE7+
rC7mKlyRN4x00sRcHIp1QpP1B3LG5H+7OeZ1cifiNQ18fIbQXUgp/WmweLrKeXHgqBYNmGXMRBkp
GKmOhPaIbmlUBL3GuqoiR0hu6+IeCSFjFgLdx4o9xCBoo1tbzd7HSkWP6JsrCQ77vVQiHlolZEEO
fkLi7eFrtv9a6sePZWs/PtGxLPzgZn/gmGqTKrxcY0irsDs/Xefx/rKdOvGHhyQ5DzN19Fyx6qDv
fQOi5O1IBooh+3EtiCJuzy0SMpM+zjXX0Rp9UAYkGNVWgpmvxi1IwKVCUX697ebHxDpel8j92ba5
aowMnbQVQviDPv/64Nj6Uc0fUGc0/wx4EiXQcKd6cVLy1yQx45JzX6MM4vSQAETHD9Yp3huXaxso
V//id0dsMfkjBr5R61fqXcuPOhcqcxpiH4SL1e+PhWSUL+y6VpGbUHsArnuico5Gr84Pu2ORr91w
U1RPU4Dr/m80GMbqtJr6aRl1x2D2O60vRBcXE4+3v5nHCKN0sh65kaAHMF3FhUrS/JJNzRzu/2NW
Rn03rLMAmAuw/oDsJd6fV6dlXT3t0u5WRVvO7AmZkgl1rYRM7NQAyiGH4Fjiql91e8OHQyTF4qYi
MdFqs2vWweNdX5DGwbrSVXEUX35v051FcmOlFeSt2MdPBWnnh4Q6u8ccj2V27j6AeR9k5VrlcVR2
x+Xp6hMPntxTa65/Z5YV071Pc8OsjSynyS9zIRoFKlT+FkVZXk7nVhT/YVQH58AIail3nioBzvL4
8rLOVu8l+d2m1CP2hNoY6vOeNiJG0ULjjLbaAGEBR/1HdXNAnRHhWTeZYKdM0R0v2U72Dg32JAnZ
s6tkpniBU+tOTc6p96f6iF1GnK+C7rZCBXaXaN1ozfetbv0u11cy//SpbQbIQRc0PRx2E2PHe4ml
UVX6ZpZFFFPqsI5Fvae9PM3s9+DjXX7u4E/NiW1ezMZ4W/w6LBrnayEQ+nYxzeeA8Ioho+/JDSAa
SxsB+MiY20puvHPcJjhv8TOd7Av5+Ph8eb/fH8HgvfL8Rp5kF6hxEL+Hs2eVBzY49vuiALzpfgkM
INMYV7oIxHJ6rdTuqKnpSToXJz29/gvLDQyrHlkOzXxAbbxnoQkvXZefhe7o5j7R23mtvKSt8fiY
xrIqOP9vIj2fg3PqZL0MAqWD1imWSoUIg5jF4fgai4b3VJmNhW7MOibakUO2t6Ks9PeA2Cjryzpw
mBhlF7QgFtMab30TXCcBbXT0f1PP06sUiKpy7pIuLn2XxhKM8VJtdX3tB1MtItUVnZuk9rPIyqMU
S54ff5c48l0AqsS27H4pF0a8me/y1aZI0EIxhfWfiPSMFi4rX8frY4dKwuQZJdeALPQFoFAWjlM7
L85j8mPxJpqAsewOWLr4CwtfJs38OPaCbno0TmuZ+gusUjAXXzuOrRtrPBiSYVcK5bOwmCkduMzN
mKCnJ37HSuQ3fqdNb8OYW76jwyiJq0TnNm5AZ+LAn1tvf18BKUQ724RxI4edw3tDxh5vtIqgjaN/
0LDpgFEZyfPy9pIr0yPaRlNy3s5tGNOVYJkLjm7+fC40SAdmINEXjl1pAqM2M+yzyP0aA5eGVZL2
bUU7nrsz4tzfk2AsmDtrk2tTRHDuF92SmKvF5tByxH1EEO5pME+/l/vdBHDqmBtFZTinc7JqDZNz
VCNCfU+E0SnRh3txBjL3cTkh8tsGLQTUQIsL71XjHhjzhE8ENCnCC0VSei1hTiXZ8ybzeZfOPNlu
W6VZXfSXXu7a00Hdc4wx5/dvDA5ssY6dbV2X4vdLhJIJoZV94NiXXv7vFfLuKm7yMKDgSxd0BFxA
QSH9JLxPz47jfPBugsdHb2QHVLysi/OLgosIf+m/gFrGm/0YKbXes9GzOSBwDrCmo0NXMOJvxUlt
HNUCUtWSHQ/dZ6SZ/p4So+dKkCIfLYNSt12fano6vZ+ps03p7+3ayjDMc8W05RZeGscn5+kMm0EW
Mq8olV75p6f3pwshK9MMyDNHM3+a5545TEEA8LVfqscoTBKole8WKUZC0IwBw4wAg3Rvj0VuBGzt
ngijNJ2ei5Nymtws5fN+C6Ctq7Pfe+u6MvarXdgZekY8tK4iq8uhzGFPZlL950s/By+C8nlV79Hz
sipzcrZ8u3JmONLpfkVezXSO8dxn9Jlqb19eh1mrGZW4+jBSLrs7g1u3zEBeswlwnAoBB/0ye35Z
48Ww5uRJo6vCfDU3lCe0/2AI/75XdtS0nJW6d05ALs9R3UApbrkz/pWp+ibBaOBVVjHZ1ifGjZyE
KX0FLF7AWys7Uta+PzZG+fQKy4AbLCU9rg3Lsj7FJ/tpZfZjXgF9iTndKtw7Yp7bq3bWtDbDoSGn
11lba4pLsgsncVao2WToAOVjDP0Mw+75Y17fixAVTYYayrFb1hbVj4/l/x+s5PcdMe+uckmwIjYu
wdEp3KwxdXxEaZacnWxjcPtQfkaz96wwpiREb10gpjg9Y30FGkRgYeiBEvPgo8NMN3gPwEgh/J4c
Y1TSQC5dQYZkLJcxMda4rvn86ULtz8rZw7tcYMBYx4AH72H7B3/p7yNlh2taocQs0gRsxh5V3hcQ
xRkaxUqHI4zjD+g3GcZvTrFzVcGYNjKhKRHm6tZwGl5jg9j/xk9X4JsG80i3cesX+rmXd+NklRTd
rMi1qAYxTXrIbExs8oIOHlOMyVDacxO2ed4e1WcFUaY1j+mnbNgYgnvDyCvvCLlXxRgPSZ1WWqpA
RJIUwGTeujwtMF2/23GuaqSV8E4U2e0G07OUeV5PB2IIm4E6ADpjbZOajj7HsmRenor3niqM0Qi0
vNOFKMNbEqNB9/aWHD/JH+THEVNRxzOMD44d+dnndM8hY0f0syz7qgeKIVkbzbq08KZsDQ4RzmPN
bsgKXKRi6wzScTLQw3Ykc+T8MdKL2eHlzOTp8UjO9Z4lxn6UYSk20xlYWoLcO+idrT35dC3bTNAf
CL3+2n18CJy1XKPmXhRnWFAmYGfOLXgdeAEYoirh30NStJqkJ0CpPj7CcY0e/D7zgmVNm7jYz9q3
TrxgguH9fTtHQk8maAaa4Sgdh6fRvcb+MCEDgowoXoEaMEXiHyqG8hdQyvrAnloz8/L2mLNeVR/R
YQQwUrCW51Lj4BRHNprXxz8+kgGDLAy4YJ6uTC1iDYsy+2MDgCdGoVfThUQXjv7UEK4rOGoEB8QY
wau1tlSxuAnl6whpAxQJeYmJcXv0TYFtI/Bqb5JqAdjJkEPawqx/9uYIyQNAivBs36hlGNBi3qmL
1KIJ0sXF6FawzRxUO89k98FzLjh6c8vZDfSmiv57/dIBgO324+sfqX7cXf/N3g5+3SuFSx31zvLL
8j8dre+hYx1ze24jEb/qaGOYm01sxJaDKI/H2ki+8Z4680pps7aqRB0nuETTcjePpphCLzD8blWU
lr8Bl+h8OIdnYckdCep15oFOsSOKcVRga3kfHAU1jdy3ihRYgClaZ4lj9DgCf7PEg+PVk0kSesBZ
Pmrb2VxB1pQjg+N++0AGGeNQTLtJWKX9CRqoZcDL3SK2qlDIaAy6aB1e3YJnLm7yNGCouACdGhDV
fcpMwziD9R8ja5gKXRj/Kgsw4I2xFoqeyFoy6+EhMCWg0an9Rhe7XcUxr+Px4jcZdjyxwKaELOyP
0L8SAaLQALEQM/CixonIR7Bk7qSdxddv9PwvoVsagqk47mKbn54v7xhj4r7wo+7tgCfGvb3603Qa
571YxOQlJ9XKUlbwKjSkgwHwZIanBTfs7n/ygUqxyecWULiAD8VtIStFjJJcl8VBx3bFfrn0Y6M1
HhkPuGPMRpmLdawE0CpEP33w8wk0MzgvJnW+ljseosB4EmxAjXEshFnQiYoLxgzUCtZWbKJ1aL4v
DfttYS5acnAQniw/HrM47uciKwWwEnmGnfbM2yJermqVTRG9SsBN3GaH4xzxiTgnJq7PwVjw11dz
y/hxyI4/Nt9kGbnJztIkm4k3sqfTFsuIsYXAhFNPlU3v1NMv9PFm6DMXHJRleEXFkfpFryDf1JkY
yUcTfyQWFcpitFoFx/f1nFwp6B83Gx461z+4i9+0GBkKsL3KUzrQWr4sK6PvDPOJtbcrlBpgO004
3o+P9h+E9psgI0a5J+dC0QfPfcQJswkYVtWwkf/aqRsOLa70MK6pFOslFsj0r7pgnzDTt+6dYdd6
tc3NLxPesGk4HO76X/yp/d/cMe/QZXYJgmvvfeMlJzFEBq0b9q/C5qL8/4PP8E2JcVjzWMDquQlM
20v1RyMStGNuJ04HT/8Ve0I6KluAjeKw9w/P7DdR5inSzuVfydTSrIzlGR0qsxWxMetaU/qhzHee
8fHC6wjjqAPq7DjzwVtbVWf5ove+bGEYJ4GuNWeLPurSuNo1h79/eNb/y5/G7lYVz1ocx30s865v
XWNOZOTc6S2i5jWaSf1R/bOkaAJjYiq/AdTBuQ8+DcvY9i76PrYtf/mOJCcyMOBvtTKdKaUHxwDO
muMbu+iZl0Ibzw7+bWo0drIeJl2LC61/IKH71tEnyMeQboH8Afdsx9/i77NlLM1lok0kregFFsgE
GLRMHATYsw3nxVB5ZBj7MpM8qSkakJmFRD9j+uzUUulPTCoj8vGvfvQVA2slmSczfMb8j22v3hYL
xEUH0yTzs+Uaf/68YoDlhH5YfZeu6IeLoHmxMBE+Ywc9J1wfT1ANLoAxURPVLQO3z24bgNXL5phy
nsBt2HHM0niI9n32jFnyMYV5dfukQ4qRWzp5Fyy6c3igXr3FeSTRjEXSpkk68/oQupvnhkt6rNPH
bIwnbAaHxZifiydWYnkFGyFB8nB3Qq9Kj523x5QZqaCqG5P6T4CWPOyWXJTa8TTH30fIlmWDTHF1
oY8Q16BaUt0U/tCFV3F8Oo5Zx4bue2MXzsowwBZGaAkyifCx4K3aF7JCQragB4BC8Eo4HJOO1bD3
BNP2isg3QMpt+Z73o9hwsPZPKhCcRPK1wG6FQ2A/vkWeyN/ig4E9r7Mr2plutUB14TZkuoMdUBrE
G8b/SIixONVZyNqqD6tT233Dc4/tBs6BKxiPfUWNLdIGwjWcSVcIxssyAwaKvhHe/ENEdzff8DFH
t3j8gYrdMO0GR3eZiJ6vTHrpeFmvp3jysViH2CFNHNSGD9SR3jSegHDeqduTOSAZKrNmqic4xOUZ
Lb20NLzjjmeeHntNWPJyL4MekOyrMAZba8N3kPrYxqev/BXLNRBScOFvb0txHh0iY0XOldQk0wQS
f7WM9yXmJtfb43zvrz+P0XaP3qRWIp+fhNASLeZAEtNXy0N4aB2Hd7IcV1hjk3RBieg06VWvMJan
9611fMLOHjz6h502jyjHGeap3S0SGFxkK/ldlPdsTxwrOxPXkUzaY9NyLpPzCrB5OsUPsE+6r3ID
CvdiyOtZRrrIEHi6zSPDxEhB7f5VcLEsxUEhXad7Qn8tUMOH7vFcUI4O3ELjwdF13n8NyXKNSrf7
BMC4x4rNczzZRNylQpanVKFlrW0gobSdB1a1/AOr3w868Hq9ORaLzcZdo0zpZldIgr/4xKj4B4cX
3tUwzoaSxZKX9zV0A+3b/XOC9nHb7G8GlbcXDrH+xx4oM5uIO1+jBq8leAESwfsReVN3tbqVOZbx
b1466R8yV3/7ACwUbJvpvpT1sl3HhqCQRHUCxYmuq0g/SDlkPZftpNq3GHjjrRrnnCmbnEsu4VS4
TMHmsvkS34rNF0drR+abhzmHH0sv69qPgqR3m+Nfa3Sfh9SeW2vZtiCKe89G+ZlsTAwyNeQLDVYc
6ecSZ3yQbILe56IEd6l5Qrni+G4ZS3k9zY2Gdpnp1rvZlravxs75OkTrIIXZWv6P1pFN21V1oHYz
dEr09R+AMsNLRrtHhD8cXv8hzfq3DN3m9Aa2pEik6bWU+5v0f6GNTKPiCV1rHCo8cWGCIER1QYoF
tuj9SWnmqCQ9tryecY5NlJjApT1rM18I0baCqNxfaLbDs1K8uJ9dbjdN9EDxSlA4reONQN9JhpwU
AMHtyZxjRDgGkW2BqyW5qtUeSKSh2Hyx8kho7+2nTbFH5Z5DqvffH9irW1pgcP1eWIdNg+fkaBiN
Sjr0kJNfyGSeOU42RwBkJmcSTfK68jtwhGAyBawtghWZU9PhZNcAonzvtUkTIZtFLZKkDQWwjbHF
xlaPfCKeJpgi3QS3NoQSa9l4IPHjIYuEjWy6giG62U1wBmcoelNX83ozrDsvVmgeVeMTiRoTVfs+
W8LvKR51Twf0GG1yr5NzGSS4M4Usr47+HP5+LBTjQd+AAKNLFUYjIkyYQ9IxBWS9/0bQh6pjRMjb
BrWy3fLfSeGAIPNEJ5IWzmq3P0Eyn9uuha4p4prt/jFfo2o1oNIL6eCeZlmcXFO/d+s7AzhxPJM9
mtQY/Dzrx3tRdNbzXpXUnW9H5FYS4BhSnqyxPjo2SvwVLJyWQOnqm+M/EY6vaEGdAzJDPJ5Gswzf
PLFOetNJs3PTZ8fPq9+4Gg17oJcqsFx0Y/pW8ipxoyZ8QIx5dhVBT0TxP8SMdWQJfxyDx8+ouRuQ
YNz0SA113b9lOWU63b8iy48Aleee38LeH0Z1QEW+F7Q6upSxL+HUIuMd63w+r4C/IoDnQQuPl5mP
hZpLjLEGude0rTQDMeN0KlYxWTZURmeoJb8Js20+d8ra4lDsP/8Re6x5yBMRMHqgGAIpP7UJssME
BRNHmfOknXddjF3Avi+40n1DL4roGNRBS5StoOS8QrEEYak+bzD4+vKYO54QMkZiguaRJK16LZYL
Mgkxe8ItOfHOjzEUkq9nF70XwmTur69LnV7RP/zVO3cB/ueI/HiO5lsYWVe97q5qruug9rJGXh9H
CAxZYw8ALPxB5alHWMBagZoIKEk/PsrxEu2ANPMih2I4CVodglIAprQHKtWQJ22ofsi2Hmmf/jTW
ZdEtpLUXwoV2nMfUx6cVBtRZcxLm6SXu+1WX7/FnaSmQ0N3MfOHBZownMgZ0GJsid60nph0OWCIu
IO03cYPlOwvn4POSseMJmgElxq74YqU3gdzL5rpvDwSSfAhdWKCu5vBwX8Y7tga0GLMix1KsCGf4
AIVxqk2UufAwVwSrKDAmhxIQ5644WvfDe089LIDtTb+B1sffHhy3+R6FELQOYOM81z5zXmrWk1dU
xZ1ULajVdJ0Tz5zaWHDD0bvxUtbgABlDooGhOu8z5/UiWmHtwZe0VGLiYWHfBjt0vrg+FI8pxqpc
a1cQfA30btPTkaG/T54e3xLPL2S9+C6UeqZAwtrGJpJcF/IHLb4zskGqd+dIx8fkODLB+vPAkU1m
ktsztI6M6SYh6p6bQeG4hOxQSu03rVj1h4YuO7L/7EcRTHQrm7uC82jyCDFGIlX1UtMyEFpjg+3c
56Dp8H6dMQxZIInSrE9YL1XgmZbzxxfBs6S3TRgDxzkS9SwpRfx8TZuFce0Xnv/pFvmcLnkueq8U
P10LFZGUrPcLrhmb7SvokMoDxHCzz9qgqYFdDryNi6MZOumbBHMT7kQV01kCEtZ0KT5FROSaFx4T
zG2UHeZ9YxdeC1qe1+v6PTAkADa8tiSxsYkN3VDIF3FuaNxR+maKsdazWdgUUguS4nuENcKrJ/Nt
QTkP6njsIWMpFNBkAZzLzplMu9l5esnq3u+LSUvX8MfQL1MRzD9hDhDPEMd/GDUAA3qM+zBtpLjq
Rx2P3Z8IgzvSAnaTc248Eoy8ScXFzy/6pb8q4AmgjWyLWYk5so3It+FhDXnViHFvDPt9JF3SAbbM
YpEpZSunXQ8PWtOY+CXpnB5OpPfK3s/GzF+6fxYHzGj4VrKWguWO18A2KpoD8ozwt6qbXOozyG+9
HVyUL4/zkI8nYQYEGNmfnNXZZer2yKTkvFqf6dYKjPp5TvbCBzoBr/YBw1fRMy8FM57FHJBl5B+H
rXltp16PV6Mj8bNvo8+2rODVcvgblZcBHfU+skv060SIZ9id9/Ki4dZmRrvNXzkyOfqQD2gwQU/f
YlhpOXhZGi4Qi9D+grK38vbBIdPfxA9TOyDTi8rAqGM/a3GW+72D+d7Hspb9rYcRJatDy2OoV6JH
lPpDHVBCuaqJtBgMBRdgklUlJVb46dmeMueFVrdS0T+TEtneLFGZnXO1g/gt0RSqfoYi8K5l3y48
ZM/TM8Hmlh7l+2wJmw9jpwWYzV4qHBEZd/z+PliRbdpK/Kos2ykO1jCijBA0+CUk2R8O3HU7HKkX
2Z6tDFgsoe5i3eAyuyxROYthOxxtvuNIyqh3MWCIMRpNEDWTEKhgxyCyvMQj5SUiAWB8L3NZINPp
wjckdelWp+dJ91RJVjObcz7gsaj+xLWQqnOXBP2trgWavZX+JgL+SKshR+iaWsaLW8ernwOGGWvS
oWBYTHWcq+zPZ0JCpiGtbfFP8VJLVJCJn5OrvRA/rsvOVM4nlRfnjXooA/KMkdEbzVUbGYDK8Zcf
Ev9p4fGe8vFIckCCsTEe9kRrZQAZxVwxYJ7CJZ5ygiU22uKXZB4M7lAWjyXG2IRK4gla1N+g0fzC
juE+Pd4YV7MgDuUYNpFHizE3Fw9Lc2Y+aL0Y/Z6H9P9Iu47lxpVk+0WIgDfbgiFIiqJoJFHaIFqt
FizhCEd8/TvFmblCV2NYL3ru5i46QsksZJ3MSnPSxe4Xp3jcvLejbR5IsXx4KN3W07daDfKC1OEl
Hjjy2c6suNZBsn2B9eRO8/Howg3dvw48BdmerPZclb2VUid0OgWrZewCvz15icIdTXE4hb/2V7rn
2w431UEt7w68ss1ZA8iu44JeDGdTfi4Hcmx/hcQr/UC1Qa3ta8f7ms4/PL7NlG3NMtMEHUbDTV5B
ejfCXoz0QfdypMk4ku47dpmt4ZSxhr2tFONoXHa1sYL2ofR/ZoR23D7+KLAA2+FEt/N5o4lyDMoU
hV6UaoxrXrgv6lezKjOy4s5y3Q/45Fv2eOJ7Myu+tOqIgA8T8MJP1R5W5w57oe+fHsdB3PB0ImTo
zLFM6O329l/3//J8i8PkkBjgKNs+q0q6zqB2WsO5xna6N9RFHbhdRcoXa4OmqNYveDx4XMNjMMSs
hCLvGhxbFCHIIwvAFXq/kNjjDc1wbhRbz2mVehhS+n3SH8lh/OHfPz4OFLHlGyXXY0W84sNsgoVn
eGcO1HKMi+2tMo20ilV6Suj7S1HYfwMp230FOJZ1e25MLEu7ClJYFlAgWGL647K6/9c5rzEQoP4e
mUpd212Nnt6O06Zf0W7s5iGPvUtmg1ASraa7g227b4/7RanxAGf2xf5t2GyHFdYQyZbWUMBZncwd
Xkpl73zyZmHnn+wTKdT8Juenlh3Gv85QECzLkvdOCQ4WIFVG+QT7bmxuByE9rzv+4ea5JuJAHRL3
cUrPM3PqhtgywTkiW4zCJDfM5h0ggwySEGIOSwAytDU5nYrzofSTlzE4RLw3Hw+o2TarVNCbuqXw
VnuXTYBkR73gE1Hcf/Vhu/fvX0qWiiBU6LaUKxYtvVabqiP2ji+Gc2XZYcd8uMhmK+Mt1q82um0+
pXaH+h3mua4OTm6tPHH7W3nvIZa7VkwVMTurEGn4yBi7BNMMvh16n7y2LZ6vYHumLE1MpAu9Ur3m
FFij+3j41D5RUKN1wv/xTcS2TWm9Io5VA+tLUdCKXzps5eucDqvEruB4q4nZrFzRu49Wtxjkzu26
EahOblcap0UYZJCptCAP2WfkZwOqJlAPcbwGB3TZYkzRKrIqJFiqZDUkDsiFB+r/5X2FLhJsajEt
lZ3yqeKuy2ULS1PAFuLknrBPN2829r6tDrHncPkX58sWIPX8jzgG5VujMFtseKeFBDpRuEvXR3Op
/oyxqtBy/FVC/IO/47jG//KxvoUy0V1bipJ1pktJxu3aW3qCPe6xzP6Li/D08f2nUXzLYRD+cj13
SifQs1yDnHO7DBy0jFNGqhrb2sCjxxU4n835FkhjjokVNqCyLKMAAmu0Q9L5NwxoUgJNGinDr8Ct
YJze4Zj+fCDzLZQBexEzSa1iwiRf1hDpbfoeuzafgoPsiKDTt3fVmrc59L+g/rdIJgSsxKqJehEf
EAQzF2I+PVCqO5B8cTSbd5n/iGFfixEY9caaPjxesofN1R495IuKzTWma4a546AcY7npPPl21kVQ
NDkR6HIwz3vPj+qPNCWB96NoXY5evEvHPhXDVGxyla6owtxQuNY8D6Pn/pKs0GtweH5slwoiA157
z3ww/X2WVP2JekIpBapZwErOhhNg/XQUc7TiIRf7TDQCrJ42Ogol2LUqk5O6QGX3pTcXuod0usPx
MjzbYDCksNKwR/ENQLzGqF/8et/0br7+DnSwb8MuUMI81W4Q5ZzkFbZoY8noB6XcGjBxEtsNxssf
zkv09mSg33KyBeY+7/8E7nkyYFI2ahmnAzQsH86PH7kDDLk8PLw+wB34vLba2Se+YZjYcmli0Skb
7FdYsyqXZYL+0Av4y7BJwQOlCTLA91WaDbAmUphvlg29eu5lcGQKjZ1pblW4GpaAJcukXJ8bjjnO
NqprumLQbUfYssay9IOJoIr0K52Wd4BR3Udhg74M+G89/tKdJ7Qnh167Dj398TME4anpcj7f3H2b
imd8T65VJupcEI8dqgU6s6Jf989ytpo0FcCYhxTEV5CNowK43ngf3i992fi0oRelzRzG+PkiePcF
zmbUpwIZPyMZ51zvz6gHgqdorbqlHz/565f7QuYsZCqDcSzD0KiWGEPG6eQ5A/ipkorzap5NX0xE
sFT6aVP3iUI/zHpTHpLX6if6M8KL/cldijznl6eC6CNtgrhdK3VmTOkaMKYQrALnCQ1CGXmgMamv
u5yDo+bE4tVUGI1MJsLMoR2UeICwi4txbZfnPWYfKoaiaSD+l1DfZrMlUthKoJ0WaZuDgYlsqSEm
iNdq6LITSoLRC44+c4Ywlcfo08lo4+5jyFNikrxmJNrl4EW9b2yzV2gqhPGJoVT3QydDSO2d1ojW
Wvc9f4td+e1ikXjZaEj699Dtyw9EO1lUXGKImxdhv9r0B1AnN/lqfdjEuiaMAIkU+ZXNR7UgeAZK
CzK6vi9xWpS435CB30svaChsQF0IczcOuN31I03eXaElB/1mQ3xDlVFblnRDkU3mya7IkjBWPf1+
UOwk/RsEk0dyfeVhxu35/8cpTmQxF+2KAYNzcIGsl7VBvPfyyfCT7YBanFODrs05BC6aAA+27oEn
EE6Nm0eeP9jJD2CMNU0xQddL+AHO6T0ADyJeGD6iYYMX88xd8umhMvaqh+dCOZeQswb3S/kaHu7f
h9k7N1GDscYiFYZgqPHnM7yTxGXruH7N5Xiey+VMdWCMsI2KAmQaEs4K3V7vSxIvOlt1Hl5zTNPa
LZGWPSdQnE19TCXSU51csjEsiiooIJGmI06eJ7gXjxwO3BkonmaMQx5itZexIYZSPGHe24IUe6Xu
73+iWe81VYZxwqpxHaQMeWsa1WBkEwvpVSK/coBxNvScSmHccF9KY4gGAkgp0Z08whzOdr5euM8r
P/R4UEFvxx/XFzEamqZME2NCjDC9yDFnpSkQ1tAlGq6EwqcPQOScHDWsO2LYJKIVWIkqSirE0H6m
0+AYjypBdzlqc391fN8asYnEy5BpgTkaVCNvkzuohdf2k00ihNSfw/+jL38ebScCGQAKIzmVtVCm
410YITt9KI7qZOg8/eKpNtu2bkwkMRB0zsTESlOcIq4Ssg3R0wWsBiNaSNZPIirXwNf4IK4h91N3
eReZYyhsXrEwy4sZVDoo9p3gaVw8HFb+l7Y0bd7no/7inqUwEAUGeisdO8hZ9yvLw0jA67iT7J2G
lsX7NjkfgExOk4GmOJbTS2XhNF9S5OnRYOcNmGe07MVi8Yi79rXzTfu+SK6pMChV6k0xVClMxakd
7dbYN3iKIy/zF9lZ8U5yFhIn+jFopURyaEYNLoLTUR4D5bE4CRpQntvgzbvcDIaoo17liQmMF5F0
6JbCY7a+/Hz86pG7rLhbcnifTWWCm06QyuQ84Ayrd+UVc1+qQhqXPLuLEgF+AyoM31QXOyTaATUV
N0M866a/D5Xt/S6HRI2lGtJfLi5WioeP3qZdKGeCnVPj7k183b3wOo/nvc5EJIMvAShBcxHrg2nr
GEBz/wbU/MIaiBfuh+TccZXBl+yMWdHqouFoXUrvWjZEcNVX//P+LZh7mk1QTFV/DwnQEikUQY97
VymLuFkImKdciq9Ws7kvZjZeQ782Fo5hk6MmMtcbgbFpjrKJzuPF+OjzR0PnD+v77zN3OW1EWe90
/P3KdcAfTZdltN7VwRzqfT3mA9yJIsw9jkFC0QUWBKHJ3XbSfbgKN6No6y2pNztU/h+148Bp2/8v
QPWtHHOlja7OEkmBTA3k20R0scgZReifJllFFfn85LIKzNqErsCMRQnnZjKHqWKRcxdQy6sRmX7k
2/OzhrmKBqnY5rm0Q9BY80cuqQ5/eBrdMk109CP3diNIm4SmMsYSGivAflGQKYD/WyCaH0m2vBxq
LMi5ktTzd5kti3/lAyZimesc1WNnxXIyIlLFHZMS+/XZ9tu1r3CBWaP39Z6GzH1WGuzikROIcvT3
gihe7mD5iLfHkMTrLxRYn9zXt6sn2QF5Xq1W6Dg90acNQhhUvz4/weVmP77hLbUD0HB877x9TQ6B
wYAQCf/ULPDLNoqvAdEesUARdBnSknN36N+5dwJMNNGKoFkT6TeGaptiIyskXNql/aU8FWvd5Qib
9YMTpRjE6dVOr+QMSiHyPGHrEZIJjxIOMLN56elZUkSsbPvHdpn7EoxRZ+pXKgosOObipGAnRZi6
wYNPmX183wa5bUP0HoP+GPWncSEWS2G8o13jPc7NT81C7eTXsAhlRKGWiViae3Lex7XSepZ9c//R
sxoS7sTSLdS891EZcGoEo5FkBeJolXZ0Im+5X0ZbM7eRFYsTxwcoBrYp+yVYKWDGhxXdOLV74UXE
s6HAt9ZsLlPslUhKY9gWPkHvvl+wISx4UBaYrkd9k+7x+vy7Z9REJA2eJ5A1XhLzml2heZASr1qJ
CREQgyzcGNs6fO2t5XYTcL6swYBVGEQYtxEgcK0uEHxIZ9RcVuI6xgYq8FV88rJJ8+mCiYIMYqkJ
NoWOHZWHNvnkcN36Psg8OejDAX6DAZ+0jIdCMyAEBdQzKERRpuXmnznQazDAg1S9nLRNSNcUrz3L
00TbhSMD7yuPE4MHpQaDOq0A3ylcoM0L4lHsVBlICB5+OvTOObZbmvnOvWN3Y597o0N3b0A7B3o7
eTAwlwTUQcZWehRB3X1Zfu1Qygls3eVGphwcNxiE0YL2Igo1jjPFsg4n3il7OneJ8RM7F8j/BuMG
Ay+Jqoe42FRWTdanjZzb4meJEjtWmBLN+bs34bfJs8naMs8bI0+pk36/LNLncAMCxgPom3oiPPCy
PfNh1j9uw2TwI86jc9kXgKwNMMv7yPHizdfgOI0P/vovI+SJZgx4YCb3mgpg16FNjNF2xJMaJ8gb
HOPZv8lAxjBYslmEFIaddDcYqIugQdJBvoC3fYIricGNtpdNua1h/xixuqUZwX/0gGLBmovz9GTu
3DSTQQ8jDVMlUaMRBSX0zoCaipJwI27h9czw8NZkwEPOy0xIFNj6+nTZdCT3SwI+Ipk7zzzbdTEJ
WNgAP1CLPD93OLvrIioIgrHYFVzDsoOHvCHl1SlropPLA6Klz3UUP1qdff9W35r57h0pgyCCYRVB
coWZINmDEVHdVtbYpJw5sQsatWVQ2QHIjr0ejaFy7Ia26cOjhogl6HuHz5TEtSUGZFpJPqd6hVt/
XXleZVtXrIoHt7KwRIUEWxXvKz+fUv6+iewG43SUxkIRYU9IUG6wMGoJhufN/tUk2F1mLT850qjR
sEdtqliDoSsm9nDfHrSTKKVqZa0bjQzhoOIUGwWDggs/3ub2Z7L5xDOHI23urkylMSY8IolXdBak
YaqG5E5sv14RnXBfqHN5yakYJuIes6JDV8r5FjQIJAUfpH/94NWYZs1iKoWx0jzK47zXbvEPGvxj
cLiBnB7VLG6BfLYBeyqJMcBrlUhpF0CfGuXBZsTKN8y127TREe+HL7xZLKwb5X2ruRfSROjtR00s
I9Py4Bpp9FudnE6Efg8R5UnEA+mTZ4Q8UYyr08wxB8UKRNHk7smxkL7oyeWkniHt5TM7/W9WyE4c
GBKyFzX9cMEiOigj0c+o69JqQ8Lj75jtjpoeIuPwarCgh+YFml0XFUbI1h4mi01svkCvY0g0y6nQ
RW+LayreWBpoMQ5uSV8uv8xsPDj9IYw/TCO5ixp685yN0zQE0rGmHP99IWeABOznCycAnW2CMVXT
wutO09FNx9yO6CxosVBeEFRjghrW+h+mJc63pL/7T/z6FsNcjdBqWsHscuAXZrswcA+6vGdazuFF
Yxw57G1QpVFqTHoF8Q4JdyHWFcUgOyQ4uPsKzTrfybndPuTk2hkRGgJCBQrB73qUaWnwB/DAI5tH
fQ7SAmtejnd2jnMqkqL2RGSpYY+VmUEkGptBZfO+UbzzStu0SxGVuBh+1bmv42xX7FQgcyuUrhPM
vqc6ZtsKNMr+7rrgiOB9L/rvE536qzpmbVtCp9P4kFbE2iWIlmjfqPPJ2yIkzTvRf4yQHcPJVD0V
xQ62/nICZDk6OgJAb+SDeYGjFbXmO9Z+m1yfaKWZYqjLcUXfj45obyO7qEjtq0dj9XUw3uhe2P/H
Zliedow3FTRZB48ThI7bF+xzoCnmxCnX6UN6BK8Kr/VxljNqahwMcIRNEeeZRK3x5HWHJHAQ5mFl
F2rCr59fX1zi/vmQ5PvbMQAiXkJUoFWIo3wkJwexpm/Y/ZELILMxianIYES3EG+JjEFeL+dBr1UT
qWSwl/U7zdVWdiJ72YL7/p7VaCKJeZC0cqqGJpTCAWqvCQaoMDwlLMFTwIGquWKXhg5YScWiF8nE
qsrf75gcnfMmaFRcY3VxLD+sff9WV2gbWocf9+1+ro74myQmQBhqXRByU4Ok9WnrfRyb173l/vpJ
8NIHiX1m90TjRsYzdw0zb5IomZZOiyvMBwvEqKiK0BqPOnI1LwIp7Kq3TZDpupXzfCg35eLfs5yf
PPCai/dQAwM5gGwoqohGwt8PNr5ez1KqFiIA2QtWR7remrxdnccf2ALC5fa7TTQxoPKbNAb+wzKv
s+vQircUbYGVZLjhPyzvQj5Cknh78Nhkt52Dbz/qR9PDyF9pg3/FX+Opdf8zzz19dBmKy2ChkAz9
ZgYTeIs7rWzzPhJRPVtvZLdSUQhHVC1Cov9lLekiJo5ECiaM7r9JZD5yI17jYcDqjmP2hMKwYYBv
Felg9DxdX3eIq1/4iZaZWPc3icztvHZCEo5BItJS5EZxgiNlPkO6hbvceC6S+E0SxfXJaebZeQTJ
bwor6pCf3Y6jI3+++nbrW8dP+EGZEgza6BbleSl1xmHosiRbqA6D4gkm/LvgupAVPPMyGJRGBq+D
EY8PoNNxsereIPCQiU2ro8jKYFKgWphvJroCPrJXa2Eng92vfSy7ASW2Hb2Ue/u8PTgdL2041/L+
2y9kPkIXnfsaK7HwC9sVChNYVbGBvY31onHBFYijsYltPpxVotFdm+YHGBk7Xt/7HHz+9iOY71Ol
anqORBwT6Kw1guFd1CQ8kyTccIue9x9GPvkejANPktAqaiuHtnh1dwf57Xx0n7+qD97zfq7S9ZtG
jOvuxxGhXQSN2pXj+FYD4nFUa4PdZq0RhUQYbCy9dGNhqgAR7QIrnDfYUwKDEF6M1Le5VeO5R89v
v4fx7XIKT6x39DM7zof6Nn7oDnhYwHbZkA4jjzRntA4sTgJn7s03lco2vQiXQL5kEpW63lwf451c
gRYwcp7U5SJ8GJAmwGauyL0SLI5A+95l/Rk613X7wYO2WaD5/ups90tihNFgmfgZVxQRkQVZ1H7g
DdiyamH1GgdGacB+x8JYxr0+LDJLzyoR/hnXPUicbu8jMcEddJvHtIlSzMtBbiO1FtqbIA9p8Uwh
Uoi0+GALGOfAQIcN5cKcu2vsdlj3FGQgLQUZk1h0JRQsyNVNV4U9+iH52HpRSTS03jxmGSkcBKnl
4rAaFvYjOJvsNgYdFkVY+qhHyd6009e/KV79Zm0MlJWXYrQiHXcOeHpC9QozXtitx/dbHBC5gf7E
mxhJGoJlAicf7K5SSc5BSMzg6+yEiRcVP/qAhKMjJATrNKzVVX3nGNhMTPublgyEFaWldmKA80cy
SrSF2FM/1RhdomPh8e4Nx3upDIhh4DDLJYN+aocuDnVDTOs/0Odc60cLHmTS3/2HXSmKLlqmJGsG
2/gktEJ76Q2canb1LJL1j3rwQ1wbhvs35zeRw5yfMUgBTg9yXjwnSAiyJCJ6h6ldcgTNIsFEEHN6
vTL0VnSp6elRB5+uWu8tgje4L2auuxbh4fe5MciOjGGjBQHEtHbjeNdHZR2A3PGB/FzCs+TEbza3
zEW24SZLZi3xWzI7apuoZth1LSQPWIv2+ivwws+EjIOdAYC4a9hmL91EGPMQaHVwYUgWhTvZvdgx
/FYAmMHypAO3mj/zPp2e6C1amdzvrOwirFeBXgrZrCU0smvuW73gJTB4p8fgt2YEmqaWkCJsEV29
YRoa/S5ov7Dv28dcSus3bVi8tmowwFJ71w3bkX8FDvi01RJTyu1ScPxP2uoSb3c7jtRZlzv5XAwW
m3JeZX1Mz7Czs6350HryqXl0yucvwfmMFtz11XMliN/UZELIs3mW6tKAQJASSM5l07bk8NV+AKu4
a8elWVycKMdAyOWSi+ZZo7KwlOq9It4yJBm43g7c/OAcAeNvajEgIo4JhhDOEFU6jUe3nMaVjcFi
i+h26gr7c7we7Xr3NT77h3zxZdDWIY4XoBLu4PLNvia3AVuGIsui9kPfoYWt/3zhdaDNPfKnSt7+
fSLCBAvHuWogorVvG4Dx2hZGjLZ/+eDPtD95VDfzoRPyTiZe1qIkmcyVOKeacOkxq3LUV3VJ+k3x
K92cn39G/qpJnUO7xZt3TQuanJOca4nV5Ylc5lIMRptIZQO50cP6VB+RkFJWSGTYBzQRci7gTMrm
N1HMdRDDoY4vAkSlJDtKjyj3Hz45V3wWkSfaMLcgDcK6NE2IKJ3Ntns1XIzKHfxswcsXzj9RJ4KY
O2BWYqa16hWRQe0jMXkm6ReqQpjboz2EslubRNrXbuukR9ctMYPuCbsez3zyzOtpnrsKiqSLWJ+G
AhJSM7gqEzuNjUgMNH2kyagytZWKOLwgaDbvo8gyXmMS/qeyVPqXNA0vYmPS2+btg84N0NRbL+yv
XY8mFIwAc77hXNA1FcccraIVyfVaQFxKnPf3kWwXYJ/OyOOzz+0Ymn2CTmUxgYpwFeDEL1Q1vIE3
p+3RA931IvBVMJwgec6Nv2a/1vdRso/PDIlfU8v+dZS6PZwRDOGlfQwXgwuK1c9dxMul3N52LFRO
NGTfmZkSjHgbGLjfMVE+0nElSG6MXe0rc71yFxjv+0UeAvK4IpRlSNdXOwepvE99D1q0HyHYSRzO
150DgenvoSHIxF5lsxYqiZ64eHbry3qx2Efg7/35Zl/RCvllN7L3V0O8+lQmE9YIVyXRsgvOYH06
RUgSk9fHlewHj5zwiacaA+GmIpzrKoMY3P5WwmqreNg18o9QsMV6YRkP90+SZ7ssY7+h6GGIDjvc
/GNI6CI010rs5WJB0AKOp15uJ7+A4RWXp2cu0lBkNKRIEk0G68xpdqhFYm9IgMeKAGZlcgLpHKYd
i4EMlY3SDM9g5mLSqTjmVM8dvNPlAnEIorqHIbET394FGGNb3j/P+av5rRbjCAOjKLoLNUxjf0CD
IiZG7//9WU87VYRxf3KQxSDcEqCIM8h2dJAW+mmlfmDvvR9uucNdszH2VBzjCsNG1hOTQg2W4maO
U6r+1Qtt9+q9VctV8+5zx8fnmBZxzb5PkAHuc9KbGJGAgihU5w7W/2AHEaWMXDzR3QE2rY73xHRb
oru8s517Hk1FMzh+ldNQNrNIOr5cF3DHWN6Y9kTnmT7HRNg29bowL0pR4kibQ++AnAINBhwImX05
TxQxqKITeKwufXkdseYFAQylqgTBuU2HKffmA8gjsJvvxwGrmj+5326u5j/9dmx3utLF16EwQxyg
07oCvhyydgte2D5XPP5NCgMd+ShrdZfDQl6c9ywh2NMcPonkWSTonQgduh2LF97Sv/in+/vHJtky
4WAOpVJbOM+2JhIJluOZ9mqggoCa6xfn482WDBTszUBdRUVnDUvVk4y1Xg3aWTq2V9sRnyVar3os
nmzT49H3zXWb6lNRDJh0TSN3upVJ1KU5YriMMTTpttvVVXK5rWazCDxRi0ESU84a7M/IYRsnJ3Vr
X7Ed8JZxHgezUd9ECAMeej/08qWFEMesiPhT9w/nVw4AU0/xhy1MRDAg0anlmKU1Pk8PW/BD93gh
lW0ujXfJXjU6l/pl3tq/5bFwUZWiXPcmvhHqacpa8sun8myXVekKlhOd18Podj2pPSt1QKwvl5jc
VBK3aJ/uq30Lz++ozUJKnmNnhoKk6XF9cTHqXnZAFTox3YbkJVhgxoHkH/s9islO4mmgl9KP8Qkz
ZMuVWy31grRLRPncnpxZwJ6cDRMG6ue8bLVrIh1Lk6S9P442Uk1X8qWfOW6dd1MMBnOsSsNVEfAV
ctmJLIyV+tHOXz2vqpJwufeoBd07aiZW0bLWOMdXHDXNi2w2ywRkZx1ZPDy8rVZclsa5Hr4pBrCD
MbEwnpHKhbTNEBPsukxs9RS88ijkZjMTimYoyE2A20Jn153rbdgobVLg2tjho+JUi2Cp7HN/2Kt0
6W6NRy3qZaifKJ8p0Z/vG++8P5wIZ+5snHR6oOaVhCgG9MabrW5vEe3uG+S2anewaXXed9T9X7mN
b7EsyUaZSVWDbVjSUSv93H+0h9BW12iroMtF/qoAPDngW8Vy4vOHQGqUQMIBo5Fl03kFwfotq3OQ
/19zyc9mLVRXkWQCPx6adpjz1BSQTwTXmvoNT3Z1Gw/e/U+CdWKrwxeIUu9/vXmH+C2NPcZYDsr2
fL1ISC7Roly4Gj7oiGpaOugj4MiadSATWUzkZJ2tctQUaLbZJKGj964qo4m28p6b90OKtTALnsea
z4tMJDIYltRBro01tFNI5+Wy/bACva07uLKF4o3zOR7ua8j5dAoDZEldBsWo9NLR6xe5r3oHkbNd
m/u5GPiKz+koZD0k1IJzfWrAL5tig85yzZsanMfkyckxb608SlSlzXFyDtJ0sYsiMcYg0S3PJ0ef
Ddknkpg4qbmAu0C7DBKSSSeHvlSPEjlWz4W9NB8WP2w73fqHzD0g+uT12czj5kQ0Gza1Wp/KfQMl
1++bd+94rQg2KRI78yMi0l79nc+DLd4dYIKoMT2XgdpAW5yrJtliReLnfE2n/w/XhhySVftRfNy3
ytnCA1gh/oMo7Hb5SDIipbQgU1zghY72tN6NN1ZtCwv7Uq4ym59Em41HvyWySbRW6XMj0mCmLyDv
iWz0y4+Lann5MHnPytuV+sOfTyQxmJLU/zlPrQArBSocHkXnl+4NXUmb3LP22v7X/oitku3z4AsR
GoSKpd6jesV731IzvfdDGKiRi0atB4naElgd6m3m5aD0O90+KqU4RS8H56ty7g3LX2KEdV1kCW5o
g859771ZWuSCtP26R6ThrfQPVOk4EmdfapOzZsAnq9vYUoaW3lRpiwXX11sLmnoca+4rW+EdJ4M/
8iWyRHOErMqtPboU4pQ/XG0T3MwFwRCdtACJ29vguq8LFZRCmK3BQlyUfizHWfMOmmfMDEBpsqrr
UYjrkz9QG/u42Pq2xoXlvhipTvdMiIEjCS3w58CCziCyVxegTQTrWvJawkfmrv2/2isDRE0gSbli
QFiS2Zu191FpdlkuzEcHXamJHf8Nw7Y+ASGVCWsKyt2oizDXNaJDvOtiYtnwkH6AbNN9O72Fu3fO
kd2QWV6uqlbE1KO8OMUq2l4STH0tl9vcqWxBI83CRpC4zuxoA8bNbPPJ7Yq9bdi49wsYVArPQaLr
7RVu2tussfVls73YHzFJV0tKCu9m/qoksvf2fOBOnXFCEI2BofA8mHkXAoY2DvpxL688BzZHszL9
jrd/n4TCQSdhdavU4Tt23ga9aopXesVzb7mWi84pvNoO/Udu291ihRbQxc/Ofto/nRctOlKfI3D4
gKFjMS7E7WPnYuN5ZvsvQ78YOA/q2cwq1rDq9DWERn62Kyi+NIZQXUWKVIKPAeZsOTiX1NFiT8hI
v7ReVjXWra93vPzSbE16Kpi5wkMXWY0U3gSLO43kMcHAx2kjXkG+sGrfxGqD0XpeSnI2KpxKZe5y
FWaWVIFs6IjM4Gm7Oe/T0JbO6KZTOVdrNiycSmJu8TludDAlUUkW+txVO2/sDme5UlxpY7zdv8ez
faATYWynEHi1W7VIIWyNEaSw8tL3aKsfz5HTLu3CgM+pXB8rwc7Oo/uo2Kvc9XGxdYPw/B4t0LK3
efo7mNssRnh4FzVVuo4cYZ9diV2uKIvRfX1nX9JTOczdlcK8Gs7WCH0xRrbdVvYeW68Whu2SFXwb
nc9ObF7peA4vpjKZJ0vbFF1UjdBtaO0PL0ExAA3bKy5HOs9Eb404E9io1PTfJrpuDsriDZSDO9Pm
eWoagNz7UEzQcE7GUMfHwgFa280mxSw2OnYji7a1fvJrlvRz3JPGxAVJV1R6FEBaUBNM169W3eJH
udpxrG8uzJt+IAZRrLhr8iaUpKOcLoU96tFjZAcCb+J7bkBIn4phIERrLbnLTWp7L2hN2qI1abkn
T68uqJXAKLTmE1LzvhWDJOMgJZcko99q3TiOBuKHZ/RXbysv0tB/y82qzMWuE/3YJoyhzzJMgEMc
WJQsL19jRAL7ZtAccf8Oz5YQdR1TT7qmypLGxh7SqEWSAgbDYzH6Bk3jJvb40UfO8wol/ASxBzeD
MxcpTyUy6NRIhRAVkoKocV2jiVhAwwIek8iE7XYCp6A9a4sT5ViAKqOxbXtqJDhFNbc1HOLL/QOc
xaOJCAaPar0TsG1Alo5CS6qN9grGndaOsfD2rzzZRBC1zwkg5aOYJXEHXXrbyZ4Ku64JnaNdc1nZ
5qL66fdhQKkJI6MLYnyfdRcQRNmrR2x3Tre7A2UP4laCZu18ohYDSoIiNMkgqPBVxs/yTcJCiLPk
pKKD5AmXN5FneQw0RVHXqMbNHNbe+3YkFcwBFWTQG3BfDzy1GHiqxMICwQEOsXTAUjQ6xcJ4FlaA
CV6BkN6WP0B9cn4MLIkgiC7MRqMZw013lPYr2Xmmnve+lc9mniZGoTM9YUUZ12acQwwSyuritHl/
3y4xhoFVpw8uKpLP9jpa3BfJQyaWAbJLhbwTU1gGGCA3NZ6yshvVXvK4LhOCx9D/eJA6gxW9WbeK
JULcy0kg6hLdBejYuK8SB47YNpfIqIZGSiAiSkj/S0TXhN3JPIuY94yoGBt0ptrQLAaRwisWyaRg
/MWLKljANy695a+n2F7AMYJ8ycZCUn7+bDbinMhkwAkbHNUmCnXcYox/vXcP10cBFP+82O8WdP1p
7N+qMdA0NIMcVRcqBqOboPUbSelhuTZyVYHNa66hYHBPFgNM57rvzDNeD0eQ8Uv7gKy4j755c/jW
hoGjWK41KaoMCn14m5w2lbsZIpD6Khv1dN6Wiy+fH8XMg/u3TAaXsOOoBn89tEK68VTLpImI4WY/
wpIckK/m+MZ5vP0WxmDTKDd61GRQkArbxMv7t2k2Taz/Y3S6yGDS0PZJkirQxfA+0Eq93y9zn2bD
0fdXYL+bzRE3Gz5PxDFxS2mqfTBqECcgmjj1bnnI1vULuFwcjqA5SDdQHKXkyCqaNxm7EPsoz67o
xsAYrxO8PZ0dJPYxt8iRMuehplIYSxgwRZCeW0hBKcFCUl8lruJiHx5Hm9mewqkcxgiSrOqVawU5
tz0yIBs5LtEPi3nfHz+wSJ3XDDrbnDoRxzqqVB5Bw3+GOHDvOF6IeOLobQ3Soodlc92hWcEgWzrK
QPaXt+tTqZEn9/pQY2kqRoL9fLOrXsF3dP+oZ5Ms09/EWM4ZK6Gr6EI/6OBsjpiwJ1gHi6YhIDLI
SD+tB869U+ewayqQ8WXaYKQKauwyog95kV6J+o7o4PyFCkPvbrYk3uwLO/OOy/0edPqDnbwgx6fZ
YGg/W2hkdSXXzcmjjdoZj6VvDhGmP4zxTaU2CHJd4Ie91GgDsfh8g3P4NhXAOKJr3hbtUNKj9jYX
OxOJsvgXs6H0xvNGs+mPqSzGG3XWkF9Eek/RtIrBQWRAcmd5BOGt+PYzedVJsSwxbv9SBbwWNN4p
0n+fPAXUph+0jtq4gp3z1mPm3rfX2WzkVDEGgORzFl2ut6+0Pr1HWP68N9wHWGuCTfPctMScFzQM
y5ItbKMDewBzikYjidcBIcuxblfgc5K9hn40M30wDU4QOxtRTkUx59aJbXPNMRJzXINj8P09d/6P
tS9rrhvXuf1FqqIkUqReJe3RcmLHQzt5USWdWPM869d/S+57km1GZ7M65z7kyZUNAQQBEMMCUG12
9iH3MLmsMK8qriQRAno4mlgBUuTwfPuNPqZ7hV3dbNW5ZEay3wvrMHaegUL1MOwwWbACSij0YNtF
/DoayXTbK0A/D0HCW+0GFrae0KCj7oHdfFxcsCJ3tU1LRc3EHlZ93u/n28fo4w/n77XDCTOrr/Px
mBxUx/NfTPJP1uQOtgUYQBNZenill9s9MBdhCw93CJHXwT1VxmOzvnPJn2SOA0MM1qSDPwBjPJb3
oROeswjN9Q5qgQesW3Qfqtp5BfC5drd2M39X6OJmLvOSvmR11ymfZDFAfz6gYwFGEc2qeAWofO+q
DnLEfElGsr2cdTxYOqgL5l5aJ7zt1nqJQif/i9H9dXCSucgE0CaSGrwgDYKt2U7aA1QycfK9Vx06
9/yKMbr71xjbARR3YSv6u2ROsh0VYvWmL0EX6gIbLz4PR/Kt/aYio5KhZDfm6T+m98YT9y+2c9t/
7Y60Q1daglMD8vBh7Z5R8Lb1ervkTTIluT5FmRGDNyw9uMWyv9KJvqoYU8lPsiWWFaRVtTrL0snu
KCogb4NrKu3YDnx+aocM18yaJu2FCRWEnrP96Vt6xtTA4iPcs11c7+jTh7Pb39Ab4wYzEgopKjiU
4Zutgmmw+DApN3v9Jjzbbr2P9zeAWlTQ2fb+v3iUrAlKxUavL5DkDSqZU+eM2tpE4SGXBQjNb3mH
arh6H+PmJMaFjshAzos9EWL34G5FTUPv0RtQIXafYRzj77uD/3kX7d6GMVrlQ0VxJeQxVlKxGaXp
Va7T4u1PaC0E6saDdrf29wOxWlmNV52jZGHScZl5aUK+aM3A/ljziD3srYsu/8/rroZwj84u7KC+
fqgqfyRDPWcGr5DdAJOYDQYMJHzt448DIHP8HUbyVSLdpCZ0IphJdbxoLSoFkHaSa0G6sni77JEi
QreBU3t/scMZHKLt1lFwtyXSS3q/ibQTNFsfQEDCOyN52DqPaA33ZtNh7geyP7sYVLTRCKPK4WxF
YZh+5gYz1+CS6e/5NLIqGmbsdIbS7vsvHA3qlerab2nnJQnpNrKkjnWz1aGdnvfx27h/UBjnzeDo
koDsvBc7NFgGAsh5rY8MtGXg/Yz5px1mTrDPSEFvy4JekpNUQyuHutNiiEw0zhCi1/yHgsBmj+sl
BUkZehZNGP8ABVSNUbn75uRrBAQQwetKp6QjeWzAkQ1BP4AOXvYvQM6M3McDv0foA/wCBan1k+XI
55IlyWtH8ZwhzfXGkgfDmO31A1DzcJVUGbXNp9klJclV900dYa/sshondAvqLSDaabda/sg5A9nX
U6PdbwUHlxQlxy34UDZIquC4aoc+IqBTezTFNZVzNmVXRSkbQaJfG/QQOyIaR8b6L/RI3L8+Xz8r
hX7LVYWiqs2ExxMEOO+ieC909ULobWv30+rIlYRSy9syD3BGrNuR5jlNDnxyIs1tYrfWgSbJM8/w
qunxOmMKQyQXF8pmtotxFSLQOhLAUp2Prmqbw2Yu70IXZL+RFZhGxr1aMx4vL5ZLAVMJU+Tv4scP
2Mqs1PbNUsYlPclU0D5NxbAaI+9FfyGvpdOcPqJTNT/Q0V0wXnQ8l7rzVEfO/cN35VVTHaNkP1i7
0GWcV+LeiN1NK2Kjym5shXKX/Ml2Y6rnzCDQFIxOtJ9ad12rlt99OGKVLLqcFZqvMoiWZDuGOZiN
LFo15OV2AjTj/lF4nw7OdHj6rghnNpMTl4xJRqOtCmytNXHLgO5uHtu/2efv17V9Mx69oCDnDJYB
KxOwWxrM3MLvmsfYwXDww6d18gRtC+jcOzyMWLZ6o6rsKky9nDgo2LQsegIhxod7ZTOkyrzLM7O6
OaQ16fHrzx77+yY6IV+NauTwSJmbZYC7Q5pHWVX7L9HgT3slj7NFWSCYFr75FOTFsNIEQLDfwt1n
YLZ83bntSeWZFSZYHqA1AT0+8WSNaJq7+O5BhSetslLyEFuq8yZDo86q5yXii3SXH1vn1olDxwwd
OgAvvk8RBKhus1KOksGo0nQyAQmxqiS2XC/HyFsXd3/FsuHjPTp3/sfrLC98IsOUW0uFG4D45nav
e4819g0zbAo/wVR9V5kqhY+WdzwFbGR1YrzdN7a//RJ9D+/Tu/SxPMFW/X+4CJIBqSwjzOtpJech
SHy5fSaHF3uf6G5YOsEnFMRibJ28blJUl09OHvAmWAAR+2aNkXnZf/x0oI+H3fn8NqCnRHpTuBc5
XVCL2JwLDg5HNNW83N4GKDOXu6Od7O5V+y8UoYGQ3ih13nULNd/OLrgrfaQHVHWdzcr8hTmW0wOD
KNFysD6DgBaPxzIQ1T+jtvWAcoHKt2xmUy9JSS+UNK+rmRa4ZujpAjAZ3uZI34ZYgnonfMfxP2NP
Crb1YFfPuhhIBSWkMi7y8id0E0ehoYNRAELsM685Hg7uDh1SeMGsnRWKR8wbcvKVl4WcFxhYMrB0
BrneRaIaqXFsiJ4cjFjeHZy//OIr4q6H+a+H7L5akfmVE2ebIA6XwpYilCzn1sQ56KdOgQ4c6gWx
84pHgIJPVcAgpNgEqDOxppmr7URtPd9F6LVXpaeVOirZlNnSOLYsrTqKJ8ZyNA9P6BzxlE5cFZrI
+5x0pDpjvQadZv+C5hG8Ox8zVKID79Opc6jnoLjq7txjqrmqZIRKXWwp4TEAc3RJTZB+Wftw9t9O
WIIGrzAd182yh+k+2B8sZ8LOFN/9gMEHp73R/O/Z6KgyPpLF4boOIDMb8F6EUgPbkaXjzINsIkkY
ZT4tPxiLi/0+2tdE25W5Oz9S7lw33FJI9hsx+VxJs1RCDzO/Ssgns7Yd0dW3xtgqgloFT/IrNW9E
KWgJngLmlIuzEGfG9p7MDROnKV2M6P1PXMkP1XrQgpwQcGX1mZO1t5V+b3FFFC29P94kh4ltITAk
Z1EiO/Ue8yhjtOSZT5Ij+dp+sXs0TMw/rjOiIiIdT9di9W5mgkhuDlh6+0nPU9eiqTvbf3BAFuW6
DeA6DlRRKVNWg51qyMrMH/PWsdLTJBw2/Bh1duYa21e54WZ5rqC5xZzFOMPOBnQHIsf4PsOoNxaf
lqHKfJ6g5Sg4VSLcx0PitZZiYfqWkl8SkgyxaY3GaORt5mO5lJuScxl/J5ap4GaTiAU4PvSBYYWT
HCjYbCGcrUSMKIKwfnTGwQ7P19Vhg4YOaEEDq2u4iSYnyUS1pugT0pLc5zTZF/V5tlFRWJji9myc
i27oVAcFAkixN0N50SLRjHE2M5vmfjFq99ZUeqIVLmefk+lwnR36PvW3XiEQ4hjbsjmlVO62DAbR
F1hfmPtdP63s1LxSUFhP9iIE+IeCgWFKalOBHQvS/RFB1yRjpee+3t6nY+WKsHGz+La2w33LFLDb
W4dj/IfWKrr36jzNVjokBIdTZPZuTHYdpV41/ntVxsIPCIvYoKWb60dcnE0IUK0hqMzcby3e+YVZ
ZnutGYhP2yHcXz+dTX7ghbCQDNl/KgPaJQUpNGPICj8mh67Lvd4+xWic//dEGGKT1dOZzJaFFgsm
zK5ICj+M77saQEDrujXddP+ACuUUkrMMLmSsBhrmVgTHVvie1h6/6enpD34eIyA2pToBio508oM9
Nn1VloXfRDud3fLiQMs/uPkwyz9JSDe/4wmd0wQcjMuOLi9Fdhb96x9wYek6WtWZ0E0iWckUUHGk
MkEirhZXI7As1HIJUyjwlnFhFnAQAUiu25YcrCaFjgBnAJVWt7wxNh3NuGfsM0/iPzlzG/ujkK0w
LOwHen9TAAZe8TbUC38udzZdD2Uovl6X2JZ1Yb9IvCU1Li4jH9qaZqlR+Hb4idGn1mSHJbYcgglQ
Tat214ltCW6Vmi0QF+q2bJUzLhokZ+zCn+LilNDExX3Uy8KLlkFx8bfM8iUlycb0ulYtYW8Vvu58
HhX3XcXF+vcLkcVWvtCo4oXPsCaX3rbRrs1vp0Yhq42DwY4tqDDWImHQ/A1w4IJKohfCjiot85fs
C5Y1nfTiuJD4mGfMSXTF82uDo3e0pGtDZktokQZa45nOsdcRt/UzXaXNW1TgWxgmzYD6azNJbo3R
aqU2FLlPsCPTqbUQq03rvzE7ZXic5IFCfnI6bvWbqyv7SU5iapmTKOVWCXJf2qh1WiTY82ZPw8Dp
mgOtH9n0nTWOOTt5shehTw+W5rWjb5uhCzPikfmoqSSwap3kyt99kvwsCsskT2xIIBpu+sJfxo+R
dbx+xTYUHyQ4Yjh0vqMlw3ivnEvWmPYiqtw3ZiBIh5/05uk6gW0efhGQouwyG9gYrQQ4b53EPBXN
3Wjv/zcaK5MXul/zxpxbrcn9XjwM4dMoAgdX7DoNOR3w//TjFyMroxdE9J4OWMyFMMRgVu8aetw9
iNYWnsUAzTWVdffRrMJyn1p6tAPKH7IfGtH3Me3SUzfZGYpsBnP7Ykg/Xf8w1QlK1yTMQ8HTVcBC
PBTzd2349r/9vnQvYtLNFKDmuW9ly85m7U0fpYq5y00dEevmQwGcTCa37Cxam1o9QUQ0dYfhQdPP
93/AgrD0FSwBQxJMOrphSnmopfh9PUIzY3SeWtVN3TyECwrSIQxmXPBgjoGg0jduHmNsQPVw2JQR
onnyzzNIjoJNuKfQAt6eryVf4+lMii9tobAF60f+Zm4uSEhMoABnFXMDEj1G5vLK7Y09eZhFq/CH
W7IyiYlNEVhnY+syXBMl7ZDUPR4ocf+VdF9ac1IQ2BLVBQEZnWkO+lEnMR5zNq0O2tjf5hYBIlv6
el2rVGSk+LS10jAZLZChA3c6fqujZs+96zQUspL3Zs0jNbVpMcBK2Du6eDTE9+sEts7c1AFcg1eC
QEpCut3F0DMyrLJC8/lRt40flvah4uGCLeKq7qpNXgy84JGXsHDTpSeDXlAeoZyMd1z1PA2Yd2Cq
6eDVH8oKDDSUnxSkE9EqZk88AjPBUr8WPE2xSPVU1u0jpy9TervwSEVRxZPx3ik0+bD03Fh5ylKH
ZE9Zr3I76zf/zpNpM4NRW2DV6HsKfZ4A+mTkuT+E2eA1evTDNhpvSVvTMbHtBLlYIrxkYS8lmU8k
EPvr+rGe/+/kAVGH9a0mx5v4PflirpZ5oiJHWFkhfRlF53qgZ148LyM9NGQqFE+YbYH+oieZ6nCp
8H6y4GUH9pRUP4ZB4Qo29R1bU//DjyTO1uiX0tLw+3vjlb58Vvz6pkmAwJGtwCiteBu0uogRWN9R
Exmr3J+0PRPYP0ZuslKlc5tHsmYnyLr7FYrx/kjMEA+ukoeFn8/JtzpDajmcdlZ7zFBuUWV8ZQTh
t6jHZMBdxcw4cvMyWqee9uHYxciIjNkQHQI6h84wh8txEfPg6kwLXJIy6wEj5eiiMMtkn7T1fZUk
nwehYb1jtVB3CMPQ0+3EPqZBlwm3ruLYtftJ9YbbFL6FWFYYQGjCOOR7ueRW1fR1l+KdNTCn/ZGQ
HpL592kPA72hGIHA1nq4Sikin7KS8iYvEEmEgasvtluC1pQ8X790m0p6QUV6x2NlvZkbFFSq0Osw
5EQ/LM2T+Ps6kW1x/cMKhmHlNFSi2/qMLZSFz7tzZ+/j8aFLFCSu8bGSkOwxsZIxDVdppcVuqs4F
va0qV5mSUDEi3wfkQbUwApW6/zZXT0PzoW8O/5uspEcMSzSTYx89GDHuUcux9fOy7P6AhLChXSgL
YL5NkhUtyjIRUVP4gQg+mDOLHa6RyEH+y7tOaPNQbDz2sISIUMTc769JGJj1ohV4To602evAbS4i
3cG8BfZnKML6VU1l37E+3QUXGNRD/v49JZJ0BtE72A7eFa4W7sXoieC7Nv89iuQY5V9nHih42/Ie
lxSl65mJeVyqNi98QbDQ1H4O6lIRW6p4kq6mGCosBtZAQRunYzPcAWLd6axzLQynbdBbu0uTz9fP
a8vcv1kbxm0dTxhJilmYkCK1cU8ngveLM2MUV3jFFxo8XqezpRdIsiPDDkhv/TcFNMdy4VUNBVzE
sUo+Zjf9sk9TBZGtA2JQOoBbUoxwyu5kzvMk7xcKy8Z/mAlaxpM/uEZIgAlhwMlbtgwV3va6lfAK
znGKivwzz+oGiGl55CdDvyhUQW5CePONFlbAc5SMqGlzSRe4ieX22gKrwLBh1SnvsQBvHybxjhh+
RfT7Jeuchv3IheqxuWXwwBymX5F7x+at9e8XUUadlLxqoxH3qp53VRK5dvwjWf599t1EQR6VN6x8
E5YcrfMoGYGeMaU+Z5n10FThtDcnczpX3RCoYtyNuB0BrkXomremKPG8ZwhgMf0Yijn1yzjY11H8
0YywFtzovKU+TPwclBNCDTI6nflkTJbL7eHeGnqnuBV27XSpnjuGjXa9Mug//us78e7DVnW+kLQ1
Dh1J7SH1dd3+HNmDE2Py0oqTY8IVtlJGHlyV6R0p6VAxaQxE4b5P/bSf9wVx6ugcL0+9sB3T/Kib
x6DyrSnzrHg3pQncT+z9Cas2xdPMxgV6g/y8YLVkA8kCZErgq1tnDl+NlOCFdjJUzWUbygs+f9GR
TDTqhbPdWiz183EOPnZjnp9YPD+2A1Bvr3O0SckysAaF4IZyIlESbNHYWC2pb4aFx9iXKGqccrL2
16nIsCL/HNwFGckKDLUVZJVhpL61uCa3YxfZBmcpgv2iD9/SgcIG1Lu0a26HkH4g5bjndnegxoQV
yWTZibB3ychP1z9qk3VcXZhxGy5DBqNtLGup+YgLBXQ9xzgFQeokitLvhluCyQOmHmBImYm45f3V
WDKtRJ+ZjjtLRHxsisbL2PRkNfV9TvpnbL0hCgXdJCjMNThaK3W2dBenYKwjvNxSP9T+ikrmkcUp
PwPOykun1+vS2zRHF5Skq2gyxMZWDUrz/GgAvyUBHjTWmVkCyX6sURwfr5PbyiybSOzhH5IiHFb3
vSiT1E6iOtFSf0zIAsj0PNmxCph6mUlCt5uyAHvN0s7To2DC/HI2nICAWx9pVaBrOEq/BVU3eRG2
Tv7J/bFNCEKYlNlyVlaMxjQwgs9qizPqzE69NI7RP1xnflNTL4jIsp77PtKXAEQcRIPUH3X3OoGN
sIYi0OUojCEm+A2wsBDZUCU6T/1kbmyPzvf9mkkLq/sINcvddVrrQUkBL2hRWHI0eCDAlkK1AruL
yVTBtrHC/NI03THq27vrJOSpjNXcgAZHMIgoCk5Teick5TAQXkBg3VKfCpE7wYBHt+XYbeoWBnp9
6ucyfV5yQHlb2WdjTNxwmjyOAsSol24xo2zVqb5p4xDffZPxXoFrg6FQJ4DBYafmyxIvxwxNEzTH
/JLpjNNDbgApWB+8ofvQNC2UmXxNjPILha1MaawIJjbMxLtvkexSF6DrnITog0M7IT1ZQ8Ydks7V
mfdV4GSLlu+nfBkP109l8+ANCvQ0JAUAECwdShFH1diNOJSaJa1bRS1eHzpZ/r1Vp2gb+UlFEjO2
11aiD22EZNHBTj5a7akInq8zshXTvqMhiW+MWzsTFcSXj08xYioDsRdpXkX4GhDhNnPrRtw8agCp
uU5485oaQrfZuvPGkOdz0t5oih5dWD4lBys/R8PX7om0CiJblhbc/aIinVNVAgsYY1qZr8XMQBvG
1O2yLE6PTdXpmRcP+nLDLbv5KxmT5lT1k/YB2S1slNZqAE5rQeKKpO2dMgkCRfi3rUC/Pkw62qwt
o2Isk8xvd8OdpvBnm9fzgmvpTK2+nQMYQbRtksJpWe3N049YhZajOkDJiY00NdtGQHH6MNyFISC0
5tcWWLe2iBR+SUVJchmk6Oyo0NBYu0z70LhdjsNybMx///x5pynrR1yEw12bjn0SQh+n/lyHlWcF
J5GlCn3ctFV4wJk6oyhNCil0TPsaue61Z7dLApf1e5jLpP1mZ+ei/Hr9em3q1y9KcruWkXcLDh++
XOfjeek/JbH1J8bpgoJ0tawQefvZgHHyCvJBH+5K1SKuVRi/OdcLAtIVCfMhSboEwtJHBut6zjHH
mfO7hDyugUlIGwcLZq5Lbft8GLE4A8a+LmfarVIPkmhGf+sy5O1haYPwvs2DQ2gHTg5jhSi+T56u
k9y8q1iiTVGisBGwSGIsYQahEHhN1PRzat+0VuIwTdWBKA/K/hNEXFCRZLlYAhhakwVPMkY+ndwy
8cYicyZKnMqYCmehLXbNtw89AlAgnUbOmLZOWuDNMiCPa+ftzmTAZmDYSdZMnomWrI55RR8g19I/
cB2jH9elshGRo9Sxlu9NLGdgcnJ0mIa1GwjfG1eRY7WzN0Z/m+Y5Iy/drcVVT+HNM7AQKzITuQiA
37+/+3GXgJV+jcdFc0vglg5db7g1HW1FH5WK0Pr3CyMz8Il0eYm4Ca0DLuP3vMNLI5wVwtu8+xfs
SKYsMhCcZRbYSckRrfS9IvaRZ37+USYcCh7aAqXXt/mWCy60Fp1nSQMu6uKs14WrF6e06N0uRwnm
sYgtL+x2D7xQvQe32bIp2kbQRIt623vhlVletYg7U98w7ikPb/lgK5zyptYhyfYfClICIeN8wiwC
fEBvl85kcseIyZc4vNGqOnNE5E9UFUivt/s3G3dBUXIIcxHE1byOpmSRdqysKHeGYcf7ApF96GBl
0NEaT4lOvCXK/mprVQb4ukTZbxUhamQk5eC3sYqT0eXHslZ41U3X/ZM/JheEmqRF6DeBP4B8Ov0S
3omYfuyo5dBENZugYkYycX3UT3a6ijJGveZW9WxV/boUUvVaR5Zsgqjq83Q4Xjd22xcK4xRYVIzi
CWok7zV7iLVyXFJ8eln3bpMMh6G0vGheTsWiv8SliQnQoHto7P4haiI/6lVd/ZvMYYMwcqoUO2bk
vLYYNa7p62BMO2etY2Bc5VNRN9O362xuNVwif43uCAMQJOBSsn62EeVmlhSZj8ynu6BaPgHKfWF4
NYaGW1Y3aKHr5sShZzo+xt2ySweyD7Lo2KWmg4au/azXpybR91Md+2Nkfb3+eVtCuPw6yWpWXZEn
8YSvI23mhK1wqvT5OoWtgAavebJuahYI9CQDZvbcTKsas0B5dgqbdpfE9X4YZ4ccER3gPT8cC5p4
12luRTSXNCWTllqiKDW+yjz8mgzUDVNgqFSPAcSZtq/XaW3qsY5ZFzRE2AbchHRJBpo1CdcRPnHz
OUcDYV7bpzKcPqcDc5fCuqXDTm/C3RSxL3FaqoI3eT77zS9dkl9P+MIviTKJchHOmY85MspFekDp
HuNq9WGoyW3XfQq1yJssNO42NzUqRMUYDU6D5IHXR17UN3s0ce5txF5LsLi0UO2a2PL9+jqYIcTa
eCwXcfSoG6OcQTj6vC/jD/lj2iqii823PBZjGBzcCXSKSJXeNLXMprTx2i1rLDYPIndoP+msdPOQ
fGoFoGWCYCcACaQNiohjq5iBMuwvypIF0zNgjQ4GgfEdFyduZycaPxTdj6n6UU8/THNxSIEOs/pG
Q1ipB3TXqozLf+Ed032EYw4Cte73h0+MUJQDgB38nlQur+9LUawNue4wL+5ioGfdzs9hd9PEg8J6
b94wZIAoFr6hz03Oi3c5G4chHCH0wPBzhrmY1nT7snG4aA91rBpi3FSjC3KSkqOBI2uAHYuIIfyU
jvVBi+5t5VyJiifJUi9xY+kl7ZE2MbHPtrZvG/2rnp+x7/akp/nuutnYJIYZLIwUIu9MZWAiUY41
puSgO0Zju/G4a7BiJiFfKiTylljhg1S0JOkBvEwUzZoPiotd0uI9136bNafH68eidaW4FVvBj37B
mCTFKp3gU1ZiUT7sNX7G8PUe7b5uhrtwXYTblveClOS8zHggIdEMJBasb3lT3qTGTcC0XZiU7sy/
IXQdEvTK135VDYoIb1MfKRBiKbo8jd8GXBfNaiy7gNHVBfaijq9NXLtjpSCy6TnxOjNQlqY26pXv
L7fI7FLvekhSj8RBhOc2yb10gDEP9t3wiFSi0+lEkavZPL0LmqsqXXgTju4yC1iPmW83p9z4UlBM
WZv5AXD8n64f3iYhiA49BRy18DfLdkEIQ2/YcNjVcNHZNB/KeRgQBlWL15LQdrq+VLw5Ng9MIDv4
T/lZRuKIurCpuxF+KAtzRzeehrhxLFVy8C2Wkx82OppXEdNSxLS/TaYRbBPrKljF0c68TrT9KeAo
x7JKd/NeOK2VPTUJKZ3l76TNDhXaKQZ9H+XpcQm9chaq0tamjG04KAOj35CxdJhNR7K+t6GlTf+h
bvPFEWXvULrszARBwPXz3BKwoWO+RugWwfNYUtaQBWUfGBRREDpOQWoYngbljV8NlSzfSyISQ9Qg
XRtPDNP/UeU1xTlHT9d1NrZM5SUFKXLUx2Q0usjCCZaZa/Tf9eGAXXROhzqvgeG/68S2zseggmAp
DeqOaKV9f9lmGy/tEOEbmk9Kty6SczXNpzb6YPa4DddJbR4P05lpCo4O5zc8zYvrVqGFBEGAyPzU
StzG8IoW3VWqEUAVESkSznk355EF4TH7qRiwHDbeZXn2P3IiOTMa6COPTQ5ci+EsNN21ilutUd2c
TUW7EJd0MkWKYaCqgbjI6IpjnSt4WLXoNz1Go7uFY0fcxiQelj5JmL1gsnCw6kekV91mSZ/6np4n
gxzasvo7jGwFyU3FRq82YXhqE3TYvde1wRi01MRb1I/j2mcWWmvMU1yhcohOZyQ5r2vbpvgstA/r
HEVvuJP3xCqTBnXbpRjOJx18MeHjQSRmpfBVm+oGBFuOYVDMO8k6PeRmEWlTjrnB1C7cxKipS61e
hz8ei8N1hjZvqiUwnw5nhWltKWM1aYnNGoIRRXuk+4o+N1G4n/rU4cmH64S2efpJSF482KFjlQcl
xtwq7AFphmlnj09pbynOR8GOjDZRdy3eTEud+4wHzpiLb424i7J6l1vh7jo/W5pgkhXzBvlF9tsA
fTqXWUutMPfDbkHHlQXwyr8xmaBSuC3tpnDtCMmQaiGy2LLBpH1vwfuM83Aza3CxVVj9iHr9E21Q
Gc+Dh+tsbQkQFtu011F3dBlLCi7GPAyxzS7366ZxC/EjMZA90dp9Md5fJ7RZy72kJJmKnGMMYSRt
7icA2nGNOULHtN2y+5YKax8SgVWvc9OdaJgOmMOwf/RWELq9STRg79h+otWW2+Zm+Af34fKrJGui
xVi6OE24D5X5zMV3nXxFOS/KVQBqW7dBMAQTiLAxmkEl5o2xyCM0J8KOpNXO6s6rNxk7FabQljUG
RAX6dNHntfZwv7dWViYEQDkxEGiUbeiI3gv78gvv6nNraLukR0461hXXYkt/cCcwLcAEWqHediZf
uOOGhV2BOmKOQcrFdKLhzjCFq/dYQjH1KjOpomW8Zw8NZZ1g67gYum1einjXZ4kXIiEQBIt3XVm3
biHSfJjKR8OOoctNO4icSqLNLPdNY/ITpvsB0K30tjtkmbWvslTRA7P1PkIvGTaDowkaHd2SUaZ6
Q6u8QxP0nANKy+qtD+30Yvb2TcRuTLQA4X+d7clSWGh5b8hbwg19bIaF+ScO2BHp7tMosyYtwpgt
i5BVirr7IG4/FkgS5MI8mAwZ26Vw8zK5JfV4Yy2BE4/tH5gf20ZHNlJqOrFlc2fMSTwbHHO49lyf
x5r/lSemW6XDkdeq6tCm9iBzjaZlHC1avt5rD3QyLXWG6YZimf3JHj9wNAcOM7sVyth7gxSqMcAL
EmjOx7NeOs+iK4DKP6PRXBTPWMjnNv3k1QVHv8DTdT3dJISXIAIhQHxhiu09T4ZesaLmOMFav2WC
3RX5azGfNYv/+0cnI5g0AJCIriPPIWXnWCtSpMUwRUE1cgrR1piTFqjXClu8YSTfUZGykDWdolYM
mJyokLZK+H3MgAFd/kHI+o6KZEXMpYuwNxiHMwzaxwE9mZb2YGjdWiAsutgLeOdeP6StewaKK6yP
/eYDpFOq5nFkcbVO8HCrdzIrc+303mLPswWPXu1K7Eorw8GpyV8hYOYwoHO6/gFbcoVyIKWPvDXu
u6T5pV1ow1gS3HM6OVX+iofGn4D/sEsa0nOztVAZMXrQyGnloDRuCuqwXFHj2WQENX6KLAB8jtzf
EWcZapEVwGwS45UXSEU094mtarbYulMGAYCJQGkcJXJJWv1Sk6Eus9JfYloe+tmqnCA3f1Sk/ghE
rUbhaTap6UQHygEqiCD3/gb3CZ2YnQrMhoTLqTE6J6zrh96MvKJQbT5ZP1x6qzFAh8DUojsGE6KS
4hMG0MaYhqUf2U/YzL3kp8S64ePRTBRB+dYxGfBjyNYghWTLoyg1MarKCrTCt+pyVwTdGfnh23Qw
P/17tb4kI5mLKbFsFGTT0m8XvJQOWP9hj4p5kvVm/iayC04kkRminYB0npT+OGSOPrz2df1HsgJ6
mUCnDF6Aq35cxE99G5GS92DCqp9BwLKfyPB6XU4b0cU6C/6ThKTQfOrEEmMS1tcxgOzE89A4dreg
PWGXxtMNn6in1dWNllvP1+luRfzI+WJGSEdphSE19J43gMSHXccZQDbKxjzYVV4dqtjsnTjogINP
BEwvAq3DNBnseTQ5RpAr7qZFYu5EwukJpc/EJdUM0MrrH7Z15zCKzdH1jUlHNJtL39WM0Wgja+sb
9XxgNsdjZNnP5m25qPJiW93f2E0DDLw1rIOLXq/KxfFO+tDiQYCroCfsNIt6v6QnsxY7Ptqu6FyC
UuoY20cg/bjhnd2xfcBHby7ju1FMrtE8WFTVLLWl0gAm4JgAATwAsqnvv6iZgR4RxmXpFzWrHdHQ
0I1oMCh83pYJuKQiXZxmHI1yMKFz09Q2sJ8Nc40ISJAimKv99dPcdK/wrxgiNLERG5ma9xyZZWnE
+lKUSAa9cmzgGNFmVsVrkXIkQDC6qfTjZNxgM6Rb2fxk1dMfmHD05okV8gyDJm8j+RdnXIV58n+k
fddy48iy7RchAt68FgxBL0qUWtILQmp1w3uPrz8L2ueeJosY1u3Z0/MwET2BZFalqzQr1TSrcpQu
N6O4Sd/roiAMHV46T7zrNDxFJOxzovMcY58B5bstcWs1Z4XJaqo8KxgYzxAWEerSlCEFdIQGRnK0
tyH+0rF/T2SB6y0SQbIBrgiwnXiDXN+WwXu1lGgDiAQn5ATMstpnXf8vrgT9MGgCRbUJ50VZHqNP
pxwhT4GB/DonWrIvuuiXqGAiMfk34QI6pFQZM6ySjoLBNT91BBi6pimLXVTVqyjjPkfxp5CGWyjv
fTlfcN/wELIEtUIVDftbrwmNER8Cd6nJgZLTeMQoOIdr/I2u4WkR9ZaS/rhPbuGersjNduRCqrXG
S5EHq/Od3o7Eyz+EGHWmvPx7O4GJ3O9Ck47Ajm6f9Ya05AOPh1yjJzhr6pXvhkrM8OJL7Q2qjhnG
+X5kTEzOvF7w4vEBJHooil3N6avekB8C/7low72K8dWpLqw8/0ArrZlFFak9bJ/JODNOGoZ2LRhe
lNOAIvuNIooGj+sfgUGKLAnbutjpebHOq2qTsaB3FyQEA37IiaO1c7ZGlGqhatEmbZQUu6pWSOkd
Annl+xmR0oB4A8u1LbCDZDXCCtTJJE2nB0A01c90LRkLpEYEabIg/eW7EgR4st2XwyWmUFVXcHcg
ctPT3cutN02jCHthNFgNVIrZWu2zyOkyWSBegTk/fQpkhlguMIdYHBUmcAfgbBqWP0Xdr+8A0rZT
ksKOpxY7UyLxX4y+4+hkXNU8HinRz7JGwFoWYzAKTGAY+qopuHgTBga3kfOhZmjAwiHOt6SK8zCN
ptA4uVnFt0jqol4S4n9wsF1a2shlGxJ1UiUny0KDaHkjMZIGS4cIgsiiaSgOAU/1WuCHxmi51MvK
XeJVH1wwt6gb3uq+dCxYKTTdY+AdmTpMPtJwiKGn8NUQyOUuqPc6oDcqA4sSMP7x91SQI9O/GyzR
JUWpbqx4UZZrUbWTgJ6rTc8oCVec/d/RoJQ38gexlqK42iW5ZK5KzP8JMaMNY+lC0DmAVy2iJUOl
M2BNN4q13ocVvGLk6lP1K43+zRA3oJowE4Y2OdwJ/ciUGkGpWqmoMMmsrnyNs4TSt9vWc++f1iw7
1w8zMMHPWW4ZTwsAGl/LVpZX9QQkTzzSVX9Xye+qUJEKu1G7kAW4yaI0q9aF72iiIoF3D3KMXjxp
0VvqYcZOPcbc232Gbu8GDMEO4GrwWLu5mzrS1GaUOnj3T2EkDetJzvo8lWYogOvkt4iIdlysWYpm
ZbHK0BEWBSrkkks19IMWDPR2jR1F90/nVs3xVAHePcIrOB2g5V5fAhoWxqZQ8fMrb6UZGWmaFz1g
2MhFGsjVImsgQbDoLm6+zJAY9jXcQHXSwxdAF/Pi8302ls4INuT/SNABtljVfjmokFp9JFn3AgC6
+wRuhRUoVDC4s1rAYdJqgbU5wZjIQr6L66Eigcq3u0ooUJUvisgcuH5i+MnvkOJaD68JUtpRDD3G
kgBFs6s6Ux9XRWHVz11pV77DbcJsL3QMQWAxSMmxn2XywKNeuVNzTzJ1ufTWQ8q9ZTwaU6UqrRgW
cxbaW/aAAoEZbg0h/nyhF8qfelyQtdIE9jipt7IGo1Yy4gChr2yx+yqlxhqEnCPe2DPs263Dns8V
DS48wisF4+PXhDtvCjXJwysJbTtp4aSZb2EngFcHZhif7svMEo9z/WDGVMcAFY12jtGxqM1EBFiG
Vu1SoN9p+cbD7gY9dUQvIrmuEZUV1N0qAqYLASkELwGnrdIr4vI4lxDk8PVOkn41M8Q2o5V64fiu
vk8dXyZGWh9L+H4/hEg8HDwS+cc8JLHOOLwFeYSjw7EhAkGvGA0FMUN0GtIk1gjqv/rkAFlQMJOX
MhNJiwzNZACujTiH3n2SprWiTYNX7wJVcQsNuCjnlsvNqew2icKoC86HQwk9XDgIIVDAW4luQ89H
vJ5FPmzgW0OSA9ZGDvCaeLsvdYtEsIdkznvOWC9USFXl3OTrMoj4OK88eulaJ6lf7tNYkGxdv6BB
hVQc9t5nrZ80AJThTT2JNiWaWwesiRhD3g6KX1Ifk6ERQ8aLZVG4dQ0hL2ItaBYlfFUne+o4pg3Q
Rx6z7NT3rJzxotDhNSvh88jk0duXEj3HMF1eNzu+fEgGDzmawYJFGkTRvn+AC5ygPqyhLDtnCqUb
TrKSl8Z+aHchIBxsqS+7dd2EBsuJzN6bEjj01eDNiso3OqBor9VwTeAZrdzuxmwyEyN5yQN93wmC
08cNUdP+cWzTR3nKNkq4UuONoL+o3ft9Tm9FBW1XaO+Z0Wjx7qMNPfwjKpuq1AE7xcvsAJ0FTsSJ
yAqLvUcqMU7swEdpHqtN1sowpuv71G8vFNSROFSw1AK5JFq7mwJhYVPq3Q4Dd2ZnTCThV3DvpFAZ
T7JbM3JNiPJnQqdnnu9p3S6O3Cxx+sLpMdrj7zmVdaez/l7fKSrtcFyoNgKrGEH6tQOrQ6/Sa7Xr
d00flTFAvJNyw0uZbmcAzjXDCQiWhpF6JrrPK1IMvuBwfJ2v7p/rrZHBj8A0DR68eI2gbnj9I0Ih
VaMGErxLJ88afCBIRAPhKpmh8AvXh7wsunugKCga0gnowfOyUekBx6j3dvRQ+/Oo5C4oMgaZWxmd
3+4AAMXWCDx+lPlnXAQjNWoniRZXQBVUSn5bSO20DzjMOkld8tFoQOVWR7525WR8QiO6xAhI6MWI
SNQCphXTOYCYQ1O4RjNZTN2kD7km7BQAF40ylmFN5yLZJ199ZMVbY3ocxYjwnem1jhJvmkd8aDV6
5+53Jj/F3ppXQ5OFwXZ77vo8xgyURcwlIvM/H9jFgaRipmCiOBB34VAX9ljxlXYysqgrTSVQcgzm
FajoMEziwqASwPUA5DMPTOCq6fJw14pJ1yQT1hlpHZEwepYaWESp6QSgpkQuDStPNHucIrtS/94c
o2iLnSEYPUQiDFN61/z6QpTkdSIIOynlsAUvVpVdHTbl+b7SLJwqmoHQyYXnA7BN6VxRmVQd+t99
nGoWCmu+UyuO5BjHI62Eh3YPKAKGUbrVUvgwxINoIpuxR+k8WBlNg65h0e0O05UiIPtUYGl9JpVS
pftoyEOdIckLbxZUv4xvvDBU+G/Kf3mFukaU18KOV620NGUN29xIIVmAz8eCN+OQYgxn+GsLf02T
CkX4yFOqXs+FbzCMon9orVwpTWCQ37+7BRMBlFhIJXrxgFKii9cSEpd4VCDTJ+y0VO4qc1IaITWT
vMrwbkniMjfRr4u9IXrRTJYfTBhBSzlAN97/EbdOBrH3f4ZHgAFxg+uMxWU6N3AdfgQniCvkmHRr
AOaZI0SVtlam0OlbOWSo5RLNOQYHKBvyJ6jGXTMOoPxpALyesBtGfTeqwX5EBZDkklFh1Qe/842I
weTSSaNbAwU/De1zgLi7JphwUi03wDLcZVn/MwgwrAi0STFFiyVgJ90sik0ur0kZVwzpXVAWeAGo
P7wr2mDofl2hCsQqHGDz0CXI2frQNx+5mBpmE9XdyHDiC5YAAB5w4pj/QY8sjY5upCkCTWwzAMaT
/9h0GGOPS7tVgUWE2OS+zNxGmvBqqJ8i7YI5ghvQ3LjniqoDIBw2AcjBR6lWnSNyFc84vGUqSBSj
qRN6T/fl+QrWPwuwQDv0VYckHYvWjYue1Sm+dEV4veNDEAsUBudjvXBLfd/kfaJF0k5P0mnHS+1v
OfAbs0QnJcOqLFOaR4XReovSyKwVF5QKaFocxYm08xLlc+iVp1FpDlzn/bp/OYtk4PURfCBEB2ba
NRmUo1E+TVIJjTYiAHwG31jN2RK3KPmJkYSbXdh12Ig9i8ABBpYL1ojdiPcU8ApX+6oITPhkg8Yo
Uyp/lBVvpt2DxHEr/PvXrKEiB6shYGpJk2nWSk0TgxaN+Lt2eMumhBgYbhNZsDG3YocqNCQOHZjI
XWr0TmleTkIFAOEqQJRljKgX41ukDjHDIC0SQccVCi3zKgOdMkh5WEGeBx9E5LrlrbLMUfbr9UIP
/w0hgINDyRVUk+iRGKONizxTSnUG1yxNMUsR9/hT1nz97c3g+lEvxaoTmHXM/V0LHT9VcoQlnyoW
otYpb9eG1pVuNyIEIm1WCtHj35OD3PGoxaEygof1Nbm28SpgugXaLtGqlnRa9yQHuqv+PVQH+m7+
E3zM06ISRWZqyx4g1KG2C7hyN1MBCNtfp28M9Hois4ZtPWhKoOF9jCRV84TztV3XhM94tHio8mlf
ZaKzJvFu3cNMCKi130lKGO3rI5MjlH89PdZQVHyvY+6cY8VRKjuhwEoQLBFSUM+GZ5CxbYrekFr1
Le8VASCc1dww/R4IvT7G2nkgO7Ou5z6lm1WfPVo0+ZbH9QA2yxabd0kvrL4FGqbO8q23AQsClf/j
CQsgrw8vaEoDD1JQkry9kFcHYDEVXH0Q/BKPVEY2dJkrGAWs2gNcN/0W70uo8VTi/MQoDMzMFwOn
KsKHPM2zbabXDMVdMERoLkOfBbpM0eZDc9YCuL1N+R5RQ4DKPOEE/0VDp/PP+/q6SGWulKF3BBEY
PXUdxqLiZWIpApkoKkqSSWK1EhD8/bXrA0z8d9s2jg+xJSXjZSE0fpECIL7RksSKDIztJBwvmaUq
DPa/4AgjIIBewRwIeu2vJSIPRSHr6waRnRx2JjCCO+B/aDqjorF4bt/Ln2EeYMDnv78IGQC7O+l6
0AHqIkqNR0xYRo6aBbp1n5cb6QZyL4w2Btg0HglEusOS6wHE5wP0aNemPqk8+REL46xagjvX5Ccp
rxlHR+PjoYowywCcNZotMWFFtwGgch9XSSeI55hY+323Lsnn+rwmpUUK8nZQTNPlrBODRzoTcEN0
TmteHCUnCYUh5iAarBvLCjfV7427/bp/kJTq3tCgrmtAd0qEZIx4tt5/MIJhum/y5ttUWCc0Whh7
Cb7t7If10V9HZGO6ns0gQyeObshQKtRxolcbaLQ/v+wVkpPjQNarnw87Yh7cJ9dinNe3n74IIG+o
USFx401Vpc2XsrVeBed93z8e148/Vza3OjQmoL9Mlhh8+9N7FOeQ9kIMRuRh4nI+RmsvONV6st4D
c71ek8K1SUY6WzKfI/L021gzWKXzGDesUgZjkvkx5quZMKCaf0wQ8t5lcjf7oX/m7kaTPfX/cbcF
7hWxnDMZ3HVkPT78/DE6psm9fVn3JX75BtHFOy+pRzZcpUIktNy3U6Vy4vm1sfZOTY6PgfW4+kns
ggimRzYn64VzGDQXubygSalyi/5az4s88Zyt+Wl1GHdvOjnYuVUfN2ZPnp548uS+3KdJt4b/5/ou
aFKqHSb9IBnItJ2tYI3+VHMi8pewyb8gLK5vnU6s8Y9le3VBkNJ3r29x6JMhnnvTl4loWa5nfkWM
nMH8kRt5uSBCaXvkS/1ctRLPssk/eI//7aFR6q3lahbh0SCeCwvSGE92dx4+x2jnJiv32ayeT4nJ
Ikk9SW/uidJvqU+5sEFocB7NPEFm//WnaWZ7bX1yN+ircE5MaaSc5w1BSq9jo0WSJ/Sls6V+ub9f
BEbSgMZ2ob9Pd7Np01jJfAjB2+45Ups5/qzeRGsTENdiicP3/NIdebgZN4h9XukmaDN2O5r7lOyP
x+N5/aiufz08ENP++ADZTU+sL1YqdNnv/JFEuhMt4IJa4gRQ3r4O1j4wnfX6gex08uabpvnFkBIa
HPHmUCkLItRtPSg8Li3Yba3399r0yUAe1POqGYnpnr78T+bRMowW3URRVZh86HgVDG4d+NXuKbHq
VWChDCP8Hkm/deOnkfhWtGI6BYaS090plZ5LCdruxXPjvOz3wcM+dh3HJ+tH2VrttNXOFEzRqkz3
63TfZjI0gx6W8oGQl8cpVPHzHBKfsDq0mZdIWRe0I1RJNruevTVYjjORx9UDsW178/SbGaksh18X
8knZFU1PQz/rITHb9/qExYQPlm+5jBjhH5QAUSLyTwYmnymbP4WREElCLIGjdyexJgjl+gG+dBOR
wjy5p5NE7l8RPfT1v4rwhyLlADAkPwjjTHGbrN+7tZyZCLy6/UjcEwtU4R9ChT+0qPuqwtYfBMCL
nlPyYr0L1tl5hGX5uSJmYj8/nU5fjOP87pC9tWZ/CFJ35slC5pdqBNNsfbaPxwmw4hZW3ZvlQCay
xuYesiOD/RG+btwnPyC/A5Kc5qeHOz3EBD6K8bBfdk1/fg7lKYy+kIW4Bv9W7I49Sdfpk8Xa//QP
cvp/ROjZ76bMvLRrwHMeu8UPpXKI+7xxX1ry3zHzLcoXcbQutloz5WBG+YzPpme2RGGElvQcCC2b
3/J0QaKQK2xfTwPp/GId1cjurc3G6onb9YQhKMuxOYBL/lfvaFTJNMmCqcAk41kiCv689jbeWEJv
WQy/w7wd+fr10WVZEwUFCG25p+DJa22PuP7TKeTJlkHqH1z5H54oW1IMgLkPo1n4969YmE5GE2zl
5J2339PnZOufTwWCZdNMDm/mU8SYnvlOTNxRPToT07d66vF1OKveq/PurM/ftmxFiI1n6zP8Hf6w
5GXZz/3hmLIvnebXkzbTbM0XdVPL1mGDcIV72H65zHCFapi5kU3KtORjW0ZxAdncbkdz73DEcdar
jqxsPCA3eCjfN9MMy0HvdezLvhwjA9SswCPCqXlxf7M4YommNHN8oW1oZAHiDD9zhNUDm/3cF34u
thjAy2SW7WDSmmOlS1o56r+DMGv23lGBwW3C/jrcmfWGYvlTOn8/Np5aqN+39Dqa6mr//knO5OHH
21tvfeABzrglJltUVAkMEcDQxbPQCwjxdLwNzdBKTIsRV30XCu8ol0RZkdYIkoz/diSv+2L9/skR
vPER0BHNXhGdfETkOUDAMBKEDAyzvxjTIamvAAFhnvCiWFQwnSZJci7hgVDb08naMr4/+8Ab1i6+
T7GmYglmClx0BOYGXiBI5TeE/xrXrJtaVN8LMpRxlGGDPWVm4wXBsLY/2PPj+r7OLj/cLmhQoVWn
h14dG2AlJY0DI7F3QtJt9dCKz9E+WBXWwOjMYVKkDOAQ+56fpdl8OeKqsV4NghnuwcSLxmW5l+XA
8YI7ygCGbaNhs14qnSunsuabGnZVYj0/uaffrKzq91DuPaGgAid98tNelnGSLehYTmCpOxvqe2Ix
xRA+ukohyrw8ySp4ijAYcX763RP/kyEUDMH7jkQuLV+RaX2RgsTLXjbL544kmKnWHaY1n/XkzpF9
m6oLOmJcYgu0Dzrjavuqrt7TDTeQ7OC6JevQloOnP5JA97gYepXmnoLb2e8jNMHaiCp6UsLlMvN+
rMOjjEPicSXgbEGptF+to+MM5DHb/kyIjQjX3L7k7v3LWnYfF5xRVgIbibBktMAhSiQlr0hvrh8f
NfOhIQ+7NzcxdZN5bXO29N61UTYjLqeh8dC7cQ5fVG41mLbrnoxz+gPtfIyXH5M5yljkie9HmO2f
jQUiXo2Au/XqUZ6rMLa5gcVgeK1vYIV7vFEWo8y9cORUEMQKuvft/uisGzId6p+m+/t0+hcniWYH
FMzQnzKXUel3UOcZ6OGTG4QzM8yxoxH5FJRWJ24wUKD/uC8o38W+a9auiVHxTI8hgk6IS2j19hXp
KyR21quVcULNBP8wPORCJvqa2CxDF6ptcF0J0PGZGFKcZNphf1RgrYl9qNu5JMQiN4vcPd4oj1/W
ctVNPchhAXtjjaa4KQlQgy1tv8OwzlkZ8IYxGf6ZRZNSdF/OxjgKK+mMjr00s3PMjvf8E7p1Gfd2
G81cHyWl4EEWpskggDfrFS8jgLyEdj06m8x+ct2JY4a9t/brmhyl3ULEGULfgq3t655XSfbB76Bo
93m69WHXNCi1zqou9HtMwZ3L3nJeA1N+4LEsyjTvU1lw/9dkKGUeqyHXAT4ioTqx5YECZOc+Sc3x
KLdmKyDgYEnhLGX3pJAKATQ9alSuBj1LOu6rc8yRaY98GNNKMSSPfgWNE1pkK/H7itJf1TNL4OZj
ucMG3SZVIMSY1BK3E4/kFUIABUbk9PO1s2Q7DR41Bj2GfNPvH84wxKmYT23/En4ETv+QsYw6414k
yjp0flxjYhUMjafXbXSWe0vlnOSlQGJhy5DshfD2SuboZw+nhFo66aD1src4sifeujPxxHrqCStl
vlB8uyZFGQYtEBtV93Bw6NyPGtI+BKDDygYt5CevqVD2IEhzucl1UHnZv7Yv76NtkKnYtFalzg/H
J9tUyVtCyIF72+633HG/tczyiLoxKj//rb+k0QbUMAe8+TALfqiSdvULwFcIrFx2HwZLYijLEfOJ
3k4jHHNvoibYR2vNBKZXphLLtBjiz7CFEmU0WiHy68bvkKMkW6voCHrNf8ZPLNPEUDJ5tvoX/niq
AYDY97NYKmRv6SuDvL8fz2S1wtrogLwwDO8seXcsiEyFGlnlBTFwDaXz6+DbCql2lkF8oGjYyqkL
9uy6h8ygR0UbtZhXYgBwMJQkjkG52aGaqpmW8GBYLSuBt1AguNIHerCOL8WaT+aThFPx3hFy58Q5
rlHW8dfheofeIKa3ZPkxGpJVa73GL3uwZ8EcH/ck3fdrkxn6skSEMid+XepeM4FKa/abdCRIejUp
IdyzsoKlRKGBZZYZkQbd1F6PowFsckjJdHzRTyVKVS0zFbTw8Lu+LirUqIK88fq+ngP6V2tCxmuw
vNU+Duz7Is86PMpgTFjO2PTGbCVTMm0zxtdZpv5mLK0IKr7rwEX6kqtE34SFWetrGbPUjvFmsHwY
42JoBOWsrkcg+n+fWWfxL4YjfrUiEd3aZRWcWaJNg9BFegIYIwmkrD2CW8Fy+H3tlG/wZKyk4EK2
/0oSaKTXdqxCdNODlIqegVcViJX4c0SVqyZrf8M/VZk9rEqo72/mc4hlNOgG9zJTa2ks4E8klDn2
jmijnyvEiyjda7axajtiiuTZbM3CyvYMY8zwL/Q6DTGL2zidXVnS2PJknjkz0S1lYr2GmDdJmQ/B
Q0jaVqAzzooWWHh+JQ5ylgixGBwtpNqub5IKSYR6GlNpKCR07LzsMULdPiqH6R3JNh+lN2bCbaHE
d02OMiFih8mzcn6AoSliX3zqZA7mtswq9/yr7zhNegQf0/9pyisg05svr9rRsUS7b20UoybbdhvF
vG+wFjId11xRcUcl5mOszk/mF0VAfL+dCsKvehPoIzYmzEwSEdfVLJ1Fdnb9d7ikgXz9RE6BGTUf
JrYsFZ5p8iS2fvsOKzpeNsjAxcP8J+oAdLtwnA9R1ccjguPWxOYA7iTXJiuoWublDw0qzOkMoR2x
w3E2Xtvhh40UB/nNqqP8Q9rmDxEqtin1tBomD0Re5y7Q2lynJpqODug42mQr91++X/6Qo95KWtwD
42REFLDdv+7TvVlb5hPSiIyjm43BrRT8oTIHdBfhqKpmkjphAfD5peAJ4K9YFmI+lHvfp4xR14h6
LFT4fkxe9pIlHA54g7nMDq1llf3DBmWIyrwbvGH4FoD6w3Cm7d7BP2gybb4MMzuUIel35ujCm+mO
+Tt6Zqjwsp/+Q54yTKOWenLVgrxzdNABbWMCmBEKLHQiz1biDwkqrgmzUg1kZebwFQ4ajcjH8xlN
b/7KRhM82ko3vw3rN0M4lg0ukE5m3IzvBX/X0sHFcg+Q5wlPooBEu/iQvPG/5GO7zmzsA/aeIpfZ
v7hwkhhiwRKVGcIOYJcUm4OSGr7XTfx59OoJe7kk/82PGyyajwoeNb4pFHe5boxuaIhYRodR0ANi
pL+cskK5HjuhMCCvzEOR2HRPaTr6xASF40T+XNSnKPGJlNl6/uO+zCy8lOYWEkCiYIhi3k96fbRa
6I18XpfieYjPqqCSEDiU9yl8j/5QugcS82DQf4bFKDZ0BRMGYlmJCOtj8pqskbV/9yvzmKDG6B+O
a2H7yJmrzN39UElvFQScik67q3cH+7lbPTGEaZFhYBxjk9wMe0WD4ccAclaytkDzcICUgVRaSs3C
6liKRxQecDWAssAWJwCDXB9qkmLe2W98RHeN+Qrc0oAYGukLEvcEidoNeuiHyFIPHuOkF4wogN9m
7F5J0gCHTnlwXxd9ua1EkJUlknduNwAljxmhzxJBXSdgBAEUDewmLNGl244wM5T4ZW7AAhzL9+6H
t+M2m9/A91cerPuCs6T2V5QopxArvT8VAShVzlYj0dmwY8GKLXfbEt2snPvUlp4DmBBRDCxKmNeQ
0BvO86SUESDAssUkJvsyszuRTD4SIxK6ZB47U8akRT0duP2gkm71jBKXxRDNpSIJOlb4GaZixt+i
L3D0h6GSPQ4h80Y8fA5uE5LQRYCu8at0bYZOZlrTkQUDt9AAooMqFrwIM5YmwF+upTVS+GYa+VQ+
S9U6Mty2V00e4H5m9FisDHXXjmarAXaA3D/vpYc4zhrTX5BVzCbSs2h8D1wIzROMMxLjdrcV1+U6
IOKPE8uWf/cZUQI7j/nO8FJAtMEc+zV/KRep2VBKIGSNo2mVH/zcX1C9JOSorn00VXIk/ejwX9Je
CMwf2JRcWtKGJ2gnBS6d8MDyoUuR9tUPosxDJBhZk3Cica5t/7BPnHBTm+++yxHtkCSkO0R2HpAT
qzNx/uq9Y6Csg9cHnuJjSv2chMR4jHdQpCf3/p0uxNgXjAEl+vqkhRbAiQmwqc9jZ2UBMOS3w1Ze
hwormlsIs67oUBKrt0ZdCz7obKN1a4+G2fWOcZBJfTbtJLMw0E82WGt8n7mFd/MVUcqNRY2c+i1G
/M+gOdkA5Ol4K/c+mgF9pMr5Pi2GiNyAkWZ+rMhloc4yK276D8nqaxI5qamo5LCRTFt9zS1mmva+
hKg8ZW+DPuGiKcWxWtWaswfzkJk+w6YvKCOWA2HgHphZCpDm6SlKrq65JO894yxZEslW2OUzWNNq
Mv1n7tisux/Kqn6O8PJUiKbs/RgLS504Nn0U6NbTY/GekKohcXL2lRULgeKWe4Ca8lhaA+QjHsxT
QsU3g59iOt87T6Wl1hjGTde5bGAjC9qEk8TRWGC2t/IEetgmAfSOGVpKpd4KQ8ZjMUkZe+dX3j6f
AxOVi1eWs1bnK7tW+msilO1T0fJpFBWIvLwefznOVje3yHU5giV0JHXz1d6xtnuMIRzXmGn13eD4
8LbZ2MHh43A4SJv0Aa/xE9DPyWYTOuZm82R+sJI33+W8ez9xvpeLp58fTr7qKfiJFjrsPz8NZM87
K0c7874k59Vhg6apabMRzMl20SqATSIsRzQr7s0PAJqFARwDtAjSXncKfUWsKs9DNXBysEtYcSe3
fytGkrj5kXtj9bAsXskfcnTCIwXIWDxVhneW9cKM1FelZIAzLISfuPQLCpQk+6UEdJgOFConW4c1
eS8Jb5eb0jTM4OC/FWR4qUyRYfu/m6PpYwS+CZZaA7aMx2Fe32NYFvqQ5Zk8T8XmpCSyeQyJ80hW
6DvaQZye0THDEp6FaRrEEIhFZ0ASYJ98V18vhadOvKgOe/mMR4VgoaEU7Tml5R0PHz3J7dbWEMs9
fdw3zt8lW4rTK6KU5mKW3RPkBkQrC1pTE4wlhb88a+3sX7dfhvX1lbtW37llDrXZZKZ5UrE2qiCn
v3eD18xTyo19zh3XlPgdMhJBTr5JrPDkn7yHNRlfM1v9IX9y5/usL9jIK84pXRV5XRmjspXPWUje
C4moa6Aws6LgBX28IkIFKn4k1kmugIhlHN/VX4+AzBlWKKKd7vNyG6xcnR7daxXUmTZUYief9VVw
fHyQNtzXfQIs4aSnTcaw0DzeAIXpyL83SARJFiYK1isiW7th078mxHzuGdZsYYICbKnY9ADgMEAj
0BN78ZgC9jYZcXoYFccMg2+f6/2ZcPOw4PZxpZkrUzGf+O1Iwoz8PklrBtOLx3pBn8q0cfKAvdnK
MCtHigbEuYrjlOYZwct+HZsPP+YZ68PzU7AJbGTNGXe6kBy95p5STURoWRhhH/m5ew0/1A00c3DR
cAmjbj/82OXrA4AaAlYbwpLpuzpzShHx1sdfz2c+D6BazlFxz2uVwxzco2bbaCrZ/B4/5xP3LYtZ
xVrUlovzplRSGmsV6QzQRjuGj1LgS/K0JtPJttOHD3kXIQVtGv+mH+L6nCkdxebTTpuw1g1PGCez
zjB+KxktmG8aS54X3sSghBQcFp0iowKYrGu3ohphlPm6gBuF+nwK2/UqITsAEdioR4TWSFjdRws4
H9cE5/zHhUvJQ19rhAkEt9b+HaVAyNCjbj2q1gotpuIcs5pIQDCrPYum9YLPOWy4JIt2BTT3gyz6
S/aFI8jr5CDuvrTz9pS8z0NPrILIUuB1dbKUpmpTmmvGAIqtubWc2C1XnTv8yE3j8Re6h1YNKk0f
z8/VPsYpG+uTctTWup3Y8oFh8JfV54J1SmnFJlCEIMUPidHxsne6NfCmMRiyCne7nbQpyCa30FnE
/3/UYZdCpaszoDS3xFY1QYlBurRf0M+GuYp8VY0IeHn3xJy/Woj4r4hRqip7Ujd0NT/zGT102bnN
TUUjFW/H6lGNGc/VhezZtRxTKipyEpcXxUxtMrsMdpB/etvUaHM8zVVR677ZZx0kjbUOMFzOx45s
aM0ezwuddKiwYaJnnucBYgjDzC+0gV/xRgPR6RU2HksVjJ6+LzdAeSFkhWkiDLNh7NjM7NDSGG5t
oeHimiJlhvIgjsO4AUUFBaR3ZxWvXcYJLjrOP1qgU3annppUT3pQKCxHcbGj92Dbhw2eO4h8WMnO
ZT95QYyyNqGkVJKS4bo6S9/URDSt83d88KBbK26VuKnDWZzF2nG0HJxckKVMTmCkkSjEIJuS7X6P
YRLEQ85atwj5SXa9hafexvWdL5c1jMMyMTplYhKsj0rGHIRfXrcISRxHgIXJnzmbrH7ubLwqN0+c
lZmJGZksWZ3v7ea1cMEzZWKiJql7uQfpnAQPqikQTCzAmezQJml/2OYTUn0n/V88AS9NDb1wIx31
CLlsEOXnkSrc7Tk1H9crz1kdRHRVMUSXxSJlaqIgTgy5hanZbtXerFAgnivR/2Y84koJ6a0RjVLp
cQBg/XPwFjyJXypqqNxbT7YnlqB+tz/euTQaencwBE7lYwnyEuyUY3zAbPW+fal2gvW5nvc7kMdH
+MfdQcQo/kElCOd3trZ6A45/OCN/xJ//3QnTabPI74WpnfVVtAWC6ySxudphajew5cf7pBZak64P
mbJDTaYI6tDikKGhHOE/nPVACAnN/+HsynobR5rkLyLA+3it4qXbsilb9gthd9u875u/foPexY5E
acWdb9DT6JkGnKwrKyszMgLb9dRb6NE8/iwdkdtq67XJmTdqgfeK2VTCmyU34wP4ZdkV8Aw2ZXRN
7zYv4N3xdO2d2VZLRYhfpOSjdZ45pDD0pDKuMVgoT+pQSqc1oz+bSE42VuES4HuBW57qQUDJ4hxt
9M2L/ULf398Qmoz0fQ+I0ePZvwMXv56KmaOCzFzp5yxuAXlXGF8MXi4rzmoNiuxJQ/4+NrYUAc4r
IyqbV/5QYd6jHzCeGki4meDCWgUWlxD+z/vUrqhskczQbfqJfDAc5eMPmGb30ezPAiLZj5p0CEVc
ql9/oiUpgzsFpuupnHmlSsiEzuuwtiGOLQE/m7H/NB4PYOGxAMWE66i9H+ugZ0d4PsnbmAWJIKvx
5FO0lTAoGzKkayw8wurnkBiFZrMkPS0cnWmGbmYQ7IcyiwI7GCq5a/us23hBCOETZ5NupS/xD1ij
FizcDUsuLMwCn3IQamACYCHyj3yybRt9YKjEkNfHM3k/gLywM3M7YJRWfGHEXmQp6o+G9fT2xtEJ
fIlYdenBfn9rXBibOZykhp7z9Nxyao2U+UH9aZMT5J1JnxqVM2waAGqX2Meng/topWaeRlOHNq04
zGPwc64gP8OsmyWhqPtv5YthzZxH6YeVyyUqKrnkPNFgTfwVz6fTRJK0sFxL+24W1LB97cnVgAnc
BKk+bkR9VHV9MUpd2nsz/5DyUQg1HGUKF8/oNepZEn/1BugxAv2nszWQGb0u4hHv21SQUYEUoKjO
WSvYUMNVJPoSerb0+ABHiIvop9vgEWP/XSz4T4fndlP8r7F541YptUzWRaGEV4W+02MIfOgqoeCu
WLR094qFjsD/DGvew1WoA8d7XiDhdYFGJI1k50Uex/svzgsbM1cxlJCwlnj3N4Xx0foE4AmLJ2uQ
E8XWwv67A1qAc7+wNXMX2Qhp28GFLc3e6QJwWSa/6o3kfd8stYoL90/uP1M3cxaAhECjimfgAbFI
U2nq47BrjHylV9R0np+fLY3mxtbavjfbPVgs1j8/YAhc7DO5/wK9GPHMgfSa63tuiY2pmenURe6u
zGbFb5ZAhHcQftczO3MiUSA2Teh6OACbVgdTNB5oE0tHukE+CLWjNX1J6fGoLxFt3Y98LsY3cylc
18auMGB8r+fdWTGb3Xjcn6btQxdfR/e81wTzgVY2K4LPfraibdMWgtvFklOtUQ7NIGqE9AjzGqzE
MwItBJt/N/rj6236ifODDgUPSCjwyI2Kc2YDjy3yskwEyRHlDFpqAemXYDxTNDO3AJlDoARRfwPB
/Gx7SKnnZgo7jYnkHCkJ/eS+l+6wu+HOpZHZ3mgbP2bUNpPQn070j+oz2rP0vEl+dmfIOwtI9ejD
9v9Bf3vPTV6anW0NUcxkNx8ns7ta94Op8b9C17Pr1KTSLZBBGTVdY1P+fbxod7Mkl3Zn94+YNSPT
DcnkNBWM95csCZySW+MEXruloOTeprw0NgtX2Uyt6zLJJWdsqFrsE3c9fvqxpelLjBR3T9o/lm6C
1rqSWhdinJjOM7DQwlu0XbcnsA8ujehumu7S0Cw6bZNI8pvJUIRKEBiETeTTwe5rPaGLgTelZS6j
6Qf+34cAOD78/UUSPRTVWmymBYsImAiB8qY/f5dZKBYncHb5QAC8jSs8WGGm1M+qpaDcrQDGlW/8
Zy8kur40k79Nn48GNvNYY+g1kgAtMge5+vNOQqr6zNhsQUZNl/9Q3X6duGqHNf61jui0PZ3Wxkjf
0higbAp6m6XvuXvVX67szNsIQtG3g4DvQdXJTIzM6p9bwxa6xWfBvRWFJi54m1ABgsTJbEVL8ME1
fdLBEJOSnXbmQSdreqgPvCwd9nuB36Wl2aKKLaNqYQNL4wvCZyamCtHMFp4GMFC40ymRTbCZFlzM
vVN/aXW2sBo/JEpf9JITamSI9MRia6TOxifUeyY2LB7Z379L9ZbpZ843E3QuVACTJfC6z5FOLaTS
63KQJOd85kC3lAHwSDjim5Km53ZR6i4xJGRij7SxExd8oYO1MOilD5gtKsRLESbyouQAj+l+QnuY
d1qb9amXfIosBb42QyfBUFhCsGD57gV2OfTZIodlzzB9jKGnlV68okLLvmt0u22QekaoQRTrjbLA
RfrHcUkd/e4D99L0bKWRkPXk2Ifp/A9v9KUj8isZUPfGBQ6u0/l39V3TKOtuIqDF43WGnrKFWb+3
wZUJVYxF5yCuOBs7q6UY+OgrSESD1Ouwe82evaMfk9Ope/NR1/z72N4dwjcNb7N/7M0GnCTo52gU
2NuEOeJzn6Oy3hIXjYD5G+DMyH8P5ha8zNpWAnNpZvjWgNYvW/gPOts0QA55UeQh5ThFYde3gtex
kQTyPsWJ0bfEisRXjp0preuptjLY3dfxKI4EwJ2lc3bnbF/ZnYUPSan4LrrbFDzHwUsN0oxzgZZW
52vEWXsWV6LzJwXz73r8WNc7m1n9KIu9YktfMIspCqjHDSmPL/Bs6Q1tyF/oaT2+nsX1eVOt/3rm
YC8s+r1dPnUGKNDkg34Tenau53rIwauRACbmdNFT4PA6CjrDJjGnNM6x2viW9P54l/1ydcyc2ZXB
2RCHOA28uGWwy4DthhKhTw+9HthsazCnZPW5fnH3L2uD+K+/9SWABgAZqEFYHaGHYOFTpktv9iki
5DrRM4TeTMiEzD6lgoJlr3UV46ieGfUJERVH/SoZqwyeJPQpcfm6E96zUSFS95NkZtQcw04PtJ4E
bE5y/rPId1JYkhAuMAYTqB2F2w4ScumhVWnbr5i4obzqlMzeH40CtL/fyRJe9N6z+nIIv3WRiwBq
yLOhzqHG6XAv1Y9Qr3jNB+Vvo+1czsiPzKpwads4j+ftXph4ZXQWJg6jzHVqUjAOw+olYicz/Mtw
hrQZEc6YlKgHyu1Y58QCy3JcQmPee1ZfGZ/dRbGfKH6sYcRpA7DxSxSzuvckC89DrmcFZIOZZz5d
SHvfQXfjiPyzUeaUEYWgFmKv5owj8bSoTFelHA9ZuO928wXKYOG7KFfNH5f8USQyivCJRcgtXQYL
e1WcOecxZtD5xmPOBZ6GPP1+PkylydzoGQNtpNCjsBcWeZrHq8OBU4G+JBWCoVCxv6E2UxuVZdiy
dx1PpeYu2+cvohGaikJi1Av3Bm0NIHpoclg4lL879pHd2eYqczWUfB52K25Vv5UbCMmBRL6igo1E
iu7sWBTUYpNYlWk5qW5anhUifA791UtsaDLAm6kVU+Hp8WzcJqB/ZwPdNpgIkDPN3aTEZr0su7zr
FK9aQNQqIu0Xik9fRaKX2gvDNkTOF2Kf250+szlzT2pbu6kvCgBaK3+EjXaU6Pq0RHl1W1K6NnKT
0czAHYrOO9dBkiyxcekp5LzJ9dY35KfIQrON+qS4hgThZNACmbiBUeT7AY0EP/7rHT59CaD1UJSW
BA7/cX0TacXQxnwqY7iCi4L/4eswEUqHlZ666LBZ+/3CTrvNvs8MzuaXLaTST1rJdfrSrmuArdu/
zU7ZjUa53ycOXLYZIDvI2wt2b+Osa7tzrY20zVMXM+46m+hnc472GUkMiMVGH675FgUTWA4og+n1
oj0dX+Ljy3FhL9892f9MtDI7YWqcxZxQqa6TSYStSM2S2mCOyROiGjjsx8Zu+0emwaJfFTqumgwR
4lkGqvEarWZFn3E2ouUew6d06xoDCQ1gmqi4Bk04cKYQxfCsEf1A70k71efRy/Xy8/g7buOc2XfM
Ykpo56pZxjEu6ASsqIB4tcFvaaQHemD+hEZdkJ+NbDy2edtIO7M529Gqz3CQC/YYR4dApW72WzP+
45hBRJzVjnQfokA+ZdPmN+vh7WjbsaF8fg765wlR7lJkO23luVOF4j3gxVDfw3tidntoXuFV7oBI
B70jrx6SgKPTHvxzshdptFatbtdxZB0bFZ6Soq2t649wXdJ1wRF9qavtrle7/JRZJmIQ+pJxG3xK
FdtS/dazVBI23YvHkbBHtz2zerwI3DS02dA1UHPi7TKNHY0O124lV7sa8kM45YhTmj38qNFD6AI1
KR8For+Pjd282DTIDOG2VBQZcocQ9by2lbBKkmkyNplU0wH8dOmGUdELtdecx3ZuE52/htAhCWk7
Aas6M1QHYVMWSoiAhOjJc/PRRkivygfp55PXY6M92Uj5K4tkArdZpGuzc9BgGykZUp6Q9cyRMsNc
iiHZFqZsImhfkli65zgm2W48yPAbjwDkei6jvtOyMIOtdsJ2HFvbFOzuFH04k78gAPNA+st4Ed+y
A+pVgNV84dh0m4Yu4YvvXf1XHyJcf0imFkqTpfiQQibiPtTWsmvwtFePjfKnpklD8m5B1+A2ezjN
88XYZ8c1yge2HyOYfN3sej3/a5ofH7vNZmPnYLOrDilOsUwPw7dTFaQ5GYnDTVmB4h3Xc7qcpL17
glBOEyUBmsjoVLqeAI7LIhRgJMaJPaPJwV+1Yb1DXkPU3Gw0S42p3O+Dd62nXWtVmrmw1ScneXN+
cYUgXQrQBPqPZ9ZzTfSbpoMTVYi7S9GjFFAv1DuTB6fv32zSBFmiOL87YCyBjC5knhN+XcrFoyoN
mSjKGgXqtdyhxdSyWboUA9yUd/HjJQ1JDjw9Ic0sz+c0d71+aBr/xKt7gAxoEq6E6JgzZ1kE+W1q
MjQxZNABuN5rKryrG2GkmOAhX0v8RgqNUXMXos275w395IqAznJQEvy6nItBQ7a+zAJgOk4jc/Tr
VV8cxe7U928Vsns5VTPKF6/8UBOhOre8Ho6K0Y5kfA27T0WhLXqUFS/ThZHk8TfT0UAL6JiZnbxT
BB0q8WVQL8WLU+Qw3xiTKDgk4kWIis6hNJ6SuxDRbr2TYCoutBDis6ggYKxTMjZEzKgqGGlpFR4d
8ERLnmJvIaT4DUjnHwBCBQla5zwIIuaYQ6XukiouJP+UpKjhPalg4NcRx6Wr7rMW9e5zBPO0Xr2O
+Y4r3uscRBkymOWVryyjgK6ERahLZgKWAlOtaSNMuU3RyJjP8bk4JRrlPMLKz6JGAqMdDFYyEsWE
yCxnuVtNpZrZRyv5LR/puA9WjUvQgc5perb2ZdNFh/pfF4kIp965FJJDYUIEhjSB7n920P5y/z4+
onfdlSZoogpI07SrZ7GVXzWuxLqyf2JC6h8KEp55qq59GusmGOEpDpBuAI+YkqeDqMd2pBv58zoy
P5VPW1lJem1qductpnfuXJIKamVgMZnebOAymTnuhPdFxRtEnLFxx+UkGGn+1CgskUrPLopduwsS
ysQke1EzPWVsyX0pe9I+1zJtxKXTdetS8C08VAgRBiOLPw+DB1S50nEIg1ONzuR8NXB6/IkVLr6l
0ByinuSRU3qU53RGWk9xUEeqsCUDSgpeYPCxyaw0iaaRwbVvHbMUHd46IySY8Q/OEuIWVKOvXWyS
h0WUdUlw8lfM2Tcz96kKbfanwtN77xYkR1N1RiLmz/idRB8hu9NCNAuwNv+vQdAavkPEFkJ7NWTJ
hFm8nPW9XNZdGZzi4Ul7wfGRtskJZYZmODJNABYfs/yWkYEfdVa1ihelXbh377zMQDSDCgs3XXNQ
RptNRMAkY8n5THgqADBoaTXSTKHZd+W+ZQYzbLoCjCLblpTNHuEqUz73mVl4RqeS7Ms7RNLOZRD2
mVV4CJ/rkkoLSYgpqLv2N9dfN+2xCw9d9n41CtPX1WjX9WkY4GKCCx53WvbssqSt9cfn+s4DWcGN
gIqAACXlidnl2mBRjs1Qj35yCvltDj2MT9Y1mlAv2E22c10TLiZw2NLmBOKfspCOBfGWEAy3CU4o
bUMyHMQ8LCpg3DwMdNMyZFshSk+NlULt5sl9B8QL3lXv3ppVfGK9hWvlzkG9sjfbAokMkW03hL2U
/dFw3QE5+XhWb+OZaUAiYndEUjIExK8ntU9STvG0ND2BvdKDIPBP9/X/6E6boqLZXrmyMtsrnIuu
Stkr01OrrppjvxHMeqOtkaz2SjvTxQ3TLJydaS/MDQqaqkAEAYgWfp5UAN6jZgTBz05u+VP7Zl+/
ttn28czdeTqCS/TCxjToiwOQBZM2bgEb+epc84QNN7LDWOymHFCVemzr3iqJeFzBXSuipGiz+XO1
xOPrts5OiCWawUC2KwXveGVwr8xiJ+G9tbq0NTtmeVuEsTRW2Un505XwO4Td+P42Cl+Z+iCfq4ZW
rRlnxuMB3smzIvBEfCuj8x+30i8TxcVkhk0hpFqg5CcfmvIjAgjlHKWrljEhO+wL27bSk8hgn4Sf
Ih4J8tl15HiNzRw9bctIHwEXEp4jhWergGN1RAp1PqFxaivKuWZem2o1VoZardoA2Zb1gMgELXoD
4sSQZs2Lu5Qrvd19yFHi8pqOFcLp+Xs4T4XWD7quOPmBLkkfWboTm4WHyK33hQnkEJBBkHm8uKdw
9GK+4rRyGVcbixPYvknfv5SAGQTPbCfZwyo9ys+Pl+e25KCpIHgTZLBLIW5A5uLaHNBwwsCyVXFC
MrRtiMLRduWXlt/s5VWll8/cs4TGbC2KEG/+lQuLWTpskx+6PtD4AJxmDdk7xCtz2oswTLqEC3qM
twfYDpRoHtL/QA53pN25FdWeGjsXF26cW06vadQXRmepSaXvWKA3YXTXO/zpy/wKX+JRjzccGGfW
NRo7TIMqFkhOXqQVDVv78aTfW2Jtek3g3EN3bH7o86p1Ba6ri5M06rlLul61oh6oYk3T08+gplLF
0scWf5mYb2ZZ5jFoEIBw4A28XuZYE2q3aAZoNOlCb2aoK6YpRzjeUH+K1wZURQXRjJShLqvHqcEF
ZpORTqTjM3A2JNgMMk1RefssQuRw+UFHZBaj1aiEaJBPy5iOHq2e+u80pz0gI80qB/ttQJtx1/t2
mdjyF1/RlrGL3MjxNllkzrrVHsBDciKdw8AUkLTNNxHX84E6tlJ58gXC1jGNy7cwoV5hltFAhe4j
yCzWfdV8M3ofpOde1MXuRfhGkUmSQNpPUw0MbqagGlpihyjvVABcl6sWMCpeZ/EURSlMsbVe95VN
w+mZZuJ/SshnP16k3+a72SJdjWK2K7kizmVWkssTWtoDTVcAOFJ2Ali5xm31M34BLYESkGul39AC
995HdRWGJqdY7kAV1a5CGo1rnrUGfZD1sLa71NLGp5jdioyR5WbpUv9ZEg7Zk/IRPAu5EQhvXgdF
SRSWB8M7iH9q11CyLTQS3bee2ZSWIK9l7ajgUfddhFaZ6EzwGmlWFR0izhwZ241MXqLlPsObO98P
YW5EbUFFn4wWGiV8/BR/zUgklKkA89uqMNjS5Fo6dE/+V+PrhcYjlYNfTx2wr760MJ23vZ2zTTHd
hxeeNKgrQS5VsTzx63C1Y86HxkoKEiOXZrE6yDt9IiO0JeN3DslevF6N1CqtwFwq/0vTss2XVUbT
AKJLEKFwv6+Bi+8oWsYHMZlanoRD96P8yfbFvl75JgcSCM9JtmYKrZnDQEcz2ntE2UlWuIeCKtLz
p5i8UbBdQpKIhQYZeg1Z+got35MtWbwZHMKF1+OdFKTKXX7p7GE0lJkQVYxSnlilomn1M7Vryy/p
s2RhVSPTX7J3G/1c25ull4u8F4TSw8xwh9KsUK+ZFGtH0IKoum+6K9fk9uIhhnZxs+CB75RprizP
y5FCysoJfAb2xjF69Tat9Dy+i7tOpVVF5OZ9HFaIOzI9jNaZhK3Bvzw+6vydW+9ypoXZUe8i2cX2
x0xrNk8Dj/ZIOgMNdPZwEkhgoianC6tsk1Lp3aXVOjOyjbCawCmPv+P/2JsyyGTRDAZivtkKSKiE
dkkyfcem+JSPFe03qV6OJi/j9bnBcWEnvcd4laek+WHf8qe+0AskWvb1Xzak2h/FTpKESOvCyloj
jIhLmIpoBWXAbNSY066JDp3DcFY3bl1a64ne7j2eNF/hsYUTWUe6qyyM6U74jrVVBGAKgKbgld9S
9MV547oh1hIlqE5Dp/s9gscfOdOomsZ2w29ZtqBhwexL5V+/mmEVMRRyCqqG5MtsRVW2TaRAcrGX
RcONSfPa9z5RPvyN177IS4yud6pNkzUFaWoVj2bl1/ddjLEQeUBymLA6+cjuVN9+zZtyvSuzNwCD
xNwewz9SG5BasAIoFjQ0jfmFiOLu0b34gFkuLvQbv2OzqDqJ0SoGSBRh96qOVmq16Re8xJ203/VY
Z15JHtPSF1SMlV3vmEPojCb7eQB1kEwTu55a2ZDxq6e2ffrWgMonWeGtRmKa0tr4zElh/sQrG8oJ
uKqoZy69qu68CK4WYnaA0DEoDIk4fVy04nI7CUUi98+PT+ktYRRuMgXpRTwI0Jtyc0rlVEbas/Z+
d3RYvReSE0u2dEgi8K8qJ3nYFI3F5KYCJiEGiIldUSNPa9T9ew9exMFig8PjD7qTsZk+SMGbDp+D
is2U6bvcfqoXD62M1VdwhTf+vjc7xH2ImmpogDLbERI+EktVDSAewrhPMZX+xut0CcB5bw/iaQlW
RhnnDszK118BtLKcF1KNPQjO/qYwXf91zP64FQAGbr/wTrlnC320iqJMcsHiPHdZ5FHUdbJfn4DH
rv8gkGGQ4UayEPUHZL4Xppe/EzGoEzIVIBUFQe3sDegrVdtnY1GfhG6jcmf1hwHnsKKA/IdEniVI
FVU9o6iiNR8tpFfuvQe5S9Ozc83JeZIHaV6fyj/cVyQIVBh0UaJZrYI8KqAVaUQ9e5Elq99XYkBT
oAyycqMuPbTvlICBCLuYgtmhz9Iug6hxVZ+gLLxywhcJbu5dsV5UJIsPis4vHLG7DvXS3uwct2Lu
5SwHey67hthgxO8KaMzmISoux7pbqQ3lIsJyVGltxdHaBW96N/LSOGHC3f9eILMV14TRzZi6qU9N
goJKvslFQyyo2+/yWjJKLaQVhzaAgriys7DXpp88j04vLc8WfEgbmavQYnQKq440KYJiJaHJaHgs
KoHfUaWP9Wda/EmGl6rZ8NrKG96Smvbvjz/jlgFmKgUiQhbgU1hW+A2YLjxKxPm9FCuYgAFB8BNY
0EWdT2mxG0KinfKPH3V/lFDDCUyOnqRVslGN0GhIZUsrfukITCO+mRGU2URkgifWyul0XnyKHwWN
UGRw6W30MezawkCaUZ0yI0MHMc3xk8k2kbhSfBqcuYPa6VluP56M3+jv5gvAOooEgYrbXZmtCT/J
rvNVUp24c2ZITx0SgjUfE5E12GCDdwogTpUFvHDVm8MG3CKWG6MkH37XeG2tyxJ1sOAMwd2d71Gp
p0pgAT7YdsfHX3nPIyKn978fOTuhuVvwWihhmsqMDAUNcLsmmyJHmdajiBofG7ttrZr2h8ZD+QBU
9liWWXglcQn0TasSVyAFQZZMViP6BfDQ1Idz5Awr30Dqb6FedfdkXJic7YNGSSOwV1XVqY6QTcTD
1Xf3aaiHysJj4E4B8Xps02PhYsOVTZhBe/x3bBqoRvJtg7Y4QUfW3kBfxArMpVsBRGexkYJS+vG8
3l3ECdH729IOYshr03Eat0retNVJXXOHzotpOcJK2BxiZeECnS7jmz19YWm2gNzY5Vrsw1Kdgki+
SxnJ9Kri7fFw7pRxpqn8ZzyzNfOEkGtFkKmdkFI7MV/yT1jYKTAcwlZOCZut/F3lLiQT70SA4KoX
OU7mNImHLsf1FDZd4IlKK4GeuvaNEL4xyt8lYWGP/D5IZ9N3ZWXmEhq3VwOQZFWnbj1Q0Wi+i4kL
O9cbuzBqPX7yNsJXj6QcR1mzpQF+F2i3ag121aMPtt9HL0sI+TtbB7sGhL5TtUxFD971uLVSQuY2
ZKpT3L0FCqS222OLttTAFPCG7tr+P5nmC3Oz/dMFflyMjFudivS7ySCuon7lUbBwHO6upYiGoGk5
ZeisXI8JEXg41pDmPTUajdyfREA3RbQECL5nhFNV3CwshwS/NFvKnOsbZgjD5uS5hidCMbcG2flS
W9ndDQPYD9q5UH7h1fkdwpSyyCBSbE6lHq96ndPFbx8cpCPaUku0SRrqKqDJSj1EKzwZ/WewjIPe
kAoHQCsM0eb1kvw8Ppt3kD+A+CPPzyLVgCrvPA+mda6qFVnWnLiUFFZx4r7YRvcMjVZmjRyXQpGU
RsOxyILGQ5e2GzReKaZINy0aw3pSbOKli/7eDr78oNlqK9GoNamYNieFew5kmsUbplsHUaCrIfFE
jwCOhnSGmaiEF7r1eOYtGWIbr/Kw4BrvXQAQMNLQFocCiHzzkOm5vlTbtmxOmwSFdnCHrdrDaCvP
w2FANzSS67GRkHar52tuVy5c43f88pXtabdeXD6uUKhtxGJVehTVR25X99nC3T3t57nrgmTSBHSD
eomizHzyMIpVnoxNcxISAM36XZ1v3MaOqyfRNRe22OQELk1pEw4HPYyocQDFhz9cDyZoOVVpRK87
eZ1enwFnAiTLArAiBfnjDo2cw9YDG41KO91GYfGx8Zu8E+oPIvo2gEwCilRV5qjVsc/EMY+L1snC
1XnEEau/3APIvrtttnAbzDfuryUZVUKIsiAHNFf5bOPGzeKQb5wmJnyXrPOO3fkhlMT8+hgOKyBn
FyZ2vkn+2yDICifYDJr3Zi5LDlg+rEu1cRge+WD0DbZiteDf75qYcOMovQOTMwflQEo8TiMtaJ04
QaWX99H88i+d++8g0HwI+JGkoRA+e+LJms+kSVC2DjfKJqM9FUJEPK9YGMdN2WEyAwgJlmbqc2Q1
4XoPNnLDteNkptRlq9yqlrpW192ruvZsTk91xlCMAJo2xYqjmpWt8n2z8m2edPB3CxtyftFMXwK0
nMiKKIuB9Xs2YG5UqxHBUuug0BLYeFGpoCMgCQO5pI3P2uyWz1bNV7apUP3496ZVDXkZiFggMYPv
mE0CG4dqqUW9I6OSEBjDLoM6fLhvniPxRaocsVm1/E7mn6TUCPdg2luwP3c5GLkKbBXSowIucWgX
zcxruV+EWdE7QeDTggHuUT2hGlWJq0pZeLkK03pe+5zJloDGDuA4gA+drbfaiUzneQ1sKSzB1aqF
R7HdiSjWMehphj9H9UtpEz3EC05WrET0aVv/dStDFkoylG9+tY7y167axOh1FzYRZ2Wp4YYkr6nM
rQHDfeHqtZwZXAS0YyEu3T23LvP682crJZVux5QKpqpWVjx6YDmCip/3HGk/cUQ0gcQajT/+k93B
AVQrAkyBDTrbmIEvupHvt70TqXpd2ZUhNJt806550cjfMu5lAE+StmqjvfTeAB34n1iHygwe14hE
tHngil7/WmHHunea8lnsG1qi/3hwCY4zcQF7FDjC53aqlsjDrJjQ4DKada+c2i98xzSx1/tGQy80
rkR4CUSb4myPykDM4GHZsw6bRwzNeTFBrDmkC05gen1cWQGCA0BrMP6z6BNBFfL6JBQZzww9WrKd
WI2IEO+GwezYJy40Hk/qTa8uThvsoAb/awde/NoOtpEbBfhrpz9oL1lJqnW/qijKwY67VRlSeqRd
J9vte7caNv464BZ8+82N+GtewcULINWUMr023yotlPUymJe2Xr8LOiMP3lsO5URuAuSOC6O9KR/+
jlZEFAv/KolAcF6bGxq5x2sE5rjcKThbKewqNRIBOkwhCSqF1mNu+xBRrpJ8FzbNZ1BUn9C/ouFg
FUtu/u4KAzcpy9hIeMjPZl4YozTjpm/pS5AX97E1hruSeYqExVFPkzjfS4BHCjKPPju499kkj1Ih
onAacI5UGeJwTB0xpSrznDzzU33fxxumHHSvOfQMRwBi0qMoWQjZ7y0zGpGAneGRqwCdwPW8y6qb
K10ec07c/YyaVcdHvoFJFuzzsSMV7ELYc5OVnNYZ86qiKQQ6A/LNNZYNadS7CguiQfChkNcNFGw+
DoeVs2pBTb19a3SAvcmLjyZK+/j6+EjdW9dL27PZToSK1zx/Orn9vqley00B0H89Wo+t3ODzfoeo
SoC1IbibakzXU9qESdDVSso5O4wN7JCihXcO5O2ImVELZP+WFYEheuVwJDJGAja7k2Dg1+fUdT+Q
n0UKoZuH639/EGIosPpgqefoqFZxw7iQXdbRW1AqZ9T52H2cz7uIjrQxO6vQ431pbeyXl/3+CLat
t8fzcVN4mMzDh0GVVFMhfXjTNdsBjNxHFecolVGdEtA1xHJJBeTfw7SA3KFAeESQx3Z8T5R0rT0t
mL93xhQg8nApgqzthoMrGVoPoWXJOQJSmjHg3aVd+jHwSket/ei7BI3Kp56XjFqCWGGkC51TJJMS
2uPPmHzG/KRP3LE8vJsgAhhwvSkUtCVFvthzDi+bWWwUHaran/krH5ltdwoQzDw291uSn9sDFB9O
DC2UqObNfFjZSGqVRxznyNk+4qCCao29htt4D334ukMHwCjZQqz3rqm5epWfwlcRindyZPWyIyRE
9rayRHuID4WjwbYU+nBJ+QVsV7zK+t1YpWRIjHxJ+O+mZjRtFQSXWCx4JLzf+etZGvoazB4ljg5i
Bf88bgIUxUSbA8PWyw+YEB/P0Z2NoaASCFzypP57Q6AC3Nt/cfZdO44jy7ZfRIA2Sb7SyFJlVdXV
/UK0K/pMevf1d2Wdi72lFCGiN2YGA0xjFEwXdsWKLJcwk/asfQCZDg7qv/d/f+HIr35fOIKZRBXV
khYc6n+Q/jDQq7vvj5ax3d0Xc+OZ8xrqf5ch+iM2SitpP2EZPxCDeJPXrbzflW0SgTWFOUVVJeH3
FS/07JPy/f7n3xTqcOZX3y+ceWtMvUx6/D7nhzTxz/CgH/q9EycuW5G1YACuRAmBha0NpVnaEBWe
fiW+cUqf769lbau4g3qR+SmT0NAm/vvqZ7xBrX61z2ZNAP/zCwHJlHWdwa9U5qAfzZkDC+1GXheg
7/6T8w6ss8KtXOIvytYLiXMY0wHYNR3jhxpMebOdR8VBBAZwyG9g6fxpMz7sPtdAVAtOydU58St/
IRQtilpdFFgmhlcQV/q5s17+3D+pJaMEHYP0EtKDiJjEGDOTSJONfHjWST7RV8Vlh97pnlIMkTsO
K1WvhQd6JUq4FWmSjKZOJ4xy+54dTV9PHPW4RrS6JkO4GHaPbEWsQYZcuY3rxA/d2oZxAyUYFAvR
FQICdL4gJhfeTpybcivlCr96QNS5AA1sQVE7OWtybqJn3kJ2IUfYLUyCUHUJZvQcoWyt/9xHe22b
PQFC+7DG8sB/6d6KhD2TsjKsaYIVgY0/XAlFF8/jYhWCD4gAyWBZit8uGgfY2CFYzQet7ZPwRnRm
1GXD5ymdMdf1BdBxfaOhr4C+rD3GBQ1wdSD8sV48RgJYez3HEHSMXja/MlfzB2/FOVp471ci+Cdc
iIgMdCukErj9yeEUHUOv94e9vGImF3T/pQwRYJWCHZWkoEI8Jy/dNn+3vbWxnIsC4GKDagg+tim6
uWYaqSGAVXAnHMWLAHy+r7HWfl4IkDGzqGR6gZ9vPtMntp0njEa/L2HJ+wL27L8rECyxFSpqG0IB
8IZ95uBWvYzO34O9fd3lKwe+thhBmZgTo/2ITOfZM5A96Vx2XlnK4uvAgFlUHtEPcpOkybMi7jsF
fPbgcGVO4vxtPHV1rtuCNebJ7/8IEY6kpVPV5wOExF7p2/+cRuSK8OLXhdOQzcqopg6/zhApq+4G
dDsGhlStecE3BX74X1dyhLOI0qTPGgp+dw9TgZ/f6d7YKDtlWCVDXtQjF+sRFPswawOUFtbDfZcC
E+HP5dZbOfZFtXshQ1DpOA+ZJSnW8v6OtDyQH/BXMMu7jRw1eH5+XoOq3mD7xL3j9/xCcdkkacMR
1v2c7PYn88V9e8WMpOPHgxe8fd5f2qKKvFiZoO7ZXNZDktlwLZ/zjb4PZnC4rS1nbfcETa/HGUut
FqtJ942TBIfP5/trWHL1r66aoOcntCVjjC6O53SMHuj+fH5pwffgrIhZvmg2yM9ADakCh399KHNm
0bo1DD6ZlKI78i8aY97YGsvekhDFQFkNRh6sciK6rgfLSGqxGMS6rrWdfAWREVgAnHrFj1hSlJdi
xEdTosNs6jARwdomO8Tq22gFeLx0ry4FCC8mbCJTamcIAArms3pTP36nh2ntWS5p40shwjMJ2dBO
owwhco55jI2jPbM9eVQOkdfs2P9g5y9lCQ8lrcB1REbIUrdKEO7Yfs2dXz4S1ABN1MKAvBC0PniP
wOo8Yr7HbKOP1NH36QyfaOWlLF0vEF8YyCAig2N/teddKJaW9GlWh5qGCOhD8+pv9IhsjFu6yIlC
ix0xFvX9f5GInIsF7DnS72K+f5ajqWUYq3BOHHZyogMbt+Ohf3B3QB4+G94fadO54+Paad3MwOAa
FEw9/xErXI2JhWkopZaGWRSeITvpK0XrG9jtvM9n8Lt9fqLzEH81OwvYVAOcZmve7Vc2VowCLj9A
uC8yZqL2JsMHYKfnDUzg+3vrZSfTd56eXl6Uh9fP2I/9z92f+/utcvN9I5dDVNA1y7tOhJdN+3Ao
5DLl5hCS0VtZvBFw5pagZj48uL6C4w7PKep1wBA7q6teiua+QCr/X7rw7I1eTdJWhfT3d0g/bpTM
DfdkH22/H9Am9wrO28Sj2zWA26KvcSlWOG1MtVBa0kBsCFow6w89YGApn+Byf28XH8/F1gpHOial
Lkc1pMjEe+QspKODMFKJV5zYxRzC5WoEe2k2bSflPeQ0B3AiMuc0vHQnI/eArXr+s6JD9SXjfClM
sGpZm7WSkUOYfuKJsiF3tF34ZL/8AsPYj8FPv4Ue3HXe8T1ixf2xIE9M4RzMpZuUGOLUOtIT/QsK
0Mh7/Ty8/XxDqWHF8BrcVby506i/ogyMAo9BBNXYhgMxMmv4Pxfv4yPfm0hSmY615Xyg444fxXm/
158mBRB02c0K3/n9OwNZOcYA17vSbwG3bLzUt3D9D7s/nzyhFW2o+1luPz//rOq8ZeWD5D8gDQYQ
HSIIR1OjnE0FkkCNrz6XwYhhOGe2jTfxt3q/abaNE+3D33SruYfkEfyKHvPQsr2/f1lvcNhfGvDi
I4RblI4Fy+YcH6E95oGGZtb8tThlb/apgrRoEx+rpzVqRa5bbs4JIAXUHNHthhDp2kOqBrPWympG
SrfsS5cTQ7lwpMqVZ7jo7mmKJsMHwzgq0AFeiykHi6GJr8LkqA80v+7n/aADnuEBXOWv3LxFR/xS
lKBY1EHSSGEy/QyI2rw3vtF97CrV1v7xaaYAYaoOaHY+rU3kkRXqoyX/6VKwoGt6C4Ss2lzq5zpI
fLw+l6BhYE2h3QLhMIELRkoFOM2WgYUSYrS6SRNgj8z5XDaVY0zf0vZ1SreVbmy/jTmgyUrt6HSt
ZLWwNLQLof4NAB7+LUJ36ahPad/28vloG36zDX+DNog9rjF0L1iiKymCXsv1tuxVxG3n1PiMfkqd
22PKy7zJxz/TnxZ0FWa8WmW6Nb147bwXBazFhqGawovLij43NYSj5xLjRsJc29jzexOj1o52u4i6
ZV+/Amzd6G5ovMXqZuW93y74Wrqw4LKturHqleEs996M7oeq1TYhS5xS35et7hJzV2fqEZRMK3Jv
DQjkWgaozDSwMcq64HAM+dRZk8UAS5o2eX+QzMaZ2QzUZunr2UM8fdb2Jo1AHzYeDQMzO2zzBVDe
bcvcsP/Tdiv2bMEVwOeABJB3FAPH+mVLLjxcPYpUM7Pr8Wz+bvTnuX6u5h2TfvSfpAftwitsaLdb
o4dcUBPXQoU9SHT4vYoOaJYkt76lNH7dOf0YVCaGU6a7afqQWtAE7S02/GLelD4OCmgJpcSZ6c9J
P7X0beVMuEG8VsTX3yNoSLnqhwS3fzzPlTfRo5nBMDKfUDR7PkfK0+SoKfNWcVJfvuWtWJDUgD4B
KSax9XLOB1Yp/TCe5YMauab+YjbjNlKNbVP+SK3vmrmpSPGQ5uDkf7XRjziyU9nss3mv9Sctd4vq
aVQGp43P2rQl+qOVVCuuFV/3vQ8UzqmP0dLWyEAApoP2UdpSvE26+ChRdV55jTeNwEDG4hr+dyuE
EzCzKZZA5zmeo/o9C19N8D0jC4o+/KzcSORsonlw8jTAnrAFxaGuXDU8Sc1LqjzX+auibuTo+8qd
WNJOJmB8aJhAMRwNa9dW00jm0tIiZTzbeWKNPi3KzI30TP9pT9a8oUb1twU2/LE2qtCXlfEopUBJ
ooz9c8itYiUJyXXRxTmgzQG8+byjAkRyGHX3hTK4fKRxEzc1q9sgzzdGtfsxZdtw16APRveTf8wJ
f8lCvyJwMwAiAVIsrhuDJscpbLsgkyUnV2zXprZbbPRoWrlc/PIIi4L+AyQEBKQ8gyMY03Bs0JSi
qF3Qdv17ZE3FxrYlbUWIvbB14Lwl2EHsHG87vj7GjtMJRF0zB7XBpN4l2pSj64D2+q88zMvWM1KJ
ag8jhvzlxxS9Ky+2Flv2NutJbp5YyNDGYtWaNTu6jdFusEYj+aO1pVH6oWEmPywjVc4slBXQDI12
i579ptMftGHIOq+SlOqlqCm6W9uS2e9sjLVPNrHqt9Gq8yOAxNmZZmr9nLeT5OdRiOkmuqmVr706
9prTaSxnXjl3w0s6dcUjepLA6JiattT5vTZUv1XKsl/FFCbnNIxz6hi0ZM9hNuu5W84GOWmlXMX+
1INkwK3qJP6IM1VGja1HJRlt9MO0Ueemt7dAxOUgUu1Zlpx1RmMGOKU9nWq9lvRNnKjSAbgc7RcJ
UxmcxazVZPCxJvlzX0gzfaCJhCE0szxFrR8jqQiGggJkw5GcZB+z2bMfg9mY+1Supg/owQwUG2lH
mavR2vpJ0zyv/KZgPXg7gfxP/Byzul6jSu1ltKai580rDKVK3balMM153DaFU3UqeQOR49j5DU0Z
8K1onPsZJ8zIdt04oVsg7EDB28tpVYCztWqZZzcIeP2sSu3QAZvS8D2hEZv3HfaOOEY/YO7LNEbF
GnZTDBb5W0KXK5+7iWHVIF/kOubi3SZqGjfqMA4BiJLp6CpTzxpkWskQb+TZHnIvhNJ46WoGdrAi
t5PXlrVmgg3RMBG37xiOQqnsHrM7JqX4GZY5sENmBjJJFQNSgMlUQO6IXTF04qklsXo/B9tu5pYk
KQB0y8z2ZGUmEkfJBJoBN9RMTmMEY3QCq13h1+Vc/e7Cua48W5nbv1IZ0cyjvZWAS3YAkyBHZsdH
tDdCISdFIe2ULi+6DZr463Hb2jUQilqej9QBftN8GZtBlj1pMiIQqI/zhJngRhPNpQOiPBMN9XVt
TSteP3+8ggpBYxGyy7w3BrRyggpJp76MKZmGYCCl2w5bosWbvvor5WtgYzHHwE8SFChIyCmgT9Q1
MUS1JBTKOjkaAyuNlJdZIqNj2w3ZgBxKhm2oAMbtxjZ1KmohyAYvkteFprRh5lShndEGx6lepWvN
AAsaFFwCBvLeYOyD8ya4sKM2ZqTVizHQkJ12NRMj/HJCPu8bQsFfxcoRmWJ70QKK9iOwdF3f4bHr
GtYl+hwQ09hgFKobm+2hawiyH9NfjOhdUdhL4nhfBbxRYpuqiGGfZ9LrbI7kgAEZ/NiFOkbmlLi8
RT31T6yYTVfDAHr//hpv7xFMEC9TIBJB85FoJHKrMYdmlOYgKVPbN7qu2MHedgeYc+YxNMSsBAHc
hl7fWy4PR4YYEoM9TOHe9s3IcKixHMRpYrpRpJcnu5d6VGF7aSWwE6LHr+NDB4csQ0WjU0YWXDhz
QIKuVlM5kI1w2huE/lRba9iOCagX9HCeHyhRWjdXpGpzf08XngynQUc3KCw8z57zAOxC+ckS5pQx
VZuDcaxcu1J92ep3Q2c/oyvcnXTwXY7nvgX6VdsnrMFMsBmjt8pwDQwmZpb5DnDqXVSaUPVHnlf4
Dvicjd23VAlAzy+7PYN75ZgD6TEug4ICAZMDQcpfExeqEgTxc4JMTNqjOTLpMvwvY+QUQ/+3Skzd
7ZSWHotOlk6yPM9v7dCgATsuag/FiHxP69He0SouX1GQbp2JTuGGFmn1YEWsfb2/ubcvH2viFFCa
DacG7YfC3paJWjZqJwfaOD2UavWtLTX93y8pwTW1sW0IT1BouZZRTkmN0TPzGMxR255UTJTycJ+T
X6ba2bv7y7l9D0B+IRegAP+JrIrYY1FofcJirVQDllW6YxvttGuKuXD1sR1X3sOSKOTBkEwDfxYs
hrhzlLB0hPcQIJlCBrcJt4Ae31/NrcuJLePVFHQEc7S1oJYxLi/msY4W1HJSHdW2Qbtmb5AXCuT7
ER4B8L0dARnmSCLXnifMjb8vX4zpceP5B6A1jv8NJiMhGVbbeW1oqFoFyrgxsmFyQhvzHrJfkq57
9uQ3ILXRZ/C/yMOmj5hLp/3/8gGgaUdSE8lNjDi/vjpWYWl2QfgO6IXXjZGPkbZuLlcHU5/fFfmt
Uqo9NbUglaxHeWicPmlWNPrCMcP1QvgG+SYfEH79BVUH+VOvQO2xon+rFZ0dUjO3dFBdhMjS3V/v
woFz7wCtcvy5aF/pjgtNN2hm2qZ6KweFrNUMLvqMqV+9rm/MrBneBykJ/Ubtsw01UV/SZqQW7su/
NV9oy9U0+BF8ZA5Q5teLteJRCnGbZHAOK/bRmJLexy1v4NOS/Ael0j926fL7pX4R+igoUVpgb7iW
FyqSPFe2IQcJTcnOVCg9RKGVb6xI7Z/yLCwepHBAPoKZ1VqCmS/l2nJif7HPqo5ELOcMvRat5qE1
WD2WmquxGzL7eUqnd8apPrsBPUr2c8zic5Oit1xfy9zdWlIu2rIQTnKDJlpSkGHEowX2r6CSKXcK
kI/7ztJAJ5kDOLObNNv7pypmm/k2Xwnkd/ziWmkJZpbrHQTa1eBI1ffMyjaNVjxijqIDYrZDEicH
WoFSfzCVFdkLzwdMNATnC18MAYF6LXrOci0mUqUGpLAKT80iBVWivsCtNrIVUbemTNdNnaD7mpfZ
kXW4FjWhkRXQeaoGG4w+WXEmxbQS38LLHxdtWFKinw0RvxqMjCEId+jYHSxKTnOY/5GT5qFFW6KU
VfuySl6GOfbVX8PQf0vtBixRkh9m6AWSAbNOP9UKVLIDebp/xAsPV4frDq+MO50wgddrtyZilunY
qoGhoXeWMDepfqR0cDNQHd2XxFW+8G6uJAl3qZujIqQDJJmxX0qg+kEZMs6Pb/elrK1HeJ0AfREM
BRzUIMt6T+5PLWk3obEv7bWZUouCkDOEhkdJBiTz1xsHdjy7GcNaDWhjPwz1j7QtN9ZgoCtyBTS+
JAgGFJM9wGqC/kDBXTDScUR7tKUGeZp7lPxkJdlp2uBLmblyV5feAUJLxHKo3ALXLShVOzTBtaNH
WmCkLd1FZvEGP2KNoHvBNcCoHawHdARgJMNcsOuNUwC4V6I8UwKtCSN3sLph3+RKNDs1UTsMRjdm
n2Bs0q62+JAVjDb2J7ih4I+12zdbN/uV7b1dNEpaXJOjVg27KfqxbSzpfVxnctA06uz0zdxsUYTK
vPvX8labYTQxBisgugMVPIgVrxedZSasJw4yKPp0P5Pw1LbdPiIrnuWtfYADC1WpYXgDshIi+007
FVImx7MSZCpYzTDuuCoNZPHmI2aR/QSn2LO2RiB6ezlRNsO4PFDcY8AC9Of1ugrdHuwe+etAp3R+
VkC/7mU0JAeLdHMgDWSN32fhtFCd1+DYoQaKVQqvTkLCx2JzDbeuVekxZgSzXEiMnuj7x3UrhqAs
hlicj9QBMkdwZ9IaBeREHvWAFTqGG+lZsx1Y9O/vDcAxuOmAuqKyintxvXm5VGd93EBKrBfAM43I
6LCusFZe9e3VgxTOqwkdxWlNhPc2mwUNx1bTA2sMqwChI7iB4LQ+V02zBla7VfG4xpDGB2qhnUb0
yppCmZM0T41AKtt0a5QFLJZM5V2Rq9oWJeTpPZa6Neu9tD7euQc7iyw7CLOudxEtxGFBWWsESa2j
ezLu0hSTbpFh1h29YZHxz1cDLfBgdIbOh5JEcHMtjtGpK+ehMoK5qAzX6udu0zXtGinM0qL4oBSE
osgX3DC22GXWzxX6CwIzog6bH+0MDCepuqKVls4L0TvINfCUVFVstS90MGCqbUGCxEowRKDX8z3J
tWFnhSze2S2KASAwivz7b2thaWgs4GScqCgZ6AQWNlAnY293uhFkpOw9K45RZc6G0pkUu10RteC/
AiXB6SaxOk4hIhyWNhlZrYe2EVSWmW9ZMUlHMOGQHVHqLujMOtrTPO52k0Q0Vx/U9FiMk7KK2eAv
7NrzwSRRGVRhOhKZYCcTXmAy9pHch5QEtkwRFYyHVo98nX4nOZjzFIcpYFgmqFw4WvFqrgYNS/sN
ew7SJFAYIO/A//zChy9rW47CWTaCODPRxNvEo6fHmEoG37tc2e9FUYi1USsEwSxilGtR0SiZUtdZ
JLAImuuPhtaMw1M6JTkmrUv9qK3UJG+1NMa5ICGugzaJ6KaIhSnyPK50DCIIJIZJzHVuNn/LMZRX
ooPbRXEp8A4M1ArhswgeZTMTCdpVJoFaW/VPtbe1Ta6h3OUkWbOGhVhcEfw8FdwpUKEi0TkzAezL
JfBD2m08gGtUawYMYMQ8Wn3FKCwKAqkFirlg8gILw/VJKZVl0KbHScFY0/c8NIsdRsWXK5QSInMJ
gh9u3Tg52Re6wxJggE2Kgg8jSRgYkc0+7LKwHZCNS4/1UPeHbjDkYzTOyoGO0uSn4J3fZKlcbJui
6F4qJd/raZq7chZirHJahVtL6vUfMuCP39JyKh/NeCBeX7fZHxOlxRU1v3DqmKKJtlAcBYjPxHmI
5lAj9E+aMDCLKHRZhHQqKYxXI1+FxN/mE/A4v+YJAi6JvILgdXfmiAqsoYZBC/OFuTFyHH8Q2GpQ
klIp+V0xUp0xPrXCdBnSx5g0mQ3svc8MZW3JIv6QnxYcVLjDuBEoiYvFHJar4M9LYysIrTT1ylQe
z7UU261nRdmmSs1w12P6tpcVcOtqMBv57RQ+JIVdPw7xkJ3yzHrX61Q75lD8K2HqwnHAfYE/hh5d
XFhx4pqsdL3ddpEVWB2ZziRCWZIVUfk8I9my8jRujSKiOUx5xPReEBmhie/6abQdz3LRMjsNduGS
4reGnqG6Q68rZij+69ArbLmNzmNQFIG6D+hIkUly0qKmM5hZnJj1QOzaUWbwWP34V4PLSw7IDiKL
Dj0lJoOxFFTXMtCZzxSV2WJU/uhgUXNJhJzVfUk30QDagVGfRCsE3g14FARVqWU21eKI5acQxvQx
zxKeeo1NNw+N9ICn02/uy+Pm+8qwciAKCJZwYKgOQpddH1XMZ3V3qK6faCHrrxPSLF6vd+iGj4e/
c9gaQKe0s6fEmv2iyiNdkX4TbUE6HHckuqEfUJ0QVttVYavVbc9OfRbpp5SCCqlUx3HbxO3fTIqT
RxbLtRvbmfJ6f9k3N5QLhqPLkUGwFWLtTusKLZoLm52AHrRnR9MiTPGSwjACjzlYR8ZNMbf137Qc
p399hRAMBYVMM2I91H0EVZVgKEZPlbg8dTMFzgQepY/rlDhWPrQrVvfWdeOywOIKmCI0MGBH12eb
GhSkbho4noxqCD1al3bQjnDTFKYoT3Msx58WAPeHsB2BTjOjRH1S7JHu7u+0CBOET4Gv4NMYUETk
k/b4UVw4T4MVxYAylOVpVmryqkuArcjGyNELJqb9qpjClQ4T3cgg+XwtjM4YnAREY88Ta3NntjNy
AFTf3LSh/UuNZrqZbdAkkBqzwLK2/Hn/W29U5NenouKAwgsSbaL2LpPesMukLk9ZmOp+jqHUFF72
tqSW9uu+pBvnAZKgh1HNBG4QNXchOkbZJ1OIBBzcbCuJV5Ee/LbyWKzoYf58rh83f128dw9QVV4G
vN76xGrCKiGVhgpo2GZe1VMV2d+aFM9tI6eDS2hrjPv7K7vdQzBAgI+KO7A8rSHofsTiU45XTYJK
n6P5lVYZBs1Q4Iuqx3JkmOX1r+J0lIVl3Cy851vSL6PThrntcivIhg5AKxNVW+sEVmjZcBI5jpp/
Rmtw+BleFJ/QBysm5rpKvW4qabLMIFIzzD4LZSvtNxTkndGKZ367jyDt4SxLYHThmF7h8eLKzHVG
EysYAfFz0W4RJw6gYtnrEMbGGrH07XW8FiZYAWTwYoOC2inogO9xEFGB43RMrX/W9gjdAOJDSgjo
G4CDr6+j1bB4LnrJDJKqV7faXGO0M25R7yQ6AOPDgMkOxGjRw1prJFsBGd0qfLihyHih8gNnAS71
tewmTKd6MGI7mK3RK/vwmIwJ0AHNee6VbSWd79/Khf0ENxjo0UC4jiZdMVcZtRMbUniIQVflk+lM
hpxLbmuRzF5xF25uCdivEOOARhUgTJ4yul6WblUKYpCSBTLJdokJe612iuTb6lrdbE2QYKlJZWkh
NRgG8JEeoy8+2fBslsmKrbjZNqwGEaJsgG8SZYGvHpgLUxGGUxMn4cgAG2rTTcrYmcpdsZLhXRTy
BbdC4hyNzfzPL4TUsZRLoYVRgl2fAMhoRF3yIEeU0hXluygH/LX/NxAes9ev5Rh2jpSRbbFgjJJw
PxQYxYO68hprsHivYdVxp+HGANSFPgSxxhe3hcXpyYwjmdwSjYddlzph6tfmtB2jf1TtkAWYHojX
VM7ZDmz/9YoGMplGaYTGMZefrHZ0K89sW+/+y7lxF76EEF7ws5EAAYzkWsiUTzxTYZOjnBIJGNY4
fZ91k773CIkO1WRHHy1i1cMMjN420ubEtbRG/yZ3JHomY41ZfJJFnVqPmgMt89odC/03Y7aGuXmp
HpEVh0H0X/nHousCwfkXHb8Y4iK+C1NrpuQYvZulvzG2it+f+u/3t0TsrAMABLUpZBowkRUFCeRn
r7ek1OaptorcOgLcV7ihThn6L23JRc2n3qIiOHp0qjFnYawsL7WS7IE0aEGQWkIjpAS78MBUq/JD
k8UPZtOEJ1NK2LmWWfuSF1bpDdMgbec5DlOvbiLZa1vF7hwydZxH0wS+24kVIHpXNJfom2BRYDA0
AS0D5hN5U0GhAFxdzONMrKOeTwgMt4ra7KXuR4b8xv3tWxMk+J+lPAHX0ZjWsZ+PgDZg3qrmFMlj
1r//D3JgRpEhRFYbRc3rU5pV2raJDjmmMTnSTHybJj9KvfLH2dzcF7Xw6BEe/leUoFom0jG5iC3r
2NrdU1iQd7PatNOpNWRHVYcVfbkmTDgoyQRNmgomwWOGZUXeSapfdu0aW8bSIdkwiCAbQKSANNX1
5ql5l2g9UN9gmZ6pO2gF3TestnbW1D3o5qSsnJWom/nlA/zDRL8876gUSdDlXotDhUHcUNujkxHa
ebWa0JWbJ7YGIYLAKCA4cIqJvjhQWwhXIkPOK7XNKg4GNSkxg8iIQszMidv+WxP1JgbZmIP6sxka
rkunPB7dsUH7jCuPaju5GbO7c2fJNPbqCBTeDvLqWqQ5E8t0zdGiaf7VkyJ/JhRDsn2a6WoI9ynS
lN9yWWNehjx19WB5KPognE3UqFqrit0oP6KgJIZuX6gkjgwVHlah6eNspIZ0BIS/eutNh+wwgUxK
Mf1pZSNvIllsJDxcEKXz/g8T6Yrr61E2JKWW1UUBqCzbTfVQOfQXb34tHss1+3NzNQDmReFSRaoM
wfcNHFuZuiQ0lTEK7BSYnN56BqJ/p9cYsypTyWmVH32F6S5aispY8W3Gf0rx3PWu9ydpDbt58/Ku
P8UUVl0gXaOwZIiCVjoUmGeqdtU2B/vtgHFfEt3+o075EoYOKYyNBwRNrNcOLZuMuJ2iIMm/JZrk
99NnH59zTB3px4/7okRfEqdpyrxwZeI0eVPP9WlKbaYBjj5HgZJWnhoeRvQ5TPEKF8uNRkFHKrIe
MC+If7lLeS3ENlivysxMgrqwTl34HirZdohBINytRBY38CQsB5KwFrTeQndZgoLsbTsMY4zICXRF
OhomG3wNcUZbaex1qNDUl41s9HPFiDYkUrKnMbaazRSD73yIrX6Lfhz1WR4AW2cKXOsKnstTCLf+
saPaC+vROAqA8rDKMr+wPRi2Dv8XTVv8CHhe8MIL1kP0jiRDkgYxWm/0vRIFo7FHvbd4sg9K5hk/
mz9h6G3CZ/oX33z//PlvX6YlIBCyEUFD/+JwxGwqoWHcKChMBB2GdmN+MAvmZ9Ar2Ol2HDBI576w
G7DMtbQbyuIpAYS90iCtSv/EUbVPyslTZ30LNbMxbXQiTcceRP/0G3Rpbs4ra10Uj+IwOgH4BC7k
Y643ukL7Tz3JRhooRe/oFQMoLUT50ugdtCo5lTzCLBhPhvE9qr91je7FKRB697dgQY/Yl58gPAWm
ZJmRGQT7Pf2M0ndzasF/7vWt7GprSKsFm8C5ooDIQJ2Ph/nXq41HUwe3FlYbTruh+hxDkJv2Pwp0
OarRm5F1KzHW7S0GaxB2llcA4Dl8tW5d3OKBam1eq10cKEnQW8StLTCtABNuFL/ub+GCBYIkFeEP
oF2A6othiRUmkZrCgw76jQECueqUO5UbE4w4a1Yu7K12RNaMz0IApAW2VczaDlIpW0zXYmS0VN5x
gYkob8WaEJFOAq4JpEAL81wMknRiSTZVmhkVxCgJBn8MwgNxX4juR57k1d7a3PalQ7oUJfgJaU7R
G5pDVMX+SpIbPVP72NYrkdhNowpfEADFoJFS4XNpYs2JpFOTMNokgbqtXrQP2Uc3nlObm+fqVz5y
upa3+zdi6Zgu5Qkea1ZNhpp2kMeUxs1LL49ReprW0pu3qvJ6VcJ7yoypwQw7SElmP/E3wDgpfv1s
/12ds3Lr9gBfjzATGtlEAld0wCUz0syQGAl6Ub6ZWvEkR2zLzPjFqrNNOdtuQhu31j/sCFwCVls/
zpP0WaEPVep29/d1QWEigkJgiNAasAQs/1qFVHCjS7Mo0sB8VB7Ju/WHeL+ZJ+8wwBN/3Re2dDUv
ZfFDvtAf8ziVNodbBQ09lCoamsxfddU5w7jGEbV0W/Ce4SEg4ECwy/XmhaA8qeIqt4Y0IFLqUoy0
6wwwC6UrPs9N+Zk/ArRKIOGPqaw88rgWw+EAEW3mNEDB+Tl9IgdgQouX4gUjAQLM6/VYBq75Xbei
sZZ2kU81QTsB0v5IeV5LjXUmxbOup0Ekdw6mDTlod3aQo+n1FVdrUWtxvB+ffAAOHNFJNRHHK7im
SfBhbMjkzMcBw7tzv9kjAFrxhxfv4aUswWqWczoquQRZA4gvbedH43yDlwBSwtYdVgz00uO7FCU4
xE0N4jRkh5Og8Q3/f/pxAKdQUQYCB9br+nRkpVfjKESPQ5O2YLEqBoc7Zt6/PyRgcv8jRFgBokOF
zGMNdxKTsEnZPpYaczL7OarXyLkX9wpZfNNGmIbMm3DZVBCO2HbWpUFqFmCZkdJHWQIf1/3lLJp7
gK/gVGBoFtL4gpSxYmVd53ivk9qP2zpWYCbt2fBqAIRRnrB+T5Imo2Zq5H5LR9sPB3ttYN+t1wYf
GRA/UEXgKSOGuT43hPMjQf0QejAxYk+yrWONNnQ/lrXPqSkNb9QRW9xf9pKWsqE90CEMHj0gaa5F
hrNej2HGH3Jqb5GsmXcIfjM3BavtygYvqAx4N4A5AM+HXmyxDE5KuasGGmWBYnwy7B9cAi2rXd5I
+89LuhL0/0i7st3IcWX5RQK0L69aa1G57LLcXl4Eu93Wvovavv6GPOd2V7F0Sug5M+ieAQw4RTKZ
JDMjI6iFDEJCSjFmYlfiUwsY9Z3fSy4IMazbZhbO6fmtifYXsIzMLZCXMxegS7/LoiRxo16rrNLP
g14fJ+1DjiEqiWIk5K/BCK23udoH6PLvVyFQC0t38QHU0k1MVONxUyRuw7EvPMM6hJWO6chsfFbu
9UEV72JZeK6CajPOmmUocQI/GVfgn4lB6TqkGWRNgUw2b0/L0lchx4awgzI3enepr8oLYPHA7pC4
YQ2JhSG20umklNJKhnLJmVBuQ9UZaT0kiai3bBULIQGGbR57c6iq91A4cny00ZCo+fvhQA8NqSgg
MxGwqS0ZIQ8VsVqK4Qi1xYloD1Y+muqvSzog5D+3QgdsIii932SJSywZGIgwf+KaXwV6rJ9uj2b2
yctn+CxmA01ADdha4Keo0fRCp8V9PaUuw2u5UXdlgSdpb902suQB50aowYxSW4pBwaZumILYlc/1
f7G/FaTrkApDDziuP5cbLwtq6DlLJY6D5oVPf8T8po6/bg9hyb1QicIbExyyoFGg3i9clfkglKhg
IrjL/NOQbIlvytn2tpWl1QAIFocNQAVQ7aEmqiK+VA8SIqIAeupfaF5rDElCn/NK4F16JwEY+8cO
dVLXTVkwPRcmbvmS4jbIhLoPwWO/83U2aI26Yh0/S3dpWenT6KZKeJdz4sp+XTpdL76BWrSiSUmp
sPgGJMHyT1St5F/qa7mvVTMsrPDh9sQunKOzgsDcxgy8PPJzlx6CV2HUSH2cuAXjjlF2HFIoVzab
PgEVbbnWmrXg7kigIlUAdW4cojQyn9SRGCgxl0Aye9Jb+SuAuFOqSCubasEj0cID9Cxq/sigcZRH
dkwV9n49Yg3VDxbqpExgg4cGi7iGZ10cDpLB6A4DYu1K+CoOVFI1A49jmtQ6XwTGNO3GfA3zuOD6
cxF17n6a+ygFajh9lUdNrCgIq6oMbwwMtqn/xYxh6VGzBnZHBLr+0gnSvomDtpETt6p/RtND14GJ
DKyASf1429mWVgaNeWibhqvh4kYdRRDFgHCcpGEouAcLfQieoMAQUgdUXSsbeWlpEChm7CYefKDH
uBwRCj0QCiVB6koQJCbiswamHiX++5fdHCpmHO9MdEJj3JOu6vysa2BEjvRAtbTgyIWHKl1Dlyxc
n1BKmpFcczEJCFtqMOgqGZoMdprE16Moseo62iZyBflVtyuCXUjUHRohnNuLtfTEgz10tsAtcKJf
dY9lpB6nnsPh5PIP6BggOuvkRxXsKib57BJA8lYW7To9OuMn/hik3KNkYzRYJbNBj7dSk3marNwS
Vk6SJSMzOg1oODyS0FZ4OZmJNLFZ1o2pO3H3yQDher4E3s/+FMvnlfmbbwjUDULCqYj8IXD+yPdS
uyoGaT+gi0KKZhU9s1TI5dhQ5VV+TL8gcTeu1SyW9ta5Ncrjc7asGORN4YxdAFT5hxiAb5JtjPXk
6Pybbo1rDlhn2ZqpCLhQYkTMINlPSroZ3nA05r3VykaRGF2yj2K7KU1S7RL79pTOoe6W5XnXn1ku
ZUHIBo1HV9OhDN3Baj4boqsf/5sRard1wTRFgYJlGxrnLX5PXifQkp5u21gKT2iExtMZl39AVmgb
bB0SbUwzt2njzwLNN82Ebia5Mf83M9TRwTTsEI5MlrllI23yPNxO6fimiPHatWlpOLgCfoPV8cqg
AyGgbr6QT0nm9uiC1gnaa+ykD+ZCg7SWTVs6DXF+AOQ08yrian7pAkCNAADF5ZmrCbFscD4adWVo
Xt+et4W9BMg9XmTAkSIxRN8ghqDWtH5CjEBu2QglEAk0vIHSKDBxK5a+n76US6MTGEGPQ/EeRRpq
2ypqpaZEHVI3JjvShLrU3vHpc1U4pATy4ifb7cboIwveUXquOMkY27XrxeJYZxIfJHNmHh3qZh37
dSEMPdy9YDcKHm1lZPd+ZARrl6Vvn74aKWoquP4BuIaeycuVCxtwO+JP5oJ70RaNyfzIdhB90gXk
rXNLMhKUV24v4/LknpmknGVKgjER+yhD1aOz2V1vsVakh61+z+2q7eDkhrRicWEjyKyC7nENjyFg
PmbvPQtQHFdIWsciNPpp5hTgA0N1ignvbw9rIQqCn0WcyePm9aKZh4hcou+j9VMXAnZo3XWmlDNq
4aH1fzDNSsp84bDEtRbMHSL6T8DzRAXcFszMlZRgt+Ugv9G7LIhBCRhnTjaKw7YkeE9m6ME8ROjA
/BczOas3zz0Hc0KBOqaRrOH5DP+4iuh23S/ixt3fA0jQbga8Omr8CCUgTrtcLKHzizIMwtAl7UcJ
GD4roRWS7DK0rmooRN9etAXPQEYWwBHg3+b2Mmqfg8OskZlpjNwpLI282jWBCMHtlcfcwl7G7RBX
aAB48Ryn87Ig+cz4RBJRDxMfsomYrPQla6hp/D16ZO7z+mOHcotICXExFFEOU6ST7CsmYd7j4gRQ
90p0XPB0xHjU3ebQCB+kLoQqJw01aGsjF5SnlooHgxlJHErzHC6fWfI2dSW3skyLM/jbIjDDlz4h
NpxQou8gckslNUQ8//n4lINjVYac0L9wiDNLdDhMyzjnch8lxcYHlKpnMUD5fSDKyiNl0fHO7FAx
UCPVMFMGRm5WoYInxKaU4Rm5Rgwy7xUquOMig/SMCOggEnTUXkL/mp9Iag4QRS0NjsYlm07o156p
y0aATESzDlCJ9OIkfSOxfYxsFqqwkxx8gVH78/aiLMQ7DOOPBWpRuiBISMrBQsI2Viq+g8HXqFll
w3AH8BaYeNoZtw0uDQkvYVTlv5/4NEEC0WK0AMswiFLvMQczAjvWP26buHYAYT5tAWSaIRqYvEuX
BuePP3AZYjhTqkYRJnrbfgxrtZHriZuNgBpuZgMGNp0y0jVKMhHkyd2i9O1Uk+5i4SmSxX04DMcw
a0HXomxuD+t6pwLajwMCtVwEI8TUy2HVPiNqwHBnLpq09Q4H0XAfqF4X/3VAuDRDbR+RaGnLkCJz
0UEAfmWF3E3lnbyGklsbDHU6RKXfhnVe4pyVrTSVIj1qkGHMqlSvtV+35+06pmJAc2EJ1TsFZWJq
QLzGpGrM9hkQQUc/Kn+04LYphwbDAoY2lM3b1pb8AlQDSKDP8mVoTLhcJZ8lDAoFuEmHMSr7EZJj
zPCjElujqtsv9DutJ2Wu3H3evSiZ4TY7NynS7HlMoLQDO5XEFdO4NhtANE0wdRUbgQxrXEELpnB3
AHMDcAu4wNPPBAXYqmIMuc5NIh9SSUP6MkCZ1Z4UiTi3p/EqTOBIByxipviYW5lY6iCsfZlnqqrr
XJRUTUYpzTBdSYvMv+EigF9aoLERmZ/KTV1iLNitjE4ISyxYrO0pT9oNwHuxwbA1b4tSo5lDMnBP
twd4nWya7eOIR90UwFeodVw6SqgWXI5LaOd2P0X+QTS2nAJJpBwYTzBnGrXRrIz3yjG/7SFhgjcX
ijt0n5OaFXJSqRjv0BjFrxBoKPDQE3NiVo75q+1G2aHG1VV+iJZPHnYGO5AqXeG9wKyFO361KL/o
jcqfEVFbTSBizPsaRgSPr36AWHYb/dKgc1VbkfH0xZqJvbJma0Obf3722AmCKISYDgwepp/3oQmN
xZXD8SoqznMH9m9kPlE1xhF2aQA39qDpK8zd9LOIjMkoeNO67XZrFqhgWJTIOGazFzTyPgWtqd9I
oDYFQ/LP23auX6LUUKgAj+5twleSgO0VneLGjOp7UdTbjet3epnq0IZ4HqA9LkH68H80PEeWs0Uq
pSqY0gCGpSOvlZCp7e2wMp57W2A30u61fi/1lTld9MOzVZt/fmZxaquECzmsWsv+SISDGPxIhRXa
lzUTlKsXfsSOUSxiNoX7bvjo1UMhvK1M3FX2lloxyruBW5yybHa+JMxM0H5poSG+lI2emO1Jyx2f
XwkUSyEejIhoSMf9GW9SakxgSY8FcK92LhsNOuvjMBbWVNKWpu3cBDWkJkQ7dRxEvcsPer+V99HK
Yb82hDnmnq08xBhy2MAQ2viNb49xd1pZkzUD1DEYChzTVGLYuz6yD+UWjQNVeCe89153UO/Y/VN0
jI304bbRlUmjKd7TNgB0Vgl6N80rs+AqowA+MV/Tdlu0Ar4NEB3O2RZ1/vnZ1JURuAfSHEvjDwav
AwhQr8TSpfMOJFO/DVDuBRKdPm3apHfzT2A3jFjymszpOquOHHGtFLEY7fBEgy6IimIfyGEuRxPm
qc+DSah3R+6NnWnIbWSo9FCHxKpqiG9YpJXRLd1efhuce6Qpg10ytLUyGzRKwWAjQ/lowdLSQ1oG
GbIVN1+eyv+MDsaujiWS9Gpc9Ehkjl+arg9f7ytIzgVvABES3rjox8D1mL6jq0Tp0cwGnyvrhzz2
0vAwxt5tt14YxIUJ6kAqirJUEpCdujz3WqSf2K5VcWzQ/3/PFSvbdnYt6mp5YWre1We+zZMSXceQ
eHGztEGi411QXwcoiHBrb9BlOyj2ohT7rXFxaWcObn0nYA/BBbReNXIViTwow4jamgcs3Hwwoj+W
qEA3M2Bwo4LN1BaxkUCvR8wZKxEMxh90eWX2FmIeSKNVpFQgoqkBy3M5qoAd+VEt0x4Yd6Ln4qT3
yH7d9oXFiYN2z/czGnyGVPCROGFqkxIO3bO7rApsUCbqorwRh2xz29DSvCFhjYoyumBQl6c8Qa0G
qRdTMqDpn+jRsE3LZzV/nfNrHPn7+z3S4yjPz/oRMw7kctrSIu6jSCgG4OQ7r2H0nLPKygDeJPlr
aBKI9M4tUYOCbF7Qs2IzuFA8ABOVEIcGqfO1h/Q1Kmg2A6gB/qByiIvx5YBA9xQoUgQFwVYwSpe1
/MJhmc0g61PqVNtirTt3KT6cm6PcrlchccoMWKpQSPbyJ8MHZjQ+84HFcQ5Qxn9J54L33sXgqNUa
kZfUhgSDk7rYzApWz6Da/JfchwCpoaCHUwl4YQBp0M5xOYOxxgx53EyDB2QX9ASlXNyqgbxWuKAm
7soKdfblSZhGQgpNPekl7h1QqfQcaBZPENVj+pfb24luaKBt0d1zclwLGdPAVsK4TPaqZiAle5Pf
+NyNUFVrOz1MNvFdMTzy4x1etmvVLhot9499FGNBYoWX+1XxMozUSgDn2+ChPxzMcmbWWTo45qRt
fEDXr2r/uD3ebxzS2UlyZY/aarmcKxEWefBEJ20fpcnsIKRpQ7E5Ry0vd/rN+IE/m8ge8TezTR1T
tm5/wrcM4a1PoGJlN+ecGgmyPir7mqrHFk0+Rd5ZRbxp0LIa7xU0XvRcdCRJa9bFq9y+jwDtTfkW
BUNDLfZJ+KuoLBlig8O+LVvcTk5T7iSNdKcy0DtUe6Nk7pu22rYyt+vF3hhX6gHLTgPEkoqsP/AH
dLT3W1kmJFQGD+oSrOE787/1FsKw+G9oDLU98E64M2/PGxX5/1k5QPK+WWpR0qGiVzlq6LHkmcEb
AHMTzbKoUNAJRjHSezA5m74yTuB8Q9P6bbPLHnNmlwpjQxW0spjIg9fweN13ZpT3toT7gejfo8CT
iIndM89c6QTdgWjbPgABmKZHvC73khnKL1kC1K/UGxGUOPN9sfJ1dMPOP7OioJILVkwZjz7q2pqq
EN+aOixFLca6HH2m5R3ye6mKqtMWHEVKz+j1zl8tOtCsqf/YnZl35lQiILvUQzBlRDShBlgNKezs
WAb7C5hGZB8C7mpu+tqoB0EK2TuL8fc1cgbcoSw9ZC04cEBMJNKzSdgrEEuX78diV4JZ+faiLU0L
XkEAnSGtCqYQ+srTyX0u+6VKvHq4yyBdVEYn+OogRkbS5dAJ9IJS70d3TR59wUfRoiWADxBtLaAN
omdFqXKopDGdN7E/Gq5wJtlpisoe8swS+r97sMwrAFsgLgNPCUo7NFBA0zK0Oohq54nDsRRDvet/
JIwt88jK79ErI55WppTKZvxjb8aPAs4C3jma3rQTmVyaOKHzxoQUj8MQ8FYJu2jxFg0WbUKWkELI
JsJiPvJBr+zSHPqVt79h4WAESS8AQGDSxMOGFoUuxTTl60jrvJMa8sgwizqLJkrmM51qI13rqv0u
OFJxGhBgYJIQ41hQSVJHRTpphMkzufcSeczvJlFiTqnSMlAvTAIZFCptsRsIPF4o69EMWrAt56j7
56NGrGiceJeZVIgsysJojD5ItnA9Lm2ixKpB2orsSaQ+QTdSMBV+lI1JAeN355e5UWkIZhC5bS0B
0p8115QOQ0LOZnrofopjK+oE7N22yI5IBTdEQLyRhGpaCfFLjoyYByoQ1EAA6KUceQjZKoiyBGmR
NH8G//qDyHwo/UNX3TXC0+1FpfP2344FwDAQB6gvQmqMurmlatuDm6XoPdG3NHELrdKtxkFvKyz1
sv/qQDoINNjz2PRGpjBAFa+V0WlY0X8+ANdiyOuiGEijLMuOBJPCVL1XibY/qA6pQnuWgC0LE+SH
+3ra5tEuQyVfFn+y5LEgIDiuZNDFvORxcH97NpZcXAafM7QqoeqAZ+DlDVPKJ6kTpbL3GP+tIj9H
7ZiUei3rSnG3ekGnUh7/jBuFJ9TCAdwGovrSFsjGsj7MSe/xbfwBGKaeKDLuYNFR/tkxpQEFYMKv
oIGWF/vMJnWaBvXAlwXf9Z7gMz8F1Yl9pyhxhAa7Im0cwFvMkYBNhxt0P59Mvl1Fy80TeLWr0cei
zaVmFizSl4OeyhZsllzbe5m4F+NtRVwpPSTkCLXe1ooGo0CXTl3uuRghdDLzw7TGxLS4wmcfQG2t
mmSVOM7eJoSMJaWZPki57d+LIA8noBZTcnHljr824vmDzpInOMLlOJaxzPHI3Q1cs60yzZXIWv5x
8czFBv49s9SzhekhoabFmNmRaTZcUpksXuWlvI2YQYeMHbI1s95baMeSnknO7W3zX/zqt3E6x+oP
vNKPIgbZpvZBlo3SQrZdfbGmp8dms3LpWl5BKCPiqJ8lGygfZvwaSfYGtpTstWI3bfKYA985ngT/
h7ZianlSZ+JBYbaGd+fl4kVhMPARW/den//qo4MMpmofr/fcRPsacmGFb38V7de/mUx0YoGveibH
v7o9FW3Oth02KcHZpYJux5bwXCqhtWwwmt5JG5W0W9Juwl+3DX9TFV9tzjPD1FEAvSo1LaQem3MC
A98JVJVPEwu4SYkYiDgYzvrFRayzEcTsAshkbPv+ULbqRsPlrm9jA7Kk21j0wuq+Yh95n4D+2EGu
a0BSjfCdnogbtVt5Uc7x4tYnU7eEpurbgRSYK3ALpVsVGbag37TMWs/i0tQgrQaWy5lTE9c9Km6F
Q1+QCWIVXqwdJDu0cmIITalnP3zJkQPIW5speAHAPJx+NE9a7TE5Gh8mXy80/55nDnjBy8UBRGa7
GtiT+2FyemEz4H1/ewUXtgbwOyyagMCxjtcI9ZXoRA65kplnw8mm3eA/SMIWIujmKB4raY3hcNkY
hAlAN4zTku7D8KNpSJhMwj7MQYC8CYQeygS6nPxk0YOfd/HK7XNhpTG2P+ao+AbIOAcqd7H3NL12
fcdWxn81eb8N0ACKeJAkaI2zvVemjVGxsjXm78EucKQJPW79GjH97JiU454P5zvynB0LFVP2YjNi
OHtJ71am6hu3cuuXUyFSLIU2yTv8cj5+9AGE45UG+RZxmweVWYut2bRHptWVdqtip/gDC6ImEUie
+lj79Y6P2kMyrqWo6fTnfN3BgNFnB3QeepHodlzwL/MB+tfgm2xxryl+eReO6awg3/KKofZj8tpx
0i9c7pWdFDd1rksk/0vg9T/fgD5JfADQr9CCugznnVgSLRTgsmX1EPIn1NIhDS4HgSHy29s7celE
nMldfpui7hlxNRRaLcjYHZVyrPJN+1IhHzpGjcsyu+hnLZnxwQcPi7+mAr/oWHg5fGcHUNyiIqKQ
+H5dcwwMk0LVGa2HVvEQt2sutnCtmZ+9v83MPz/z32bIy3hU/d5jx40ajXbX7AtjKGudvAbEqcmR
7NVJBzVROoJ8Mn/nVib4u3ntysfPPoBay7bk4jqVQiSDt4PdeZDfiPTEIk5jtPdHyRbsN0afzEPM
6qN516Wb1hic1sArotg8rKz1vJZXnyKK6DZX59QDTdsS+GNGUE1CQi69G6BTDgwKCzLR2kzrlzh2
cP/TG/FUvbRNqwuT4U93Gjm1BvFfb38ITcj5j3+ffQj1pKiSopiyqEBa6NgV+gvmnzs12aZVIE7g
ZFAWTbEiJyU2Orxb+d6dkhNX2+1kNAkx28oGA0hyDNGhmv8lndQ/X4bsPR54c6KZJvJucAXW1Cga
PKErXiKt+hzbfZi93x7/4jqgH2umlAdjNP24UIV2lLgY65APHIOsLsiTfTYy5Tq3Cr8F4+UafnBx
r82FROCmceDSey1HxaPPSDx4IPuId0IzJe9jGOcr/eSLW+3MCrXVBk3wU4WrMHcJEV2IFgf7UghD
u5Ba7fH2DH5LCV25MkoruOxokDinKVJUwuZ11GIKcZ/q7NYed7zDO2iaf2Ls0Clf4C328NOMt+yu
scbxWDiB+5xsR1t7I3awLS1ic05v51/hu6QYDdni7856jOzUWLsQLF3ONTzUf38rFQHAzwpEQYkI
EPOhXoz6wCEr4B+g+ZPwvK5WGz84tYd/k4m7MEtFdh98HJHcwpWZ8hCxb4X/2AlbNT9KgIFl9yWH
KHN7URbX/2yc1AuySFQuCdV08JQuGnfFMNRWQbp6K6vRWtf1UjIGg0MKa1ZnxD6lBleD5TkLonrw
CqvftTbv5PecyfyUH+fVBS2+K9u502xuD3Bx354ZpQbYMcPclpAjfjK9v4ciWGSUdSG6dRNKelgI
gQ4AsLJy3Vs+oc+sUhfKDGx6ah5iqHxfWMNGaidAm4/1BnpqdX4A8xHvI6trMdla1Fhez99zTD8q
OYKbpo/KtsdK7ZHHuwEFJpXpV4Lhf9kef8zQh0EKpTjSlih0aUjz3yeaanTsLvJ1XvkMXrs81BXu
kVm7ey6VJpD252cuSbROSzRgPPP5hCOg0fMidhNkmqEgZ9pGUMyNTATjrTRMRuvbgCc7dR6YQCCZ
Inff5K9a814pW+Y9YL74YQ/ONUMW154sS6Wzi4+j3JurmS5PBGylzLeC2GnIQxt7qmiO/TZDa4AB
8fLClJJ9TFS9BcWR9veJ3Qv7lKczkQZ9awZLX+aBEVlZ4SaK1Za1oZRr9f/F9xLOXQESdWBgokXj
GCHvOrHGqeGLL/y4kcmrzIBtx7m9df/Lcv8xQ103fTnIpxk84cWMLYKmAaUQUX1ssyNafawKzUq4
8vCAiqhmCl+T4BAq4GoF7h+ZsmGL48CUehrtuaQz+Ihb2eNrc0CdnBEjVirftYMHjjhDTEIj922J
KR7IKgHicuA8m27qMBr8Quk4luBUSAo7jtxEu6uq+LXU7rV4kwflfmJfhemUsbu43fiEmOC93DGq
W2lrgPWlQYOuAAfGLEV5peYbqWE7SMWI8KJUw7sYdbMdcTCHUubcLsuktVmenZa+M5wbFKinQKuJ
cVgBRBDcNfK9wLY6iHBJZEfFLuPXygVLZwVKiyxInWeWRJqBRB1bgR8KHzv4PSg+mnDLgi6cVIrT
f9z27CVDqLEj2cNraAmmu658RurVmcnMG6rKnEoEMYY8lXW/mYroqIpr0XqhvgeUE5KakN+b9aWo
yDAmeJ/7HUqjU6E4CXnqhwwibZ2hkp2g7bWS2wnRl5b/ZVfr97383Cx1CAZcKyRSqIxeBIaQZhdV
L8ka58OSe5yZoGvkkzSMRc5Ak7FrXvruWNcD9PbsKBV1NfHqZO10XVo3ZE05oBCAyAAHwKU3MpFf
CUzBjF4bIo2T4NmnPPBko/ZkE6JS+LdOgsZ7UL8h/qHYDaW9S2OBWg9xGEIFUwRgpbY7/l14K3hd
SVbOjes9fWmH3mJqEqdRADuMtmuVt0l5KdELero9mOvXzKURKpS3XQoBxhjIGCAdKoMXfXbHFCNr
37ay8HCHGYinzdUfZFPp9DbEDke2A1TekwbOGNQP3H4GHpy01sSYQQNpkW5bvPDRJzP+yKS9Mn6O
yCCUIWNKQA1UYrwJ259h9EsEtGHc5Wq54cUtX5gBTpqe9FCaWJmWa/+9/F5q7oEWjySlB+osK+7H
6aHdNGYn62hlkYMV1PCaJWoBMgBV0C4DS7WyDdVtIlVWEjyjL89gYxZojRXM3gK2BiPDAYF0GPpL
0aV96b0YFBMmg4aRJelB6MJNU1p19zgIg1715DEHW5Bq9w2r98mkA1QSi6yBBls98p2W3ZLO4PL3
OAcfYY+S0pZfa1K/vifLCPOof4ADTEV5mPq8vgNN6tDwI+ognG+pdTXqSQl+4S6Jf6345ML+mo8U
BUg4cENf8VoJBac2gPnwnljjiB4MDr1ehaWMj5p0gtRNWR07OdQT5rEOJHRB6lLxUDIPLWBG0Vcs
7eMw/pmpnwr63qDZTV4gQsmQwC7aFQdZ+UxaJyTgSoQwX+S9Tkx4G5S0VqtU0Q4J1+Q+HNu1dpBv
ToPLkx3nHwAuM5XpXGyjnhCgYEuzBFhWb1/oSKdV+lE2Pj4+ROPj3n1+fn59fb27e989IcWmf/V6
anz+9bLAPvI46O+beXboVtAylOUeNK2SF7rAWeiyM9iSDUakQ+BETrsXHN8WTpkzbeQtZxVH2WId
JdbTXfy0Stt9fT7PKmTKzL8O2Y2r1vVIC1Q5heaZJwGYoNstBKcCkFsxr81mDaK4kCpHWRPnCRhI
ZqgwrTzDhbES1USRPXYXvmr2tAGpy11uyeAIvz3B3Hy80ws80+2AXhI9K1dpuZEVYmEkmuwV+nE0
wAxuvBwD/ZeoV+a9+7oL9V7/cdvkN3blyiTapMAhM9/faFIyBa0RJbjIZc/cH+p772i/2QczNUZD
i/QPe3tE67Tu2TrCyqm532w2xmZnWY4eY/Dmw37lXF14EGKqz76Guv+EE8rmbFHKnqJHVtGZzROA
fJEXbwyjcoddimzSbg3atGZUoKrK8GgI0Q6YAjw4fxhv40eVWsKz4E53UDTrfrRQkn4MHlfmfT6m
bsw7DeBkoxhP8LDCvJsH8+1wtI/H3LSPocHob5X+MU+6nUFtTi+29Z2JeX+MdeOd14vj5kG6J/pm
xRFoXRlcPeepBzEMXinazI13efrUeSoH49DInn8gp4Ndu2lku8+8rVkO+n4M7tcD8J1f405Zgycu
Ov2Z4TnKnpUuoAKE9DAPwxNn8kZx0B7rzqkSvP/tVni5Pe0LWSaMEgRR333RIlqCLo0NoO8oIrbF
Dsv0ye20p34Cecf9EBz8ZyUy4lMI4bGVqb2+AgMaDIknMEKhzQA6RJc2QUTM9NEQqF6JFZWsp9Ip
NivDuj6bL03MV5mzOcwjKCn3vq94rCPuALi1YjuyGKPTn59RTduIm1UoxppFaqcCiECENGAUbzA7
szeCDXNX75Mn7sSbhQ0H3eQHfyU8flclqD0DIlcAPTVIDINzgXJRmatGPkgbjBIc+d0+NDSrMj5C
E3zlRqqj/G8Xdq6fKqfaVU5zABrCnucgcwKdtU+pGW1ic9DvJafWYyt+AEu2nujz1xP8X+lEZqoz
xjPgi0a/l7bpgdm2RmD7RritwJP/yNjqyogWPeNsQJQ3ylmdRYxSK55Z2sHDU3Fc6+P7LhBQUwZE
ugp6RhCEzoq0l46hoEzfZp2ieK0pGsLev2dOpR3bmDFr2iRvoTltgl3jcM+NXevqvrDDfai3Tusk
WET/xGMeQO698e/69XN1IQSiVoPXC7CVC3QPsdpFuZpGqgeVOYtYb/VWsSeXt/TASyPDf769RxZS
Y8BGnJmj9gjMZemUx6pHLPSnA5pvKxbyQLpmvRdmZMdOaOFOrSvmbbt08+YcWC/sUjsl8JtQrAUM
U3bUXbst7iJ90DvQCDxX287p7nzrtsGFePqNttYgWgFWErp3c6ohxB2ng+r5TmwKm3aPhbXZTbUS
c9bMUJdRAaJhyJrCDK6Bm2EbPGhOvCkN5fX2aBbAE9BmAXj8/4dDPTtSSDwrVd+r3ku+RQOOnTwA
EXsKDrI7OQQKGQqOSCQ1X7k1w/MvprcOmOegm45WKvC1UgOUcZUvUmlUvdatdvK7vEvN2hJNxRkf
k5/S/e1hzs5HG4P0ArIXIjC/Cs2+w8Z+xfVdqHlCZUWijgiFIlqA9oA1fY6l2yyyz38sUfMZtEII
MbxY87TQ6g0pBK7VbQQzIY+y1XMGv3Klm0PY9cBkqFuAXQhhe3ajs5OpQetKO2W55uVu/Cg/8uaa
5NnyzP02QFf7ISTIjf5sQD4wGyDDT4HL2uKKsy/PGh4a0MqSwBJIp+8BStGUTq40Tzyw79WO/6y/
QGRm8Sd+5U25aAm3hBmcgyZVJLEuJ4xkvkiUttc80GdUp/inAvk0G8VMsDtP78qK2y0Gp3NrVI6j
TeQuknyiIT03w8XQJFM8BA/cod4rd2xi1G+QnuQzfe2Fv3DwzVeh34OkTvIYDcw+z8GsdgSvwaP4
yf0ia+zHSwHq3AZ1uGpFqXBR0mm40Iad3r+jI+xYfxV2u0KesVBrUHGGo/cHr1E0HtGwAy7yocKU
5b5nJo2e3vdPW/5+NA3JaFzO2kXH9Ol2rFhIFMEgAFwccjFoMqZZJFO2yxm1hUF2p+iVE+JJKu0J
zs8QVWHwzOu8nQEDIBgQLDXIvv9YZUFZnNuzL6DmFtrDAcSs8AW1iYauB12xQlv4aBx5+3zHmyD3
eE2fYmdNXPE6lgAHMRfPgCkBc5NIPdRGtc44kEH5nsJOts9vq5rbTV9M29u3J3jJDtTSMbdgSpwl
Ei63YC1XTUPKhvFYrdzhHvqzmgJlA8q3zir5gV25IMy/7SJCikgucMhi4IUANiq6eWwUEsh8lAnv
pQyCcNLXuVlAncHiBSKs3DfFq3VDGh6UdShHQT1rRtBejowPAY8ZJ0HymOmOq3ZsuVfjbanpCjrR
fObZ9z8jKJnEBxYwk+BxGu6lQpf4J9zSDEVwhk82eCcbxX8sU2N64lDBxn9/1e9FsdHUx742WPQ8
BftxgOKYb/uBSRqzRfOCDOkk8P9lOnlOUr3tLLnCxTxDDexpSPZCsILQuToS/o+07+qRG2my/UUE
6M1rJsmyrKo2bKMXQlJL9N7z1+9hf3t3qrJ4i5hdCDPSjIAOpouMjDhxDkaJKxRx5SxseHfnyJBn
SbP5RZkFumeV9QihUw1pxAjECVYSRuU2EAvfKtvRW9k5S5Z1eWb+hwYNyI7nnXV128nKAHZArlJf
1YFDX/cAfnlfEotdPWCSQ8VIN1odZ0+KMa4V+peWdu5QQmIWoRKKLcy90XNV6UNBQQX8BjgJgXAe
NDbivZK5kkAKJw3sNt+DKF2NnMnfR/o5M2JaCg7fU17YBhydQJb8yxgP02TXFfHVi9ACjVn8EP1t
rFsSqJprm8vfkr9h6aSNhx7OTZt8+intFNLGVD+IH9lekZ94fbLDiHi9XelHCX96fDjv4/jvHQxW
MwWpPzQXMgNVZXCWNhPScZCyveD9VAF7DC7Jtiz8bVE3o1l1iWjGldTtSqV+ahIVXF1j+eKraWuK
gqdTxfDMPs3+pvMIoReT00ZKtZCIUiqREnx4pMu0Yff4u+8BIDPWzgAyDfEshsDGk1Ig9urk64kr
1XqyA8VfehI5dRck0DcIAWDvBijmSd5gGwXOGkLiwlbS6N+KW8NdaYoCmWI8BudMMuvcuhxA+aia
vNcigpRDI+RPEY6sXPUEFCakxErGanMJtLdQWPE+98kXmNbxcgfVOEQxeDYWlD1VKvmK990033g9
lba9YHf8pm/M0O2bPeCYivdHXu2ymjfErYOFWYwZsjl4ByusJIsa5xIf15nvRq2hWzyHclHv8Z41
5l2wqUMBorxdXW+nwJP3YsB1NvpKSBtNhalDuN0y+rJZCyfv3hYyGFVEQ4G2K/RBEPUzfqJrwLse
1b5bxTIybVFNVT5W6CyWbVdSPtotIIVm3JT6xvD5CZpodWY3YRTt9FFcQyjcJwnwNSCbR1kdwjVw
Hcx950d8WIBiw3eFFz2gaeyMf3kQc00UDaUR3lmy2fdWFlqSdxZkq/ZtQHNyuSR8ek7y3+JRRP93
sU2ht5WQCNWxr7HbKNE+VyxNOCiSaRhvmuvLVOPW5nEOT5mlnZOV6M3BPQ1i6/m+u/K3qQJxhjzt
saPePJUEPt670jF9arVTKRukbj7y/s94iKZNqk4rfug7Q3tnG69PVKjwbzCJ3NoepV6EtkHhu6J+
gvPwTP955ACNI0Gxb3UqdttYvjSKzXumaFY/kyf+uX+TrXEwleggUM2SRSJdlNdUN3vP7DjLAP/+
mtO5v/CxtFcfyV5IbaloQZn7LugSjTNXbwbJkrS97yioGzZnwZIP0JX/kPyt9sTB61emQHllZZm+
C0PMVIEZAadwBrHO+I3bqZLQGdq3iu67dR9b+dNYvmWlNfgbL6eq96fhjl2xKdvPbIqIJB+D8XfF
m6qw0YALGhQiZBvkGDoL+ohQ1iZ8YSWdKXObaURrwilJrMi7QChDriwu3rYGERJLeZK+UCH1Xozn
JtpVoJJokNzl/sjqUwAKglZw2v3UfGoGGSDzGu7Cl3iEHEu2b5Q1DOc37fmjwTN5BJlLOzmFUJOr
OrVqo9mR1MNz6DtGR+N9GL2XJcm2afyOliZc2mjO/8wuUb6NFXMKjn5jq8q7OJjjl+rvfO5ZBjI8
32uj2cJjG/VZ9RIiVc/wNiQbXLShj3P3CA37i6ba4LPXfnjyTuvcJN6V2Rkow2DWID+qmi1PTlYc
EuBKQ9JxO1+nBQrH+VtWmYVmlcOh2oTaU/GBJpXHN+HCDY5CkwqAPkI05FYUJiE+anXj85zqu01s
qyUFNr70d2DC70yAtRIihhu9oaOTN2hXs9D+VtMM/Vx7Vafq6Mhroh5L19LN58xB3ZUTSTKIGfW1
57ujk8po+7Xr2OxRRA94kgdvzUhl2ZL52NTFNTqNhdN5Y5lxX20iDlMqc77LZSRNE/AcFdSoNaKo
NpiVqiwl6Dhfmf37Jz9iY0T/cPYzhzDoqW6Hi/ZuSa4qP3Ab/sTh5ommwQl8ndQF8BTZTJNoxfVI
wJy0FxA0dzqOYzDuDH2V1u7unYUvkf7TiDTn19iW6zQqxFJupcDNdaUHSV9onJRWHDZlpwm0H+vs
WGuJ/poL/cVv+OaQGf5g5ukIUrBAED9ytTXoyCexKZZC/lVw3hrU+/5pjy+EMClUBkSQ4IF+73au
0I+khWkdhG7rSdsqjExDqyig7LW2KWo7aDur5nZZ1EFJ7jni3pLqaFR2rAGu/OvxmbkvUqLYDeYt
hIVYOF1TGUeuFrI0qmkeu+omBqRJeNfs0YGzimUqejtR2VZE/IzPoApyH1u+BwjNlqHmK+GGBYRR
YWKVDlgMsTaCxFXLU2bYlQ9Onm0eXzTPldTfkeakNfHQbsGfGtWq9drMPP6jEF8HMAYE2SylkQNo
+tHzQFYnHtWLcA9T0AJsqKR8BTq4YoKVB+Bdeon55DlsuDrRgpzIHOKu2BXVVHIHuCE76usaKJ4E
EiJVlFF5yIOVu3ZhN6MIh0gE+hpI4rLZCS4Dxjfkq8StAIk41mvkNvNWY66Rmx/PXCOh2FfAqePH
C+NJG9/6L03aF6dOp2uJ/e+a0K0lZCHQrwMwEnLfyDHdzp5WpV4uBXHijsm09yNHHvdCpTleeyzd
cpKtPv8sxm1HEVuYnOy9Pt5v9wlQpHeAcAGXC0QHBSiz35pPRU5uvcAL3EqYabCinsQjOj7tLnGy
KiJpteHXelfu98utSeZwJSO4ooTOCNxZTCQWW5JIAhqwPqdJ+cMhyfR4hPMAmPlFcldDzQtkQaDU
Yw7UkOYDmCq10JWCPjGDdqoJn/OU67WYPrZ0X9THXEIWEsg+Q4LXYCP7vKz9QdCiyM2zw6g++d0E
2h/0mol/kNFRfoKvNMms0hYi0h9V/Ww09uSAn4e0NcnEQ7xWwb0HuOB7wBuJFDrYp2fhwtu11Zoi
ikQuidyGc/qZXkKkKfesPHk2N5Ei26VnHSXJkdQXyTXUSzVs/QJpPsjKZStTc19Xmj9FRvoAcNGZ
IJ05TwU/pFUOriy3kr+K4rWrnmruIqWQhAosPySqh6b+yFUGU0KtWN57kOtDeCm2IpQprcfLtLT9
ZocB/CVqP7hsbmclzsuhF6DE4baShHDIaLNNJUUNcLn5tI20MjERJKy9X5aMgpwJnD5YC9wsjFEl
rgMhDcLYTQJd38pdze/69lNougNQSBOeeJGx8mJayIB88ydg5SEwPnNF3I5zLD2Ic4yY1Un+LY+7
UROgyYD3hlyT9GVAMF6HltBa+hoseOnAKeDtQQs+P2fHmDBL7NsiwiM8cjW1mxwBDCdxil6XpppW
fNd8r7AnWwMBlYAEC0j82GYbqe35UdODGAkOyB9JIZzXyiWz5JzFaxPzsl5dbR58M7r8o9gNaoEI
ekzaCXH7lwTowhuffY4SgaZUHR+jgQwrpamlHXNtmgmGVF8yEA6VsasXigZqloGjUSIAklRoeO5q
uQ7aqTTd/PuzoeGFj94lFYhHNgKbgkCYeKOO3WaM0DD76kmlGUg+jYYC5zFd26L3t+wsjiQj4FGA
E8JNzkxv3sXBlGOMaFcV7LzXRaioD+V+EqZniJ7PSg5abPqIVbdCWwAZFqFVVw7a0Gy4ClQI+pRZ
MTD2dlurX1o0SqC24sJDOomrLe2zg7rbbCg3IdGN9i4w+Nx+agNijCKdBCxHemgVpF3Rqkd06VRD
D27aozWVrzfxGl/P4v7DFIFXHQpmyHwwHpzPlVGSRyV2jbQ2QeUN3fMXbqJp9opct1TZLV7og36o
eRM9v7y/FgXNR5UdNHro5tqoAVINlm2m4T2xmMQicfm8Cx0u19FCrSfJJZIDNwaN/TmboOCm6F5K
x6L//Nd7EfkL1N2A0IS6/HeMfnX2FMmPi6FoEhfUROi2PUiK2ZeWnIGS5cdjS/et49iC16YYVwlm
VQhASXXiig56LncfWmI3nvXefoQUBAJWYqMJc1/EVIPUX3qOoN+19c/qajX6PqYF4leHM4MU5Sxo
zRx5yPFKUxwmqYv0dG3mogDGsRgS0//+ArwxwzjoUs+TNOrj1E2nCF3Ke3BNBeIB7DHDWq5z4R11
MyI2uBVLP+BbHaakF3Ez5UR71z8hnqxDBYY2FlJgoT30BLWvl5UVFe93LrDKAAEiEpuVlJl4Azz+
UVeFReoCbmYh4f5zdGsnsv9E55rYkakDXNKb9UU9QPx1POD+WAu+Fi6nmw+YP/B6945qCJhilroV
nxlkVI3E8uMxsx+PcyGbggm+GicTV/hyDuR+kaduYarepe1NUMeJUOsFF6bNidv6Vaz2arZdsbpw
N91YZZyhqtcVFE8wOO38Vf1OCWpTsSl/DBSZ4F1FpT21xl9Pj40u3BWwCSpsUNPhwfedaLmaUN4X
fXAYNKnLxXhRghr1Fy4NKFm0XUzDLuQ2bS8OVM7yNUDpQup5fo4DUwNgGXKqrO47Kjg+CkVt4iZg
5ztHzVAIuIp9uaV+wQkAYynlpL/Mubc3n4/HhgxJXinHIs+bnIZjnL4FftR9xZxRd19479UjUtFd
y4GSw9CrAO0jJZhkK0EuKpOPVG1yfGUCj0hY1YWKYkRv/OYgHazYQ5zLOVKKhmIJyRD8kobQD812
iKrYgZD3kNE8U3EjyEqT9ebj6V88yjMJGG5pXIAoKt1uaDHvFKUsysRFJqHhOlOvieCDHsF70gza
HxUUrHUah2CD6in6e9HZ+vgDxIXLCCpt/3wAc6Rlmc8iiGLhoRxtW4UHhLQNIU0d72uosUs0BuPs
b7BTDrYOeClKI3ZQE+XAtWBYbv5W3EfwhllOmufGx4yHxEhfStVBteV/8ZmAOoMeFczzyOAwTrxH
4+tYRFMC9rA/4U9+Gx25QAYpb2WHrdn1tlqRTid4JNHSb2mlfHDeKQUSu6NGldABwXm88zwLZcpY
pFW864ZdFeLGJ6VG+DUdhXtqL9x8MsrnwPgCrYmX2e2qtkiQc9MgJG4+bkv10JYxiQMb+UEJvcyR
9KftQ6tBbr+LBNLFHyMY6L19CAWWGO0/KGCWO116M0aq9uhmex+j5xHwhtSsSo70a0X3JQ+ANxQe
8njPz0+322/lgirsx8hIXFT1O9Nv1cIs09EjBqbcQjlVJUmS5tuq4tbYsRaeNDNSELxJc0MOFG5u
LUNbyStjVcYsqby/rQepBtBgnE5KWhYrl/NSDIDCI6RHEH2Ds4wJiQut9JVqCuHQJUEGn3U7WpGR
v6HMs+fjcq1csnh/IKiFijcw+vjFHCoO8WXYgsfF5VO0OQmGHbWkAS1W86qONuoB4Xs8mWOwdm3N
zoIJLKVrs8zt6OlB6EVlm7qlStTyoilOyx90GweUiw/FsBmrlYfNPYoLGx3kvcgso+gKABmzhINS
1kIAyT537JCDALIIalm/RIDVa9KK7yiG6JcA0VBkcaPZ1VSzedykAPUb4LKe/grj3pNXPmnJnwEv
A5pbDdAZVKhvNxVfClzYchxio8Do9uChBXSkUV5ErlYciFAHByEvfcpzaUhbIHZXnpdL6QEJLsrA
wwulcXBl3ZqPNS8Ap3mcuRAlImr0oY2o7slbTttL0iYbmk3iP1V6bYVrUm+L0TaMivKsA4HcI+Mh
ZSEFiqiD5V4hQ/lU85lpQBjEi6y4S2nF57RW37vmiF5+4qe2otZwjXgLFhba7CcBhbwAIp3gFTsN
4ZuemLxHwcL32I0vHEPotCIER2oQOSv2GHJjo0RCKmQulKopJ+38ugMnhmOs4WsW6kNAMOHFbczp
SRUgkdtlKMtW1YtYytzkWL1wu5TUFOJZ5PlZeP5dEXGNy3EpJ3hjj9l1/ZR1TRXAXk6cwJb/zk0b
z3+m0yU+quS9gJ65W0MtcfX2XjjxN3aZiybLhFqfIjFzu994B8TyIQt+ZtpGyQtQZkDFqdKJpzjg
6OKHl5o7ePicwkxia0DrUHvICytPVpCkC+fv5ovmLXAVUHKTrHp4dmYuiuRzl0BhdnyKXT8QIfhT
D6tkIYv2AFXjwU+Jpk6WXWgck1CrC9gbB7RPbpFsJbt8E7wMWHMg6ylPaOHMXTJWV1K67Yn5lR68
mrw93tnfSAnG986xyf98B3P80g4tx4GBHXAADQkxiISCMAGdK/bdn/ZzU5vHDJDWguzdl/7X09Na
+nUpFXxjn7nG66yTSqGc550AzgoOwuqIV0sebYZ97mH4AR6Fofnk/3o87qVKx7VdlnkoHFuwTIQY
d0tHhaDJHo9smniQt9iY0u6xsYUH0o0t9lqV+zDRA4xR1w4dWGCj5uKNb4P/ZxUYs5QiujHFXKWp
Hsv5KGFY0jlFew0yMegM7g51j6ctqeRT9KMHRNHx1jLay57rn33EFlYU30dQEeBEj8I2L0mbU97h
3/hpH/8BMmeKTQ60K7lVvojqSr5m0TlfWWZ8GLZP3ycTZpeXnlQBULrIHiA8txocL/qsOZUNklcA
J1g2japXOVn1gelUuMOMeVTsVECzAxjwdxx0h7W5thPb1U/xnVdayuu2EZ2Qn0xRJDSqNfbyecvc
H9t/PoZxV1krJMEgYJ2jwukCa8C7hqNQXUAbfALcziE1ubW82PIu/sfk/PdXHnJ+9IJcBvMsKUch
shvwosofwBULq1Qi7OFERQhs/1f6UMySVsPQG6PUDEexOgFSo1I8KrsTnzp4xHGdxa30ybBO6M4e
cx31nqD2vQKBqNzq0FQfnXMXuQvTIw0R0H0YkK/UDBxj+9gtMFfAf1sFJhT8PUgmsEemEgCgq5tq
OI7lIfQqEAUjF1Z+ViWRvC89seU2WIljmCWcLWroPgLb/IwARch9u4RTWcVJm/XQ3TJLpyA/92s9
j/PCXG3LOwPMbVJLasdx4TAce8nJlYBU3r+fs5sRMNeFhKQzL7cYgRoPVh9HtC0I2AdiRSKJqOG+
KPzCfLxMzHOPHdP3Zr3a9wNoSOKWg0mhhBaf4uBhADGOlZVhHfedFeaOGP3EMwoZqmFAAdrSh2Q3
v47KfvxoLA/ZyPz98ZjYa/+/zeHBAZFOJPRZVcsG1Mep3GPH9zS4QNprB1lLIhNlU9vKRjZDZEnr
DcgVj6dpgEQbh17UFM3FX48/Y+mgYzn/32cY7LMjQtOXXkDM/BhHu270ySSptES7QteqJI5M3m+J
NlGJV1fCnnkf3u/Tf+yys53wVex3GH6yK157y/tsj8Uzv7JX2TuRmWSDZy5jEKxEU2pATU+vQZFv
Ci0R+3BWcP9Rth9SmFs8EJa58UuOFTIiDYSCVx+vpRCWt+8/Q2WeFB6YekF4jqG+XugaieDKNkLa
6NaheHlWgeUaP9wXZcJBuxhkLKYaOA2GGnG0Rhw/aaaXPpeBBZqjKbNraKmUJAFSGcre7aYr7bzz
dnJc0GnaoHuhMU41NDce77Nlv4csGgpIszgVc1sCn96NjYEj3PKbGjA2tF0bqC1anmD93wwxDrZS
I70CURpOsQ29q92+3a4JO/1/NtU/Y2FcLDdAsyQOcGQaMDZEOLWCrRHBDH52oDR8MqH5TR+PafmQ
IleC4hu08YAfuV1kXfBb2Yv44RgKgChCfaFqKpJ0f1oANjS0U3unqLHbcA2ywMR1/zk9V2YZVz+B
EkNJA8zlwL8Yfk6Sd1/2COevndLFA/I/du5SH4Gh6nwlw45k/NSTTXLhus3oop1w3sHBZ+f/qM2i
k8jUiPg9pGtdwQthAHKYPAIAJKMA/GJSL2Kh+BH6ZOAlQh49O5zVF3+hwWFPIKQXw87mBpfzditr
Op/6Owd4ZZRxgEnbNwBAwSi0mp90DijBAD1a+R5YBkU5+CDbE99kLdnxOK9BhldRvhJzsfCo/ywv
3DuSVxr6H9gSugBNql6cBLh+Jc02UvPaSrHVePUPobRlvrNabdyVfYnUqhmAui6DFE4svHRolhKD
fBf7UEP6oRlOm3j71F+5Hth02N3HzXvm6s7vKyjKgecOfk1VbMVLzca4eO1GGkyvcnpMybMw7goI
3j9elvkk3a3KzAUHp4xIjX2UZmmeelM/m/V8OvmbRqJJ6jsVZ/ycBsXSde5f5v3+M9Ari8w+kMZA
rKYWFpUXbvvqXYT9sBcvpWnswpWQY9lxXZlib8M0TIJygKk6tQT71TNVU9mcLIi+bpLTcY2JYdlr
XZlj7r2sDLMIsOfhyAnmOFEoeqpH7i+XmsVTRtfSOSxY+W4emYsw0I04RLv9cCwyZTdN7dYvgbAV
iXJUQW4ROLUs4K/eJKQzM2QAfIghopgz4TqqpP9NvDr3P4I0y4DyNrOkKhTE8sIX8SntRuwcRXwt
pJVtc79PVXTSQZRHx2sYjWyMa87rYpD8XBiPH4BGWPCIa4HFvU+EAVTqkQPFH1BvvT1/01hL4VjA
gOZnr1xFa5DQIZ8RylZZ5lCO/hSLbiUWXRzTrHUGH4zmMLZPxgMTYzOhjnOUPnrgtyIK2YJLO8M7
Hp/x7/6y20OOIV0ZYtZH5BtI5o0whNMt0uYXUozSdnyTTIGEe80arHBX238qCxJoJRoRTOPS/3pZ
08haHi0681Dow2XyXQm6cnBoCFAHpcIEiyr1aUXlA2eugR7uL3AMFMqQcy8wfh7L22B4ZZ2piToe
U516UPzQS0uIzHqVcHhxLFd2mLMXQxpvqmRlPEavvEqyasOlpHqv+KdWzFdiIbb6j3N+OybmYuCE
JCwaXhuPgx0T3WpscPtsIJa71+l4IhMopoz5F60ssKPQeFPAv+0zsq/ozG7jrUbg98HL7fcwkW0Z
G3kspDq+B0+lJLI9tYZC38qol42AYhIBA0gWWOxoOXSJ5Pcwosp2gzLvOGEVmxW3teCw56H8Y4WJ
nQ1A/wqVgxU5es+0536TQVgYMVAi/eh9y9BSKg3KysjuHwboHoTYMyj/cBRwDm79jBzoI7R4YFOL
7cj43UcbrTkVBjXQjPz42C9sUpTXZhLleRpR4bm1NAqpLBV1ORy9mFSvHqgZD9652huXx2YWlgoU
a+pMC413PbTib800gj4acR1PxyLiMWftuTCOU1haj60sxEdIWgH7Md8xMMJeAG3RNEM/RdNRy8/5
c3UsMKq02EotAQxwAGE8CM4T/NeK2fvlmpkFQECBTSiod+VwDQGjFmcYne5w5JztGpu3cmvCI4iz
/rS2FNARtB9rSa37pbu1Ov/9la9E58/UFwqs1rJCxfyQAVMzUEV69aOINuF2ZZBzYHJ7P9yaY3aK
PLeFKA3MTbHtBY5cgX+meu36vfccJ5tW4yxZsriZZTmAnGH36/9mnt1BfqxCP7FJp2PzW3d7II5y
VIFtaAZVG98GoUSIAHyterCyriy5alOi9yPPsumYhQWV+Y9SfR8/eOSC+v7v4+EtW4K8KzqugR3R
GX8p122C24LDNmlfIs7lvR9B9Vfy/uRrDDgLCT0s46xJDnwBNuu3qO/VrtGNrg2LMZiOUauZZRRa
cRkSXLgcEol1Z5c5LbwErcfHUeCeih9dU69wGgv39+/8BZClEpUZo8wi4qcEYN2xSaZjsMutJjDz
YAusWmV5L8GzsffoC3iNn4I/8fvjKb6P3Wazc88LIP/gW2CmWEz5hjd87N8RaA4VeIqNMEEPgTRN
QkttLz4/Nrdwb9zam5f8aqLFtG3SSocvGnmHm17qnzlF/hRNzKFOimmHfMnKpbE8sZhQsNMDB3TH
2wqKiDTXihwcljYICyynOgN0OP/aycQjXxGKt/7K7bjog65MMk5Bb6Wh9vtiOvJUOIAIba/sNLKW
iWBhMdgrmMp/rLBsrJXmx10wwUprZWeRvk4koNP2/PyrI58+utPxTqfJBox9pkRXwu/FzXplmrmJ
NfSSNjEPF9BMJQ1l1KCnCqQgZ3S/ruyX+yvydpAis18MtRGUHJZkEHaKvqmmk6lMdsy/5skHaJWK
QAH190bkfVoUwg4vBTrWu6ZdcbRzVHrn5q8GPF8DV9u2qjO9HgxsIsP7DI1f8bByLhY93dXPn+1f
/Xx9QhdTEJTzWqbFs+69JdJZLM1YXnv7LmRy0JkCiDr+AYsx3p23lrJK8eqkwq4ZbFC6vE3bgRTb
ZpuYmn3OiLQXKByBDX4aNMe8r1pfui6vrTPz2Ptt3XERrKt7xUb1gKYUkgpOtdWskA4UH0A9Wpmy
E4FTVD4gxU5WUlksiub72ABKNseReLSqBuOBQD8m5H6NqW7s2uLOwJxavq2YtVXsxBG5WcAhG40g
5SwmNvRAc7qa7FhyD+CrQ1sdRG5QmmYmAeWvse6Cbjrmb01L4+fqNbuIP7XOzE79u3hAty+kx6BN
eujPa33a6uICXNlmNpqmJHom8+10LK2SjMAAV7vqMuy8v2D6fELaRTaBI9r49OdnQd8UvIJa+gWy
T8vdnFxXJyE16HNCfvr0c/Nakx2ojggH3JP18+jTwTqeqpNoK7TZvLj9QX1eiymX/M71zM3e4uqY
tFOiiXmKmQOr+rE5pEeIcaw4nHn/sycdcFHg1cFniQckEz8WdZaMST3Bd/uJo+RBCsqjWt9yPJ8A
eThxTtqj51PK6o7mKgg2tLzcpVUboTzkS/bjj1nyOuiNwwsE6DJ0lzCXc8N3wliG4nQMy99acM6S
Fe9673UwSLCuAiQB1CrPxhwJAH6eHCj6sZEpQGTtMQNx+OMhLFTrAfwXQdCI7Y7sExtghGItJ1of
eUfdLd94sN8BIkgTe6C8Le5GUyVg4Uus/v2x2QU3B7Pg/gPeXRBmzvbbnaIEoP6rxco72kVgTe9p
SXbdL/kVIRVEcjcFGXfyO+D+oJwBlQp3GVZedguXM+yriKxwwOFmWPpsLvWlvgX51/FgJFTdi2/c
Kf6RfQ1E3Bk/DKc389fy0oAItt4qVLrwp7W23XsnAyYCUPHLOg/UtcRC1oBg8rxCVL2jn4KQAxoI
40XhLkiQIaHZiytPzO805e2pubXGnBqhKQQjVzQPFeqccOfwJ0dmGh1x01uKHT6D7dGON6o5EKQF
yeuzavrkcnoHavEk0PTS7waLN0W72/AABUwWhGjMx/vh/iRB6xmpM/R4A7ELwObtdjCCKdby2PeO
QVYSGQ3La2IrbI8FrpVbC8yGAzFh4jUDZxzlDWcrH/Umdwurdrt3w61O+Uu2ES7BWnZyIZq+Ncpc
5l6KJlcQpnvH+rk5TOBlnqyMxiSja7CKBU+BdAgo2UCABblQ9tLU+yJIBx3vH8jKQ7XqlFpS/CQL
MTz944VaOrgGD/1OGMM6id/h/JWL9/Kmb6AGzh1TsBI5waXbSYfkJXcKnsg7fudtg9N4VFz54J+9
E3dcY85kB4qK4txYjhZaA7Q7aCC+3ShCqnZDWUjckUOKzg+/sqIjCTQ6K6mmebky2CVjCAKQpcNY
kcpmjHn8KKr5FPlOU++yC26XbepPRM/QuDutUCmw7mAe17UpZqc0Y1WhGTT2HcnzdlC1Q49+ydll
jUSdD027CFkC3l97orCPS9YoE+gMo1+Amgfjq17PemSGjrqL4W2xRX893jV3Qd1/LMmzu0eNEgjd
22VDKlLKILWE/QAx06NICzsxI7M6IKWbIGiBvqpVkdxOz8ZlTQT07hCytudVvtqxat3KUYtugKMB
/aHWf1WnTd9vfSfcDcVffwKnZPj1eLiL84rwHahz1HPQfH1rccxFT6s5zKvQbETFLAee8B9R7hPN
ex53WvhvQ+bvEcJpouINH4pr5dZeHvdiMsXYPFOYvCRDbpZdRoTaR1ptJ7lB+iKGru/N3cxlfo6S
p0QraA3G9plEC/1HxR9xCsnjKbiLK5hvYklkEmGoIM+BOTACggTj2du3TuyOPbxEfMyPaIg4tbtZ
6JasAhCXzhK4J1CuQ4A051RvpyNo+qwN4gLUcIBTOtHv4t37LM7tRqM+pFcmya4Dwh0ld7S53ZoG
C0sJhtsLlq+MM2sv9GU76gWMl1ACSK3h0JzTnyrNaeyERyWgCM7HQ2fxLyfu0qGTa63xnw3BYV8W
gQSYaQYMxMdMCJ7LcI8tpJwdP9uk7bkOngbvIgprbVtrZpgDLWX9KJQtzNR/u/1EV7whGw58DwLU
t2jPn5u1v19JV0eWV4QwQ4AEx6t3n15Y7fw2XknofadfrkOi2YakgMkUJQSwd7HtWQF0TvDO7gIH
VJSbwtb3k5nua0fZOpylftVOjo7GvWFOTvEEDtizhyzNdotyA4pUiWOgpv/vD8zN9zA3QJLp6FcB
j6tTV2+d/gN1QJKDIg+cZZ966Y61ic1TQTa4+qqPcUs6cK2mroLczuPvWDg8N5/B3Am6EWpcKGJa
EtDuGoC2G9KTzIFVfy/Fm0hZsXZXv8UqKCiwQK1nVonCs//2rFZpgK68fAidIIdIVEyF9yYj40jA
4Qv1gCkFaLiw5PNgIeHwdzzwZlCSHK0bdPt42HdFmP98CNK7oOBE+uU77rnacr2WjFKg9qFjDC+i
QjLp1PuQzw0HEmzjM5KfjrL2BPjuxmK2oIIQCkzgMw4eOZ/bwQsDOsgGYwxBPHbU7HJAE79daftI
tsOnIdtKhi2X6D2HiMiXb6ck0I94D+X6yhrcJdfnoV9/xnwar4bOQYut99UpdCT/Zy/UtABe1KvP
6cUD2dlwaItXsTAL6IShLZtT3h9P/MJdic7PGUMN1nDU2Bh/OVQBuCh8LXJi9V0HXa0H8ljBI/GP
HIprIfT5smKVRecurgMuAa4FLbkiMrR37UJQNiqLOCkHJyU5EiTgrKU1UalodReVTh/43z9+XT5H
EwzCdCLvFYlNaMkgf1IAxzAhWvnzrUg00YkCULxtiWH2eBhRk0dwf/DNAokyEFFBk+fxXLHJVjyV
dTzVUfdEYkoFSfbtQk2FEbctILBOV7yGnE+g76wEKwfhzvXONhDhzx35YHFiOwiTIOj+i7ArW64T
h7ZfRJWYxSvDGWwfz7GdvFCJkyBAAwghIb7+rnOfbqdvdaq6utPlig8HhLT32mvoWmW3y5pPpYN5
4wjZ6n9/jfBPmWJ+/SLA9kgByWiM7/HHQ19N4HjBmL/46tvl1tan6kPX+yfsJE5APaPqx1a+9+U3
gTv4kTTlw0HWcOQHr7d6eH2AL2pZnr+9nj+RolK/XwNoXp6e4rK+ubPV19+ivHGHpMzKR0BDaGB5
dbqSau7DI/6o69+2+v57bUbE/vHKVb+zhwSSrBj/+9MeUvzdSh9eaLlVtBzPvLwHyJY+AKI/3sXH
d1d/leWXO142a/Xf9+Rfr8Efd+SPEo5qAiaq73BHjvvymgY1+dwkliaBR8m5kH/BA+LrDf7HzvPP
j/tzLhlY5dYkx8fdXr5dSFWP5Zsqz5ef387H50t9eTjrBv/cNTc33493v/Tx41T/9/f939zh/7qC
P3or0W+DcCGuIPtman2XVedvD4dfh8NjUzfY88uXxpbHrDyWzam5v6veTndNWT6WN+Xxe02rvy3J
/29H+D8L8s/E0swnSZfvuJqxnJuPvPqrNetfnu+fXu+WZf1QOHyAQbgF+Ao45H6vv4LPbG2gwpRY
9Oe9WW6TB94/QSFKavmBOPP/vuf/rsn/eOp/bPQLpfAIn3ERanokIOeC6xxdBXQlanTkKLOfQXur
4N8AkWgH7g9Gx6OENvhvxd3fbvYfJaq0bdvJBJdxeJN4qS8fD6ok1e1YXuDmUr2WePkqrIGPw+HZ
4Py/OzaPN8e7l/e4qm6/POEN/Pm3x//vkxiW6rByx7gBwDJ049E/d9bW2sJPPYwZRQR+zHlZvixK
1vO3Xr7DVV0tQy3IHQxBpL+4tiIL2PYLxPwlhAjF8Lco8j/jUa/bI0Isr37qYB7C3PaPdyMP8sGl
wc4vHwFS3Wpz7m5lHdzzh62WtEwR/obAgzo86hM94waZIxxtW2yWNXyv6/nwe7iYL/JvtP//5x5F
6CpQp8FzFyTj/4VU/2+ZMAdyCSVbLr1UIDFDQX/BYTTW7dSSYxG1ponSbj6GfjMNHOnMZyKj4gxP
YnE/5pzX3Et2kDTqG1l4cXSLCi4kz7pm78nf1CL/PilxrQkc8q/wKtCqP1b6FiV7rqJhuUzq6xoj
WFm8DNvfBN//3kSvH4IndTWyzdCq/HPRzHnBZlvgQ7IravsKof0OUxpaZn/zCoN5wPV3/XO7xHwB
ayKLQXy9ro9/ftamIjXHOtheUdXA84SDorcjmgTp6snahd+7xA6fO9s4qRDrA0lqEJhf3iNa9ghp
Uou8VS/knXbwS617hM9803IO770P+t+Kj9k1e9YVaI1jaB/5hHLcFap92AH1vWnpJnh0uRS2JFZb
sCitDmx3ijFUObog6rZjuO7ylcEwLa2GjG2Inmg5iDYpohWPfsdaKttNBeGZp5a/z9ZRuGDHeoMg
2yXm57wN9E2rmcXnCdazawXrRhgURznf38i8LAvMwWah/HSXTgvMiUoY2pHhN4vztoPGj7YItALF
dHH7QSWpVOd+LYQ/9CN1ESTP6zr88GuQopiLY23qIbU7Konew2wn68zudenHuId1zDQmMN7JWDbX
fOmH9D5RVInzUkgI4sKph0teG68wgspSvreV3wewL0e7xKSx18ywKp5HKo7Rnq39CZcC+k3QKfPT
dFg9YCknileY7sKynRNQ4miOXwz3l8y8K9pueKlT02e3iQvgZy5gqXGGynl7nvmoodNX6XTHeGZs
badwedoE6d73QZgfOhERqRRMdS/RMBYGLCZYJs15VMzHgRAVlNwnxtWht2mdqhGeTt20DDDQn+gI
+8HV6V8bzL7COs2V5jXyoWYcULEfhoPv47FF70fS82RE9GtG4EhwlIkMMH+WATxMFN32g8yvj3uL
1zwtKReGwfosMN0RIRDitc0J9EhRn3awZhqYDmoDsf4OxHZ0SWUKSURzlXRc+HJ15nZ6nB6kZPwl
NVzxsoOuvD8IPbWm3D3XT6rtw+F2RxQhvtPEzLF3UxtWKiCRP+VzYW7dRvw1AT7sfo2Z6oNzrOA2
ee61iZaDgvJkKL0i6c9B6RzBIU7xoomCmMel3iB71jH8Mipm03Y7rYhLXks9LySsi2Rkn0rQ9bOI
LQRJQ7AYaLPTDXIaJal5C5bQwjMw2/G8us6sCDXPIg37A7pb0fAJBrl1ltgCSHUy6i/jGOUEKS0F
PPADsfRxrYusQ8CXBUIIz6zQV95beIQMjLDfKWSSsCzRPj1OAwvDKg5yhY8kIELRHk/joEIoHuq1
p2DKx3u4+huHtOfgkkMbSy9LAN1aE8peAcFI9ySqMImx3zeni9etJdmTw218WokpjlyCy1zBDHz7
aWGMiNy0HhB5FZIds7hemfhtT/rhiwhgJ96lGWvLaCuAZa22w/dXLZZYmW9r9k6Ey/FEEXv4C9oI
iR5Jw9CxG3q8+gan31jGBloisPfNgvylFq5ecC2ZCl7mC1fQDG1ufAvX0YwVsGr9Y5Pbdg4D4XuY
l6TsVuasmJuJ2q6orlq106YKuDzhLiqHK/AjFggRUbnSKf8I5ljqUzis3AKHHdq93lvBGjLr6wmv
0uDihxDgAyxV5y/TlIr1ztKI426NfXBN04nET27cDMuYdcWF9nvGaWVSEfbw9OgjxNMqAjsng0S4
VzA7ZgxEWogHYLSZoleDoj39merWwZDCsQJfOssEyIitDr/kkC/6GhBE9kPnBnXfviiEljDSj6+y
F9v3yc0jgzp3yJFOwq4PlRc9ZpL5MMHUysF05LrIsCEUkdE3QQsVSjnKDBuWiXgqmz3fSXwaoNP8
sSLAKYfwqyVpE4dz19+BALvAAMm3mN2gH3SlI/EYIivA40FYV7isCcPBp4gcKhz65GQ3U0VgqPiR
hUYlsEVflS0L7UnRyK2L4DzYL/RpHSRqzGHs1rPM2PDGxJwHx3yV4r2QcaDPtFjUcSfbOh1h06bC
Es8kGA9ciYJeGCv64QkJL11UB4uAkzUGMe52W7vhig9BylVqnvHLss8qO+5bYF6KaQzuAQmP/MXB
6QfmYGRVIZiCyTWEKO4gs8Ou/4GBtPNlHO7mx7LmhWkAEfTfN9BSX7walriMLE2f4I5q5orKXL/u
hmMqEk9bmlZQFcfQL+WC2CNF0bg3vFiBKPfdtopzkrQLfHdoN8lj0PPMlkM3q1c9YvB+CrM1yI5L
6tuHLcRJU2WjxZcOEpH/2BY5jw97OltTCQ6NwQtJNaYVSdzO02VbJnqZMsQcYSfKFatjxaOxcnQ2
ax25tPO3iI5jiA8mISKBFh9L2cjOFBimt7j6KsT6nKoMDCbcxmHgcDPcELGMSgPxWsitTfdbwWak
ESQ6obAoj0w3VWEEFLlisV6+ggidP6vesa/o2dyAAzqEJXBa9Ju+W1w7r6dRBNvTCJLmcJh7ghqI
p4XCVGf3QUPIingMeG452KAzGuEdH2l6jjozITopGkjxBqnIHpS0Qw5NnUq92pIGZv/WpQQ3ocWN
hj9b4JLvsZ2CuJJQ/yMJcRLRgUnguGUbknY7p7NGEgnGg32PCn313Qtg+GKsxbrAN88yeBFhU1AZ
v+n82OVPti+wiiZBclPZiVgYj13Z2TX28xQkJ5IzCbUeFnfVFsv0RruMwFN92QJQpHlnhmNipkQ2
pNPd7y0dt6kRQ5o/gFB0RU7i3I01dwE35ZK5GS9oD7ZY3QIM1XXgVLQi6DkPCIKZY3zKce1m8B2i
ACXNpjUzN3gW5CHIBt/eLuEq2AmJEkF33NrCZkcbKvOa91QOlW2nhRzmTIzzbdf3wW3QdtNPOaT8
2acWIT2GcdAKsm5a+6bojIMX2KyS5VzsSSLuVOCv7gidhCsEbAAAfao4suEBduv2iSfGdi8qHmf9
QKeFda+pMdEXYRSFxzVmZ8ttZiJvcZp7mD1BZTeT/k2ajQDNTVqMmVB5YLsx2+wdkm5QpVbe7AbE
DjOt7wpm4b93yycJ25gkciewYPuuROFehIfWzBy1HmpQMHlEbBm6ZJXZwzqGPdJtYP3ZqHymE6TH
xqWnLoIj6vMui4jVdJolerURvh4v7daGXU18C6t2kitXd6TlyV1u832o92WduuPOtAIDFCaIxRkN
DZrgcBut/B50Rd69tHiHRBkEoIXVbqWOoMIaUT+hWqC58y9qVDa6l7gqVdt8i98NVse3qM3C6dDu
+JdjphNPqkeLWRag837EYbCxKoag5nkJuv0zNYSyBnlu4klgcnijLEWvYns+vnRtOsD2cxXkOd4o
hsDXQxdlJY/oTwAK7BsGXd4/i3ak3UGKbkb5sOqUHQiT+1SxNWSwx59UN1S9tDMrFSqGC5K4ts+E
W0pL1y9zgXyuvgXZLtN4hhqHWFwihS/BT6NO/GRIFJgPQq36t+Cq/TLnNlyaGVsjr+I+pcgsptDr
Ydqku75pRR6z0u4CY14vLTzGdEyWqh/y7n4A2wiFC5mjR5whGS9H6uVX5VHmlEth0VT43uE92sYd
1vmiw10uqetZgf6DW/8rNPnwFI7tDrGfEZ8FdrVrKqLFxogsRNiZoNQo3iOZZqg6gkyukBbE/lL0
C0PvQuJdNNGA02AyrHhat1y8TVvYHkcZYaITFOlx3Al97+DGfWcDaZ8Q8da2FU9ahIXFVoffCkaA
3LB1HvA4DE3gKZom4wnpajkeqFozdsw7MpuGzesmb6KVTLbpU4S0lRvZ4UCCOX+S1EtitLvHLUL9
3VMNWJ3DhQ3TpnkKbroUjXGTbuP81kYrQHBGUeaXO0cIQRmwDXq6xUR0a8w2FnkzasXQ3s3wnkIx
0iZ9na6KqBrNzC5Ruu8YFAFQh4qL52xiVTDkxfzLuxz3PF46Bp/MoRfD0Q7FYrBt4fi5oP1S+qiH
VJzTTvfjKQ5sEtUR0dPylIObKfBi4szix6QL7FBD7w2nl5zHvJJkheGLTQClkO5aaUQxR41GNiQ+
VgiIz2mpQopYTZyd2ccqZfoemwENx5Q4ZPYGdJjBjzHW3QerLkTpsnFMMQMA1Q58f7vpyitED5aq
m/YmxU6NoGeNgTuCdFIJ+N0hKKLMoni97VIorkUq8K2KxKm7aO1FgcoqpDdzv25gSmYg2pY7Daa9
HEmxYdjY5x9d1MO1a5F+BfF283D1TxNZPGyxSqaSz12GwdSajlmZLGJEWCS/OnZiMuI/2y7nBO6z
BR9qZjKroPaY5JMax+AnoWsOjK2wAhaIRnNZwZsO5sUW60lVRd/DqyzVydPCnaFNsuh8Keeg27pS
iyi/BKxI+8onGJSUEG1jPjKbHpWoA439t8boBj4QiU1uZ/wMYXc25Q/QmKFtF/EoftnIjffhyDrZ
0EnjlRwySfuKo2rqKt6PcQ4f+DyFhmKQuKY0sf6REDboA4mw0WBHmfNXrDz2Yh2jwOoI64I6LDi8
nbmM9MO2qU43fIciGbZUuAH4Hco9ii4hQ9PNY48WylIk6+zRyCuSTdJVmVvl/ZphuNCFA0xRUbjt
HdrYzcIm3DqCDE9oEd5NzIdn2OpnwJl6lMNEjcjyE9egEMTTkRnxTngbEFqXhLhZIprGX4PQIYKz
0w7bILO08E2R7ezTr8v+bHqX+DpuAXHgrwzDLe6shsdtmKl7kaJpxV3Pgxcf8eR7qGJFGqKHDDrL
cIyzOgLnoCtDhOW9YbfeRD12w2hObc58VlN0dl8pbxOCfLdMPIh+37KmCDj76tGtAhZaU5OW84Ry
CE6+nD5AmCvhSMA9dt1IB33x7NI1VsekHxmsF7OUrI1b0x75etiCTwKTVDDrteJhGSW0+xomiZU3
aCZUiJJwBW7Z0wDtKoiVO8IMWj6rJvdhFzZdnI2nyQ0+b2DvxT5nbsWjAh7NTtE8xvNpFss8vUxF
x3FYr2RRlbMSJBI+C9Eht0rq/kDZbpKaqlHYswmF/oBnMsXJuKQwZxZi2qvrEZqXyU4mtMFIAmZV
J5IpPO18m8cjsoBNfAgZ6l3awxe3UjCN2XF4xCESpoMwfMi6ATv3JsnyoKNQobgegwjvPdKi4Gan
gojdKR3q9TbVKxpGSAQxHwFBtkCtDwD/BNkx2+GTEq7XnTKCSnZiCQyTmRHxVGZYgoDat6HF7YqS
ydYL2xJa6R59QA1s+A2/bjtCbAPEiXXp+r5TpbbKzFqhGQswqnwQAVmAwBjAUWWxQd1xE6fh1qOi
MprWCNLIoenCSoiqUCddiPwK6BLKPB+QZdChfZ6xQy2RvM2GqCW1Io7fx4UophLNEXa7ncgkrlzc
JUMV5x347uPSqbxp1T7CY0XIGfxMBI+E2Pr6uHHhMO4v0inUkvIqail93AZztfAMMwQg7BjcU7Qn
v8iugq/7nJrwkKG6Njg0xyRGUDLU7aXMVlM8TKwrWoD9Y/4w6c4VgAm3UKK6HPE1kKIERxKlu4ie
eJyKb0U4729REHkoPmyw/Y7EvqGXidcQZuUJ3Kpp69vnYg6w4l004vzL4w7H+ApGwXswUIv+Ih0B
fxWArGa8ydIfJootGs37et31dugsD+inJ5DDeLJklxUGX/BC9zxHQEjUY49dEflOGz4ESAhhPl+X
yg0bodXQwv+jYltmvsaLhE0eGzqdlGivgfYwt+7fqVvjn9LHGeAbmUYvdvYLjMkW1EawO03wMquc
qRjW8mrEGVrE4tOOWSGr7FrhAxzUAhv40sVXOoZaZWVMCDUALzj2MdejeWqFDwL0XTaHwica1UPr
PN0bSrapqxEuEscP4dZuphqxHfzi01iQ0iZEXZSWMaDBXi3vUZhy2MWS3VwonVVfewWcpuwZXF0v
xThm7JTldgkPkXdxdBgCi3kwG4XESxa2sT1g1uPgRZJevd/GSJOuDmwYDyeLvf2xSAce1FGfAWAC
lJT31bynqn9IfTD0ty4eZFcuYQgHFe2QboToKtonlZ9X8xkzE051CmiFNkUEQmg1haKn8NZMoh8U
Qlc8m32cLQzadRI1e9wturI6cu/U5vZeIK4WpwCs9dcq6mb9LViDAtXrsqZw8ZYcgZ6SDYh1cuGU
fbj0CkFuYEKeVREod54UYXM1+TBWTSDX9FQAzfG1gCwgLGUnwlO+ogFpioKL/ii9ELTE6KfAXtoF
9H42AQKQZoaqSpV2w9ZQI18whj7U48AOPPCZtdP8eRYjB2TsVJYfBwNXz2pAYUVL6+mmAferGAId
SJ+QUTIktK1C0RGAywKT1UMxayDDM/oyhrhH+BXCXToYa5A5BTA9zZLbJZlzfeq6a2sxjxtesRZH
BMjuADTBl8uFNlU4b/lcrzLavg1YZQoZ5XxE0TvRHrhWwaba2Wi4CdZMBCDLBDFAGNxEmLaPOAFR
ZiXTLVJgAOVsAEvvYayOXPMCXdtJIzN+QUTlRhywb6HuDFsJLiFdQSiAiQTseXbVf1JGsQd2nrwB
1Bl9HcIMEwWThOgTpcysEHQJuaVBbB+qNiBFhv4O+wIm7IGyCzlGU46jdfCg+tcw8SDyhEJEqCrE
Gv20eFyoCnzC8mPugQt/rLFuv6Mi86xiw9Yj3XOap2g5qS1ElHs+ExHcDKGc3WG3+E+JSRJmcDRe
5wjuPsCmrn43FLCQX31eg91P9SGVS/YyzuF44zqeQWY8JXOKdEpoZN86u43TU8BtF5LS7aSPSjoU
yH7ZRhCo523zHiOrtUXoLlCVCvhKnJaEK7vXemxhaZsDIv7w/YYKSanBPSOWu/1I2Z5+zu2wy49R
osx8XHCEpK8RDm1/3tsxZI+4yg3ZYGRJcbTBpy66JWkbtd+c0jsemJynu3Bywlay4J2q8H5ZmJvF
+Yy4HjiFfNUQTmExJJK+zo5CLtASK1CckK2VL34aHbY1IeCyi9LId9RV3CgB8wS6ZLCzbAlN1INL
tkWdu8ioEEZXKpvlC/dBiGcx2ax/GIdhCOoUZS6etFb9M+eqBwsL3ZL9yeVgKAByDAvQ5oPkIbI7
HUtEBbVsJ+LQtiwoKpx7Du4iq0279cYMQR5hw5YsqANUq+4G9iDhF6Dj5jLnaOCOI6oIxJVpO6QX
vzv9o+NUewjCZWLuY07gkhAzL4Bgo1tE610oiik9fpM4i9Ha+WSybeP1uuSbvbGYVmGbvvpLoHIL
14tYtJ/eFp/xHsiDyiDfBQIP5ecyJSe+rUScjFXgJ5cp3Ux7BLF3DJt5aCl8/GCWwJBQs+NxrTYg
X1HrZkM50JHA6YOKFPOgMN6v14QE9spNBBYrQjlc3iqy/BaA3bI0qExTGKHLNVvKJNRgdwURII9q
NDabnjV6JN70FPtojWyedj7AIrtrj9CHxF+SHFUKbhvtg7o33H9jSDRFDblObWubHRwyxMs6y4ez
KZZE3m4hXbOaDUjLq7PRiP7d7dgSz0OL8qYFxudDFpY4Jkz6KyYZAatuD7Oz6RKTlYWK6VeofMMP
ESyT/9mbLm8/gdRt+ROO1xhNiJdXZqIWKJJYiECpRKkcs6ueo4qVQGpQ2rPgtCSJAtClmYK/aQto
C1MBkBX9BnBMJ8V+wk6lSbUXSBX5ra3axW2QMuEObMrlA8LMZ9Digj1GlaaXHY6CTEe86udJ7s8j
6pC3YECBV/ks468YomOUA8dW5YOboi8sfZ94BCekeUctscMYi5/9jsdTTZSIqe4WovJjJpxKHwoX
9vASmcblR9jHGRi53vGxnBDklZ0ofI0fcrcMWekXEzbZgKzhNupl1EwtSr4mVmK/3RTRWdm1BeiR
CZIdf0ZsJPnFqnklwKIAhKFIzbaswoazMHjAW62fUxVtmHMoQSCwHEYUu90oEkDSGxVAOA1laEUi
qCqsFPs5munwyq4m1w0PMtA/V4u4jXlV/tmiuu7PoDQAXpA4G7NymhQ6ItaS6A03kz6iw9guo3HZ
N1vgYZUqYfaY93tLyzwTy9c9LUxcipSj5GJzFndYBfkMkv7UGwCkTmdPIXBMAbwgy6H6mGe6lQAB
PFINXBa8joDcgxIszhbbvUT4AIwXO7TPxeSRV4EpRqJxNQpqlBxnNN6iOfJNjt361flJfteA7x4H
a1CHBUSrKkFY5bnnwJ6ayaPTq8LR4Jr6hOsZ+YGW/JYijE2ZTHP4wVmgvnfRGKzlZDfxnKDASuoV
TffWLJHWTw7uI8jzQl7e+8olSrWJyrTZmZ+R2ngtMDG/yMY3lu1oykXGMOrJIta+jRxZAb28AvUG
jXezgfTQo5adB1ezzfautiPPCrwPiX4pMIMGRmV6DyYhgBRZLWwqPjwDs/LMUfzf7xARvnS9xQyv
DWekM7XO+gceaEDQoWf2e9fmKPdZz0HcCIGc3SxyGLODC+VwbhcHf2AIpHZ4VADKxHNEI481GiTF
CSOgFAXNILJHDwzgDYdD/AmeDyZDFNNwzNjaPXkNBpzu6JjW6S3GjYQXvMCZXgZaIJQhlX30PVsX
er/wecIEI5znsQqosdjE4ki/mYK0T2EC/wVq9uLV03YkGO1YmFGHvQbQz1cOxG7rQ/0EWVs6NNgd
UZWIrkvf18ix/jjnsH1nSUoQx4M51N3mJAK4gtEjRHcrDKYzKhmsrjJUgOetSISC2WVhfnY5ZiAl
wE/xJetCCSAMoOEzrCCka0D9X4pqVJ7A1i5kS1ylHEU0egjb4kkzH9/ksHwbynnr7ScjEjpKHMoA
asPUze6EGtImAOkxyq6glhcYmk3JNhympSWPczuTvHQbcK6Kqg3Pd02IM0c9Ia4HKezQBG0uEpgl
W759GW07/HZTMcuqkybHFGkw2asMpIph0RarN0z7kUldOPTAlVw4VUd86+i+Y0m/l4vri+MQo2LA
DKKF8Fn0/bOe92g5z6PBokqQdaTQJML1DS+5V6dpHhAXjYiW8YXNyy4QsVlssklXmERVJPb0cx9i
CM9W0bpnEATGR4HLfFi71GFFLNepBppi86ECo+4ADHQ/vWULWkdUbd/NHO8XMUaAcKjPbkR41a5Y
U6QvMWMpFBuSZ7/ltkdFY4c1ky9bjFEb1qCfzqvBstIkid7RW1whc5uDY2Y7qW7nlfEFgFu0oB4i
0Zlx3+bNEqceTLRsZN8LvpknJNPhqxp0y/4AfHJrq83F2/cgkVIe/KqnD7AkUPXQLu2zGmVlAO9w
4AE3LvKw1HSug8e/JD3yc0bh3XQYUPK+5Cze56+gnK5IsNGpWsQxDsChrUQezIdg6/R8uy4FJs1Z
7K+rbJjtfspcxJIT5hURw7icCHFeJ4uksS3bkOTBTLBHp4EX4n3Aq5YAqdVp/ANYrAm/QFQb66+o
LTuwKxxcfDD/jtkhCgYVVti4w68A4GV2NNvSk4YrZ3AD9ZYFaKPw0QDzc5DL1jWEcwMo0CZ9JOAF
oBzs22m+SXdUsnWEifDXTGI0XrfYo0gj+ZiAMoHxPqjk6D76E/qy1lV0c21x2HcDZ6ZkBDx1LIaQ
z9CX+RkgRe7UL1pgAAXkbTBvOZoyitWe4UZaEBfHCi+E+eSUCgFy+A45U7G6ILyZUdvrQyxWgOCl
GGb5RXYY0nxS/Di/nXoS9JWekDLaILGNrhhHdCKud4THBX3pMfrIa73jF95hT0uK26ldBgSBAT/H
ftLmj6nPkt/r7EnbGBpOYdn5Pv9GEXcBLIKsBNNgTOIPWToE7jQw6ERAh0ZDCjITgQWyXxKLXE1t
FCADZJkGS5O6DZvsFgCePECenC0Nlh1QAcyqE/Dodi8hqLcBXlTpA/EYq7HvH5ZUARvNgJ6ACZGA
XXODujWBQVivWhi29gkYRC2OXFHxNOllFevIo3KdafpCwmJH+NTk0Uqmyzxibi/y2aHZKxigtJiM
/AAaDFTyPgHlCFPPXGJUt9LwyxiF1zkHh8fOefOuzUtFbRZi3y5SU3FWoPlZUdHTMsgBkboCM94K
cDz9gfd4A2lkWg0mkptZuhouJdR/iUaNE58KZ4IG1KlpuNE9GbAwd4axmAWNImtshq61woaar1BJ
dT6u4Zve4wb5Qah6FFG8PXRuCTHh1ZjP7U0QLcPerJPw7HHTXQZXowUTqMc0BvGPYT+1+frogKa5
WqZqZzdqsmJ80Blh5GgTHrlzoR3gerEMJHgEpWpjpz7jRY52c5MXuqjOoAgPCjt8AYA3WjQ6k1bP
sfY98Zj4JFP/GrbpWJypyjF0Wfn/cHYeO3Ir25p+IgJBz5gm05XJ8qqSakLI0rsgGRHk0/eXd9St
c3AF9EzbQJlMhlnrd8sJQ35hYOaPvBjc8dS5LRi93IR582nPol1Byv41fLeYmr1dpVlPMutj8LvK
wX3eO4P9hVYMOIwBwrE+IvNjBh5opd8f63pLpmO2Qrb2wWp+aN9ZlqPrZF2/7/pktamzKQZvmKBH
oLfyvSBY6O6e2kIv+VkT4Mr91JnM3iG8mxkpkcDMpkWogSMEEBTIZWs6mS7X4Ysp9YfBh9R6+OTa
eQORTWY1DC95W4DUc9Ga7eDWIb6JsZRXYZEw0Xqqx2T+RpeTP8c2hw/x4nLy0gkdwwjyQfzWYa47
fVHw/NuxdcY8J0SBwuJrpeMZh145JNmRl4wQrmtgf5mbNuTzfjBDL1FVeJsE+uiy8V5WzF3eMR7K
VIfS9iymdvYtojI19vZrg1SRyXHKm/T7xlP2z1OGMu+whK1fvOgF9vxrnjh1gAgtI8A7dPuGmts2
rX5U2AYuIwOa5g/X2/RA3lI0sts0l2+ajSXhsbk7EWU75GSTyl3GYLjytW1haNIswF4ADAy5C6hV
bNll7foAuiiO62IHjxF1N2glbXDbTchsDwDWpT0Oi8QLqgdp3SMVahIdAHE6LAa88uxmLXP16EBi
9ecVO0v1ukjArHeRDIV323H1FL+WLk7mO3fFtryrYhHa82rq6N7t47k45Zltt7QrVpeU0gghyiWz
DR5tVJVkVS3bBjpXOMlGvw2pUH5xROxPTGyIe/kwSydZvgWDX7G6gtx4txt1DoGvWaBUqnjYdr/N
poKORDCykAvVuNxadRYn96QrxfK0WPjFc9PMsgYrjajm0nli/5xggqdl57de4B6JsazWw+iHmWSV
zTGCjHAKitsuMaxKg8jKnsZeRN1vdxRbiV7LR+g2D1K2cGJTb50vSVC34aFanKw6odKw9d4JtTs8
cio3T0Prcg32bjyYp4bHk+dO2SZ77xjXqF8E+e58da6r7FKbjPLWtjr/6Tr4su/dOuZkjsConTvY
Q8YUNOC9hDQMhVv9MjbyGPow9b465LYPYE/B4bObqgQYQLGxWRgpDm7bHDZrGpf5Y0k4vzlQOvOV
toHvo95M0CQCUmfFzcI8zJ8gEaZzdohu/HXfqTWLdhoOr7lZYAJgk2WrvKPTScccQxESwb56VZLf
Rk4/e6eQKctvcZeV29lZK684aQ3/vZtUkP2soxx5zoLrvIEl4drud2AxALtIXmg26I8XbFaxMyx7
mHHU+I6eI64PyWWNOE15VynJFM9np18cdcc2R8iQbG1Q/+ga+rHd6o1ueDBSe9E+0EsITOR6Q0Rs
mu2qu6iP9Z0cK1rAdXaIZZqDLbCMQqyY9iIYz14enbVGMOKHfRCk3hSi+OWW5FoVw0pboDJq6bGG
hT31aI/trqXoUTuhk9nZt11H6PWSeQXMNqAPNAYCLRw2EurzUHVjVH2r+1l8dsGoRzAHhQ4P3YVU
O2Xi+BsMccDkqqR3X+mPyDhaxyrg6KumsXyANGnNyXZQPTdV51/38iwse79qbQRtFVmuaRVEYzrW
SjGfchNipnHDAX7r5I7HIthCwG0vrKttNwTX/kotnr+iW+nc5KbDALCena2voGTbnILMCUL/WkFM
9KLYr0O57zJkE7SBTUIc0bLljJ8cpulP2zPJLo+qKjq0cCvPWx+B1silE9iAs3h75+TAaTTShz77
EjL0NGaT/WKcAoO/7LvpBUB/eJTJWGa0QNP6WhLoYU7l2Knt2NDcb6gJR/93x2oKd8A8VDal668B
lOkWQS5GxkVdJJP5T+hMa3DOo8Xl4cn8qEGH1pLcjjh0vkOizCWquyF6mVaYtnSRlWrTrJtRlKlc
6AsZGZr0FSoU9+yuUpJVOK8rIzPtXHyIUnrf6M6GB92i8d4tRoo61aiN3bOCdvvleEE1IByPWpUK
pmvne3jXCU9hXI0XQo5zjFVFhchnhTj4EiME7M/xikbohwLuXpAGxixb9ONteQtMEYwkX7Za7Bbb
J6jKctb8Ac2YmakAPRZcrUYBujBF9nesm43Bgkx2dY5zrlFVWEbLbyeUZOJes3vqfSdDQwnLu4B5
Cn2KVzWV3okAUIk0oEta79D5YGv7Bcku90zgr+U5E73qgR/quTt1fUn2H9sVZ3UczRWQTlKIm81P
HO7N2G80cQ1JeCeERKeoBgaRcBdwaaEwsEV+jJYq8VLtUXSwwaZuOMzCQ45oIwhcWqyrfjDyFos1
rUe3BKtg3JXJHRkLPNMrDQ+1kbDnqa30Q4FSvAOKo4IgDKsiCUMBLZsDpXF1dqR0hwsUunyT8P/N
IQ4WB5381EZhujjN5t9UyFHtLcwBu8HZkFUf2tJQCxh/7NCxVsBCaVTmI4MDh9h+SSL6oxSUk9m0
Jmrg8OtJqvKgojZwU7FpAcvXLuOLqhinuQvjpPtmonBAUrvqLDp7S8J3VnZ68Oc6+R32lfOKJCd+
0plCazBMqP1u+TLgX7bymiYdIqNRm48JWU60AevPOR7D7qtVgxh2cbd6066Oqjx8gqzwC4L0Wqf1
oFnywPVuGjg6lh3ksosKH63xQYkp3L4UCfDtDgSqJJJ69kk5rYNhaY5TtIUPLm9Hpn2oyvH+qqX5
DiTeNmm7jeWU+l2fv2SVoqJvWVm3ECWsfT+kpzx25TS9FgzpYerLCpl4mufcAe2cRPaV835LjpSg
W7ZvswFoTk3s8DTeulpcuthfz/425Wht17mj1C5n4GWevHa+xvGm6DzrEtOMNn6Qfc4wQefrEIkQ
oQZLeD2Fop3Q+KvavjpOMK+pToA8PrvZV/Qrw0gAHzm2jkv6PicxUEa9PrfZ2qHxihTzJ+IBX8nR
dz1lb1uOuDd4mOSnClE33jTJtHyOaCiK/RgG7C4PfbE5lypusUjH06qfe8YUMVqqWKfiIw5MYY78
th3H4Ow773oa4+hQ5ZzD6djMob01fZ6pGG1H4N8b3BwaMZbysTiWYSx3oAibPsZ1JqOjLuv+CsvU
8jMe3ORHt3h2QAXc+W9Oq6avwegw3ZIhTGt16KJsWdOl3JLnaagr7ltOGnVsosp1MLDnZEwh4Big
Z7uk9rMHBJnltJ91QlQZZUc4vsKmRGTs9RSiaWwiIuXFMIBoz2srPpdAF0/VVPiMz/JXoMamoV17
8OTGWOkhLy1qGOOMpIt3c+Ltr06PEQTDqnfPdN6Yog/J3gyDsQYEsGWZcyVwkB3ojNu7Np4TLrUg
B4WmrsKAAZzcfHRimH9RP9f20tcKzCY2ekkOjvL64qbkLfyew6GuPwOBHQRMipNnrxcDWuErxRUq
B2YP76cwL+ZDVEx5/Z0XWCDNpkNd9hYLPOm33MbtPvKD+vvA9fgojLCfaHDrME22EP3S6OpwSrdJ
RN8X64/hcebkLGkMo9H54tZXlxzUM7d012dy/eHjYXisB7RmP5SqrHMzoYoWe/R65XhXkSu4vW45
VGZaRhWoAiwvePABE03b3IAmZ9MvyqBAHOckst5tbW03PDquUpxrdjP+TvsGfiRUyndROrhZ7d/N
azhlewSCS0Q+zqyDl3CwAbEeFYfAeeNeYPhGbkq0eIOni5PaJlMfi2Aam3M45W18q7minRswYghQ
psLCw0duMLt7bsdCHHMvhB/PacbAPJJ8fiknSbcuwmB8N8UQrbshSmB8XTRTr5GcS3fPZdgQmuph
a0daUUCHzm0ycrhv0fAwrIxYp5xSgT4iwXb51tmKLJ4pHBaB3eZzaECG6+40KqcP7lmOcX6wM318
mrsA4bsRp0Vw4hzclrTFP+ucpXBR8c2owvh564HR6cI4n4Q4jK+NmtXyLKfGDw69EdmPaEJxUjZh
k+1NlxW/chtk/i6f/bK82Hh1AGSwZBX3HpHIP0A25A/dx7TAtRVh8tLQ7QukJija6lMNXYbEGKZw
ec3wPyHFKNqJ8jMMLXtxizNxnMp5LW5MiPyXc0oUZi+UP67HxkxJdi9E5nFzmcQbnhiPUjBvXU1X
/V4VxVPyGTj0CizSZv0w/Vy7J9dVCN6TbJDuvY422B/bbat/yQIEMEc39jYKDdf1dDwcOkwW44LC
p0HgBgrW2aE4heUaDggaencADwjCmHTHalv5JAeRcdfKwLm4LrBszu51Q2zIENHDWwvl2B1bAIEt
HafM42yQbf2rZL2hp4Q7jWl/3Hk5tE5XO9xz1yFMlaiM/z2u/QkzkPQN7jVmvE/kV0zFBv5MLWaM
Vj8GeLDfcg06TIQewYYvjl27vNgNTtIAYwyrequrWUiKcMdz+rtZ1DVHVJMPHwrTG+SRFv23bbD6
TYl18V+kzRkF1Q9L99VT7RKkup2N2IWMiY2+MllgQDlaoubdeYVtWYCbGYESK4opLzU2XJOjnxCE
gVcn3vqjXSd75wWK9geZ2lY8GpAql5a5BKFZSCHufwbDBnA8J/3MYHXcG357mEyyva+FTJ5azEqK
etmr4osArmwZ9pzN+b32iio5oOIq60sgVJc/W7/bfEX5JMsWJQPl1YqAsrfJ84rEWX+BGHe/TQKG
6ECGh9McihmtC8d0EXPRgi+YXd4t5IZ0bli8kTZX67N2UVlD81jbPvqZd/Xb4LkzNIDMyjhkjcOt
kTVF9RNiXQDvIRpY5FOkCIt7bRICI1NWIvcL8urk2zxV7Vsdw/HgpGlbYFn6V/c41TJiNWXF7KUI
Yed7qF+616kP2gf0z1drtZ08s/PcNfymYrG1T/CfVE+WoOV8H7tT+wlu5XOLwUWi/VnCHueEC/Cu
o4qpyOFWRngmuqvAWZSuSe7RI0C1NUs8oY6iCWvSvC5ryb08wP1nIf/1D/Bvnt9EoEj9sYyQKlF1
ILTnFJvdcY/x020vGXMv3UNJxYsIJmk0oshG+K15zKkYyxsTV9tyEqJTnxXsNdGrm79q+n5Xl7u4
KsbfNrTRZyHGgWOic6u00kn91Gcm+epiBfmMnUohRMxxO+/dOJnCfbf02EOV29efyiyOe1eGLj4J
pOylPni5nG5qM4fMK0YrF977symXr5UKl2zHFo6Z6QGZqvZxVKJwXgIH9e8gfRL5q67x4cJHm3xQ
VjNANMKUQMpTluNLQ/GPHlJmq+UNxUtmr56Ntdjx01Nv6XoOxxT79ywo0kPmbw5T65pvy+QDDzL1
3ubnJBgCPKPy6ryDTKKgTx0opAL/44q/zEPE/Rwq7V9AK+YFjLWZf3Y2ifHbhCChwE3YaLbf1Ev2
3UK2Lcd8GChHj3mMfrbb0UuZvRcVDSlv9Hc030FtlzQpM8ZPTGPfefusUNgsuqBoX3sZFQPSkTZS
6ayrkdh+Vzs9eo2se8a3yWKTnha3FOpZshfOWLwy4SBw7javddW+sku2PkxR0VL7qkEGewnIn1OC
RZxVbArEHUq58wejtKYoXWIYv4yoGg1Dl9iPrFwK87HZDTBaeVG5IO26LlOT18Fv4BreQ4X/MjsL
JpxSe7OteUt2870U8jDkTQaaqSIByqx9PAYOWRvmCnBk27VUGnMfp+4kYTUR1Jfibi0l1navLYO3
MR9H5jcmHkKcKM8n8LTccRYGEi3LG8RvhyanwYMA/l9m2T72lLljPEwFLMov+Uh3Xj9Gc4alCCSq
b9OwX8xyYHS20LtlurqkQ0dA6ZbYPYMdtKZ3BzayfOra1WZndbVeWpq+kgswy+yp01fJJiy0eLaC
H+VBzzAWN9BqeiAkcOp+Ip4faNPDsHvgB6wsKB3aVmiQ0ldHV9Y9PIMOXAxGyBrxSPSbepqcZWj2
edPT8TuSL3EIA5V89/0FuwFQKCr0NvAWSvGc8Fkmd254vtkO7Yg64SrtNE5L+yiSTmDfRSSYAmvK
jyiW0Y9OVD3/DKr9MTdC3NPGllvawzq95xklcxqYrcc6sGT184SJzd0lqBZBeQHndsjJwVe4lND8
DsDMPzl9x/yIkh7LIK/E+kdbZtbdhX6zst9zSRQ41dISX8pNzE956axPhed2Yg9F3Y6nqJX2Tzvi
SNlV4Qx/mNCifoHHGL5gQeKaSvymDs/uhAr/TsFc/mzrDNfCVvs6PBRRUb8Qq6pp+Ud/eQgHaPqr
HIBr2E5j+xpY1XgHUtJQTuabrW4z5rThyOsEuS7REMY0/66fdR1HcDnIC2ewg/grC70ELYHrlMNn
gB6JBBxcPlP1vUQRiWCRFdHeuoEzmr0KQ4lxJGfewrMQ9OFPwdgl6pazS/8hdSAY72m0luI0tmH3
YZmCFqLvqvrprRqC3jmWXZM8lOCT3K2l4MXyIIjqtAAaIUrAR4owVAGEHm3qHNy5eCJH7E6NDcyh
7UAy37c2zJ+Mhdi7B+oUL7VIGnVXyQhUe/YHv3ww8RSqu6zzr8LsRbrFobFU7xiR6u0nNmL4I/oc
ChvaQIhniOL8WzJRO/F/ZOEfPwbX5e0WPWMR+Rio3RnR4VltJpFp13jZI+FS5XLQVk7PxmGK8k0I
W+x+zVTmvwVzNX3fAteM6JSWodgFzUDLimBBzjECirZ2it1SS+YQxnEWrTdKNGK7ww3TJ8/4q9dX
v6sRRNhqxHZ/Lczm22mIC8trbLD54faATbNNlTj7alAjAsrS+NnBEy2XBUKq7AxVoL/MXud/AL1U
zA1a5opg9SlKkjQvcvW5JYmPyFuLVewwfZTf1Sbnb5JKjg1oA+woFvHpL48KCRpxAsdJkUdb/WGc
eoHKWzgVjzA/fnA/uZa+GE/RfN9gfsUiJ3OOI5r4ei/X3ga7PGmRTGuAiJ47YYMiXPxA4JogHTM6
BoI6/1kaI+VTjGsIlV9s8hcH1FA/2shIwhl8WpsO1N1BcIuhMyOWyukQ1bSYVOdUjL3yz4FfoESr
6Sni/QqxJ9MxyKe3rg41/rkFmxDMb5wddOCL4Gac+gHKpojVt0E503TSbYOXtViWZu+qMoo4vbNu
RJ3PPEHKLfFt0JuAj+6GHsC18tuzC957tbGp9gAyEU7sH7u1qa48+rgl8IqzaTgsbvHDZ+jby9ox
X6l2WmKXILvKhxoBzfybNq4jRKPJCAfagZE2Mfd6sT4MuAjejTcjnu1maomd73lmfF0DGaDn29CU
8nWTsHmnJl3KG7K99K+6wKC0Q7A0cj4Msf8t7Jz1oRYri7Av+6E+6nEZvtjKtq9x2WxAEmZcPxcu
618amUp0NUotT11ROsOejO7VQ90vUPXGiQ1fw2xFQxiqxP9oiuF6FKxx1qaY7rqG90Gphw4QbeWu
HGeSdOYAWdhe8j3j3cpZ9B6SNYHiSpX5+5wVdfnqo+eC/+dcbV5HzxZf6jaxK1rFeXkCHVYDS3HD
TLPkItFnCCGA+DCf2/AoXOy6uwEA8ne8UmfuJ3+rHuY1w6GL42xC8YI17q0hgy5Do+sR3cKo0RWT
zVo2n/M2JBgujYNclavxu2B7qz0i0u4zBn8nfQovot5j5iDHoDMiTqGozQcJcWuAF7GqHsnrlwzf
S4QjTjMl5gVtRPGBGglFfThsFfGqRHd8YPHS6khEcT6eMlRPOULxqR6/b9zj1GCi9l/pM5Mibf0O
bb8oJ/WM9sSWt+iWcv51ZGx3ExEu099vTbucx00pVgmUUsnaDSKE0BADHyT38wriadYP9dYHn8pD
dLqLmX1MiK4yQN2OxNCDoChCNQU0PL0FNOk/cXq086nNlPuH3I7RO1hmPzEVCI6eqZk6v76NxStR
2BNqti0wfGILMYsMAwTvOHi9n8b1sBKfzgM4D7Ha+ncAMqifPDPdB4du92CpCUQKTptQLU3lch1z
X5Q/OQEWd4cpzMr7ldQKCGOvkrfgxX54Rgrb1i8BqQCax+xBA9UyJ5SJsjaXOECdxZE3kCJajpRU
u7JuOHB0E07RF00uW/Ed20penLpIV/fIp3wJvkiyEYsWbcYAYGnPgCvjeJ6KhViFsEJEmUZexUyt
NRCxl25DbPAGhJ38dVVYXTQsgjhtU2JCCvZxVXdXLPl7SWBFjUQh9r/UoSfBzq0pksfeNdP4AluF
x6xNrtEGTlm76qHxu7k+LHEXfp2rfCV0mOrsMYN5opZH+PR1cFdMLdrrNkhzp1w7RhyvtMhS1xoG
oM+bDuToqt0AhWchsBVGLI5CK+r9eFzdh27a8keSe6r7xY3wYe844FT92mLbkw9RbDqXKm2ucH6n
IhCOKx4IYaGNOPbVGGYJ0t4lnH5sLfP41B70Frnsrk2C2Ngj8161szwjx3dH9ylZF/xVJ7fwyhZP
D37ANn+RKwkL413iowymU6Tf8vNDhKM+jDGo4A4vb5jmlzjMbQ7dxqFOVcX4PRqiTdABonra16Ue
MKZ3UZwdy4zxOd2+V55HLGmVUH2TAKVF92eY8hFlJqy1MRenl4F8RaO+JQevN4bKS5TEKPj9HGe7
xXfX3z7ZLf3tllFwQDEEQ/dmyqwdbgtOwnC/MH3iUxLeJJ4m+PyrW5tDPvnl6NbkT168SpibxKsl
CZW2bJab2mnj7dT5hvnP1zwRgBeTt/n3bY1Ue7MOpvDPM5hnfpGG8M9bUv84M71pK9q9EVVsX2f2
NIOIuziK8GaQiPA+Ll613U1JHWYXHEb4rTwaVFxccKKIIVx2/+ztEORhy9p17K6QuhULyQHkQzkv
gCdYd2wNgXvrELFpd4IMGHbPRkYBOUYN4px8lit/LVS63tF5myvQNzIP07Qdkjjpuk+E+NYo6xfr
bliJJTQBuovqS6hV9N3DRMN9MRj54g5bx0BjD8hzhWDELNS0FZUN905HIy6zcFfH2foUZGGgHyGo
uMPYkcGXyU8YwZmzxx+0ozWBB7xueeuESv60xZj/qPkBtkOBMFwANIDsHBYVTT/bwlA+mqAECI1b
WKTMN/ydZbYZnHOBt30bttzJzl49OOoMiWffdRebYxdF3nSap8zqh84qolcSVAWvWgL0IZ7ACXy2
2YDrlPQfw1qJa9JPNSvwYeu5Ye+KGAEQ4klOBwKDquwA3a3OW7vN46Gfx/5lXf/nvvNd+2X0oeL2
yivgMjHQdFFa8LlxWhjpWpDysMZrMi6BPWd9XXwQOlLSNSytvMfOSuKJCZr+0ARuGO/QW6BVLUPE
6DsA3KU/c7wPnFmBJv1nK4pnwC5X7WjbgesmQQd2Ba5c/zDhxHyFyIeg9sfGeVyLAuBW5S3W9UzL
5Y8x0Ux7ygYaDhWqClp18OIekBBf2kOORTQj+KF3lxsLhnKXbDPSacuMdgaokuHj3S3+kCC2zicU
FAKCdmRDtbY6FP4w8Wh5Nm/3XgwYijldZTo1E9g06SLuRkMyET/81CjflqdkSoqrTWscxb2ncRdA
IDjgdoOy2u5FS8eV0v8KFBRrhSIr7icMJbkmaAFertrlk+f3e6/OzW8E9PR+GbJTQjKLeAlO/RTn
GEm4r0890aLbgXSw8KUYyUzYk9yhn4VJILqXLKNxQqXHOmtQvX2ZszGAMpbTtI8DEGcEdEI9EwBT
gmdhXFD3MUFj72tvbPbQM3X2IxGr2teet+hvqw/xDZq+yoq6F9ae/Q1bi12WQFBUjkrLHeSO6FJi
Qgl4cSugyAPKE5SuPhEDyC5ozVwcmyr8GK5tzz4LyQnmG0dDeyODLfuiRIzrGfo2fI0Hse6xluvH
UavmuCF3zVHTR/MvTPwoePCHgMKT00ezsQH+igNdvHgkbkZe/cqwpTsQyBrHOhZu9+DgciK6AzUy
SkKUE5hLhw263WtV81G3psnukqZxLErvRuzbKiIuQLoJf5ZDSMqZCc12GWnaf/aYDbCqO6Z6KTYV
eljpMMfs0CEvPmwlCuNj5cLzs87kdNcLN/OYfCJV9zIEOThKJ7rpT+fq4UcPNMw3UF1Ckw5isP7Q
YaviQyJH+9gCbZld2WW+/B0JByLJh6E/5W4tGd+0uvMrIRLRgHM8aemK5qFr0QuM/q0NFEzK1IVF
ftNHU7LtJUTUcEgWj7k6Cdr7O/caNHRY+0I/crDq+gDdhBbN5ThwTtfJbf7D0C6rucMPgG3CkEDi
3owlDjFJU40aUEzTjyiOpb3HNyKjJ/BrGeCOxdgRW0mglHYathxew8KpzlG7YAUrg7j4jm+gQhc8
STM/FrmNpou/2Ks6TbvlJcBDUTzWS9sGF6EzC22CoaWsj6gZEhauqTEGuniAf5ZgwN8lzosn1ENo
vikodExMkMTxyJ+9/hJjcHBu6Fq0hzt47pvDCBfVkwiBkQZQokSptsuopZxUMmOsPqqGxomdVcIN
pqXyHW8fNVmS3XLKkeQZ+s5VSkS4Hmk0ejPLE7J8gsxZ+ENCpEm+ofub07AMFv8xn+AMih1+4tJw
qRU4NFTqcli3L2BAGw5NRo+FRzPLvD/LsMaeCOW2+MeNbM7gbjVQb1ck2GPxcv3uaU23Ii0bd/5l
ltF/agNyrZtULqA8l5VBg0RRdZHIODLzdR7vkNq0wVeXQAmo4NBxzDMQVaHe0UwWGKpjtATBvkL0
gibGgyQEGyRXpXsvYx39bDho0ID4cBTxpgNYHxMR/oiwLW72RiFGRxMO/Xpsh3rObhoT6fhEVo+a
TtJQsHAhouSQqahUPaB4jiSJmlZVy23ftXiSC638i7W5yCUodeH6P7YuUPdeB7r/NUbW5T7NCBBF
qrZ1Tl6qYR6ze4lVEvRicBxy0jc+5jRiu3W+usGke+b58re9NjF4/1mOCkofD4yHCA+TeB20ey/L
x+fZmTvvZgFbSIhg8rzXyitzouCFR3E91gZ9j3M1RHaQEeKWmjevbmzOjj0XvJWXWbl0mVLNRA20
cVJ80mDa6URs5vKkvXicDqWJFo1YeXbyG5zFuUgH3a94urAiuM5dAnhPaFcmi+w5qwfvZzU4+Xgz
JOOQoE+XdCEYfKNPjpSZfKEZyo40pzzRNWBD7CdQaBPCmPFrv3EBDrjo2qK+LYpKzJ+JoN4GG8AH
f+jLdfQfQtLpinNfoUcgGI30qF0IkMeA4KbK6w+CWkx+VeqG4qUfp6F/ZAYwIyaUH0zT0yRHRG8b
r0zc4BbKqdk9J/THt2AZIojqZQL00IbEt307FUH7BGxu7a0fIf5xtB/hB4iDPsPMtuiAStGG5kLo
9PYrSHRYIs6dqx//CMH9z4BrjwhDtCSh8Lh+vb/CVWvdugn6p/mCengpX72mPbQo8fhAJE5itzn5
W741x6V3b5LznKa8qX+kL7v/LZ008RAZCYaDMCXkr68wRl08WMlXYKrdStx1fiBIZI865NLeMLAi
zY//nC5wDbD9Oz+UccnhNdLbx7L4VyCqw2PpJs6Xi2nG9aAVE1AUQixYYcN4QdwESCskp1ptx+Xo
RPG3DuPajdCF95hjVMj+EUX8H+MjXE+iKWXefSyIUP07yTxcSNMp+n65QH8c9Hqu2t8y/0pM1z9e
9n9GDV8/h7B3fmyyf5K/funNuIuHQ2m5JM92fuvT1d7El9A5zGnsvpXdRe39/NQSx5D2THN8bP81
meW/vOn/5/P/yhUGACk8MhZwoH6nox5mJpqGB0x966/wYo4IzM8wJ4V7LOQ/fmD3vz45IKZkOrbH
s//95HHJKD4xL8xfGdJtedhIzaDZycWJBALJRRkO+Ar+0HYCOx+Gq/B4vln9P55xjkNf/2PJ/+fv
AAAnxPV1XydN/88k+P8rO1jN2Dw1yWUX2J3HfDxCoV2q8eV/f9v/9UNchjewvuPI/XtRwdH6tsHG
cHGD9hlF352/vFTB6//Hh9CqQgNQmXl/jx6vu9yfoyDTF8Js32Xk/sa7/pwU/j9Csv9+FrYFJQim
wFiCK4bJX/s1cuQkknAgS6n8UO6LF39Jxn98xN8rhI9wBRIT0oRDakb3r5lr7qAlk8W96hE16jAf
FKbS6KyaMxqL//0n+3uz//1Bfy1FSuhwTqjKHqvhea5f6uyPJ3+o/0Pad/VGbnRR/iICZDG/MnVO
klojzQsxSsw589fvYXvxubua27W258EDWBhdVrr5ntMcHkuZ2bGb5VBPLQBnwRiXQnioyg8SfGn6
YWSRdLF2jAJ8lv0oRq0SOxZLZtUcRBivwUYbuFIy9AZrLdTp51zv+n0ghgc1OLvy3pW+pIzB88A6
lOkTrl4koNh6SW+xXZ17lL09DoUPn4bqH74W+ugpehe/FTFqxUMKkATNWABYhvYmKaf/dvLTsV0t
JcC0gIQ20PAgYgAl4r4BIojxS8b1mrb82oD+tRI4lqLAE7wcaiXoD8i5nFfCw4RFZqBwtuZrjOM+
XsnsoWgoxsswigp63W5XgkAOXc0gRDn4+UEDomwIyFEh+Cq7nCHozjxMyyEyFIyoIpEiitRrUdtU
4P0hig9BvUV2I6i2WgM4Z3QRjvn7ICNrhzoXUDKdkRxc9S0CwLeYaGaPyoyPDkwdYGCPl06DqdMf
RL2tvh6lgXPxQf5I7BggaIFMUOr1rJLLMVgHMpVfjwXO7fX1DlBvDBQYrlIhKXRo9QX5kwJfMtFQ
12Tu9HRm9MW5lkM9tFEtkDQtvPgQAcU0Qecy5u3QHQTQN30BUD0dA5hR76iYgHi8vsuNpAVrogqr
Jwpo9qZvbKNFAo/pkPigp9wB45PoqzsCYg/zAIDv456jJ/UDkWK7TdbKNgFoE9LgLJ6RuT3WJG1i
M4CzJynUHoeiLzcDOvgOueU3ts+BSwXz/XLKWupkQe6WKgsKwZyBDGYfao8HQXPReljHh6J+QsrX
AGZajCBNeHcN9SQ5gNVCQ19sMjaY5vRQCZib4M4oPBwshSiUSojQ4lUiwTQcCeA8eMSxFbAhQNAc
tk9K9yJkGyQGQyRsGnWhkY++iI/TWaABZgBIWL5E1sOR24TxVXc2ivooShnWQTD0AH4bjg3GL4f+
JQAcgg6AsQbZCyFzHm/BnVKchMG3FgGvoxNwZ9zqqxwYoHLiYgdU7wmZH6Msv/+5AAW/f6KGAgwT
HSkhZYkWIzkfjh2qeKIIoG7u/bGEi5tzc3ewhmsR1Bq4tpc1hObDEf6QoWhbX/rCmvdSZHcA70ZZ
fAUgkLbQGef0/5CLSExVZThgOvU2kPMFAmLaDsco3bf5O0ARLW4a3tMPnAYwpI++Aegki93t7kFi
sdhGFQyBIDqBC3t7YBUGWgrU9McjB0jpOsGABN4kOld2ks94k3OSQI0tINoERQaIQ24laYXrlp1X
8EfJAwA7gKXccAX0cDRKMRisWYLofdTTPpK8mD82wBjYA+2XQ7oS+Ll4uPGqHnTNenxhZuWpBPn5
SzCjUTZ6QHIBEXHPH0kVGXH9rMN/AkZ+kawey7kziESZcgQSIUiPqoRQRyV76E1C3wuPMXj1UMvR
oi5evKIEsJKE8gw5thn//FgiudcdEKnCt0FWAkEHrdASTLhXUjfwRzUDumoscR+Vq2jnZESpJwHq
10aWxGxdoWy3lqpR+EK2r1hKyIJaQIyt9kmIktYoYErYcL0w2fQ1et2B4SavgSdiNHX+u8bcCwa0
5XrZAp7CqFH6MLmO2yeaHK6A7Om/Y9DcZ7y0uY0UMQsDWCzceCJTNxHNNBnGUAh/FLrn9D2MoAfN
sbXqcp8zruLMm0ZsC6RI5FmgDgWaiBXlGC6rch3PC9jhUS44uaLYwbgWtd7MgbHTY1KnG4HuNA72
47O7P7pJjYDTXIOSVOHY3T63rIoIaDv68agqnAMMBGCAcE6brH30r1Xi78fCLmSItzrzVhq1pRj2
F2D52vFYfqIxvX4fv4Rnfq07oeNa0oqsWg84iIb+J9l6L81Lvi6dxx9wobu5+wCC8BtxqywrF4K5
K5df4gDgg2bU8ditvSeUEzYgi+T28pNijYv8dR8cE3C76qtqGe7QkcUQfudtEKxeEjVQisv4D5k0
xJXwCOBI6BBWx6NXAcIJE1YbX5GXUpi8CQlqv0B7BkJc/QEuigUmx6xaHN/+zRfoSLTiXhMRSYLb
L+iJjG54oI8cq4rD4ypfkbddub3VhfIK4+q/MSyNXnxFi4wGfu1j4XM3DR4PqLdlYcJmpfRSE3hj
WKHqfxTT6kVbV6qpp+lzMv5o+eI/Sbrcwqt99lF1x/iKcrnTmSFhch71+HUyxiuuw5yTlr4+lnev
2ae0EXx1JDplmEfqXFMRbU965PFHrHDdKK4DKGggQ+RPWsuQNKsokP7F1C+MMYw/JQpJZ3+U+AQ6
6VAoGQY/PsPqBbxwIUbeODc3ipi3i0xl6afZFV6Jpe4NEAbFJCohllMrp2wXQV1igCXfxaH74roE
PeW271U7Ly+BFG0B66vhunWgR3aO7HzJoh+fvHL6EcPaIEOpyoBoU6ib1JOszYDSyh/TLg4Wetv/
gG6oW/YRYAIen+zcnUUEJPO6ACIjmb5JCUlldLNi3RLqb9EImOYlGifz7ixjhvmxqEsqk17VtSwq
2zWWfV5IccQfO7nB1BeYZUyUn5cSl57RVLHviMiZodRvx6I8oai1SUbpOYnHbQhMKxM406FdJWiG
lgGyb6g6MLtSQcRIF3/wABbtj/XJCwSgGHLlaGXIIALhAoUZV/jyNXlB0N5oFsS1lbZDUzapGIpf
uHf4UaoF9oWm8wTZT51anFqEAdpPSzglRAausVjvm6j5xctjaCZxmpvon/wAIPIqK6TfqA3uAs1f
x2VGMEcsLtGXPTJs++z3iLAASJaCRFinnDG4nsiAuw1/rOFLGJ1MQhO9tRJDysxz1eAgyGC/ERHu
IVd5q2/zRgffVsQJx8wAruu6W2SdHR7QDxwWDqDvHt+g+0d6K4wKZktM8nOi6JGjVmJ+IifbRN2P
oFhD5za/fCxqfmEgDlBQFxJ5olMKQQQUpJhjoOeIuZBOcUJL/e3vAceFgflz/68WJos6ITycZ52n
FoaG6DFokJHGy0A8CkxFH/ipaDTAKM7jZd0rFuwgXFhoch0VL9rjA7RQPCoDBI1NBdQWUoyLGuxW
Cy8TPYaXPitK4VE41wGbopDJ+byyUZwwJHmDAOhYov79g5GxwPSCLv1UAuXz8aLudRgWNYUDaPUj
Oq/RRwVYaln3IClFQwZaNsy4XaOdIgGSVhYzSgPC5MDdKjEI04HVrCuagECEUs1RLEUVaEsImiZy
QAKj6049g1xqKakvtfo7QRNBELxiChKAq8sIc56iz6Bnv3/YKJsriEKgrjWUCKm7kvqYICw6EIVo
A1rZ4eIkqLYnyr+4KIjiVAmujIDeTUoKIM4ElKY7coRTz6MzRkI/IUlN8vT46OZe9LUYytpLJQby
Qd1MjlkMJbjmghNQXdEL9liKcO+XYs8mFwYrwr2na7x5NeacC0i6Yyh+D+iN5KKXGoCqabKM4m80
LBlSAnZ19HifHgueewPXcqldHHLk30V1IEcPBVwpkTZqtxTy2nksRSAzd/JaDLWLopKL3ZgI5Jhm
QDbQXNHKwEVmVyWy/1NXKBg96naFKKjcA8w7WAOAMtlFahRsB0AUML5mEkY9EFDW65IE2wOzoFCv
UapTjP13nnoc0LmDXAMiX6DsGF6pijYgiBv78eKn90aJ01XE5jrMD06WFueijKJEEkAA2/C3CFRx
5MpMrz+RHDe2xmSP12z8omK8wXuhOo+Be1nSFKT3EGbgo650G0ZpWoyxReoxKIQllxrjcyweu0HY
RuGTpqx1hSFv5oSBWCHpcAVFBLKgbb0VKLphj57KTj8SobELIIBUwamIVgByByRdaRQt2k6asyQK
poqZXygPxi7PxLVoUtYwkjlpPvil0xW8WrGOERotlAb/lDR/ZP2AkVVDChcCWuKi3mzQ3tMDhRFb
DpYDLjmhf3EcdiqmpgAIVQA8rFESEFN+6XJhPT7+uZ1RNUQluggiUcS81N3PMDmNVh7BPUYYuUEr
FV/Bf1yjMb1FY7wPZlUkhjBs/KY4AYuu+a5bZTIEAAUXpkgb/hRN1t6OYo3OW887dQ15zctVHpl1
4yDBCBT8ndr0tg6A1pIDCJU+LrJkJwdHgVt6QcV4cjNGCQ0ccOIRnMFlQRB+ezqYvsGQlBB5J8xM
WqL8yo/IqpTP2SdB78YODbx85pnA2rG6/F31GOb3Pot0K5wy9Hkq1y2wM7xTlGpOMQDmHKALuvQb
oO9mjq4/wWWx/k63/fbNY7MBti/CPvFAHKdeQwAyE4yTid4JEE4YPAzQ1QY4SX0J0BRWnWbmpU/O
BZ4dOgslla7TgL9rHNRB9U7KDuCSUrBK+73a6UasRHZWvHMa46Gx5FFLk0JwqYCqzTvlzVSMArpM
um1A1IdpfgtQoo8fz31aU0TjCXqNkKxBvA0v9/beoJePKMBBCU/jsPeWsbQavJ0U/rQ4wCh8aSRU
2YGLnzuD4u3jDilkU+g/QwvYTJxJuIXObSqAIrvAUS1yziy6BSYFfSCax2HACjTuzvz2U0UqngGl
IvD5oyY8Za/+Ow5cOxbfxbm3m1W8Rjfa2UWrOmN77jwtSiSl5TuQx4K9sAtPVfcugtK7+X68/XeW
kvr9lE4FuJxaKS5+v9QCdEQrTAwKF8Gftnn/53I0oiDLq8A+irTLqrVlnQ7jEJ7q7pdUVnsth0pK
lOEUeB3HOKc7Xxxr0iS8FziOsMs8dUxpIXc1F7lYk5qkC77PYkCQFoiBxzxbVkPTrjD3yfCy7mM1
Ee1A8DagDqCNkaK/vcb8gMAUAHLjrjHBZWJ3C9zOFWYfAmbb2t3zhCQkV8UpoEaChnaLExmDikHr
8TtkrK1+xe0DU3P4ZcCwavc341YMZdQGXfWTkAPbdbPurWiJ5lXCim/vL/ckQkdRA10Vk/90u2d6
oCY8JwX8rl4hO21heMmorE/vaK4BObX9+qc38EYYXRlCvhK8eSO2LVr6lm6SrbB6LOD+2t0KoJ5q
PPlHA385l872TW2L9gHGmZB7DXQrg3quBa8DIqnz+Z36jLmQBEMtmL956rfYvl/uITBdrKyzgiOS
3vvuUz+5RrfCDIqjbhvGI7uzuJdb+L+z08Tbs6tB/VskXcjvKltHXUE39XVgqYz13gdNlJTpBl25
fB2mayoAjeKGWJ0N1DpHs6RPgxjIZTHWM/+q/l4PZfQAfJY0bYj1YP5sE1qcqZ7IkrNYYmb1xNWd
16hnBQhjTBunOMHKRjePhYQg9ET6p12wrqPAOiFKIwEXA1jCLSS5J33Z2NMjxnzJKTrnG31PVqJZ
OOQXuL90S2QYLdZLoLwxENgDR41AMjF9M9+ItsfeR9bqKN0xFm1UYJ6L342O7iT9UvyA+22mG8kQ
TMCVmspePwKwVW8sj7m++WuJjCYcMjSzwmu5vZZFGkqB7MfTtWxsdx1bZFVY6CNxwP3E0Cr3wcX0
BK5kUWqFEBdEhCBs2E2HONjRUl26Vrr0l6KdWbH9WIfN6pcrYZR+SWVNHKfBqd3qacmykNO/vfGY
qYVQGqNE0qoQ0Qqwa3ETAzvBve+s3jYRl1vBr8frmH9miqKiewRJAFTCbk8IeDgJx6UFjx7yaAnE
FjvfRMd855ohQ28wJVEqSuKASO+LkDQ9sMpwLeB/rdO1a7JeFVMSpaIEgB3zxbSmzm5XlRHY8Act
aVsuMkaD66wuvNo8Skfl4KaJvSGfdFRvSeZkLtV1/d+3jtZQaTNkmowFAR1x1a9CqzaEHxOAXk//
8TZQCgl4ILoQilhQ6QDHwagMfR+Zggl2KcZtYO0cpZUakN6nboQVNbCKMYZG4AOa9YlnLGhW+f19
QHRhxc25RlR0rKe3JuNLVijimyzNM6PF0RUIh12AkkMtmzodtOqjPIoBZwjxzRBChm3yL57pjQzq
YMZQAgGZdrnSwBmyjNowshW3Ylndmf26EUMdS66DAAuDJtOxgLnX5GH8wEnBOPv78hsa7a42TKGs
ggcMhGAMwOBdGBjfN+steEatELo6APw4hkliU2OJFO916o1IyjiApEsC3BQWJh6U06RXOTMFkrzR
WLy1/mHphTm7h3KwjugGOQ90jVH7KAAbMMxadbJ7/Sp/zzc9XpH6J7DA2sdY2n22b9rNv2XR3dYd
uEfVvL7ISvYtkJufOmijCukIcIltybN7EMzsixjxmt+4T0xlO6ltylrdiKd2FhR9JWYjL+IntR5b
aB+9vObCATeD6SPOYyip6TfeSUSzIzo1sb9oDcbPr3xdIihCDIg+bG5gYL58k9uS0ZugfDeBcczQ
8LN3FdEq+kKRQJQlmTL0dYX0e11Fwi5JMGTto6yvnGSEYG9jd5K9dZWcCDqUxBdQ5BodRr5VTmGt
dybAnALm/33CdLev1iv4RRABa1aAOSNmbOn79AMD1t27u0Rd1dT23NY1sw+eZ8i9jBDS+3wtlzLY
Yy9zgMSA3MrmDkAWL63A0sxx2+1hV7fkNTATQGiDvM5yD/UfYFJZFauAN2MmUDjTFcS9KIXeZUOA
/YK9R68nYmsZ3L6W/xI8BU+TlgXjkpNswd0G5jH/Kd2XRmSxFNXs07oST5sProqRcAP16M7fyofa
2pVbaV1vg6XjCPsFyHn/gNXtZ8TVSxeMOz73qmRdkTDiieEG/E2dudxlhB8qnPmpseVltfNh893l
pEaIQTbsOOGSk7s77SuJlMrilXbwxKAWdsDWA0+x3Znqc7eYXJp0WZmDjcASCRugVm36VbeYAll3
OZo6AN0/wawYG4XDjo/IjCuMVpf/bYNMWYqQCzBcPGIb9KV80E6o7p+a9eiABQbOFmjq04/qE1T0
i9wErwUC+gKBBeMkZjz9m0+g9FvnBiGw0fAJvRVb4Cawsp17JKvRDJfpDsTUJvfCcijmQpkbmZTS
QbhWKRz4sXEMeW5ES/ESaGNm3kK7SvesLxlrnLbxwdnTnQZqKcqdqJXC7re48eGX97hkualbTEGs
86RUSg2u+CTmsTARzynbVyZnAhPWBDhKZ4FLe8VYF+MVyVQgUAKMxR2ndXX2FNe7cDKSdYvlJUcX
+sL7V0HozclREQHiLLVMwunk8FimMLTfVqb6lC4HC73pLC+aeVEo13Pih5E4F5fT37ZWsgeh0eX0
OgtYROucZRBY20kppb6eUONVqIgGhqhdYUwNbGxWbQGryiYrd+lCCXAnGS52bqq4POAIR66Leaqz
RuFKKVCaSvMAY1AqOFUw8l7yQkCZMtvDpKwkC9DXZnWc9IBuccxknjjZ2gcvhXZdFTAXgvsJ56ud
3HWxhyq0wbS5937VFtqksesHpPkOaHlb6uCVNdp1/KqU1miCq7411HVjxft4DwLXf5kDvL57CqWp
QJOu6XKLy5DZr5VdIcd5XMgn3mCZxVnvFl3DuqBg3gNuNXXJMWUfhU3UCTtlN36qF40BtmIbHCFL
ZiJ3ztm7lkXd8JJrOqUC+sklDSg89063aFdg04X+T5fesTbURbyfzGKIBw3IGOOxCpmu9P15/71U
6soDO7wB0wHEN2vgYJpIHMPohayGVtYiqRsdKqIbAOodesqE526mh+A0qUXQGBz+VSR0taG0SYWu
F4A3D1mouiOv2r64VjtZTxwfMaR/F+yhzRIjC2iRRXMZdStjMUaCaRD+eq3hVtsBNh76Aoe3avEe
NMe3Hx/ZrNcGl1EBHoMETEuFOrOkU70kBbHjDuSJP71FXsV69VJYwqLYcoMNuKVlvsscf5ch0OQW
MstnnTtMaCdAQ6gEwHz0BjcDYJAS8KntdLwMDTcUfa8msLIseOms6GTOcF/Loja3aDQ+roE9tRsW
iNh3utk/1Ua6/v+Ig6Z3Rj+Ea0mUSwJQwL6SQqxKPQAs/k/7oi5DGFRtW/+Uf9J94UgoArjm8PT4
MO/bNqahvKvdpIIf6BmA5rZYIchBT9m+hU8qb1yr/FHXnil+80YNpBGGzNkTRB/d1BUFWk9aybuu
K0Sl3BDYOc5oD9nas3GKC8xJ85t/o2D0K1nUCQqAkAmKscZtWU7F0OC7WqGhneHEzlnMayHU4bWy
XAoRAAkvb35SnXDrFzIcvMcbxxJDnZVcVt3ECDPtW4Tce7sGGryBLm7GA5+1P9fLmfyUq4C4HHKC
gnVLUNhtD9VJ3Hh2hkxVu5B+BYx5edaSKA+yJh1RR5B4X2rIoNauLPAl47azToi5JsqmBrBxGsrx
BDZ18vc9e1LLvekawq749fiY5vLjmLH6+35TNjUCV2YmeFhUaWHYZh/YPsoL/hLO23+8EJQmztIR
SEvT5QZc/3bKSU16H4tiqcHpFO6U09WCKPuZZUKlTIySsNKTTYuW0p9hPwWpAFO0gKxvjdlC//pv
u6hSsanYukJd+RA6lVx5JGYSc1wDwc90GfroMgZGLQ9QLbyIVLUGWgC6Z1pNgIAcSwNBmbDbR0s0
M2xF67NGF0BnYTb8zxkPzS6enz3rdGJt7YwDdCObOsIKwJoJBiPIbvOWH4kdbUYDmNxma0KwbAK9
1k6ceMHa20lTPFoxdaC1Wog56bHicYuyL/BykbwHDc42OfZ7BU6m+MI4zJkc2/Uy6UxPBWA7IsdY
pmrsBMvb5M5hdbTzfXU8L78YezqjU25kUSo/HNH/LIVYXGODMxYBW7QNjWYpMx7fnB90I4fS+nrf
B8DjxZreAB7+zpsc2gLG1eobjb7G+ztxgLYJcj9cV1armjRzesKlyUdR0elPt3lWQVQTvS+wmVKz
T4ryHMXRgnFgMzaaCOhekjCtgGk3afqGKxsQoO9HEIdqevJ/lV2iXb6p91OVntlcMb+ev2VRRgAI
3yJglidZ5iUF6xuAvp48uyn1hJqspXPMIGvuQqJXdWqU1tHvx1Pra4KhbBqhJLtQqTACaXP8u5r8
KCoTdGJOEOHRGouuSXGCVbvdyCZpokQIJbKTFi0ieVQxkVxbPaE71iYOco0WDxPOOLw5pXItk1qc
HElggIkhUzi4p+SpeU1XvC1aLyBMMks7fY33yUu9F+1u+Vjw3EFey6UOEqFIxoFpiOyAMgrCBqeS
vx8LmHNXMRf0925SZhyMMZ4qRZDAAYtxwkNWLTff8C6oWTI7bfdVuyjzjyblVrn8SyusEhTArP7z
Of1y/Q2UeQeAppDWmDDY8aa7jjYfke3Z/G6yTwDvhBrtLJQxQLuJbhPWy5/rpblZP2UuWtKAVK4V
yQ6EsXa0b1fiVsBIc2u0RmwAQ3iwFEe0SxPq7oWx9axLRdkMScgJhggmS/Wx+wAwrfHytFgcURjo
F8+dwapCzVVHrld60b5XCijJcJHALYPQy1QWo/VRGIffsbUCJgqMowLLXE7x9KYzvv7rJl8+7Uq0
XwOZWhiwySBzQp2WM8bV4WVxnLIgf8CfhOTtiZU2YNypS6L+SqRUErVH+XRStx1Ehg6ARZFtZ0UQ
94BOwCEF2saEAYBRI5FGOlRLLgBPlDzdHzBJhNvWOTiHwPj+Lu3SBlXTH8/8YdybyQzSvsa1SMpM
ijVw0AMPu4laLdorsnWBNE+9Lp+UZW4yK1qzKuhqgZS6BSFa3fgFFuj7yEg7uxfv8jTIG/8przkr
tx6vjiVu+vnVuRGJU4MkgDg5yoyR30tZyJBwseaP9o9SqnobgnXC/b+3UTIlO7AzE+c1vYB4WZo/
4CFiyJx96phi1UG3JmG4gNJwHFIswA1QyC5988BL2Fr5L7TdFqINCuHH+0dJwmgUGqRlmUxlfExh
ypQ+IwSgsHpK0rMDUPyzAI16AHPc8rEQ2lP7S8qEMoOSNgbf6IRqx8e5EOVSen5F20148FFDB0IZ
CBHMNXA1DRB4LLvls9kZQsqKLSg/6k40tZU6p3perIrpeWM5zbdvjWiXSp3R0NpVCpRp0/yJd9lH
l9ueE1Um4xxpAIw76dT2Kk3XRWmNhZeflZ0HGKVNjObFFF/RlaE3dumcOuM0FWqWLMnS7av/SzK6
3lDgxgC4qFCvPhA5HzTRQXKOxU+wVfXAnlcK3wjHAH3CmvZa+UCTjAFuvAKgdTlxhLOg+C5DtVcP
5/IJ0HFAFlIISrx0mkmV4g5g4mVy7sHnpS0qkFUDtMAm9gCMdHP4TiJnAIdMtBillb6IduWhLFBp
lhwFJO9b4XtMbLKs6k0YLFP5+PhKUl7hX9+GCUxNk4E3o0vUtehCrwV5Ip+cdQFM4VymEUwLpRAd
5iaoBlk1nUlH3G0FRtPhx2Mun6che4ZSkApFl5Nz0g+gY4hTQyrBnKMJi8fLuoCn0oKgMvCkIQvj
pZR/Jg5RJrVKnZ4VlKg+wHCXcUeM7gBLh38Fzlph8N9VDkz8DnRL62hV+g5XOiPswWffLzDWo4ZW
7NpjAmD9tReAMWod/SJb6QkjviCkd1E4/fESe4wsvzs9/nR6buxyJNefTh0J2FYimI4mPWuK1fUJ
JnjAmmnE3Y6HO7XhwlVaGNmyO7CSzBcgmLs9U6dxXBEDG3coNUEEVihPhQ50FVMFR4DxEqF5s7WO
AMEzgbs1LGpQ1xvFV7CozhPjDjgwayQHPgGLXW0DadXIjGOk+wL+2ourT6JsDjr+fL/t8Um1Yw22
ZA/fzko5LlLY0s/8R1rCcicOxpsWmDh7enwO4pzmwETb/7aDukK+UKt+IYzpOVwpp+jPm/RzCJ7U
jbJKtoFZbrxwUds/SBSa6+Q5cOTVHjOuB/SI4P87xGIlKOnE4WUroL90zNJjjPcOYIvnsqEeiiQ7
SwDCLFag+wJgP+ghk7e2FfjXOgBdpyUCIh2RPgnS52ZM+FfgzCdvmajHHsOezOkNJKlkEbPuiEFo
P3Hw8TMwMGTnpvZHh6+yFMT0yWdV8/JzW/KsYfHpzlNXE3jMQPGRRKQzMWaPn1+5N3qvgva8UrMz
JsqllRYIxMn5QrBUDtxNYgGOx7iMJcbto4OcacuBuo5oGR2fEmDYqQQOGYRIyJs6O5PYUmSjDG08
yTJbik8lmnQWwvAkWcWuVDaisFTRv1GiOMJyyGlP+a+PQH1LAoyrKgLH6Hbp4uAPRM6b7MwtFWFH
wE4sGcW2ABjjYGDX0di4qiQ7BYVS4wAONP9UV48fwtzNgxLFNBJwI1FRpMG6JN8jqi8X2fkDIWZh
Jr+zlxqzEsEHQ87MnYKcCUhWAtHvnXHIUyKOvI+VuugTwUKr8aXwwUyP21RE4MIFaQbI6QQZQK+c
0ZSeOY62/BoBdKaQ/+lo42Xb0YkmAMxhgj26WzSoOmNPSnH2pVNn6/P6mbPW0tY34KR8vTIyhXM6
HxPCAKnhRV4BWt+ki67ud9n6Qe/JQ3aODDgmcAE2JUhPUlPeg0K2MdTUyTmD5RpRRcW/lgh1Athv
QJBjXPpWKPgXOKEBE+i54/PO4opBNUgjSMscfIEGl6WDobagAYt97aXTPXcxtjyrBEdmHjYeFw4b
rofG3yHrt0IRunj5+AbX5X/1gcd9pb2oi1YK6kXgJJQZsObhQHUv4JlESVfPtErdu5Gsg6fUbaPI
ijCaC2q8PvZAdz40TbjFYFsVWfwQkV9pLkq/QJWKeXjerzrMx6uBAJuhZsLW62JeN3TS+a9uTuTX
Mq1a9BqqnHQW2zRnDRHP2TLMeYIfE1iMGJOmW/1iEKGWrj7RxaKvUbHB56a2AEWKDDDcmFzxQd7x
OdyaiEZ27AqQHAmm8tG9FY7imppgAizNUPiaEffQfa/TJQBYAr4HA+pwA2mAeALiy7LxBe88cfCo
6PuLCJoeFXXRg0Ns7WEipQMZW9zbo7h//N4v0dutUse8pgxsejR9Atb5ovmuLn3ReJIWgV/6bL39
Hux0hY6BesUZvzPjNzbCOFQYBSvMDGVMbQV7bxjms/VzOplrDPFZ2y3UIEpnsfFumssT/iwH4/k5
NZ9zE6Tq6Exar9fmMyueuNdReDAiemLQo4pvp+0eUCGTQtRd90Uo3sEdZ1T1KvKPfs8wPffP4lYM
lT3w3UzWGgBMvyDNZnvxvgKECACEMLG7EUHl/vgg6CFK3IFbaZT28bIChieCNK+zBjNfqQYab37y
7W63c8BCsfr+HHSjX/emsR1/oiOrk2LmZdzKpxSR0NZlB7wq98VSFuj13jkflQniIWMlHY+/eCc3
FDhUYDsygfnP8GPuA5Jb0ZSTp5FIU6NJNGgLpfxHiA4RyFQf7++9I3krYzrsq3sOShsvgVpxX/z4
XDSFEdSMl0SnZv46QFmc4HSQKgG6yq0EDqxm3Shm3EuydI/fi37drvcAtPxCNXsjWwPjvtznSrAe
GZ4xxE2cDNSe8YXitWLZcC+AzjL6ejVRrw0gES0+auVXJzMq87MnBN00mSkVNBjkdm0uKaWRG1pI
kzF1UC0S9VVEO/jjI5rxcXQeEF9QgnjcPNzaWynDiPq/lnLcS2ZHdrLQtpqx/vHQ9ctK6s4pEOyL
hD53QFgg0LoVpKB5T616l3vpvcTp83VYiUZV7Yr6n7vMWNGVIGrfxErKQA0LQXraIXZDC4XEg0dW
NQL+M45H1gbOaaxrcZTGqqpGqtxS51424JDEZAo5oVvUQHz9KZh2aptrZcMIlOeeFVxSAO/AXwLA
GLWTpViI8ShhgbHe2grI8mTE7Y+vxczdgwMoTLlBVDiB6317WHlc1WDRTbxzrJS/yqDcgrW2Mfwg
sR/LmXlRqKOCPAXLQchxaf+90hCaGnZhO1beOa2yNYBzDq4cvelp8CEWg1EkrSMQnvGsZrJS+o1M
6sB6qfd9Ucu88845AGsfYAP4q0cGfmUsVgaMrbleuvsYMe0zw9u9TCpRhv9GNKWuhFJWqrqD6Lc3
3nxV7NfOBN/jUjYsx1npNj7hA+lyz0C+oQT/20ayFAxwmfUCWcJquckt64eRmZ25vTdfNF2EqwNQ
OVEP5brwzkGgL5URXOMyvy16wUrK2qwqwtj8WXFQMlNUBVIphbpXoZBrLkk87xyBVJnYQSMDk2sZ
1Zs8SxgPc864or4sSCJGlZH+vBj/q6WRNqrqXtK8c7MuNLPysKGikWoGxksP9TG1ZNesXKPGyLbh
YRbUNST3BfC1f7qiNLJ3t2J8D93KPtmqm++hrAfYegGvzRHvjElx4W0XojXCAW3eT4iuIdNlWEaq
nHUnjDK9YNiVoxa09udqXBRP7ZYXNn9kJJLk3fBPgaf+kgWwUcxwoYaArOPtHeL6mk+KKPbPm8TY
jYYg2MPX1+Y1Rm7qq1uKLHjKOa8NhYS/5VE59dD15ZZHn/q5C1dtvQHkYbTxW0cF4zJvBO4S+YFg
BJZ9bMW+aInSpg0OAv+W6CtSb9DJxBs5t1ZTGwzZVp9uI1dl+D2XAJJ+59dfSGVtBj8eXb4N/TNm
psFx6KDoAaRYA+7ll7c298JvMk041/b3y+HgPG05dHibzyfrbbdZPksfwSGwUnPp2l+q1RmdsWT1
x80/jb93kO7gTUU1HyU/8s9E3oTEqH9VIIDFHLlihuoa2NTZegDIMSlXxIpPg7IrXirB6P/UT1xq
Duop9xnJ+JmEE97G1QdRegG5kSDoKhypDLoD913gBFvWl6KbW12tn+XMyYAaKyL3xJfA7F5XuQV+
Xf271HZgqjdil1UVm4kO8UGAKQBhCLISgNu/vdMA8ekLAFn6Z97U1pJdLcZf5BiY/FtnJZbrYhCT
Z7zYOVN4LZEyS0NK9KT2M/+slkulMIcKU+Pp8BupeZ+Vw5zfbhQiRBBaTGCF1AtqkOFt5QHbXUiO
CPiFxJKey72PeUfd7vaxkVqqf6h4FAMWI2ijjRhzcC+PLf+8OpSViQcO5HdwCW93uJmYx8EBiiOv
F6NSov9HXIfen84zC4L8bhquEi1aEFcFW3xlyqyS5Jzjiyo1gAwB2SbCFFFaS24VUFSnkD8sZKP4
AUF9aIA5WjDNyGHYfbpp5qIhsdnI9YBsAOCA1PVuRxDjFungnzFr63jVKxjDE9e3Wv5Egk2oTHzX
ZgA+T/Je5IbHWbxqyuorY8PnfLrrj6Cu9JjrE1Dd6J8b9bn5P6Rd13LjSJD8IkTAm9eGo6doIFJ6
QcjCe4+vv4TOLAniiLi9WBs7syq0q66uysqUVUVeMOhWaImcaN0hcA9dV2hM4oHYzeiWLJ74Ys7O
3IF/wI2xYwS+E5IVcN+gcxt9Q5D2TNiX+AaUQo0o1JiSvKG5dBfvLMuKjEBD2wL5hcs7/JvBD5lk
8CdDznPcQ94Wglw6tAiPp0a6BIopCo0uZq3rH4L6nXwKM6njyTsKQc7/2ButuFdIfNYKsFetAGbN
z/FLoJcbaZFsRc39yBfcrl9R5g6qD1DNWrmk+kQvmTq35MN0jqcbAAKw0+C9KoAc9/6M5U5esVFY
eNBwPUH32jtIuQ5xN9ZZScouCjbON7Xi5pS0JqPcW6uj289zBfAG1rDqcqpxfd+6X5VZqAUxhnvw
ipd5vOxUCcge0dNfRCKSzkMxbWftoOtFcmKdusu6mtl5U95VRn879CCw8R64BRUIGyuRZLuWl5pu
ec6rdcy+SWgGbRMyN+uDpx7P+uBUkNuTGAhPjGJqSE+mfcjRSO81ukecVbf1iAyF2h1LJOjE/Zu7
E45l0ItFPweYYO8XWckBQOUCyrOSytEF/suRCMfqaQtuE8WoxBc6UT00uCe/JTgKN5GvQcBbFXk1
ys1QmXt8D8ZGY8fsQhmPl1E/fCByQxksyzyH9S2lNMVwwdCHxjZ9YSbAmnhGoGkcmRgYGIhGRzus
5XyOg162b9XliuLUktMCvXNf5P77udsYfs5oNICrSDw2DSIBxLf3U8vylSyXAhVaQZVqQBuDZZbw
1dLb5tzCYx0ClPPMw3ti/jgUFXm0koEAAk+ze4seU4tu0Coh/NS+XHXGbLvRxOa8MzDywHnhd3Zc
wUCy69exxv6ka2A/EO8BV6ycm0/KeD6F0wNCphuRFKAgY1LPLEYIUPKwx3ekLi6CtIv7lR9/PLcy
UU5BYlrkRPh28Cg8qHQxUZSzReZHFhpDk5yUmkT8c7mpNyBj3eBN3ZNjTVL9JQarTBzr5SuDNPlp
8fwrhuf7eLvcfsTo4LsAODl1hY+AYrzOo5sqcT6fW5iYTdQIgR6kEZty8DD326NhK4lpigxArRYX
d7/0wIjaZAdnZhdODASXBo9YBTSsEGwZPuPm6ZzHdph2CQaS19GrRJeyweR5qj8fy1QEdmdlNBgw
MfEuD81zK1T2db3iNrYXqlDnCZltl1y53ixaKDDOxWKPxT9Ufm7GNroTqxxSyn3qRojsA+kk9L9F
f/CzXeycmQLvoaXfzMQCE04EES4PJwKKS4BLRhnWPPGUOg6CyGoEUpUB8YNj177lpdGyAA66h7n3
+MMegUOEIZASI2mMl8to8WqJha6gmMSW1/lgyA1TlI1NyCR5ahiwMxvlwRGPbI2WkJfzqGX8ILaY
QtJ8CPO5tBEBAu5B5Kiiv55vmIddCWMIooe0JGioMLj7XZnEUldIHvBB0EpSnPqzzovv5xYen32D
iQH4gD4B5PrHpcp04N1hmBo4RQArXNSE6uuVAVWcYDgv7HpNzW3Gh5gcfQ84XoBYQI4OarKjteJS
CLVAxCFF+RsOC23fFCjJHPIjouu7B90HguHnI3x8+o8sjlYMdXixDSgutdZpu/6EPoRZAw384xs1
gdiZeqjI90INvrRk7rRPrN6Q9MOlBlZBGojA0ep5thf4jpdZeN1o78oaVEK2QRxW+yhNxddmQeQP
xw4DBZgCDPG4SAU8Nu7tOV4iynbbZBZvJih2664BLY4+IOlPO5PUfIgtR5aGK/fGW/qRgjSjBEuV
9x2K2qmiyanrZk7a3HCG6b0xIvgUG9eDkYjwnRrzC1EhlmxrMw+lOTPjK0ykAja3mczK9AF47CMR
reiBS5g34ex5xvPN+Ij+GGYOXPEoMshwWH+3+s2gECcKEL8VM2x/8V1+N6J3pdhVS3CgnhoS1nNb
8CH2gTke9X4aTc88FAxGgxNLtyhT4C4t4F4lsvY+ssQoeO0ixgSthWI02+P0mGgZLA6yzSyLQBKO
5X7VaJtPC/Ba5xaqax3p8dqDZg8EdfYSslZoMuDPaDFMNMlW6/BUUsfwp5+LKB8TLaNvGO2c2oMS
WwEFMQvdFNVAHK6lESldFRwdq1UrzOzTYQ7vYqCRtdEcp5JU25nS5lZugMN9PUdLOuWh72Z05DHp
wpW5RCxyK/OWONdE2xpyRujirQ20BfcinWc1DIeQ+9mIRh4TzXEBmzhVbsXKVhDN+kqx2D1+dMjs
lVIANkvmUoGz22YUo/hSKgQlh23DJVuG0voI8NMLr6eR4X+laLpByz5I+CMWaGkAAwlDBSr3BqiM
MHtkHqIlLOfQoTcoKCITKozu3LIJgECkosJinGMEgig5JhKz6m21BG1ic+j1uRr7I2IetyDUmv/0
k3D2/3JpNz4BMXxXeYFdWG1+DQCHs8KLgJRkNMDU/Z1MpG28hmhav5INDomi5x5pIp6BSBT8EeTn
ePDTj84KTdecHypKYaXV1a/UWhPrU5QSmZ+xM3FlQAptgBJIiGjQ5DHyC24VyUwSlZbvH3tuIVlO
vsVGaojbzrB1cMOBGG1fyMIwqMsoqM5A8/TeFHIiGdQBudKi9Qo5mE/gjCTDWXnWeevn6LD+WLHI
voBdBmRjprOPVVU/nvKfNXpq0T0316A4FX/gc5CLghIcKFPGGIo+6xTBbsTSCivVhfqnEWV6vPHW
UvuLlV2AsNLslXVQLoV+wbqkQb6d0vid/Bte82DmQnhMR2Kv3X7M6Gg7vefXTS6XuFTrbzQSgvYP
MFcCImmEYah4EBIAl+bqEmnASLeeS90Mu2m8NAKLPYBAEyo49GhpmCIVayrtKisXofpkK1yvRikE
rZ/vaXbi2hOBdMSreEAaIsC73wF5E3F2BbY1K+9zAoUg9jXMl4OQIyki3Qdt58IFdZNEnF7nGzMD
mLqA/rtP6g+5ubjy2ufXVaUm7tvz7/rLet8PnwGgGf3+wxMT/xxdFXjM+5UUsa2VM0Q82tCDNutc
575Ac7SAWl/vmC5PulRtsk3Pak2iM9w+9ElEL6RYa4I1wOCV2TFaWnzbGuSkeQW6nLrdfwdsrz7/
1ok5vP/W0RxGYZAEjEO3VkG22JVIMLyjajAgBwa6AE8/x+t0J6inUEUk8T1j/DEouzc+2qbIMnpy
kvUtnqzvobrtdOQsA0g+fA7J0/NWIe8Xj7x9CCajWuru8jFj/xGJPciuDcoMeBwNz69RUopS+DaW
M6FFmAaVgUDvFxHgh0GuxRAUcDSBNOixt9UZs4+O697q6HREnFLKvKC0VtnuOgHxWVhASXMRMXPI
JO7xHN5bGkVpLJQoea/A+IyIGHvtvVNbo9J7tIqVgF/o6gZZ6k9QMpLIRPs2OsZzotJrFd6azOWp
H3tRRnM9fOvN9afEUStmjN1a0Wu84S48aMT7xTGEKRf+KFNLbDjnW/GJdkDZAKwYMzfTmDsFDGr3
kzE6lT0D2BFT4QOc7Jsp17FLSn4TVDxh47fATwfgJyjBycwWf/RRsMogLzMIf4NWeJQkoTwHdKAM
hWET5stwTy/vS+qrXPqGSNKPD04CGtbe2zuOhCbtkIGVcuYDHm9kfACEUpGOxLUPj3Q/74LjKWwv
O50F811ItujJPQcrhxx/+G/zuAxPJnoF0Xn8ye++F7+g4p0ryj92bg0TD2gS1IbRWwLo1f0XUFTo
83YUddbr+rrfeutP6O/s9ihVeeSYrk3T3OmnjqxWH8VyZ61C3SUA/R4Wr88nYljesVO+/YrR8jNh
ySY2G2IewICYX6QiIGCIm1nuqQOH5cSKD9wWwIXfDxXQg1TKi7SzvF63C0kPGUV/Poyp5by1MDrS
eWEnoptnnVVEoJwTQsJxOLiB6TCSJgR4bnazKsmPseNQvv9nUKP1Yzq/Bcdy0lmp9rrdoliQkHV3
uF637666P2fbM654LWbUY0uWPVnaS4ecufUyUk1CdN1KGGK5oLQEfPVlcfLJSo93aI61fmP1W3s+
OVOelRvU2dCSifbQcYaQp4YCbYTD1kSDGO/B799TdDVH8swyT9oBxBpvB8BloY92v8y+3fd+NJyp
FLnwIfUpI7iiRQAoyt/nI5ratUNhHS00AHpB8PHeUmpzad0pQWfhNzVEENAwKLINqZEB/X8ZeqDR
aTB34XBIlejNZtclbXHM9bmJyVn7ZywP2s1NVkCq1u8gQw3mZ2cT4WHABBcnnavVzUzaGGBcV4Kj
4DbtrIpv8cCKcQ5jyJFmgbt8PqKp436zOsroMApl0lGdBEN2gzeVgjp/Uv6LdYH+JUJcuM6ho+h+
A1Qyyyd0mHdWHVQaEwI86uwEfyZdO6aQ/rsbb62MLolGggZtFsMKUkWbaHicXLd7Wt8bL+miJsd2
fTyCN6rW3z54lnzQREN/xvOp/KuXjf3z7SeMXCewE7XN59iAqXZdJ0RS4Ga2hrE/4qoy+90Ld4jJ
5gOCMKcFcBShOuM6ppbyr3GGQ18g8A2jI92x6Bz82/9VC5B4EhM5eH8+wqldeWth8Ow3AVCR+qLj
txhgEQCz4Gqi85oycwi9/2Ul0c3yX+MYOwwhYqUihBXPX0TkdZsM6IT98iggI24dm5cvnjSIPWqQ
PIBgRR3mEj0YM/5xZqh/odjNUKXGh7CrjI8oB/+o/AhW6Bj/99lEEQ9vPzRQgk5idC6Yus0qyelw
LtC9XcSCYWfyMlPm8OITL2kUC4HpAVsV0hpoFLpftTDwea5i6x54F/BeY0+2SzSfa8tgS3TInzlq
vpI+UnUx11w2kd28MzyurkHMLRYh+dlbHMldU/zwgnXxTr9kNbHRKMcvlJfk8/mUToUWCBKhuIvr
EzW90QalmdwvuaTorQggpi7WeYAC/OqId/J74M9kb4ZpG5922EEvP1pQaTyS76c17qDyUzRsb8ld
TKrwVDGplnKEvlL+QeHSVZTN9exMPvZuTY5W0i/jJIkKrsdjb92B4xtwIdVZvIO8ynAsElVqDNzD
HGZo8tWBrBu4bCGhirbq4ajcHIWGjQNfruXe6gNDCY2spUkbJFrEXTyKNPSmqnR0qy6fr+RE/YFB
yPCP1eEqvrHqVEobK5ndWzVEHkQS1zpAxBKv1tUvoyrRCxRyQQEQXW128dzy5LreGB650TysM5pN
YZhVXrwVA+2S4I1O3lzOzFfRHAPaVGB6O8rRJkokW5CUeDDmHBpIwgs/aWKG7WEOWzLmDv+7Hgdk
Hw0vICGGHN3zARprnYgTemu7LdS1gSzSoj5nFqWb6GJUPYPWLEb96gz94xDBRVSL1Pz19Wp9mLmk
JgcMbmIePcw4qH8vrZtlZTKb8xpF6S1k6jnZKBecq0IDeq6yMrmIN2bG81okFa90MBOn23rfZaSB
I4jB8CYrryUETJ5vmckUlAjaZyCDEFCDDeB+sxYVA1nj1KUthiyXlH509PP+811A0+j+c7k8LkGu
YjjULC758caXAGZDyQw5OpRRx/ppWVXFVVVStUX3rEUJqSpwc16Oe7wIBxtoKwWrAgJFerRxktxx
s7zyGwsRDW5iUVU+mTVuYhLvlz/x4usCUXPg51ZFSU4Lyybu4mO1AHGOpDmXmVl+jL7vP2U0y0AY
pFLoBI31yhFuD/IPwhh4wAFCFJmDUB29NC9v6JHbFfvTIZvDqT7imHAUb2di5AdlCry/XQDzsnXt
ftH7r+4ZYgzGEd+Jm68Lvwe35W5Xqh1x339RrX8+/unV/mclRh6xD/hCDEqsRNpdonKfSTO18old
fD/AkecrmyaUHB4DTDXwsxtXg1f7ofuqdMiLHqPMs1mpi8W3rM9Kcwyb6P4uvbc8Oq5yRTdSnoQN
AssC1FM0XqSa4miREqghiFykYqGEpsvsc+EljNdROtttPPcBo5u1L2W6bwLMLUeuwe4dxRhXO3OL
5ZLwmqnTxipdneAR56LMidjsbuDjGFBy+zZgBrvrGqEZeL5C4/xz9C8gxF+prr6gXhZoln2+jyaS
+/dGR0+liJL8iE1gtFGFioB47n37WZ/OweGcrJZLU9AvIZLXMaGNNwSHpGKGEnxDZvnhJi6l+w8Z
PZg6oYkT78+3ZPpwnBv9/b08K6QeEjRbUT372tGM1yTabN4SQd/Bh5PT0HYD0t+ZW3/udP/FIzcX
E6tUWZLE2PzU4vUKvosMsZWoGkvwOINK//gj6RtdQpc/SxhrdVC0w8zpnv2A4fjffEDV1l0UuViV
gQwQTGSI7nB/YBI8AmJHM128UJJ60fUVZiDcHlxz5gX9eDPfL8bIvXWdLEQ1Bfsu2gvtZi2nFgNq
EztW/WzmHfnIOXfvSv96x2/G6stK1SqDK830CCW9La/vl1BxedGZ1U5lcZFoc5t+dnpHzo0r0rSq
UpgEKkEwGG3pnhxSD3EB3pVHwJ02m0iD416ho//yfeC+xeNcX/9EGvl+ikduTgpsCpK7w2kHqcF6
ACoArUCv8g0WeiC3bteBKqkvlwukKUAhoXMd0aETGBN7nxJA1LH0i8XMso8JvhEZ3n/UyPUFcZQ5
eT18FJSK9sg14m5H+vNofhE4Pu8FPh/c3t/c8rkX+ns2PPH5f3vkZg/0iktFwWA3IPw2Ilq52RoS
em1t7XhsjxtCHbAVgLLDu3TmqM3s9D+nfGPZBrOOHdCwzGXZEvkqo0uTtVc6qh/0RlKz+vORTsAm
7mZ4DHfL8yJxoxT2cu2afWy5DeJBYjYGSnQvGOLJMbSZRZ14s92bHEdtistSQQiTqWZvbVMwvJW9
4Pf2upvzmzPx4d/2upnMMPrvG2zo1dpu602fkP0+BuGvQ+yN+YKUWywS8CmfsI1mFSzmlnLktEql
LRJlOFFiZJaFaaPjPoIUY7+kgtk8ynA6n23YUfwVyHaa5gpsdabme+SKKyojBspPGOjy+CKpX/Lp
LYEf06zfA+gN1jPblpv8AAmERBCyGdQ9R4sqd2Hh+zGiJB6E+BVSm5lqHIPtUT57jQoBqmVwWLpG
ueaOqFokODqeocaH4bJayP2A2ZsFck5ARrDPbj5pdGlljifnpY9P6g58ACKULVw5WUo98KO28UV2
SNGdVLwFZqZictlvzI6WHa2BURZxWArQU2mimspvkZeqdmZGjPr88P6hqB5W/cbUaNUTSVDCWsG9
Ab7jQ/01PI5pBP+s+hmjCxRLj7+Y9TnHLljiVO92rIbib4IKILp0jfx1c+EA46VBFlSTn7wkR3Z5
qYw3fyesdJAEaQe0CYCxeyN2c5M0zP2zLx/deGzosi3PR41V2eyuCmiLYri5+vxETXzYAEDzAsJE
DzXS+6gls+PMU+QhbEJGShoiFmSjbJx+Se93QKShq0NHD8siRvFs7Xwustn2sce9INMsrYgShxzq
0LB6/wV9xha1VKJgWdGh5pflsrKpXKXtaMfKEolpKdSebwlmGNP9xN5ZHBeasrhmGt+NO0ujWBL8
+D7UsPn1gdKwGWdMPXrXe1Oj6e3AUxX0LgbXqLQp7NdrWV1vwYWFmMXVsplT9fi+hjEUSeFhhvzX
GGHH1EmZ1y3GZbuqlxH0u2ozp2kCPTmYEFEHwmqBxnCU8/YKdPt1PQqxoNcYmu7f350FaAl6cun2
ckV26qGPjedzOOGjgJwHiRiY8dFfiHbL+w2ioGbX+qXTYw6hLArA2Of+2C9ErTCA802WRLV8vSG/
/qw68sQtDDQ9j8YI0AShbWHcx2wHeFFQldBZfrXqGj2VRFAT7YoSkC7wvkrlFwgbSJzOJRUf74l7
s8Ov31zJNcu6rJfBLDKnOn46hSBz4zsqNRPCPXIpCPeGRkfPz3KpdtGtbr0iyRZre+RDgvUZPHno
+VPWhfpZmHsPYoAMso2DNvN+udHZNeQHLdANm1ZiiIvaXK1qE6JGp1LFn6vEONGEJh16b+eALFPb
GxRHSJcNXcYgH7mfFrH0+zAV3N5iulO8zjJL8YygcWe2+MRDA5NyY2Zwyzezz/BFpuQNthu7qg4Z
jy6Or5CYur4bClW/p1BXF6WxOC0+Ai00n2/1KVeIfCBcMS+j3COPdjqbpVEacXFvObajlsre5oBH
89cUF6EdUp4xNvFwGASCFRYczSiJS8Lo9a7YPqqQCeoC8YZapyDJwxag8Hg4SuonanQXGasIUcot
sie5OYeFGrbW2AffGh8tJmsXeV6FSPA64UJ8TUUEOxKyvOxvAbeVZwhAylniiSm/f2tztLK14iq1
E2HAzKZFC2+6kCTVo8B/nHOkQzX0kkmH5ws65UHQgCRCzg8oDTxFRoEO08RhzYVMbUkXuHxQGidG
xmu8sq0tO1riTn9ub2JW78yNgp0qhzqX09K1xa98DT1x4NxkIpUqXhzXtMsZVo2J3XpnbPj1m4PC
h71QhgXGxqsSZXSxluXXbF86M3W6yTlEZDAgeVGyRWPyvR2lLkWoBJSN1dJh+CIKwVZukoy4difo
VZZTy8aPGMKDwTqqXMUU+G5OiowZdsZot+KggMcf/GoDonZ0jQOhCplpTqktr9Vo3xTSgcmSWkUX
9ph8Zp9cQ6LP5yspTkQOdyZHo448kUlrGyZ52kzzt+qTYj55T029NR0TJtO8gHjM0m3faCxzqwnp
NosPKXhsY7NVtqH9GnX7EnBKAZy3P4ECrdN4JUMWtNsm9pHH/62EuoioBIsnHLp3UBeIreH2WpSo
BUQsZDOMzQpK8ad+xaEqWX77YM1dxbSalRc3/BKFr7g5ipXKNUuhKNTI3oip3kpLb5X5NThOShXE
rmI3p08zcQlgWuCs0NSE3j5h5DfqtkKNJEfJhE/X/algVMqo+H3QDS1VibuqWhA565wMbvaXGC3Y
l3YOizZxOd99wMiJIPHQhVzsIe3RaHxHot/O/UWJOqrNSpzZ+RP9BeBVgBjo0ByCoOtvj9ycMI5O
S7bEZWSxmSGQFDLNKcTbDH9fG7kRm+FyLbuqa/TryLKNPkRakVNtI8IT9iS9/yljgweDmrk3pmLA
u68aOZkwbSkoyOCrQG95FWyyBWx2gM9S+pUCUV/hrSvXVFNrxpdOuBtw6tCyCLpyAXoXo2AlElMR
dMJha8W9iC1KqzEEzmOklDO07fnX58dv4sBzjIRuWBTlBrKAUQiGAqwcJk3WWlJJea81XqeEF1t7
ZjdPlA9kjpHB0QfCS7CIjHtVBCVxWVsGTF+CYA10DIzQ1pTW1UDVlNYkl6we5VVU6W1EuJHmcQBF
NGrYSCrfncR8VRTgrsupRerqDGc8n4FH/k9wu0nQwQXqDxcYQC73bteXHaYLeqm1fHRBtUYebXgh
JYfM/WHBhYFiJRiF8ZYuNJtSs8x0aPL8AyaepvcfMD7qke/BIQM6Hr2C4ct4b/Sr5nwG5PC7QGVl
AV7XzFHZt5omUbfGf5nLwU2cdLAADIDpQYoXPd/3E8BmNR5bOZ5TObDryBbZjQZ5TWPfE3ov7puN
91Is/dViZtQTV/id1dHOK5sefE4sgEvr0giBmCDBLiMclIzOx8j8KcmmMTZfkgpYa7NctVtLnfmA
qdfx3QeMzhnmAuEpP7yOcQ8wBih9aq39YB1AtE7a88FOzTAK3zxIA9BOD1LM+xnuEpoSnY5GBIr+
MwGFivY17s99tOiUpSTPHbaJG5VDrx2AxFDCwJ4eeW4RoUJctExvuZHKXauPADAKJN9eiKh9XS67
Wkd7LKgTf055gJHOTeuc9eHXb3y55FKZ3EiwXmZbcHDCb3Jo/CGK3ZOOUzOEMiB2CRaSq7JnN9vN
CVtP4HHAzAQMNSRrJFDEjiEOYRCIQVp2gFZJRrZ1GSI7vwACrF28ZEN74wj7vl44kCWk9f/zIt8Z
Hg88byTwNbV4T/kLllk5ImHljcTXJGFVN5l5vU2EB+ikgdYIQKnoTFdGd5OSpRUl53hWlNym/uSV
37w9K9LMiISJq4hnh7SALAmgDBm/0zK8EJlSwe3AkdcOso7C1f8Wf9sNY4DtXhWMjLz3Rq3Rar+R
zeaDgVKXCWhDr6YfuKWzTa1v3tDmsNLNzUb/6JaMzkO2aXnp1c3bavU7p8M6ccx4XgIZPwtyB7iy
kSOV4ppu/ITtrDA9gK5SyTQlQKdNCcEZBM3PV3uiLAQpkRtjo1OWo6mVljwYW2/34keogW7dItKx
XHyZpo6uaBBIUuBcZy/NrMOecJ13pkc7rVa4ChBMprNYM0NY5JFPY/39ui3QRRa+Kubqg1oKMx5s
ylve2RxtuKZIY7sUYDMi2atErv5yy+zSV3/GfUw91nkgsCUR1CNIEYw3dsiXBdXXmNYECbBYS1QR
bw5QStNLPGALxF+2UeryNdKyPbWUXr6FM2gvznNyPhOlMKzuzWeM7sTa9u3ObfAZIIxnwOO7KzG5
7Kq/6vyesupP9Fq2aN4D5+vyxKCfUJjZXsPuGT3EAEHHHyJaLEA3MFpi3i4SzAJOXpf8FP6ukI/P
t+8fmPbRAB4XLLqzHxGovd+jmNoWrQU4xzsUKLV+w7/KK2D3RcAJQqjWO2auB8ss1yTTOqE0omi/
g0gAyNWolxoNjCXUg6BVSeZO8fTQ//my0b2MJ3BGR23ZWp5EF+vAEeSdIIen5+Mf5u/J8P+w3Te3
VNkoJcekOYzY7BvLOtVrFiO6RNdSvH1uaXI4aHcD1B007A+5VadD40KVYaJd3z1lMnrtubkLf87E
4BdvBsMJhVD7dtVar1WnRhCAwJLuU+MPE7SJlmg/FDn1bXVCjfr52CZPq3AzuPFasS3VM3+Wr+xq
awyCool59EwE7lqm6W8s9sfiV1mGqKrMZdYml/Af2+N0uRhzcp1VdWvVorBo6Fda+aTFXn8+wql7
9maA0ihyo0uqBT8RNqOT/JS2JrUXxjN8N9L+hRm0nAzUIuggHNMftwUIfGquba00dVS5/HQ4o05P
BZ7ez+1MPXYQL/xjaLRVoj4AjwrbtZbMFHoUo1tbsHOCHZSQGI3bLoDDgYdkms/+cr6kpmDeq2uU
p2yBNzKpXTos/6q00cwOHqw+nMabrxptI04AGF6hsZQ9iphntpADww1zACVL4E9cNwsOXc1/5pTM
zUAJpwIcQUDVAz2E6NsUhpN1c3IiSIPYAoWu6CItDw3r6Vl26PpXIWbXtDKXcZ+AxaO6g1YDFi9g
tIeOE9FtTOHVnyEvaxcAy3iamJNYAWKcFBDR67/5Eq19q/BSgskFdB3trxipPQfmw5l85uRdjnQL
egH+FBXHJ0cQagXCNUABZ7+Rc7UZXgs5Pam3Pvch8YbfQkQHqjq9cp3ZfENaf7zMA4nZUFSTedTv
7mfbddkaIs8ODbAHrSZIE2+pXUqiF/vizuRQpnKpoLFE3kyExAEwCKNwJe7a2onZqLc05sKA1OTT
rFDsjklxqWZ84EQwhhsUQjwoEgqIk0eWuEDscztGLcNflpXaagUQcNBwDo9zLxsQRz/OH9DT6HgV
wMLAI9F+P39VUPBlkCLoV6BYslXa3hb1okQy2AC9MSOTMCtZV816m2+NkJWoz6zl7WuXtDVl0nLc
isQZHoYkcHEk1IRzBdDI1iKV/LScWwbnKoawIXokZN4htAPwuwoZ8CA+SqJTAHSUZ8hDeGGShhu5
lDxRF1NeSfQkQvb2G+r1Nm1ATY6SkWCVE0+VeYHutJyv6XjfupEwSI6hY1kfWkpjI66AZCUshIUp
XYEoBEecoOs8rW0cX1w2faMcuKgOuX0iJW245ruEdba56+WUJrqUzRFod6e02Seoo6xBrMD6+ygu
hfwqJVKdvNS+lyvLtgRa0syLkEtxtYseMKJ9E/KG0oYcs07SrstXbCTaQw2BtcUty9AZmlMam2OM
OCycM3yg256izguLrSsIrqTm4PyGmp2QgXA2yT0frzyFB+m5IvJe+RJETeobPRBjlRklipxrfJ92
aM3oIqjfeTYVgImHDelKF2yWcxdMLrceaJ0yOrASPqzjL0GIgGQnbo8s2WfEpiy0zAI7odwd6gN8
ehCjRuEXUgti/oOUVS56yrqcowhbslmih4UUdpj6vPV6VW6iJHqPwVgl6h4SBsVXKbNO/sUXVeSA
vaovqHhRJbzSrByKEvxXMNq4vu6iCzY8J4HPBhnJC3TSQdEg8sVdXUuCZ0F+wUEbG2pAaKJXgjZF
vSevFSTlHaeSoOtdiDFzdJKm6rUQ/56VJBMq/D1V4tgKFGj46k3q1M66yJEY+Q0dxgubVVGHgruj
qkoU3vBjUsAjIqmp30uuLEvI18XKOezDriMtxAxZPauiMNHsDITMOouZxhcpvtTuypyCZnTV+axo
Okno+ZuKVVzohLG8HQgbJGgob23nNh1vqRAJMRMORMYPRYf5muv5iiJRXSet3nlJDEH4xC6ySC3y
RAhUOUM/MOivirjLzw7UDTkfyilKE5/SNJX6TSxlEBwJ2TakVJ5Ce9SCiwMWcssSJokhKZIVjYZv
KZ1lCX3VGGzdcczoFZVz0TpL6BiT5zalALVURDUMWt/KQG4JmiUVitRFE2XLKGqY7AUMBKEEeG+X
dd3C9qiCPglyC8hMr4i5/O40kuR/9kmeCqbTUWKBwofo1Xpth0qnsqxXuwYjOgGHpeJafteLYEnC
2aiyFeN2IkgrUgjUm2GRhzEYWzJG+aLiCIIItFM5gtZD7+1HQYrHNaBi6bh7N09dasfkMRPoYeRk
pU7JXpsYjMfSaU5qmgp7zUEzivzbxDGlg66lv7Sg9nGgetS0PzOXzMSVDrpkVHzBlYZekDH3E9/X
AW7hpLe8EhrbvrKufYuml5JnoUZJFGHbxu+1fM6CT+BxSOZ6v22baor940XgeVV+Zz5n4s77T+Yr
DgxuKHiProc86mMATYZSt2NQJYFoHWMinSwTRtDkzHxubfhhowsWVXUk/1AzwujHTdKxwvwHad+1
4zqyLPtFBOhZfC0auRalVqvdeiHaLXrv+fU32Pve2VKJV8SZMwtjMA10slxWVmZkhMuBd5V/TlWS
2BJHXhQS2CnfhGbID4l939rMswNXHmSsELWA0UNhYmOpnALwFk2MQ6gUZloHngXczPt9I3MlSdBp
oXwAQAyoWn7BhhchmlQ3JOR9tC/GHBrM8RxvckdoMH01kvPKWRnRiFFTPLxqK/ZAqaGXZkaIqS72
pzIXPdJJYOC70FNnQueoyTpdKqCnLgk0GQ1VwRs5EE3+q/kOlpAxzELe2GICYl4ty1JMibhHLB4+
nLocyOr788qE3KwFNgasKm+U1QCjyRG04JkGcPM30cHWSPMl7N3CxLFvKCXwYkXzNXGv7oMEQd8I
8ZSBSp4xrJFtvz8sNvD7z7imoikygMhYsgwoEpQiq0wJpX0SunbrP0ilCepc2x0z+N5vPXAIX5sS
WPAW7E65xYujd2N3it0utqladameENhFMWF8UFGjhwhFgNYUgj/Cvjp0r0tAX7Zv+T82AU9DUQ0k
aDc1YoXv4lyIfGnfDVay7lQKdVvdqL5wZYE7QNjr70smZ5dShvgEnkrgg2Op/CogqeQmjKQ9cqsk
prxspgoNvodz+NyHS0s5+Y+bKcWrEGyvCHrFG67eoCJxAxHSffMXxIHrds05ktO/ROfIBhzt/vrN
DuwfW+BRu16+rm1GpdNTTKVCAREQzioC0rP3nZnk874l5n76z6JdWGK8JudBKUbrYIkQQ2ltkD/+
zQuEDUsbknks3NgRr0cUyaUqRpMdjvL74A8JJ3ESsHa2RnQc1uVz9altOo2qz/eHtzSRTA6+KnmX
jFIi7dvECIPUKqSfBNKkIAzwH7gQcc7r/84e84L3AWbJ3RjDBGM7Mhl8bmsljY7hqdxyx/+dKeaI
84EeF32I/cg9RSfwOlkumODPA0+XeI6X5nC6HS58icu1vODV2e+YyIvwCprjIECfieAZgrSw8W/v
AWgTgAr7V/UB0RKz8f1ujGKQLev7viboK+FpHOeWmB9iAGs5qNV7xdLGvPWUoOlFEgBsBNPL/Dc7
cTG6qAhzAgivu1d8SA+XtVW4ZJMK4EccGjPFuQOAJypbyoURJIyPDbRsBk5eoo+6PR7XX8Ecj5wL
Gy8bE3eviT9DtMpS9KkuRGNLJpijwIkg3+GG2N03smiH8QbvrE5e6tWaNYL8FYi/EYuBieB6rwi6
PiC+bN195VW0zY918dDoCwiB2/0IMBr+AtOljAQE6xxlZeAguTP6Dom2yptwyCWLD78r/RCjY6Yq
F5KBTFgJx3VtjXGQQwaRO8CEfMeTPN1oklSgXCWXxv3DzKJ7YIagPq5CoACE+kiF3Wx8PwlzLQid
ekw3SfYUyCgPG1lM8awyw/wFz3AKHQ1LH2k5bjoJQDwtp2BaP4RtboVqa7nDEoPctFjXN971NzFD
L8ScqyMkQJxQ1rdF+iR1+saLH9t0afezVfLf0UNxFOQGYM0G8ofZNnEzkcehkdghQW0W2mueQioa
Qabnm/ojT31HDGj/oysLLpTlzJnsQogW0ARQ9AFZf/NmGAPIu2RN7DRg6kSxwkLJNDVD21t5lmBy
VmUSE4AuWq4SVG4Bll2pUHSq7WfhmyykQVnU2c23MC5g1MMafCFt7MQibf0j+sGCGg3FUkvTZtcK
n0KUGum3pKxCohkEigRDTbl4DRCgyL3VUJr/EyQmaXYcZ3UFVcLXOH1KfFMIQ+odysIMi8Og0PiP
VG4ipA/4V31ROfb2rEBjABEg5DAhjH7TphCO0SAWpRo7RZx9gw0YgVH/dP+g3DqYaxPMnvRzkK3U
sRY7HvCYWbvpVRNZs/s25rbj1TiYpZC11gM1J4ygeQRKT2NN+dDq07W0Hy1dMZqairk1LAV9S0Nj
HLTUBsogDrAKEceI31WBJYoLzyw21z5tMsg4TTzFAAsgacu4Gb7zPMWtqszhysKutKNQPslRY3QA
pqaDGSsbHQzKXRWt/GbB9G2geW2ZWTi36xtpzOrMScjTHykrLRIb0/btlhTZZt5c15aY1at0UU1z
r8mcPLI1wfSIVYRAP9COrOr9QDt/IYSYHRm0XwlBi87kSq7vvFxKklCvM4xMfudqpJg05D/zd+QI
aSAuBUgzPhlkGv81xnhKvpeTQEhyDK5pjTA8SM2Hlq1K8LYtnIFplhjnD0NA/EK4CaUL1iVrYTGW
UYP18rvCqISN6m8RtGtoD+DCveA+9eoRgC1/OoQLnnB+AQmSLCLUZYGeYVIb+pg2QsYVmeOOm9Ln
TMjp8LTM0Kn6rPHH0n3ow4WLgK2FTecCyAZwSqO6CqEZNi8GTtC8I76aO8HHaKfHT87ojjLkCy0C
vy/ujGYdP2vLCiK34e612WlrXQSffBUQJIe13BmaD/knaQHNcmPEF1bFoSF4rXaW+yWGK5nsu8MQ
6c8tMfr+XYNGtupZ9xecLZ7fTAEz63XvIaGvSrnDrXlDskM7ehbBqd3voJYRG3UITZXRAFGNVYJO
oqMDijJQErWyV3lRV/g2wruelunnF9MyDjngiTlWI9yMYIwFCgQ5LiNdoyH0Td8XD+H6LzojuSOx
hM39WZhdEBRfJwZv9LPzzCSEYkF4LU1zJ8szY1DwOh08I+rtUERyCEKWoBb4FwbVSVUPhALoBmIM
dkPt+Ugb506lvIFY3+C7feh6JuobVQao0RK6d8Z9gPMabx2ooCMtzfbwF9rIuUMj5k4y+E7kpivO
LWiGt3GjL0W001XCOBBFhkOcZBaQo7lpMJX4RAjKoJhoYVwzWiE5Q5+9g7gAaJmL4S7tsJGzp0q+
MIaw09rxuT6PYPkXaHjgrMJsITfOWQjm9qgOmK7dGx8D9Z58i6wTAPmhUPmkb5bUNWaCIHyPDmVU
RSIa8AvXm5dX0xDOKymcMg+NLAuNrlqY2jkLePhAeAguUrpRhhPzJuwVKS2cKkiEXa8R3wo1lF3v
70y2AfTXIQDLOWmyTUpOrLaMnuWtUBZ14eQb0ZjA0NGat2RL2fX0wTPU9WjFp9x47iZEVmws5fbm
B/lf68xFl+kcqv5iA+ukKoENyYWj6AfDgtf7rb+wu/RykMxqyUqXlE2JQYrb9My9BWs873gamiCe
lx+IHUBB933h/To7MlHE/GrYIUD6X2+QMm0hYIoiqxONYIxKdqhaLjgVtkrxn6W7MMGEJIqnFKSO
+sLR1+I2/AKRm/uumqVVPQiWu1OhzLrUODV7g4LT8Z9RMes1VoIcZBVG5W+UL+kNE/oSmuVnugs2
qE3r2/BEbN+aFBnvb9O5aAHpX0A4kP9Vp+zz9XQGXhhUvo7zr6QZlSoDySLX5KHAtUq9vYBXAgmL
hQP4/7EJnmkFHatEYEM+JYVmT4T0s1NDDl207GMMStXtEs3V/JyqiNIxPl1HBe16aHGPnnxp6AqQ
xKuraB3bnIVIyHeN6kGCvEmzk74nxv6/4ZIg/dwLSIHb/n+Wfyfg4gYuQdmWCCMsK4feLEGkpJyA
ejiMxoduNjttYQ2n7Xh1CGWwGkLFGLo8iMCQ/7sep5JnTV6BUMdBb1BmlJrfrFWIeVslXmLm/e3C
srVBwfbaFnPh+q6gh6kXFU7Sn5Pw+2f440Ob2+Tq3aB7lMiHCqWS/NEFFUtNlfoQ/sG/h8+y37bP
3qYa7NgTl7bT0viZde7KxhMKgm9SpTeQEAvaxheeOP+9GH2D92m0aaNVCGZA9JQOq7EzNGHB19++
C69mBcm76xWQdKnXRAlfUHd/3bXr/k2gyFYcRqkzq9GGcnc2vgjFEqX9tK5X6z5lXVAWRYcpQhGg
5BmrOV8Hrdo0DrAhVq4+tsJW1FIjhoJx7X3fX/ibOYY6moZrWYSTgB4DS/oYaFJTFKpaOkUSv+WR
Z6c59C+a5uW+mcnNMUNCWR3kHtDyxWOQrfenvdIpMcTfnWrwrEx6CtC02mUoiS21XMyN59IQ42+j
ClObNDAErNA5zHKDJPp+lLOFaZsZDxo6puTYxG0BSebrJdLkKgcEKMB4cieHeCnxn7XczvSlEvPM
VsBGQJyBIBfpY9aLC4EMvuVuKJ3hRY6pbJTHQrYa3b6/OjOTdmWFOfy52rUkk8fS0fjUqMJjYI3I
Gd+3cXuWFOxp0JkinchDEJ7VQAKvTw50Qlg5gsqh7bctJHB9CmVr4l1jZqGiGlHlRkbeRoWhi15B
+4qLrLaOlqrAc3Oq4oChX2b6h8q4FT5pyy5XpMLhtZbGirzig69ITg1XC9ALv5TEvfWsGDeuDPAa
odkJAERmq4Rp2Ikx8UpnzN9H7ysrRNS4TUlEoQ01aKnL1lx+jDP/uc9t/U9Xe6sa1HGC4/NrRWwN
1CJUrQHWE5RLB70HLcH9dWHZ85DLmL4P6UkwB6PIxG7lqIzalO9I4TSlvq7T1FC/fGmS0fgjbMPK
iM65Rn1pzfHbOApsIm3yfl/52oq41iDvSyjBxi/3P0m+dRboqECqFMQXIKci4vXhapoxqnuiIcYd
itdCD4w6kheCzZkdr4kAZaFWIulQRmP2ALqp/D7titrJhdEUg22PRrBIXXASMxsNvdIE5BkQU5rO
8PU4gqbSijGqaieLtsL4t9B1Mwx1Q/RHqknxQnZ2xiNdGWPOcJx5gpqqZe0oJTHE5uDnX23+E6h/
7q/N9GsYR441wbUkyajv4Ia6HhMqLH1b+lnjqPUnBzQb0dF640FYTtyL/LOCUsx9e7fPLTwGwEGC
NKKEigQ2xLVBqfNySVa7xvHJSqpD1B+8xFSqt7oWqaQ71QZ4sUCzhq/szO+iTXYGSYEebbFTHXVX
yev7n3O7b2Qk3xB4QuVEADZ22roXAWCcxAMXy0HjJOmxVn9I8hBq2cKJnLOB9CJ0uNA7iFoes/19
OYs58K40TglMZwChvgx5pvZ/mnfGEKZ8BxZx6uZnGzDzlFersMkbZ7RrvA9AHgiuRvCRLj2Xb/fL
tZ1psBcThnZzBXho2CEDsme8RcJVmKzaEQoxC0f61mtMlnCm8TYHDOV3I11Y8qVOzlEsapxGUn2j
FvqDCD7YhbWZGQ5S2QKPcBkMZWDovh5OVXjeiMaB1klNOzKQaqbyQpp32s/XBwxiGxcWmNVv1EIP
AWJuHUBcQMkHybkNsR+X8uVsOzu8PjSaJzYBXpyEAlkHGGh6VjZS2DqxnOy7s9ohgq83eolWxeA5
8R/HJn/j+2QzVO42hvgneB972a5U2YDivXf2AQ9G/3+8z1JDKp6yIHtQx9hGTxPnnu4fuZl1xZdq
CFBFaP7ctLeSoRHwOClaxyUVt6njNrDaavi5b4Rtufm/8/FfK8zC5mXZl/lQtU4y7hsPsstG7ON+
lj/8o5z0hnLwOnSn6tmx59OX/K/q2+FoeWK84F9mBvuroAQJD6AEhF+y5YtN3Gaqm5O0GhxAo6ne
NqDwvz9QluRhGigswKciogSdGIvXalOp4/OkHZCQQJ+79BadwnPz0j/UR9CmrFQzBo1ocCS+6Y9W
tRHpt2rd/4LpxDMbXOERNAP2izAQbU7XR4jzoy7iKnFwKuhLqIlvCNkurmrzvpXb6xDDRFumjI4h
XL2/UdnFRKpxlmRj7w6OkPZrFaQRCngq0vRVXErI3UIUMKEixjLBOiD+LE9LemGpq1OVr6tydAZj
NPuNtMufPLAP90ZnptawQ4fx0TP+hqvx6f4I5+bx0u708wu7QRI0Kc8Vo/NmHpde3tNuZ9fo8ndP
s3vxu2UxrEV0koyOTuXVZ7urwW2nGI+RvYQ6nYmOr2ePiZGGUuNAxwBLg/GZrEIz25ONvEnX46p6
q8yPaj2sOFt1kJWG9mRpula2cOJmDgTCcjTYotqAti84mOuxjmTU0qLLRKcfusgAvp+63GvIB1T+
UXgLMigoXhqaC5rsUya+lJWdlb4dpd0hcMEljyRlro7rNnsYB0tc0lW7vW6AwZp0AlGdwDPz9011
sQ6lD+Il0RMA/wc838hGNIGNouqv4z4HIYucqDan8g3K8JK6ur+75i0jRgZ7AejY2ByERjJkaJG8
dEpgTDpgL1KSUL5feZusegugQH3f3K3fA8BFgkAdsD6I/VmvRDQ+5MYwlJ2gVPcKl9sgulmIeGYi
SbBs8EinISAniiIxW00YtAQ1RV12at/Kj6GLqu1mJJSskp/YSR5yR+RoJNLuoUxMSbZriAcKR8EO
TMFoFzOJt/7p+mOYXRe60P+MXCI7wyMPUgJ1J4D6ClFYYAT9pmrWBHLJ5/EFcm1DvRZtvdncn/Db
JCpEnACrQhWKn3oD2HR7RopuAKeE7BQyB8CnIQmP6LnR0uc8FKnabGN/LzbbiGwVgWojMUhsh8on
uKW6z/tfclup+v0SXL3QcUG6ms0ac0qhFeqIBkrti8RAfVO5PkXegTOCoxIcEnCRcKuk2Bc7cetv
ZSd8VA/lNj6NP4JriVR8FbQ1oFf6WiIGaIDGhYvkNh4D45JCUATXcSmD+vPaPURlJWZ5iK8b6q8G
9Je1/phIf//K0I8uODzLX+/Pxm2NArNxaY9573BgjuvUBPb6dqVtuwdHh0zA84fz9L0wMGm6aK+d
PCyBTwhzDgj+DcrLS+JJjClSHOkAsV+CDo1jP9reCa1uio2u13jVEdr1J+D7yox6u+JFF2xx376P
f7R2z9mjbIm1PWqPirpOud7IIStd2NwqkJcENW6vuusvZUKGOirrVlMTBSCZlqoFNOHHrSIvgR1u
Lz1YQTYE0G64CbS+Xq+06Au9p1Wd4riDEZUj1WW8Ik4Busl6v6SyT2UZLSxRZC9FRLctAtOaI8YF
v5cwtRwzlnU0dg8J1ypOUHwpO24SDzXTymxBtDms6+AwABTe8KcxWBjy7Lxe2GVCF2VwhUapagWe
76UMzilWPP9Xa0emnhyNTEEnkzAo644bomxUnCaonVGL1i2pV5LSL7z+Jud9s5kvzDDxO4qFvqr3
veIosbJSulg1tCH/KpGUjfU2sYK4yReurJkbcrqokDPH2olIbF9vFyEpXKjZ8ooT5+9RCcZ/u4qU
E1rVaccFa7/nrPueYW6EUGdCy+bEyQr54mt7mRpp0uipitP1KZW9V0XsVqH7lKJtsi+ThcHN3ccT
4BYpOATPEIm9NpYE6E0FXavigGdSpdwI1qIsTbUFFzQT/QHU+kv2jXIhXnfMlew3nIJ2ZlF2VJCL
pQQsztEpiV9kBT05sqVio/SWDoE4qwPvvwZuqs8otQt96uFGy5wuvYcAW9XgnGwSazGhMBswqEQA
3xweyeimYSZBaYKxESNVdtIw3tYFoRBtNjmsLxo0fFWk6Do2FPDNua6bGeMHxAvQdzqRxkvS2dPX
ufKqQ9X7CRLebfMQB0upsdsiPdwGGl8nqvKpv49FIpTDWEsdwRUO/kOqSIYIjd+yWrsmmDI/XBPQ
6EY5BUco2ZoD/1wtdXHNbsgL88z09DISdtjuCE57NGXWPjipg7AozMpDAxlmE9gIfZAWTsHcxgTy
HKJzGsAzwEVfb0xwUGqdNuDScsWqWiHBFYL3EjqCC2dt+nbWnUAbC/c+XpGA1TPuRMslNAR3EmLF
MyJ8y5LpSTceTh61/+jU/loFdM8b0HW2NYczDct62L5aP/Tj4eP5qdmBa/rbB0v9Exi13tfrx/X6
7fz38Qm8gebO9Jy33dY1do9LkKm55bj8ZOaSzEnX1tWA3VqPtdGHz9qw67TCboWDALjG/fmZjVIu
jTE3lpt4Y0UGWXYkQOzzcgvAo6g9y6ktfHKFLctW8ixtyUOY71wQsd83PndrXdpmbq1J77oKU6yN
FL/LSF52pYku9vs2frU9720Axrt7Lp/nda/Jzg5ci709MfaAQA00TCKITrVJz8mKrJ4SEwo7Hvr6
t9UDnseQHDeXnshzASjRwGEGMD4ywuwpj+RGkuII94w3/Mn6dTvd0x6tx0NQ7XjFLtNkYX7njhhq
IuC1gvdHQMTs/aImBTdxJjiFy1MFLVT+Qg3h923BTi6StPBdAl4YeINcH2IgClLAuGLVsaFvaGzO
I/1RTZl+aZZm/LjmzzEwClOlVggUx9Na28RvLwmFYsbpe6kRbu6cX34J48PI0Mvi2E5jVXaD40od
XmB/AIRY2E6/i3RvxMxFB34Gf0g1jDihwxb8nW86dAM+K6rT8uHt0z5viPnzq3Fj6sbxq3uDSBPN
KRLMYMWzPyYar8h+3GWQ0HxpjCXauLkDBcJLAeIjIJNGovV6OcbCJ2mQN+COAGNHM2xbaZ0l7cKu
mp3pCyPMDHBKXUJGqFKdHr6CAGEJKpQGjKLZx/2TO7t7L+wwF0SlIVtc1xhM4/UQ39IqNIoU0bAQ
H81PGXrdp4sIHQPTV1wkZviSpPrY9qoDHiE8FB7aYS2A3+P+UOYiTB1LAty1hryILF4bATFI6/lp
qjoDAWTyBT0J+bPWo1MUyYns876t2eW5sMU4dJEHd1QZJqrj6bvxiw/NvCgNoVoKmuecGQhbf0vO
uL1/NSAu5k1om65U/UJ1cpB5h9Kmqnhj8Auz7x8RTPUoJur66f7IZu5FrBOet7jGdeAPmN1NwMrs
5bGkOroyDDsi+IVVB8JqzNV9hSwRmHiCBYszWxBisdDHlkGJMOGJr9dNH2QIcnBwKlIJXqMQGZ62
Ot8f1MxyXZlgsgRakIkgjIA/ESKZSoD1ykibjHaSLGnGzGx0Df0GeATw0986s9HjMfDqSIChovgG
MsRHt/zQL/QSLtmYfn6xKcaa1zythI06+oOxNNpa6Bfg0LPzhWSmrCDRoSB4uzahq0Mb1wO2dx+r
Kfg9hrOq4okvc+D4itDGcX915rYcmr0A3FPAh4Gnw7U10UsTyIZ3qsOJmW+1fgbO6pFE1K18tE4l
gb9qMn/hAP/qnzNXDNLEmgbaOPRKYrmujTa56zdCwmOIIIjea+BqfglXL6XZQfqxgJBGYRw8CuHJ
1el4fD8S80QHaMY9CNCMMzoqggGwo0uxy+xEXHwTMxEJB1AhuB6we/T6XAc9MSLSQJoBhRgIKtNW
yWV6f+rn9tLlLIjXsxCWYEFBN5wKtagnqTyF4iYOFiq0sybgTkAFhHOBNb420aV9AkYhQXXk8dB5
TyPaqDqycL7nXAgAZv/YYJyW7oFIPahl+Mmx++qF+ovLKuv+TKnTVNxsmAsbzJmoJb5skMlHS8V2
2L5UFt7URo29g9c0/kS0fIM+VLN9k2hpIwg+/2QGN20sULlSNC9kxulnc8Lx2ahoCAoMaNNAbtL1
aY//nEhJQVWFGOa1NSCNxNO1Yj7+m+2lSkiIgH4CYBT2VLeVPPRDpmGxFU+2RS8GnVSSveWDuhEb
MTmo6JkyF2ZtZtKQM4X4E4B/IEFjJg1xeiR0Wqw5ivY8xBu8gDIodolZ9D8PMNDur03q6ujrB8n5
9SZLhmboSiHQEMaghYFPpcyMW1Tfu4p0C0dm7pD+1xSKpdem4lQpC0XhsJ+r8imU2xe5F1+1QKgp
6NAVw4eWrH1/EllVIxShpxYQIGmA8PrNeV6b9GICm0GiOW81BINLPKhekM4xYyPEOwvdXkZ8qCj4
tOzaJFZnvIkWtLHVco1iwP0vmTvLCK6gs46s721jU6ooRR/Lpebo3JZTH3n+R0fsc9/G7PwClqKi
hRuRHCsVwWmRMrRepjmFP4YGamBH6MkjNaMgpywdx3B139zskKDyg5r3pE3F8msDuDSKgVtrDujg
qIJ+tIx81OPzfSPi3IWKqiny5GiEAYCQ8eza4MtcMDSaU0LVx+92HVizcG8Pf/v6yMe0JbZO0BzJ
HwsVGTp5Bca+2N2lY0XTdcCd+jaiqHPQnvPo4HZ7zwd5EkS9miO/BD2+7UqYNhsOEWCnAPyha+x6
s3V9XVZlPWiO6yeAiku2X+86PPS8jVibimCoaM8wKlH/F+ugYRHkqdcL9UbGhZedRMDaIWmO0EGB
WtPqRw4MbSsXycaFyuZvZYL15Jemph14EUCVHfoEuBCmGqO1e/xRUCwfwOePdAValIAiO6WbHjLQ
OiKBA8KAnkaGB+L3Eb2LMT16qx/Pog8BZoH6uuFvHx8bQ/8XUZ4G2AcQncAe8ey1iQR6qsRgEHGC
UT0jCDqrpVYYbi/yC+ftN7y6mQ4E+5BlAXoUEoHX0+FDmA1Ujjp8NG6qeBPR1hTswaroAWWstWAe
AvrT0q+YPmSbHCRvIIlA1Vew4OsoBn7/pPy+L+59DfOyEibK6tzD18TqQOXG1MH1+c11K6VeuelO
TZzQrwxJRc5OR38OhJUAv4f8SrUZMkvuRLDM9jZIlqCyBFg2t9OlDXDLZq7uhmothTsS4jkdGXUd
gSD4TfC3SR/QJjpUjV1xoAbG69dQCeWdAKpmclKZnQqxB2+j5IOhtkuDxczeG+sU1lxsRC4EI/jY
a/AKLZoNQdSL1s370znnd1AqRr16etMhP3ttoYqiHGfcI47WH+sRnJ3BmUhgQGwWrqi5jA2atkDq
PoGHAMBgzhSKFl7gp1i2Eucmo2/gZDI1xEaoyVHcSqDF0NH7pxrYTCcIVlg/X4R+fclU/VVUqC2D
/5rCn4ES6zEykYmgZmgsFVBmMgTQgoGKxqTWo0oq89JsC7HWJD8kjuR98MNH2ldgNPso0g9dKSyZ
JAu35S0ZB1zppT0mKgmLvpDqHPY08sl7e1eyCwjmVZ2j+bi184LyhZF0VI5NfReEnaH3tptufASF
6vBYixF4aHojFixpkLABIQoP1D2ypslTVZix8D4IxgitwYSjeXGK2xfSPkUuVcZoHXFLnRWz18I0
b1MTBzAhLJSzb7rMK5SEOPGG9O8uOPV8FJs28rqFeLrs9Au11rmUuXZpj/VKWqTqfgF7LahSxyx5
VfRXvvEN9aBkhqc/5gSeGuQIY2Cp0SPoC11lXIj0WMGE37jr8htYX+SDqGDqRnB698D7hps+gWac
BtCZEUxdX6H7Q5QfEcEYkmaPCYhOe0vjP/igPJU+dJ1cKix27U5bhnUZqNuCGgnlIgCRmWuy5n2+
DCJsqQ7r70gFMkDZV54bqrqNvXURLviPmTaUqc6OEiqid8ggiswWLiCRwWVeThyoQUiVpRwVYM8c
r38vjDqp6Aj+j2xz32fNFRIvbbI1cGTZc1f1Mkw7ENCg8LF9o19zFsh76JHQ1xR+AnRoJgQuHTRi
m8lCbfy2bRHH9mLMbD5iUIvKryb7Sm/Xlbpr8x7IyxZqeaZarfyhMurqAKLcJN3JolllS42hk6+8
XeN/5vwXiXJxLTS9F9ZKB/uFnm8l7o1IhsZveAn9k76/sMdn9xMiX0iEoT6I6sL1BRHKvjIQt8Sx
HgQK9ihDr8wYEWmo7Tj1KEqFES0Vi+ZdyYVN5toDcTVoVgHcdSTJkledBr1qTC4KwUA+ULV+zZ8F
9+/9PTUX5aP2juchGIXQF8EMkyhhAebYjjiBwpt1+sYDjZNF5/tGZtcNuVpwFYO9EiCH67kcykaQ
s5JoThgmRiCu3S42Ndeq5crgloQ1f1/ON5sEewSM6cjQ4dV7bUzlWuDVKzgCdH+b4Sbc8JBFx4Gk
HpVRJfLoWcc97IMFClW40eToJ6pga/XhmD105vuEkXJpsnl47uh3bKQI5UCOgiqKaD9/35+V2R2G
txwSD5iYm/eyz6lilXZw5IqfOsTFDh6iXdSYeIXY0dD/icoCFO5v943O3fSQJQHKGHBQIDKYcIQX
sgb1cBgllUTTCNHIQ7JqdFCvZYhJhIXn3ezuurDGrEVRl1FYKNjQKlxiLn7K4veA19r9Ic2+IRFP
oL0RaqbYx8weHvQkSkXOh+vnXpKmorH62Vabpjt73ltcr+OaNgD28QFuo32YOomw7hUN5B8ZsCCf
ob4fJqKABjRUQ26VUv5ae/WqDFY5WeXd+v63zpwERAhg/QHbODhQfpOvFx4skqXR70AP73jVAOb8
d9k9oXOQRt2xDJcIr2Z6EQDHA5wc4DyUlnT2pRTp2pDp8eTCEOgjLinWvr8atfVQyjSE1Guq0bGO
zAhJupb2I/6nCErgs9ItHP9ZvzZhA8FZJiDJxuoFe8JYFznXEkfwLF+xsmyVnJrSUJBY8AGNFk7V
0vU8t80vLTLRgJbIXhj6k1sL8Fb3Ru7dSyMrc2v0eH2VUffWISS5v7RLJpmT1bhZE8YDTA5RZI0y
4vr63MeHDF3KXtxZMqcsdOotGZx+frGXEgxvrNp+Mrh1t0kVPETud+GdINZgpkG7vj+8OW81SSTC
seJOvKlUKo0oVSUyOE4CoRKu3Alk3XFUBYoRBLrkreEWAqzZ3B46sCcWtalp7zcOvhheV3Yp0BPA
qYmAyJBtj1eTt86Pkg3mQPpHtgqqbqeahEDPEciTWnqujFHD09dK44WlnXYLc6UQpKh0DBv9rSBs
uZ5pwWsHCI4jP4yNbGnep5hX61ojNOuWuJnm/MOlJWZNYy6PwbUBS7H7p+ZLOr2FBNKYcYTsGLew
pLPDkqHTiu49XP7sDHut70HV2NccFJ8QQYW2LEKmRc0MgV/KDf8CnW6m8LdFA/gTlDSnm+JiNaO8
Hb2iCLQJfRKEGzQCjNpGzb5Gs+Xeo96K/NyMnqHIUH8OwkNQDQZ4IACHaTZSfx7UlRgtVSTnvBL0
FAF9Qy4JTpnFZhWRXqZcguRx0kFrd3wuhZNMLF/9k3PJRsuOkpe9SNLr/WM0u8AXRpnXW4Tagtqn
MNrC53L9D5CLZp39NOgTQf1y4Wac4qqbSceFiIIrbnxkjq8nneckNQ2grOHwQSIacQwEIRcXS5wf
s9vowgpzOpoxiPl2zJGQE7ZDgkocqkEtuuA7aHkPS4CJuXcXeGFwr03ym0B6Mpd9J4EMEFc30mBv
NW9+jlDxdkG6Ez6Qk/cSLyCMZoeGqcMZwQsfmgDXEzgKRRinYYW0fvhOajhx+bOqXkVuCdQyt1Aq
IjIAZ6Ze6JsAWQtiqU0GzenJORgdUi+EmnO7bkLY/sbDUJxnxlFqrVujO0JzwMVMleK9BwmEnr4U
kP7plI/7O3xyUeymQ5/NNF1oxblpiS+kLgxDtLmhI9QaxZJm4lM8ogbzWCF9veSZ59JrgI7+Y01l
ik6oh8Qi8NOak1ZkI2V7PgOzVPhechsh/fBBquUapQLP5se7MPbNvBTA8TNu+7i0IMhOx+i1r6AX
X22I/6L1CXX1w/8h7byWG8eWLv1EiIA3twCdKJEsqVRGdYPocvDe4+nng2bm/CSEIeL0RJuKbkUo
sV3u3Jkr13K7Zz9DQMURYLvvSXIHjxFqKeLD1AY8Vkd4Jx7gOjdbDu4LLcKwg9ipQOdI+gSJdTPY
QvJieIEtD5v7M7twBd+MdZazhPrZDSC/MM6V7L909d7UBQdIPJ1Uj7T8dA+1tFZyWtqXSHPS50nq
Ej8ym92O6BHJK9YyMUInTMWTKeQP9we1dMQQbqBhjlNNImUa9NXFYLlNM0BTaZyjTFXtNpYtx1Ag
AhATMkq55xkrl54yOYgP+9Oi8IrSAESfczSUIfpR0tSucT591+wNWBegmF+nDP/3H6ef4eYnqtz2
d/7t2ZSknSmvr/LXXo+d9sv9oS+0fBKg0zPFY4zCM7zet2P3/Y5uc5lPUfut0tiJsUn0x8g/6M2D
OD60feR057qC6fsoAnYbfd4tO2J3WBLrNfqOJRD4zWNh9i2WGSieZBbmWSgOeh0chGKr8zgZXjLY
Xa09+Y40/OsqTsn76g9kIsNapXopu3TzBbN7pJB6hLoGnit+/CMzdlXVPLQBfHHaztDstnueej/G
P3kc2Un20K+hMZZekXTim/RHkj5kQ84iFLOJWyFraxMybPqZS3nXJONnFdxNHX8OlYvsnlCI98Jf
dfJXU17D7mH4NcLCrlFtDN/EYHD63JaUyi5lpGIJDCX5d/2WfO7XdJqXnnXUvih5U5oSdcCWt7um
UQX0tIrKPLvWd96xXuJuWloNzbQ8aUPimGpkW+FjUjv+J8VKndw9DOOG/pmNtDZnC+7BgmPAoEZM
+ETh4PZLWk9KgryTeHiPUJGkx3hN72HptscCvxkyBAsG4Nmu9D0ly/UKUdja3Deo0h6E+lnSThOf
TPGc66pdVI/BGgPEtNIzD3FjdLYRuyaoCjdVzbOVvmrWz6nQVSu7lbO/4IasKRkGkRVqSqAyb+eO
XdLmZiaQCRBDQMoJzPNqohagE7IvKe7Jaf0+3PWAjqn59uEBmsbyJIaN+awbgm5LufUvsqs4I+C7
LKgBB8bs7VHJRZpINatZCyep2LufBO0xJoWfvNwf+kKAQB4QSKNBNgA6o9n0VnURqkXE9EYkhUTi
fjl6bKoDJQuPaM5fyz4srea1udmwBikb3Ar1KsjvT7X8Tx6cNOi4//+GNDuSlhDlzTgwpLAh+4/g
V76TSsWWi63xFP6LeJsGc5ZJUiaeJXG2c0y5jqNGzaxzQjtxJL0qDQVC4Xsjr22IpX7CG0szl6hC
b5VFaQo7jpx/i+kBGlAyLdV95e6MrnrMLNso/qkannKbeg20vOjmUB4ycMdkcsDI3R4QKVMqqwkK
6yzv1XEfRZ9ixAPcxlHkSyRZVPYetOalto658irA6Bt+UWi0XtP7nPzL3BVMDo68tSxCJjpbWHVQ
laDSKuvc0tNfQ+gxapTJS8+pzJVszkKIDtAAsKdG1Ayj78xSmslBHY6CRUNSutG8pyFp7Dp8kIJn
s/t6f7cunYj/MfWBjTBFCaG3Ws89J+KxciEooGUcYMB9IwvBDX5NJutIvya94XNQXeYG4SCEbJ4g
/lxomzR2tOa7VPEgCE5e9xCDRAgeuuSHIQDZKbYWvIjNHvxbLRyMFcjIx1UkxSERZfEHF8k80RED
tKtbnRMT5+JbJhXfAbmgRmN0u1ip1h7dC3kFOrzp/yXZOekMvye2riJasZBAXHYSKylpDuxSeTkl
XTVCdDPInSHeibaab+/P9sclxSatNrwg0TeW3zGaVza7iFx/X4fuuSYy9OpdgzRstwIPWh7YlZHZ
dV/V8iAGpu+eq/hvGL5YuzS1IczUkTP+JSjiJh3X3sUfrwq0FFC1gTmCooU5n0oa6QfRpYRy9hUg
uO5bFujn0lP3rf87Tp/Apfz3szitGvRPwAk/ULC0au5D+hBaZ5E+zWE8Fg9iEa4VUac3061LYUxX
RmZOtVJgQSgV3zqrWrOVlKcMlQbDovVL3qfhc299093fg5CvnPmFSAqz3Bc6CskkM+dFkpT7uIpG
zkCXnjM5PLqIuqGJYZcPzQQTMnad3+5LL9isYpAXnha3pmcXlpVktWUKpXUuKWP20ZfnHr26Q79B
EcoN9+nG/G3VEAe0OyPbCtrr/TX9fwycNDLAAMY990OGighA7E/zLaWNnXZ/QhBNJ0U+pCO32Uiy
01E870s1qiu7aYEYgSyVBCRUhRmQm3qWddG1vC6DlMsD+ZiXVwiKwDr/Mhwd1RvB6alIInK39ewf
o81/ksLely+b4dHagLVCLRGI++7+VCydpuvvmZ3fsEgUdLL5Hv2L1kH/6Tmyvm1Jfkrym7rKhzON
br7PVRir4agHkEGce3t/ewHwM92sOUwmOgsBD6JA2xfi9861dmXpI1u8c1WclWQ6pUs9Cl1e5WT0
I887rXIQhxab32K5M2JyR9BdVntjjbZg2ncfvxBKZPpyEaUQp2vjymmakhJ5uj9aZ5SwP/mCj7Rx
6b3cn/OP1zp7QMH7wtUPNHiuUJlJcV11A5eBBbV0BdNH2L9UGVK0vG1XiY4XF5jK4lSjoRvSmIVM
NPxnJgo0HLRKcSLpgRehB6DWNDO7klM7pJ9bES5itA+E3hbk3jH1fZaPtExF28o0bNV89RBdvj8D
C5cvXWeKBS0SzaDAWG9nWY1LXzUCl+sQmJv26JJYk1C+qOqV47ZmZ/asaOSyGguRAEpo1FMVpAfa
BI8qT7dwpW9jzdDsQRGUPvSzJYaGfqtZdp3sfd9Zw9os7s2rWZuFg4GUJblVcdfqbfSP6UdgfNBn
ub8yixf61dJos/SeypMFknxGMrqOC8pO3Xvsmy+/jHDjNZ8GY3ff3gJNA4fBpAmBPwgJ5/ghzQjF
WBoS9xzZwmcR4KP/2m8mcMYrFOg1WTZjr8MQ9mQczy1ENfetL51EGOumriYVdpR3cNXVaY/VXp1w
eu7Z0Hw7Jfaja1RJv4kVWOV2pU1sKRy7tjXztPTPS0KbpIRj3d5QfxTJc6GtmFg66xP/nUG8B55g
DpwPKjd2qYS4ZyTrDaiAQ8lu+kdXeZCUo762ctNum3tKmlWwROUFse7ZbtSLlGaosQJWlohPBCcO
nSsbwRf+6CTCS1N+krtfZbfyIloxOqeIrZH0zvUhd8/NkIJaJi1qPZYiLz/YsesxpgPaAGMu+2tB
56JdhA/JD0NnTj/QrcNyORJZVJYuACL1WOcccHscHFfaVEdt7X25uFGubM0uyUZN8yQUmVgv/ZtH
r6b6uxD+TcBJffc/45k54MStPEENGY+mA+s9yg/lFu2lfvgRRifIJzNPW/H4C3kDnn1XFmeuWFFq
aEFlLOpuf2nrkwq2RTQ9qiknL3vJySlDsatLT32X7ErZP9w/6AuJ5Mk8DGDwgE9wk9luzRI9H4cE
8yaVKFvSt0PyM5f+UbxnK/8sJQerVmxRsePoGA3KJv0XN/6V9Xene+VnxnFCgeS1CxpJsgtARlpv
HIxuk6ABrK/ceUu3BGz7/A1ZBXHWbKuGpZpGksezj9IWCgb+/v5MLp4EeuDpIERiHszS7UkYcARa
o+HGAqI5x6irTR9ohpO17r5tt/33OnOQeVoxupD4YfmmX02LB1MyDxiqrrDMPJHYPUHtZHCJgo8S
Dv24iRGNUovvtbnLfSfwfgR0lu3CzCmKb420Khm6OLdXnzHbxCI15kjv+IyoUdBwshv985hvve2w
0/b9BqY7F+wJVH8FsyKs7KEl527Q2UayQjWnSO524isz8PoswLkP4aGO3tC2AmNs53FpV5KTaWtM
HYsn5l2FyJhiYXJ+t/ZC34BdXmShgW44vZ58adWHwnJUV3ey9KmuA0eEpbcUo21OLUaEWLP5F9fZ
1OQu034J6fIc2pzmQygKI86epklHCndWvqc1xS02svxk5is3y5LXvTY2i5NNuW06TZqMjV+mDq7y
hEzYv3GC10bk2zk143HwEgHXTrjhluUmkn/ECmTc0rfATRyp8w4JDcZ20427PN2kfbx2jqZFm1/a
bB7mU0SWBe7N2w9wG6WK/cRwzyG5y1h1AOBs6IEAtUTCLXms210T/zTzUxogYxTsDOHrf+89ruzP
72+4ROmUjHUXMcxtXPHY7OOXwhnEXa61n0Ue/8FqL8bSmQXewNEBqwVme7awgxiGQitbnJtO3yfR
WZN/jeW30n0Us3jvqh2uy9ggtyfVPwsv3ELNedKt1cz1ZGU+8cS4hA5QU5ABmF24ci3WOZzXAm6T
TpDhs988mAWkY5AOejXUkn1rG/AFFEp4zjLp8/1ZX+jNmGoCEOIgtgjRjz67E2SzKyp8unAOnya1
xX4HlzbpFhYAPYxztDcfgq2QbOVulzrFYe3dsvSmMAk1SGDTjsC7d7YEftNVZSSrwrTt9Tja+MEu
UV/abXSxaKDbuvKnlfEu5NMwCLks3YAWwnszX9m7RhJHsSycK0N06kLYAnFpBhTpK9t090b+V7Q6
R1k9XQuLfGN29gqUEknNWT3hnMWfe+mT3EBqbJggI21YLnbQWBK3VpvSX2OOX55ggGvghyV4SObJ
bMkPfGXMG+58GHWlwKZPKhm3tQl63K4fGxXW1TUWv2nDzjY0EkKIrgBPmqRHZq4s4Kj1ZonJQYC7
HG0sH10PT3uEfeLh/mouXHwmMRtkCJDJ67C13/qsOms6PRS4dNvMfDDJUpjBY5KYB1MPHEn5ZsAk
et/g4nGZqHHgJqFhQJlXPfOwr4pBlXHTAmUQCkvQz9Gg1OsPgZnQRvaM3rqDWMNWyuDBM6BwBtem
ksEhqt6E8vfU+yx7X5S1CGAphobEcyLUBdk+EcjdzoTvaYGspKFwbmOUqoStlvLPU6jguHjzSald
Dc3eq/Zy0m2LbA0OMh2a+YpfW5+tgyZ5XlM1vnA23DGxqwp4kXbWc7toNYjS1qCYi6sOg4RKvQS0
+rzKH8SljHBMjjWkQP2QbZ00h0EJCDPoUIhzdJGk1Tz8wl1BCxvEAVQWpoTZ7OmV1o3QsJ4CeA8U
9GS52aQXq95l7iV1c5s2CahsyZv5MKhmj3JxSZPHrF+5IhcHrk/kmDoNICha3S6yEnVxIwSpcO71
vVnUO6MINgYlY05zqfxGrGtlty8EPhBxIGsJFSciPeosJKh0+L97Mj5oN+vixsop4ASClG5aI1sj
UFn0UxKTi1g555g00+3Y6l50vcirsEWuwmEvHwRf7B9a4FcbM85OnkXPfhRn2rHL/MHxJX3tIl6c
XWodPF0o4FIgu/0CYfDjofFF4eyyc62YrIFPyeqxgTEmrN/8+NuKK1m6ibAmoTREdytlz1t7o9UN
vZuwmlXy6IbRpvqr6o5WaxcUHwwtsnl+i2vVxqWDem1ztqIR9FGNImEzKW19zO1829DLEf90nfuD
W5pLpKInAmsKxup8bF3ZtrWgWcK51N23tMh2eQxlJtRH8Q+aN9TaWynZLtmjGE7lnbcnl93s6ZlF
ktwkEWvXGE5YB3vhUu2lRnbE4rVPDvfHtuQJrm3N9kkUBKKbTfuk60c7aEDcr7nTpQv02sLsnBdp
baR1Pgjnr34tb3WnCoStAFj0/jimtZ47bcAS3BYkOMnUzU6cXuq1lFiEXnqhn3rz4PWvpvuQF/DP
SwUXyNZ/vm9wcVig0Cb+dwps71DLq1SHpmZhNYEWzumIJJVgObWLEIwi7sU1+Z8lx0VBndYL0hwK
Cmi3R6topFxOE4K8XPva6U+p8d1f64RcvHGvbcyOUhGzG0sSt2cX/mp3W30dzYMROUxhahubQPlj
/THXSnIr4zJm27w369gdW2xa8t+4+Wtal7x9u79Ii474alxzN6grAokUne2t4IPE+FGCAFk5i+6B
fHH5x/s2lmvMqksHipZZgMPgyegpnYXkVtHVQWOK3sWIO3EzKtpgj2m6xoixVFcm/gXTrpEwQCt2
doMngSt7ZZ4DztkUtu9QYYSezNjm27cvOTyX4mHN4tJ+vzY4/fxqvxeVm7uSAqSlSC34mbet9bMt
JdjdrZWDtTg0+F7ABZN1BxM0m0Ez92vTDHRKtVazieiyCsZ/iiNdD2kHiD4/RuXJt3Yjl8wgkYF3
n/TwLRlfVnbO0uVy/RWzU6dlvjUKvgEEK/nTQNNwrL+X1heeH2Deexs6dBHdkE2fnfvAceUnvkRo
nsZoDfG6NO0TCSIqP7oMQHF2MGMRXvFO7t0zLEJ2HgEDDU/FaNltVK940KVEGEmo/5iaXzu6N5pJ
bI5AXNAXNaEiA5dwTPXwQBvrpbNa0lEvUQqTuCmdNPWlbFYwNksnB4GIietn0m2aP2arMK+0NOX9
U4mnQfChkljxBgtLysGcUGYTxowL9nYLt7qRGeaYepfKgm4s8HAI3HnRD7/gSVetBoELS2fxjKPZ
FQ54AvuZuTiXKq9RYv+S/FWPNFtfIMk4Jtvo1L/QTOF+9iCsDekM3t3fudOOuLkJkTiddDYADolQ
Zc0rAN4Qh0rRGv4FOvhe2UyoA7VCD8TWgqfc2BXdSrSyYu/dBV87hmFMuzrDnhSkSFn+8OXYFoaL
VX1FAXFTpscy/HR/hB/WcRJxJbnH+CwNuPrsaDZS7WWdq3qXtoq3Raoeym4fR8+FpX5xhc19Wx8W
cbIFbghU1MQGNu9OSor8/9gChQVUZl9AO1Ybwn4VM7JmaObQzT5pvDAyvUvjfio6BZ5LlIoT2S7W
CAkWDfHcYkNOOOQ5cbRJhqrkxeBd+lbZhPQImeqncLQeMvnn/an76FCmueMIqNxPyPxp04G/2hlx
KEK92/n+BYKmskN2Mhw2JDk2apIdeyV4jGOwbXAR0MrDHhGzH6tjXdqb118wm9SJBSBr+si/gL/o
3ehBaI+VjhigmmyiCu3BONlI3p/7w16a30l1UuKJSfViXjgylLyKFSvxLyKPS1gl1A7yKPdhtba5
bMeAXB/AHmdh+vnV7LYVTddan/sXNT6I3p+JeAXyCv+/pv5lEXme/8fMzIuFBa2yeo2Z1hu2eYCa
XgQzWlQ5VQEPy9rm/BiwTeYmuDFQBVLZ8/OWF2hC8wrDXD04Ej7sLQw62/XPntlutS+D8D0KpZUz
/hEmNxlFRY+3A0/YDwjSdBiKOh7w1LCF7YVD9xw++Q9+dVb2+lppbfJNc+9s6iYp+kkYhAz57aoV
ed32vtT5sA3TpPLkcRBObvBFkPf+2ka0pjfPB1vT3oDjZILkzpbOEzSzHerWvzx+/2HY1fZykeyL
Zf/e7S4PO3q/LruL/bJ9QYLBfnkJN7s/rxAdOoSTm9c/20+vPz6dv/2BktB+glHneHbezttPo3P2
t7//Pn+1Hp4fB+dg2I19hP/27fD5+Tcs88/O52dne1xZoCWHP+VR/u9AZg4/zmj8M6aBeGf1U22X
B9Ue1xIm08Tfm6zJlVwdp0gZA6XNemx4IbGP3ugEet5aUPAeRH00w9VM3A5AfN7CC0WiXkbQkV4k
LbT17J9WDWw/An03/EIdelQDR076fZtvycsV3aEeSwcGUUeMXkv9JUWApxMyGsKUDZiv/X3HNTnD
e58225q0wIC3Ekoc1xHppH9WoBiL8wt3J89lFc84T/fpQh8HoTT6lwjCviimu38lYl8yQNsqorJT
gMeNfbuATRepbZdZnKxYw7UXuCp/KIvN/Ula8LqT5CeRAKI7xKizR6ueRcDbXZOg7sX+pDnyShC+
tD9ufv88H+MG5PPq6ffTdTr6CTT/0taoLxQMbOPwJzdeTWmjB1+FJIbq2+7VTT7YUf4gSn/9OCZq
+BdQUSpm10OWbye2rRutMAcmtm0T9WLmmvSguN1Kt/mS46cGQSWC8cERYM2s+G3aBhS5uKojn+Yh
KAIPiMeGyjMC2ZHNq2utm/4jRHka15XFWcqoMxQjllwsjr+AI9uv5ub15+VT5ERO5XwX6IHlmWfX
x29Pb9ve2f42naP9z0HpV07dx97L2WfMjh1EJnXkK65/UaIn0USrghbMkUTmVG8qYh1s+Ekdwk1s
NLbRmI+S4u97pCykR8H8XUuZow0/c/nN9167nkbNfRtuGg2qLj9w8BJ4oJXge+ECu5m12TELk65r
PV1ggxZwD4qbEChhA1uHFX/L4oIe8mx7/8QtOP8bg7M4J0q8SkxU5ocS3yffcjeV+Gi5/kbIVrbg
QrCIIfTIqTjBjDFntVO6Sg78JkIqTnwrWiCZ6UaR4JOrNomCFJr2po3f7w/tvV45c7lTxEFnDk9e
Wp9m3kTVyzQsszi4KOV3ycSzSzV62L68lwWIwl3rAXqyrSX0D3rwRRUEp6k/jTLAoG6Nm2nBedLm
JdHoNRWFAB7dnvEqKMUq8xh7b0g+NJIDlJFJ/l8zvExb/crKbO/UqTikNdJWlzb8oe5Dbd/4X+t0
C2X2/XldWkmoJLBGHwu0NbN4IWh4k9TNEF7qkS6vc+Yd3TaFOLP9mSa+bdFv6vDuuW9z6Vxc25zF
D67uBkIiYNMifqTpdatuveaU+ZqDKMN/bwqELb15CALSCj2dmKtQRS+GgBdiFl6k2mknzfEtSM1C
/eTWJ2E1LbToJjWZPAYsWlRl9dnA2raVICqosZaIWwEJxzacaoPdq5DvXU86BS3aqyjp6s+CvyvA
WJR0RlnBax8y5V13Lto/naD8Sn6qT1XllP0/KPwWwbeGQmNP8BNWD75+MOC9qR9C+UeortHvLPkP
QILMF1E3T4eZ/wj0sRmFsAgvwVjvKYQBZNOTp0SCq3Ktgr90iqDUkdhy9NGDPLpdGLcOoliw4vAi
B79JMIdrafqlfa1TsgUh+J4mm/3+qggGzYpYCovAVGjHh3A8FfET2kM2mMSuRoKi/q+1JzlFpJNo
tqc+TcAzu5dDo4LdC3mnS6rTMqS0dhgeSYyunJ7FmbuyMruLVV5E1IQ6Zk4PLTupzd9k6tfE/han
78rIzMkxaakuWU14EbO/fXLSrI2UfhXNg69Htpm9hWvd10uxItTH73AOYP/v77Orcyp1ykA4x9RJ
3saPnmIxtA0V5qN0jZN2aYtfG5oNrO61CqFJDMnGZ1GrtpLB/X8JjGqXqpv7vmfRFGUo4qYphTrH
KtIl3AfCWHGa6nIjty9WQ6FXcKzyayj8uW9q6VkOHxjgPWXSFCf9fXucREj8UOzkrSR72qdkSA9m
KdqTFpAbDdvIHTeKBrGxYwpfgmANx72wdtg2eKMRE0wUobe21VjtYkHGdqu85PkhRWgAl76mEL4w
mzdWZr5J93rBIpPvXxpTyuwc5KkePikIVvej/hKpDysTOn30LNyAyAZUP7VsmtPmImWDHKgxmfXg
0oSy+OhGcbERYwOS+zxttp4Yx1ut68Z9LxWQ6eaG+2hUQXjydcPd0VqVUubMsq9Dx8uzNppgZWct
nE5Ekkj+46On99XM0SDvJrmEwoRflrevILogrf67VhO7T2gFV9yNVNU/kFP/5/6kLM3JO1UTl/cE
I58vgYCeudpzmXZ9/hpFyecUQjhFWYtil943EKFPjHMTtEuZp8k1ufLq0IjiC+Q8wx5q/cJuxhDN
Ue8sACKQa4+AL7NRPWqIPPM15duFYSJ7yBn631Rb81uwVWQlKZI2vpRw3Ue9o7+NCFbfn8qPVWR9
0lb8HyOz+ykaDUOorSa+dINdDNC8q4IN52hhh/9kG7jDdv72vsWF84NBOmzptYSecZ5NCcU0cF36
YS5laUZbNot4qkzJAjKX+t8NqSo+eWqyxi06N0p6EvThRLUN+ITLceaWfF10kwDai0snt+B494Z3
1gChFbqxD5WVrMmHHPpkjPYVCJtopp+gpbd+SBF8fawVjHniW97AfS0JtpyjaA+7jXmxjE0rvTUI
VCWi7RqSE+krRbn5vpnsayh/6JACqTLJm1v7ve5afVq68UVxY5tsdg9MJNL+jZGJfYVlhEx+Dt5I
KH5YEYjxS6lVtq5968vaFlYFVxeHcmVldkt6I3IWYhQkl4H6Tcf8ZRN3B8Td9/fkh0fdNGX8A/R8
enywfLMpU7sq7GopvkSRtKtMxAb99AsNTqp7kI6GtBe19EFKzJ0q1CiFVDDeIUW9dhTnz5H3j4D1
EFzhxCA6R4NLUim0jcmUgmA0N7W7gWXLqR3Q77Zw/Pz799/k0oHsuD/0pZMxKSkQnk6UE/MKMmVV
LzFjNktW+y8wzZHoZH+6OyneZuIa4mfxaEzqObybSd5znd3OsxHJvqiU0xBHlDryTUt4RdJvKpLH
JCWqqH8IrN4ueJOMSCzk/t8EnuN/MWKZZ/PEXAJUa/YNiLG4RYkmzkXkDnHMjmvVIzzaDga9x25e
uXac9cHhvtEPXUIsLmoaPPzI6tNZPC+SwAQxup2JVQ02FsH9kY0Huc/eYtmxOrg9YP3vNjB6KtZP
UUs29lCjmkGJW9FWMiYf1nsqowN+miQhTd5Y08+vAlyxydzYB6v6bCqCuBVd0dFRDHXGYfRIUGkQ
YWZJtb8/+OmUXscwkDkTkoFe5bYmVfPeZ3tlU9B8oY8UK3jO6sHfVL4sgauXx5WL5ePmmszAvcd9
qUD7MYfxqOVEyKViBuKWuvtT54WjDNIurYOdnkNT0H0r6kc/aGHHPAfFuY7rFZ/4IRP8PtCrL5h7
XhBtWlebwbMew1QTb4ThsY2eNDV/oxrWtJJNeTHuE/SGfvU0NdDXe2xyyM50u5ZPgnugvUZZ+6bp
GXYz+e9pB25a4jMDdPZsu+cjBPNJw4J3iZQ9BFnY7aNYko6KS4N24ZWKPYaVBKhVquH11vRTlGf1
pq4CeSeijPpJ9c2pV7euu+NYS6NtRW7sCDmimCKX9yZP6q++pv4UGtThCysIt75PMuz+BppH9hNB
Dd9PfRGnocnzlUUMtogHPa5PjeQ221QV9U3LDbQP+xDZCDRkH+7b+3Ba3w0CCMMN04rEvrk9Jdro
+4JQF/XJp3yVJi9m/SITHbXlS1v2ttH+KDvpQUi7vfuteuj8x0b7ifsafWPlYnrPC12v3vQh8IBA
xiFRS8N33H6IZ7Wp2WVVfULa48GTjnX3DdkflL8L3/G8YKsWUPq5j1aLNreAvkr7yfO37qe4+elp
7S73TqmqH7Lyjd5Dn//h0cfTVpfhqy5I+26N8PNDw/z716L9ycfwUoFL6PZr+4CcXR339YmUzrHP
bKtRoU427CFGZLF+9aIGbd0/Ok0npIePSjpuq1rboL2R6A9dfkzKiWT97Feak8Iqq1mftaGfOE1X
4C/vL975rNKr8A7QIrCfa+CIZVnD+Bo3p9hI8tEuOy1/TqVJlFce/QYMlScG6iYu9diyG8/wH+Uh
Dly76BF1FwMq3SYts9AWqqUcvBY5MGpbb1TzGBZun26bpJTOYdTQ41m4YQoqSjCTX2PoAV/PvSb8
VRRa58GTXeanngfFDz8qRZK3chn2GzWtzXGXKpECQmBM1sjY5jHGtEIq+S5ue3py6KG8XSFVDaCd
0sg6VrCX5m6w0dq/qfSj9gfIRJ7MtU6J+W3zbg4uFZUeTfpy3132leeXxqHRPQNzwLXcgp262dms
9f3T+mFMcJxzEdKeB6oXRzELEnWph4raz4STF7inJHbZfeXR0MbHSDipUc3byZW+3Tf5wSFhkoqi
RPQJLQRCWbfT6I+eUlLRFU56eKTW+9DVp54nYqB+uW9nfnNyVyssyDQyA6TDXExPary2jdg558ix
zRXf8nEM5IPoCSMew6nygr8dQ9NbhaEPvISEsbRjszyUxRFdqG2bDyvBzzyKn67la0uzAmmSd2lZ
xbp3Hs3RkYVRtIWu/i3U5kqd68Num9mZuZ+4KlqPShF21OaJQHOTp96j5iW0Aoe/4nKtfDDdnDde
BAdHEDmR/RHdwVZ1O4FDrkaGlzOB+RPBzKl3N3CraF94G7TS7v4++LjFb01NP786R62SKY3fYMqP
3WP3ohRbtzlFyQ8iPKKHlc29ZmwWMQhSZqiULZnGNDiaiI3AhW/niUZTNViwarQhMb0/vIWFu57J
eYZS95oRMjYsqsnnIKJCYrqbEfoDmm997+99Wwvb/sbWbDO2eiOoUW55ZxFgRtA5avuU8tIY9JWH
1cKmv7Ez24x9UBmtGmNnzN5AB8B8Le+kfGVffEjfcLRurMwcEbF0D6cCVjrhW6Cb31o3+Zq68qP8
Gj8X6kbwghc5pQdOGxsUEFf60j96p1vjM8c7ZrmllJLLrjS+WN2fIfkv3yrvg5uAv7T2Ebm+UzZe
7Xo9c90uGQXvHFtQN/SSFnxudLlzPKnMd22RZ+ei6deyyEvrBqkAqAbglvCWztximwjj0AW1f+5i
sbNDkO3HxBhSrmRxzdSSAyF9MgV3ZFCodt2eal0vAx4FlX+u1SIUtnBTEM1mVQLul8fUp7hKvBJ+
ySLr98VYNFtX9No1DsGF4zC9lhBwpvFNpfX+9huSGNfiDUF09rou+K4EFnj9xu22Ul8LzpCX1Uoh
9ENSlUVFntcCvkfXD7WH2aAzI7bG3qqjc98iuye7cD+S2kQf0Su7bTRG+9B1nUYPzjKka/eP/rJt
QHV0eRApgDq6HWxRDao2alJ0ht84/hpambgflAL1N0uJnB70N1wRkrAtLOF7LXXdpigyb+UuXHCu
hPFkI8mao2Qyr83VRh7KQq9E58xqi2TXj6P2uWpLcECm5WfFztdVMXaUtEiDjRtE/loHz5J9rkk0
RPgMOitn610bbiro6RiexUFBsy0s4r3WVO0XUfZoQuF9/ij6Qr039ERea7NZ2Go0v1DTnSJuCLVm
J6sYxUGKmiaBI17yLhkMbnurLt1Nmpm7tizU/f3VXjLHq5fDBbcBBOSzjTaEjVwZZZGevTGFjYzn
bJY0ToErpr9oTZ/1QwaRbU0PJVqkrM/UTjnN+5WvSlvRLDt/zM5ybW4Mr7G7WH9wg+AQyafEGx1o
hTrBtBtJdxJJuKjUmqtEeWyMtSthYYGRzqC7aJI44Y00m+Wo8mtf1Yv8XJBhyg1IBfxsb0XmMS/7
xgnD5kUWgu39qf5Q9mP07ywWsL9MFO/zLGI4ZQYquSnOZWYeWu8foXgukm+Ge7GQ9QUxoIX1IRg+
e/IaC/+CtwYPb5DvlllpWFBvp90cMtrOpbQ4S2r6tza8bah1dJaG8cpFu2QHJMVUsYCpCcDNrZ0u
cqPWNa38HEV4SDVOdFv/6saavmJn+j2zmJJsw8QJwhFRaM29tRNScEZrNivOQxVsk5JOcvJyWhfs
1PhV0Vbi5YX72yTDQa8zmsIABqYTdLVnvaBxBfqpSYV5SfYsCWm692DAXAmEloZE+s+aTj4dkfM3
TAbK3TWsoDznigMD88EcpH0Reqe2+tKJawjBhXPIDpxktrlOp2t8NiY2qmB1FrJ56LA3lS3QFn8c
Gt6A9UXbJ/+Ls/PakRtZuvUTEaA3tySrql1Vq2VHuiE0kobeJv3Tn4/9AwddbKIIbWCwZzYEKCqT
mZFhVqx1MKsfwfxUIP2aWz8SZ+84vl8r2SAkCLSYlquwHp+Q5aGcTC2pLlnPDHX4Q9ZCapD3PAa+
E2vu7Vv3/vNdG1u9Zl1aSlNapdWlaFF+aYD47xEPvZvrYyBp4ULlxYSEly+4MiE1cZtbvZ1ekIc7
lg/KIzxLf4w74ZVALkGe9y7K2/Vet275RteXYLFKP0Jngo7cd+W5U9scELTAqiJnhxEKqZShr0QE
T7lVvdzew/f3+trUKn7uELVclAhTyPNEEvu29THN9tBMezZWYbLUJFIDpWjGMGTBTH1fxRmc/rnt
m2Xbfr29no0DeLV1qw9GK2fIK9lJL3lYu3N5X2ccQPtR1kpvtnc4sPZsra4a5XajiC0+k/xSmkdj
/Nr+i9iul+V7A5UbWc71V1p+yRtHZQCtqJIcS0w2lrM3wufiZNQXJy36FEWNX0mf8uRpoIkdAlEb
lL2gaXOlvKpATAFbatrqCzpt0EU0HziQQ+EVYfMtEcNRniI3C0n6yy+3v+H7tIByFq8Z547yAkOi
16ttrWk2RznNLlmN/ue5q0566rfGnZSeA/Giy79vm9vc3bf2Vvm+lanllBvYg+bUlQ+F//zxV+XO
hxzGpR1TS3K9vtlvTOmr4ESdReY0KUNkbXiQy8c8+m9skXOdPEiumY1mpLN1HcrD1djvmN76hBQJ
wcUtH5DptutNTZvJ1mYNBH4zSn7shvrFtql5Fr/Svdn/Taf51tTqXkRpbelNialx/jYzEaCgxqv2
x6BEG/6uTKeTZvnhPMBoXMHMU3txcDTF6ArUmm9v9zsVw8V9v/0lq3sTBfrcGWaJ57mvL8Oh96F4
bP3h0H0snoFofQ/Pw4f2AK84cn5p5XrF6IHiv/0jNk/zm41fnWbkfeoQBd/soof/8H7M/8DwBt1U
9zn/JRc7BYk9W6uTHGREZ4NdZRcrPBVRxTAJcJZjXbv5bzhmjX6PzeR9n2jZ4GUsCKQHs2Fr9rCF
WiVQrC67zNJxPgrmD6R/c7CC+XynzB+l7rf20M/n2ETnN/fn5jB1R3OvDLmR1eKRyCUBQxlLUXpV
0RIIyU+JyQ7nNbw1p/Ex/4ch1Jx+xe95dMO9mv62PdwTylN4KW7T9VVqJCnNrTbLkadoNMUl2R9D
t0iQkfDCpFeWQpNVt3TJuvK/nK4HClyyDIq3bqz6f3jumDwhbFxS6ncDlSIZx1auOeCGLo5yfqdy
p6fsMS+fx2zcOchbz/hbW6vLVMsJrQy83YVmUSi+ZNIHydlpTC13Ye0eqTWADliiDj7p9c6mmll1
ncATO+ngoz1O+cGPbKjSYGYbv9vJXgFqyx5kqewfFHzQWK4CLbOV9bno6+wSzOdwkd38Y5r3Yf84
mT8G5+62H9h8ZpD7sKBW14CmrxPTOIrtcpIljImvU+LmaHlDX5b0I7TWiisDOwtNT6qNgzr/mvZK
lVsrhWRRo+cHnzdl8eudLbWmiKM+zS+SDPl5Hp2l8JhbyEl2qSfZB5S0b692y96SLAJ5IGww1lie
JtS0eFRGhqhj+cGQHsH2eEHwMdR9q4B3poO157bBLdcH+9ByD9ha9EeuF6hnvVx3uZ7ziFdm4rbB
y58p4r+/huJzqO1haLaWZy/CHJwd8sf1SOxodTN8KU6O3wvcEMIeM4Tmo/CMmEpH8amMgp1U9R20
gm9H/RPteTgqGcVcD/FZWQg+SkjFZZ6BV1Cg7ErtMtVftO6x1T73zvCS2cF50NzK0A7MrHjqU0gz
HHRhNfcMPhv+HP+S4ofu2+19f4Usre4s8xzMH4GAXTgcVnfWCas5CIOsvNhFch/3xmPT1v9qTvXb
APwMqeTAgTOYZdeFfKol1WtIRCM3jAhfFb08Bo3pyc38QUpO1Lh3fttG0KNbYK0oBMGBxUW/PhSa
2QyaOUrlxTL/jMH0PKuJa6NPUc5+KH0soGNpXsw59bs+csfgTrc7T6L6LPX3c4DgB/Xv2z9osbfe
K5SV6JoaIDHZr+vfk+SNHkhDmF8CO/AMndFY3SrO8ZCofhV+um1rc+1vbK3cddMXshnM+hIL+FJ3
ohHq1Wy8yPzc2uO13lvX6vLlYZzZlDN5GrTooDEIrH6S5PZYDDvZ6tbTy/Fn4A14IEXU9WBPQs3I
Lh3cWDMgv5PqFUCKEr1LeHVS2etS2Y8y7Tgzamfle3P+G+8ftlEABSBJu2DdKYA9YUryPs4vYdd4
ZWzdp1PzxdllBXsH41puui3TlaZ+48ChtXLVStpLlghEftEAsjdiPMjx8NSFnzrr3yx0/NZ0Z1P3
hyC+C8XwU9e/ZLvSgsudXZ9TmOPkBfvNWLK1ShbqrtHmOShwb6aeeapdonjomH9uH9CtB5HG8cIg
DbbHBI5yfRsAyqSR0bDQuPjPzsL7PMoPxmj+norxwQDrasWWZ4TFkzEYZ1v2RTf6t3/B1rHlQeRR
BA6ov6OiVave0Ouszpm2w1oLVgeBpZCZIRFOO/576/BwZqFrWIaFaTVdr1UtND7W0C7gHllx7c6R
4Fh21IMSTHul+E1Tr68E+tGUj9bhMNMpJkOhi6niMIaoz05CPMUUDXbc67ah5QsiKQzL7GpNZLJ1
G1sD30/TYUr+Eg9gk9OdftmWEYZ2AGwygA8V5ipj1pjey0uHQEKCc/TQW+rvoSll12zNPfTW1qGn
m6xS5gYDDXr9+hMFeVnJVUAE0UgDxaKXMh53NmwjRjGWW80gvowW2lrK2Oh72xnrsrg0c18GD/nY
0ocJaN6cKmlqg/tI0siVpWByEl+ig3jioZLzw+1Dv7GhVKJpVyB0tTQBV7cOFuupidq+AKH1Ubep
anaug1TxbSNbUQFEkLStFbB7DqWj683MyyyyTdqHlzj3vzmH3v0Dibb34fLl24HZf/dr50IlsfO6
btW+3xpdV1ecys71JMdoKhofPnw0SEb0kaZSHJrkvnW8sYeL7BDod1X6tYkfJAiLb697Iy6EkkUl
CwVerMrrze3LjEkmLS0uINrMoxVHwaFhVAfSZyaxbK06NibSbbNW7RXet14NAFIMcS4DQcCsV5cx
j8dSjfifCy9X9bOW2+HeLEfdQxdhuI9bezlRSnKqpnhkTLo2vcEBSRArSf7ChKHkZVohjn+/GfRZ
LU4Zno8fdn0GRlQbswplkUstpfZjUzrKQRAXPahVLT+EtRMemqGafEOP5I+3LW+dcYaGtEW5iD6z
uvz5m3qpHE09LNRFdZGM+RhU/V2ReFMtn25b2Yiw6BotmCs2nOxx5ZpkJ5rHdi7LSxcc6vqn2t99
G4z/dsuhW2aYFABFiKOlyLL6snRtR1HKDdtYpXzFLCF0HOX7Ydaey342fIoQe0PvG46KHhJRzpLe
4CpWt3fOozEv0rJCD0l7UArGqCH2yqxzqSm+kd31JxlNn9ubuXV539pcIzOLSmshGqJv2w6f7PAc
yz96+2OXyfc5VblMe9YRkRbqhxlgal58bsLyVO3V2TdegKV1tswNwZ/OE3B9bBwlkBrmhivyqtmT
xh+i3ItfVf6GVWCFSAiEAjSoiTfWb4wMpCYt6oHmdHqnJAcZVH5F0njo+69D9lWZOjfMPmfpYU8L
dCPSATpOLEDVCt+/nqLsJ3MMAo3ssctUccj19qeGTIqXWrHs5pVd+bc/5tb5gdVmGTmj0kzUc72R
spSWXT5NJYFVN9euGcuVG8LZ+6L09H96575OTXSN+qRGEFmSd2KtDSdM0EpcBw4epvD1/FlJYdtK
YokmpAM4XEQeuklpdmy0u0EqFle8M2KwcWyYZCYOYqIEvdE1rkMLprTXqoY+ZPdN6Vo32VPW2lgQ
1VVlmdJnuAMg2PV2JhlglB602SXR9OYunCBYL41x+iC0LL04pQpqSlJDGMlDa6fFteFIl0oVQog2
nch3cwCDNg7CbubqAlUe9Sqnfeq76S6Z/4dWLr6GKUzwKmDO1gMOoOk7ZZhS2v7z6EWh6Yba4faR
3Mo2gEkAV6WltHSnV68RZBp5qTpANMJCerBxMv3cerXl20Hjhn35MbIErD1W7w+17QZtdmzzPaH6
rYOikt2hBK6APFrP7U6mHiKRDVgjSGPaaJ9F9+f2IvcMrHL+XtgzM1hZfRHF4yh/G8tgz0svR23l
wAB8LxAf9pEgZ5WcGpUUaXnAhyqyY4EA7T3kNrpfijv1yNiWUrv2Xv9k4/mzCKUIpyiAgZxaWSyi
Ok/iKawv+UJWHclnC7Z2/VBqENnuBCxb28fY1DKkxUEh67i+Z/lcyXZVivpSWo1yKMUse2EW7/Ro
ttZDbKIAKtBJ79eHwJRTtRSVXl/0qvG6WfVlhCpMkbgQVL2QEe/kHBuenxQe+LmuWsDd1ih3OCxH
e+rLBhFoml/h+GB1+knDQ7vRzsK2fAV7R+K0lJnftWEoKstkNWlzSRO7PuhO/TykXXlXxDuHfGsD
F7WxBbWzjAYtb+yb4G5GJGAUnd4Q3GXHQYouSnVidpE2f/Vxl8h840igekQKA8IKYIGyulFm1URp
YmYCabzy6+yMXpHUO02PLRNEWUB24FSiVr4KttJ8mAZ6hGDHRA9diRUkh77L9lodG+fAJqxhFRSW
iDxW7s8J8H+ZArBKbezH3kpcaYaiycz9Pj7ddkIblghWQcswbvfa7Lj+PhL91kxjhu4CJYqvx7/b
8qsMPeEumej7fQOLtiiBABWjTLWGiqlSXhV6DwjanGX7eTTs4UdYU968vZr3oQxWaG+Cx6Eoh1+4
Xo0cq8mghIQyRdQ/6UNRwCCCtqQWts59kMCAMI52hUqwkA52OzmH29bf7yWulpgUgDIOA1D2tXWG
yquSF7O8iKFCQiZLjBc9sDI/KEdqZKMV7ax2A8i4+HbKqyA9qGiuA8VRhRw90qvqog0hcOBZapUn
ISe2mymS9TSKInmeBaGA3eTAlE0RmP+YfYWEU8EM2fH24t9fdD4uHp9fxEHiM1wvPjbzITIDsrhY
mb7Cn/ikyd/RaupE7VnWnlveSKCxBlMRBMN0MQiTr621Io0GdG0WhKNa5r4QVf0dD2MMrt5n6stY
ltS2paKGgqeQYv0faK509WlgfjryhrSB4VLrpRq1sNmqdl7drVOwTCwDa8WFU36+/mnC6XMrruXq
AunPFL60yUsTe82wE+ttbTfiZ8DOwGeTza62O2lCI+nzgFhPCPNuCsvgZASxcsjSxPClIP4EI5W6
Y3NzZdRDucJA7+110tdPcpHoCeFE20RHWZLyRS3xwaqTyqtN8fP2eXofRi/FVzr2xF8E6trqCyt5
a5SFijFRTu7SD3EgaEQqdgpSt0udAxXvncd3y3kQrsOeQuaF4119uJLwmRgApyvST6r8o1IOkfWg
hTA0Cv13Yu75+PcvMAt8Y271BYdOODLMV0BdkvYDUkl3o/kdVNGepNnWQYF0aqG2tZmaWNey9SSs
aqsg3+GPT0MWHsU4ncee/EDNgNUnO6d/0xzv/UJ1zHTjuqbWjVLcVROn306VUxyBJZ+d7s+s2f/K
068IXpHbp2TTBZJu4QVAtlArXwWcC+Fgo+tKdWme0vS/zlePje2nv0SHqpWnfPly29zWN6Opu7RZ
aOoCsL6+22naSaIXegXWk8FqAToeYg1n2iPx3bpoELBBqcUrxqdbnf0oDGrH6iZSD5QlCyFX/mSE
38dZ/yTp5tfbS9pABTFczMA6Iw6M1TDac70mRVhBJKUqxqjDoop1Fw3lcVQ9Bh9jzZsNUrzqqE5f
LeeTnOpIlRG8Dc+ydZ7i4+2fsnV28CqMZC8Ck++K3UU7llpW2/Wlng6qeRHxo2g+W+GdIe8Y2nw+
3lpanZrUyIIyiKyayq9rWl53KN3slxG7jD/fl7CBI58p/HmPRW2jIcpWQ2dBrZO8DBWF662O2zmt
CB/qy4wSrELRF0bH+6wZ7uXAcDNHoRc6fkmq7Mtc7VUlNnB+C/c4weTSwKP6sXI3TQ43XZbM9aUH
4EdywcROU5/b5ntu6W6ZnDPlo6H+lBkwb4PHtITkNZc+oPC1k3dsfONlWo34jMI3wcLqZ6hxVtMj
YudzZhiVY+6pAzdV83dCo42LihMHSbAwCi4YjOudRodjzqJAqi+dal1aAIOx+ohe6+fbB3b5Xtf5
NU7ujZWVO5jKelZjxt4uSZY9mKYHY6hL7eXQFjsHdnM5lCHYMFraBDzXyxnCMjaMuG4udt8dZDuD
iEO9b7Xx9+31bJqxTNlk7B6O1nXaIXVhPQYz68kkzWFUVwXMXmftKaK2sOO4Nx7bJQ/4/6aWc/Im
L5RkdGqhg20uUc8BSM9GEnpRIn2KW0hqaydx0xr+pGCvqbe9QrqTFlRQ1MhWGxn3VtBoRtJcHILU
7C7+FewBajfPBHhDOiiQgQJ8uF6YEZSE3XW0JLyJy4TFoST61RPnkJY7V2nLEn1cNOPI4HGay1rf
bGFXCzFNSdNcQpAVcWb6WvrAEPSxbv/cPhZbfgvRAvILBmOQKVmHtI5AinsMh+ailEr3kpZTc1Sq
af63MNT21FQlIjOK/tjH1nycZfWhjcs9BYUtt7HAN18BDsCDlr14s9YEjtWGGcfmAsGdb+boLI+f
Q+kYS/qx7v6Hy/bW1upomlIedHnbc9lOvfnHfrb6f2/v59aHo9+F9B5ZKvOFq+ddKmE+DNK5uRTp
lzBD6eUH2MxA+XLbyuJ81s7p9ZFhbJMAej0EFmZGNQhNaS6w0pbVSdO+3/77NwJ0ZmNBbKlQzsAs
vfLkpiMks00JUqCQy58j1vk9l8oHOeH/1XZsH7I2k13UU/9+Vp0WJe0R8AXM0bG267MQ9kIazYFB
sKw7VM53I3qxxU5TYss7vTWxulpNn3VFZMjEBxldjwJuK5lubDF91J32IMsfMvmg1qfb+7l1xJdS
HLmcRRF/XbzqBBV3/qy+cIN6o/d7/UftuHPfeXoT7lAYbN5oeLgJYkl3gIOs7pPch7HS22ZzaSr1
pxTLyrG37NBrdKP2mWhSjooGs0GZh4UvQgBvXTY4P/9+vWgeA+AgT6bxvPoJTt6HECJRGWzFQxU7
TyQwn8I4Pimh8tyaO2W75YOtLwOTl9Q70Qni6KyuXEKzpOnjuEXcN0Mgy4DNKguUnTdt616/NbJy
/aEoAM6qUXtpEV8fktPsfJAGt5r/B7+P8DytT7pLIFRWZiQmO6OgqwjYnVE+q0ru5ZP1IBJH96NS
S/zbn2lrUQ7IWXPR6EHofuUNg7Zg6gMZ5wvHoIaaBN76VmkGPzPqu8Bs2x1zGx+KrufSl3vFu6yr
+nJi0cvOAnFp2pazZ9q1RysoBUEX7SlvbWUBNOkdZqA5FChvrzMfLUidqOnaixVVFYMX/xUJwO44
1DV/Gmfn0jLZdLRnSb/LOlk7CjUvnofIKo5RHtngYKt+58tuLJ5GAwQ3C38OqOiV26ljexLWmAhe
OWBnoe1qfeeb2o6j2br8NGiY/l4qK2Qiq0KHo451FzVRdzFPTv0Q2Ie4fmwtQWPtvizLo2rF3Pz7
vz5G2ISjmjydzGvNwCksK2FQOOsuEI/Z9JgvWfnz748OdUWZNBZRR9KslUMpgnzEzYj+NaTsjI+V
orlJJ3t/v5C3Vlb3QWRhrTVz01+G2a2mr13rl8qHgU75bTMbR8EgflygpWTlfKXrR04dkyBri3i4
mOXvIXqIFE9rf902sXGzX+l0od4HsWevfSJcKKVMb2G45PM5ib9UwKqDVD04UDXfNvR6kVbel3I4
6BtK80tCtoq6xSSP0K+L4dIlwO+nqHpq6m8UxuFX1Iac6UiGbihTa85dmSsfGwuKi+996HUqgkT/
DuaP2Xwui8St+aCNTp3iQ1Y8m/0XMza9eAAl1qZ3ZlK/3P7VW9sD7I82EiKAiGesfnScw4gxB8pw
seLELxwfiRpXGF9iM945t9uGOLQwNy+V3FUgNU1ZlZlWN1xElZ9gw+lr7WMYlx+mMEt3TC2n5t2H
IB2GdpIKLkzd16dqnOVxTFNtuEynMLkfTONEFTUxB7fZnfd+Hx6iycc9NGAnoaG5DmfiPhtHOYGD
wOzByfBetI+JH0e/auW/Svrv9qfS3y0LAgnEF5ZPRed5HepqKKzP9H7Iw43RHfHh4x75wPvriA4u
+Cqb0iZl1PVhaObaDEW+VKOzRvUpormDjnypov+t2CVnjQk95KVgcgResX5uEzGbBH8J9ZHMbF05
EsCP7ZMcw4uY5t6cyZfhuU+znXhwYwOpChlL04LZQOLC63MRjFYm5omkVdHrM0yCPxSn2HECG5Va
4ByLPKq27OI7LpdRFraZxoScHTQyfjYrllda+bPZRpnv1DDIolTW+GlDp0qNbOGPc+4FUGbsXIGt
pb4CahmD4Ql0Vte6q7LKLmVKKaigH1KpOOjBv7dP4/I3XF8y+rbMxFEE5+yDArzeTBonQR8JSlxV
Vbl5rOX0K3oKXU1wrnSl9UNb/y9QwXTK9c7b9P56E8rTGFsWRnFjLbIj9YZBnc9qLnGY3RkUVszo
HC7gtTR80vRPt5f53m2BvYOzBc5R2p0UVK6XqeogohmV7S8T4Mb7SkMJQrWjxI/adrq3tFLe+XAb
i2M7gTiCcSR0MVbRGlIJpZL3JfbK9g7M2LcqgPRHQlnI1af+QU/14+0FvvdgLPCNwdVJadIpDyu1
7i+FY92pzGxFtW+Brpo5oWmgnpgmO922uNpSHnswcCS0JNRQWLzLUhQ91IbRFuW5ThR4SM2xuDeG
zPZ0JZkfs9bYa1ivvNqrPSrBzMcoPP/MdVx/QmQibSOQy+psMeGn0zyNKfDX1o/bq1qDuV7NwN7J
7OZS8gXrd23G0oWd0TjETMJsCjKMxgPMuLC9J1Xlzdag/WqnLP3YD3BTKtNkPQaKPvpqMQwPUxzk
O6ng6hwtvwawEKhKxIaIetalYaeiXxmrqjhL+iSOyhx/Kazks2lAvuKEuX4vBVB73d6BjX3muQUV
QEeMfV5XLIpchIg/auKscYIZPpYiqHGjgTBnjnaO0BrL/7o8XkCqxAgI8I6sNlsvcw2WZhWlpkhJ
rSN6PgHY244BVieNJYL82EzhNhVN8y0q094+SAriHG6pSeGvAOnVfzrRSy9pNzW2m3dzA1ksktYa
zOdZ2RwauL+Y0i4KOXKZMK526i7rZtTrr0c7S1vUYHlv38WkA++GVdvi3ChZNbhpmNR3oTXnflla
qBGKfpDoT4TFUXRmeUqlUf4J5LFV3airpaNUJ1DfyVL3kMTIQ+sBdNV9FTQ7n3OdQL3+yqWPsrCi
UbFZf880naMpKixxtuD1gPgiaV6EFAIOG7PZC+2sPkqiyzzDjBzaPCZSf4gs7nzo11vz5pnhRyxJ
MvWM1ylaUqvrW1VOAWyeFMPOc5Ai2ZirgRH66jgvA8KBNZJnlbH4yv0OumME2LA7NmBDW7eYxvDf
oQ80AGZDWxOZKX39bOeT4TWGkTxAylKE9EvsqSIHHaEBtqPILP6Np7FvvQJCevKEPtQ+w6NLqCVr
wTwfsrELBHxho/z5b6+OAm4IDj6NCuYCT75eZRPPk5kOU3suVaU8FI1QGEsmdegNZ7fMvQTa6x3l
XSE+xgPT/VjtaFcvSaosYwsWcj8IMxVFA5GgBOgEtl+GQfBltEoglFI03TVax0VQ5+9oMSc7B2wx
tP4heAsIXBYCcWiorhcdlk1cSQbnq7RGB8mc+HNgZuldMcSUehK0YxPxd4/r62GiIM2s6yKNjC7y
tUVL6EaT6nN7NucKJmyLsKuddVj9YUQ+cM6GE1C49v72t10FSv9nFJwjyYEJE8S6DhH3IaqfidKe
UeZsXmgbxtAaFaVv1d10IBoUp06J9FM0TZEXzGbxv5gn3OYeL/Opa2SEDIVS3nV8brNChVk38uE7
YgsKkhn67zQX+b2pS8JL+0b1qM3uoU3WDdll9bRTiNV4ERc0+irtM2Ta3XYg9WdTFvGnzBRIIuky
fLX2aJ5iGBUP2hhPh7ErOy8kej+KtpY8wpyPGsAfr63V2i+LIfxm9e1ed24V+rz+NjJ1UKhA9lTq
s9fHQe5GRrOUoTqHIZUHu2WKo9ctj+xEcWsKdy82jbQPVeZoOxHs+5eSN5KCMGO1zL29Y66jl1T1
tAabc4+43+g2oWDY05HMTj4FOhd/5wi8D7iYB4JYkkIYRW0+xfU6Z6uLhoQ5knMJAOIl05n50k0x
ebZRMd2RVkb87faRX/7C1c1mzALP+CqvAaHotcE4TKJkjp3mLKnJfJSWg0fte69btrmspXhErYW6
7Xr4mabNAAwtFOduDMzca5Vea1KPslUlfYiDbCbSkwJtmHeyyA2zNMOha1+Ip2CTWe2mGc9gAJfF
qdMPxQCGBvg7l+DxCdudFGvjfBJGGcvpBG74TiTZqhSnIZsU5xqRuDYzPMtsDyYith14rcoqT6LY
YwPYiGIJSqgw0IRhSI3iyfWnq4amSPuu6894JudbaGTfRjMrD1WWG35kIBjnjFrm9YStboqOmUc9
jMZorBvIUPbBHvXixkFCD4UhZVJp/PV6enJMyioQ0FCfGefVP0ZjOB+zXuxV4zc8NKVBuDlRTAYh
uR76rmgw1HGs9udUz587JzimluxPEuxE833ZQClmaZ8HPdqJ0DfOEVUjJpVBeLLba8c8KnNRWEPT
n5uw690IQI7S5j9kEd3V+t3t+7gRLjMasfCWoQvFW7vmQMxLsnARGP1ZVtr4kxZInXmXS0nveEkb
JM9m0hUf08CuHDfS8NO+XAlwo21T57+1UE+Pg1xabsoz9hxW8fiB4vf3OhXKHTGuuG9SSfnQa0i0
3v7VWxuERiclVcR5lvGE66MYgg/rxioczi1TMYPh9KBO+p/aWFde1WSn28Y27hqVzkUfg5h8Kedd
G6vMQcubYnmnxqb3pma23CzLfreh+iPqW19UgDL1di/u27IKRRTjqMyRGGT811aTzuysroqHc2Ma
n0T+NNe/+uyUBsQh7cFA1OL2IjcOOj5rKbm9Tvytk0J7SCppbMvhLHrzbgwtqEW/FvCyVunB0YpT
8TtAce62yXX7aXlkaVS8vnc0YSn7XS/Rnpj4SeVsOFuzDfdNPtn3fWYiewJZ7qnV5f4EGW15F8ZT
6ueG/Q9xZntQqHW6uROdjMnemwPfOFbLI4ibW/55h55X0L4Ik1wMZ6Sfkkf4UdvTRGX6pOIY7qVs
3pvg2bIHoSugDu4fb+JyBt6AOuZuVKSOZ/6s6LNfgpJ3uXk/Q638h1i0/fs7A7qRaIaS3AI8Wx2o
vHVaEznE8dyFyfeaEo4z/1cZ05fQrHdg0q9EVKtHntobmFSaUGT8awLGhEcokZ24O0+mOn2GT/NL
J5Lvct1XvpzM82OoZo4fNZr1mTmV0ssG0Twj6pUeLDmOkY+OjSR3p6r4Y3bmVDOz4FSfBAs7BlRw
3SgJVDcp0/EEe4p6HKg67Nz4db+Gk8kbR5NumSwgC1nHD6KULLsR6XBOdCuBcUDqsntSB/tTGGrH
tO+TuzBvm5cstsO7yIKgWVFBnQ9mQaYb59axirQRuktT81u6JqemTpxj5xjtXdkXE/ppSos2nRm4
cmZ/jPJE8iOnI89hks3L8UJ+WmUPcd+DPu3bPR6Mja+DBjm9FpvoC7zFGsM7Ms/lNHk7nOsUTTeA
RfGnpBfh55ie22EY+iZ3I6F9YbR48tpZG46FNY0HdWoSv++G+dBNwENH0bcPUGgHDzYOymtocJ0c
IzRPxWQEbiHHCNJptXxIulLfOcjvX35+/0LcvZBs4LOWEPrNrWlkNe0CwxjOwVwFjK9KFSxNSIre
9k7v7yZWCCB59HGLsOBfW7GZKZfTAl+gt1LrF6kyP4VqORwzS+59a+zUnVW99/eU4wG4LDVCwpn1
fJBiCk3MczSezbxXvdS2hicIrGZXj7T+YKVl5LetXSJzYOzRMG5Zhm2KKgowcvBlq7gu7eFIDiq8
kBir4BSr4ZdkhrJ16A0YoGV1empb7VSJca+e/f7JoeGiLQPC1G5UBr6vd9jMO1Oyh2Y+9+2JCMyH
IWh8MUzxoEinqfLEHgvaUjS49kqLPfhJXguRhr38+ZtzY9FUmookns9DNZzUOHY1Bcm+8KVWdG8u
9ug9NldHBwQZJUIUXrlra1O3bLjRzWfYHTq/cWpwHI6kcdMNx1Um6yIBoPSneqk6mea8c5o2Ti+F
dAaRluyaMuJqrSO1GcCI7O2gHqfxPonOffPD/p+MkGUx6g3B1BrG11ZaVhYTjJmN0v4QSu7H2Y/B
/BOhbnb7Lm58OVbjQEEGQT64hlWgwOCapQyymM+M+0TNs5xcjO6LnE4eDGG3LW0kOQvOk8Ww+ws+
V73+bNEYSKacOdM5bMhdNPDGhzjyk9QTFCF0r/3WtpnbqAAjDX/H9HLPVudzkf0GEs6pWeYEr00H
Qdm3ajjPZzqtvUeZrh083iD7yGkxHp0xql3JiCnOGVHuTxYESVHdxzupx7pLuTx98CNRCjPZA2Lr
ld/L9K4ZhcWvKFRf+xZ8pvLhm67q264HQvn2kre+61tbq8g6FF1k1zq2unj29cydqeooD0YWebwx
O192w8uRJlMmorbJfVhTPM7KqI5jqctn6i5PNADsgbjO4N8apH/tP2rV7ETU7ys51FXwbQvEmy1d
g6uovY9lWk/KOTaye4ms4TPC07FbFdIeWPP9NmIJiRlEWoFr8OmuD45ZRZUQQ6CcBVS26otd/+7N
B7mlmzWFO7u4tSicNTVDojpaOauIVW20xnKyWD2jc9g+Fo0dIX4jaceuaqXvtw/H+2cetZn/ewpp
M7zTZW5rpbFCY9LOSV9UB7o9nTfO9t6C3jtKcGbU1gn4lku/ngoZraLI5UFWz12vf1LR3pAbx43R
vG+yPYWT5TNc329M4VKY0yLLAg58/ZnILExzii31DIvaB032FfkJkZVjOMkniBZODVUbpt13SlLv
P9gCWSS1o6gIqtZePUPwPg2p0/YaFPYBlKY0MyTkKXp4MHdOxkY2h6WFDZeHgFB4Da0pmjnMkpzl
VWarnI2+/dG3DPN1hVkd8zL8oOioutYS5E29hXJSqtSzi/uJ3Hmun+u4/UuCNBwZTQzgN/Q4iWyo
BF5vN6W+ftACWTtXaeE2+R8t+Hr7gG4UsF/bJEsMzRa/k1GxjbCxZ6FoqDPKSeIqnSZgNQlgDdcn
/Jcs1OZrXMdD4ZNnkNdoRpOBJAZB13oilrrxMHTtKHmRapSRl8kRvE9O1+Y7F2mjWwe1LfnMolvF
uM56TsKpx6hKRlM7W9X/4+w8d9zWknZ9RQSYw1+SotRB6rbdjn8IhzZzzrz687A/HEyLEkR4zwz2
NjCAS2txhVpVb2hUO01SY98ldf9QBFblThA5HG1m1SuKj+FnZf7qhG7aWIZXthkiYyxB2ktLS2d1
RA1aYnRD3anH2PypdIuc1iG3Mi/z5Y1T98omQw8JT1M2NeIB63LW5GOPFXeNig7/BLSlx0E1NQTd
rsu02GtiGe/Kakw9IW3DfT8qm+rel6cWrwXKsujQLHnXWmUrEMq4lvpRPUJYelCLyI7F+Hlqm8Mo
Rg9BgoCBcqdGPyMpoo+AArcm4cn73OP3dntxXtn3wM5Iy0hnoPqswSmGr40dlQf1yHENQ0TKbExd
HiCSv9yOc+3DLj5ky+NhwWuu8iVLTNo6lkvtaCGAbTXzfsIEZOgDNOo3Il0d0btIq+NTjmqzCMxC
OyZ1DZjua5RF94348/ZwLq9S3pMQrunA0IMhsz0/NOqypIncjtoRhXLcVodxcHAK/YzQDpoCHQy3
Serq//CpkHAB9qwBDr5Auqq533CPmNpxHCjvDpMB9MNMVa9sqy1fpCtfi94LnUYetpAw1y23NFT0
hn+ox6Asn3ULPF0oPmr1nwpt7dsTeZluqUuOgEAI5fmFMHw+kVMZhVaBc+4R06V7wbgvlcgNRVTl
pV9K/ZrL3u1wV4oaxKPohAYkfVJCn8cDcteXXTtpx0ybxc7tyRxklrw07aVuHmtnrELrIUCM95uZ
5QiZtzQl94aQQ92f1ApFoEGatFMlWZFo9zourk6qKYuhE3RAVLi0NvyjylkIDt9Ih8IWgll8nAyj
1G0lNqJft0dz5RXCaMjAGRI5OMXn1Wh8SccDXNaOOC7JVWQb/mSnQrIvIUGbohNLmKiITx0g+WkY
bUa+8fWuvAKWs5p6IdH5w7pYqCpkX0th52gEsaMW/schhePWfFXC+NR+NcT7rBvstvXSUN7C8F27
rqiI8h3JmTnB183/sUoA3KEMdZTHn9GsOeAGfyTNM8K8tAphnSuxo8tjCf18f3var9wdvKooAAM4
J59eo8GyZOEeaJV+9HugNv4Y9Lswa4VD3lsYRMhisTNrU8J2pRzRT6fbtbsd/8oJp1MyJTVcANdA
W86/eoWKMflVTy6KorEbjEXqagCInSpSmo2X19tYVskodwNykEhMQCZbFwj8cNaUKSRbi+d4h2yt
G1vfq8h/SoBs+oozhQ18TWzxgt7T65dAXWTGD1N+KLVTGbym094KI1tCdryhiIJ6KsUUz2jRqFDu
bk/KteWwVDGoUwKjRrFpObLflW18g+qRoqfKUZW++1XkVo31h06ka8qPS82hK3uvHpVDk2wJgl7B
Yi0dxjfCMZYATNUq8lwIZkziREYbHGQl2Pv+ga/2zSxHx0+BhT2KVXpQE21vKK3rd4cwag9+Pnq1
Fh7SUP94eyYu76bl55Bpcqvzo97S0XcTEcFOzcJ00uEq7AbTFU4nefpabFkhXI3CXqL+QbPrsrpq
JLMWIgd7xJm5cMoZEf4krtUdj1feKqB+qYSY/3y1L4rJgDAXyznO8NUjZVJis/T9CMXOZh72fuOX
bizLmZ31U3y4PYmXe3zRrSJXF5FN4wm7yiJqsdT1ulV1sgjLKVMFbZrGGbLiNI+KZwYd7z6d7KJ9
vh328uIlrAIhYMl+2eGrrV2GWgiSTdePQv4y1c/h+DsNqLdu3bpXR/cuzOrekIU8ncTA1I9KXHjU
+V8l8CpK3j3FA7QRMlHECt1B2GBtbQ1utUPZuHnWkQIcuVeTw2gcjXtzqyV+ZVkygajZk7NCc1i3
lPqwqytDR9S1qpfCTagHD+FYVndpmmeuKZTtzizRzrz91S4P5OWr/S/o6qu14awbYYJMZQ8b0aVN
RDm+L74Fld/ubke6csoRCuoG72ZqgBfl4rz1J21IWJe59TPCesSwDpxMjpyKh1x+SOr7PjyE5dZ6
uTrAd1Hl8xOuKnsNEDtROcwBDZPr9nawhYpZjsnzq2YZ2sJX5stxhq9msZR0IQwyTaez4UrzYdOy
6vog/vf3rxa9Xqoglnr+fp54dtq+BNIX3d+S9dkKslrjclo3udAtO2uU3NrQbT/WHkv1n58CTBV4
PHq0EhD4dSUvsGIdQTqLw9cKgl1D9dDpsvwP1b/eu73grn4Usg0STJYdT9bzLx/05VjJQmgcYw1g
pS7FlVMC1vgPUdBWXLqNFB8g4Z9HMSuxThYloeOQS8WdOUg0gE3yt9tjuXxrIGVLw57Mf4ExKqsF
lugzQGO/NY+5mKGdnlWik1qpibuX1dwjtTPbQ1H9SpG72UiTrwUGMkoXdbmQrXVVA2eSaRLE0Tz6
w4x3mZ7pHpzCDEPhaN6NsZEepFZu9lqSF7vbQ157xVHdWthlSJGREpAarUWLFGUAgS4M5lErX2bx
Cy7CXhYNhzlDkzH6MYLITaSDqgm7Xrvvl7oODVLo7nasTrbVFAcIRvcmgliRGN0bzQJq3OwzL7f2
at/jYfOWslFbRRnv/OMHWRqXRiSw79s0fkXCpXzpBNEncfOrJ1VQC8eslMSljKLuS32mGIpRCGKc
oYNkoeCaodJ5lTRoT/RBRaeOVfNzbA06WFC9cjtJ+DVmc/IxEoVhY9VeuUXhhKCfyeOHZ9Da9Lvs
StVMJ05FY5aceNJcMXeL/mso3s3F77Z6lrTvt7/mlc1IRkIKRLMOcsYaBzxFk1VOfo6ilCZ0Oyk1
fvgtoLrbQa6AGniLs9UXr2n2yVpS2Kj6ArVYXz+mU3UsrF1mPFDIb/ExsZPZDqzQm6dfuv+ax6Gd
hU8BRCO/fQj0k0LbTcoHLzKHh4bnUG0nw642XzrzUMmPRQM5dJeENFR7vd7Im96MsFaLiEkBRQL0
EFbgWuRcUGlt+JyKR3GWCtZ2WvufJL22XqJWbzNnTBRxL3dGn2HAprLBVTm0ArDB+fS3UyOYlxV9
vtlDriwC1hBWxXe/tqLANmRfROrbSHNQzgNyUKGRyK0rZ0gmhVrW/h5nbcbkbEgixZWSWf0dA+AI
XVmJctFpyMMbtEj9HsJe0XbpTtBQRnXLMO4ycKbxYu2TT9YPrWoM09aErDouftQJgF4fFQE51dDu
aEt5TmkIT809OaP/EStE6ZsaJj4liEamflFoidRxlvmCYXeplMQOsqjWPjUH9WswK/VgW6NWf27D
TIztum/yrym+MK0dNEXAo0WzOoQwgzJxwW4C6PBlIXAEK+JybLKp6dxpQA/vXu8N3pd1TZF2p3WF
Hu1RdNLLu6Ztuh9iL0jyTkDRRt3r2lT9KKiFf9eDPss9psgPHKPL5+GAlayh2Oksa+UOPdX8k9jR
Kto4b984s+9XA4RdqnK0gUHp085Yo9TooimCwMGCLWg8t7aeBHVq+w1oZUeWY2m0k45KqoKE0mgL
Ai1aNbTSZ0PAndgOZ2t6KCr4vuJsyp7SA3mzpV4a/lh1GnzJsqLZ6KWuc1aIG5jAoLDAjb5wBFeJ
SdQYVjs3AoW9SCz3hYQGq1SOsWsVvf8QDXK780PxXxPl/wsKMJbiEQ7QxuqBI9ZSJBZ9pB+n5NB9
MQvVnYud1Hht9K/liiUSksZc7lxF8IBWw6vFEEadUvKmsRTbD/UvVtXdURf6x9cF3XCORt5NcGcX
PvUqh8iiUi3FTKQcJLBhNVf20Rkb9oqyRQG5KHotkThiuE54i8IEXmXDaV76c9+32nGK/4xN86TE
1X7oH6M8s9teexpNZS/mH9rE+pkMWyqV6zuH2EDOAJkua4WRrmJrlTULs0/m50+L3Fjs0Wm181y7
N+LalqB4Sgj1dRuJ0/KFzrfTedDVWlHAayUpRMGjEv4M088C1nfRv76hloGx+plWtEP5wypGaulN
AhhQP3ZVbIdt7NZwSgJMZjZut3W2QRxknoCTUgahhrAGbnRd6EtyLZlHqcjNfdqYEMVBjzvQ0iRP
7lrZDVI9cJD+aIDDmPO3Rm9Kz+ytb4khdw9TNkjHySdTSmukgSetVY6CjjWj0Cbxndqjru9rue75
UrilYrw2S4SFiQ4WHWHU7dBZYO2dJ0rRjDmi2sT+MUoDW0nm3A6F7HMfiJ7oP/rmvlIfrNpwxEWh
xBceh6ne5eUEyK5zyszVhE/GEOzqQLJrMCGxufX7LqrRlH8pE6LLyE8DsySvfl9bJ4FIPd0/StJr
yEeMK09qPiQ7tQrcXJzxxaEYpnC3Sc1jUW992XVytEQH7IcR0FK40dYQfLnF8EdpUv+YQXmzi0gQ
7dDXNzKwq2NEdJPewbIHL5wCBCk0SiSFyTOG6q9iADiI5YP/KviOIhwjv3nRgsHTAslDdBjf3C20
9/p5ySCxH1GwJqMyhRj56gkTFjLNH1LZo6nmdiBmngiRvIGzcnuXbIVZHdmK7oeB2U/CUY4mu9X2
QvlHwrbudpCLWsYymIW7gAsCr1mSzvP13KQ4RyS+JRxrM9nLQ28jtqsPwA+073WPMHja+I5Ztk46
pRs37gWbYQm9OCnxEIQWAOf6PHQWtwIElDg4+RK6fIYrqMaB6Jr+7Est0sm1PSvar1TpPwld+4wD
6+8BfeNWJUUb7+Vcp4D9HKWOOX28PScXyffbDwPWRQGfyaFHfP7DQkrkiV5lwalvdsiP4N7hKIgA
VYWXancGXHdoQkH+McNkHJ+AFv1Hufi4mAjhwuZK2UECldvFn+NiZ1kfu9qT43xXjoc47qlD105U
3puNumFmd3kn8VzgkcmtyFxeKJgAR4sVXy75zYI3gecmEq2vLkLSMTYcU2TqShMiFUTp27N1eS8t
gRe5HNIK2tfryQpjVYPBHZysSD4NxmBPiElgyrhLsvDuX0O99XkRYZMp8QO8Pf8uqWQEUorV8Kny
TdNtjdhrVGneBfkPiB7eP8diREB8IVwuleBVjzKlciFl6pxijQUsgf7eIcj9e3p9C/dyY8FdfjtU
VN7FWpXUDTktK0hNWJ1P6cJg9we3mCbXQorAy0PzWyyosxeKSXQXiHFz+A8DtUjWwBPTnlknvpXP
cqJykZ6E+FEMPL14TOvItbqtLtaVjA1E71IskyBtgOpbnWdUs+vMyuLsxNvM6QJ0fOvPpfqXwsNu
ptOb9vYQ7qtccLXC2EhLL68lDc+IN7rM8qZe63wr5pj6Vos5Lr+s/YSor/SQaYny4fZMritMPHhQ
0efNA1MG0eA1C6hCasM0Rhxktd6P7kc6dA7w2hJA0ShHDE5UPmfUEXGyr2t/Y7lei73oJbP/8P+h
I7naGqhj5aOA4amPWOCA/ZdaJU4ooFODZFUiKx9Kpfz278MFTExZi7WzGEidh6ykThasTsG0Fnfl
aGbNKnsj/sY8e0nTQkX+cjve5QsNzAodVwg87H9E9s/jmfJU5MqoZae8h/hO2WMIA8Eti3HIn+ux
iOW9lZhzfQBtlJh/bse+toAWuSusZFm9VBDPY7dTkVZNM+Nam8EjnKeW7qmi5u6/R1lAqFCMOBCg
TJxHkfE2A5MkYjTe5hlnmyg9WaU0bZQjr6RPYFcA1sJVBHTOXXEeJsgGMUtaPzvRWbQNLXTaAepU
fxDhEITh6AlasGt1O8zMT4LfHVNzK7O5kkTD/QHcS5K66A6vV6to0GKwtAl7V2gatqjHrVcZ2Uk0
sp+y1vkeokuhnRQGx9HY+k6uzj+Nqj3EtTh5PhYS+7xNXxAHy5yEx5i9YBSdoJW7naFkqhfRev33
mwd0DCV4HuqgvdccxmrG4z5BYufUWoKHMNTTyA3f1M/1piLztbsAgXu2MZQ2oJmrNVCJVmJV6jI1
tadL980+2EXDfQyrb4c37e31tpy4509KDYaFufCD0ZcBx3C+EOBSyZ0o9tlJ7vzkC87BvovL6Pg8
pJbKytPkjZV3bQfzWmYPIx0ko654Hs/oFCvXM3aRmL5aVmKD/cm4zIf7PNhyKn5zAL0YG/Bdnmu8
ZS/0EnSUL0GrC8wjdn0fkh4BGzmQxIMWWNljCF/f7VvobGIm1DsrEzilUdF1wZvF+1ivC09RMuuR
TD92ABwrjjFEvZsGtfAhCwLI9lJjHiarNdymCbWHQKuSPe3bp6AqhZ0a5+V+iJXgXlQG4Pht1b+q
ZjjxPC1SB7/NCplVpb6b5IaHbmGYHlU9H+pk0m7c7dduBUpwsNs5T0hlVx+4T8GzUlLEm1GYX0n+
X0LRtyUp8dhDjtoEziSC6f0Pi4rW78KjQbFzXR/PBNOX67HOTygFPNTShNHPoxrmR6P9fjvQ5Wri
BOM85q0JOZX1e76akraNBKyBsNgmacISPpNSt+XwSGbjKevnl9vRLvcllzpSr3CEKPmg+nMezZ95
U1p6mZ8U/XdvHBaGUFbb9fBXDdIHsOofcUu/HfENY36+hAmJfhjgBzCy2NichwzGNhpECTMULcT9
DMjy1BZ2IkTWnxYxpNkuoNfyUFOsunCoOcAhGHBie1LCsfgqJoX2WUacaLKNvpw72yh0pbNLMVHu
5jaXvxedX36yQq36GYAi6V0xywJokFqp/Whw9PRUAJwbA7r2waAGgLp5w6usr7c+yCtwcUN+Elo4
XKVoUw8Hpza9JObgaF28pUp67ZPxiqPXxxTyn9VxM4ZBk/D0KgBT6HcT3OxjkE9eir9s6IsHS0mg
eW55zV7uOA5NcKFIseEZwZ47/2ZTr+MlPgX5SUcyrLS8XP9RmcU9sIQmDHcWj+nbi+RKVk3AhXUO
d2UBb66yajOTIwOENpbsotDSi0Af4FsGQP8+GEr/M3wXs3cyJTE/haDNdXK0lHLo2BfIw4XaCOb5
9u+5On7EPNggUL+gF5yPf55Tizp/lXOlJImjxnQJw7zHULFPclqIVvEhUFH3wg7X2oi8nGXr3UJN
ltcKlo5LHnweuaNLIooJG9QcVbfXBSdJ9koo/vMzm2km0acRxdRxr5xH8aURh0B/yk+DdEBNwU7j
jz2tnqGYHUMc4IUkO8oaG4D8y+xzCYpyBnJHQKHWBSfZSvpUnGbOngGdEvWJ1/FG5nlt8pAqXPiP
MNupbZ4Pq8oDyw+sxT4ekYiC3C85pput/2v7X1nQ2gAMgAaun9Sh4UsKOVt+CvBATuBYVMLH0f/k
g0QK5o+31+FlarMoJKBZtJAoeMKvctw2GCtlGhWmTEl3c6+S4HaOks87uW+2FAOXb75eeeDBUOHi
+bjsw9XkRVPdhoshfSIUD37wSSw/i6qtBvi4kNr8nMwfjbWl6nZtSYBOYxHCAcRWYxUT2nEDGhKD
cDqZvtcY2uzGiIN4t2fxSnWQwiBiiGwpZA/I2c+HNvXQCxW5KU5SWOKuQtf4Ocwrx59e8gNm8G5p
anaylUFcW4zwOtnCkE+4bldHWq+0iTHL8KdV46HMXlLtvha3qhHXzqn3MVZ3A3WcvA97DOSbeEK4
9m4uIcOjKY58nAKhcWM1Xlv576Mtv+YdGhSZ3NpQ6gBbMy3ddYns5EZpK+WXuGkPmrJltXJtbQCv
ASyESjx3w2ozi0MXx0LP+07TAIvELXke8uxbHbgrOwx+HOLBFkkKcLrVmNJRqto5T8pToOf5rpkN
pQL63sn7acyiQ4481cYkXhkWY+J1DMEQ7sqakjdbcVrmaVeesCQJvYC+t43azz/aRdPfoR8FfHh5
N5igGFYbazTNKJ5M/FTUUfaf+g6pJrMUDHdjY11ZEQuXHhI/yjhEWoURALUnOBUsripUZYeXcgwf
E/FFrQceuOVzSue5Vaa75d9ocO0U1E1C7GtwoLCLrPco5bt+qG6Uyd6AZGcnGVVGqjnU+/hRUOFX
35R3Z681jPnUG934PZ2SKHbKGKazO0xqcWgrJRKdjrZA7CpRIrh9rOl7VYFC50pdVmk2VvDGzwRs
xM928nEGCapWtlmFdeNM8aR+QE6shqNQW+HOx27I2KltOIxOVcNiJvmsWggSiAb/ETpZDTwBMrnu
0PgcXuPOHEcv1f2h+1jkejsc6rJOFLtCv6ixjcGSo11g9EvlMvcT/hhMOniKEtHdjS+3HHkXc0SJ
jXI3i/7CrEtOrHKwylAni62UOz0r73wxo+rdDOJdDqrRMebWmOwoDBvZbmo0SHpLXIwFh+jRxFRg
Q7/lMgHk1l7YSEBuANZRNjk/W3Bv4i0K6ubEZ2rtIlXuiqx1FWsvpQrytcE94tXeDNkrSOIP8+Bv
JEQXh/VbeIpdPC9BxK6FjqM8lczOSPXT0AReXukS75TICf0i2sh0L07sJRBVg8XPk87bWlegquIu
7udSPxVmDhgGzZm05gWR2XUL6b59HPyNPboR0FhtUauyFGBehX6C6WF36HlaaAI3pStpqm0kr4L1
ZWNlLTnJamVxoYPABnLOZbtuO0WmEbaDyO4DGN7vOKmKByVS/84dvA7IBJg3RsWsvjQVjIU+Vwqv
HAZ9LyzOP7d/ybVvCmqbj8pZSJzVksJuW+3xzQJMVktuZ+1VaUexbuN7Xg8C9IWPSlK7Ti1I0DId
UUn91AJsbOhw0hPn3N/YrltRVq+CzKJkE/g5UZr7lqKmke9VbSMBvFwoLH0K4TQKqXfwx/MdiMAr
2g6Fqpx8KKNwAWXp4Cd3aJs5SvpFisyNdfnWkTlfJ+w06CV0UZbdsC58hCKOPbUWqydSqMwBBzyj
TD1p4i6LPsjJ86R+F+UvIiVqUc2dlrpV3U8eTtbHQIU+lG7dmNeG/+7nrJ9ErR6MStDwcxTlUfWR
+dQfW+tLK3tj/DDkGz2Wy4wUmBJJBzCCxe6C2T6fbNZ+EhuaYGABLuqPY5IbdlACh/TJ5jzQpvVJ
zgLuAq6UD71WTk6F67l3e39cZCL8BjyY0DihC4ig3aowIythAjLUME4p9yOdLjfJvv17BDoA3MFg
0ZAAW+b8XcJoLlJW1tyYp1IUVCdhs7tiWm65w1z5cpQogJdSj0GjaX2kNkXTFZjdcqR2gycorwCA
H4XoqN5hfOnyTP/nY4WKCB0UgBtA3ZS1pk8fYdzaCwnTZor3mkwJPcevVS30LUfay01Pl4+HC/8E
OQuG9nz2MGIuJRlTAxyD+4e8aSP689EHybc2duJFCgz2/32c9caXGxoVInGSYbZNlFCS6Atg5F25
5Z995ZJfIgE5ofnAn95aOu/WQ8QSN/tFiCjnUPDMrlFsMQhSuwOL7PqpL9z17ewfECVG2cwfBa/r
co3jJzd3txfmhY4Cz2kVGz3eF5qyJOGrW1FEaFIwAh/D20mwB2zXsuxLKO/yTH3xoZtWe2N2q3J8
irX8UzmOL/QHF8BrmlQbv+Siurcww7gsl9SDQ3BNitCDCkRsI1sn3ij0k6W8uatSYzhMSp7sSLx7
yKe+5FVtYNz5kyzd3Z6Ia+EhgqP8yxdRKDOcr7FQr8rYygkvDBaSqkHjlgZpYB4beMlbdzNi43qO
d622MeyLh8MbroojkMLmgkBbnX9NXYhajGrJqftZJTYIFP9hVO1so+J0dXTM6f+Psro2IzZ/FCxR
xA+i0z93n/vYoU/yWm31aZatuLrLgIn9L9By1L5b2Aj9tGo2E0gpbEqFX9LX25/pcrpoDvAMpoAB
xBZpn/O/P+Zihu6hdSd1evKjbxpFyWh+NfM7X9t4PF1OmUp9DmkboG+IMa2Bd/4kJCiI1eNptpDT
FTp8VEZH8L9SYq0Gldqn4KCdvZHeXJ5ABF2QW/jdYQK/JrVMgxIOWiCPJ0n7CF6M7AOV/+dcnzaS
tSvTyFt4iYVnERqNy///7jM1nYgtVmiMpwr2JWo/dmfm0PSB5kufpKjaSKjeDpHzVaFS26LQScGT
/vS63Y58lp/QqphOvctp+t2s7NHkDHcq1e5UO9EddGns/ffPn7qv9V64T3+Awm/3kReOdvk6vpYf
yvvc2Xr5XS5VfhQLCVkU6nwXZZUyELvGH+LpBEHpcQDRUQoYU+VbUuvXppraJXwelU7JxXtuNONa
oDU5nZoG9vrwHIZg93O7RXv736UDlvf++2CrG6wzIWBg3DKdjDlkeTpiUbuWGByVNPubqz/r5rEX
yseiPETCxoq6NpskHYuGxgL/W9OIRUFUez9pp1Oo30WGcJcntg4C6Z93P1iK/wVZ7f45L+AQi9V0
onq7N9TITofpoXsMwt0sbH23K1sR9DX/ox628L5XKdsIr9Eykno+KTGg1+i70siOKP4ylI2k40oG
jG4GWQCeI6C1gImc78XaYN/lejefhBp6hLE3v4ktfDa3IMdHXnyXpxt52yVgBEHt9xFXd10yyAka
IUQ0utkz1eJj9zwjxuZQj8I7eSweR7M85KMt9xuR3x6Bq4NgUdcH64/07uUjES5OF4nyMJ++fTtG
tnf88FDYP54i+8myM7uyI/s4uqT4duhUTrC7S3bJ8gc79H79quzGlmy4Urvnj18fX4pvjmn3u+++
/Tm0J1u26z0P6H24o65tR65sfziw3VzD/bSzP+4fH+//fngI7b9//t5ekW/8xlsjWt2stWWORjMw
Is0u7Cfv4aH35N20A0DsWB72KA/AXJ6snf+ou9aP5hG1Tc2JntoPzmGw74G+2wfF3rjsr3/fd7O8
uoTjpB51PVh+05OfZ7u63GeUsjxq+3rys/4ALK+ZP26lGMtfupoInI3UhdSKjsBF/obq/DBVEhZx
cUxNPBJ2SZlsXMlve24dAzUKeMzA8qCJrAYGzVRMfK0QT5JdOL8wFeK/+Po5qf3188/QFu2T+nHj
+145BmAG/i/kcu69uymzSO3nwSKkqnzXneSQuoLT2pnz8m1ZsD/Q4bAbL/umMMUn5695Uu7A69n6
rkO2UfTQ59ALm7tF9r4PW5qqVzKUs5+2OuylKU4iQ+Kniamy04SSZx+u71HdNuQp0a6ZopPSoJui
ihvH8NU5AZaM05MC7WONnpLo+kuTUosno++e++KQZ3eN+StRu++3J/9ygG8mjnBBl+MRH4DzuQd2
WU91HEgnVH+b9tEqezsrcfx2J7l3cknZGc2f2xGvHMZwmRUFSxjOSOhVq+2czWraSokunVBnU+fM
jhvJkeO/Q4qGV/6gd/dJP9whM/28EXcZyvnKXjjUcHSoQi8SmauVrWidybtZk075o2AeZlWiII/9
yvQbdX0YsG3+qdLznWTsbse9TE6WsOQ/AMZozq1bc3HacVZ3pnSKG14eyUMi/GjxWI6eImGjAnJZ
mziPtMo4+1JupXg0+JZtbHc/xeBFFr/kVeKG9z7KnLeHdf0zgoUjGwK1BIPtfOWIvdGiY864mmk3
P1lkCmjG+BpWo7GECqiPFNafgGv2dthrY2S+aFDTOlZ5Vp9HjSy01zQ1l0+mAafT8sL22cA613e6
6KcgbkzotTGyROm9L44gaOSsTqZajJI5Ngv5lMHAHAY3amwVUmVl7jJu0uoo9ImdYqN1e4yXe3/h
+y+qRRRGFa7w8zGWbahPc5zKp0o8gjPtkmaXTy9BN2zkk1fmkjjL8MiI6BqvDrfKT5Wo0mv5NJaN
YxY/QzwJ46gEfceBb2n32K7cHtiFpRkVkLOIq6+X5mM/a0bD1ysSO0mx/ijsvP8GsEZQnGqs9r3g
qo2FP6hhU+mzhdCCK+IW/LEdfzda9eBb+zazhwrfJpZZExn7PND3qWw4mgLJJfRu/+KrKwCUJ8fF
IizJqjv/FkWcyZ3eVfKpFLzYp3oQ127uAUiXKpRNK9s3oPlvafleqV2hAkOqSo2EoxJo1HnUcJJK
UC096y7U/uBT5oxWtBMVt+SNLP7h8YqHQG13BhL1mXW4PeTl714dk1wJrHbaYxAc1nxUSauHuas7
maTc1JAQagpv9tNkY2Kv3DtYvpGgooGG3o21uneGuprNLPRZCXH+yR/nUzUrThF1rqDnSCOIfE6F
anizcRhfm9lFgZqSHBBIPufqe+phPdQClfJT0f9GmnQgwiTgdW8rZMWmHeW28toIsnt7Tq+GXfSm
3rYZiCF59UH7Si6bWqD/AEd7qr1GmNxRz2xzvNOlb2VSftYFT44ekZvcyFSvfc73kVe3bQGFIjGS
QDsVY1XD/x/IXFpcyG4P8Nrn5BpAKQSXN7xxV9OqpJGSx36onWKfDnwCcb/9O1V3AuYIQd/vhg9V
bOxvh7y2NYG7LOqBFjkaqJ7zORVnjS4xW/YUNLa4a6dPMrqzVbwfis9ianjDnNjSRg5xOZk8Hknm
lnL8oje7mswJFQQBL5f5lMqxsuu6SL9rBKO+uz2ya1HAopAaLWKPFztwCtVZKcJyPskz+f0UYQ2H
aPy/GkyRj3CNUjKhuQC/Y5351T72D0lVzSddmDPPjBDrMkcl2jhNLu+y8yirhV9klg7YhXdSj1/4
o4E/2g7LV7J72RTuLF8dNubuSjzuTUpOoETgSq4Bs6M1y6mfJNLJjxX9R6FZkyf1JumB5oe1Daoo
3tjaSwpwflySx74pm/5fRrs6yBYL0JpnGUkXMBlIFn4bQrhEx1Eoqrbf2GbLNjoPhmK/ieU0lGq2
2bodFOYjSFG8K091JtrGxKt95F0ef9SC19l8UOKNLXY5mefhVrt6rIQhs8CGA3GMHS2dHDac02if
638HZJwHWo6Xdy9Amc6T2gaiAXyt+J2W6WMYxbPdybZshLZgPAiCtkhHd0+q/33AhO32fluyjotZ
XfohSFnw1FoL+RhmqVsJee4pgz//Zwru9O9l+pogGnk7zuW+prK2kL+gX8PFWq/NtInCSsDL9TTX
wa8MfgwXnZ9t3HCX65EgUD3BQvB6pwJ9PpUSjqKjWWTmyUqzyAHYy5joNUMNaof/Mp53oVbZnJ7l
pl4iREX72MxtQy3zXTSiRf0fZu1dlNUiHII57ouJAZl+5rXtjO3tlkzctQXwfs5Wyw+Z/ybvAz5M
Zri5UOZOBhKgM15MPUWXKf58e0DXdtW7aOt24CIHVOg+0yZpaeNZnd+5wdx+mqzgMamneWM9XGkM
sCDoWaNTQVnwQm5WnZs66pXKPE1T7sroI/ptc2wsaSfGpjv391bb7fFAvVPlzhHvkym1o07aS0X3
w4r9b+XHpDdercS3lXmvSDx+aBWGifSUKbo9+a6B5BmrYD9BxilUu096UtKPtyfs8vMs61imHEVi
wY24ukPmOkJvHjQdGpbjDHaWu11229FV/btcNbfO2CulPdPgTqRHSV7Kg321rNUxLS0N0gfJ99fY
OsBAzwrsuQQ7rBHHjbrJ8cf2ryI8h5lsd5nwz4IQsIoXcWCSGlINGjrnO7gRFsi5UCqnHrVZlx65
YquxuIUNu5I+wbgwiUXusKjnr3KZoBIEOHqRfqqU0s4bTI93vPmML/jQ1i/DUx7WG8fs5bqnD4aa
nImKCXLqb/Szd4e8VcD4Cv4faee1IzeybO0nIkBvbsnybVitVsvdEDIjeu/59OdjH+A/XaxCEcI/
+2KAEbaiMhkZGRmxYi2vAiLVIQ0hmOXXIqXoJMbfhdLqVtLeayolYPk8LWCdoPPOLi7ChtrGEGqF
OpjDWN6W2URnX872AL9431ryL8CTEZLnJiRLXXJMPc5F08R7jV6YFx4VuVAgSkmqkyp142mstF/3
XfoGIImpAcRwyLxAz5JPXn5ks5UYqvMC49k3pYde0B+rxnuFQcHOrS8yzyA02Td63R68OtnBU5yq
j5pyqiVzK3WuvIYef89bL2/A+dfMg8Ig4GeU0OWv6YWhtzwPmIn8ZSCxMKFC+G5Bnu4waqq1v8Lf
Uu9YZ6M93N+Fq4MNdSKwLPab2xWKmEXcbfVYruESs56nLtuOwTek7R0hPxvTZ+iv75u6dvdLW8uo
WwLjpB2DLQVyvS/e38od8k29CeR9adprI0azc13s52yMsS3a/SBPQH1c7idDFGqaRQ3GFH1b56+o
YNgCousJvZX821oB/epgLawtrnxF6vyC6G09Z/rfZqxtJjxhRPg+qwDf38Sr3AJDCJwy0jvP7eO3
l8uSKn0UEivwnhN9tEuuYTn4YbVrLGi3ljNXvbDAzmHm0ore+xHaE6H3bMib2NoAxU+DB7NYSV5u
OgToWFBV7xzYS8h/xfL6xMDMBNrgZTo0le2nTkRLq0sc//Xfd46KHgArEOKgKhaeLkatGhVC5PEs
qaDX2UjZLyVdiSnz7i+cjiF11gPGeh7pWryHZeY/dLHwhWdNT+tNr+WCrfRyery/kneOgiszMzhE
hiwJHM/i8zRRosZtkAjP3lt1lj6rEk0vp/1v8u1x3J30T1q3ZSAYXvsVu/PPX9gF4UvV7x3NDMHI
wi0MrRIyRRSexeoxosM/appdxz+Qv+6azFa9jVwAwJNWXP46RPGGNAnUPLAZpFiys6NrJ4Raofgu
U+52N/2xmtru2l+G9A2pshVb11GD/gs1XwIGm4uvXK6wjLooFrIpcPvsvyGUPpvtkxi3G9B40Dmq
m35NG/kd+Hm5pdiiGsb/GyA8E4CXBtsqqKsJ0S5XJT6l9c/WiUUXzTWGsCBWmR4b7XcPKWXbfmJa
ClFapkeE5gGusX04t4m+IbtkFNCYWxyYii7KGkHPjc0H9kiBZ87GeO8uXG0aJ92zwj50Te8xLnwK
ZNpOqP8rvG8Ilq7EgyvGWTIuKrz4FZP9HJ/l+Fun0WL2kPFws+41yr57/ds0Po4QRnt6ve0lPPpP
Kdgh7w8G0rPfWeXK0HGqX7tCgWpqEm0FEZpmnq/w1xDZ1yebbBC/n6l4uTHUhWOIDRNXY6pErhQC
l64zKufJ4FkrJ+xKM4EdwMWRuaHTAcR8WeueRo9CLyQoriZzmJtmk4jxcX5FFpDz+cK5yctjW4gb
46s35DaVFDkAgQLONvVp3SVfmYd2BN4XY7Edo13zDuYe4FPSNmm4di7ngLlwXZDjs3QHzAhwTi3y
J1CbnhGMYuy2gVNnr2pe7cpZz0H/1cr9wUuRe1oJfDecEfwtD1EaT/Rjl7MNQSZLyWSYsVtZp6D6
LLXn0D819SOg/JU4cP0Coe8z/wNYERFbEonLcwmbeAnJs5e5Qd7tgE3bYTzaFSvtZc0u/MqliIAb
ept4/CJ52VM5dP+8WPYW8gNaUKC2mSK5/AVtGBtF75XasyBYTjgCtqihM6PrISd7cwWxcr2x0PbO
/S7mqOZ3weJT+voYV7IZcm9lWrMLUwGwyaDJj14uMcml1qqrtqsCIbeNwrpJBgCS4kqaOgmmNDRj
4TksJORA1KA3nczype2UgPwXx7p2GsaZvty/xK4jPCA4aq1AKzjOVydMyvVOKuRBoAJkVpOTFaGm
OzzfzYoIn9eeXY+eRfc0FGtxC94rXVPhveFakJky80QRERQwgkKXH5b6VKpK/cQv8Pwgt4cEBhiA
v8FjRmvA6TIOapek2UaAztfO0hjeWL06kMrKe62BDe3+flwnlCYATKQTwCvShlw+0vogzDLDFBM3
EAdpmwny4GATSEDRruUPN0xRNGU8FtABNe/lzFfWU+GuAit260FRNvGMLR0qRt3KYVwjCLzm6mFN
sFoBtEYPgKA6O9+Hl24uADIN2yh1C/QjG2bKzLKGQbZyugedXIW4IQ9vnONHgkg3brLKODRJui/q
naHldlUNuzEtf9VMDcsrZ+36pTdr4pBbwHpH6nu145LSJUHQpKkrehZi2Fz10r4b041XMAfzQ6pa
x9B2CsqFzb4xHpJU+OcvDuudOY+jogBFfFkcdqKr2si5kbqeeFIzlTOXbNK11tDV4WbABLJUOGzM
WeX8PfX/sP++2nIGEL8ir1FPgSo7bf1iQUvTai4d6N19H75+SCysLZakqULb+qOfu5PZHc2yt0Xv
WAybtwi+UwhstGdZWcsUr5Pw2SaEUPMDiY9oLGySjtWdNVS5W8NWYwdSl28jOXthzvRnpY71jssq
fIi6EIb5Nh03ylhHJwggYGQWrXxTeJHwM8iEtb71rX2nig4LF/x30JYs7i2/U8Zm7MbcpXOGF4UG
Q+JNZzDzEP0I+qTcTuo6JabMYbrIBNgKniOQqFIwI0lfGK3MSK/7Ws/drEegSatV+eirzIqXfepT
yqr9g+n73F6CIGz0OPUeULH/nktGeezLxvy74gxzSnr1ayijzKAtKF2Xj1fR7HsGHuXc1V6Ng/IQ
FZSV7M4e/ipwudvhMW9sZi/XgLTX/eV5E1i8TjmP1uR7NeyDxxciRPFGqebuMOWHUtJt/6Uai03d
1baFFGOsn1oLMbMNgnX3F3zzk8/vI/hiRBS3FveJFY4Qm0x+4Ypt81a3Y7T1SlgwZG1S91EmGhCj
Ttmv+zavQjmLhX2RE04h1Lyan9UEMHPCNOVuSGWYIawIidGiFZyKCbDtfVNXmfdsigYzMDxyPx4h
l5Fcn8aaXEsqXMP7ochvuvV2/++/SggWf//iHEtCoOlZpBaubGy8L1GDjoVdlU6W7HGU+6bmc7Dw
TKbj5gEgXpm02xZfKkEtPfISo3Djv8WxOMexbW7K1mk/B+r/p6X5+31wxl5CHyyxlMLVLNcwj3m3
aWJnqD+Nr4K2kZqV+HvDAy/WNZ/ID9ZCedL7ZF6Xmrxq4VbSXoKffvp5tQBx41PNg39kSNzo878v
7ZQIycWaOfKpkLWHc7f/W5Ixif4rVKROPJSb+5/rhuddmJuX/WFZpiWMJIGYm1CUjT63a1CGW+4A
ag8YDbQFJGHK5d9vCaaZhZT+3USubKH+rI+n2PvrlUepdHT0oTu4WO6v6Dr3oKzBc54XJuU9KNMX
JmFq7Bo/xtkZXZ6KpxBJHniVHik2//E+QyWSm8cIBoK1gZ9bO4l6EoyblPrgw1yYlSlaMnCIg5jZ
QyD4WxUxu/srW7Mw//mHb1UHIoRxJhaYKBS2aezDOTZSxL9v5ZYD/i8REKgNsrdFrCBbAtaiYAWu
Selzoh6VmhnBQzTu23blTM2+vIwVtMJ1CNvJnyhJXS5Ij5LRisO8dH19F0A5n7zIaWYPxgrI+da+
fTSz+DIdrHd5Xc9mcIQmOwXy4f6W3TLA6BWTJXAooWM9b+mHDzM0+ljw4Cld06wdKX3K1nP9eSsW
W8UJAo1h8ooEbbQICwliqxp1qso12hNSKMxa6cd+E5PiK8ZODM+SfOhGZ9gOB6t+CwN1K9tRbPdO
1W40aUdbJV0burrx8S5+0TJyZFGZ1oNBg0NoDmIszr5oZ8HfTvznfgB1MmgXWD7cEsx1LvzeF3IS
Pcmo3WEXmW9J/1is9QxvBPcLC4urJErbBhkTLCj96IjdX918CMlnpchHuublvrPMf9fiSzKcyrOc
FiXciEvJqUHUk7JIi8ZtEVhxqDUGvBui5JBEYCj+3RROyRQnZEO0QxdpRa93ZI5B3bhTLzmq/CRF
FB7G/X0jN/wAKoo5E6frzyFeOD92R3MymsZNIceOU9hw4vinkY+nsi9WssDrssJcMbVmGSOqVdRR
F7Ep6mtCLCoULkJdD1K9Hw2cX31VjFeD0cNUjXYxNOCeoB5qQd8HyRqX8/Va4RegOs8QIKBOOC4v
D7oKNTViImXt8kPA4/6XyJ89YTMgWH9/T699hHczyNx3SlZcfuGPqHCEEYrPtSsJSFFkOYTc8l7I
1yqA16EeZB4Lovo3K60vyX4blBrkrJsaN1Mju5c+59FRn5xRQR9izBjpPN5f1Q1zVMAYGwVPzz/L
PuzQKErTx0pDQq1/EdodIL2udsT2c+VMpbjWir0+0/Dy/Z+1q07sANw3iKTGLf/6L5D6G8HurUuS
tWxj/uSXx/nSzMIlJQio0QwZG1fPfo8RU7HGQ1V+lxC79DZhSKrhqXYT/bm/kzf8UEFmg1oW/+JM
zGv/cOH0eT1YQqo2rrqHSehT+7gGHrpO21jVBwOLQw1jp9XGEQYgDXN0R7L1jbLPN+Hu/jpu+PmF
mflnfFiHFydVWqGK7IaI5Krdw1yL8oqVw3TDEWYMNi9lCFmYAl+sRUrSohhzr3GTAvoMyGZ6CqBe
Brr/xTOKleh+48vMIitoToJBofyzMNZ01HnNsG/dMcr+TPAtRYDiqknaaP3am/hGogsZ2jusFgTR
XJ243L1mFPVe9eXWDY7+c3HsfosnNKb3zSl+bP5637qVfbxRgbq0t4hKYuoJQyRKrdvsmiOZx2f1
WGyZVzvCb/vPfnGxsnmXP/iF1ItR0SgiltQ3yy9/TVb8Y/D/HY9C9QicFzVyClzUahdmWk1PctKY
1u2jJy9yNcV/rbStIJz06q/eQ93j03K0pEM0pZDK558y/3B/ne+TPYvoQel2poDm/kSPbfELJtGD
A7vNW9cyE4iA7V5U7MB/kPOdp52naTMlmVMZ9hhAgn1uqMEV1uMaLnV2yXu/YRFMZDn3xmnoWm4B
SrXNY6skj2ZTH+qqZDpm+j6Ja/oyN449TAw6xTRQOVwEi5iZt3Ldg9ZuXXk8BON/WRHYRb5b2dob
gfnCyOJx0WXw55vx0LpJ/9AZICwlZ9AggxE/KcM+8Y+V/jV8vW9z/lpXOwnoFp8CEHaVpOdylOop
PLS4begoqHMi7pd99bS19spNO5ALwyNJNRKo7+XxmHQrSBNdad0wsn72SCiagfArjb6O6hqD1M0Y
g2jG/zO1iDHtZCQ9qOnWLXakBc2mMe2i2uX5ru3tINkwHlQ1m+H7mvTJjUyPo6kr88gOQFUUXRZL
7CJpEguWaEX5Yxg/NW22LSHsoJWzAU+z7Sfa4fwGqfMgWxvexKx273/MeWVXH/PDL1j4j1APlR4i
nuomXXWO5OZNC9a+481z8MHE4ju2kWn1GZAqF62FbS0FttU9qvrKOt4T8HsLWXzCtC1HGCGxohzC
HzUM939+BZIdbmWI5ks7BYj00B0SysdUUb/Rkq8PxX/5r2xwdOYn0LikBzw40X+rOJS1DV5cJ4oX
hLnf4lqjnG06aWv0a/t723uhzWTEDUAvug2XXiTBD2ggCodwu2yrMSPmQ7Cpjr/lYdd2dvQzPsqf
7jvNzZP5weD85x8urlCB7SjU5zWdkuOwE51eWXnTXXf95kvrg4lFuG77UEQT2ZqvDPVzUj6FPpQv
DoKDRXOidH/UEv2UhY7KXBSzUs+xqT36um9rQ30UC/r6amerwmhrCD+a/Uql5UbaePHbFtlPUpLP
9SbLL7dFU1KeeNFfpPiN+Ul70M9jJa+8KG6GCdC+lFwMACuSuPDtoI7bWhH8zm2bT+IIMMYKn7xw
RmjJT9PwKaNwP1EDTMV6X2niYQiKNdKPW1+c/AFYK3MdJC2LJ6EO99uoy1PvCn1lK/6+lntbqX6r
a8ost2LFLNWKPAwDR9oSR5jVUADFltSTpVBmobT+ayrHlbTrViaAmCPMLzAlzTx+l96roKNSyUY0
uOVUbiPx0ZC3Q3MeBm9TDNs1IeVbvsJYMGOnPNJoqS3ia2q1gifr6eAKcef0QbTXmM8lopdN9tBF
hl3CEi+Om/vn89Zb4KPRRcStBNrwSRoPvNb+C+KdYYCp+qbnRx5u9w299zkWUZekEpGyGU0I9HPh
mX0Ho36uY8nIfacKayczq0MrNp8Zn9948S81+541dhnWbsjoK6rce136XoQ/c6H7oYfmfoLETa+y
7SAlTqF4uxKB3fa1KRHWEdO1zP6GE4MRpxgAEscwrl4SkhYEaPrwLVLx0OYb/RsSkf6wtcbESZNf
zTb9HTID/x+cdYP3OyjtbqWwM2/GcrM+2l/EaTiwhxrQGb4QycfSEF7NIV9LtWfnvbIB34hI+KRB
taygGlUoJVpZDu7EJYBC6Q9Teda15inN3WAy7Zp5r7z9C1x+a0za2gbPzrw0Din83LAGrk017vJk
Ja3WqorXj27SWr0jm+NBREGVSXLF+yyE3S9RgbzKb4R9WMrlNhDRw26NaDNMUr+yDzfOuAapE3Bx
qu7U+Rc3VCfw6mnSiF+iit/L/D/Ras8oEzu9wOTbD9FaG5C4EbdAO9KlpzdC2Wf5+oYAWVP7phtp
PRaO5A8Htdh2Ru8MQWJPAcSo/glo31j8TNWvVWm51c/W905JtMZcdj0KwZKBeyNvMHclrzRHzKw2
E7+eRrfJ3AguuDawZeXB6PamsR2bXWdY+wIOKhjIj/NMrxjuRLhppf8yzV/x9lu3FsOj4EbooaNc
JS5CX2fKht+K4+jW+UNbkFsVG6uzJ4CXz3K3NZ4m85vhrzHu3HJB+jZ0D8jngQwszpgnTCOkkOnk
FsiyDigHBy1aOSg9TbQKAFeaFBhlO/Ynu0AM3jOstYLcjS/AAMbM04ZIK19gWcfXw3yoDE2Z3DL6
Cq/pY/2TLXooI6t0yh6mKK9wBNEpRptxmUo4+C00Uf6fLsv+BPGv++H5OuDAOkj9GNZTvgMjs5fn
0VRGFM5lcXLbATitXk5HmEXWOoLXUfXSyCJTk+JMC5B/mNykOeUwNxV0uLarZNi3rIBVhzgCrhku
7cWVFnS9plRNJbpa5Du5IdsQ3PxNus//vmGMOvPdwAhzX89h5UNia0boh2pCKbr6OD70shHaSmq+
3Ldxo8DE2Du3Ju9N5ras5bkQKiCUzESKbtCevOGAyFooPDXRc+LVdHKVjWL5TqCujQXf8gX09OhQ
A6Sb6+GXS5OLCKEeD6vIYI42nJTx1gAovpK33/pMkMRCdsG02MzXeGkliA0tITKJbs7fX8XeHvje
K4LeP4sg3N7fx5sL+mBqsaDJyhKxSTTRldRp241PyBmsLGbNwvznH70B/WOlLFUsiCPQwjK3LSVZ
ye2vLw5qKO9AeTpX+NwisQ6iUDYqLRVnTEyMmJ9YPuXStLKQG4im2cr/jjEzDbnMCsK8S9vC4PRk
HVR1Fm+i1lZO8iY7NU/Zj2LF3PW+UZJSKWnASQXiZ4nzMYK6k1iU7ProMjTVPkGV+P63v941/mry
DCqaoC2AoV5+GasWhDqqE8UVJ7B6SbXtmfBLwWfdN3PtzWRSPLjmhjc32LIBMVSUaPNmUt2xgGFH
PDZMN03aKYzX8LQ3DBELmDea+SN4lixiqCGkctfHkupmTbmL9PBceOZfpWaWpEm/3l/TjY/DIw5B
OChiGVRZdkt5v2UpsimGy01pB+KPgkB638INbwPABiaa9iG9X8QELr9OM6paNjW56Rrg9NLHphxf
ak8iaveWXUdtxhCI8FMLexAXw5OFftDKD7jeTdApRCDGXeZYtOzAhYxBDpMaWm5QP7WtiLrHk15R
wgtX8L8rdpa9t2Hs/DroAssVgsjxwsjuwPrK1rFLft3f0etsdl4Q2p/sJu30ZXY5jKJcjV1suYX1
NMonCgW2B+Fum/2UfOnIQPqn+/au531n95gf4AxpMCNmLL5grmtZDMGO4GpBA9+tfKilk5j358oU
GdLuHIhw4AtjZvzJml6mJLBr4U/RKyQysMcAoQ3/Pa27/EHzp/gQii2zkY1ENAVXfikTW/imNfbR
axz/c3bqnqonYXd/A25sOGguGHjowiOJsdxwBX7xuTkenI1c2EzCz7hVDpVQbkMPYZUeCN4qlPvK
lzDERCMpAakj+qtzHeHDAk2t9z3ZL2exj1drREBF8Ck5d4bwt0c5/f7qbtuaYxpPIxxKvrTVVG2V
BmavP7emNp7Cun4za9QCq7IydpGmJCubOQevi1fhTOnCkABYefJiXgOX5qoCTdym0mDD7zZFi6SA
vu+q7lXVvS96F69Zuyq4zLPC80wIrUngrOIilPpFoTY1LDXPrfFNN752pf+gVXZjlFCjU7pSTUdt
1zb0eoXYJLfihNJf4zterjCpvJxyDJQXVTfBg1s2Z3LLfdV5FJ6TUXM0iyGz+9/w+ojO6+RQzANm
9JaWcbyPM6lo48Z8LisooLF5yA293ue+KB3AdjworRc9BrHQ7OM8+55TcnCgoStsLZj019wqkYWs
z6CRPNfTp2RTdqv0YFeXtEqrj7ts/u7wGi4hM0YvWCHsO+ZzJDRMA0NJ5rcpNAXp68pWKFcOhiFY
yMlsCVfQSVxufypIHSKoPkz8T6z3y9Ts4avuUNRt3hiJscNX5e94pKaoNmsVj6vLlCXOvGs8cJkU
hpHh0nJdWWrQtQUk/FHS76SKwUWm/syVHPF6QAEzPKVJD3k3sJ2LdEez/MKrEtV6NsRK/zH6LXeN
FKjWN0Oe6l9lkxKkx963vk0wVJR264WxbwvEmmI3jD3MJG0YGMkhmPJun1Zmv6bjcWsbENBBzhut
EMqB859/DF5+LabtLO1UTf70iPZVbgfy2O9XvvMNMzo3IHMJgIZpdCy2Qc/hoahljyFzoykeJpJ/
y5aqGFwNWrK2Pun5PjZGc6vGvfYsKUClM73wnaZP261gRsa2aOUEseV4jfvxKuYA7JyJsOfq4szX
tohwdTkUsRjFqZvKcvKihoG0972kefF8qXaCkFlHJoPg8DTLkbksmDHub8zVQXs3j9rprDMJ/Hi5
/QEc1W0RMIZkpNYm68RwG09eSFGz/Gc4pE60MckcNZq/MtIwl196LMMEKjAzOCMO0/9JUhL8LpSq
w1gnIuMzQfvz/tKuH8sYnDd3HhuYn62LF3msZ1qbhH541uvf6vC5R2MZgs1d+FbICLYF5c4THEFd
4yG7uiGRPCZk4WRMYxBhF57mBwi5lbEZnjNFrQ5yKfu7amrUbazXhR2O2ZoKxVW+sbC3uJF7FOUK
nu2s0ngo+0/oksYMgWjUaJ0UUbX7e/r+1L+4kLFGVgPomdkO2A2WUatpgqSmEn3uHcThDtY22XQb
CHw35ibZwBMKibng7Hqaot/l3+m5lRwtc/o1WPRsZfErZmpMkXSWqVxE4C9dSZAQn2wZkD6nGkW5
DHneqIMmRdV+waX6Kw58cyUPufFRSemMebJnHiRcHhO5VVWhbJPkrISP0oRk93R+G+s1wqFbHnth
ZhEMpLJWURpKE4QT/D1TYUbmP0h+uM/jbe57TkL3u1XMQyGZK8/uqyhEOvdxfYssBGWwZDBiIT6L
iMtrw0OUuOUAk96ZHpQNKb8eFdv7nnTrE360uHCkXogblcOZnKvxWbCqDWKi/pNQ7Cq05u9buvHt
qGijJE9J3+DxuthUQ0AFUg7l9KxWFNS7cJ+GX5S0f57kenPf0o3vxyUDtehMJESOtSSpMKvIaiY5
zs9jbsBdpjnsYzg4SHxFaYTCkZMxTaRFDMWtGJ4d/vJAgGIGp0XPgmE3ws/lgeirPJR7Y4Kyp25+
lIMzTnZN2d7aycG2SY9SUtqVuJfC5KCvsuld7++l7cWXtJIGNjBRwvbwGkATmGSHtPWd8evKGq/g
Skz88ICdHVWjY7jkuc6ivDGjuMzPgnSuNUhqa38/eI+R9UDFmJooTAlnTfh93+r7Q/x6Z//P6nxy
PuQn4xgORpbn+bkjwMVv1av2K36J3O5B3cBS6+R7UNWP+U58YHTXHR+L52ib7Kez+En+NO6bnXZc
O6rX8f5iG9598MMPSufSQdPW+VlqhI0AL482qE5aHSURoZWpclAZ/X5/D66Dw6XFxY1WBUPkixMb
39UvvkiYn56yeleGm7B/Rp+QUYv9fYNXSQlZGlgUDtFcsIcG5HLPm7TIOjKW/Aw3kNNJwsY35UOa
rSj13LLC5cH/uNOoBM5Pgw8badWlaZX5VJwVzybLEn6s4neuq1lzuom/IhJJOQsI46UJzx8ynutB
eRY82JNoQnSbHkFVW1FqZduU/Ld6iMVNPiC9mihD+pV5n9SpfaM43t/RG2eUjiYkFsx6vz+qLn9I
NnohWYtWnEO15702q52emCWBIn6NsOLGrlIdoH8McTZ9cnPx7fKCRi1lueKct6OdicO5AocWMThy
f0Hzzi2OJW8nkMLcx5Q8ljMilprG2tSl5dnMkm5XBiJE1e20piF+w/MZOKUpC28dNcGllTqYyrgK
x/JM23qnef0JqoqX6EEIx++SYP4ck2lf+iun7br3SZLx0ej8oz74ZdD7Y5ubdXkehfwYR1/KiqpY
dUqFzs6qwTa0FiD4cSicTBDe/Co839/ZWx+QIVtclp4CGPfFsehkYwjSTirPXqPt2qFxuq7dNkK+
clfeNDPXWCiN07Ra3ljeRE3LKtTyHAg0dEtwdkJj7sZC/3N/OTfCJcjl/7OzuJ3MINR68A7lWTOO
clkxDP9ZyqBsf8wTl7n8FXjX/Lct3dKcqebm4VTm3Rbfzm/bNA60qjoPdda8qHmkf2nz2HLoGiJH
lcvFNpKiNZK7W2EG0AQPjnlS8Jo+ykgotZZqWp21KDiIDYe7tDXpN7XVWPkEOxfvq3bK9kKyxl15
Y3Ph+6atCkCJzqe22FwJiIJZwIp0nrQcHUXzc1ea+WbI4heNgdawMQ3HEuiE3v+k12d/bg7IGOUd
Qg1ldq0PByQGhJAmQl2fR6MCMSElwZda16OX+1ZuJHOzTCoJnUZ1glLuIpJlZSoKYaqyuHSMD3Uw
6iettMKNImg+VDxi/Skv++FLJLTMb+utsIt5/x5WfsR8t146FD+C+hDCdWgA0Bm7XKsem02cSFZ9
VqpSttE+p+ZWWT8l6ISP0wiy0ehm/hBPS508afNt4lcW1djonwc45xIS1Ule0/RmgGxd/o68hqqe
okl9bqlEbAGPNIcpSsuVi//Wl/1oZZFpdGZF0yqkuAgFbb/lzQLp2lg32/uben1I57Vw8c6aZxA1
LKx4THPXYcqeSm35oDReBJWT/juSg73v+5oT6O0KxOc61mEQQgxMgtjmvFxunlyGqSJYGNTEEW3z
QPotS17OyHplrETV63ueB7HOG0AGuDSjES4tUeE0GGGsmnNd/emGLwpCm+lb5a3E1BsbeGFlfo18
OIAZld9BKfPmTOkOhRIYCu0AqWJYDiHizdSYsZDMWCOsWfoG6QhNYVpL3Mcwyi8reGPFxJ/VatUZ
3EzvFEVZUSAP1JWH8FUsXZpZrE1uimwaShNAu1nDBQUZErrY/X8eIqJy/WIE/41jfWTSJf9HH1na
XVy7U18MCaXi6mzpX/po34xvQ/Tlvt/PseJjLHk3Me8hmSithmVA81U6w0nt12cj/iHXiM8DJ0WL
fcs4C1zeTNeomo1u80q0fleUXpolcgBWmTkOKHlfeks5pVVReCPhWt1Fbvgmf9c/h0/dyXvM/hqO
f8qpGKFK79THxD9Fw0pIWfqqzGAGYYsOOcWiua1zaX1EbdDzPNoqYWJrv7M+OEamviklbaOr1krq
dIU8XxpbROsiCeQg9aXmbCUUkXYiTAFI+WUjY2cdYlv2JMTjaRiITgc1Gwx9K8hZHThNW8ERqhma
F+49yerm6fVCTg5eWRumk8Qh03F6iGD3puhqcTrIegLORyn0OnHKqZv+3veTZRBhFQBA+VKgGumK
LFmzeFf6epNM3VkZu2gv0P7Zx2PwwBBSdPDGKlu74258ovlgc9VSzAPBsDhyYZH3Spok/ZnJQPkp
TBvhrR5T46iHfbD1hK4mvBQThUWx7hwlLoRNUSjw+OpR5/C8k518kg9RUVBrFAT5GGGM1CtdnbhZ
FiDYl5mQUWfKniyLUH7pSr4wqgPUxf05aj3L1uX8QbOq+nsySdVjokSKPVAm3JZ6Hh4Z2pFOFQIl
K8DI6yM8o7/m9jrwL27ZRXzP+kwp8lzuz2Gv9ifKPs8CVArf1KpotqEw5G4bem+GrzxLRbfGx/7e
irw8yHMLichPNZ1X7RL8nshjQh9dGc6RL5dulXjDTpOVkfZRMDnkKOIuVhgJbCWhe7QmxHb1tAsO
wLyLbeoX/c8oibLnuFFkJ+oF6DkTraeAgeKbMtSGHffINyZBSZwtKuOESF4Ja1MXP0N/2DuNpXo2
DyJIZnNPc3Rx/KSHk7XrxM4/CJ3+WuVl5zDwuRXID+0+bVChyrJ85dl543qgGwt9L9TNc46/BOBl
flwlgRgO58D61ebyxh8RYw2+IKN1MGP5PHigseQdieArv/D+sbxxTC5ML24ImsTo0Yyo6may9qzF
3mulS98GK36uu1MsUHK/b+4q/53dndb7PPdORxxu+kt3rwu47wYxGc5SFKFKpm4iSH1ByDqJrNi5
0DhKkx+FAtiKr+5WbF9f9pe2F36uZl1rVEY2nDtjRF2sZDBnkjddsm+Fn6lnOLLlbcYM/g61jvd9
uDNE0wEyrSRr0Mdbm/7+uoGNlsmSZepmReLUlUPF945amylUkTygY6ZvrP+CuFhJPm6tmiuKH0sF
gKb0YseN0aqVups4YJFA79HTpINWWdW/+xE0j3ONRuH9xKzM5Xc1lSC1zMgcznqqvXQByrsqA4J/
VAvql7eV73hj+2jCqYA6iVfEzvnPP2SKueE3NJH08Rw25SEMNLsyv5TjUWUwZ+wFW7Kmk1ZbboaG
YEDfmbWOVmDnxqE2fmcAv7Mq2d//SctcnNjNQ5WiA00sCnPLPR6HytOKMpzOvqfyOm2HGtZc4Mfh
yEV839T155zxksxTsHgu7+Xr2ELOU8mmdDqj49rbIcn/1suVbHPfyo2kg6uIcAT3DUB5igCLPe60
TPDDSjrHftdskyRsjoWo5nZhqv2+HwX5ZaRxDym07+/8UjE2zMQbG9h1zY3WTd1eSjzjMbbybOcH
afnU5Im0N8TecIKqRT0ykFrlxYLIdyXhvZEXUightGiUepmyWHJrdEUymp0ZKefRTzdULNRtsGmt
v2pr68VOg35tdCIbjUFoMMINBIvZt2k+d5VdrBUTb4S6y58yf8kPbkpf3BC0lJ+in3Qn2wWbc/UT
ddlduZbqzKnM5RWK1gd5NKCMWfN+SY+iWH3cS0qmnLn+7HRbnqRNtPutnLyHzIlf7zvGDU/HFi8+
QilUt8txhqnNRV+XsNWQ32fFFwRVq/8h7cuWWzeWZb8IEZiH124MnEWKgkTpBSFpLWGeZ3z9Tejc
fUyCuERsX68HO+wwCz1VV1dlZWpL8KX7WPFXvGSE1GL7ARx0O3OgSG28MoiFYxHa4O8zg740ohaC
kt7S1I1u6W7qEM5J0A4fiwITS74g5Golp8IxepeZlWLkVh9YSWEip8ZshpS2K4kj8RLZ9MwZRh6U
R0MSMGFjOvR2fEHrY5P6g3QsJHnT571IJSnUjP96peCHR/XPEaWjThnPBb71xS4s1GPFNYWuhFVE
+qLYDZW/JCo/syew734VbUB5hEj2djgi30R85/LqMZAYX5cUv9LFWox1LQWtzeNBzcwcOk5ZAPZB
9YZ2ssllxgplFXuBoh6ZXJQhZcKrUOvslpTRZgc0+nJQUAJBN7WiMKVQZR2jHuNSKNYNolAft0gd
vFWQNDk9HtGdLcS9ozYL8AZIo6C8cTt5CuNmUeZH2rHk2fQUOm4qmAwPTXRSoDlvkUr03hzAMqjp
CqAvHjfFJAby0f6mZorCINaPiAa5HM35UIQW0r5WW8dECIdjn5si+rTlIidu4Vj4V0bDoCzpLqCV
76qg+ABpVChADgt1bVUcD+eVg4yQwUq7yhls6WmoieMYKo4cic7RrlkNFya3yld1LevcNlapvC/3
gWh1na5IxHEtFYQy4LjMjFfPjCUSnJbUa8YL7toz/H7cWOJHiKHcQ5zdtGOVyG9Y28nlgqKvNKMp
dK1JlnkM4Tvgu8KhZgkk0XLj8Y64E2kfTfMorCEjhUofOn9u50VDfShpgfS3vYDwp0F97vBY/ey/
lE0RWhpn+iLtfjqrzaiAZ/7Bf/GWgOTTXfL7BeCKAvoUVGWIsm6/QERNI4Q0OmtHUtRCRiyGDmHO
KTRzGm+9MNrpkR5tCfDy+BucIpLSt7ZYKa+9rkxZW0/JBwThL7XxUV4yslkiJLpjZJhaGkd9td9K
yHSD1Slm7Zg0ukRCkpLxn2qj092VbGlEpMDmE0E3IYCxSchRsiCsXb/0+s/CmOc21/WYJ/PrR0oi
V2iysS/gGMNH7Dmyto5koKW+2wQ0of9tWDQd+sTLZJWL/m7hfwxWukJ0POT1nI7jawyXUtrqS2RC
dyQ7U5vjJFxNd1C6kCZEvGBv9+bXl3awNq5OWXJeLQ1ueolPDU2uU79V6rrLR0ONqQ/bzBTXNNab
vb7gqu9gr6Mh1Lp/K++QL5pyjUpBnKkNwiI7Ja5PP7zCKN6G5xBqGQ6haF6p9T/B38dbZW6n/A+G
ElRaCBYmCxcFTsoXZcfapsRQ7pkZ6OYEoOH/n5HJSsl8g1MYwUi0BlfHTsOpoAB+aPpjM3cQ8XH+
rgczWagIF2vHc/CpuWimb9G7uFZfA+3kPeUkV4xoC71wxadRYFSqAY1w8d9sFPA/gsth7MdFz+Pt
jmxTrRDivuVsHZQVDglFkgOnHJnq5WDT8L+N8sbRjpUgBHpjoDyV+ZbzXFVbR+xtJuXWabnlYtZ8
PKH8nJ++NjEZUK7gtT0wQm8PZ6iXv4afHyZHzHWxRVvzc0Vww+/x8knIwVitTuiD+bNgf/rymA5x
4sfSEDzDSoAhqrZUGDHRP158I7VU3bfCdiPDMpzLioFvcQzpzxL2d+7muB795GywXNfGETpG7Czq
DqqcrmqmXGprGEcwDQOubUyOBsjeZb4tlN4G4haUngbLrtUsN0snf3k8l7OGwFAAPBpKenc1Wanw
JAhDB4PNeTayvlDYTgdTXOKCFOZWDI8rlExQzQMZ2GTFkO/v4lR1evtVILgHuEtPL8VFvzxx5KUj
MagCyHP77lPDyAiFVMv2bJdHuuSy5/bt9VdMVi4PlTgoAqa3QQToSXtG3rbBwkthbj6vTUwWLvI5
yOwkWDiRBV+z0lNwzEJlZzfwS9RAd+nb8RRoEqhUANGUwTwycWuVL/Bpl/iDHaylS7zitkVFgq94
HWckEon/9XijzIbNV+am3axS3qrgesXkNTWp6XYPXo1ONxN9nVJLoTuj1Q373Xl6+0bAZhif51NN
tIXNepfbmAx5Wu1uwR8Ri4M32Hy/zxX08GYnVtXddCBtzRGp/PTR4RAuIUN+iyGT0wheF6CI4E6h
NDLNHiOj4kL9Wx3s+CC/ujnlTNAyF1sQuQxrJJUOAWHAuQyhXdIv5SR+0dhT22P78Ki2izLJtLlS
iaJIDvKatRv3s+PPafTmo8tFq4g4fMY+WnzaI3iRNl4oniu/WQeMA+1JCCdfaijZxRVV/VXu6HH1
mXupLrk/YCgg7AL68E7zDeuCMAHPYwEANiRjJ1txGOSID8VusMX9/sIhoN7iXui+OxPvlQixSlro
yQGa0YSeXf30+nhnzu2Ka+u///0q4utdcOahMDnYXbmpn1uFxMoby5idcPJLHadvqXp/h2obh4vL
FZgN9rdbeeLNklRtmoaTB9vpSK8EtHM1w/Edow8PUPRtRG+P7NKGfYl5gxcW24pnvNjYkaGNESGA
idM0fiCzfu1VzGDXm9K4dKae9lbEGEgw0rPetCQ1Hs/v7OpeG5y4zaEHikCVXNbucjCKCS6pWpo2
KVFDvfuCJC5RwbeYAHnSfLuulWUHhntiBF3G+0a2WtEqfEOridhp1F1KS4+mp6cDBPxo3wayFoj4
SSQip2gjYuIKn8aRD5Bqyp9l+F/C4H4XGwmScc3RdjyF3ENCN9CKBgcwJoxGhpVmd6+RvTDFM/E2
ujH+MTLZUWHk1ZXMwwiqCjqKwNTfxBYcq0x1czCzXbKWdmYrU5fXsaEgo4QY8uxt2G2y982lHMT8
/garAMiLQCh/R7wNRe6GB26XtV1F/A5qkAeW66INDSb6EZ0XuTUD5m+NQhXXkmSJKOyOxW+c7xGA
h35c5GGhnngbLStp0gUCGKLtFvqRXX3xQVrDUlYmYbSpIdWN1ADxEs5MvYEw2WsUHB+vxdxzAVwH
oM1BGxkwedM6Tx0NUJ73sBZOcK7lS5adZKt+VUFG4pnii3gWuh6lOpb2pVV6ZEj0CmSLzJLjH13m
dGcjPSyAC+G3QjtGVFdODbOUASYhszaQzQJ7zF/RZ+6vS08XC73oF/rKxzm9N4Z8E4DV6Nubdpcp
ajlAt9blbE6FnhDOkSCSulx4B82ERqOcz/8amVwSfZ7zXdDAiFZanfyKLmQg1ePmsrB8Yy72wVim
F2bY5CUvMgz2D3QZFO29al7jYOt5J1XaR53RtCnh1o9tzk4f2pBHcCNmcEq0kHYKx0SDx9kCb2iH
xl34+V/iyrsh/fP70yFVYd50NZvytuBC2JCUrOifUKbMeNOFvsCo/TZA6SQJkuGTa4v4zEAtRSRu
4ya5HuCp2BFRa3Azia4PZre2zyIjkJwuIq2G97eR1KG26wRIBUJikyshToqeDMCoUKWTCKvmiUAy
pxrpu9Dp9KeLo/rDA1FtS7piwI2AlBJ0etUuVj+rvh8Ukrh9iIpT2XKJxUlNW9EMj4wUiCE8hKFP
GEsoPSM2MWIhEl9TLlFFvUeFtyQx9G9TK+sHNBnJgxQhP5wzl6Itus58vGSzQcOoK/B/12wKACmb
NIZKBtZMr0qkH5RVjF4qiPHS3iOJ9djY3IMZScZ/jE0OM9sKfc6A5NaGOp9ulhT9N+vB9FfqX5On
EGx45kl16Heqyeretn4JSLSAtbkrrI5e9foLJknvmhV7WcrHLcoeVcZgWNKUIJfc5ZGRoX7MGl22
UhM0Phag3rlAlkFv5ATEFqfeM8OqAR76qEUheTwvc7fe9UeNL+0rH+elEp+nMjxCVBpwPOxAI+eN
J0uVyrkg4drM5EYB6HbI+gxm3J4Ewk7xjEazBGSa4nLhpM5G6xIgZwjNgFtlpw0H2iA3SQTUKu5x
qaE+srpb/7VZ11YMhxqQfMfuxBWo6FbRJji1XxlFMxsyzotJ0LGecu8x/vmOycyGmZekrBNzdgyS
jmOV6d1W3SUDMahavD1exLmEKwreUIoDzANYjGnCifWiru7ThLOBCZAtN1pxIEbhdO3kXjbOd/mU
oXn3vFowOp6YuwFeGZ2sqTPkcd/LKWd7a0RlJUnkcYrRXQJOp6fGLjIzCo3HNmfvr1GtFzTVAFpr
kxiNdz1HUquMQ9aL36SJXpcGv0RSP3sirmyMW/nqRLhuVsYZBxuMQNmTnBhsYqd6qkIGfSGsnb2z
RqQCMCTA/03JIrBmiVSi1G6rkYU+Y0nesulCVDFe6HdrBJw/KGLgfcBudjuYKh1aocNz0U5TA2w1
KCsF7i6TCXuUurUvLZy9JWuTqes9t46EFNZQPEQZk39yxjRIWNHzEq/XrD+5Gte4iFeLhOaB0OUb
WFIjHWIIiXfMoW3SfAX5v/CPqGsrCIfRWgSA060hkB25aIbJedv/AaDIlCufcMF7ynaEk//NfXht
azKoFJmxNqkL3h6eWAQTAFAx3LcA5IyW0vSp2GRLWZW5DXhtcFzPq1mUIeENkBgMhuCoDpKVIF2i
v49P7NyWuDIxTVmpAyRMBQcm0GUWG8Puo9kmryqnewv5j9kH07WhSXk7a7uml1wYksAtybgq9YZX
B9TQxSdwD9BuP3TiuT7nXk06X17Y97ORzLXxSXAB8ly3gbIFb3vaZnDQZAKUNjYISU4J9bOFM704
1Ekg4WhdWTY8hloWZlShUWftZkem3GQ7P30e2I5GkNuuV+VSj/3sNYMqCoCqAKIBWD3up6v9Asnu
POajkrdjjw5jdkdXFd0VV0X21L1EppSsu8o11AwdDhvZHFr98V6aq8IBYQhUGng9OCBcJgeEL1PG
wRlFIq6iRXVOMtrrHZUMId1wgcXKu1Jcd6KuHTV/4eE0lz2/MT05KgzfF1WFB6stfZvhSjLBX+qT
YseQQY9Mk6EO5JsoOlWctXISVyna1jf8lmcJjz+MxVjibqAgwK2sx1MydyH+MyNQ275dkUAq4xbJ
adZG3YAg/Xpa6gCaO79oqARsF/28Iyzg1oDL5FnntAVng2y9tzJPbzNw+oPtDEnXhQB5Nu0wcoBo
YxYGDb+T5e1TqYpcsUMsqnNfjn6o6AYVpJNDlzoc5waFywPVubH5DEjc20F1fRGFbstxNpAnbdis
HGgnd3xptE2oFwC/+NUxypaIFWd3L5S4QCIDSC4HPbNbq5mjsE2fqXh8r2IwMR+03kAL16tD4qMR
nrfpdim2nytPoCMNTLWImDRUfCYWG0FoQK6qcXZItsVu31oRWN5N6uri8+NtOOsZUCwDDybesmN3
8+3YAGkOPS93ONvvP1rmL6OsW/ePXK4TI7MKQPA9nWWNoqD+e9Buc27hkp5dzyvrk3EyYtlrTjpa
l7d1aomfufsWquvChVItlLEXrM29MNA+ibQQaLaR/Z1ifju/xH/qfd7urXCgfJ9RjeTDRUgMzqlJ
GSJPZBT7JFzF32VunMXISJEwS7OVtAb5QOf+JC6AHsP74zUYT+Ik1ANkB6xv8I8KqHUnF2A5oMMi
Vbne1vCKH3Lf1KKlsuvcCb2xMbnn6j5uZD6BDaYUzZaJTZERd3Jpt/WqK/aBu+8Y3StUihYcE/Kf
kJ1fmPvFL5gc3aTo+XoIUfdOe8MvGwvix1CWFY0O0RnHbCvH3TY5+gmcipRtZ4pavM7LBfja7Eyj
YRiCgWgevOs1B1dL2dUd29u90Hx0aB9ggmBhMe+IkZAsgHzaPzYmcaeqpJmSD5jp3uotsOetvXVp
fDy5BH+sinTPSC6txSeZvG/ONVnKAM/VG2AeRGIAL/ye69vzHNQS10UdCuyX/ceXS8aeutiqViG1
UNi3ce+SFrI1nnVaoiOZudCuDU/rfH0FnAYEKXu7HqxSPij1Z5tcInnh5bVkZXJW1HRI26bALkJ7
MJTG8vpYxio6kJFyY9F5/fhg/j8mc2TvBSZ37Hi6nczM+89k1rTS9/unxCwt3xjIM8FsvqM7b52b
59OfbCFcmtumePiNDTe4vsGueWs26Fipb6Bha3PyJnSfeTlZOIy/jm7qcq4sTIN7TuiCAlktFGUJ
ZFzVPdg0AeV7esHmjEjwqu21fUcr8h3TDvsWKio69E3WHn1BWeXvG2E2lSVRjiK7TtHAtUgu+pv0
ffR9k2VmokpyEx/fB7Ad8ovI+kVmYKZWuneOzjqmlnGwAyM0Cys2IwPpW9oSxkwogo7HW2DuJsbr
8X/XYgqUjtVWA+xhGGzgDUUKQZmPRE/3w6EP/s1mu7Y0cZCyUnBlrqEOHGPI5TjpGLK69vSGAJTz
7qJGeUaU2G4Ta0nX7jcYfDTf4468eh+E8CaxJv/a/ngZYBtNCcRbxwRhB8Gid+T4XZuQoyDV6u/u
LSMFOSPVS6O9q5fbRZTQ7GWBAg4aQkbJdZCq3H6PKJYCRK+GHnNRvKClLj2pelscROEccxy0NZNa
hYgyVdYLqz1T/xj7Cv7X7iQaSmSpVtHxCuiQFQNoU/5FfyeNzdXCAZ97dt7YGd3c1Xw3fiu0bgg7
IalMdqNDbY/aLfmzMJw5bwl1d3BkoA6Jd9dkOI0j+HwutyzMSN9PTy+5tXYJG+jDawpRT7JyDguv
rdnjcm1xMrDBRc2Aa2Exz44JCJZzkbYR0olrSW923l6TDs4Samh2MhHRAY6OrmHtrvWEgRByLnaA
Qu4bHam/Dz+03LUmkzqkqrEwo3Mb5NrW5KXjIy+s8mGPZ1tN9pdW1VOqDHvdkJoFS781lOmRRDME
KorYjdCDmbgD1esdLW85YKzR0lhbubLTcAq5Tby2yLNLBmKWJv1J9qpLIuu0FV5excOrpqclXOHS
qo7H7f5bfmvLY+v89G4PymFIOBGj3gcX96RQbkMhXo0d9IPDv7Bpf7vKHxmb+P5WiZzWLcbl3A7m
14f5UVutpW5MbN3nZ402JNoeX/4ab8ZnTt8Kq7MjugIjq+6el9+bd71pYzSHBCwUCPD6A/XT5AS1
nRpG0A/m7KoRk20fxnqhRWgxBWrHKIGs30h87enagI5rlgFlreZA1ThM5PTVlxN2LaE0Z6F1VDk0
qR/hf8taSxhE5anEX8SvXW3Bg82GLCraX/A2BmE2PvvWszCDjxZ5xhnzCrqD9j0ittRh9WCl427U
1qf064fRV1tpXROVLqFdZpK7IM0G7AEVHKA9pmDrPMlUr02RgS8HY+C+BO6lZ0wolko9fXwOlwyN
G/bKf6poNPMcJPvtRrE/RPSH+s0pw4Si9f+xodlw/npIk/kMZCHFkJBGURKiX7aIR8By3hrFu6cS
yUBOBbRK4VHdQpCHIX9Wr4/Nz6UeVBBmjOQ00I64W864aDQ3imE+K1waKXtJ+Cui27n2IVvI/DhM
QVmQZjTg75BJmW041wjF4eXxR8zuKeQHwBaCqjXAsxOnXiUZ+KjDirMT1wq3A9E+30rTqlxytAzD
fT9sNiflHV6HW6SznLnAwGeFzlC0KCP5Mo2E1ZgRlKEAeLDehGSPtEtrQHEiPBZIMJ2EY00Wwr25
5QbxO2QSoAkig8xqstxdqEaiP873VkD7cUfeip8EPR4ZORCUQhKq6Tk6NIX162r1eJLHmH7i9cA8
OD40AG/T0FRzu6PzDv5HKHjWTlpTSz5y97tqdxGUEoCvFwK94ZfqI+NIHhmcHCHI2Utqh0SbHXxz
6V7hCl1Wl8B+M8cUD2005Y00qDIc0u2gYp5l5DSHjbjZ940xUH/Qk2qJimHJymR7inJaQhkIVoYS
LDJP/ilcsQZ0JL55zSWiLq9wJ67i9pXNjIXtMnc8x0wCUnTgph9l028H6MseJEIaeFs18YmrnjVu
l8ZGHBoAluRdrUPvgXR/FRmMFTQq7fTr8aaZgVvBOUAabexvQdQ6lbr0M5GLm6HigR3lT8r3CMUI
DYuDTMLF8ckKKITScIzh+NjsDCDi1uxkXQfRYxI1hdmkOMm9q/MJQHV7zVTbVdEQFQw7mWJqOj4h
9j6lZxZ5DkkXd82rFup5sRCd3PsIfAwaJMF7B2Y0UAjerkHjtmWItyyP8G8N1ePtUtFm/P9vD8rt
708OClLoQhtB+s0GXJLIyhrU7BSpRSoN26SAAgVD2XKvBTroDNJhXzVLe+z+oN7an0w2khBdA450
Hrhtkr51oLx9cULdiZ9D53P4DOUn8F0of1LSE+BXHy/0TGh9a3tytDKlb4RcwtijiKJm1ZQZYdJj
95aXqwI4aUMsl0oJYwB9N9tjnysqF8AwTpunar7qQylHrl1A9zPQmmwTK0QBfbsIXg9ZPIcOz57r
0m/AXjoMEGNMPEkgURHKMhFzFtDCJpaE3gR1l78d4jDLwPDedl/h0PafKRsPf8BFkcfG44m6d0GY
p6uvnjwLQMAXodcaCKFC9AhbyisBuO3Q20pdSQM1WrA2syNGqlrgAUesp/C7alfRD8dVmZqiWcr2
pTcxX6vBS7xErH5/HaG3HnwBgC7LEu7dyaavI7UVkr4ZMTAgXgC9VJ+Xa8YLdSV7FSLoioNmMF1K
gYw/Oll70HEAUzHS0wImNZlFKDVrNZiTABIJi8CCcPsnSAWYhYiOm/EX0JRDTQW0NpzKTlmtklaM
Xcf3eFsuAe+PNmVBfHFfe1B0jByzaXJw1hcD1M1MP76AdqSOT3ECHs3gewlbNVN8QX4PvJXCKHCC
Z/O4ClcL6UKTWQ6bmLedffYCaUddMtb+JtuWugEpcSMRifDyeKPOlKBhckR8o2sJl8Y0JcB4al+z
Ekp1/SklJXLDMRV17tDRA/je/0X8hiz0yLkOlkU0yv+2TV8NEI8mRUHXOkAEEW4iwBizP+wnT2Pq
U5UjjkdqSAqT7Ll9W+IDmHm5oRqJmQXiCMouaBO+nVu/lxmHQfBheylBHQuaSytnXW2VQ4Xk7bYy
Nn/zNWD3Np6O68dzPOPCri1PqQjQlhlHLp8JNteAqyyz2JbELaCbBiRyHG/BFyyNk5+EIAwEtVOG
wTjZn0zPD4K+djcxRTeo81QYItrDHCQQIeDjkXypnjZ7lK7m+PfhcL286iDGTgjb2bGrSG0lursV
0HNHWc+gTEvqLeaXgs166Qzfp2FuFncaLVeI4OtQgWEl08NPkUZPUreTKPuCACMKFgKMuVsQeSWw
PiE1iGYxZbKVkgrJNVXrgFDptl1DG438cSUz03Rgo1vvcyiXIDFzDv7K4FTQkR/Ah+Q1Da5dAPh7
0vGERxy7Q4u7tGl3n87bJsIbZOn1vmR1spOQ6O6qvINV6O2xCS1rq5b/1chAGyHjOQfq1amLZ1q+
rsJAAN6Gf60YcS1wg15xAZF4OxeIyqxjVv3gkp/SMSPe5IMV46zacmH7jOs1uWdAkzRCTXGLctx0
PSMoeGesnwg2tJXX0Ve9dk3M51LsxD+2Ml3EDGTu6D+EFXEfE/Gj02uL+8gv6Rpl/KUE/sy7Ffc9
Hq6/BPNjm92tt+srXDOR/DskPV6JFUJy2j2rL9/tt/pt80TjiLzl98MTGn49U8iI+JwsvfZm/N7N
N4xB0pU36MpBClMJ3xCi/Uajvn8En1FK2i8vXVjAmXfX7XAnkYIfsYFSj8N9Goj8x3It8gYt0p/U
0FblUjPJzLGAMhhAUyN3/5iOvR0WU/RO0I229pLxZ3GXzP863nCgJgVQ8ReycDVpNS+7qSakgl2Y
yQtPzXj17FulzppG+o5toj++mjhhblPisfQfc+PnXJkrQgUq4+q4RqQwy5/WArAa1yF4wXfnetUs
cgfOHgJIeilIzUssALO39qB0nmdhUgu2Ewek3TSCwav74Ms/gcKFiMemeGaHXZkskcrP8LFgg2gs
UkbgQhtZ3m7t1gGSaaDY4m39wm+g5IZGw4NHOrs9I3F0WsLrzIDMxhwVbgEw3LGIdCbhcqWGde9V
GYAlsZGxOojendrXIzZCD2NouJGqJ06EOdhlmU/aDNJmwolTEIB5LWSHbS7aesMmSnlapqtqVHDe
hbyueOeWo2JB5Q/Bw/NSZ5s/EeooS0x4s5MFJTTEZyhzI8s9mSwPjKlZK9W8/apD4bxZrUParFg4
R7zwcnSfPvNbvVSQLwahzuP9OMPvgom7Mj05yEGbS2Hs4s7pT/wJxT690p1To2tEgmz2G1sYxjty
b1T0yfu7dWj2q2SxsX0uJB4fAqDpBwsdj6fB7V4ZabCQX8H1Dn0KZHFS6nCkougHPbX/4i1/Y2oy
07LjAyc8wNSrrl/ETe6SEOSHexYB2molLqBdflUppvccmAnAeAxmfrynJtaQfVPcIsTVKl3KT/ZV
2XZ68yIcQuNFodaOA4WMR7xTYZ/Pgm0XhBhvyWpHkM89n1xzwfPMvLqgf/LPt0wWWul6sN0xKuDY
aDQFJZMpiVhucSljMXcHgfccnf3AzrFoNL5dy0bKlbBXB8GupOdAI3FiuUaH0DAx/NB+vHfnIm8Q
cf9ja3Ix9EzHO33KwnWD/ZVoZ5EOX77NGL25Sz5VstmsMvpDF6zO5d5urE48aoNqRxm0vGCPJYCe
cDtnI2+aFyLrR2O3Kwhvfg4D9VYSLf88HvDcVQU+G2QFQGGPdPRkbn2nSoY6lPHSUKEF4pL2HLTv
j03M7RJwPyOhOcoLSL8P5uvrafA5ny8xuKgHKFeD1mq9C+KNtxDRz/SUjc8WkGn8ynOB3Pp2m/CV
qyoxg6G0aCfrX903tA4fSxAyNCtC4t03NiiexN8N+csYX0JJvN7iFmZTnpvO62+YvCpKSfRczlcF
O5VSBm1NYRlJViIM2puWe7ldhWn/4kJ976/saHKtp7WDbnGR8ZR95w7oBdTypoqNqoWSIDpE8h48
xyFCDJBmhuwXH4sA5qQNikokz5lSooLLeDjugZOg75YLoAnCulLyHcliHJmyE4MUkqm/BrScHHqv
zhrSFkP9Djx+vR64rs71WGMkW+FL+SXNkujIp0WDlEXFZzlNenA5USGRBdcogWgCJ3ni9e9BqhTI
lXJZtmLEGIFZpWgAnHuBuodERrTKImVYeZns/uGhqePSWpQgf5RUCUeGuKk2asIz6yhLIBwScZnS
UHCh1wna5SO2NZICbZgEVAKATide8clGbcESuW1rh6JRN/yKMVVg7mc5dokAe/bG+Gfp5Cl4u/Ub
NHZC+tEOXnIVIGcJcsugW0sJs/a2jqGBX9UzH5+M2ZD32ubU26hy2ScoudreTqbe+SnQ3RNnceCF
iCA0Ji0cxJmaH04IKshooMZpv+sYUNso0YLEwe40vJ3emPt9uMoBTErJRXoCA9pnmlEx1+WIUia1
9IXbYn60MnKbqKmM9B2TwyGJUMmWu1i0xUZvmNMAmsVXEY1CBWHX2FOKAMIiCLN3h34JGzf+8vTS
hDTHfyxPbxA35eNskHzR1i58RkMiFBaf7tLGKpvjQjgw6wEQW0CPCz4VRLC3Xgg9oXEBZTARD+6L
1u/rBqCBherFvKe7siHe2oiznvcl6A/gfbHfglwEnEGe/vzXMd1dQ4mxWZ1/Vsr6VV18/84ODpBJ
EWTPgKP+ur8rV84IA9Nz7iDaWx9mHh+GMXC5W6Or355EbDVSx4ow/nZvGxvbAwDw8e/PH/ArA5PI
SZG6QNYyGFChdGB5ABZe0gYlPahTdUpGBuGU1jLR0l1bLQRtv9Hmo7FNrqZcibEBc5hOjf3+48kE
Wou0OfA+YBvc7fL14bDhiX5WAuLqS9fiXPQ0wlz/s2aTU9e5QRa4HiuObQf7/ucD7xGwMaNBaP0c
ba3s5+09fjlsbCBITivkEP7Vof/H/BSVynAZK7QBht5cuN3T+ABw9GeF9k/nCuhHK1jYRbNOBg82
xP14ngJkP5nqbkhLjvPhUkOgHfc9jSW9MvqXDXh2/jhLfI5zc3ttbDK3WtcG7tBLSCNAAnij0Oh5
xb0vbNvxDpjuHawdPIoEVkywHd4e9qQJ3cqpIxGpCjPbsiZdnf6s6qU321wOAU965CukX7bnaQSK
c6GCMVi0fYhM/phfOQE7eEq+tO3T+r0xvGe10A/Q5yB2Y4f6+fEY5yJEAP3Q0cRqkoYvuB1ipNSx
kDe8aAfyV95/9ulLzHz2vPHYygwgFnH9lZnJGBlBSCK5FOC9LqPX9GgDsQ+i5uTrBSJ8OA8iITvm
pJJ2RysqhyCv9M2eMLqmg7urRsXh8QfN7h5gQ4Aa5YComN6HmcfnLN8ros1+ME9Ra8n1GqIT6KCQ
F2r784ZkcJKD5XqMxG/nV+FzTktVT7IrXZVN4Yt1VkliNOEq034eD0mY3Ueoe0myBm4TcEPfmmJc
l8niGKZSozQUwpwHcxBotP7Ymz7Jzmja/euOyamIcKfox0hI+AIqzfiIrmRfB7Wf/fh75qoZo2ou
KPoFJPrAK3v7PU7MaJzrYWvp+5bui11KUNanxVu0jXfSxpNpTZdOLD93k13bnFzPquR4TBXBJgIN
ZD9AvzUS6nZnE9uMWN9kZ1Q5NVYjBetJf10Y8NwCjDKBI40HSIvVibsoK3FkOoC/Zc5ZpJlCdFG9
ZwE0QV1igPcsgLSkmlsIvxjs7qUk/Owde219cseKfjOkotqPQ9/rkLt6U1i0/hI1oD9gv1stjHXc
TFPXiKhAHnHCyI9PM3SD6nQc48uiHaMdplrnllvQxFP0MGjQF67qXaBX3vdjo7N3+bXRMUa6ioFq
qLyXGcJbxOyvF2cPKBfZP5Vk/bc9Ho9v6W4n0ANdrejrkruY2VbgDAA+APE7eNbkySkO88AJ5DKW
bP4HJCUt0rw6uGo6xno8wJkY78bM5MSkohuFVZfBWUhDZg2Bijll/ID2DioQj03NZVsA7UYkCxpB
DqwLo+O6mktXDjMIveaSjVwkGRlTn62jRQvikTPwrAtHYzx2N7sFlxus4VxAXR6XzOSWCQc2byPJ
be1EjVzdqzGwuvXqhVvmPvE6mlFAjQ+/M6b/JwewRSZeKly1sbun8MDpwireIy3+F3Rdlk+l/Vtl
iHqpa81pYXja3WmYGJ6cPcmXggSMNq3tygen2DLnai3Ea98zgWptqk+F/xP31KPyDk03qRl65pf2
GYlGjOe59s6XJan0+DnX/f3/Ie/LliJHti1/pazeVVeuWW23jllrjCAiIAABCS8ySEhJrsElueav
7yWqTh9CQYe6+rUtH8qyMhOXz9v3XkP1MLbbNHmCPkUm2dk+9uvQ4jAuS7nDETa7UcBuWGbDCOqB
0Ccjt2PYrFh1djOUvlrZUOlX+Ka816pjTRoLNp6jYNFN8VpBA4WbXiThnatsStB8rxKAQOk+J04v
ObmdokZpFUD4qYbby4CjSI2VXg8ze/9QqbkFYhCK7Y3wBDUT5AVgKnJQ3ihfpbbPW+lsqXyZw8W6
NMMExWhD7x5UEPofeQU3JMgh7wnE/PAx+q0quDx2jbvL2+Hsmv6cQNSkCArhpmws7400Hjt9nkDi
xTc6clVhZK1J2a21sTi9Oobifl2ijZ3ig/1W7qS1Pf39MvxPLxbrfxjK0agibDOI1TvFTQOowmOK
JWJVu/D18oCdY20WI7ZY8v1YFWpH5rYskAVVtpEzV729Dq3SInbl9Tti35v5Cl3x2yEEBAZvYARv
0Mw/PbTyUatgmJqi0Ya3XhtmMPQg6eCyflvnQBwNzfBYxOKaYtU5LnTuLIoZ4DrjGAOWatEuo7le
dJg6Sl/ECXw1CWyY6yIhM56Yi5YMxcnB194TaV9+iDe14cBWwFLa4+VBP8ulLD5jMebATY6FWNB+
rvYXnoAyeI0uh26Cek51k+uyd7m9z2rp2Wb80u/FZqQqm5ShwXgrldfElmrCMSCh21pxmp9MtfQJ
BgIMkm+2djQSN9+m+ob9JB9d78R4YrviOwGKkD1d/qrV2Vg8/XictExPsnnpsWyTtncqseO3qAxM
O2eWsm1/9Mk+xZAUFtecVNgl48pxcV5nw0zoUGdAqAfjDhRXTxdEIeW8zUu1f+DaLtGQIz4WR1O2
G4Yj91kNC2vYqIWVbSsV3gqgjFDLvCPJ0yB7o4GT3R1AflGRy+0tmfpyf9CUrbqKs/nuKJ3vwVnA
EkH4MvsPb/pekQoNH1lbGhxAMYHabaFstcaPBj9LrlL1hZtHVb5fmaDvrntIIMxKGbIu4uVzOjoy
XpVc0JoB7h17ktzxabCnAfLTVXKk8sugiZD0uaolj4TUFWD6ppkvdbuCfF0+BUByhD+BAa7ep7ct
vN9OPyIVQp2rLUhWPxT/B1aIQS3jGQ9Ln/m5n7Q2kGrjJvVAAzmEd0BWOdqhAJRE/fx1eUDm4+HL
Njr7lMV4CICUAc0/iQ8iYO1y2lupeA0wd5iv9Hn5Blg2RBbnowwJhi4V0FANhcOEvA/h0ahKC9p2
rlqrXpPb+U5uG4jlvIxtsXJaLE6ns8YXQV6UTJ3CuCg+NCxgr2F+P4lXSbdJiEMaTxNWkmuLq+Cs
tXnxf4lfiSgYjTBielMUc2B82/ewzWmdvL7J0zVux+q4LrZ7mJniwFTQMIut6Ebcq8RN0doDBHco
aN1ysVFdOFRal1fN52wtlw3wFhBWgLu1AbvdRReTetQnCbOJcmhn+LBn8SjktOEWAfQleVtTuPm2
l7OkEY4KGO8A5nnaXktFiKICiv9AFVfNbFiR060pb6rxiCAyzn5x069x45Lw50pHv5tLXK8ws1Kg
RgP87mnDU1rpNBxBP5PbOHzU2rH3BwkVNVZE8GbP4/FlTLr8UTBkuiWiPm5yYQQNL2PP+VT/Skne
+1xX2G0GLNzNxCTglkT1tRwp21z+0u82MgrhYDLBrVUxl1jnIRdjloX40IR7LW7DmPjMkY01i6pl
uuxzcc+RBhAk2oyVWoSjXRfyHuUMCILWDupENj1CpfOY32oufe/9BjL3gqu6e91LtjCtcvKt6FUo
lUHc9DZ1zC1MCxCvJ56wFmDOW3i5Ir9+13KFMCKFsozv0qUPLc82ndfwxB2Q1omiF73HM0YubPWv
Vv/r5/A/og92/Ovn83/9N37/k5VjnUBIbvHbf/3Pljf1a5a8Fr9Zbf3x2v7Gfv1237w2CW+Sn/y/
5x/2v//xv05/i5/1d1vOa/N68hu3aJJmvG0/6vHug7dZ8/kV+Kr5b/7f/uFvH58/JRjLjz9/f33P
kwLZm6ZOfja///1H2/c/f5c+l/V/fW3g7z+9fs3xD7/00H4tk+Y1+y34qGtozNbj+c/5eOXNn79D
KfEPHUxGlPTA18FyxHz0H59/ohh/oEw0o3BgxSnB6uz33wpWN/Gfvwuy+gcBzQGGawSuwqhY4884
a//9Z0Cxw3Jwhs7hFQYT039/8clE/Wfifiva/MiSouF//q58Zsi/LBhwLfEVQKpBxllGTW6pxZOn
NWtYW7XBqDYevG2BKc7KwWrggWvB4tjt+fTWZv1Lb4qxZRDtui6T1yzSbzq8a5XIKXFr44R0lewd
ts3dnVqNEii4ja9H3Ol7GY9WRYFGMIijTBj8qNC2mUQlSzTjzSSmhU3T+rELYd98mEh8lbNdyycE
I3heRwhpk8ISWu2pEqcfxlzTp5LbDOSp05R9HuINngyDJURDMMIg2tIYoO9S9WJCOk9u4huRGsfK
ZG8NYZu8Qv2Kg6EMaeMbnNkuTerrguQhctzp7RhVG7EkvjAOB2HSbo1KTWydMGiVyXGBJqWtyQDQ
GFRbjSqnzTTkSGD5CLHSEQbOmXINOZUjF2YCQ6G4XSvhbp2YI2ZdbJmlnlplA9eSuOXQS9a71CJF
/qoX4GI0ybvZo8pmVK1V5y8Dq56JhPQBLCwBKBfu1SE/in3kghYKy3h1egV07R76zvJN0077DDd4
TsngQidgJ8sCtDLBzh3xeYUQGreKrrUbCBe/aAWHOECvm5VrckPZQUZSdVhHC7/j03YytduWhO8p
BcuLiGFoUd30c14YNm/Sw1CT67pqfhVxhZ/LZO6rVM5M+LrGhmq1pBIcsZCghNbp8bbkUmwzisUy
8uROm4pNBXqTPZFe9eGg1rt6KLtF0pvQYYGLE0DDb4JSQaAur6mn9w31e+jn49Fkio9MH3MHOkqQ
qOtDS8qgkIuL/iD3+bPQQebdINSFAPxgQz0NgxuDvmpqzWYsxXtRzba9hDXaSNNDEpqOFAl2p8rB
qDcfE092shJ6QgZfPNXIJYsoKbfBc38J64haukBcvB/2eZ/YREV+JwRKBwcnh/egyVoLCNm7SKO3
cZP/7Bh11FD+ZbZNaXdarFqDMrw0EQzMdP1ARQA+CjL5epnPplHmRz+UT3JcbctaeuFT78aSRK22
y55pUmQW07RjVUFepjZHBuFCqPORUHiXJw0Kr5VsaUV/r7eVq9Xy5MVJN1jw6bxiaeHlzXBHIyzY
viI/NIGKMI2fWmDameh2KsSxjUQ1HFR4kG+K3azkO1VCGAYptFuxil9aw7yLKvlRZeKPRKRu0taV
PQjRTVWMuNFLWB8m0r1eZl4n5ZsQvrV6zX+kU/bMpRpZu4oe+eDTqHmmUvPQEZ+nZYPbN3FLAEHh
c55dD3Is/4zNGjaVXGtkwVYrtdk1cguub/RQNSXz8bOo2w/pPR76jsim2xjSZJVUXGXGiI3X2mko
7luNHsKJWJVWvOpVd1WI8QZWKJasR3PfXicKEkrTe9V0nHQwZPskfxwb0EMU4U2KSWinFdkbvfhG
4MJhobp4UE3eA1gDwiHB4iV9vu+Aj4S0fb5L8nRfxFLjCEr6VGvRkxQhcu/MBt8Kn7MO57iTG/p7
LDPNFpT23qDFrZCVhkslAcRtXS49Kb3p9IFcGXISNGYKQ6NetSOeACer3QAE5emT34aJHUfvXIHg
M624JWZQWSiKCdpgYnFHxgnP1jaIkU0Bv7TBs5nfd2Fs7CpZvxXG5iZMU1s34g3T8WaliWClEWQB
zazxzbLbmmN4pwnZLYxdQhbbSPT+MJoUR6vUvpBuvEr6l6Qim5FT4vIOPiSlAQri+CZpeWUJsajZ
BB6j2JIxDpcu20RmqV5TkjuGMl3zKn6SJb4nTPkhTTXW1DhmDiTB+iuDY3FnsrQ3xA56VUD5JlLz
2Jf6szZIhSUW1ashhT/AON2VFB4ojOLYUCpIM8WQ90bipHaEfuw8o5Oh68AUi7Td9djP7SLdKuvG
tUSm2gZM+bkiKnVLDUF/iNhf5hqc26vUTvNexNBBJwWwW5fVEvQ0YnKXQP7XIgPwYZArfzdHTFKW
7ios7YINd1kh7bBzIfakKU4BOF4oiu+CRjOslgqzcl8CvAs7LxmCjEmh+5VEvBAYRDV8V+PURcH2
Sh/Fxp6QSggLrQvGoTlUSQEhsjG71qQM1CGtlG+YojpVzyGjXm8RBhgukQy8WfCA6RKLyZMbZjDE
5SZe5oQWR0lpvJBVR9J3uBsIW0kYIqj4GjoiEpif46ATIyCYIUhzaP3lvQYVBBPR+SAGYpkKQJ4B
rpql45pp93lacm4G5FGUHedMrj5/xpdmGG6qNg1HMShgVhvZOVWQvILPvMeStPgpTqpyz+NYNCy5
65GmoTELe6xYpTmkOoT9OzqYLwngfJEDKKr6TlkNWPnlR8TyXWfMItcwM5FEpGXwX2MxFJnSwNOk
6sSAqr+iV6G18bjTJy8b3sf3JuS2vkrwWDywzlpcJA6LQRlp16DFnam63A9/IvvAbv7Cf/x/F6eT
WVfh/xyoX3/0v93P4fJvT6/ZBz+NzT//7b+Dc/MPTDSsgLDkMdHzc/vfwbn4x6d3F8RdkZ9Ca/8O
zSXjDyBQQTyCBR5WLwL3L6G5/gcYH/jfqKVDvWM2U/wHofk8418Dc9RQoOGN1IKIMB900sVLTh/K
KUx0zgNRLS0cn6AEhA4CDaBHnUi6+zJAf78Lvr4DlssPjeFFAR0bMEdQMF7SC4VEGBUidDzo0vJe
qKTbZGBeVDatVYrQqJ5KxSrEXvQvt3p2Fnw2Oxs84xiAWPNSbCiqhH7K5YEHfBo9o+n8MtvX6W0/
eQKfvGYEG3lfikHUuB3p/J5vp95X1LVK62eaZjHUeJ1B2/5TLxo6qadHUspp3I+GyYMpgaB5IdsD
8LedryPoUQEHG/1IcPVi3/5ikTWWSCd7OXHb27J0Y/WqGcEcgVcDMg2JjKLDHgww3IztsINhTSvc
8Ps18s03KwPeCTAp1UAeV+WlUn7eTlVkFmITICgdNGa30pOuolEmWNgUa2fhnNpZDA7cy0ASgWUD
hNWWqeKKj33YNJgj2pUbvaiDIn026xL8WhhLRdGepcSZiBoDifyrgdOT8dRnxFlZKNiJ5x+BqhJw
DPgGY2kZR8NG6oRS40Fqwi5Cw3VZ0dvoVmUOVSR7bBwGS6XK7NywgqMbUOE/Vj7gmw0CNTmAkWDZ
I4pnrqxhUiQiJE+aQKFPYd9YPfugkYQacmG1umjp5U2ZxtvhkdfbvjyUWbSp48bmMkz0fiQkna/T
NRWY5X2NzYMjC98DwczZeWqRSgazVG2rXG4CmROrlvestoXIH8Cjx+MZagnO0P5KUPOixwoeAEZe
uqksreR4v/sGBaABiSg4QeA8eLpztL6oi9CgbRCxiljUBCbf6KXBXhn9RVZrricDCY4izgxQmOOT
02a6Oh6BauzaQIltjpghdVPjMZGv9crL+iDEO5s5bfu+0ur5osMBD8d7TDuWHkyVF62atE1FGqv3
xrSZcm+8HgdbGUBJVnfmaMEz3tKsYdhM3ehebvlsg0N7CgkZnEaz+DYo2KcNFxJIBkPSmfcxCwzp
UAmQKK2fk/KQga51uamzCUT+Z3Y1Qg4IAmq6tigJIOUyyS1sk+51uJNUMATlK2f8eV+waXWgrSCi
hzT58rBSq0Emdd0lgdyUlqxyyyg9wzRtnHDwcV2Dan7XmjyDoUFMxPW8JIApQgSqkCGhNSO2Qhly
wM/Sk8J3SGZdHrdvG5pXI+IDrPwlOCdTxo4VDR50EiCSExSQghLWotWmSla2+aJmA/VBAB5gzwWB
EOA/EQ2croV2YIDvAWIU6PcZaGTxLNENxegK8kqo64ooVFYru+27rkEpA8V7WMvMZ91pixrNSaSJ
GVpE6f5G1m2Fwjp1l9b3l4fw7EhFz0DfhgTYTAOG2ttpOxweU1qRNjRQ4UELDz2IcyBRaunktt/+
Y/OoeRjnhQ6JF11RsT5OGxv6Bus8UWjQtaZFjQ2SZ06DJy+Uhks4Gefi3eXOzVv05NZEe7MJC9BU
M59kaRAQ12YpC0WZBqyd8IY5grjRJUirrtQT15pZRC6SkZq50FVohmvbYspsFm41Qd8La8XaTwDY
hQ6pi3VYtxUu5gEtQZ5B9pCarVov1HdZ5SuOgLjoh8i2l4fwDJ4KBIkCjKaISUMsjCr56Zwh9VIQ
uHfTQNKdut3lWRD1DsLRGEhrGS/kVpGscdp1wqb303toKpQffM0O/nyAZ4lVU59BoziS1cUAi1MP
SWwhSQNt3NT6TZjswuogkbfLXT3fcjh+sTDneBgvEkU67WmWRX2WSkMaxIIXHpRrnm5G4JsqssK1
mN8Mp5MIGSA8JRDpQwzCXG65UkAeSlX0IhDDa6lDWq7aJcicXe7M+Yn1pRETB8hpZ8qyS+qEoREB
8mGTcStnB3W8UVrbrB9kPOWpc7m98ytsziVA4WfWMUaQupiiRItGWa/FOOD1m0ieyrXo45tB02VI
FYFPjLLfmadyV5isUyQSB6r+PjRHofATeCdc7sMZM2NGSwEBYUA8SMaJuJSfQjCHhH3JaECiO+ho
ABR8JNlBHH2mvhuSxwIl2il79dXsIF+0pvm5HMF5c2FJIKcJYCaYb4vlhzR0wjUWsSBCGTlVrw2E
WZf7txzDv1qA7xC6h1bMRQspG2DOgmpvwCAJNDT7DJm3sHv8543gzCUE5zuYEvJiIVRmirWgiSzQ
waVXwvdK29LU/8dt6JKqYpciQQa31cXijgohraA+VAciOVDUQMQchdXon4/WHFqgNogMgKh9glm/
pMhSOctJV8Y8SMiWAiSaxr6Bx+jlnpxPOm6mOe5DWA1tsGUFW83MuiqrAvkFvUTonkHWj7XZmnLb
WivzwvjSFVgUFD0T0YoS3wsSaJSww73cj7MkAoYJHTFntycRulvLraMyI6E8RBMtuZqUV1EwPU2y
NW2yomM5WqPXoJpmm9EV+MFVsS2KFcjjt12cdeNU1cC5qsinXSSpBm5vlPNg6BoQ8PUqt9t6XDOO
OTshPruJqwhrGy9R0MVPm1HjNhzHCCmamjiiaqEgwia76GwJ6hkek36I6Us3vbTciTuHrDkCne9f
qOBiQQJJN8MqllcxlDukkfY6DxoYwuQKsbryqK7treVdO/fwayOLQ2ISciD5QqRhAEHYqOJTqFF3
lB45/X9Z+hKOOcjCIKyGY97pUMYTU/OclE3A9SS+I0iMO9MU883lhXmWVvrsD+i8oLvM5K2ltO7U
50MvykITwOKNNW/6ExznQ/1HE3v6E1VsgmqOwT0U4TjxC2Hy88Z0ZZRS30e5QoJh36ZQ32T7JBUg
cg5eDrM1AaR0/N/pro18NnzANcPqJbtlG1P0Ln/9d6saZlp432g4H5AcPB2jsiViXQliG4jta6eg
YN0nzuUWvptuJFRAhkIGAVnYxdGQ0ETRB5qiqsVpdsVKud9GMMGxxdaErGuPSstKe/PZ/DX6mecD
kaSMPBZ0qACiOu2SNKD0L4WsDfrcH1N/QoZdfEM6AcQYcyMAfa9emZA+7G+qcrLkfpeV20R8K8H4
hhkVYs48t2Xhx2TY6UGvHVNzRvOuyzxYnSsTylZXveRB9k7of5XwP0eFHy4/fp3esNQdDNtMXdJe
x1BZCI+UQxKH2yB8W/iLGbe6DyhItXsDinmgoG2TnzRKdtC5B4ApGsKVA/NMu2c5DvPEfD2Ta+hW
mW3eIqa1UmNHdWTM7sTYMxHaC5aguNNt/jD5WhlMqtf+KAAhxiPJ6nWn2oywFOdu8yDTHfnVkC2X
3lBbh5jEPhydeC20O3t14FMhwI21AVY+EF3i4kho6zrPB33E2apvM1H8mWjtQXmir7qw0UyvqJvA
aB8prVcW/zdLE0g3eEgg8Q5196U+kAzpegid0Cbo1W6y+FS9KNT8IcI1ykwmcWVdnlWb5k5C6xrU
UtDi8c5YbDWZ1kkBhjcPJBnMuzHgKndKUXEgc5tpP6h8k3cWr9aCvjNlrLlZxLQIaedg4yz53utJ
qcBmug0koEAt04D4XOQ0DyOcJ61BxtvfRXxzo5QrEdT37c5AQkQ2hnoWbQpxZUjTEDZBRfwSXYwL
q5Niv4u8VLgqbVaCTdq/dX7UP14+AL450vDE+k/DiwMnH2mu1GLUBoJ6YBLMf6W1rNBcMVoeMWgC
wScysiAYLm3sRNjYJbkSt0Epu3pmhz7PrvNNKu4gBhZKVngjVq7Yv1/u1xlT7HMmgXSHTI6CYsqy
XGkIYljIHBua/By2moacM+T3RFeRvSSCtFUoHgnswsHShcFb0HKQduEjnv7Dt+XyIxaruOdqJsYa
lpORtYC1EKzePpEZMDHl0+X+fjuPYNDKyBHO5pqLQ8GMBlNipYr6x/QhsYNYNyvx96eE6OKmmGMd
rE48LNHM/AVfTkhQxZqqkHA1NdUB93Gs1YA8PdTQlKimTQM2CwtKaINkSMNBrFLcKAo0WmQLVeGW
XdV5aBdpsWGFBx32y13/bvOcfNliDbd9LZNwzJAJpxup2qlI+HfHWHouUgdQjFDwqufmAGU1+rbS
8Nmrfk5NwBIMkut4/uAiPR0SgSmpYCTzIeW3buVyu3UjS7Cpo8AtILR+fowgZ/+KnJUg6jOs/ToV
nymRL+0uwt5Yr2SeViGCwq3+ln8kbgf3UtjzbkKn2YnH2pWvoFSyqb3G6zftvnbz+37XOPAlvh43
1F0ZhTlEOPkamDNI4CwgEYsgAqWBxSjQQZX0SjLuHWHjbd8SN3UbC7pi2m6l32fBI9JNJy0tLulM
UhuV1GgJVqb7els4g/VRWAa0MRRbgTnbaHsEvPxm00H6qnMTyMNocJglbuIARemJu8ibjn8DfU9w
vl/LxEvYM7LRp1+12ORMRbEAEofGfWuP9uDQd+MKL6p951VgqMo7soH1ERyCPiwwG13gP/FLdDRP
8CVP95Gtg3NP6pV+tiZsMa++S/OyWJ2EMxPq3BitHpREESaXBA5uYJT/fHqtLfAz96ElrplNne2I
xVgsVuaUySIHQGBuk8yuSODrQyzeWQP9n+mffY45snYSImXgRD5P/y+HkSkKfa7CuwJqAVAoBGdW
3UwbABOv6PXowJ7HpvaNYHXOFcZ15a7+posn1aHFSdvLADTWtBTuk9EC/HUQrUizJPAHc0vNHbF0
Lm8vaXl9fsLpAZyASJkCEvJSkMBIoVNL04gGjTe67eFNuRrtX6DH3uR2BjNJqDS6z6LT+CV+xXBA
Wml+3r2nqwj1qS+Vj8WM4skB57s4h7q8FfqqpVqjCzSb/TZZ0rZ2I1+x4mtYXDgQuoR60DPMJWc2
0uWPOIsGP8fgPx+xfGobSiM2g4zyi/YA2KwTeuUGvlftyh0qLUPcZTOLgkgGCy6dJ+hr+SPaIOq3
JLuzILpmz2Z4ijO4xwlS2r1TWqVvWNhFoJvciHDAu9zdz7rBcsy/VoEWY161bcL6kNOAv8JExO48
Ez7VIXzMJFuydS938VXw4SPW4EzO212zwcMEWt+JzyB/XdvcAULyGdZnW8D8fNHH7WT/qkGoFhxq
p5bpDBDYFLZr3p/yd8On43mM4o6KyvAykx5T2tWpNNeTPNnpdlskmza61d5OHtCTLrwpbPGqcUrI
LlAvur1rvd7TLAYWiJzhPHoFrPkKyHXIegjHeGXTfls3UcVZ+AH+OmAKLKKXQRqAkBDTNBg880Z+
rtz8V3mkjrRNXR3OqLULKCazquPlmVxtdnE39njdRGxEs82+9ZVbdsud1jPd6ar1RK+80qGpZt5I
K3HJGc8TueRZkeEzhwlNgSXPU0zwqiojMQugqnv7Q7fg3gj/Tpd6EPWwoJiw3z/5H8ePD6BMb9Ib
obRWJX/nO+90BaPegbwYNEeR6kEp/TQmyHOT4p1VFUH4AsrvK3HhK7B2KJwfxGgDvglgfszSTeri
fgPzqgq7eiiC8Up5bF/im+gFWrm+uhHugEh0+/vwCUvqkIrwbnboSpHxLOicx/hr2WjRQ9FMqFCa
WhGUjuiWnmZXfuzBC8yRHOaF18XKAv4kiZ+N6Jcy1TziX248MqZdlqpze9t8k98OBP4J4ta8rncg
j4BuJTvVg3rNvcY1/cZP7osHMwhdcdM+QSTMuBaes4fVGTiP/E7HYHFO1b3c5FUsz2Mw7JEi2UX+
EyirMCqdTUHHlfDvTCgDQ35SD1rcvOrAcklCCiJQXqLK7h/TD9Wbdtlb70QHS96M1FW2SbktH8AJ
+KdaKsu256H4MvyDmpsDPKZocCM7insnWXwF03B+eM51IAm1QZTt8J/FalaKQm7lusI9Czde3LCb
+lZrrMvH0fwzvq4h/FSQnZC6UVUyF9YW91uXtSHLqNQGAHpLfX5V9uIhpiYkcJpbOm7zdM07eT5V
zxsENBRQqFmyZbFoNWAxaFMbyC5I2n3R6UGn8JVj4NsmAAlFYIR3GGqSpxOjiFNWpGbSBRlY9BoA
O8ba+3IZAX2OGmrds/Ej0rLLWoZmwucqT+oOT2tE7eaxQtozAuHp8tyclWzmZiASAfNfaG/DbHBx
oJDJ4BPAmF1gSnayAcgeIBooQQluSnaxuBH3Etu2b2zH3VU44zc9nK9tJEoQYZ4D+VoAW4zaTIdA
07mduOOBiaArXbd3qXKvokzVbjvpoElHCCjT6xpI/ctdX14W6PmM9QaUAPQ+4AnmKf6yt1qzjCvK
qiFIYKpVCY3dGg9DfMWVLdefLzd19oT8qy0ZSRKkvM+db4xeEfooatEWEIpgMZn0VukOSmmZQuiw
CaKOpad3uUMlKFTrPvJWdte8h9zV5Noa66eYX6XlY893GcTR5V0KKm3hhoBZQP+NXEk79Z40Vxpz
SSqBa6GslNXOcr/Lz18sEvCueqHWMVSNvoWbjU4sPbeiu9T8BXSQCQss085eLg/ZdwsT0zNLXOMe
h6jfYoclsRKmcdwNQWo4Dd9wV4buwK67khS3fGLkfszs1tx26bX63PI134XvW0d5T1OBzcDiXBSX
aT00ujg1Q9DWd8rQ2jXfwRTXAqEaxfKnXiZ4e20Ko7bycitQlzCb9Y/EGFbW6PJ4xvok2Puo+QDe
fo7KrhiYSwMsYgN4YFpAb4yj1yOFuJZMOTuhP5uBVgtw13BMWmpBdXon6rCCEAN1Hw2HpHfL5Lkj
EHUmpZVMk7sytd/2CnoXwOcrmN7l+Ty22pBVE5ojJTLPG73a8MLNoaOkgkXKdbuZyk2sTDbPywNt
29ek4q+oDth09Ku1l+a33wIoGrLEc+S4vADlKS0Ymb8F1EpUeDIoiR1q4ZiC8rPS67PjDoOMt8An
vhP3krjYRJNaKXIhJiRQuauMt0WgFLYh3OV3UunV+xhI4Xp0ovZmEOBOhWMhTdckL76bZlSs4egM
fMmcVD098TQjLPW+zEiQ9b8m05+tsRrYJsEpAslotVqrW343tBhWZOg+wWPLXHguc5hgxvPiHa5b
/ljvKtQXmmklRD0Liec9MqNaIdyCuhRZ4gmLfmrHIeUk0LnLH/IBXCmttmckNoV1mpTLloRL9Lab
nqFLdGWuvbW+m1aUlOdrFNzWM224fOwi2FrUJJCRBsnumroG3jxzlP7W7F6GPrcofxgk1W3U1BpS
R+6DKvdAEby8upavks9BwAsYDxKcFyg9nE6tnrI2jZWBBJLmscytIM6lvJaPUup1/QP0IFbChrPC
5dwe6unYN5+1lWVNum5Vg5cpIYHGrlOyGSiS36Nddbspdpp+I11PKkSunCH0zNDh5QN9RIhoaak/
aIGcW1q011R7gMILhfJRZ0fQmqnfYNSZbdlwmHhhzWYma9Y9Z0EbOPyQMQXDZabYAz92OkjgI9Ty
LG+Mc6cr7TlytFHHWTWeWxa3MTbmLKSDaBclPYiEnDZTc5ogrNKnoOSw7hufaHM/Ur9SVP9pyBJb
JLWlFGsLADAu/NiTqBfBBRSWQEeRZyFRY/EsiuSwwWuhFoJ0SPLYbyfWildtJmID0EKuZJdBh5I6
ZhwJyk3Gc7W8L8TPcl9J+K3ESBE7tQLfXFxltXqQaGo2VtFNxn0F1d/KF6W6VnaIFfPeKnKcGs8D
QfnNUXVWZw5gozAvjCKxkd5joezYbmriAbiOSJn4nrdCE/lAVudBqItpacOehum7Ca8Pvk0mLcld
bHHx0AuNYnplA1uuvRwr5eRMo8KHF3AbjE2Yg3toMwFitLgzzGYXN1BI3HSGVsCHXo2p4iQ1U+/B
VmQCdL7Cfl/ALhyR6xC15qatWyC36oqLxDGVNP5pVJWoOlTgTWXVdQs9qgQi2xWIPFON8CZqwGuP
NAks6cGYuhxM7RhQZU3pTG6jBlM/tHE80p2Q80SGNbsWdfDaqwbJ1UHIFpyhbiApWNKYEIAVdPYo
cBHsepC/KcpRJGdgJiWoe1nyRNrxqk/qVjhELR2B64GmJcg0SLJ0r0NfmwEEc7Tbvi/D28lUeekW
tBveuwgsYUtKANyFVMA04fJkjfzYTnr2MLURe4hULQZZfzA70JG6COkWFqZQPJA5a1unJ3r1gb8h
x34ySWnkAlBngPpsMq2zABJETQ1ep2bzQIR8hDdN/r+Y+67l2LHk2l+Z6OeLEbyJ0EyENnx5A5JF
viBIHhLee3y9Ftgz01VgiZA0kuLG6Ydms09lbZc7d2autQR/nUo+eAtyufUUwPFF0eozpa+IhzoV
1jSPYY6R+OAdDtltLKjbRFBBcEN31AAVjj5lt8UMxEKU7qSqAKl52FLVQ54LSbNpZTZG6SgKpt4w
hU1+VXTYBCpV0DmUqEuw3GFWEgb/JQ9YT+UzGsiPthvLh1GUcxBdQHER9epGAPwoCQMlV6UiBL+Y
J1aMWhdRtU87H1DyUgQZC+lc6GxLXJANWl7G/Ws3DMD3jlUWQb+ERpNxnYf1p9ygvgJFkr7SmzyU
civxp0UK4x70DjUa3Qgq6AOw0EwNhIhHZ6dRYetyRbnQryBRCjkMUrMxHjAgsRCqQymMRao2fa6A
cthzaTAhjX7TbuAWukMcSkJq14LogTmABnGMyvMDFiGWwlzSxwYRkJbXA1BFUtOJANq4CXcRmTpD
xZNrMlDJljmVqhnqIFso00J4KsUCQGA0qOQjVrB6D+iBP8dt24yg+vAaOxX98NFPCokypSZNnhSo
5JR2K3Ndq0KLHF+Gz+peS4Qiw2XqjlRkQJBsSNYFsO2G7yMZdeRpwWM1qkrYhmRj2K37xgtTwiou
NBi5wU+36NnIRHPsqfqc8TmCaDCtV/VWDkuR3XQK672htylDrg7xkYnmDA8J7iEYLsjxdWhwZ8b6
rWokpQYkWwle+2zszoGctSwOm5ufmkYCS7E4uPWhad3TWMdRSLi8FwC5z3ku0WopoVtTbltlRBdF
M06V+L5J7CErZfTPDQAY9rKXpyYVxNj4oVdkThnRHG0xYkOJZiUM7r5nIh6HPhMFB+EsaweRzL/1
VVpEe8R1ba0mMZzzmRZKric85xb5tq9yeZuLeQipoULKfC2uGfYZOfZ408lF3WhsJ3jDGvQIvq/5
gFSBEwU6RameerXCqLGLoagMNnuuirUPGpUsDGMX6AVXcpCX6BgSw3uM68Qvhp40AzWgS32kPDWG
wkyuMmzHeyqOUPYMpVf6nAWd/xwmXReqTM1wARqagr7cVJ1bNFaUUP0xapsgNIqADsC6J8ALkH4c
KJ2moZpo5JNFrfRltkYUIws269XoGOHYkFYeRw+CC0T22BZFGGDJIcNN1eOLJ9CYDRdTLxFUzvhX
rs0pTk2RkNr6bZ6whp/6AA6Ah6KDR0/wlqzzSADEuy8gMERXzeCd89yDrmbSQK0MdAFoxyQScurx
yhsiTzq2AXIwJE9oCZ2lOd3CFQE/AEZlLxNctaQlRJye4CXoeB+g60izLzLakiGtUfXUaDCxB5IT
IMz5VBdBU6iKRcUceyHqAdCLpeeBjyUbNQeoLnSc1EHes6OQhqizlmv1HueSWwtJia8doM8NxFMN
5D+Zgo4hud5xIEwo+16CW/Q6P1DdhHZtqcYdruIGqEFpQyuuB+6tgsfxgdN6DWpOTPSqDCmeND1Y
vrTSHfyN4CZdTKJERvIxEvsw1mW5DV+Tlkf7SMuKUWfS7sC3ugQGnY7gGkWiqEzCQSKjR+G4xR64
LTyZyZ6VPqhlNe6EgdI41pdKUtNybTWNjMcs1TGUiNtViHhTKfliV+MkKCYXptlBSYLmINUBbpBe
UvqU+HClKO1g/ZCe6AOZIrwc15KaDTKoyEDa0qDKG9bBaNYVO+5deAqWhFzIyFqGnvpOjep2eAH9
amaj+cl/jvveB+9hw4uvneTh1VkiKWUNRaK0JHBZ7JqqF7hNF9cJp4KepZTNhPF9V60bXPj5kHVA
I1aSAsc2dKIVuW4TapxIKeu2FUbXzmsYUCEbVCcEuVDl4DNdxmiggB92MpquP+UUGV5seLY9gwoS
+YQw7YPXoqkr16wH7PcxBkWFwYw9M5K2rKMB2kJKTRPapQSrbyLh1yh0JXiB6KqKSCMn1NnlUg+h
buKJr4UvpN2hkOUQVLlVLoASG0pEJuu5KVqTiqQBywOVAjnMe4rPa/GQx78SqUbfkuf5sVm4NRWp
YsdVH7KrUA3xWqXz0L1fB5RWK3L+6ENXkVZFL645G6XTyFdHOWMKnYmrFkyf0dCvAGxxeVLWGcet
EzHv3gSO4sDn4QIy5FPAJYDIougcmQ4QSVBMC0IeP4Jgkhm0JUpl3CBJ2lgKMnLgjJs9SUMAdiJc
vfJjx8f0cxbK4q9e6bIIZFVx1IFu1MttceyVVEP/BK9oTI2XP/ro8vGACNVNtDEeI7wOKrZ/RGW7
zcdML1qRSXv/SHG+F/nxLk7zBDFEwnLVSOperJ+aHsJMssQPqTqULOerVEw3hTrQVCiT0sMxVVt3
VHCVcL27FTwBQmWykGWyylNyWqr8SE+3WaIkdpsWbQSCE1lalZkPf6T0oviYDpXwLjW1uGLlmo7V
Erj7XvVbDrfDUCpNitc5oNhGynfCMVY4BA9Bl7+NoyhsU7qMEhKVjQzGSipjLZnL+mOr8MOmBjnZ
ReyH/IRznz/X2VB+8KWXGpjTXAC1ViiewhpPPPSv1qFoyXJQA68WC/DrLeOjSa4Dj80hQOCbqz0X
ZigGNBETkAG6aBGJFFx/hPPqTMK9PwKX6LZif2THsfgF8ioOWysbs1Jn3cJlphmC7iXj58EllzkX
kKApDwreCxoRjTtCutmVJGgB1EqBRzW0PY6UK1Q06XzGe4mzrAP3mIS2/qD0+4cszd3nDHCYWmXh
rh+VBueK+KCzwpIpY7WNUvT3qcg9j5cO5yhS/b7nN64gFQV6Gzv5k++j1C5TZUzW2UhTsVa3SHXr
eTWyB6ZquFe6FKkNjWz8Q5HL7nuaVpETNS7zIYdUU2rMoCQrke7bRy5Ep7fKtclwLDmvB0lAHNGP
HZUpFwZXcUhAPkZHahoUyRHkJzIemiJFXcBHnjq1LAAoHnXZ8Cv0Iwnr7FXMrsBtjiaPegS3kieL
0sUPBOqpQLgK9CJVczSJke3hSB9XleWKIzp5e7eidx1fxghwpQBcBVWQBQS3bvsmDHnPA6Dudmg4
BvVTAOquTgHZAuoMRJESz+F5Ot9HSYUNm1NyD6wE1j5UIc3T0Vrhu6xL6iCKVSriwkZ30bqBFlVh
FF6iMYv3lQ/qEpWJpMZqpBZcSo0fxWiJZtwG3NZ86vlqN7bUA+PV8msYjzl76IWS5zayMGSvAk9B
c7MO3OQFUm3xBVUU7yOVR0EiWdkXttBm6HmvI6Z6mhIOBQmoPD00zVhGagOmJcttEWca8GegNswY
v+w1N6OT44B0X05S5ILW45Ahlskn7gs19BJ6z9ND/QAqJBeqXq6Sa3LqVchCsiUkT+KG31J4LmIY
ND20usBDBRRPkpTaVFwEwD+toCeGKIg5DkoEbVO9qsLyMKQJffS4wo/VIBwrNMaFCriPZTqpVApY
0VUHH/3uN8pQG5DGEXnSd65stlEFkicX/Eqs3jE5HmASQjSD5sYBkvE+NHRIOCjBifMYENgJEVO+
liC7q9SCx0MUIe8AwrIBt5ek+XzmPgQI6APADUbhQapdMSC4LttAbWpUHojvDZBtq30lilduFWDa
UVz3H8Uqlny9LSSl1CW5B+iIZhtmPURdxJC8y0EA7EdgIdLLumXsKKeFXMXdUIhWnLDQI+P6gi3V
rEerPAH8TypWIUR5wKdf8qmySeROpgwA5wPo4yF+wJWS9R0ZlQJMcIWbh7iDkUeAEIabsSzxhTZl
cXkgdiBJnHOoCxV5NyI2HRT0D6DOtukqv4THz/hMVMggtR5I+0U8rInEDQLeVi7LPrZjDw6h0KUV
lIS5vosszJ/og8Yk83viRaXYAlEati1R2B7iDbGMCxnCqK248SoekK4qoL0AuIdQAR2JKIYyPb6F
EFHk2F1Ryj6yW//vD/JEdmiDymSpCMxQ4CNCr5QA6rFYS5sSpyaYWrxXLLzoZ4LqA8aedvElYkvp
Iwh4/pK0WQ49gjwOYyvMB7CucCWetarHSXWF68WVSmhZRO0YglfVc9+EhANFm9JI/g6Bjug/pWBn
fZdGJXWqUICQZDIqGTqBO7z61Y5lwnAnJ6XcaQHjp6Um5Ihp8W5iFErt2XZQNlGZi4PuBX4VqH3h
9tlCvvJ7ohAlqInBCrA5hWfmHbs+HpAMxUJIcWTQepxtlXPZmgXaURqj5i4/JyW/9WArU71LpCFg
P+n50HPoda80RRbQNVQbEzJuWuWhG4krHnpv6z5JgRqe/HU0PC4YvZMHQw4UaG/UTMGgNceWeDXn
Z6MXKo7i650q+NB2hLfQouYs4lirS7wb80EixQdqCsznlPKjgS6apfv+Z/iOZ7n1b0Znqcz/NZbs
eQcT9z/Kkj0rWHwb5ZR7vyrRMv8Mb/XsYHyzNWsa+CcZuee9hV/mAKSRQMTxxVc9qz4z/9t81bPq
0/8dX/XsePz/y1c9m6H/Ll/1vJj+tfLXvNCzCUGq6z/PC/0ftovfAabcAstnBaK0caXaSwAsTzfd
J/WOhp/H4pF9hb7xOUBvqbCKXDJ+AiJz6BzaWnDJ05CuSxNzzPnMW7VlV2byhDlPHW6dP/nQkBU3
sU4dAOD3yWKT3PwGmMxdo89nR7no6mSSscwcjriD6q2zh3jNrPKdbC01h80cFIoat5am3185qBBJ
xaLhgXNH3CoaxQMEZCBhNqy7BXKnubuYG5qD3cWRzgHVgiFq7W5zO957prfxT6D0XOowvLdWwL4B
Xgz4G7zTbKMwIsVFLsNkTreCbpFP2rf8SXkIrfhBOqA+nyyNbPq82d4AvRIHzDgH6Tsgmm+nsATQ
IZ8a+hxuj+aX7lQd5T3YN9bcZ7D/r7bTYbmubc2ZU3xR7tH/EBeOb8cHzqL37Oa/sSNuTMymrx6p
xvMpmIjWwQqvCaswmqclav07245VJLTsIeWNDjR+di8GbhuxUV4UzvjevXI7/w1dQuzTkmzRHewV
DdAVoEYobqMRZr40rBDFoHbICie++Gq/PpmG0a8J+iyhXPSkHi2wJS94inlPFhYIFhGbgphiYtSb
3YqJ0kUNMmiFk4ACmbD72sS2W+hm+oacATzuBtw+WyJKYDLRz8TKQS6ZvBnVtn/DKxePITu1QK4I
eEqg5aYldaQ3Su3IkpVPGgKtE8AQPCAOzpPI5s8e8hvc4us7XQHUZ5eCNA6jLyNrDryDvGLWyUkz
aDU1mLWERnEoT8aWuAZih9VUxV44gV9SFbcnEPNxZXvmneMWyf0G3WkOMuKGbOZ7Aa3btJnbbkzQ
9W+ALdyS1M4AAuHEbvodOKAXQEPsvDI/H/5s3RsQvEI6EcOHjPnTFmgmNddKW1y1+8pAl76R2a+Z
kWiPtCYbsX7+9fPs3/Gu6CiW2YnjAxSksHTrgwTkAKCTBFI7FE6CfFN5OiRYKKt6SrfKZmmPzwMA
+HL2Bvw+W+tqiKSYioERzbGltuFZ2FpQ/bU+fx7UN1jJ3MxsTsukqiFEAHwiG62rdsvlqjUAFmik
qqKpHenW+GmAhGGoh3ppquxJO8aM8fOX+KJLmu+ta6D/zFOhFC2lVIixDma4YVfCWXhn1oaxZTTx
UFruxhReiEnIqSUnW9HDV52yj0ckIV+gZDuQMyT5yKf283f6YiGafSeJBZsf0LlgA/v2YKuUqvVH
samcy8v+DXgtikCTk6QHirwFpALmZsLdALFA6chO6KE2/clU/Dv+IwVoGVSw9RVNVq+x9cDpNIHq
Ajn7ug+834AW9N//dBYUCO3jz1/93jm5wafP4o2CK+iSnaCfyv5RIfkBagXxOVp5D6LWAdbH6Xjf
EsqmNQYxHWVX69QsLH8hRPgGg8POukFvzxxoJ4GaX6YAG690ZAs1aDWqDIBw0UYAEBXdPcicksxI
J3kVMNexC+jmb+iWufmZv2J5Lx3RegHg7ZZfteccJT7dW/lYJWBQ2Qtq7r1ZGKh//Tz592hfboY9
O1BK4npthi4bxGD5htpJO+XUP0k7adubzRtKStul2OjOBXw70bMnCYrHrJL48MzgkTFKyClV2IIf
LXl/B8wKa8yoKL/hTlLwZ4na9j8w/geAfnZ0S5RzRa8PG8ftSfIYnfKzb4yWombvPlbcJ0lAqGfO
OVc6jY4Lzd3J+sKEf4/jMfwrdPn0+6voGnzyqcR1TO1En9w7dYk+lAd5w5+LfbrUGfY9oLq1NNvR
Cpc3UijRtdNvUAyw0KonrscHcWnnTp597nmuBzTbueOQ5mPAYUDoDmFfRszhFrnFApDRNb3pt1C4
q58X5nD6yLlJYYqn0GQPgNwcx8lXNAU0mAK2XFzo5Qa6WBdlXWwZ8It8QvboEC1412+Cg9PpvDY4
OyXommaSIsEpyaEk8gwOxOdkJQirTusf0ZlRrSUnefIgEFMtHc/5bplaMEGZhrY99DGDp3a2hmOf
8WMeF62ThfYFIEC9fnP3RUa6TXb+eVK/Xa2TKRHNjxgnuobRCnm7MRuxYdpxwmaUmmiWG9mUV/Kq
e5RXnsVoqQaKaj2wC/xhVMXM7HzX2L7F4spd6l7+dkinPkyIgIEcaGoQ577AS1dHBJ35bhTg106/
V85ZSapVb6MgofKOu0FVvkTtcJVsNs+dPaz9VbDEXPIN8zfZv+7xnT21m2xII3Sk0IhbFXDTPK4v
UKzf723Hbgl53zw12qjmuB1JR6zj48/L8PXovd7bX8bxVuXA+IXs8peq4dXgmzAJulpKGWcLqxco
fJoX1oSmBzEy1TRrYgKmfLJthyGRPhJz84zrGv+8Ir6A2/y0llzmN7Tc718IewN9wOizVmaRXYtW
t7gQXdrRWrtQM9V52b5cLttIHVXATs1Ci3elubbO593ueLSip5/n49sFNZkHkAW7Ez3eIHKauRdI
W2SSXGI+gEvwL+M6MPsdbzH6qJ4/j8eFgz5/qsGYJAlfpQSQ7ItffuBq8pUGvN/tUPHOC4BC2qAt
waKn62W2uDefPwt1EglCUAWFz2c0V1O2zIJjnHv8+defhfzhKHEgNKp5bNw15GJeLfn06+flmC7n
HwbwFUVdTxAHcZVcwQDcLdgphG14/PnzFyboyzVcfX4euAI3TJ/PfvrgcV6Ms6YZ+On7zzbzKHpF
ygWYIf+XHBJI523tdi0LpvXzML49h2Yrwc52bQ3mNFpsMQ4o1OJBDoe9Q1hnEzRNZQuL/i0LOrc1
u5xG1087WoItdDXojQ5SJQbRPi4L8h6TJ30w+p31ueQWlhZq+v3VQoEuPoopAUa5C9gaXJJ+LMzg
koFZmBgMEdpep5WKkKFA2xcklQgQ3xs8UvDCw1OPLHjeO2cfLmZCdQIKLfL0/PAEQS/x6cA76XOE
DAUUldm1vBQszSMXrNW1ka9H+9W0RZRYRb3Q886W3qZnRs1W4B84hKtUXUyvLozna4temVJaICN9
DuOhoQqvTtQSC77g3iaXUSVEFCbIU21ytgf4TCjzKmJ4x0l67UQilTc4HS0Rp6XNtmhpthkioMl4
CjgRx9uBe+rV9mzOjA6gXtmJ+s/7bjosMwdxM6ZpVq9mDRV2t4SsNxYIYnAL0dzdFbmar5n3B+hM
yKIQn51UxKS1brOEPr3jnW++/HwLN2wmhi6mKTg1ZvwI5rwlv/YtHp327x9D+AoWrqbHj/GeoEDu
gVMJKUTVA2tKTlYDWdhad9z0jZlZLCqmKVOOPsysvZPxFqkcyADUnxf6zl15Y2J2E3hC0BchRfOO
uNp6a1dr9c5eqhHdXQ/ETeDWQeCEqPp2M0lDlrY9kMKOJgDj2KiZ8/MYlj5/dsuMdZJnfILPrz7D
Q2aOwA6Y/5yF6bhcrbcEERKIk8ECRxjNM8uFj78X3U08ff+YoZkLkV2GrV04GEebLkl4kRNyASvF
PFvxwnp/ozz4cr3gzuMB0qRRk5k9vBUxqF30LuNwWPZWOqkP546s15edtnn4/HnS7rurK1Oz7UtL
BWRKG5jK8IBgVcNItsJK9Zei1XmXxoT0nsD0/xjSbH95YYD2rtTF7CXk8fiY2oLBWAySZMbPA7p7
Vq7szPZZNuZlF0QKorJjbPD2BuqmZInW/c59fzOW2U6r06Fo4w5z5mu5riyUR+76k6sBzLZZN3Id
bit8+BRMJGQvOrmp/TxH33IE88WYDuvVUcHXp7MgxGI8PqKnjEwsYXsjUWuPsJvj8bg0X3cvk6sh
Tb+/Msf7EZqTawwptJHe3aw+FyLxxU08u63iKPHbhoGB9WULFBn5qDSWLG7h6Sh8u2+vhjG7sgZg
iqi6wKxt194utR3nVKOplywM5v76KxxiLxCCoixyO1kjemLLWhB4p72kSON+QPzyITtbCzvg3lhA
KwZuC5BoQ7NoZsXNOjSi0RQiLgjqHCrCHTNb3DMrT6uspWrpvRFd25rNW5shtydnvuAMqmwOOtB/
Ww9p8nIhZLl3w1yZmb/3QvSSS2KPIbEms3EtIBsWCnXTnMzX/9rANKdX29itPAmwGhjoVsNn8cBe
3sPVsHA0lwYxc5Nd3gxwx7Ahm4EF8K7p/RcJZ6ajD1UAHmzWqCtDBuZ2ECBTbxq3DwRnBLsY6M3s
cETIsrC77q04inkC0kIAKION9dZILbaQsob4Op6UF0Azn9I1wMYqCmDHRziX9bpZehB9q6FOw0ID
IBoOkYhCp81sPw8ZQI4AIHDO40UTUBI6pzVBVz+tfR4D4/PzE8TV+FNZsv5VSV7M1t972d58gdkm
H2lvqDM0dDig0t4Sb5X1Zr9qd6pFJ+QoaL8oo1H7/dLR+p4JvR23PIsUaLb2WynDuDHTo4Gr9fGx
1kDKrZPD4XRidufPqTD2af1aWOFpH87PAosUlwJhGnAKzYPrtvGZWqxCJFeOrSX/SlfW8QhCkIUj
fXcfXVmZnbgetMy0V8IKLWp7BPCovuA9xSxJcvD3Lqjr0cxOXVRHNSXEsMNvpyQI8F6c5R6U05vx
8vLS6dC50xDs4Y81VSHRLS0egGFBOXcqV2ufEMFDK9UHpYH09fy5enh9QHZz4Vr41qHwtcOv5mJ2
cNPW7RI6x3cE+zq5hImaPIghsXJzIKudisJjr7pOCDYWNOuTpVftl/P8ab1nIY/QskFYs7D++Ajr
awM6figt2J75vHrwycSTHWipubT+97gl4Kb+2GYzRyJVdUPFLcxWKw18pmTbnZqtEGt5T46/Flyv
MM3gtzFC9BfQfXBmCHP1nBqYECGSu98jr8sltiUkcyQim7QqYemn/efYNn8YGKI80NBT1lEIBCxM
IwA+WTnob6FQrIU6xIvVlfXrc0r8TOX+z9z8/Py16PO+c+RMZx9FENAnTUzE8mxHhH0CtHSMBA23
jzfce7aLz8k2elC2hcbonuGviwNl/3zu7/vZK5uzfcCxXpwNCWxWOnvMN/1FMpwMFHj+U2kblQn8
p+2+pyanroI9FMU1gJx0YeFL3LuHuYnseqKuQkVt5utbEGFX3JjzTrkJ0CLQqyIJV4tb716EdG1l
5tDzTs4g1V3wjnKp1NQe7Y4H/AzUsp2+cLTvPveuTM2feyzgYWIiZbxzGfTRFp5SG9Lrham8fE4k
fgiVXCQSZcPTlgqi3PctD8oW1CoQE9A8h6av24u6HKI4iSRecNYoG1FoO9qL6tvbG6++HTZPT0/P
z8+73evqgZ7KNZBnUBeukTvXF+wLqF6ISMmhdDLbTrkvip3CjILjb8CjS0SzNwSjUpOtZwZmveZM
1+BOiTlaos3o2V7UaRNTEq/Ch8b6eWd/60GasBIcZMdAQgSVQRAx3U5FoABcFiuxiK60PCNGXeiA
B6c69VxZS4m7u7bAkMlO+sKyxM9JjxgfsDSwYYgOvfKfFVT1EazsgIG2SnVhVNO3vvVpQIAAqY9G
UrCuYJpvRzXQXMgNjQIECNkPuJ879YKL9IMnhXbYPKOxbjE3fecynRAuSLICcwJWCHa2plIDjqMc
2T1HW2/Lg7M3XowtWIIB2A3Q7WfvAbkjjkHSV/9UHSzLUq2VrpvgqS1V7bheiNnvOMnbbzO7QbC5
GKUHYt1pVPlRfRneiljnnrjNuANpSftYIzl49s4Lsz596LdZv5qC2fvaH7uUorNcRPdNoGetVj1A
ODJwQktVi02/irdevgoX8lNf7Dk/GZ29smlAvIvALzDv2lZ72e6N/T7VjD0AuuSlmFqrHCR3VBlw
J7vcaZj3c0jUVxba6tZRODTEevx5Fu7EDNPU/wF1mkVvZRpDj64H1MndNqctOLbiwNg8AeWrmyNy
pMwHIsboc1hJiwxAd+Yf1GYsdKigRIVH7uxmHOmo4WKPkpxeaxE3gNUZhKnRA3OaWFoxVivdugsn
7XsIOfE4/mFyvuv7kOqC3pOdHJMs6A+5uRTr39vKNyZmWzkNgPzvXNBP0Ca/Ur6YfQOdUlvy9AQ+
Fou3lrob7o4JgQUq2tA0BgnmrfMQkzIJKKmUHC0Hc/NDtl9KdH4JG832LK9cWZjNmsgUAyKKCkNC
Cqpd+6qiF+ob+Dg0iLqCQz4x0MdGToVZrAqz2nbb3JgGnJgeoY1TrAVWCDWAg2CCDEEPj2imROg7
LXmDf8tNsJNDmOEJtG5qtxbseEvZteoZrurbhd6RM2UssmHf2XoQcgLgWGanvf+VRb5KEkhMytRJ
K0lOrfEqt3YP1Ck3QgMDglBD9OJro+WtKpN5qoySyOsMYZpPIB8OMQDh4J5AJWnTZmO5u2752plm
czbbX+lkIFkhbQnB7Nv19NzK50sukB0RDTO1ne2mNssW8gRPhd2a7c7Vf/YAd8J3dIcgf/13gzMP
EMptkMqgSUFKHiT2+ktpS8a4YXXiOSDicp9+NnenGefW3OwZB3NJPKah7DR6u6lMXzUkPV+PRNFf
My0wQhDlD9gXS7IEd+7YKQYHjbwElRQUT26ndSwDGbJdvey4JkgvrHqNhTVoq1iIUJbMzMJeTi6Y
PPVgBlGS1dveUTFDCyxLzz/P4p3kMF4/V8OZvsfVDo5l9JoUXSc7lxRNRL4RHV1bOXlbcTOajZYC
WUyymnDPSx0hd0oEMAwVOpS0kVcAQ+OtYVEqggx0CzJY04uV+CquYq3Uof1kDufoXTj8PMxptuZn
4RqlOvM8dOgWTNf6isMVoCojcCAgEUZf3Ngt5DDuG4J+HCZ1guLOzgB4JpjBTVLFEbeUxRjUydvQ
Br+wN76nDfEEhDjw343Mdn4FQqJ6nIykm/AsnlltXJiueyGrAOoDtHqh2w1HejYM0fMUqRULBSkS
+rVYsb/Kz/CU6uxpqb34zqUz3dkKJMdkPEnmWnhhQ8kuyzSAD+/rfXjmfzEfDb2wJndqeVPz4B9G
ZgFaHYltILgwUvuEoQlbkOzoHZltuZZ2oKcoXzgQu4E68uPnTXfvCF+bnXkKJcslJohaULSDgIl0
r9CX3ZefmVEvdIjfXa1rQzNf0SQuD16uTnFKqBucwncJSChDALzLJ+OrtLQ37u0+ILC/UsqTSvUs
MGECFwnCJHUdDVQx8aF7sNnDoKmCWm0YHYmA+OHnabyTbMXygfcbRKqA8KJ8cesp0rr2QOQCg6WW
Ee9IJN03uLfKFO2nHQshGAW092B8XHhL3EnB3ZqdnbKYblNKrmGWXkFdAVmP0RLWDW413/Bs5FkJ
VA/tweDUZJ+rzbp7WypufnVUXnmtL+zqNdZ9tm8jypUqoRnohwt6LQWQ7iM/8AzuTjMzEzNo1IdY
H6zIAAnZ1j2Br1kTt+mXMgvQU9rPizCHcX3D0c6iw7Z1q06JI+YBMjCRBfqtQ6vFh+Qo6uGvzkR4
oVK6oG8kI7DRvKYlUPwobH9dq/kETLCnFlA0QBvU79/rX26gttVf/xU/v2eQPw08v579+Nd/a6q6
fI2D1/RPoCb8eG3+lH3+6Vy/1kFVB+/Vv04f9o+//NfbH/FZf7OlvdavNz/oaR3Uw7H5KIfTR9XE
9de38D6y6f/8z/7yTx9fn+IM+cdffnv9lQSphm9VBu/1b3/7lf3rL78B/TmhCv/l2sLffr17TfA3
d+DK8j/K9E/OR1kGdVYOd/76x2tV/+U3PP7/jAsVehkItXFIp4u3+/j6Dav8GdzaAoomgoRrfTpo
6fTBf/mNYug/gyMZ3awg4Zag6SvihgQv5dfvWAEfKGMjoroDlv/p7/39ix5+366/rwim5m8/X0tp
zbyiRKOJG+8LNOwCDjRRRtye5tFz+UhChnkDohMS0CDfWIE9ZQSBza4s1hQvLHj/mbv6sofbEtku
BShOxOq39nKeDwWqGJgNWru1MH5hk/eSQXCYLdW9J793dVp/N6QgrYW7hoFy52xgiVQGPeiJ2U1a
yXYBIkFZ9tVoSSrqjhWIskO6UgKFNvgvZj4hbgHpzJKMB2lP2zn14E7sroGkRXHFLYQZWPL5gGAK
gS542adHzsyU1Jdh6sUlvyk6VlaB5B21nvfdhdvrzvpI/KT4xnDISkJu5XZ92ozN8bLn+E3aFYHG
tYLTgMJPH3M53w5oVF3YDvOc9rRMYJpX8CCaevOw1Wf2ZI+CDqfMb9CI07AqtJeThwz0dOCjw4s+
wGxyoBcKhLIFe2zX0qso8srXpkxAJw21tQqoq04A9R/FjyVkm6Rcem3CLvcMRqgpXLhQSHKyvh5B
fkOHn36BBhUtSNn22Qsktjm0Q6eA6yaKBD3q8cuF4c2bI76GJ4L6HGGbBJq3r7TCVTzfVB3Ne6D2
23AB7es1U+z4KPA0n5J5ix4ltXepfcI3L7lbQy2xoioCUh9uoatlHpFM30JBbUUSgdgXJ4zn7SSL
uVuIdYtJZjkKzDfQT+OVehvKYLathtCgoAYq5OA7VmjbL0GAd+Ub77iYe5OAx/i/c3Zeu3ErW7d+
IgLM4ZZkdys0JQc53hBOizmzmJ7+/6ib42b3EeENCF6AjaVipVkzjDkGV4TELpTZW5EqvbLksNcW
46xn0FprEeREpfKhQ//3oPd9fk4gLwbA1KBlnN5nUqs9G9Zk7rTZ3vgKGqwR+VhbE2gb35603lbT
ok+EcVaVrPlqijK8w15/GyiX3yWqOh7mXM4CMS/iJDU9Ul9hotx1U75XxtneY5Tz1uwsVxizzwib
eyzreWLMRmKea0vPjk49f0vNKTu+veY3B1FVCIgIiYGZbMxslbQFZGsRg+idgDqtqQrSzfAVJv/L
QHifMIsaKuCGzf2FRq6uSqMxz44G4ZNaQgzlRkvZ/357Pls7y6KtgrLOqoZB8Wlb8paXVk+TfDbP
dtcVtAISDzV3w5zmlSvKRkk//PtwBMI8ijL0DJQlLi+M6MO2q+LYOudWK1wkIj7qsX1nGjs6Hzd2
icYlmPsNCvlUgtZ//8s6LKIZ+7BPrHMsNed1FK1rd5DkNxYOBek1pQD6UrW3V9/JC7PKpcg6D33y
CY8C1srF+t3k9rBzy7cPBzvEQMgpaVhknohN1KOnVj6HdmadE/l7l0kvVfm9K/Rjojj/luyFlMOh
VoWOg4nCEdlR9XLR4r5xoHZm0bQwUKr2qSkfaql7UuBMkNKdqOPWpP4ea3MORgvqAMF7fh5gxVX7
75pd+6Mw3NKed2a1N9LmKLSjkMOa0tTZrBwvotzZRq3byI27e+huj4RRQDRiLT+u//7XoRuRjVWW
hpHUFO2fMlLjY1sn7/BiysfS7nYu7iajwLuuorqBejpNemuj3mYFIdYN0ygL0eIrIsR/9A9dZvrw
F3r44B+1qju8fXGvJsdwdALSFoeht2AnvpycUSFbAx22OGey5OacPaeEAfaoR3v7dXV10R7mWZXx
0HWC/e3VDadONVNFFedeDJ8jey6OjgNT79uzQTuB7/3bi2X5IMriyaZFV8Mv28xHwEBWRaJbzgpd
56mnizlsvbwc9J95mNe0n5sQvweQyPfDOU1T8cHRYts5ZYOZWwFclgaKS6BNDR58IxZ+p0/mb62v
jRryTCv5bhup8lKFsoKK9ORAuTp1Qn/SRphI/AZG3A9FW8J02deV87maYu2/aq6aX0YPrTH6VdkL
SFbraLXqfAwTtfmS1Z+gdVdjTcyubmn1RwgPjSd9FuGT0Kq88utFjB/SWRTPY5HCN6mKwQ56BXIm
b9DG5pdaVtnPAhLilzSMYRA1yrp6r+Ywo3iLOcpPpg6992Eo83D0mjaJv8aZyh0JBxqbXE202t0C
y/F0gpQ0N45aDwe9h0FJxb1elXHlarkzB63eSvoxTlTpYeLw/jTDVO4RzYbONFCaJH+vRcOA1gKF
e9svE0kpvEWeo/4AO6wO42kxSi8RNPlfF2uovo9WZ0FU2cxfuQYZkpapoEM7V2S4aJclV+JDV1SD
4kvowCWHfBDiY6nOs3YIQ6d5mGx4oSGZR/LV6/sSptSciLtwG6Gan7pFmwQMtGmFsoDiOD+yudee
bDXsHsdGgc1aTDNScqFYpPeDnDaFK5Kmr3ynAyAGpXzqQGs1GOO3pIyq5Z6zk0DdOYxafz9PUbHX
D2uslndzWAmCZFqt4RNBEn3jCyRqGnfqOI1nxOFLNKDnoeoA6ZpjfJQXZ8z9kDbzD6KtUpq/cyf5
2Fe9lbA+WgnprpGJypWnZZI9bVaKH2GdT45rZal6VpuUTTCUskUnaIlJgjeNiJ7U2rSHQxhLxv1g
yO2vGikNOmAzC4L9zAL7l8ykr7xQw1nwgB3IAXWj4tDWS/NLhEuLwwnB/h+pjpAtLwc7iQgxoGpa
lcTix7F2wo/xmC/joUnK5Z0ioC054kjZ9/0s9e9ok84Mt3daMftankMMjgNsfZhw+WVfmo0oP8BJ
Puv/hek8wJrTaLA+lm1rzztP/A2bhxcJXnkt+eOvbEI2fnsdl+Y8nkcTPtTxZGrxcWj+SHnp75ij
1VhvNpgOdyCeCuEMBJObkWyJNhUhR9MZKm/lwyKZk+s4nXmc01o+lPCjuomY+tRtShvYloTBgXlN
OlbW3Liy4USHUW/SPSm7G5YYpW+SK7TeWyZxDh/913s2aVNm9noxnXFAZ54VCbCpaf739tSvnzFN
p8CMSIsKMxPkU5tBhCA9k+jL2bQMaMMrL7b6B9GZIBbnP064B4q8NRzCa7DymCaSCtssCXTaA4zV
kXyGT9Z4FqGeHq2ao1y088BLTeCoJZP8z28nT9kKfKfCoKHzvXlrcruzxlUa4JzUqXMwhCjuurYS
D3RvVn5FmmXHY1zX7PI0reOxZXhyeL/WurF/bdzQTRWbGsvnOE3gjo/0OkCsZaAHapB2gr/1DFwN
hWYTQCf4Hoi9LoeyRmCOLXINZ9kI53skXX+ovT2epsThTQ0X8ChoiWC0peb49rnZVmFf8xqgMCwC
CXCC4I4uR5alMokqVVvO09R4TqMeZHu4G4XzXqSVN+vIIU8vQ8/zpt0nVTehOOfEbh3u9UtvwV7r
d0DYQDJMJw4gIbmxzQ6yI87Ql8oZnWLZGypZU11rhNU9nUq47skzovLSmh6Gc/LmhXyZkw7dEe2D
jP9lguRkHP40iaV7QunLx0LIUiCju/OpH7vxqMYFHM6qk9+X7eTclU2MvtLc9O5czuGxLNLmCVHm
/uPbi3t985kTnhGbh2/kmJsDK6OFU3eqkM/aND/V+B99re0lqG4cUoiSaJ0iHcuF3Jbe6hmsGI7R
dF6ivg9UdaIfXzeTnySPnJ0E3/VQlPhg8UDynCQNam6XR6XQhqSKtVo9V6jBuI7Rz3ddsRSePvXT
zn24diuZzwqZd8D+waO3sZkQz8TM2dHOrZw0j2rfzQd5MMwPJbp1j7ziqJUJs/eMyYw8Z5mHvQbU
bbmZ47h+AP75+kNJc3MhWydvDY0mhbMC6DBD6iZ0Un/Mfkq67jvzobPrE9JZqOWMxyGqvHK+f/vo
3P4Ahyz6ihngZ3N27MLWnIJ8wxnVL19M0SETE8nG5sHSl8+K/KlRmnsIeM6pZD/LI2IjyV6ocmO7
V2IaDu9KrATk+XK7G8H486Bgk6pi+NQqevVADG3rXhyGyl5/zo0NJ1RlwzFCYIm2hBWjZqV9qvfy
uZA1ypKphTyBPej60cq68fMoJeGhU4fsCIN34WnQdh/eXu9rH4XkA6C8terLodvCu+14QkNhMuXz
0CnOozEnwwFl5w4/1My/l6W0x1JzbfAZz8C1J4nNM7pNEoSKJC+NY8jnpEROAmBQ+RCFdn5cdXre
5VlYPEnhqD/bldW8f3umV8lWjvZapyebjRAe9djNyVLzEKL5ganmauyFlfN+TufPlQRISsDInTrv
4ype+dG9BQKzt8e+MWuGtqkCA0bgbd2kRpJIjydbYtaNXK4vthcOSJOcdSQyoOPwoIZ/e7z/z1z/
34Cb6F5DnkbVBQM6DSn45ltmZ8dOK57tGlGctHtI4uShbJrSHS1lZ+wb1wdcrcn+4ijhu2+s5ZLl
GsFvo57Nwi58JNwUmgIGGCQHI9sZagumXK0V+TkQHtRDOFFb0HtSI9qqzTn8j1VFMIzGiHiwSzNY
wvy3nHRP/QzvUdbc103yYVzig/pzHIcvKep7kSwdwgzOHRmmjfQ/tYHefjR3MAA3LpeO70tmmz9M
1LkuLYk9mxbqBb16NlCEGczKS5rvaYnOULtnRvZG2iw64b4pN8ZItTAbfHkIerM/hsY9km47ocbN
gSiXYB9JiiAmeTkls26cbgrbtXrnPI3t97Svj/YICanyrxk+thbhEio0yEaC1t74Z0Y6TWDTbfWM
6IFfmuhwmHeaNh6kzNpJ5lx7K4wE3hyjTwobLM/llBxEZQZDj7SzkfblXUSdi1d42PEhbrxrhmow
H0BHMtPZOhEKzCFKBDDgrHUhwEtbjPddrkSL25oqMmqJsRxMc+ruoB6u7+daiMOMhxWMsKR9gpV2
2Fne60kjgLvaQRp7IOgyN8vbx5I+xCjKnRE6QjuqW1CnWHWH3rZD17ZgLSGqbCTLS6Ftc1qyzOLt
YSPPxZDeL2YY9L24j/YqSNfWFd+MpwSqZsodprGe2b/ilX4upEyOF+Wcqd2hL6pjUxuaK5bHWZ5+
hI36Xpt2DM/1LUA7UmXdANrgVa4ogL9HLHRndAZdwWkvy+W9UneDn5Wh+WCbYjlLozn98xElQMDx
Wau/tGJsnSKJVIZdLS1OUa+WjytN8HmALXjPilwfCrB4cMGQBlJwQbexSIoyiZ7IqCBVhW74vZ51
p7GK/v2+0U+Ck0u7Ph0lXLvLxculNhvijlFivTD8bCJZUYliD3N8ffQYxWEMtIYImo3NC7hYQK+m
nnq5PYXNmahI+cndd943XbfX2bt+8GUQyzFmNBnkB0DNbRDbFcqSpHlqnKUa5T6jLnhL5FK+K3JV
OyFfNX+OJbH39t2a39pGgJkkD825uFxF6O3AT1a9cU5aHa2ZWKTp7MrkW3VX76poDx5yfTRWBXbw
MpxBjdzAxkhW5SzqZWyM81I0hmcPizgCN9qDct2aFHk8hyiLUFjblkCcGg0bdH2NswXotFqenQzu
wlTdsUq39ovAdO3DoP5BfvZy6Qq97g21L8xzYiedR0o5vzdzbbxDXyi+c/oi9Rq0ZA//agrRXcYZ
UMBw6MZVJ1Wlm9PgCN04Z2Y9+HYcT4/EVzUiWIiIvj3UDe9vHctRCF9w7olZLyeIyFHW6qFjnBvb
yk9VMUuPeZmZd6bSirOw2ui+zGNxN0um5umjmj4W06zs9gpeZ50tMjogSChz6optb4xkMg2RPIQl
FWi5xKeeHno9OujlNzM/m6XiVkrvRia5e8h5P1q7LveNo7RCK6DcNF+r7Zv7UbeOHIWLbJwRTUPQ
u4snX49ngK2mUu+s982hVnYgmvbokt1C3aNJsiQhbGrgZoyYmKF10/gunZMcFVFpmPZQI9dX0SYd
AQwLzIa58tFf7m6R53Gjd5p5lqoQsGdudX9qpJh3nrjrSa2j4B0YlNPwWTZWultMCesqm2e1tdsf
6uBox1yj+OMmWSd2LuTNGeHn0WMI0p3e3csZVRZ95pCPW2enj8fWJSU2VsexglLVe/tm3BwIQBg1
TPB5YLYuB1Ia2yg7pLnPPNbl5zy0ijtZkusdqNarL3f5IKyv25ryJqbnCm78/i6lslGZSXg2Iqf6
6tSF49ppJz2jODI8iNGQH6NpUR7KSZoPqWlpxyyVi1NXFOJDo+T3Opq6npyF+cFKm/BkS4P+XaYb
/wvaX/WzFY+mPyD2+Rsk3V7+58auazbuMIy1OpgkZ3O2rLHleUu68IzoX+hVEZlCs4AfPZ93tvyG
jeJycrp4u/DvqeVfboWwpjKjdBKee54vBbx5HH9FCYNJk3VIfqHO3LzoMRz8KKYOcXm0kUD8PGSG
sjfl1/uy2S0cVNxhTsSK61zdy7/cxyoHbi+nsX0O7TT161SeXlopdnrfjrIj9fjwblCk0M8K3Lp2
lNoDaMKnpHDa5zEesyDP7M96i+pujuHfCSBvbAfuC/4Y7R8cWHuTN5AVMTi9iOyzLcz5xYyolFZF
VL9fSFXsXI3rR5FojjgADAfOkmxt3oxerDmiss6C0UFyuPil9cACBI2gteOG9T8bFwQNidhBZuK3
cyEvl3zWok4YlVUElf1kotmLfK1p7WB4rtduhfeSWyNBjJ3aplKZCoUjFEmCpTQAg0/Kbx1+ZNRo
yfi8bVWuogHaeim9wRvDvVEY7XI2WoZEeRxVoMt5TJ/zLFkTl7GFIqGRPnB1huPb461W6uLAEqVS
DFrDbwpfmrW5pLFsFZWgnhygKKl/nEmA+AOdDWAqxz9orBreqPcLOqqa80GVp3Jn9Ktoi9Fx3EkT
Yx9IvG+ui0D2V0PnsQqGLNKDtFyWQ61O06mL+z+ZFCfPVSy3HhKSyse3p311QteB6R2kIZ0oGtzF
ZplFoUVL4VTB1KBw5GrgFXWq92GkuLNKKeRYLH37J62n+V9vIQOv0GhWXKd9cQspSaS0G0pkaQOx
lCAxUOw4cJyAveZjv3Mxrs3iOpYBMJXaIvjzLWwvNcpUzbWiDoxmDP2yrZ0zAsOap1SK8m6J5fg/
dLb1h7BHc9u1okR9Ryd3eff2Sm+5Fyy4D4iZcPNfpeB4zC6XerSjmJp9XQeL0pofdQkQh2xMa5me
Ev+kiiVIx7k8ynIlPhaGMEY3ybP5/Vz1QNSdzHyAOcY69qHzUwVzeFwcOGzNVvLCrK9/vP2tV9f8
9VPJ11O2INm2td51MhgOAqR1kIWpfshV+6nEyz7Vpa39fHukK+eBkbDDFOrI5FFO3lhIiiYZOlRG
FSyOkviNOeQuCYZixw5fG5P1dq1EZzZEZxS3L5eersmwScxGo7gX9pnfIHZK7rQ1i/d9J6ejZ5a9
Md2/PbPrNQS+CeXF6sCuaY3NzIjF55xbbZ4bfYmWj2WDwrZbgrBpnuupSufDvw4H6z9IMI7Z2kG9
xeYbQhuXXuT2ORsF2COLgqQdyA5AVhod4qj7ZyDCCtDiRvEbIEAnCXe5pLXedo0029Y5UjMNCWzZ
TodjaTpxtIPnvj4hK1aUMXCXVdy/zTqSVENRfeC5FqBJXIKcyjWn1N4xwNe7dTnKximAuQ5l4zKx
zxNYOw+McZy4wLOyj2MYI+379l5dW3tCN2BupIQAllylUWzQtksxSKBHm0E9aUuL3DinaHATPU7d
cbRwFowewr9WM7Md/My1wccNJbNBGQNngZzR5b514HPa0Yid82JPfj2Ej8mUUPjuXpZBOTXSy9sz
vbF5NNsgG6ACX8X/2ZySqJ+rMcVDPIsmR6ZlNuRc8nrbzJx/dBeIiOnOI7Yi0ll7ozfTisuSAcy8
DwT614cSw+YPhT2d0imN/EI39Z3brWxNyuuA1Emoqa7goC0lkrHEsQRHYx/E0ZNeFh/s/gP1Dndo
Pwzt5FrD93ZU7qVyPIVfuvsxfhTGT4HeEB7M2yv86gj97bisH0I3Cc0/ay3uioEicobSHquOcr0p
30fKQz9+QZK79UWDlnGUHPSmc43wEeZrt5F6bxneRfEhfJeLn5ExHOsoKHXzrmq/JaAC+Yuoy8lc
P8+fTUk5jXsRyiuW/OprsRZ8DBgG2nsuj9+EoF3Z51MfGLL5MMEEK/T7XOVk5LCm9C9RJjyl+2Pi
TsqF/qCVy6HrDV+n1dK8H+uHom09o3iKO8MrlycixY/GDIxk2jM6r1Wk7XeutVRyj6SzrgQW5Lbt
SbLmIsitoqaeMBo1bRxdJ3vqEovctcFE6n7eQuTjisiKH9U5T0K3mWzhyhjcZ3sekSdydEScXpp6
noCiC91+IPacyoMoWuUpzYTSek2YlmiES3bxa0mjsnTrSKS/GupOkavYPMGTWNLvcdbKoWuobUrG
pezt5VhqGbKG+G6D//aB2hqn9TxxY4kisA60em1cUV1PgPfwTAadroPNSXxj+K9Uvvfx7LYIoFQ7
w23uEa8HPi8tT1yhNeO6zfor1IjGCYsYgHrkGJgTfL1jbnu6ki6PeW84//ZOvo6HLbXW6SHosm12
iJXRNkIYcwJLNK6+OlkZFEV7cdK2MvU6DBRP+JqvEISts2fpnQ3LX8owadX4VHOMBwxT7vZpXXsL
EK1f/ZxnH4Yxmu+VebYeQ0WffLUcYfxMwmLnDd0Y/fVrVuVqQEOwbxGPrq/fX9G4Uzcp8CG1CyR9
7o5k1j8BfXgxDclxnajQ76WwHf99nVcCa1KzxIngYzcXvSy6CAEkrQs0pRjcMpViLFM8PurOEp/e
PrFXTdrr9HCtSRICTV8xhJfT06tCI5Gu9oEUg4c9zoYTnmpLFCjVZAldZlFigus2urb9ElfZYB8k
+C2oD2pS9Cs0MuOr6AbpfSZmHIxCLC131V5KzbWSvGoPbQveFcKGUob0xYzqnUBo+5K8bg5u9orj
p2eOUsfl17fjWptq7C5olbwe3SxKGwqmS+FXlQVpVDeMyNaFUXnshFmdMmmSf3Q2NSuXRI50lJq0
PJayJB5S1OI+62G9+AN0/TvbuY2hXr8Su0AkzkKTftscoSxbSPSWVhdY+QT/X5O27zspUn15yhcv
svPmKNHH7Blm7HgQdkpuZJd7KIgtro+PUOQVAuHQd0OOY3uOKzpOrSgaOrAIdPD6hRoaka9Oi2Qf
5tCaeF+rpPvM/Q7FMR46Wxzbdqnp9QMB/nMcQk1xo7FvRj9XhubZLmbDaw3yCQSdcHQlqj3XWPYJ
K0wtwSx/JvM09F6Zl6RowyHSXgwU4iVyqaAoD/kkws4VyiTvOE3rUv719rzOkno2zjygHlp6Nx5v
myyzCUqsDypVqQ5l2ykfIt0iH2E4/Z+dq7P+rquxIOml4gppiLEtWYvGslIyMYwlDZYfRlTXvL5L
IRFyQtuvojD8NFlV6OtSPN+1muAiqMu3XHPSnQN2baJW6TJsMs3La4y2eXaiqk1q4tsuqKwJPO6Y
vIRmnt2VY+IVM5RmZtrtvDy3RtQoVOE3giDiQbi8d1anG22mL31gLtDwOegS+P2ip54lzOjAORtP
+Bf9jt+4STO97i1lTZrGiK5XMOLloAmBzOykSh+UQ9K+p2Kc+F1aEq81Yj4MOqAlocT6KZ5n4FSL
Wf4vw9Obzz3WKMxuG5TkLk0KIdhuszZbTzeK8VsJPY0bO/rvrOiKe1OXOi8bWtXrTLPc8VW3WeF1
9mT0CPQJjNdWqc3sDbmfKjuUhsCUu+Rjbna12+qAhRp7Mk9JUyYHbUrmwyQq4UUEUMeubyRPz/QP
2lCEXt+ojV+VY/TFGvq9YuzG73n9NiIyuvoA0a0UkZc7I4tJTwtlrIMoiqG76HW/GHTLS7tFcRuS
++9tRL/e1bmz1/d047rjcfE684bhwm+hkW1d1YNcG20wpCis0QrXRQi3SqaQT6HOxd85AtcOFw0N
cB+8hoB0r6yf85cvsFgiHmGwboMqU5v3ua7VR93sIEw36hk639pIvrxtY3R+4cbEUPPAMhLpki/Y
goqTKI3TJXHaQFLT5SitB69OHGXnNt+cFtLV9HyTYYMS8nJasJCNYL6jLhBTaCIwoAxaS98d5l96
l4T5gqcnheRIdiA/N4ZFFRBvmXcbbMr21JjJUozxOjl1/g7sypes4rEA1i9F/U6m7Mb5xI0igUiq
jPjW2pxPq1aclsC5C5oeKdbc8CyzP5hz6gstAvBYnbpyt6F//Z2braNngRZUHlt6QbaLWo80xNHD
NQRYJudLZORfQLBWhzoHYxIb2XxwJg0eAtxWN0ulyiPSr7DVulG70xCax38+SJgMwE0UlLDXrwrE
f53cKa3qsCuXIUjI8H2Ip2g55kPX7xyk9aBs50ySGH7FFcBGbvzyINXOJDdJog5BphfPwgmPNFf5
s2QdjeUebpTYtbSXUY93PPQb5wj4H00DlMpY7S3cZVKWsqRQOARtJKBCq0YXcr/vchffNXsMXjfc
ZaCGVKC5j9BRYIYvZ1hUo9x0oTEEstInH7VQEuZdIaWD46V9mD6b9PR9yEKbGlWsYad9ue6kxrOh
CfhlaVl6NIbOcjOeseeoTqZ3lLu/NVmn3OHjdvdtJinvBi02dt6OWwsEeH4tb8FmewX1iKKwEVMd
jUG/9N5oOIPrKMMPbWpqr27z09sn7cZdMyCRgLgAn5xi/foxf5202hw1ekHXd2pqBw85DsvN8/x3
H6nf46H3u3qZPfDlL/8+KvgAyMjAspCb21jmVJjCEnUyBq1pfOyKM417Q37KKFYb/cEgp/D2cDcO
+opMw5MmPuNZXu32X5O0x7SW0JEcg24w76bIOkX25zLNj3V2cLTyVP6mn899e8htg9D6yFLrXtOe
FBUoLGxiHXueKgDC+RhYiw1Mu5jt+yE3yTrxcpx6XR5OnZ5UdxFCd/SJ2l/xM/uDgu6AWzjxCca+
+O7tL7pxrEBVm8Re6w/tQJeLoERWGKVFN4IJjdNH1Tb705yb1gn4pXov5Ut1/Pfx6MIAyMD9oya1
WYBFTIokeOYDRV/8Kqwml5v3I9Kqr/ii/b/fGYvsJHVFICBUvjY7XPROby5pOwUiSr81YUh3y3+1
MX+KzGYPnXHjpVip+kDq0DVE4/tmHVMeoVR2EhHMpjq/pFL7SXTpN7kZal9Ol+Uxoq/Zj1vNejHD
io7hsWufI2nJDpacALhwEiMtXIjW/tCKA7XGNDn1x46JAbh2bDdGv81Nq2w6xbmmHsHX74aW11ee
Nw7oKUg89H7pKbg8CF0lIajaZWOQ6lYqwBiJ/J7Qwf4YRUBJ4E25i4q+fQ/FaHQXW1JyUNTU8Eez
JNKlEfdYx9rkzqDj/L6x51NLP/JR0NZ0Vw0l6g2Z0h8R6wtdObc/xEUq+bEjiHNQu/UKrJCf1flD
MgwaCdp+j/z2ik6OgBm3wQJGRSZzrSdeTm6qutppi34MmkzA1LaI5CP9btFLok7pAfR+W7hxp32q
lmH2emSh6IyZp4M6t6k/iHE50Ewt6JYf+od2jMMHKmcEzvI0nhwjMk/lbCB1KSf5odIa+ZCK6h8h
RpgNvh9EMG4dATY26/L7W3rNRWgYYxAudeimo1R7bW/tcTVe2wJGwYFcoTq6BtLvchTadgo5K7EF
ei/1fpkpC8Wtajwi7zf41gRh09u24NaRM18BbtgDwFObV0YxO61blngKzGJQvcy2xjMFsMXVY204
WFkV+31vV09jbpQ7HXG3RrYJNojsFRCo247bbAD5HdZYoW6qw1OiRp/SJYazcTA0j/diPve9dqq7
SfbfnvH1k7MSVqz4OujQ1tz65QqbhTAle2yXYOhPeGCQKkfTe8PsHhTpNNfebpHyOsRfxwOx8pqI
pP/tcjxrSJu5TJMlGOvxpCaJqykIrkTvG0X3ltLced1uzo4+JHiBVsL9bbFrFuuCG9TxY1rg/dZp
Gi+DJoObbjiuMltPEuBcn75tLo9pLjun6cbpfZU2IBjBANMmejnXvtZyAMXDQhqx/94phZ/k30fz
D6I9O9O8sagMtPLfrPrT+rbyG6a9pYxytwRh/RS3zzJKMOKTnM2esYsiu35ViMjZPXIVa610WxyI
IQwz5ZXFAmkeN4ENYjgksZ9mXkd+QPf6LxBqua16Gsw9zskb+U7cohWXQFpqbYLahAFhWA09OIsl
MKNuoCCs96PH82Af2Ujj0ZmA2Eoo8QaVERf+bMW5FzdDshMV3FpqrPXa7UsfBjCJyz0F0BXbwAeW
QCSLrwMDIQeigH6KPSzyzrbesAnQWZBUIRNIPKute/GXO7goE4CjSpcDshRn0uWQQ5xUg/9qcGn1
X9W63fE/r/MeKwMjVfB1UMzgOvm/BiRTPdH7OytBYuT3Ej72CwisxK1LqdtJsV8vIyNB1wV0FNSC
tmUjN+u47roxVIJucQv1vd38HswHuaf2M0c7q3hrUpg2MmwroOsKtqa2Wms5eaIGFGX7x7K1Y9ew
Je0o6l769rYxXZ+jy0AVKMLrw7HyYRCtXq5f3yitFRmzFqRDiTikZSD7tdh7E7o2KyAUOP+8wOs9
1Fej99cuTVYJIG6U1UAM+kc1rk5yiyCAsXhtrp/entC1/WQobjm0z8QkV+xd+OGmOSeWGijh/E6T
fbqFm0U+RrN8ihxxopHmZAl9J4FzvWEMCjUdpXxCPnyky/lBdj1mTj9ogZGEXhiS+kdd4Tg40a5U
xGqAL/eLkRwSnyvODgzl5ryX7RLlacH0arNXAmPovw99ncDoZiLkUEXvFL12fHiIkB2wlMjPlAYA
p8btW5bmuYEuducxvj4/pPwBC1MRfMVabowLiTHIcUJZC+qsdNvijxZ+fns/b6R7X4sKq8fJEvOg
b9c2au2lUzRKyXKauorQupNNwfuu0mfsl9yp7eekScbSxysnCtCMNld90eVR73WJJKbDKPpJ8mLV
AJqby3GZeo7oi52LdMPW0++D9w/lCTgtWhYvv9NpppiWUlMLrLrT3TzLrZPI2uGxipzGn2mp8YyF
U69pIeiExv4pJDHvHMMb14webo4gXHJrAWRzmUcjs8TYCrCf9g9NPEQNvBJOcSxCdcfq3rhkoERI
H3KpadXZZpvnUIvmVHR6IOq5POgDcI/ckky3rfPqZCD7dqibKT9KeR+faLPYEy+54kPHg18Nik4y
EabfK4qQSKrTVkH/OaA781GHAiqV03dz391NcvIYZYU/aPd68iMBCtoQEEeG4tfFO1qjdk7/jXsP
rR6eEh4GgOkt3tcKjUms/BQB5vrYCKVwLSd5hJjx5e1LcGtjiVnATJBhgAtge7bkrG9TtTYCB64B
p1tOs5wfxgFVkWRnpJsz+mukjX1Rk9auIrsyAjqh/bz/khTJQyf/eHs6108pySn6GKlXULG4MmJt
XVNy7ScjMHQygwb8V95ERiGzBtvNhWl69Dy1/8NWGVwNkLvIWupb0Llehh2G1jaCaSQZOs4WQAk7
14913+THt6d3Y7eoVMAcQRgIInUbaOaxZnb8oSObVL8zAe2DDj4b7e/G2ntXr90tUmAQ9wERoQ5H
LuzS5sx1EjsVMJ8gN8wHyXqotcSP5dJtlJ9a+6dUdyZ2IwWwptwgb0YfG8LKLScFeqZDLfrZCApj
kYU/4DnAieMo80kRy9R6UxM7j1HlZF/tolQct6eEd7KkMq0h7mmq7m5UZuOpUZxEdgdzyBYvN7Q2
du1woa2wMPr4t64WceaPVj5WrhQt8nm2rNp0NSTIfr69TTfgNcwGr5gp4ReT2LhcPS1UTKElqhHI
/0faefXGjaxp+BcRYA63JDsodCtYDvINIY89LKZijr9+H/osdi1KUMO7BxicAQZQNcmq+tIb5gAv
Kt+JZj9XskMVP0+ocaVaE1bqXZ+BYh8xnqku8vDW0LUJ5tzVdNdYnX/Zik+YBtnX2gY5OTGiSmX0
OObYALVfDZGeu6+Oel30o991+1zo9YVC771wRf+Q7wgMgxt8O0Wdanz0nMWxTvr0kixWoDfR96y9
B2fPYA3soZEGtj5VvnNJAeOd2EGhQ7vUIRNE3H1TYhZZ60ypVdunCBEnP5riYSeKTjlKqANHWgrl
zm1cLfMVxHj9nNnQ7uPP/s4NB+UEmBjtf+g0Wxh3bSwL+dVALto3RhhPZR4iMVIFdWK0F17yb6nY
zQcmNkDXRgkDgZMtBD4Si2XMgmwtXdKdoSDf7j3XSXSXVZUfGcEs2l1W4nIXD3u7eYpNjFmH4yyP
lXWu4l/5fPBAEGvR5Le0HHLh0nrYOx06U8bVxy/lve1A3cbcmnjG/biFcEQOvRYDru3J1J6BuYd1
6/1kbhci87C2Afpq2DeTcWyz9sKd8g5yaZ3HIQy5Aq8IjZs7LFpKBXbXZJPRxkfdiA8RKtOm9c2t
cIjNAVHdqnV+RDjw4BhdGPVHkXTHSE77xhLHXNiPH7+Jt7GJn7OySVbdZMhv6+X+R6nSONliiUa1
T6qFilK1KMl1ljbmjrKSKgIJG9oG7l8HXVoEDCM1RgMr3n89Mn+sORupW0VR4pzKdgHr20ZVmOqQ
Cwrkmo8fP97b07cqMljUYTbEGbr6r5dq1Mq2m860ie9eUOXGQwPReizK8zIZSP30VGQ2cb+7UDy/
u+w6qljzUs7e5qrVFZnPauzaJyMt9zSSf+Fz6Buyv0tH8xyRvInYDsdLGnZvAzEP+7+rbh2aKmGh
2UWr66TIp7m5F9M/eUy38lIUfnujrMvACiLTA/i6hY13YrEdkcUOA25bDREwp/s6lN9i+FgX7q53
NuerlTbZ2SD6pnZWnVp092msCDu+EVNVX+W5LEIXkYOdW7WX+Ifv3A0836qIzUB7fZubVWUXzdaY
sWek95JE0aPjHTnPgZ6rR6nfZM31II6i+j+9VTJE0LzIfTEUer1T7coEUDJY3AsoluegurUvyM7+
dadlfbT/WWSrq6HnTSsVCOInY9LCxrH9CLEIyGsfH7p3NwhwKUZosO2pEF8/SuyltoJINXeKF8e7
lnZV0BfyJ+2mSwREk7/0OuDwPIQ3Mhq+GDXaZqWhmmpdEc4ptcC92VpaBxWz9At39nuroJOzDoOo
djGSfL2KW6tNBkALDRyINFfuqDGfQ5X3QvR8m9xa3MAg/KkUVpTZJlHI7AUcaNS5J6kW7a4pajXA
8Nb1J8VrrzFLWfyxrH/kwvlLTTAGRZxjjy4LCCDC0ranWDj2PCvq5J6icUGV2S7svRaVRQipb9lN
KM4dtU5vD1YmL2m+bfnp69KMc3HAISSusXgz2UVGCYCwMronq3pa1C+iE9BqxuNS5L5Mvk8AJjPt
aFrKbrCuh7WRwPzKtRFKM2ffa8ujcNtrpDUPiZpcO+2KObs4BnybtAImBR4NeohmHnLorz9+XORp
5SSKfbK7PP01xmX11CtqRKYQ1XemYpaAPIwsXB16DpW90H2zyXtciCQDGnPoaxhIAmujdceYSg2a
1HQ/p95oA9Wz67DXlB9TsWSPiaqMF3btOzGIcQpsbbLtdVa2+eFVX5luPnONOYsWpLMVropvw1eh
Xi3lP119r1nPHx/7d44JgZbIvoZ0po+boDcnM1YVkXROs6X0Oy13vkcdmKePF/n9VzZHHoY8Rx10
A+fE3dzOTj2UZVtH9imf61Pp7Qrnhs5xV4jCzxY/9rD9mhHs/iVXCWlxFw9n1N5vYvtsMHrR5LhP
3PGmJf9u/GzcNe5T7x7RiCvbUHq7TDDvGuzmQjrwG9G2+dG8FIb8RBMdnsgmy1JMeukRt+JJXbSS
vZ030SfNbrynBH20IpgyQz3ovYN8TlqYHHBTF14MdFPOCMJVI/QYpU/jg6yaqPGFqMvnqPEQo3b0
aDUAcHIJCHVUwKQ6md6FeqHUZ2EV3T/TYi2KL8csMUItW8x/xl7MGkXWAl5TNxKpBq3I5zYcIBlh
FFZCh9wpVlaMIV4DPUqPTZqpoZCz992qW8f1LaWoT5GLQg6oy0ivfT238n7XVfqSM7Wb22sSoujR
rXLtmykyvNGHVqdsLiGt9txokeL4fa5laSCzwjvk7mh+jRcDYx1vsprPdBrTo1Fp7k0ztPJr7nRU
CTE6QuTLltej2B9XWQjIjsl7pCtxYCt9e8MQP30Zooqx+zyOeXxtDw7lTQMFKdtZPRIYhyJu7Opq
SYfy1is8fUKiSNH0ndIlpXmwrbn+XtKQfbbjoZB7XhvaaE4vl/EYl3CT/XzRkcTPjUp+UnvmFRcC
8zbT0VZmFwgtel3gfIB0v75lktZBQrZVaNckKt7EWuddadWUhl65sg1HvUPEXL2En3t/UcCBtARw
KHDWA/1HHq42WqKWQ2Kf5uzYf3FLM1zKndbuu+Rvi9D18aCrE0G57+FCbOJ0o4qVVVSRmXqGHwn7
i1f3V1T7F0b02wSYlgL3Dzm3toqG0Gt7/UBFUpmVWqgU+cpqixHqEXLF48EwLsHgt1ZBMIJQc+CD
IVMB2wvcw+uVcllFywCe+jSnP6e2vTPS+jAOaIkWfjdYd5NrHFT50GUo8o/Jhb2yvdhZG9gNQLt1
r/Ckm7Wt2luUJSK9iubuIPR0z/wMkrR17aQIWCT808Cbu5CdbHO6ddHfHLffoqUkqJsH9uwWbRgW
7evUF10aNmDeY3O68GxvMgLWWS1TQAMgvWXDnXm9Tt+LSNMbzcW4RbqHvHXV8wi6NYA2o+31vtPD
GN/yQJ/q9gqplOVba7cIPw7etwzB5Zu5GLXTHJEqIB9cwWrqjJNi26mvdFl6ZQ5FcxNZ0t5HmhCX
ItOarPx5ya8/fdWTMzwgcWQMm92XLH1pmEjunJI89o1skTAUi89oT+3VCEmXQ23eeI0TqA7kqki5
HedmJ6sZEFAfVEVoKZ+cMd41iEg0DMZT99Lve9P/YyJPYwYhLLYsmIotjaJrslilg4knjvYLyrRI
673WPmQ7s45DqS67ZqT9YHCta+1tCR/348C9zQ7W1QEjOYwxKMgpQV5/WL1DQN1o8+hUQMlBZlJB
8jSyL6Qg7z4j6id0a9fzwZzu9SqKJpyqiS0C7Vj/aziMeFP9GP1SosBQTknUPlnxuLdibZ8ORQD6
7unjh3x7ShDlBjzDZJ7ZGBCV18sbdiRid5iVk57MfmcdlOqnhnL9/2uRLR5UlDo9fRLGk2tKP1aL
vSrSsAW4//Eyb+pgvthvbDVu5CbN7+3Uq81tE18eTzk1bnbQx8FHO9ceGfhaz81QST9vo8CtEMWf
8wsQjjdo63VpRC6gOjNvY+61eY9F2ikA5NP4HGmHpnJCxXSOrG7Z9xEq/Djc+Ith/ciN4ZPSd/d9
QV4Tk9SYZCfTtS5tWob3SR648+PH7+RN9vn7h4FtoWXKyzG33VRBUzKz6yI+D+3OGM9OC13CTs51
uc+tKwcuLjSGWD4WeuVb+b7z8CkuH9E5RtzPDbXiqIEa7NPPabnzvMe+2eup3FXTMU0HOn9NkFTX
bmteUC9YX9bre4l8mSqLiMW7BNLxelOCyUmNSK/4zcp+Bm/KSgwb+qTclakTuCqvrnIhekDk/Pht
vQ3H68L/UXJa3f02h1GI1LRgmMZnL9HPozP6s1OfddPeZYW4+tulfk/WEOVBNYT7bfOMuebEWi6G
7FxHWPJ0TrpvTW3ZxfI7QPQLhdVvTNrrF7ouBpSLJAD8wzb4A7sxFIXC8NxMq0WRjd9k7kctZKBA
11Nt8rOe0avRKSCVFYU8xBRefu8oOvBtgQTNTVlHMlAXV98bA4hyXxu08afX5PGXoijbC4fp7VdA
Uh2RWLIF5MPeyCRhj2lphbnk57pibs0A6BjL6Jph0Eplu3A+3m6112ttzq2j51UNRyQ/L+i4sM+i
MSznGT+E1t1L4X5LMeHcCzVLrmI1bY9/vQfwbSTvA55J/367z+uI3U+nIT8r6a0a7+3yNm+S0Osv
jTneSf4ASK7NLQ0MPLCvzWajd9sUXpEWZ7DKQR+bftl8rsx/aRTsFkaBOd7h4lBLJURZ7EKG+zaK
4vi7Zn/ky9TAWy6i4U555GGGdeaXdZ/y2tRusEUyHj5+k9tWFKI4q/EBcRTFCQwoNwe3XqLIdaas
OFtDlFxPjHACIJEViJNJT3g41fhcuK4W+1PTRBdO13trk1dTaxmgznjY17dVHpUqcoRtcY5WP8p0
p5p1FgglDYaRCl83Hiqj+vb3jwuqgjYUe4d/WU/QH3VQrfW64vVGcY47lNEX9qxxcNJvvOd91nYw
O798vN7bugtQAyM5+BCrIumW/+bqcymNCUkOOcAjpk0xilgJq3Ia5X2DzJF+8DJ3aY7AUTL358dr
v7eBbHBpgPXZvVxer58VbZm8btulOC8FtKxl7hivGeYlH6j3VllRijA2uBDYQ69X0ZWsBLSiFues
kwVXsardeZV2Sb7pnWwPcAPIS/jtqyP3Nk2Ii1Etsg6rBgZcvmOJAG+rOR+OWGoH6NruFSvedbYv
CveTEiFL4l7Kkba6/9SBUClAf5JTM1p/QztXnbjgKM3FOQH17qt22u1rpzirTvGiW32076dF+Fnp
cB1NXRRIc3lx6u6YNiqGeG0LD6DLnyaOWpBR1+EjqsVB3On9zjF+W2P+XwIl8Ala5iuRaAUpvv4y
9dLIJMv4wZ2n7O0suZtISNrmvonEhYO8nppNlFxlD1c7LCQ0mDG+Xgm6CMY76lCc9T7KvriwAsMy
t6b7MfdMdoOl7z7e2e+dKkROOVeoo+gw0V6v5/SGJ23ccM5q/svzMh/ARkE+MF5LjB8+Xur3iOvN
s4G5pOJbvYK3b9EWjgRirPDZE6V6QEV8vNFjTT0is1pgVsUgeehg7KgFIp1eoXBz5r0MAQmlh9Ru
yr1hFN4teXwagBI1AmdMhjCPG+WhiGP4xFrrHmevc8K2FdZNbNXZgQHiXVxXys5MZXUYUyO+Vo3R
9vWuHn6ZLkIzSlfmQak2tV/RTrua9ZZauXTcPb2wCHZY1v1dvF3b4cyMwUHS2WR2s1UfgH4Zq6Tg
+m3n3MFGh5QWRtOlidUmHLxZZHNfxQV6Hp7AT8K5A2aK6k8yBeO3soJqcmH/bHIXritkUR3826xV
nIpq9fX+MUUrMDNruts831v18fucHaJjawSjuaOU+HgDrRnCH/uHtciLGfSt2Cyaftu5hyqxtpkw
b7z1rJ0NRj46ENw+XmJzBa9LvHIkWY/LH0FthiHWG7XUb/eLX134+Zuj9p+//YedyCZG90tcRHLE
TsQRu0oJU8dX7kV+8/njJ9iu8ltUCc8NBF4QsgOs/foJtGVGVMJBVKkmu0aKJgr3PopWHy+yvaWY
U3ARET1Ag6zYyvVL/fGaJtQ5EmeBXTPq+3mipXQamu+XLADeZIzrKn9yEjZ3U272zdTiqHSSemh8
jZ7QSQg5u6HrB2n8dx9nnamtYxGU8Tk8ZGHG6ydKaKwVtPTtU5rsRjdUzmd9/lpekhp/+95WEADd
3P9GOGzOJbM8WfTQpE7A3rLj5Jyca/dSf3pzSn4PJv8cxK93wx/fpq4Gq5hW8AaoIOSMAE0OOIdf
ABFvzsl/L/K/I/FNqlKhpCkI4sz3ilBbjlik/t0GWxunf3ZrN3/fgOyX5ahMnQzxIvLPiggsTJU/
XmNzdf0nC1n5S8z2gXxuZ2K16mVeba5ZSLO3tev2EO+S8TqFj7wrLxH+Nhfy77UofpFtILOjB7LZ
ykMO9JwRjDz3yvKLptGTQGRN03B1aqko2ziYVeD3Hz/fdrOtWRYJhLkSxFAF33YuC8WN9GZq5BkJ
jJtGm/1FuTWFPDnd88cLba4cHo5cksyYJiWsa6gNr3dc1nUJ8oNk5iXlq9rtCy0PO9K4bHHuimF5
+ni1t5+N8goXXMhv9PFpHL9eLVpoRnp2Jc+G/c/gHFfqW9H4zfivGec3hmE9muaFK3UrJfj7ATXs
YkBDAWfnEV8vGU9dMqpaU50tMayewf3clX6mJN7PDpWvBS8EkgX8cL2mDGhWQ/cZ21y5M8RUflWz
0vqso7o1I9WIT7OPtLzR+5WaGVdLJ/Xnso+qT56w6pcYWBn2T0URw++1Kut7a0/R3gRrfeGB3vtg
+A8AkPsNYNsykIcYCUslG+V5VWmUleozQwRSOj9lLlZqfdpe2InvfTLaf6AkeIXr/16/vwlR2Iye
XQmIy77CKNo+xXLe5x69/kg9ekYGf1leWPPtiSNCAeEGnAe/h/7W6zXnwdZHd47l2UYLr/IQjP1e
u+U1AKxWiJ1HF/bjbfkmWq2nAE0dmkYr2Job/vWCbqEnDmQKJCNVpWN+i/DFtwIuzXU8VtFnqGnu
EBRG5n7CFFS3qZZzZlzTUIoagZMJesLHv+fd50elBr03k9J1K+KCRTbuK00tKSSyLDBT8BVCDkY4
DZkEfOGVD7GJbJ0Wocz38crrg/6Rpv0+LQzayHBNvOKhG79+EX1bzKqacUDdyQwHWwmy7GAI9a/7
s7xmrjjomqvl5nZqGWlTP7XRLM+jdhxVwF/p48B4fCyXwFFHKFzZjn74X4a99RvTYIF2B6uKrbx5
NN3LhlydF+6eEQEe845tF/79y8PDbCX2Qj94owZay9iLcJ2Q5ybDQoMqHIeCi6Cp984/BDu0hQlG
b6WwhRNpuDsX8hzXS5BBh6qVxyn6FJGVxMvjxw/0Ngqt0h+ofqx8J7pE+uvd0MVTbcyTwSsz8t0y
mLQa+mBVW9WH9oJlwDuzFyQ/6Ncj7cboBdLw67XqZG46UdflOVPKmyj+pFafVz+lOPEJ7PJldr+3
3iW5wvWTb3c7cNV1ZyBexJTu9Zrw6VuAyyVrFmO0bx1rCVNUb/Yfv8X3Hw0IAEcKPQ96jK+XmQcy
YUNvyzNC9kEGD2G4F7IOovlJHh21CivX8rNLGcR7+wTeFE1FeGKE202oxUSmcYwmrs6ele/6TA+k
U/lG9SVtu6NllBe6tO/dWH+utjlc9NblIAavPLerFZa4Wir0Hvx4QCHRgIV8YV++d0v9udrmuh6M
LnMWHdED07mpiqfcum7USz3v9/YGwERgltDs1tjw+qOpI65eykCnzbKA2aUdeZ4bu5dgFe+cMKis
DthiMIEAhzfZST5pdbfIrDrHtpS7dnGMGpZKrx/mqUiOEt21C6/uncfimehTwgWGa7lVnF28NK9k
3ldnpazEPgYj5CNjZfgfb/l3ViFwgR+lW+Sy1Lpd/qhjJtdN0tkdmrM56dHd0KNBhv3pJUPMd8ZS
v0UiUKdA8ultN1SBf5KV9dScZcY4b3yqJnGbqU9mM9JqrO5z4ESdMV+t/4+43M5Atkfo3SE2Gx9/
4T0z4DAS5qWj8BvN/+e1srIs+JpIjzEupdDenPda6IvU6cGdO6NpRB99pqYshIE0q95Rt6THxVFq
Co3PrpuW7qEphDXepoMrkqDxMqu9iiZT6leFNDrrFzKJ6nwDis6+6uCP2L5XGu7zpA/at6hpjPyp
NEYn9VU8y8dg1Ef5e0ATjTs1c8C66aYc88PAX4SgNUsVv7+mYLwgtPo6aZxJCbtsXpbAkwkQTScZ
m+vWNMsmVBpR3mopiBs/GzI8wuaJC6RBmPfYQntVg8WT5fxvM5RLcePmhib3cakZd60BrOtUKItB
OlxXXcEd3vMfK9HoeRBPM/aG9OCl2Gex7n5RUn3og9m28yeQhCVoEe7/Wbn2Em9wv1a5vhzyegHR
v+gL/kwloGQdV93EdMK4VUvnYBdjad15I6iDELGS9oeWGOjKjvOYIx3FFrWPbp93d2aaeXgdzXq0
t1MTWQo9kfquitDJ2xllsdxMdBJtcCpeavmmbNKfRZbpOH31JKK7ZTaqae+VkfIwZSDwrw1jaJpH
i45m7jP1TNV9lChzsoObav5o+8ktAul28PprRSdJH2SxXOm1mz7VaRyZO9PrmaP2Q9491n05Pw5L
PiVX3OQ97g+lKmy/qkomT+TY+hdROe69ks/TKetG+/vgmVjulqYYDk6yRK7v2EX7vKBCasCwy5N6
L2obtT8PI2c9qKqkG3zgg/aDBl238I3WdvAWr1HTBEAwUDAgdW1+xqY4R6SonKLYT2WU1v6YxQi5
gnB18DhExxwcZlRqWWBNQ7/WiqI9OB0AkxFBppemG637dOj0T4OiUkohR2FdJfmoI5I6F64WaFnH
b8qVQoBY7LvyPqoLMfgm49NvuVDKFxwiFGqrYSoeTSTczLDHWGHawf5uHjBGMiK/ASb+GRX3OKzQ
Thh2oNd36A3XU1CWKgSvBh+EL8JechkUtlAM39ZF9CXLW+uUyMxsg242q90kS8lIT6/TMRTTkIzh
kOW2x/Ewm09e5MHhzLpktoMWs2IJWLTyvllth+bmLIXlBk41/7ssVf1zYQz0KU4GwFmRVqNFH43D
fIfHZjKwz8TwEkO6mn2R5HLyNX2W161MM3s/ajK9itpxzqgns2UCDzVHfFW3opDTFNM7plVr9X6N
0sH9WHfRjyHv+6+JVlTrt8JvwkdZ2HxS0ggxB0vrqy+GmTOQVwu9gVbXFMocWjLRX+y+dc9tXleW
T6Bhqqi43eAErQGjvvPU6EEzxXLrdov3NLsorh3SDCjPiqgje837HHD8lGjNQxRVVrpzM7r7Pv16
62uvI2d5qJ1JHFYCTsKnabJbpnlL5pt4wlw7FmGG28zpupfSTIcmsAeZX02eWZT+AvTzZ+wYtDgN
DspnO9Zk5y8Z4JVZLHLcIf7bekFW0lgJhYbmVGDlJnWCZ2NqGKAxb1w7eRGnCOknwz/wYTszkAn4
jnCGhIE5j170kO80Y0B8f0ylEqhyKVbZUnNK91Ubqfd1VOOsM04Tn9gtJz56b6p4CqGzOlh+l3Qt
aM3WQRvcSb3HbIjSf8fKq2UQyw5wrJ529pNUZGnctoVRfiFbB/3mjaDvAtnmbnmYvE4/x8JMaEar
SHvoPVa5/trd3bdFkjxOaYTNG0YVoETqrGO/mcjZoWBXJ/l6B8zlET32HIG7Oco+iZoJJr5SGA6B
7pU2JnXG7P4zZGhb7+x8tg68WE33+yIaweKo2X0x5NNdH8Pr4cQbfRl0hdF9K5mZ3I7pHP+cMYKt
g1avnJcOyuSpyPTxvsA3+7rQ0jL2IXhGX2ctdq+t2nJPwFCZfstp0b3dgAah/DQ6XqmzYV3t1DCt
/KonGL2F4+DomU+XorwZZdW1/pQ2yle9VPUrWrSRs2sNa873jp2JFw+Hh4esmnhqfrH6ZOiI/AVt
jKBPMI3G9KLg8Sv3c99U37rEhjJKCKgZWJujejXlWjvsi6Zvr0d91rBTh2RZBwiM1fVVVuCrsE8R
l/9UOrgF3SwikiIUYu4VDAqssi0OhpIApk61wjvbRVaJ6771uiywjXndjGk9LEfXqNRhHyH1fVi6
Dut61R35j2oyOblvadn4FdokZkz46BoGwoiZWILUBoKrSqJAmnvF15QDa/rLaCn1Tl+GIruJlWTW
4aeboLobJI36nc0OVo5M0+Jfk4bNgd+WRfrgic5sAl1JSy0gRmjPZj5I+9BNbaLu8nKkjVWWSWUH
SaM510PND96r1uL96mSEyFzfa0vj9zjtPKd5O01+hKXcEAq9Tx8NoXinuQV8r3UABPx61J0D4hV4
HFhLZdah3lfpsy3nuAlTyfA+ILy3Z5lnqAvF1oLnDIAfyrOhdhvTLxJgL4GCFjaCrqXtaH7W2O2d
NU3iMdbjPPFb4P2/OE1SD3LTpkNbiQHFDs8aZuxsEl2eWmcsf7lejDmKGNLuC+0Y0Fm9afNNB2En
WZAQnl9qaLjnZCpwyJucpCLvMQcpdjRR6ruUiPi9nrFA22OrNVY3k1KVrY+OBfC4Iq3lZ7oDYx3M
7dw1d67Xj1QPoArJuiqAeTs7MV0Eo7oGEkGsF/+iXGv/ivJ1ExcMbx/TuECcaxwZs0tUK05D3aBB
qHW9ovutvp6ZRDVz2jKJzXBSGDOy7AuY9iclmpZ/zSxPT3kfOfeeo0RYLOTiu5la+q3GeJyLf701
ayiUFdh/09jLIZdHgZjebmyEeNYQmwvGqNV3XA/EBtnVOjYRbbYkvidm9R9EQ9pPqYgSnE+Ex2S+
yVvE6kc9cr4Keh8HZEWuhBhdeB955QSzZEDgg5/GKTVvW++x6Uo2NdNX7XlIEU31UW0gehHzFPY6
KKcfjWz1w9iiUxFyehHb7FMJVaFbZumE/aBwAcpZKe7TqUk0HCPicvDTyRmf5rmfPrdWaZWBXVtd
6jvoLBP2ZtncRU2n3PclEsK+4g7FD6DS1U2elFCih8ScCarkQUUwxooOU95oU/gZ+oz+YO1an8Dg
L0MgC6bsvl4M95EX4UDeGe4VKsB2eswLp15ZFkV8Pc5lG4D+X7FnRY4OQOEsKjmS6IofyOrYj7OZ
t/jKKY7MwJK72ud4bnIjzNSqj/3S8fgS3NXz4zSPkeOX7mBrBFykG4McjUbuOfKEX5VjVE+KQz9r
9JQqCcxYcX9YzZJjK2D2xx5ms/BN9KxSnzlPG4eLaY4PaTePJp/UmK97e7acUM8a0jq3GDtlh/Jo
lV43/HIELjGfJF2pWHw32KDbAkKk0++NaYAmNsSZet/nznrUs/y5n9OixDpTN6a7Ahe96rNMl7qB
hJI6XtCXUfscTyYO9IreUhw5qaU+VIOMoy9dO/bNvWVIrxS+4oy1HlptX4gdqB1rDPv1/WfpMKJa
WXGj3TW2KtTDtNRmTOI1aeiSN6PR3zitnag3mJX0jwPmjQ8J3hDdLnOV2ArSvlJeQLJrj2o0tcCj
naF9qBtHG3dFPJeAxvOuPxdertl+gjYmbDiX7CTU1aopH0fEKZZbyyi4k7MRl+FDBkBOHNzEqdXQ
yUsYPHYOrdyvcI4RED9JtUEddVXY54plQYXJ5H26uPTOZ332brqkVRPEZYw6D9O+bh9x/XSPDpOe
R29RxycDoj8NPa2ZpT/los1hA3gCck63kEaw7RzArqmS80WQNfiZwePCiAdaOZKXvcT5zBN1ohzK
eDDKvaeBhPdHZg6fi7EQih/NWX2D2tH4YzCUvt9XUyUyP4tq/VGWqOEGCm4jgrl8aS3+jBcJLO5I
j+4NLI6/LJB7avRwVK/0U01tlqCGLwEBboyGc2wwRDYXREOM3rwXml18oufMVSWsIQW+I2Dg+Eox
SnaEgZoEu8OktZ3TEFf9olsGnIagQq1t7kV3OIxx9DMuhETcS7TyIUkTV5DaWwLbqMTz2sA2u/Kf
fiIFodPlds+lLeIHZ4rb2NedpMUwoMuzmqHF2FcUaTiE+F0mEbQGNbvs0QPCzGEq5tYfOmfZo91R
zkGdTod6GnuST730ftlW2/yTDuuoxkwqN9p3OG+8LOnSv8i8BM5PNI87GFNV6d0qqr54exVzvTrs
xow2kZeKhCzVNYDaJWDPMHPpjCkOIAto/4DvaIrDUGniUakacMI1WelL7jgI+RmjCRk2JUVPwgWH
l/KhjTwM53urMMTj0Fem/Ba7SmayuSOwxhbEN/vY45jWHKIimlS/wZgLVmVF0s2jDyZVwYL0bSns
mutuIPMMkGYwpjDW2qwLcM6LJewPxzKv1M6W+nU0V2nyqU2i5lrk2vwcmcqYB23T9shbLGKJTo2l
HulDTvMOgiRNRUml0Pla2RVRiIjoZF7L1lLACfd55QVky9W56tku/oCkubaPjHK41hqDw95MfBd6
2NkSXc1J3NwpdBoRXXYK9N1nLTVuqYJIqpUEHHdo1jBbgkURwtl7+tLfS7Iy8dOazWQKs6mktNag
ZuqkkGOpBG5ujwLVlcy+1cC7iMM4duYTQZpETsLXUw+W1MtnmUDXPhSIrdtHFNiWgajfjjtHnyzl
ul+4wUM8sZbF1xEi14KmmfuXBc2cYodvptHeakWGbaiCqAUHEz7Mj7HRhdiPhWdWR7MyUo6WGY/6
ddWW9BjsqnL/oRjGPqzhxUIIprV6MDsvbwIwQXBsZD+ImyFzjWhXJq5126DdQd1uFI536CevUY55
To9n8oWEf4Nfh+rWoYT0+wVXg3wmEVqan0UiBp1kvrP6XU359KVTB+gpbtc5CgVea4prdAE5mOVS
TWBtp3YeOTFNX/L2CmRBBznMRwM/bXZQrS5JsEQGMHseMB/9FNGjI/2V4QtchvI5GzqKPEQ36Uxo
jvJfpJ3XjuVGlq5fRdA9e+jNwaiB2TYt01VlmRsiVYbeez79+SJb052bSWye0sEM1C1US2tHMMyK
tX7zl9zEf30b/o//I7//V1mr/ud/8/ff8mKsQj9oZn/7z/9p66Z6ScKX7LdNW/14aX/Lf/721Lxw
aDbht/q/xb/s3//wP0//ln/XX7F2L83Lyd/sM55Z40P7oxoff+AK1Lz+Cn6V+F/+v/7hbz9e/y0f
xuLHH7+/MLXZjl9Vhd+a3//6o8vvf/wOrlT0/P7rbYS//th9Sfkn+RU/eLe9ZN8X/rEfL3Xzx++K
of2DEj8FY/aXQMtTFO1/vP6JZv1DKI7QSgGPTn+RKnAGrir443fJ+Qf/cyS/2B3IowiNkN9/q/P2
9c9U/pAuD2UEhGwg4ZvK7//7A08+zH8+1G9Zm97nYdbUf/w+K9EDfIVhLyRqUCiAlzv3DjCVYWrk
IJdu/RBKErQkQ654p0/XsXSrg1rlvlE+vZmjv37C25Cz6vZrSCqgjIzdBt1RlInflIGDydeqroeH
ZEZXJhZmfXOLDNgxXGvyz3odgpCAVTeQCcFOMKgJn8ZJ6rLzdeRc3Elvb8Bq74rMvzb8lLpE9A3m
8Uq7eNZ+eBduVt1Oix63JTh57mRPPNAmmdpz811q7Ptfnb7TYc1aYpwnaIGMlu9y/W8Su7qoyisj
tfddMV6cjzTHFYshMXdImgtwNh9r1lGpA5WSc+z4bi994jz/ROPjOfPUa/VD8lBi9eyHj2pm5DwP
211vrlTMxTJ4Uy9/F1wsozfLZMoLR+Mg9d3A+uj0P8Z0pbe4sDxOBjdbHqYvzKM7GwfO9AlQ6Laz
uQv9B2eUD4H/8/xMvt9lpxM5WxsSt5lutcSasvDKnopdN0E24tBmVeYtyrJlvdLXXok4R1aSUGpt
0LJKgsS76h+1cg/wO06/onK7q8xP54f3fkefDG9Oiu3MVtLjgnUiF9s+7Ld6d5MlF8Vo7s7HWdhi
bz/ZOxMX6OGdnhBnyr8ojU0tUD0oxeF8kMV1IUCpdAE0KOizdWfmntenk+S7iQMNYlCM8KkFebL1
gQsdurLIXcxE1gyklkYGsZimOkgyYJ6zBdLRGRl7noEItstc1kXQXKUWNaQMAutKF24G3XndV+jI
Cs9XOow0GE/3FTpQYdspdeA2ehmBozbQi4VtlTaIDSvGfVLT/ds2UpmTXk9lu/dkv5NWzsqFBcNb
Ryi7CkzJ69X3dm+nCcvTH8PY9fs+/KyFkPEogvR7ZaCgMRZVvQItmTfbxaBBqTuCIQFM6h1PnSKG
M1F7jd2hyyCnQUhQh61ZDVsf88p4io8RDhctDEa1WgMlLsemt2oLq1Iok7ODpqxpbk3UBV1SgeQ5
cnL5OIJIxs1Si7dDUiiUqxRpXzrS50bp+x1wB//i/JpeOA14RCBGLhwYHX3e9m+sIlKlQYvd3OnK
FFmHyXiqO7wpN7YT5LSGgGYnYDhwUdt5YRysOWQvxec2BubAzxCN5tM111heJpnZFLnyqOmg9svk
aOCb+VFWfbAPzRhcI3/THGlZqWtqiwtLzYDZR7eer46f6uy6RAR6VOK2hehRK/5dXqOS4zSVt+MJ
feiqck2HeikcDW42F0hNUI2z3UVZUa0tAdLyKXwNjXqQ87TdlhxWZtis8S/mgrhiWVswbtBcF011
/vZ0XrNOtqs+mHJXbWx0ipAUTMxLLwwvYvU29adt19z2EgVTSI6pIt3p7XBNY+K6tdYOzYUPDLRJ
AAEFKhBa6OkPiWski3RqT245XdA8QNkTtW/YW1dFNbTbKGofVWxPzi/qOT5PjF7gux1e5chKQnc8
DQrnVJlqtS3dKrcvOv9FKh/K9JPl3TnKFisgKi3NRTg+0UJcOb4WTmvbEggG+O3oNc1xuPaYA45Q
stJV9OxnY/n7yOjRmsD/6PwIl+JA5RWCUAihge46HWAfe7SYkJhx45gTkiqyuTGfPURfV+IsXHnI
k0GJRbMV9P8rDf1NqhUl4ARKLS/dsQ73qRBmnfwtNpoHPfmgGSv560JehxgaXrtAOSFgzcEtfth6
9FiU0oW+mdN9zjJ6JI2zkiosDQnDV0fsfJMSxOzQpbJRe4gyV26BK4mhXtgjDvWRf9vVH3t0X89/
p4V9yAokQ0a2DG9K8EGnH4qFKjm9E2WuY19S9QWAaV+NLY+n5o5Cxd4svnrTTYYkSWp9jZy15fh+
RnlGCSF2hCX46xyU1Ma5NMYFcKEMY8uwMjaYnZ8f4PvZPI0wO9Vkuc9HU4sKN+lAIvlfZc3fAqHh
utk54RpM6P0RClwSljwiHeJdOifMxbbZU823Y1dB7XqolW2cTJuo9m5Sq3g4P673G+w0lPjzNwu/
leCm8gCP3QIn1XBnW48xtZLzMRbm7mQ4YrhvYqT4A6cFzAQ39Us8hi/LhLmzr2Ut3072ipXWWqzZ
qq9s+oqhxdTJD7l5MIbn5k9km7Z0PPbnB7XwNDydudmKN4bJLKKUSDRUAOgOOADRuM03oxY8BQEK
ytJTGt30yV3ve5R0lbWMYu3LzS4cqcImTMdj2836zKQuXIQJLgypvTPzpnk+P9jFWeV6A4T6CrCf
rX6n8doA5isLss+2mV99iur+IEMbTnxv1+Qfz0dbuNaoyHCviMoP5NT5a0qd6sShVZNwQO7l/DoN
fg7NsXVGCsgHvwKuWTdYjNEcHLqVc0xM2umT+zSyerpUG2uczEGOEyy6b6MMlf+jHu8a40KKb736
QZe/nx/pYjhyM25waAvISJyGs/W49DUb/Qjd/6xc69Nny3OlYdt+SL/Ja65Vr6oH78b2JtgMfhfE
paVXOcGG6dMUbSfF26gqbfz8OmQFx+NRAzs2YfSqFvTiym0IIqxGgVlOVs6DtVHPJtlLuMx7ZOFc
CyG7oNjQFdalQ1lu0u8mRqHdGlFpafVS4fv3LM9Wb1yNtjZpryod0i7c+Lprw1ypsm/xGtN5rulM
QiZqidQmUaeTqWDOQnEvqp5itcheSIfpQHNnkP5MKbWnKHxPj1L7XbvCYyo0n9M23U0ViK+DuVaG
W3huAYRn9+BSzSZCI/F0VVWSFKdWk6RuUlSasuFVSA0/i5QQQ4ioU0Slit461J02/5lGflZvEllO
EM+vrHLl4Fg6pHTSDxQaeXvx1D39KaUcQdxkB7pG8eDXHxPpXnJWVE2Wvu7bEOInvLld6mgYGrkU
IfT6IKcX2NBvxuQ6ze+GZE26Spzp8y3EoxRMvLgVEUo9jRVrZtG2NceDE/cING55p+4C294gm1gN
X2wQkufPh6V4SAkwf7bM+frOeqmhQZd1ZeJ6061vuXL4wzQv/e56NL/2zsX5WIsXGq9DFFjxnbFg
vZ0OLgxCm7a5RLD6Gc94iDQd5ImoG9CrVtCd3GS+uZVKA7zON+BQ56MvjRR9IMxu8CNAl2C2ZnMN
NQJUe1JXkoNtmga3kn9IQZ/1rUDn7cc11upSPPGqoO/AtUZl4HSwla9p4aAMqQuC4MqQrpVKwr/o
EXilRc+3ads1bd2lQw8mrtgHMFS1uUIFICW5RJ4KIYxNgQpd4z38GGlmF89+/cHXmr+xcLDi5BGO
njsEv9mmGKx2smUkCDiHPDpcG8UEYwry0Ah5EmdPeeCtvGnm+hfi5KNQBnvaRn1DoI1PJ9RKfEWp
ailzpyl8MKlkoYHnjuVH8A6N9qFz+ofE9m57bVMY2l4eqUHd+N29n8q3BViVujR2U/gNzfn20/mF
NVcQ+9cPo2jKDoLBZc3FgLCimkAUJrlrAy8NO+O6aso/Naf4bmQXNv2/ngVneNpBr+UjoGSsMe9E
VxCe40bR84NXAVurpnspOlIMXfltC2cXpShB9+LXoVE3+0yaCR7EHKTctcwfgzfeTSrtTmkDdnzn
S4+gYnfVgznFO7qrm8G7EDgsiTKl1F1OAIEAYKwsm4WHh26xAemC6egazW+OKAWYIfWICnm2tzV0
uue6ld2GPdCmwn86P/jFsb+JNTtLadbKJk14kQXspPZIG2tbMvFASNChXpnotXHNrqHUDxObuhd3
hBbstWI/qk8SpN6sX3lNLV29LH/sdlCipNo2972IKC7YuMBwrPTqEcxIARYq34ROvBtjedsKAd1E
O0xesLPS+MP5CV24a4mNWJPO9kNdUZxAby5C+BYgm7oQ8aK22uahdRmP1UcnilfWyGsBb3YJ4vPK
ZcRDHzWDeU9MiTvJqj10mbQwuq3qYS+H/U3rP7XWn4nv7KBiCOHr3sOetO5fYC4nzpqJi/he734C
xVTUR6l+odJxOtQSA5Np8jKONxOdbxhP5Q5Rnh/n53PpQiSNQtNHCNgLmaTTKE0yxIFRMdAw+2kn
/iXK0ntjML+P2XBlOBmsEGtr+NmN0Ru3tryD3bA7/wuWli0XIpci7DhB+j39ASqyB3qZlJDQfaI1
+mXSkb4C5K79ceX8Xlo8rFmET7AKJlGbHd9qpvGx+gamby0rGzR6pH1SO+oeM8G1mu1iqNdbAuAz
5Y3Z1VtrAKrCgHo0SKn94Guka3V9E/KAXtn1y4HEF0Ry4z2nizdk2YRWz/fT9I3ffAx7C1bPSmNl
KYjDcSm8lU2Y+7NFgrdNkOZAKV2AmLSgLfV7XwHkNRtzXFkNS4v+1bUIi2WkrubmA16aF3LhkUGA
waFw8pAjgHN+vS3kKAgZoYEC3Rum1vzdbSBN6QylIOpOaAJcAcWkYO9R5T8W0th4l3BHeDRK3uhE
O4lW05GLSk7353/EwoRSsqSuDbRDdIvme1uLxipousyN4kfsuA45duLTmnH9Ur1S0JFh8KpIghPn
dGs5hZ3qUSpotXW1K51tGVwMIysxx3Ahumyc7dDtMB3w9Isifq7CK0n6G28JQawHB/LKgJ2PswOc
y0mOfAakMfNghYG3r+BhgMY09xQ5i0MFU/UwacVasXTpABeSLTxVKe6hyiW+wJuLIgXdpwb8xeUS
KV5KuekvzRwinCzn/WXY2OLjok9VjNhhGWlpbnuH7m+oROkD0r3SNtGyNTOkhXScQo+DpQZCr6j5
zz76IEUa6Gt4sqUUI/ieAzuvSVGu1KKUhZ0jcsh9AXtHD+THX19upgb6SAi3CaGD08mQcZtOUzuD
+GlMB6/oLnDJHEv5eD7KQrJDpV/AcZhw/nN2N8tOMA3NBKO69fZl+aJ2F5964+dq5WwpDAIi4FQ4
86g/zHIqOm1DDV2PaSxivmISkcUN8mU/aXd5Nxk76gG/qIMh0mvq/iQc4qUBhGoWckrxfc/ivHCb
XrtSsjuFfKfBqCdHRsBILrqjvCqDsbR5T2LOVktWaE3RAEQg5pPt34by185+bBMZaujA6oTTWMPg
uZ9C1JWyD5WfH4u18u/CYSzaHUhF8bDgpTX7CQ4aE1UOSJUnzrSVhq91vpZKiht3luOg7YnoJk1F
8YKb3cgyMIg4K3saivGFgvqls+sL3m/7rnvuk2dlbDd+8iGJ9/2KxelC0oEKBMLZFJA4hufN+m5E
oMXTeMi1iVrvU7150WJYY4DJQT4XdrE7vzMW7hwYwRSHEPhEcG3uOSMjENmm45iT47QTWv2hDNPD
y4MHpaOo3TmXZWyqlxVe9KjhSfJK2rNw7pA/kmLBd0XpZ+4CnVMItCKU+4C61BsDB6n4NoqTQ6Vd
9BK+jL25MrkLy0ZocQmBOW43sC6np40Gor3TClR3svaT0jabaM34YGFAFB6FdilvEBB/swBRAoCg
AznmRppeXfhjEeC3MYz3tZbELsQ0kC6S6uMj7FsrnZeFe5s3B7oltFjEX2ZpHby0vrarCWEFxaB0
5DQ3XTteRNNac2xpChkf1gAqkmbwyU+nEFBoC08gplU7DVsUeDf+mkfFUuJPaxvYH3eS6CjO8u4O
P5JcdWir+5l0ZXPIdBOoc2tnIzfud/ljgNr3BtPWXV/aG69B3hs3gfPbYmmUKiUV8BMKm2IuL97V
NhaVRlK6dXY9yJ8GJJr+/wLMkoARSXenDenge3FIS+dD3f44H2DhLoLpT2YMvpXyrzNbiVlQphEO
8aWbwrdIAvnWSq9heOfI9eSH86GWJgutRkihqJ4h+il+ytuEZipkG0pb6eZWpezxEpS3sOtWKpRL
4yFRYMEJpc93YFpTjlX8+/TS1Ytq207qToYuYtYRpOMe8vsaaGrhGOZpC3wX0QTwQvPjv+qjwR67
vIKnjJuPP1xZrX7UOC43wcrAljYuc4eimii/8tSczV4ayGT7ceXGmFXBwC/v+rjNL7LwbywILjO0
bCihI902OyCA+aNu1OoVmVZy6KXAVYrjaPW0gotHea0Ts7AkEG8jtQeiQvP5HYaxqII4MpPaNb0c
KtCwzaJypfGwFIKUB8wDCjm0RmfjQRsHnkbJAq9qSFSZ5UX7roVxd35tL6wDmxyDUQjxQPb86ddx
PA6jRAGZolb2dYeihTQNlyYShV14/OVIryKkvAjYS4iMnUbCqC/B1Shv3BQolR5+b/JnOdIRavjl
ow0wD5ctNXAcxBGnPI2jSmmR6R0oUnOS7bvBsPuvfknZ7/xo3ucVRKENB46CYhV+x6dR5FCNegXG
nAvj40bvs2ynYsO203wMlbyo8bfDYBfwMGtpbzejsz8f/f1XI6UhQQThyYGBkNJp9KFqoGfaCro/
Pf4YdRIZD7pnIYubD9SOBmvV0kW8V0+zRYF/o+xIh55K3xwHN6iN4gR6UaDi5YOnnKRGuakFNzJR
JOsGNn90N9Xcy3aVgvM0a8/8bHYFdFZEDtegcO9PSj4uJz6/iIWE4cTp4EOkRwLT40kVKuMzsvk3
mvwlMQ8tvHrLWjuWF16zRMObG3V6qvssqdNocH0D2EvkyciS4FVY10X5hRPGgAXXJerDkOfUfKWs
NJxdJoX6Z5vLVr3p7R6OZB9X+abTOqnc5sOEjsv5VbA0EXBbAPLQYKJgOpuICP+ZqEtxm3Pq2rwY
/dw7Gl6o7JM4QmrNC5+kqFRX0rCllScqeGwuLkJUX0+noxvlLELTBXBZFRxkSUq3uZFeWSVO5KVZ
v5wf4PtsU5QL6TGTppDPzp/tStoYeaYSrM7HjajgO9G4nUZ8WeJNG6NCgizF+YhL21pA0m0mlTrV
PIHOyTK5nTkO6/hJlb8Wyj6wrhBQaZDn+R6Za6fv+7uRAb4JN3vd9mgfyK1HuD5q7i1obIP5BQTK
mrDh0kKB6KSLXiSA8Pmo9MgvSivjWcAfH3GtO9TDeDvgc9OpCYjhNSntxXDcxLxCOIExhDldI+0g
hW0xyoVrx8oxDIDJTk77Y9LsP+XxW1Cs4T2WJpG+oKjUy+ipzutNcdxKdVfrmC7K+KsjDpvqMMxH
fWW3La18lBlB/3Hgi7k8HVXge6VjtSMZbYLsSY2A3GhgaD/pT5JuPp9fhgtAD+zlsDgHTw+En/87
DabUlhdIsUow6oeqhSZBnx8GdQvpKdS2k8HTpDio47PlPMnIR/QGeU5/h3PsGB7O/5Slj8lry3jt
mwP4nH3MrBmQ3Szt0i3HvWq6dXhdVx8s/8KQVwItNLcYs815jlgkeY88m+CwmeKCK690J9lE34Fa
oZReJlV/KXvGJnEU+lrDx6hIPk7F2rN2AbxEKVi4gYhmDM/n2WuiSnXEXeDpux2oJRJiYPpVedtU
X1ILJigKEsqjob7IxURn/TrOox2yMvdj++u5MjtGALxRfRTCarNszMqtKQk8PDVb1XIbBH5C9ToJ
0g/nP+nCSj6JIv78zXtmzMtJDSGhuFGSXJk4F8rImynGvslWPunCznx9YHJV0zd8ZzaJh21oGGFZ
uXbX7mU7uWoL9RLW9/fz41kMYyEHqyB7JxSHT8cjtX45eBPjSSTNgXylgmgtEyE6h8Lj+VAL94NI
Kv8davaBJLkw0HsA9Rx0/caObw1U1YNIegrxYNqUuHDFaBWhorFyLS1+MSBXlNQx/3hXvza8nAyr
DMTbBu2VHkMtEh09wkd2TVFyKZLQ5CQK965pzdYGGgz1OEZV5fo0l0M867X4Ck4d8h4/zs/k0nYX
6qbQa8mfoVjMDhanVmDM+H3lKrnSPqA6VUE1G6c/MwOtQPSgIiEjd90hmn+YZPUK+9Q14diFo03Q
VozXHq9AQJ2um8ic2go+UOVacbJDjAjK9wdfOoSSfijbla2wNK+0ARQydgq6kBdOYyH7aHlePAnN
xI9+ctTzryDVPOXj+UldSJigYYH5wFSeXH2eEZpOLZkIC5auJgXpXcDv+JJK+ZUc8XelHdr7pEnk
TZmXa8TBpX3BM5LEiXI9nI1ZKlohlYZKm1y6yO2UPFZRRaPDk42PutPsZfk+kfdqeTw/2KVt/zbm
bEr9rpYGs4fngCtw4Xwxgge7vj8fYmmFiKIFXHA02t8ZNrU1hUL+rHRZgJ3R7Tr9a+lsJqQT9cpf
ebcubggsa8lhSD8pyM/OFrnzQ6WzzcqtCvVFCmXl0Fk2Ahm6Ue7A7CsHRYNFm6eIU9Q+kJk26Z2X
Xx8vmp5QYnjq0S+bnaRO2vlDhE4nXK6rInRuSCiR2guPiq/cNeZKgWPp+0HyoTIEGFA4gJ1uiQjG
TNWFYeMGSrLnKMWGK/GUlQN7ad+9DTJfJHUG9E4NGrcJ0SqLjpNzL/UY16wUuZbC2IA4GA1iKSyY
07FIkIgCry3I1xDNuFWVdJuO1hVShkiI51q0O/+ZlqI5YO9MFgtdOGtWQPaaDAD1QEGSZVBCtu+Q
g1KqfpdgJ+OZTbMSbuFD0ayhnUADgzRpXm2QIxTE4sSr3QoB0V1t2sI/II/B4ATSSqil5za9ReFU
w6JAKVfsyDe5iaJ5sRNUbeNaQVEA2v6ZRUBDQ1/XduMwOW4DgP5gT5J+kbSydqjVNLvrcUk6BGlg
g6QrupUvuzB4SrLCS5pCHFM92xJlaI+1NUQ1lwTAFd/eaF27M7WVs2xp81PKhmgoXrqIpc/uInzC
yzZAtdY1j0555dn7sLxuhIFvd5nn+QERH3b+5S8vI8oj+FCQ0ODCN6cH1IlfatVUdW6PWOL43Da7
XLnv6YudD7MwgydhZlsw89KBo6buXnOm1ngsFG0TtfJKirQUhdxIIMd4MQGWOV04WFx5SYOarmvm
3/vgCtd5rfl2fiAL247qF90GsRREjn4aAq2EXKZE2rvphOfNxwLUpBereydr9+cDzd1f6XrzDoFQ
wCYXAvBzCl89ykMfSHXvthHo2jEobqryE/W9MdhpGDg5CZh6qm2ac5GnymNlQXX+0vnbFuGq9k+0
aifzLs/Q6WSmK5035H2S3ZndRzNEtrAHedLEF2ZUPpz/1UvTI1A9ojwI8mquiBCmMKMnT8GsNox2
mbMT/h218TE0w5VDYjkQixbvNVH2mu2VcUyKxLTa3q2L9IhaRldqj36Y348+up3nx7SQANDqpNgF
45azdt76GSYZz7xY693x6EeXvWkcKTlFZr+pVll573M3w8BTlFI8gjXCEfN0dYUIhw5yBBfV7Oi9
c5g319EuDL6Vys9C+nl+WOLQOi3nQiTGKk98Khpo8+q11lkgq0KVF6AxbAYO2GGNhPp+OxokEmAL
qQNRc5p7tlVTafp1Kkp3SaXu0EnY9HqYAHnuV7KI95kngVQT6DW4VEz55lkEivtkZhF9wMREIzRA
q7e1j3JowjlKt1OCrfsdSsMrydrCBFIowJIRFK5QWZgtQQ8l0noaeZApenmbVOZXxclWDoEFmhot
Yp5GUAiYRbg2pwtikGsb30TyQbwdp10yKdY2t9I7swmSnVM2GJXqYbVDs9DbqgES+cOUbj2o0ytb
YGmor3g57GC5n5zZz2iLpLBzmUd8Hiv7WMr2uvfn+dW48Alp2oEVo96FWMWchU2V2UMV1yrdoihQ
NdUwioxxTVcr77bQlWbn2/pPTwUnJq8Bfd9vb/Js6vtiYMIoVaziN9mG1BkGpR+rwlUzuTB40pvB
rS8AMbF/o+lP54f5/tgCzwN3XxiIAo+bP61VHcAjbLzOHQFMXRZapu9UG0f1oGnGS0vL5ZUPtzA4
phPYFLgp8op5WQRN81xJUbdzx7y5AIfyqfAQf5BqWNL62F3psX44P8D3JxgDfBNwNpsVbp9+oZad
mznWhQolA58eC8QGLr/b2FOPkEVW0qZXHOWbgwwYEaezYBNwRHOYzdPFkoEYNUYHrizj/dkGU1xu
C/JhdYfSb37RlFoob2W/qnex2rbXdhrqL1Fr+DtvGmt4iFKdHLBlsA66hhDkTmnTEtFuz7NeYhiE
L83o8fDzy0bdmKlnVHT1HOlDNIVVxAvQCdBu6XNrrzdBP2zLCuc9XKjKBlVBlt13qVV1/yDRDjQB
cpv9j6i1h+GQQF9pH/PMbPqLqqhibYNGeF1vLHCQKNlbnTCTzryY/+qPCIIrxapmxxyC8q95wxGS
4gddHNTOThe+GjtF7xSBiZ1VqV2aaXHpySm+6TUSz1mR5FtrgqyK2mRQo7ILnenQObKo4/fhDXD4
ZKWrND/rxO+Bi2twx+JVzH+KQ+jNRqS2pdS2F5kun67Z5Il2mafNTnOOCmKwlupfcfwdpno6+nH0
MPXer6Gs/woPbADuHaWTuQtOmCWK3VqJ6fa1f8hKNGaVNtyiux+uZKmzLfKvQMDFRfuM0sH8wHFK
R/My7MygMTmohuR7p7i16mLH7t1Y8Q/Jef6lLfkunjiT3sxrWUZt1E2F6eZ2thtJHcek4rJPN1Vz
UMbmpvdWDp3FL0meJOgEAnI7b/OHthU0vcyOzJKx2/OozK+1UP85tT6y4UFCaybMUdGHkRVcdBmy
rEXfm0dJ1I7OD32WgbwOnXSUj2ryW96lbpD89I6qoulqlbJrnaOu7I0xXfmey0Fs4erJ7Qik/HR+
UwcvXd/LTFEwaaCmWNlRN77+nYH8J8bsWMUNKjXpwhDDOob1uGl8ludqK/L9ymTp8+gA+2+LbTCL
oltJUHa5rgHYSneJflCVCy++LCpUi4CDhvbaOpndhnwedhoGooDgxG6Ye78FMgWZyoh0FyJsupXY
3UWxHQ15n4YPanw/6l9k9VnGNVzW8R7AtrjqxgOQjltfj/Zasgb7Wxr+258z2yiN6Q9QVPg5mnaj
e+UuN28a5xl5oSFCUX/lpTR/7YvB09TjBQn6Dki6Ols2rH3UoA3JAgsjmzcovlobv3CCg4eZ08FH
QcxVIZXtEWOvHzqjQIsX+M/h/LISMU6vTlEk5gog/wE/8A4nowWxw7vccpMw2pqmhWb151+PwPuM
e5mMR3gQn24OO9IxcZjwwsCJQd/GbPadnBRrD/+FL8cThkokzRGqb3MWU53XbU5vmSOu7Q+S9sMK
pRspvNUv1TDZ4df3y8cK7GzYWnxD3L34954Oqgtpy3ZSzLTZMHtVXM0zurF6bv5iv1msEeE4T6Ig
hDFg/Z8G0lUIX5NcW27cTxs7ATscPtvJuC/6lcv3/Rl2EmhehwVgUSgq+TdIgO46Q1t2o+bhg+I5
a1te1EdmK44RaVAHNK55ZJBORxSyxO1OGS0341A42G2tbWTfT3BLgHvhJZ502TWTd6EooUFtcZAO
bYutkpZk9v78wpy3e1/nli4JaB6kyzj3ZnMrR42Hb4JHOxvflZ6qepo+B+oe+4gPXuQ25dGadmUx
3EVG9lQMwwctdVM52iChvfJLZk8f8UOocfLoIfXgEHz1tHpzP5sYL/R9reKFAelii2FTjXyN1V+M
GrbjdB66DX4tCt0337r0RlW5PD8RS+EBtQrROAvq+JymHiAoFjkZ4aXeMXZ4ju4KizQwiyxAVc7l
RGXAzGiIGyvDnj1NGDaENupoAsBLkXdOb4i4afppNFpXH++88LOB3WY4/bCzS89YKd++HyEgdY4x
A5kXqD9z/o03SrHRTtXgTk6+VXA6amPEp71PmIeWvY6rp7Q15bWK5/u7jaAGZRzq8wJEJI6sN191
7LWgN3x1cBXj0YSMm+i3VnKfmWuyWAvTaAmoMIUI6gQUDE/j1K1MpTCwBrdMc1atsmntbDuU/sZS
npSw/OU8BGyNwAuzO8lH5xiJwpfb2sPExu3z8qbHJQvW3tHP1iBYS4OCLGEDlEMMiLV5OqjBxrmm
a/LRrUHBS/09wuEDUn9NtS2KdqU0vZCt0np+E2x2Ebd24PjmkI2uNQUshK2MBZsj+7dakv7M9Jeq
vumk4iYvLsI1hc7FYXKtigyVQ3G+8yeUquVCLkeX2sTRQkwv6cfr9sYP9pO0NqXvT3hG+Z9Y88qs
LGHX4qEC6QbmZWhJl8JrQ4pWCnELix53cf4fVUZEA+diIoNZj44VV5OrRTLuW180XAdk+U9LW7tG
xNv09BqBl8kFIiRLFCpks90V92o8FmE7uahQHGw9f2zvYfbYWxwGgQgM+Q3IW9wMNmq3cvUvpG2n
kcVh82Zf49tX+plJZKnKtrJ1tD/LzUbHmJjEdNck+yxZi7g4VnBtQn0OtbY5qD2Kq8E0/X5yjTv4
6DA4jynv8wO4FjN+waAtONbTY/prxU1xOgvKsS2a+UBf57XbOJL6sVSonEYRHqahtEf77tePZXp8
4EyEoAD109k3REogDi0ll1050fYGBKm8BdkSVk3N4Rzu6zF0tTrfgxb79VUKj5qrjuQNmMIcCqlg
4q2MWiW7Vtfed9AQ0sva/jPW2y+/erO+FvMVC/VKgMrzHoXRedVYRZhRyt2ubm6cooPdBixjN6pY
5yja3qq/n4+4sDpRRxTsdhR4ofPPleZTxC4aJTYVF18SfUpR9FO2Kv5peCNZ2bXZXsVdf+mH6QpG
YuEMJS6dKjQgQUpzop3uCs1obbJfQ3GzG8m+mHRQ8OG4H8Zv3caRs12TPZVmtlfWKJLv834RlqtI
9MdEEnUativApONzxAxjbdS+yP4HVX7OyngXXHntLyJo2RKnwcQJ+2bnR0nLHm0xwYqoGnox4v1f
G7ru4V0off47nxHSO0c2gjfkSaeh6DA2oRERqh73053DzeAlGw+8eRUpmyLz6Op99zl3zoddmk2G
QLsRET4EAGYbMnT6zjewP3Vtq8ZA8BCAR6aFimZz+CLJf2OMLFHKjmCEURB7ZeC+mc5KDuMpsnPV
TQ0EzXu8IzbAzZTS3qflJixvpS7eJOMaXv79DcWhxpwKVVkOtvmLqmgCc5yiRHVL+bbpj21c77Px
g9/2K0Wh16Ty9IYSgcT46E5iMzFbmhhPwoa2aiYT08g42QQYh2bdZ8rhkrYth/LYSTsdq0U1sDY8
nzdS4BwQaM35r83wrTbKa8854hnalzWOT8qmDq0j6ljHREURRNsY0hqdaeHrn/zg2fIuvUQLS7NS
3QFzKzt/CRRrE4XFRm1oQTrGVWKsTNHSYcX1DS7Aon/GC0CkR29WQB4hRG22peoW0iECzq9G1S47
4HWolAd/LDeelW/tNVLi0lFFVFDM4Itfa4OnUXG4KQC7dqy7wPju+cl2cMK9MK7gYSB/J2PfoGi7
aa3mqkrXBNDER58tCq4EVjtFbqSU51e5YlQ9eMNWJT+yjW2R1DmA5iQ+nN/H7987dJGFJheOKAJx
Ozs9+qqcMD32WHpR9oQBHnrRGmo97Q558J0dyKwfjZpWvfKgW5pZMBGU8VWoV+IQOZ1ZM6j6SqLe
5ebdNywGeyKMEoCkDbZKo70BfKX9qCV1d360i2Fh0NI55FECw3AWNuhKtagriSrieC0QpDUerIMJ
DwkSm/IZyd6PpnRQwxs5bn45SYIL+ibyfAHjdxJbsW+4+VAC0U97MpdGnlaO5aXP+S/mJKI59Ehn
UbQk1LLICwwXR+jLJMZVr/k5lpdSrm/9DpPChzKyjitzKjrms4UK4QC8P/gTGpamyEnfbE15Muj1
sGVdv97I+2Z8Un3oydGxzz/KiXXoMZtVVnKI93uD9wLJnLhnQeTO74NRMmJpsuPJTdRI27dtaF7W
klVdnh/ZUhQkMkmNbCo/PDBPBzYG+qTlQTG56kRCO4aKyvPBXNP6fn/LADAHIsQLVqh0zu/vPHVM
XOVJ2TsQHTdW6Ef7MfQaTNRs6dLx9P7vjOo/8V5P2jefq/LkOIvLcnJNaUoPNkbNrH4tvDg/dwuj
4t7k9U+lHvbdOyCMM6mJF8eK60Wa+TU3nPEAWJX04P9ydl47kivJlv0iAtTilQyVkpEnK0u9EJUl
qLXm19/FmsFMBhkIom4/9Gl0o9PCnebuJrbtrXlBZQPC2MI4rnNW4ljSf2qsfyPaBa5D0wNkvfqR
8I7BjWPWeEg4Ng2UMUJeoqz9r6sjYf0r9USoTka+MDaUAtpk8WQ8V3GE6PHocAIcsEvVRql1/c5e
2llUQINsiGkYddhJRdsY0QMcRp6+/zT/92Q+KNHWUV5XXC/tLY6yTFlXbXzReFaN/CeoqccgjCa7
lW3ZmCUmHwTmCRyrbV3V+9YrWwRZ83m6vEiwPlc1QXSSai3zSMMsdCsmzoWY25F/jf6d/q1IfseC
uvEKrM811Q0GTQywFTM/+7zrH05AUodBKXix+TxV/ns6VfND523xRl01An6fyS/SVQbaL430/hR1
OZLqz6aXHppmgmnc3/DCLROL+0lPM1MvrMSk+WNmtqEWGUqJgr5h5dpXYdri/y1ksVtZZdYZMyzm
c2owsQppZ0qTrTU+mahbV1H09u8n66O1RTwCwQ2tEY81SVpSH6zWayGBbl5Hy3+EOHnaCEPWlwae
8P/Xtix0oQLF2HXOR7KSNHTMAWVUmbaeHedNv+F0f2vjS++mhEHSBOMSQxeLO0OdahTnldJ8HkeG
v3195zX1Uw2zFGPRu6m7t5r2GHfVnSq3jngfj4kdttJRytvvVuR9LRA3N35bsWcr01GRSH4o+Aex
5KaKjtbozpCKHd5wHL2Tn6P4HHeEpP/d/jZrT0Big3uP9hz/BhfQpUtPVaiOIziZ52kYJhtt4UMv
75php3p3mWpu3bFXMCdoesCpQklkZuNZzmmqKPEAFowVgu8vkXWKqIjkrzUthqBCYzxsR8cbmj+K
cA7SWVF9kxFtfbxm+Q2+FmEb1RFtcfnWgkQAKRTKc2dFyo6OmmKrkbiF8LiS2QB6QO0PqDjYal6V
y131S0Eo2Vr9uVQKO6t3qrAngzI+y4e6+tS7WVBt5FLrp5nivzVTc4r0cemtXRq0cq2MfXhkn5VO
EinBlF+KlKKTGH8TSqvbCHv/toUv3X6Wg6Hcw8tMGLhMotU2nqQ81EEOAX0us4n+nJwdgW+QLVry
OxAohKZDs7HRf79LPc5F08RHrYCANrxTZNRCkiqp7lWpG+/HSnu/7dLLwVkCSIgSOY1z5MV3/uuE
H94Cs5WgJfYC49k3pYde0B+rxnuN9dLOrc8yaZBuTju9bk8ewC+o/1IVOeP7WjL3UufKwcZVu5xm
+L+/BmAhBB7knEsu014YeouxL+NZ/owOrWGGtv7Ncmg1oBSute/hT6l3rLPRbgRrq4NNBA24gv3m
dTUQ0Ln0iFaPZfTCY+sZIeH9GHzNU8UR8rMxfRq2aiqriGY2RcBEf5qOLsnjpakBFGOaRY0FbkLf
1/lrMwi2gAI6iiJ+/lXduLFWrr6wtjhbitT5Bfep9Zzpf5qxtpEks3XzG7rmG19u9ZBgiNky5uEl
9C1pwVwuS6r0UUgY6XlO9JF5OVSUg+9Wa/wvrFCPoslvMYoKfOjSihi1alQIkUdQXcGdv5OydyV9
v30iVrfeLHPKRASz8YRG6lLST56Q7xELX3jW9LTe9Vou2Eovb42SrG89xpGg5zKYkyMLJ2W9XArM
MpWAlp7wLFaPES27UdPsOv6up0hkZbbq7eQCMMbWdNfa0amsw18D2gwCGyC8l1YrqxRCrVB8F3lS
u5t+WQ2kbu27IX3Vwn+ukM66Q1QOZ7INmabhIgAsoy4C/TwFbp/9HkLpk9k+iXG7AzBh0wLY9erG
If47M3Zx0862qKnw/wYUyZDO5eLaKqirKW9DV+VMpfWP1olFt4SiN+wRgJgeG+1nn4OeaP+rDc1O
rcoOheahbeRjODcbvnbKk1Gk/A8JInzU4tWN5tSVzQcCQ5lgftPJmhabP6Fl4llhH7qm94j0N2UW
7SDUvwvvq9Bu0e3Iq0wGlAYfUcPD6N7wsl5uBijfvvcKJXSz7jXKvnn92zQ+jlpne3q976XjpP0q
mRMjLE+cPPuZVS6Tcar6pSsUu9GgTVCkWakZrK2/NRO+PmHEFPg9TzAwpBVzl9jU0TimSuRKIdC5
mlE5Oxk8a+OV/4sJW7gDLs5hpl4O3FBfuMM0epQL1TJ2Ndm3R4b8EjG+m8PcQoI2Tjg3eXnXFuLO
+OLBLU8+LsP/r4O5Sn0aQMkXMQVmR5SK1sEYHZq/wL7BbsHapOHWuVyVrWYUrapxeZoz/+ESXwOC
xzOCUYzdNnDq7FXNq0PJa9vr763cn7zUspWNKsgVZ0RVgtCf9oUIq97CGYNMlpIJYSa3su6D6pPU
nkP/vqkfAU9uXNrrOJbuwfwvNHVMFrccmwv8tExL0cvcIO8OQOjsMEbuhZX2smYXKLaTiuKG3i4e
P0te9lQO3T8vlr0FokkjAwQfJbPLw9CGsVH0Xqk9C4LlhOO4h5A0oZogycnR/OdTPo+ezJ0ozjjR
5eLg+foYoxUW8n5kWnMIUwH9+EGTH71cYnRBrVVED5V6w9nXX3M2atJQhIGAYH1hFBKMKQ3NWHgO
GRZ0RjXoTSezfGk/JaBARQi9nQZo++fbT+XsI5cnDFQL9Ja0pDnOjBRdbquU651UyINAHQGmSScr
Qk13SDjNihs+rz27Hj2LHlwo1uIeUEUqbyz7imtRvQf/TikKRNhqHoUqR6pK/cQv8Pwgt4dEhjdD
6oLHjAIzyhoc1C5JM8idTMvO0vhzmurVifBLPmpNYW54+joIggSTEAiGBkbtAD1e7kcfhFnGvHri
BuIg7TMBRVds0lgu2q1+0BVTsJUiI0jrmsrpEv+f9dQtq8CK3XpQFKbdgWUNFWMP5TAaG5u8lBIh
J0CRBaIZxmxh1pOXlRy0/HolbKPULUxKiswXmGVtU8V0ugedWIV7Qx7eOMePXCLduMsq44Ta0bGo
DwZS3FU1HMa0fK+z0pE3zto6X5jJm4ktoJajjw6s63LHJaVLgqBJU1f0rD3KvXYoHbsx3XkFmOjv
UtU6hnZQJujfj43xkKTCP39xRk5nvi0uN9iqlxcLt6vayPOQmSfeqxk0R9Ysl3G8fczWseKMNqbi
wHcAggHZwOUqNVVoWx+6Mncyuzuz7G3RuyuG3Vv0FCajLWjPsrIVvK0ulIXJ2f8+pIW+2s5jikJG
LKXeB6rstPWLNUSUr12atYeNBa4igtkaw4GAS5mw4Qm8tEY4VnfWUOVu3ZMKBVKX7yM5e2m74kel
jvWBxyp8iLqwhWckHXfKWEf3gGQaxomsfFd4kfAjyFDWuf2zru0BtVg6EuKcqi2ZnPxOGZuxG3MX
JS28KDSCu6npDPCv0fegT8r9pI7JBtxmfaOxFXQNFIaZwWYzD3q5FZUZ6XVf67mb9UbjaLUq3/kq
THhln0JDVtX+yfR9Xi9BEHZ6nHoPeiZ8yyWjvOvLxvxzewfW7cL51/ArINhAaptexuWvKcQhVoxS
Rbtryk+lBLnvSzUiTdnVECCFdqzft9YhCXaltlH4v7r3c6LCnQ7Bx1K4zQpH3GTyC1dsm7e6HaH+
L5XIkbVJPUaZaNh6P2Xvt1e7ulNZrMXNPb/eFIeWQ76aAARKmKbcDSn0gYyPBEjDWgFCESPa3zZ1
zeFpFlJ4mUvjDIle7qvOMB1Bj1S4hvddkd906+3237+yfbScZqg0ORhNBfny74fypPdJYhSumrzC
US5pL8EPP/00bT1D8++8iABI7T7aUS7t9FKlBYmlFK5muYZ5l3cIejhD/d/4Kmg7qdm4J67s2jy4
wKvOKzRnDpfWTEsYiSTGgnvwhxJ9are6qqt4htV8/PuLS6+MpijWTP6+rO+QIbD7PyVRhOi/ygmi
4EO5u/2Rrm0eeCVqQIxiEjgsSgCWYJpZSNHTTeSKMdNP+ngfe3+88k4qHV1DGMzfQmVd20BIh0Si
U7SxYX+43MA6EIs4M3EL5gaEfRr7uR2PFPlur2vLin5pRaYUxBgGVszsIRD8vapsEaxcs0CHbJbp
5D1cQWc7T67yus5L14f6scnuA/l0ewnzT1z69UcDi0+DcPZoxeFsQD8E5pOUvMCbYg/Gxm1/bR0z
DJ2W35wcLcH2Q6OPBRFs6Zpm7UjpU7YZvF1ZCN5FjxZ6K3oIqyMDC1paD0blDkJzEmNx/t52Fvzp
NrXK1uUXABcfTS2cK8loYlDiqFyjvTeQeFdt/a7fxUSHinEQw7Mkn7rRGfbDyarfwkDdyzZiWL1T
tTtNOlDXTbfQ6lduQcKyOXZCaQ5g/OKWjdK26aPCqF2lHx2x+6ObDyHhgxQhv9m/3PaYeXULj2Eu
hCyIvoJEK2MR+w+inpRFWjRuqzSCQ2knIGSKklMS0VP7d1O4DIxT5lznWpYOe72jlB/UjTv1kqPK
T1JEnjcebxu54jiMhs2BD7MuHLF5bz8EgNgdobxvGjf1+Igp5IBx/MPIx3skMDbe+msxj8pZJgSk
Mj5/q0tbUV9zX8ht4wZN8CDVsJDjMOqrYrwa8cxOGh1iSXc8OIygazsGiXf417UyXgiyjrkGkFj0
oC7tq6kWZ5lW1i4/BBDd70T+5Am7Qak39nTtI6QpwOmgECFlxlsu7bQtaIJE02tXEhInynI7r+Sj
kG8VXNbP2MzSR8xGSowExBJN2UBzLGfd1LiZGtm99CmP7vTJGRXLztF5LNW727t3JT2BnYH8kAyR
oJs07HJZUjPmlc9wtKtnP8eo243GQ1V+k4ynztuFoXkXeardRL9uW72yyAuj89X6wT9hhlCaPlYa
gjX9s4AONWzvtSO2nypnKtEsuW3typdDkWie++cflFMXcY4XJ1Va+SrW/NxRu4c5mfWKDfeYP//l
FcKU19xfJuamOKot3ENK0qIYc69xk4JZTOajeyooHixs5Yu3KTS/Pt8Yo9dFW3Ie9lriDxvIxhUz
7Ft3jLJfE8P7EW3/akIkCPW8f948EGQzuIs+NiH24jGVejEqGkVs3UZ9s/zyfbLi74P/771DYNHA
KalEkUZyvBbb12p6AodT2bp99ORFrqb4r5W2F4R7vfqj9wxL+xT2LQkJlNSxlPy/zN8IGtZTkvMv
oAiBwgY6ZmzqpU9Oood0TZu3rmUmtpEjZarYgf8go1qqnaGkmZLMqQzoqVBiOjdkuoX1uIUhunIu
Ln7D4i6V5dxDiKVrOfwURJrHVkkezaY+1VUJdHr6NolbKeuVs8GooE7KSgfVYCzyctV5K9c9+L3W
lcdTMP7OkLgpthRFrt0xF0YWx73LDC0w46F1kx7VBYA3kjNojPmK/ynDES3ISv8Svt5222snhN7V
7FM079eIazlK9VTCZKOGjlK6anYYsi+etlXEvGpHB/jwN+cnGrzcv0m3AqiYlNYNI+tHj3S1GSBS
Hn0Z1a2Z/SsPLQ6qz3oEdGsZLV6cxKmLpEksMGVF+WMYPzVtti+Z7KRwuesTYw/Pjt20vS11HjQT
w5uY1f8muDQrBF38gsVbIdRDhdgkvyDpqnMkN29asLWfV/3xwyIXrtJGptVnNL1dX873tRTYFoIT
/ygctVrH/CM+PD+KF4QIZKlcn3K266S90W8tY112nbcKrh7Q92CN+M+XJto+FIfIsObbRP2UlE+h
z7iqEwZO0UBCrdxpiX6fhY4KvBnI83Nsao8+stLaUN/BumwXagddz2hrCh71jyRi/2f5H37bYo+T
kvewN1l+uS8a2Fb9F/1Fit+Yu7AH/TxW8laMMfvF8m0EtEP9EyQhnJqL/Q7quK0Vwe/ctvlPHOlM
WuGTF84tcvlpGv7LKNhMU/GUivWx0sTTEBRbY5TXjilPC5o8wDN5zxaeq0PEMOry1LtCX9mKf6zl
3laqn+qWHOQ1951V/GZ6NoWS8mKlWc34cmxJPQ8YmVpxV7xP5bgRzlx7JFCXZZaWKW+qKYtHQomR
IpaNaHDLqdxH4qMh74fmPAzerhj22u72PXotrGG4B5QwMSJ18sWrWAm0JJI0HggPfwfxwTDoL3/V
8zsixduG5l+99JGPhharSq1WgPUsHVwh7pw+iI4aA0TcZmWTPXSRYZdxfBTHDaPrNvOM4mEoizYq
vUsaQJfHtO9KK891lmfkcA+HtZOZ1akVm0/M2+28+F3NvmWNXYa1GzLBEqnmUZe+FeGPXOi+66F5
nGBU0CuUd6XEKRTvUPa/rPa1KVPQC+nx9g7Nx3KxQyC9yA7ohBKMLX0YNtahpunODkXyXWkIr+aQ
n26bWAPK2I+PNhbhgKQFQUxHZHBT8dTmO/2rZiGXtbfGxEmT92af/gyZlvsNR8Xg/QxKu9uINq/U
rPkBDMqitwmJ0erdNqpQgte3HNxpCHae1343lWdda57S3A0m066BbeftH1Bve2PSNjb42gurabQy
SBHAeK0qOkmrtSoCZKObtFbvyOZ4Ege6ZZqgeJ+EsHsXFegA/EY4hqVc7gMRPsLWiKAilPqND3Hl
jCNSNTcuqJJpNAkv/bITCIibNOKXqOK3Mv8tWu0ZOSunFwCwfxetLZzjlXtrniia6QihmFtlL7CR
aWrfdKMrG4Uj+cNJLZBf7h10pO0pgKXIvwdbMRY/UvVLVVpu9aP1vXvYzzdYF646INAwSIgpfM9L
v1y4mdWIg9fT6DaZG8Fj0Qa2rDwY3dE09mMDR7h1LKAOQOwNIdbYFsODCFWU9DvT/C1XvPJqMQNC
347eCUSQyw5SB9LQb8VxdOv8oS2c6Hexszp7AvnyLHd742kyvxr+xqT4VRf8qxhGV5LWyVIWxBMm
dNCadHILo9gPKBgH7aksbRGNPDsC3WJScpDt2IfDWBGPnmFtJctXvgA4ypn5QuGuobC5uBL1MB8q
Q1Mmt4y+QDL0WP9gix7KCN35si/twCscQXQKJIoaGw0fv61tyf/VZdmvIH6/fR2tbzwYU8BPQ0HE
d1jFDaYytlMri5PbDuCZ9HK6Y0D4n+lL5vke+tBzE3rWelo82UhbaErVVKI7q1vkhmwzQf4n6T79
+1KYJWJHwQfxki7yWzPqjV4TStHVx/Ghh+DaVlJzo4p5Jc9iroz3jHyE2XTu0MvDI1TQGzDfILpB
e+8NJ126D4WnJnqGzdyeiKkUC/0OdWvM59pXgsGZRshM5Y1+wKVVuYjk0PCw6uvVaMN0E+9hBN0C
Mly1AlYA15sFI5eAMNMLfKUsVdGVxBGgQpnblpJsBKpbNhYfabKyRGwSDRvqtO/GpzjfomBdx6FA
OD+sYnG9BbGhJdx8opuzS1XsHcFnvPL/+FEE4f62x62v9FkGeG7AUmWWKRRdfpYgCmWj0lJx7lLG
HvJl5VMuTc5tI+sdI7FXSUhhYaA4ZCw8zgjqTsKK7PrwiTbVMem2qPPWy+BP8yRTF6LLRrHrchlo
fAh1VKNDLU7gCpJq34NpT2lh317I+sMQdJCbzL0cLnt1kccPFYWuvJlUdywYYhfvmim0J+0+jLea
rlcMcTjBKM8Tk0TwC0OGgKRwH0uqmzXlIdLDc+GZf5Qa3GuTfrm9pisfh3xHoQWAxo28Yjkg1cnS
KYsNl0fFDtB342a7beFKuEaPH/wWtXcaJwANLr9OM6paNjW56RqKM6SPTTm+1J7ENdpbdh21GYBV
4YcW9jC4D09WSk309g9Y7ybdUK4EoLnzsVo2OkKA/2iShZYb1E8tLPtl9aRXFXzlG1ilLTuLczuM
nV8HXWC5QhA5XhjZHbgk2brrkvfbC1oHfvOCoNxnN+lFLWEMwyjK1djFlltYT6N8T05te/BqtdkP
VEnuGMH677a99YTL7B5zrgqgFDz7klE817UsZqRccLWgUe1YPtXSvZj358oUGUvqnJwp+spiSurJ
ml6AKtq18KvoFd585qWB+2xJUF7ZALrqqOfSUtJ48hcepcBTN3d6grORC7tJ+BG3yqkSyn3oQdAL
m3+zCQNbfVsMMZXAm0nUM0shXvqwqfW+J/vlzFL7ao0Q8Qp+1ew6Q/jT91tDj9dtzXcMoS0feJFf
NVVbodzR68+tqY33YV2/mXWb2FVZGYdIU5LD7a87b9ZFyjgPFQMwBGdHSGf9ReB9KHRVhYLkfKVB
dtjtihZqSv3YVd2rqnufdWjiN6ytUvh5NmbGk/LYzAIbixfHLwq1qZmTfm6Nr7rxpSv9B62yGwOJ
pIiqi2o6aru1oesVYpPggxND14DY5/LjJZWXU1VgvrPqJqipyubM3X6sOq+002TUHM0CoH57U9dH
Zl4np2YGpwPRWSpp9XEmFW3cmM9lBR8cNk+5odfH3BelE43KB6X1oscgFppjnGffctJ1B1qRwtaC
SX/NrfJ7iXQTjW/P9fQp2ZXdJkHF6tFUaWAwDTV/d5h1ltei0QtWiGiI+RwJje2nkGL4bcqgXLpR
ZV9DOGdDs/Il9SGGI5ZbkQpSp/qJD6PjE+v9PDVHyOu6Yqc1b8Bp7fBV+TPeUQ5Tm61kffW4YXlm
/iA3Y9oHF7j88HVlqUHXFpA5Rkl/kCqGHpgYMDciwr/ozMsTNAPPIY7FoekeLk+QZvmFVyWq9WyI
6B6MfsvdLwWq9dWQp/q9bFIuzbH3ra8TM5Kl3Xph7NsCd01xGMae2dg2DIzkFEx5d0wrs9/ig722
DZpJxgYlFIC0ZfBt+rWYtjNFeDX50yMc6rkdyGN/3HD5K2bQG5zDbsBbzM4ujraeMwlZy573DKqg
eJgIki1bqmLata1X2Pqk58fYGM29Gvfas6QAJcv0wneaPm33ghkZ+6KVk72VxlvsQ6s7BwwRECII
3MBx0plfPBd1ORSxGMWpm8py8qKGgXT0kcZ58XypdoKQOQlQxbBImQh6ZgKzmbc3ZnXQ/ppHlwXd
GrZltf1BG4ptgd6caKRIIndiuI8nL6RYVm7hYVZPByKFTDeSktPSkiHAvHT4sQwTyCjM4AzJcP8r
SQm4u1CqTmOdiEBvg/bH7aWts8lZFZHNnZGO5HXLWYhYz7Q2Cf3wrNc/1eFTLyU7CJMOSAHJEP8H
5cETHEHdYsJYvf8oWnJl4WQASKl+LT5oj1JAQZ6JVeOh7P8rhf9icKQa5T4nhSz/9hqv7OmFsUVY
5weoD5SxGZ4zRa1Ocin7h2pq1H2s1+hBjpm0kS7NP/7iNuHZnwMNBHagweZGufyGghTVTctU0znV
KORkMeo6HROyqvYOKdV7HPjmxpN87SMSTBkzDJjOMlqFlxalslYhcU4TiEX9IyBrI/MfJD885vE+
9z0nob3WKuapkMz/xVI/Gl7cGL0QNyrek5yr8Vmwql1zokInFIcq2OqHrK4ANvWDpaWfQu+eDEYs
xGcxi3fa8BAlbjlApHKmpWBDUqlHxf6f3ebC4uIoyq2qCmWbJGclfJQmzxan89tYD//unFRB0aCj
DGyQxS120BCQ9pBDOT2rFUXYLjym4Wcl7Z8nud7dXs8VL+F2h1VqniEnuFlCS80qsppJjhGVyg0Y
MjSHPQwHB472KI1OkuRkeWNrEUj224bX5w8oHKiPv0O7xCvzs/MhPrWSBi4GUWJYe3gNIGlJslPa
+s745baZdVUV1PFHO4sosa/yUO6NCTt1870cnHGyayrK1kEO9k16JyXoCopHKUxO+iZfy9o9Z9u0
AqnG0GQSF2usAjQmxanMz1394ovJTpqesvpQhruwf0ZMAajlxpt09Wt+tDjv+oddzaK8MRGtz8+C
dK41CNFq/zh4j5H1gAAG5UHmKc+a8PP2Hq/v7ctlLu7tdE6Rm7bOz1Ij7ITY4iSqTlrdSSJsxlPl
oALz7bbF1dtLMEJnHZedC7fwNF8us0mLrONhzs8VCtqdJKCcJJ/SbKsjMR/myzubmIePh+IFNQ4g
5pdmPH/IwOkF5Vnwat+hVNztetRhbEWplX1T8t/VQyzu8gEdmUQZ0i/Aj1On9o3i7vZ6rxwWOkKz
OhYBPaHo8rOOXsjTqRXnUO1JGmbplnvwmLMi5oalKztLikr/TeOlJaFb7Gxe0OiiVlOc83a0M3E4
V0BLIqC4txe0CirnR4mKOzU3guM1lYeaxtrUpeXZzJLuUAYifH3tVB5uW7l2+JnUoKsFfweVImVx
AIPeH9vcrMvzKOR3cfS5rChbVPep0NlZNdiGhr5tdzcUTiYIb34Vnm/bv3L+L8wvNrMOpjKuwrE8
03Y8aF5/z6znS/QghOM3STB/jMl0LP1/PxrzcMos0kL7Cq79S5/tZGMI0k4qz16jHdqhcTokyRHt
3t1e2pUzD1hvrjATsSHZIl+aMYNQ6+njlmfNuJPLiimrT1IGo+RjnrgMfG3g7a955Udry4M4Ucax
CrU8BwLtt1ItbaExD2Oh/7q9qnWQNgv58ejOkyoguhY3md+2aRxoVXUe6qx5UfNI/9zmseXQ24Eg
PZeLfSRF3ka4tK6kchjo2HDamIxY8x8YCfW3Uk2rsxYFJ7HhcJe2Jv2k4BYr/0EvQZDfTtlRSLYo
fK58xJn2UIetiBI+UIjLjyjR4jULxvrPk5YjCmF+6koz3w1Z/KIx3RI2puFYAv2q25u8PvtzxRh5
cJZL/XY5lhrTxE0Toa7Po1HRcZaS4HOt69HLbStXnsJZ84XgRiNFpp64OPtZmYpCmKosLh3jUx2M
+r1WWuFOETSfWXKx/i8v++FzJLTmrtRb4RCThJ02fsT6BeFHUKQgZ4MKdUUdocdmEyeSVZ+VqpRt
xN0o/FTWDwnCrrtpBBlmdPMArKelTp60+T7xK4uSYLQ1F3NtzylZ8WwCYicjWBzXvIaxk8y9Prek
w3ua781pitItofItK4tj2pkVnYyQChdMXP2e2B3WkLFu9rc3dX1I2VPG162ZhZ++w8KKxyRZHabs
qdSWD0rjRXAR6D8jOTj6vq85gd5uQCTWtw8GOaKYBIQJNuHymMhlmCqChUFNHBFqC6SfMgq5s9qe
sbu9tPU7T3KIwicTgDOt1nLQgDKbwVBI1Zzr6lc3fFbaH2X6Vnm/blu5soEXVuZr4WOQSPlxUMq8
OVM/gvYY7mo7QHcJuhz4yDI1BnGdGVsT16tbjniEVuHccUddg4mj5S42RTYNpQl61EQCUGbOHvmt
/rfXMR1avxjB73Gs74B35xtfb/67H4O4pd3FIzxWDG9YrVadATz0TlGUFeXhQN24xJc+srSyuEqn
vhgS6pXV2dI/o77ejG9D9Pn2Z1tGE39NzFtIJEq9exn0+irtwqT267MRf5drlO1AySEstwcpDkcj
wHVVsxGh2rit/+qhXe4fjURAcoQSOCVj85feUiSBHKS+1JythCLDQcxUsbTrbBTvqw4ifnsSYgjO
RFSp7UDoc0jjQ4lZi2ww9L0gZ3XgNG0FGRN8Mtofq4YqzOn9FD3jIBfeW7WQk5NX1gYdAp7eBEyu
KI27oqvF6STrCbAFpdBrgONZO/1Os41wd3kUqIpcLG5xl4yIXHieR+sAyV7tZ9YHd5Gp70pJ2+mq
tRENLg83tgC2zcIFFLdmOOzlRpIc+XqTTN1ZGbvoKNAbOMZj8ADuPjp5Y5VtvT1X1jafN55ACk4z
YPTSXljkvZImSX9mYkR+CtNGeKvH1LjTwx49T6FD8BKO4BhIT905SlwIu6JQIDXTo86hWyY7+SSf
oqKQHE0Q5LsIY4REab31O+c2/sLBZqYfnWk/oh+6SJe/0xdGdUDlpD9HrWfZupw/aFZVf0MIs3pM
lEixB4ou+1LPwzvw8dJ9BX/yBuBrfbRm7MzcCwU8w+u38PGsz5Qiz+X+HPZqf0/N4FlgpPOrWhXN
PhSG3G1D783wlWep6LboIv9+99X64dcB+j5nm0vUVSKPSYIqynCOfLl0q8QbDpqsjPQWgskhdhAP
scIUTCsJ3aM1IYCkpx2SkqVV7JGh7X9ESZQ9x40iO1EvwPuUaD1ZOIIUylAbdtwjp4LkIbdsURn3
aHiUD1HRxc/w6vROY6meTXIEe1nuaY4ujv/p4WQdOrHzT0Knv1Z52TnNKO4F4ja7TxtY+bMs30gH
rzwOtOrgZ4PHbo69l5WSzI+rJBDD4RxY720u7/wRbaDgM7ICJzOWz4MHlkU+EKC98gtvX6tXjsmF
6cX7QAcRuuwR/aVM1p612HutdOnrYMXPdXcfC320cZ+u4lKugbkvO0/40S6lHXzp7nUBqcogJsNZ
iiIkCNRdBFscyD8nkRU7FxpHafI7oQBj4G/pFq9aWkvb8158ePnVrGuNysiGc2eMqC2UDBxM8q5L
jq3wI/UMR7a83Zgx3avW8bEPD4ZoOkBBlWQLOHZt0/9mHdCcgZhfdimtSJy6cqj43lFrM3glEgV0
KBKM9R/a8Rtv8zoCgGCJG5dhuRnwvbwIjdGqlbqbOGCRQGPK06STVlnVv/sR/EFz7QSVbYOQ/3Jv
TSVILTMyh7Oeai9dgFKSyizOL9Vi0v3ttsuu2tB8Rzo00EVROqFfsmTMyw2/oWmjj+ewKU9hoNmV
+bkc71QGDsZesCVrutdqy82QOAloSrLW0Qrs3DjVxs8MQGtWJcfbP2kd/8A4C4gCQgSUqtA7ulz9
OFSeVpThdPY9layxHWro2JLmPhwJAG6bWn9OTGFkXrzGW7o4QBZqQ0o2pdM5nsViQoLyvZcr2e62
ldUYD68R4rLzELrIcABVqssV5Z2WCX5YSefY75p9koTNXSGquV2Yan/sR0F+Genqwjbo+we/VIyd
3qvGDto2c6d1U4egs2c8xlaeHfwgLZ+aPJGOhtgbTlC1iNsEUqu8WDDEbYS70voto4DB1aJRIIXS
ajmH0hXJaHZmpJxHP91RSVD3AarAf9TW1ouDZtjV6EQ2miuM3oY7mHuyr9N87iq72CryXfEJWmzk
LFx4sI0tiSSnNhd9XcqUc0OEmhWfUUaqrC0UyDqq+stCPCMF+VArtkBYqrqgjlLlXMVvMLccorHe
Jz2xaLAVp8yx4OU7PVualTBm2AnF0UuHCBU4sBs9V87JN104GfvyOEbHrDpQFRLup9zpT5pkp1t8
f1e8nUoeLIMzjhNMx+JgRX3I5wwn7Vxp+v1YjqqjabG1v+3sV74UN9as4jODHWANuFyaIvehOsSV
eW6krtoZcZPYY1U9Tk24JZ531RJHi3YTNAhU7y8tqXKXyIMvm+dIE8KdZoTNTm3VdGfljLrfXtSV
nSPIhk6UUTz+8fegfHjsRKVu0iAyzLNQqghWU5RCdmfYkh64uqD51oN8CCDS0ooh1EpTDIJ5Tmul
uuuI10Lu2zb60sBN/HJ7RStbRIgQgmAKZwB3s7j5DMEvkiJMrHMti/lL7Pm5chBkc+BQMx+0Jaa4
GouenY5BAMrm83AIYdnltwoZgDELwxCIihPbgvfa8r4bSo9G17FvU/t/SDvP3bqRpltfEQHm8Jfc
UcmmLDn9ITwOzDnz6r+HAt4z2tzEJjwHEDDGCFCxu6urK6xapcTTx7E8qG1HH1Rp+5V35H/tO4Ep
OP4GCPPqLPmUebIpKspBEiVcforE1Naw7hLfHXN6oqe6+hNP/hbP61X/AwuG+RFiODA1GlC2BeDY
aNo8pUcocMfwC3fyrKkfhK+MUc1qWE6S6aCoZy1+KYKnzB8duXr0ZfF+0J3KtA63D/rKqPEhYJHZ
eLxh4JCLgxaltK4jzJrbqNEpCBMA41VT0GZmZHYcKhsXZUUasTc/BB/UKZdVEsGThITG28gtu8kG
cQTKqduJzOdM9n+9LJXHYM43Y4rhTL08RaxXEbeVF7mmKdxPU3+y0umfyIwdw9/qwr12kRQT6PiM
0VHgB4Fk81KWliaqScdc5IZR8HEovqXTUew+tcmxG/7RcE5E3Y4kmNDBek/kT4CvkS62KwYlRr91
IdmI/a/QcqgWQT9nOUPlIM1fKHCWttJYi13sjjgcTLePMsW2rL6wiz64s5hN/DzMI/5kiwxmJOU0
2WlxcO47rb9nKwPH1+qtpsK1b9IlAJRzq8/Mn7bQMhqImBM2qLHr9ckLk24+xGa7H8XOll/ySnGU
/JhRYsRj6UwxgDhyspMt1/w6Gpo5akiKiNQf5r67xZWDYTUJGojy3Vy/J2x6imK3jI+Bes6Ncy2j
hgKFeTHeCMKuDSlg3zkrQq8fGMa3r3r3NMAK4ptE8rGLz2aHM+1p8acNtrAiK0Zrnr1Jyh00FTZ7
sbYu8MVKA7vlhpI5OGUmEup0prC7fanWNJ2Z2VhG6gzUiJcjRovIUD3N7BPXk1Mm7R0qjVRu0Jwz
7agIGZwOo5N0dJ/ngy014a4y77vkF/CvXQVIRhUeUy/euOdXdVe0nU42XvnZWPNxi5XrgVZoXgMq
LwmST5Znnru8+qn1By2zfpZF54yeZwsjw79/M8OmicfD7S1Z23gcwpkMcC5PLnmJBKHP9C4PUjcb
ACZKwzgeNB9ytttSVswmvd4zbIZBHzxJi+cxitSsl9ImddMucZQyPI/Ty5RGn4T0P60HHALZAhB5
eNOXtqyjjtUFqs52ZjmT386NP2wo0dqFIO9F6zqFFdYy+77vLkQoTb0ih2HqVkCZnbrXf3pDC3ej
kG019azdeDBpNMGwebwEy0c2TgDEtGWRueNRhBSh1w/xeBp01wufW/mjML6U4t/fdlo4ATSwPHAj
S/YMQzGnNAWv68YdxNVh2wm2JShnUX69rRBXkRe3XIS2jNh0pjo0F656YeX+mKtR5qrKS3OGK1ok
iWW9Nu1DVD1XcrmxrKscykLcQv+8KjKmZMwyV9Ry2vNHpdu1RfM7HAdminZWdaeY/tYw7xWdn6u2
2BmwBVBGLZ4xvaslT5qQGUm/pzY5aGrhaJMbbsIl5+f5IthiceDruVc4C/DhL57vwvNSQU3qzPVD
p4msg8Sg3Vf6UTIiV5Fw8vbJqSv6jzh+oOGGT3sZ7HuZGcG9neZulEz+gxKq4d5r4u6jXGfDTpzM
+tj74rBrfOpWVSGrh7KSZccQdGiT/Xg4qCRMnVxj9kMlKPUBHn6FplXVcoao0M/lMIgz5W2wk3td
s6Mgyu/FtJZOltfDLOQzvCDTm/ZQYa8OoTWM+6IY43MVFdFDXYaa3QFnfk2kyXA8NgXAWo8R94Ps
OWZ89bFKGYXXtRSehLLZ+YIc3JFOLe5kUqof6qmCXdpo242Ez9oBKRRgaVAH1Qpl2aXFqGReG36Z
u6NKMUfxpOwgzLUdzSCtOaSJdOgqo3q1knZL76+TxeiGCmYITg9KpHTTXYoOJkupU5UIqKUFWpWc
TpKP5nTuQ3fQjnEV7Upxfu6KQ5e259uKsnbn6K3gRUMuQdFi1Q1tqD6Ahdytwu9m99zD9GndxQlZ
IXb5tqg1a/Je1MLoy1or58wczF2vPCjxa/ZBVAXb8L6aM6Fl90+zxWm5drXfy5uvyLsnoBDMySyb
KHd706RV5XMXFq4xPzcbz+baVSPVT62QIu+cTrmUkzNLFGSJlbmlHKrnzgzJ9psMF+uT5vd/2EFY
34ifoJFkUuylJK9L8yRL2UG1e8gHzTEpmupRAHvST1KrX0Aq1VvZt+tqKbqJP0lLBj4fDWWL1QlW
h+PZCRjIYCcVTCEPbLP6EaovvdzaWhLt/fRkavHBzJ3cC3Y9DndkayeiUjsW7vzWwcuWw11jPYxi
cqd3DK7QgBqYL3+/NeQr8P45CuUq5DPayQw9Lc7drDGdYtIPdRHvJpL+gtkfCq/ci2XwGau8cfZr
RgOuSHjycJzgIV+cSFvkWVXJmFmtUiqMJixIUtI/mjoQPGWSqz090gyUS9J+4zKt3dv3ghf3dqAC
kAl1jrUask+T3tqj9FCUxW4Ivybxr9t7uyVrcXHNMpUCJSpy1wSUXnepE2R/QuunnrxE1vNtUWs2
guZoZiwr9ODSgXep4bFCUVzvqtwNvNAuyg85fZrxB9GM9rIVPvXJo1j9dXoZBWdYLqXsGXGKI3Ap
ciYBKPQ2LtxJMmooespTpqWpLSml6iRM+by3Oo3BrPEkHINhGk5NEOSH0sqgB1AmmNj08NfUW+2u
LtXmZEpdcsq8ojvJvLOeFKS72xu0ZtTgFCF/T3Wax2qxQUw39ciP8VR4g9XRmpOmZzOhW9DPBd8e
guqvEadEPlz7OcsPWShJlUXkMyUJI2m9tHAVsz5I/ac4/ZZoZ8+DYuIDBf82/9GZ/q4wgaBvJAev
CI3eRM+tSDNamSlsV5crs0auVOE2U7H34nvi+0+NYjlqaO5Luf3Uxr8ggtCHu6F6LpPWtj5Oyf2o
JQ7tfXjF/X0gHoWYERD9XZck0GTe+ZGdCltsDmvBIX+RdCt5dJLpy+aGQB1qyxIHvrPzu2NQDYSq
CY0GTA6YnKiSk7sAa20P8lCeGk0bn+RoTI+h0lo7CifyFu3KrAJLT9Pg9tABMWdXl2l9tS2lNhaK
wlULf19Kp5qZ7P45M+4ywZmeFWNkCMlT/PO2Xl5Xl2Y9AVguU6uhT19ZKqbWj81kZoUrhtIBOHJO
77X/KwkK2/S131UxpE45mN/j7BBnjAI2/ce+752+mHizhK8+xDxq6Z8K4U+txLa5yYmwZlggTWP8
FDEareiLzyvg1NfFoS3cvui/419ZjlDTha2aaXOWCzr8ldgEt9MJ6l5o8/pwe3fe9nx5JmD7SUlB
/TKPqLk0Mo3ZZoKZlQXcdBOkceWQkimLTL/9ZuGlP/Sl7s14/IkBMWj3qetK6HKsTqnPTRTJhT0a
fnEvqrX/pchaCqIoVPcwyGrRz9UTyEVTJf628c1revQGo8XagDdflrT1SPTLQhXRI3m8yzXmspee
HWV4ar2/Tz8p+n3gOVOlOtCkbDyrqx4xTypz2kURxtYlW3gTD7ERWXLh6ukfw3sMzJl1+Tkpvk2V
6VCB3Vu6LZn1k7XlNF47c2jvzFs6MzGw7IXNKZO6zIwUNQ5NJ4HiwQh+pZv46C0hiyfHHBKLbCg2
VXb9Kbe7l9p79HvT7qpiF0WnNHlVvhnaQ0yaECjMLi+IgTaevfnNvlRIfCSACiStQdaTvrhUyFIr
PbUZ+8Id1OSgpN1LJ24x0KwkRogrIJ8lo8TACrT/UgZEo2I3VGnpSmPgxGDcE+bhAlI/h+lD4EO9
ZIxOKX7OvY21rW0vqZ8ZnabgsC55p9JcMRlkmZVurVk4yEHrOYKmlDSD+VsoyfU18kZhPYjr+fjL
NVaD0EL1V5VuxtihsFEfCwYZGnTqCj7WvSxORSTcyx4kg1b2ceOCzmqyPEMKdDOZMYEHYyIvZZfe
NJYD3RiuBQ6PflZeSUMMdEBNkW3RsTSUY76rdQgHo7pO9tkQVo459vU5ryvoHBk7t+GUXnvDHPh8
W8mBU65fZkk9jIM29mLpKpn8Cdjds95l7L/xM9dGBhNnJ2PYMhTzfVzuAZErs2EAHs0T6y73QJM7
OqT7vHS7OtobAYTKenEee5dcqVyOTM30bbLtTgwFYjYyvMabNta8pmwgm+dc3NyksqxsKS0AcUoM
KJve4hYluh0kOg8tYzu21nrt+9G8/E7U4ryjJs2nWIKEu8un78MQ8bL+8fvkj19Id5NROZXSP4S6
5YjqaA9xel93quMHBs+9eBy101BsQUrW1k41gNmauOsQkS4e1TYurTI2ktKlYd8WE5FBnhAmZBs7
vLZsSPTmFB2wpytenlhNoFsmUeHqXnesC9muRet3oRYnGoL3G1dqNkkLdSIRQ+PKfKCMXF1kYtRS
VMKhtSrX9IR9KRaO2Jlu0lT2kJKCmTrhJc8FmDXL+FEPDreFr5hkQK2MrCWNDGhzmSEktZwb0HZV
gGhecv3naGw86Cv7SCBP5wYDhmkgW5acC1nMBnFqK5fGTUGmAD49ysmjv4XvWFEKkDrgdN4SIujF
5Y2s6lFpp3aq3AR0upjsRzhQGWJwe69W14IrRU6VOt8VcEAMu0ZXW9YSpd3BSARHVP6U8g8z+C97
9k7O4sqZvhiWSY+cqTmbHmwYfmVb0bGI/4MZgQvh3wUtFK8WjTApABC6k1o5ZQALPpXdfqtrZn3b
ABbB54y9XLqhSZjFfcmQHxdmdkdRKhvIHc427abwT94+oZViLE8Aldj/yVpsnZC1UR/lyDITStJQ
LCgdSd2UUbcgLGwLKkroCbMjTlzw2nXm8bb4a3+fGuX8OALzJ65fNp5kgxp6eZ3U7KcuHpRSSI6C
3MEFSmE+6aUCWi1ZnMcVpo86IJoNO7J2ByA1Z9Qw1IVzQfbyDoAxyaWcVgF3rJ5Bwh+SLrKnMd+Q
shJ4zi1QwEjeeP7huLwUI0hZ3cp6UbtlKNE0VHaHXJEPTFu41+T2YPnCQ5GeYLc4W3q7iybloGnC
6fY+r0BM5m+gKvnGGg8s9fIbZAMmEsmsahfW0m+F+aiBumXC5n60EpsxNy0hd5EJDHOQbdmoM7uU
ygdhUk5B5R867UUKtsLx1b3HeYfLByPKk3H5QWYQyUICqMYVmoIOoDa2R91N5XxLwdfu0hwk/E/O
/Pt36WUlEYUI7692G89WsxfLnOxG/pptWoYVp+otGPmfnIVl8HMmFENNxHqE6TjqpW2OT0r1w/Sf
JZFu/w2dmm/l4gFEGjV3xijQr7VM93ZioQYtvYQuzjkM/PLeD87wedi1pO5HbUPY+hb+K2yxhWGa
a6nmI4yh8Jb1zTdfKb0pJN9u6+iaLaDiRnkWL4Ic78ISDWXOoziMjVvi/4vZz0772oF36oejGL/I
/n2cf70t8PpiznArwhsAA3PNz1pcilDpJlnzhRyvtHTCPtvVWmmXIJZBplriKX6I2vKoxaGtARf4
2+4++BHnqvrcJkPXOxmZS8U0R98P45xUR2K94rBEVWPXnfy3ewqPLUy29KfgLtHqsXjl/WbUxEnX
iZPb5+Hsn1v9YHhHSbhXko7hwhtouas7vZC2MHRJLLTxKGoFYCNX8lqnV0O7lLfwldf4wFnM3KYI
2JjTW2KajMzyIs8yC5fh9HOfgF46iVHeDb4o2MQY6sdeiUAfE0idUjPLj7IgC3szaZVDNTb3vKOl
TWah3wVzyXBDpa6yMfO3gYmZw9oZbrU41bbU/KqtGSebFDQ7weqpRo3DhAknzs1HMe/siuxMEwU2
16k0pA0zf2UWFtJn3/WdsRuTSJKUCOl1SDBVZAcF45Nodl+Lj4q/sdYrR3ghbGHBhaafkmYyClcT
PCjA9MlzQqPYKttd2VWkgA4hs41hIFhdLMnEOzA7jyWZ6XEqTpF26gQags4pNRRj47asygJAMfMk
SvD7LGSJU6TnQSSQzjJG5oqVzuA9mt1DLYqnMo9eQPxuBU3XGbR5eURmc61wrmosbKtSjFFrDXHp
avSJ01n5y6g+lb20L2IGLO0qQ9rXY9/MNYw93dnuhrZexVGzdOYQ8IrAL3iFxMtGaGTSiiMMVEjP
8z9Aone52rwEWu4OkfDYGQzz7f1nfdoiUbt6U94kzw0DNN/NXCqXmjrleSppsV+6TSkeG9hphB9V
bR1hHzrfXuOaTQIpIDGCAw65q/EYUVBBd1ER+IsJgwP90lScwKyo/VKd+esLwXUCK086cmYzXxrb
rh071cyl0k2mZHIGo9TxaZrN8WnXJoZ02Rv7FHEVRZ+FyghJovMeGaUbvNRtZOeDaffJEULaMVAc
3TsM5cFMnxLh8+2NfAuqL3wO+CloASZenLkb6K64PLKhYaytVIdEJZUM8CDAg9QG3KlQLIQjbAMy
1Tc9cpI47nc9zztNZYwzsEx6nsUueQUtCDeWXxXPihoM+yoTXyZIOk8jE7CcXuzTQyqUh9IT8WJU
8TlX/eAxHg0F3o2kh6pA7Q5hZUq2YAjVxsFdeR5vK+MCUr3SGVG/8AOmqexMJQkI6ZVqH1XBHmz6
IYeQ9SP5qJaxcbbcdhtO1bX1ZDcJO3QoPalILR1yDcxzbKYF8fdkgXQVaYhtJrHcqDK9DdNaHhos
s0D3qXzj/CuXhyZkVQ7nRV65snbvB8mXYawdwJkzlS5phmNTRDtdsGDa6Xcio+p8f3oKJvp0mPpg
hj8VPeUU6S7JnYK8YJx8KHqaYanXFeXX2+p1bRAUkLh0WMFQjVd7XVJOCyqYaeWm8adpuPdfPRpe
pI1+z+v3ESG87eS5zZlzbHHQ1E2HyTLJ3cjex7KZHqKwc9pAvSM3ubOCjebea8uDMBomAKRqkq6r
C1cg8yyIB+KKRI4hOnJcnuhVx0nZ4qNeFUP9hQ5AsvdXafSg4erItVi5DQwYuyk3QzL2iniivXeL
enJ1+wjWKFoCvaIZ+FKZKgUOkUGVKreW70JLhLHlxFxzO/G/+M3G5q1dSWoDNK6D1CRlvzByYViW
fgRRi9uGwq905n0O7IBB9hUVbImcqlh8EcstbNna+ujrw8kAvEtaYN7qd+6T1+tNkU4C6xM84ZNm
lT8CqdkVVZnaRtpntD0r5sfbar+6znciF+9gPuU+OGbSL0Z79DyYBLvQhtIodxRcnNQ4xu2v2wJX
1wjVNekIzAEg/Ms1VkbpZ9GcCCjjs7pPMHCNBEz66KebfTzX3gWejTTPR4U3BYVZqAsc6RJFHkLi
cfge4gk7kXqQY30naefA1A6l+GxVW1z3a2YVbBFhFT4jfB+LG24GcqNIeVm7VHcp6jc7aYsDbu3E
6G6ksXdOaYpvHt07JWGsZ56p0lDjMz1H2fehPiUgh61gT8fhPvAzRw22ov1rv5SNhKHlrZ34mg+u
9pPW8Dy1dsV6tD2Y0LsSQow4+1Epj5J8XxCx3laSLYELR9gU4kgdK6V2Q1+7M75GeXuUnhMoNeEi
+Ezss/H+roqjJkXdBAgzUOZLnUz83BDaQqpJ52vTwTdjE/fCjI9M2U1PVj80+7yhoOAxg2bDzKwZ
T1yZOQNAoRXkzKVks1IiOKB0Flq3s+cU1AffiNJd7jfJ7vaerj1wDFCjnwyyef7mQjMVaZJi0Yoa
V088O4y0vRo8+/6rCi/MbUFrV+CdoCXQvQvKYay8sHGTMS/3TS9ntuFjrW9LWV0Obw4YElrjgEtf
7pzedJrVeG3jVmLpyEKwU7rXUPrSWP9hOTCEWcY8bnkmeV8kFcLCquLGCDomqkfTXozb7Mnw/Phv
i9G0as1NORojqWaY4OK96RKvD/wOFmds/CuYBncKmPOkBcfbu7aib2R75hYRWunp21wsJk0yq1IK
o3G7MLOpR9rsmiJtUXus2HjAeTR+McMETVjGsZ2oeqMVpq0b6EzLFNoscoq+/tMBqjqktOg8FL1e
b9zh1ZWRkcGZoS4HRdalPsRRKkulECAz/KcJPijpkxB+vr15KypHgEVRjL8+E0UvREC7Vw8mwBq3
FqlIJL0m74QC1FjLiJtdDfTl7y+SQlpw7iCHvuGKOhk4hDXKgda6WW2Vh7HRJ3grIKy7vaq1w+IO
wRMJvRIFv8WDrHmT4elx35LggHbFqx7ySXOUZ6ksDmaSPd8WtpJvmFsoMD9vKLCr0VN10YmBH2q9
azGq9iloUm1nCZXs0quknQQCLycoLTjUSkE+JGIo33Wy3h2qGG6U21+ytmzY1GZ22rnZ4i03++4Z
LdWI+qMR9a7U6NlRFcDGVtKw05vsRdbjDyPqvaGhKw83ba1UIWkBJwhYGmCBNMDQ9XrnDo1Y7BQG
Z+873RIc+DOy3RAr4V1bKLSVtHV7J3X+32MgiMDeyV/aZasu6tpShc7Vp5CXFCDerpLC8GAVcUN1
r8if2iYTd7g2whPPXXGf+hahvQiiWzSErbGhK28ucAycCTCRMzPa4jJZZRPmaZr2bsZDa1Tmd6N+
bFLdmZo/UzmdAk/cGoi6uv/vJM4a8e7EaVOymCeJxCRgckX3rXyNveo0NxlAtWQ8jMGX2xq2Yi7I
GNKbSHqJ6t4S9J0DBc48PR/cCeLDzO2twfZGkhRbEz1XLJ8KyJ+nCW+abPT8+3frUoxO02CzHtwI
Itm2hHIinu4y6evt1axIoXzHcGmgqySZrmheACxVidyPLrNVHphsO+x8NdkLTb3FybDiPvDagmsA
EzaPRJwV591yxL7xJ/h6JjfqdOEOdu56VxZyueF4XUuZK84Mx8UCKPx3sWml3o8l7HidK4Q5gLPK
VrdwONcbhgSKZMRyYMavFLwMfMH3PdStHsu9VYKHNozIYR7ehllZMamzIHwgSsn4dksDHuOWdtLQ
9K44PgpK8FDmUGVN0fNcQZLtYvqWBb+9/ifzmTfep7UVzgh8nfQme3k9t6gLJPrBBrcaS8Y0NnTf
5U5j/rmteCsnBRaX1DvUAJBQLq9R3QkMpWQ+piv6H4oistvpn9sCri0RpwR0nL8O5zy0N5cKJ3Vd
VOmZL7qVkff7IhJVon19+AhiaZel8xghRmrsh15LNx7DNcHwGYFGm/t14QW5FGzUmpTEUyiC9jXt
ajzoA2NFBGcQnbCjfptsEYiunBc1P06KRi5ycssCZ2h6ca92weSWQ2uL/UmPO3sYj7d38/pdJW0C
xA0sBWEw2nG5qJhkCtc1ndx8PKX1P4GiMhf4w5wW1vINUdcGls54AnuyaUClr9jrxiIbesWqJsDa
5mFIuuep13c9Y3cMYTrfXtWKEqqMlCJRygbC57kwF2QuKzMUO9Ht0sRyjFYMdlVVFhtXeeWAyJ/R
3we1AfG2vlAIz0jgfrcG0fXT3skSd/JLx9gibrl+BmewLfSI6Dzcg8s0ehxWQuMJiuiW6X6cmD3N
jHY/YUjmUVGgvEu9vSz+uL17KwcF1gv2XXhpSIksaQbBt3pxrAmi2w4a8xXqFPLFqJ/sWC/PTWyJ
G4e1ooIzqpS6DlVnLONyG6VSVUu9lNz0qdIypzSMgyfdm8BLhmyrRX1NFiwSsjYX8LGDC8XIW9kq
ak+XXHLGYTjs6iF0wjj4UMj3/afbu3hNeECnOl26M6cz82d5iy+vljJKbVQltewWgnr0hsdA8KF8
qmwdVrNC/GesbYiAYTaQDmqWPyadtxeDbD/1xbkNpKfC7w6iZ325/VErNuzim+TLb2o1etvyoZDd
uAj3U7gbvIOg3zXqMTVfW7XZuCDXOGq2YPbZMTDkasgBX4obAnOidBeLrqCfEj+1PeUlrJIddDxG
+hQLrxTy6G463F7jyhnzPDAlZJ6Bdo0sNVK1M6Y6ktxZYq7RViE18OhPji+PthJtgBhWTM2FtIUB
DfNK7Rsjk9wmHQO7N7qBpjZPOf79muYRkhgCooKrWDYlGxXEZSe5NWOGoSOXvUda6YZml9YbGrJy
+eeYB9gZOVEclMVtlLW4ED1fldywMvZa1MWQLkcdM0CA+WXJVtJ3RR/njgysDYN5FZ6iSwUptT7r
tdGTXKuvd57uP9FoHoEf675LAsN4evf2Nq5AeHDtaF+AmYomiauOnb4y4iRLqIzLZNTK7mXK/yhZ
42TSeNa0/ZALB9OD2TN+sGLrofOGjWO8Zr3Dvs11CkYrzc7ssqIUGU2im37J/Ut/jZH/ZYTtCwb4
s9Dod4Wh2CPQk7hSjnhOh0gSf9TD6Ph6dy5zF4ar1/AQPBTPNITe3pbrNq/5s+gFwrVhRAE+8OUx
tAkzLkqDuD5vqp2SIFP9WJmu1B8S81sUBfuAZCsllfh3a9k+cPAKbG7y2kH/WYu/YaN9iGhn8ayt
D1szIDN1Iulssjgwi8yv47voIslgwQcmxH4RV4yMxYj8cReFhW0Y7d5vTXtUYSZIxmO9OaRm5WIz
ZZ62IXw+k1TLQrRU9onamL3sti2j5DqhK4EjC1uDTNauG00msJnAUmBAyXG5wL7XpAxQjOyq5eeh
j3ZaPRHmKwcv26L5mc/wsrSLMeTZA8FNY4m4TIzWUagEDN+W3WxSdnHq70A0wFHh2yGsEYW5v61S
69Lwkk0Zl1ldFlZSf1AgIODg0sg0DqUWWnufbrjDAAedPZBN+CP0wV/TZKPGcKdSFIAHk38vQoNQ
1+PAMEaZwvxnLTN2oFX3rfDYN+1Rz7YyIiu4MqQRLeKTzfHOElihVkHbMAtWdiVh2ucMbGphPtB9
ZT+JMIPrrePpxUkPn/zwh1VEd23/q5BOvULv/NhvXOA1LSJnQTcvNRGC/oUWDXovlZM8ya45nq36
S9+9RMancYuqe1UKRzkzZWK+lo1AUjdaxtDAKCpGyUepGx6VKs2Pmtn841n6FuDhGoLMAc7dGnBF
UTK4akMZ9SjNYyyWm9YkpaujFR9AzR60Or4bxPqTHz5n3c/C2jetak+WuJeTZpekBv82dka5xYe8
snZuqDpHEyJR+5J8bsr6IYuyRHXz9GgNPdQWqa0NLxCw3L431wB7sEDvBS1cJt/TlCwZYgSp90IP
lsKPd2PLkFRreFCy+NNoPkM7UEnnTGYix5R8TmvhL8fYvMGRSC+rvMs8UUuvLTK6qQC8prpT5vn7
sMm7kxdVopOroLtvL3fFyNIQ+q+oedvf2XcGdIZiGQ2qm+bigzAkLzH0X7dFrJ0cYRge/wwK1JeZ
yxC24SINVdUVs0Z7rmWqr2mfC+eB6acHdTtBvyaPIyTJQ1RIz9ziLc0YGqP1+GtuN2b7Smt2uvFa
aOrObzZqUGt7917QwvOUWjGOsAfsXQmrQhbavbnhLq0thasOHg4LB3B8sRRxpnRNKbrzZCT7XK6d
WUoIobu19QzOWr14nMjQ/ytpsRazrZJukGvNpSJUMkDUAJS7AeZZMygXMhZGkrkdhSGmrKYETzYW
TlCfLSG+l7z6MIrnQgZ4OxVPVrJrh4+W1t211Yeife3FQ0W3w22dXF0ujxTd9VBRW0s3cNTqkZiR
5SYJ5DwZw75e5WgjZbrm65JjxqujiPzWnn55tyy9LOk1NjTXS5sksWOpxs8sNLKORtXtck/xH2Sp
e+7U1EhAOIdnxaPpIW+N4sFUgy1o+aou8TBjTqDWpAJ8+TWwIXljiUfs5rJqG9O9F3xMvMj5b5r0
Ts4i6g5bgFpiZ2luFRd2Gn1XYeHqhPPt81u7elQV/99iFmFL3vqZH1QIYSG1+rM3t4C+a7vFTjF2
CnJQEt6L3fIsUCOiVeluYP2spAnA37dJaYn2/txeyIoci44azKIGUxpc7Zen4kHM0oVqhpwAmpSa
kQl7hj9V+zwOy0faUrbWtZYUIcsIRguPCauy7OI2irqpIjHU3V78Jtcw+BtPRn+f1dlTEviODvth
POofQ/0Y6XaqGSezOXevagzxxz7bYvVcXTyY4vlVZ/Lekli0VfMpyuAXcj2injR/FipvZ1RP1vj3
0Hc4Xt8JWtjRtmrNAswC6qL7NtU8+Fv//slGUUh24JbRo7KMk2Jq0uLkzecoD3YRkY6uXc17vq0s
K1YLJSFGJJ8DBGaJd4OssjG9otWhbzhSE7bD4Bka2Q3TuFYfoeKMXy1SQ9CJSy9VsiuaQBuJ3t0y
icaHXvNeBUhsdl3ZK7aRZCJ0xlYAFaqqFWepM81jPMXwvgIAig9/v17SIGAjJDxeKOIvv0QBKTnm
XWK4kvVqaMzT1A/lf6nKAO6grQfOBshll0DWMeyHvjQagyTyGRITRb736o//YR3vRCyslZaZSVd5
ucG50dQ22HVgwju/YUnWlOP9OhZ5o7DvE0/KC8ONRKpzzCnqwrvU291eydqNfS9kYa4swdNFs20N
FwqVqdc+pf74VITh707c8K22BC2UUGn9IpZyTsVSSLMF0o+2+NomNDlIG4jrLUHz7985wIEUDHRN
lKyo+hYH5m7qXv3W7dqtMu11oo1s3lxtpBeAaQdLMIzRNp6ejBaJNlCQeyyS7OjxqOyrfLKcECx7
EPrBKTCbrQzftV7MPf7wB8H6gjO6ZLeblCZpmS6huAzdc4Log0GRk3mGt/VibXUq5Kmg5ZAEyvJy
F5VoUAxPrRTX7H8YgLF6cuvhQ+ydm37f5VtYtvneXzqrBD+8XXQgU35E6qU0sa7KzpAHxaUaSAtZ
FO7lNqn3amjsCoiwp6bbyDFfKwkCeUH4maPDZU3VGoaKAoykuP2wj1q3AmafJXe+tTVo89qtmeVQ
HqEETjZKXVwvxYc0MqfS5VagbRxCQNNWfGkLNr2+mn+lLO5WEfYaQHpZgc2js7X6OKfnBx8emXHj
bq2pHnVNqtCQV80t1ZfnlNRpGUUQA7mqIDpp3tphrtme/v8pZXGDhYD4NqeX20Up7DZ7DsrPpvH9
tn6vb9m/K1m8RP5QllraIIN6y6GPnyqFYQZSZZf6RtCwpgFMjpxvKpVTwICXWzaNU6g1CheJidHq
fZSG3YeZqWOjLrR2XXE5aTAnTJ7xeZdScqvtE3lqVLe1Ppn+B41Gx2cLOpNC7j75glLaoTwMGy77
2hbCZDbHHtgiWpIuZZreUCdRIbCF8mMRflOLc8DIb21j/9ZMw3spi1dQKYs26uCtdiGQ3JvVb+it
phTy1W7cMU3zcFsr1oTB1T9HkBDlXGWoha5pJsbNqa7cR5+1YT9ZTE97kPTg1FBG+HtZcwKeIi0F
DKYPX26fkpRhiw1S6SILu+96ntq+8ittun1UbKxqRQVRPXAC+JkiZPGLLZRVf1TNIdJd35uqc58w
NiRK4urv1zNbORpGQC1h6hZSKlrDqtaPcbuyFpBXp7mdVDm5DgGk4EX/aKH/9fYGrugfwGcIWuZq
MNn++ffvHnptUmMd1KvhFtw+mFpSzTFK7T6h1O5oo3j6D9IAsb3Ru5LHW5i+Ju5hEa2RNjYa9Emd
/3+kvddu5DzTNXpFApTDqdTZsTVjTzgRPEmkSOVASVf/L3oD3+tmCy342SczBgy4RLJYrLBqFeqh
GwwxGPtoNGf/lwtIxNp8joVbLakkMUgJhEmY/KXErH1Prcme8UppNbqHrWjOQ604ZoX/WCbZU5Ou
1XnlGpRn2IQVAcQXLVroC1Xk1ZjNHuStY50TQ2zc8i0nYzSPnwcqAwfxQYriWmT6yJwM2I+zYc/9
LjfKN1dw1J+Sem1g2KKGfJCkWKjC6ua6LmE7zPlgDUZY9Cn60wdQjKy8WAtBONaEowKVAGw8akGX
ulhbgpR9ltqg1R339nzWJvpcp8NdgVwJ7x4DKzKnMqxZcWj8AdybTxZGNaYRZlXNOY+curZWgj5p
Pa6OEu0q6OgD+yncxcsPKsy80ZMqsYC9fOiC5N/EzYg+Enc/J+eqRb6bifQ/3BDAA2SxCC0kV+gq
0EegtyivkIKzzNDTi93AvuTTXwIyk9tXcUFNQT1lY742XA0kWxQ1xQhaT+80pHIm7dHXzqgYDO5K
9L+gORciVB2dpyprrQ7R/zzTvV+4RyT+hk2SoZcf1qZcWdGChZbIVYnVAcE4kjmXp5UOAmwsfoJ3
p6TpXYD0emgVyRoPztK+wXCZIJ0KsH2+oqQ+Zr7QbmDOOe0yePMZis6gh1jl1F94RFF/gFcN9AGK
oypKp3XhxE9Dgcyzvc3QP88L8HloJYp5L/rY7G/rwoKeQxj8a5AowfNRX9EcQFluc6Sgk2DYo2ko
EsOma34V00vLyU7H6HX2+h8kShwMnjjAc1VwVRWIdLBLSJxS88UihJ363Hppm86L0B2BN4hTchwm
TUMrKDhkbwtf0kuwliDrjg1GUkq51jWcl0TXOtwxDHzNzZ9jT0KetBELzrcFLR4ien58A/0kwOQp
z52Lpi/XnpHJ0zq+7fS/nfXmNXHXi50QKxu6AElwcY+RuYfKAJmpUhF0vpdxgyHV5g/TLhP1S+q2
GKX2tyzyCLmrqNXGfZsmz6i3r9y767momIKE6i7qvBhPjiqv3O8PPkSHOY/ogQfxkQvuSYq5JK6u
b3OHV/feYAS/DQAqD9Si7nPAhtOQz9WD1vbs54RZZzti+HMfJnAn06hl5hqwbOmoP36aPKEPn9YD
25mWwQxOJrfAfG/MmTRFEjld8OQb9N/t016Uhatqoj4MSKlqfzIiDDH6HLNY6vL31P000x5MAfnP
PFmtxkrLqTxMMmchaUBBQg/dulxWltT1/2dZywlTDeaNZmySwjt0HbggjZAUdQha4b/dmO9M4+32
KpfsH6yfDrS7CwD/FVmuP7cTMDfe2S8fUwIacPO0GlcuWXIQCgGih1IlUuCKjeUO75BRRWYwye9K
gBH7tb7sxdsCKlMfByVxsmpv2WQUuT8OmJuja+keWOMjDzCzxNciBvL3Oo2aUT/SRkQZ2C5v75/8
dvXoEFvC5wY1Go5O0ciADxobQKR2dgnIC4bIcO41AwkNDfx4GGUcWJ9P0mDUzP/kKXuJ9CciWnkD
ymSL/o6N0XphZ59ABbFiVZcUQ+IhUByCUgaW8tob3WyJbA7w2jee/5S3hjiMYvwNDp+V12pNkGK+
e6uZfKOCoKpyQj0o0WqbhKxZyxAuKSFIvH3EDbDgMK2Xd0wDY0yNLKF37rw0zLssEg3f3daFJYuB
gUDAniNUlqSjlyKm2UKP65ziLmnAToo2AlQmN8FbUWgrNnpBEtQN1QvMz8DhqE/eVI1Eg7vnnj39
VcAxmpu7xAjnYm0U0MLZXMhRVhSIHjN55NnoGHVujgfNx5Ru+3B72xae1Qsh8uQ+GPWkG+c+z7Bt
vDl6fuyDh6r38o1nnievj27LWtw4vN++7NmUHRaXsuaJYApClrwbCrAKWQWY1MncREYDoHRjemus
xgtaByiTge5G1D8lu8elvKAz/MQ3ESHX3e/ScAEB/XJ7QYsn9EGAYn+ydJ71BLV1jNX7wfhjaxE8
Up9PamERqO8jr4AXQm1JYeC+bqup8M5OdzScf9V8j7kKLQtWLM6C23ohRtEDe7AMremxFO7SZOs0
JdsHOZK3RWnQqG2nt77snWPtlsEXwqsVu7pQEASMBr2HSBhilUiAX56UFfQkmYvRPztZG5nDdCiG
0J5fEBqEvtUcCPli5m+9AyDD2myjBQjFpWi5MR8ugFlr9Uw9iLYg07C6U9PMe4OwDVrDxO/C5lGa
jNvUsg9FgDE9CV9JJy6vHeO+UBkEBw36Ei8/QLBMN+uB+UCXl7t+TE8TJydEq9sOpVE7uTNdcpfJ
NqvML+OSfb+twkt3BI8MfB/kTBEkKy9NzW2GiYiTfzYHjAvm3GQR1fU1J0uen/JQo2YToBUSKoyQ
UjlfdAjwMq8BN5ZMB2PzIyv5ToAsIwPPE92J/t/tRS150cgAg0wRvhV6BNSWJydzmTYmOuDNwMCO
X5i/KUuMEDwA934Au+qmc5vN7H/VhvGlqsMG49CGYC0DvmRZgesA9AdBGfg4laeVORgHm05IcmrC
3YpgOKTw5Pt0W7nuMV3rnV4yrcBSIgCDRImlvlQir69d1gpU1PlYiZ1foKLDW8s55mbl7kw//y9v
E+I9QDyQbkcGUjGt06SlGsb/IhYIgHXQncoKkRXF4LnM/HxdBPYAQH5kAIF/VbfRHzjmwQ5Y2TR0
h671gAUXpRHW6T2h7uG23iyA5KGeH4Qpd9HpAGxq4WqeR4M6WSgm7h4qp/RZCOBIuZn1eQDTit1u
rJSWW2PMt46ZlaHVYU5tUuphMQO+KixQLIjEM579tqq3I6+tE9z84qBNWYaJfu2KF7x0heXWoAil
gz1MjSIISl56k7tAU5TTi26ZR+zWioFeFgGPJwCqCx6pkg5ipC4mBGnumXL3b2XUPyd9WmP1WLov
so4MmLVkyvSVF8hMWTt2nYO9d0QEoMEeKIC70U+i1Gj2nUk+Xf4HyTAKA/DmUYIAUdbljQEVVk5L
kMCc51wYD47FUe6YArG3TTL94uM4nG/r1tINRRwGpDyyF+jXlr7Eh3cm6KfWHQJ4jcRyQ2ead7Qt
w7Z8aINid1vS0mHhvkAEFgZfSzE8uQaqJ6Bf4Z8OHt0BZzNErluv8Z4vrgfetiXB4phDojwcVetM
pVtJ36cQe2aWx24wo7lCHMaDFRdocUEfRCkL8h1KjdFFIQcEo8OGgsgm9HN3jSJlyZmDlwgOZQdo
OZQPLw/IlAXrlFDgQRIwC2lu14bEm4edHyRrscqaKMVvBI5mQF1Kevaluxe564c9xTgZPs4rDupS
bI6+fTRDogqA9sRAuVRJ1Y3MtTNERcVzNvzTPGCV+Z6PO+qxEMNatwF9Tj8P4cHVQgYUFUv4rQCT
Xe7kZAR1FmQQ6lTlKe9ln1H5bBP7znHb+D/oOp55Sa8rx+Eo3hupEzENHNga3eaPFkH1Ri9XHoUl
u4SwFQNCgFVDs6dycbnwWT37o3dmdnty3L/U+mb29S5AN0iW/7q9nKVL9VGWooMdT90myCFrqLuj
CJpdlqSvFdHvMf/uP4iSzFoBhiCiRKICQdCsa1RGDith9vk9pSczRWvaWEcaECGfXhRS4bKlBO6f
9P8u1SHFNE8Q3sPDrqq5iBBBfDfQmep3oAv3g3otyFw4LnhdyEQhJSXHQCnKB1itNVkNCc5jS/fF
HODVBgdsNGllNLL+b24lfEVBFswTJjpLMipJp22rD1cBDFHdj2Vwdlz+t6Y5jfJRC6Lbm7hgMtDS
iLcRY3rkQGdlE3MDj6NP++BsAMEe6pmZhq1Lv1a2s78taGn/kKiR/C+ybqa+HklA6plYTSDnKrfF
KWi0nQthvMSQYevbbVmLiwqQ8IYwAFFUwDg8y2oKmik4p30MWE1hPLB+xXNZuFEyDvg/EcozxTJC
0do/YN8CO0L6d4dZxSCTKDZUrFHkLe0cfHrphiNvd1VuNEea16LGagbv15BZp/Kl4U04V28oM/yH
K4VYDYUmA8lxtBVeXimB6d4gYdWDs0fvm/bOrO/Hb67+5/bpLK4HkzjgRwTAUaj8MoMjHD815wBw
BozRdPlWN76z+RldPEPdrtyhhfQDeNb+J0tRbwQ0WuujYeIsxM+Wvhr2Sx5sRItxI+mTaTOQMa3o
xZLqgTIMDiAAd9dkU+WgG5OTOMHZtc+t+DqUz6Je641f0j24YdBsOcwE4e/lKc0uqHVz8MidB1NE
4BtySkwWtf+Z5tvtg1paC1qrAfmElQW9rKINBeVtZ7RGcE5IxzaAXlWg0dTzh8Is9rclLa4ILepw
K0HQAqW4XFHaITU82wn0znrVbSMsaZwH8GhXDmehhxqocFREkPMyASF776D74CzneYdpvLqegKPY
yXZYenv0ja6NGhvEdV1NinuDZ99AqNdskW2YI+EJ7VSUXrHvc0N7yiZj2Ngzmfc5sfStNTDADCyQ
8ZiY8Rl2juFub+/Lkp/1Xv6Uc74kn6N5uTG6hj9sOElyJo75J0gML5SckQ1iPRROQ8oMOFsJeDZY
2NhrkYx80ZTkyoVsJZKpbW8aO7R0nNEV85A06XOh3RfJFz4MewcJ/Sn4cXuxS+oGkIMEOSFxdKVu
/szZxAAfO1PxBkanUOt++dVaNLikaeAqlGBmuJEwqZcb6gnuW7TLknM+eVwS/LO9wawfHWb1hsi9
VysGdcHWoT9EMleCXRjMXfL3HxTOECB06AiuquPEJv1X95iDSmOXgG8oW9GVBVOHV1UWNR0UdwC4
uxQVVDOQZxXXzmh639hltif5FBnD/TSgaSSLbIbZnOXag7FwZnBdsUQU6cCwr9bo6kYDef9ka+dM
mPsB4OKkMHcBW1natScE/CoyiWgGx2ZeEUNVdmIEKE4nZ7cQUWKXG7LWMny9jksJiq6nRu2MYwW1
MIMWE27s0AqG0LQ/nXOSUlBNAhM7Umq2ckSJLmEpokgwQA7d3N9BBLrRuod8eP7sRboQo+Zee6Hn
iUVL6HihNXc0sOeTkRSHskB7821J1+qN1DLqLogDAS0Hv9+lzuW0xWM3mIEEz+eJH+n6zgNIIGuz
kFkrT/lCQhseCbq2wT6OVJGtoqEaa+xyo6qgBd0u75/0aYgc+34SeaTxncueufk1FdqOB+VKImzh
2ZCSJZPlO9WF2gEBV7JqKwfnVra/jOylscLCm8Mq31Xu3rTimezaGkAO6j8lz0Wz07Wt5qHp+kkn
7Lud+F+bfK2P4Pqy44uwGcCroCqJruvLjSfJ4FgUuUPA7X8WwxhSNxrKE56I8cXsSZSunPPCBUQV
R7JQSyoN3PZLcUhaNB28ueSccpiSZgAJL1g71manLlxC6RIiCEHHERh/FH9DaHo6C9FimzEROWFb
uB8YjPx6W2UXdg4AYVhk+BGOREhcLqX0KBOaBjM51+MuaCM+vBLgp/DeVNNmmn7n3p/bAhfecAxd
Qt4MMCrJUqU61YYl7K7oGu3sle3YbGvNkNNgAWLGWOu5G3+5Q5OZIZC4+VcNCe8+qgGswoimtgs+
X7mUCgwohUzpY6qRsninHWpMnXa0s5E7qMbV9duIeerRyoLlX7l0HCBFmmpktQGSVjsKkTkZg6m0
sGCfh6aZH22v2KBhNbQmPwq6HS+2bffgW+wJYNJdrwHjLlZejCVVAvkZwLXAxoMxUVGlqpmYkwSe
dtaq763/bE0F6BH3t9d57UogvESHiIvSCGicr8rOojfEbORpnKXgD3c3rHoI5izq2Y/bchaM7IUc
5dWgc92mjssgJ5uRPzxJTgXHDQsMyhvW1rS0bx/WpIYWHmbWtp3L05hkwLtM9amWzQjVmilf0hBP
smAjd4j0mgqqqEc0O2BadxrP5Q9ubbm9yQz/gKl2z459JBXfZM2zw+twPIN04diP9RpwZOnswDwK
ZxM5D1TwFf0QmmOWyWynsQzfNQvMatajx8l+tStm8fZjPBeAWIBLQ5YS2hSz09iN3pG4cF2Mw/1b
a9m2kAITjI/V70sD45BoXPGsXXE9lwzdR8GKpxvkhe8R2pC4e57oqaV/x+auqzB9Ln0DPUGi05WC
89KWyhYZjLVB5GuqsVXZ5TBYXkvioDfCdjrPLAkx5nVaQ1FehyWo836Qo7xFskDg9TM2lDXVjvkO
3t1vAvWOyUby+cHHnKLb128B8g4mEwydt6T5Bk2Ocv9qTCcZ20KQ2GQHZ/pWtXfE/S38Mmy8e4AJ
4POU6YPZygYuY/45Fl9aDcRcw57WKwZn6XL+34fgByXu9yjRgVY1SdwMdzz92ZqvZFw5xGURmJiF
GBmWU527woNsnIlpkbiCXnaJGemsDLvh86lbbCmIzDBZD3BUdJ5dPsJ1bqDI23okppRtqumvAXY4
uzUQga1xni9p5UdJykXHSKiGic4ncNJ8OBP2HTOe0QJutmuUq0tq+VGQ4gqPvWllgQtqoY5sjPLn
WNWvRn7I4s7r3pj/9bZOSh3/+MJ6OCDZFQAqaIRdyHBd7l+GNjv4TyQ5C2aect7tkFrd3hahmg9V
hLpxeVW2FZCJ5xnT0kE8fV9Y86uulSf0dkYYE/Js1cm2q9em1KytTNnGiXqpOzGIRerrX0BYFOjt
6+2VqTouCyEAiyHFA4QOGquUa8RpnphDh3fb6oGiT4GcKMHabKzUga/371KKYvdRyKKYRA8p+gie
bkyAK6wgyo0vnLMjQRjRBQ9I5n75/7c0xeY3VUqq3qNpHKT5bvYCEL0aB9p8uy1FvVPvGyh5F4EI
wfapPcUTs+dqdLA0u2hDqwFzbSsi0Z94tlahXTwq8JCDmQ3JGhQOLvVcOEU/tlWRxg6I54oAfbL1
ZtXmXT3RWA/iceQxZJYTjAqKlFqrdN8erTQWowdQWqqFrYceC/7c7gpG3ls7mOHyDVrjzrd38lrb
IRlnAM8AoSUArJfrAymm3RZ9gJ0kZo4HBAT8Y2Z7u9tSFnYRLj9eZhM6Dy4K5U65hZ2CuDbBy2wW
R/SkhZ2RHpm7QpK0oBUXUqSB/JDqSjViMoIyT2z4PkaivlTuiXTVTqtXOpauaM7kcSHHBecRcRxi
OGU5o1Vllp3D0lrJG+vznQ/uA6c4V+O/unnM25+9boSTcxQjQI3Dvs0/2//5Lh8ZFsAtsKlXsQWg
aECrpAWNkZrdEIduivFl+gJ825rnsXRuEj/3jmxDAUh60R921Exzvw0IvMMsmffF4D3og3bw7JVs
0dK5AWPvI6pHsRGln0spIwr8PicjjQ2HooHVA0HsU6sDpFStpFEWBYFpAbxSEoyjAiEwfKPxen+i
sePvW+4eR31L9CryxiS6re9LtwrjKpGSAqsDihfqitI6ZcWg0zixyM8kzVlo6KDCuy3kKh2FfJdk
VocqYvccgG8u9w29WIVWFBWL8/4ln87gvtrMRnfk9s5n5c5v0mgGlSDcxDVI7RUKUUqGZ48Eto6S
IDK+l5LNftL91LKyWI7kdsABNvt73UUj0dOozYfao3uvinp6Z3vtTu/qTcO/N5m9tv7r4wTkWkZQ
KKVIzVHemsIWlZZ5KY/THJjAY1AeWRKPfX9PB3YAqSJDTZ4+eqza+2QfFONTQA4l2EphFFbO+/qe
yCkrlgwKcA7XiUGbos13mPJ44r+t6k8wbGuxYnSkTbl0uOAvwEaD2RjPETIKl1tOCHdKsynzOHGc
UKvvqtDAfDTnIUPe6LZeLS0GhFqov8JDRjVM/v7DpZ+ypMt7Ueex6MejSA5uCX4re42FbOHw5EoQ
6qPkBjOmPDzN3DWgvTXymGAYsI10m8l/6Un9nE9/bi9n4XEFjSu0VMZPcPVVgIFHKz2dEjOPwWce
Ucws6b93BToy2ans28iYssi14SAla1XzK84+3JILwXILPmzknLr+pGUQ7FYxEXU4lC/UPlWjved5
FbFB21T4j0VgzbVguvvpH9wyt913QXx7C9TI4P1D0EcpWXQkLbByUdC9DqzS7OZxPfRhmqVhKr6W
4uji8toemNLWptsvynv3bQHVAwpH8Tw9wn0PoRuugzG92FVnNyGviibK69E9CsvI0H9W8F1W2sPh
9kqXbgnynIEkK8AjraKmeDloI1puQWRi9yeXw8v1Nr6+ob79bdTGFWFLZhCkAQGeEhmYIw93ecA1
d5q6wQQZ3JQczz1qh092VtFNXyWbTBNVlHe02zm5jelHAdH2pe/x+6QWzdEoc3LAxHq28ceCrxSZ
l7YftQJJPYtHFYQol58lALwvproq4iYo7u3EecldfrR4cpyq5LEunppMW6uPLeo6iJmQmwAwHZ1K
ylY4RkvGnrpF7BmP43ci9oMF6zvWe9Qh6nQ/1CQsh2fXO5lGG8pKJ3vlp2qNVESuTDWS6ChBjQDg
VxSsFUUvQXvtp0lRxk0K3PZs1f7WGLLpP1h7zADBWEN05+FSKabYcjAUetYhheCJpeYfTDmxV47w
fRijshIgnuUQTIm8Qo3l8gxb0ZkC6LYinvUgRGbS1r5jWIb4be/9CQMBqo2dHEyih5jU2rgnzt9A
dSDuErBU5f+m8nvxiC7BedyKbi8QUTjmrtfDz5ZeYVawARgRATgV+jtUPeu0PitGA70bbjbtp679
U9mg9SHNZ3M173LeWbjwE3gfFG8Ko4VnURAkt3T0ffuPs3jUjBOjb7dNx1W/jCpGuTZz7vRGYQ8F
onIbQ3Arf0MzPQJqbNs7J/1XRV8rFGwqJ2LJRlutpy28usCxwpvHgHqAddVuAOoGbAK4A5c20eDI
s7Cr2SYjax79u01SFAvpLgSZ8IDf21YuFUsvgkTTCC5qOh/aioRa+jQgf9gG4J5mW5E9NNU+mwUi
tDIK/LiguzZ9A5sBpjrnIfVP2QulT+m468bIqPqQB+O+8O8xy++kiRV3feE2w/NHvR1NxHCvVCpn
2gmPgQukiHmJ1nTHBzC/r9i4uX3uC44IAhskAcGJCidSrUhVwTiPg2sXcS3eUowJpyBeK2dQMv67
LUfeWHXjJec6Uv0YEXyV9NExf8lnHS/j2vsSAOxD238YkhRNqPYHvwQ/i8RdceQWHkO89v+TqDzD
2djxjCB9GvughaiLTZ0Vm4r9M+t8M2hrA7oWrw9sIWBnQIQBayJfpQ/ejkGs3JptUcbTFGWlwFG9
lt5z0LaYXtRFKXVfWX9sBhsxuX2u6UrsvxQMyfdeByASGXLAtC/FzxzwDKQZ4GmVVQjC81Cn5CHx
h13tac+imn4WJebV9MPXfGzDZG7nlUdhSVlxq9A1C54DOCCKfDLRZCATr+JCT7Rd29XFt6nV9JVQ
eUGKJJYCiSmCDZl/vVxl4BKe8ZpV8Vi33lb483jMs8ZYcWwWVBVRP1wb4FR9uHDKA9dqbh14g13F
vf2dp4+00PaJbhwMamCAoxd5ApW5YQWZsrQyNOrJPgU5vEWthzV16Ta9UdZxzjofXLqlFQ2DvUZT
tHAlIABIbfRRIxmlpvP4TIpU09o6RvvsV51vaTocvFRE1P2b1yvma8Gif5SlokUqO/PrEtFv7Ewo
Ycz2HWmnkxOIFc2/PiwoPVKgqHiDqQTJgEuVcDA2jrZ10cS6vev70TrYZm3vmjE7ZVn1aNLmZ9fp
5s7zyVr/wLWfCck+yLLgCAHTqJLFc1yECST8TTzlpzJDABM8ItOhZWxjBbGerDW0Xu+nFIcipuz6
gP1UFtoMJmAKntvEubtphzutfERZesVkLmwmvhhIB0TzGByrAkAayDYCXnSxIeo7oCWe/PYno3c0
Qz7F9X+WdGutujfXmh+8jyvCihAvop3l8gBFI8zaa7MOW1Y5u0lkcowx0Dy3n5+F3TMApcULh0QR
EgmKfRrcpuAGd/u48X5rIMV3ShCMf78tY2n3gAkGabukUQNjweVKAsFq6lVOH2eWsdEp5j4ge30a
Wh6dMIbqH6swQ8xu97eFLmRjZcZcjtqQCBf06l1KLUXhtox1Xezk1lPZBYC2WMdgSENUVGri3M+U
hoxl33tGNm5CN0P2mPF2xTAvZBnkV8j5shLVe5U1yfEAZUlfdjEITjfuuMVDGfZ8204/bOvR0PSw
LIeoBuxyZfUL53ohV1k9RurVQmAmTdz/E/7Gt0OmxRVauueN80heve1EtiPqIlYYFJG3FqYsvLqX
q1Z0N09nB48upOtUf2uGP0Ls09QOR6PdwopP7QG0DuiQ3th4dG8v/NqSw4VFDzQygGgeQZ/e5anb
E0PnSDp0sUmGI2YcYe7InjtvuenfTzZdO90FU3chTWr+B+cGNECMIQSBjsme/X2VPHX2ayHQTQc2
W1C8TbUWVr9+WOKpaFNkHO7z4Ddqe43YjiufsrJulT9oBJrEy4YGO178cZyjKY6sQqGtD+e23d7e
4oVYQe4xUr0wS7IzRzldcKl6oMDJu7hyufnHt4R+QjYnmMK51Jt//dyLJqJT0s1bhg7DPvSTTDeO
rGmKcmcPot/OSZZXz3WHEkyaO/avtsgqHtKRe1/KvDArdAcy4Wxn16RnO2vMdgOmSabtDZ1X+Z6U
Tq8fx9bNrDtfK8gTtUSxRvy4aD6QKEGmDoTIaCpVLhAFqhOTG+cu7r5jbpkdpmdzm7O7cfw964es
7kPv2NQbZqz4i/LPXoYDMrkKkIpsXgSwU74KHzWqEhnryYR7S3seVW6ShL1Z5IfRS4ZvXp6k8e3D
XDRQHwUqz6fNirIJ0GoeZ2Md5rQ+mAA9eeaReeWmQ0ouH19ze460NQD6wvOG9DyyUPgX6Uf1ouKS
cL8yzC6muWlFLGUidIZ5bRbPoiUCvBEGGJSIIORRkgSFKea0F6yH/3giaf/QtBgU1vwlDG1E2+7O
t7q7RvRfO7bWlreQ+oLb/0GycpJeknp6CqLw2HW+60Nc89PQbMW2rO8FOvPaO6AW2hc37O/M9qGp
31LK97ePdukJ+PgByslqTtd0uocPqPO7jv5IzL/m2vyZpUNEFgrqKhvOgneE0gdtrUhrBlpT97E2
+/qXMoP3ABRn8nJ7IYtSENEjTY02AjAnXt4J9CmnmOfb9LHjlPqRm019dNBhtIIweq8nqlcP/Blo
4QUnC/ILiptCrKHrK2r2saBov3HoyMB5NfY/beGSzVxl/X3VaPMTuhe8iFhGcWe5CfIiho/pZ9TD
6NE57TaI8fVH9FllqFjm/pGPBUaeklnsWg09ObaZ1K81C/hjqc/9QaR0DX99fZ8B+pTYReS6UQm+
aoafEArYLfWHONcq8seqOYkK0RjPpUiN+7nFGFwQEXH06YGCFF3R1dydDFBi/b59ZFe6h69A2IE0
JYDMGEOiKH9veUM7ZVzENrOOFI2vDUmPXbfWwn6lGVIM9AI5KwyUQZHtUjM0MgFXYvYCd8zh31O/
c8eoKgVwr/9hOeD+QFVVTiTxlJSJmflOkeJBj92gSKLA5dp25uBGbBDK726LunoA3pf0P1Hm5ZIs
rWCpmBoR16Be3XAr/1cMoGqx+QSed1pubktbPCcPRRHZ2OQiY3sprWB1MyZ1K2IkyMPaTE48HzYe
nVeqlMvn9H9i1AigBsgjs0BmEBPf+Yo2t+RkDgFZiXgX14JOPVh5dOJgvvjlWjw2V47mYC0+uok8
pMOztg/dbm3o05oY5UWhei8qSgboQtbsC2PcunVzEr6xvX0yi3rwYTXqDQps5g9oyok78283nEQw
RUP2pTbHFTlXLixMBO4Q0nNAc0hmi8tdqwJmUpaMItazmvwovQT8T6RJhlDomH9oA3e5Sag5bcCY
vxZVL+wkOAxQi0LPKOAqaoTLKzCNejkf415rI58jMHKbLWbkroQESysE3RQshS4biNUVEoNCCYxy
RHJnW9mx2U4h5aMRNQRL632gL/PPoriBqAZEFaAV2SwCJ1K5Vn6DOeaZK8ZYCLELvLkNO/QQhlWS
jxsn8VdergVV+SjNUqygWbWgkTHnEYAHKw/rpi9DT8/+UlICzT120+G2Zi4em+zwBewADU+6cs+K
pvdqYVpjzPg3UOFuDYYBV8G0cpsXF/VBinLN7N4U4PEwx9jl3+xWbFrtgdlvSfJZ4uf3o/ogR7ln
XWc2hUX0MS54frD1YY/S1QricmnD0PmIVh3k3W1D5SuqejKKotTGeGyniNQs6htkMZPXzx/LRyny
Kz74YkGf+V7beVBzcDBb3R+jfUnm+LaMqygTeg12wXdYDZLqajK/0CogYBsyxQju9C+kA8UyXLLs
UFdGvtUaaj66ySRWUsBL9xctnEjLogSG7mblhOqg63v09Iyoq9qu2KBQlePOknqadjO1m9+OR+1v
cgL8ThAtaY+3l7zkUEmsAiSDeRgOqLKvtTbPWq7h9ATypv580Kx7hyNvMxyHYQ6FmcW9cwhEdFvs
0k6jXALT8Z5rV42W66DvPBPZFNt9bGsY+YuOzP6ncE+CfL0taemiIZ2PUBO5WqCllItGGaomJCBj
7AXwFf2k2SUlc0OvzPXISuy16vDSaXpobIEagWIBhbxLNfVyNolCs6Z4Sq02Dlox0tDJGnfYBWSa
MWKr8a0xnNIJPMSJW6ZrBZmljcWLA7MFOgkJ+buUb/OZGcVgzvFcNfeiphs/Dw5o4PzLtfEHzPaa
fbmSh0DedsABawMCgcHKcvs/XMtBt9FyAYBNTDDFbsKEOXAhRc3wSyO/i2KlVn11lFIWUo2AnqKS
gfTXpSzDmoFl0nyEnFTsCsAoyIjxEUN6NM0V9by+FRCFZldk2AwUSBH9XYoqmRi81mqG2HX7rSse
oK57Oxl3ffKHe1WY9kjiEPq1d9fIaOXTeRGl2UjDy5wBcCzIJ6t0LV6Ox5UJHx5rlUYj/eWTE9pP
Io43/MeQOPv+044YuobwPqBTCuAOIFgUheGgdprLgupxY9xX4FxOSHU2x2xX8mElh7dwfJBkAU0u
5yqgr/VyT300RTWszHQ05H8DI1c97bPUDKtVh2hhC8EEh65/TOYDJEbtNE0NOo6YXaqjUcl7rMxu
6+YZEnFh7TVhB8a+asx+lflnnRTs4kehisIYKQDJaK3T47QFlJ0c9fQP7v9k/fqkNZNiALCDc4JC
A1qDL/cwKzrSg5JGj8kfXe9DM3t1zTqarJVX4cqKwYAB5INZTxgbKR3oSzEVOGqFwVojrgj5YU52
2JWb3DYebTLcMzPqySrhhgwxL/Ue9CMy/kRKR/oRyt1OByPVrdG2Y9zG3dxNkVU6e58HUWHyMNNM
MAeOkd5XX2odWUr6+/a2XmezQP4spxRiVyWhn0rQjVmLWum4sx93bb/vyGMBvtyiATok35b6l4D+
q8Yf2Xwu9rV1yCjbuu5P7dn/7PwM1HFQV/Rh39AFhG9Rtj2Yiv/H2ZX2ts7z2F9kwPvyVbaztklT
N92+GLeb9333r5+jvjNzEyUT4Q4u8OABCoSmRFEUeXiIoRyp7j+mQg3qYT0XtgPyEFgLiZfauvTb
tIkW6402WkQ8MiMqMidaF5NDLxNBunBnCXvU3qagtP3kyFlbesOeby1WFZYEg8UFfPEIH9ChkBlT
F3lKk2qbIKhehyGSdskEygotF7IXK5UlZxKV1G5ScV5Xkr5vMA1pk+QtklACj4GUqnb2PQDFIhsA
vAbehIBLMleWVioo10n4nt7cN/3TkA8uhtYvOFrTk8hKQVECsEAkb+hK4+8nF2MpSz4eEX3kjWAb
7eYnI/MwKBucX24i/xRl7cpyTzDN8bZY6mYupGKW02/XCW4vxj+ompAUQtdGHvhBiK98RSFv2CtP
AnNfiHJgFHKK1UuqwNUm1W613LmtxIVt/qKWcckjQkQ9mn3wRRjiqScylIjhuSneygkN0HlWrfkI
xvz3TA44+ZuLm4kRyOS/0jQEPC2ATpgRTTIr2MTyR62/6mXPEXTN9HCvA4KGPBu93s+NoonqNJG1
MfIiSY2dXvcFkiLCsAdT/Ge45q9Of0Ux+wQ0sixkBURNqTcJJoYB+ATRKbm9VZd1JCoGoSYwsNRl
/f79xMxTX6llkBVFnmrYc2pHplMupM6u/Y9KuK8wpilZBz0ZNYJQlCP64spgRFNLPRGtZ0EyzrKP
cyx+B4W01MP20GTKfYTKb1qulT8DetjBOLFLDF4Z9orBgI0NDVUUJ4TyGbO4Qa1FutTjcIsG2i+q
6dFSR4ukuXRAbyMPvHjFaADMACwWlC94ULCxKGCAQjJE2MlaSQMbr4tHQUvzZW8qnBW9cu6QXKdI
BqQyKb3M+YLmg5niQ7Cg0l7rvEp1MQ4nqt1s5si5qhAAA+iCQNkKLvhcTqoZoZJHQuQhglsJ1hFU
+7EpcRIsF1EgglmQsCMmA2oGc9kZZbqgq8OuTmMPk8jn+C7CvHBBeowlwNETMpato/B6O6i9Mb4X
EinHB/L1QLUyaqlpX4lZXcYeeJlyNy372Y2KKud4+MuS369if8UwL8xeq+MujbPYC3zADdWnSiQj
mrkVkCwro5v438GwqPH01Hi9ONdX9K9g5kbL60loYzQBenFouaWP0D0w0UXmGIKXWWj7MxEX8saw
c2SyFZAm1ipQ/kHZvttYL2V6APg7Qs965craUvjieBR6bG/sIEvglOqpIo4TbEb6xLC9dQ8EunCs
gsmL27t+DOCwDdvsQ9uKd13TrznSr0QMCH3hVtAQiKISy3ZUZyVGl8d57IENT9WJbCzTYh3JmP3t
1phZPG8HjvO+urgnAhlLKsNWyxIBAmv/noIONW9AqC/hUQ3SheIpjiNOUHT14IOOB/S0SB6jLen8
4FdKEE9B0cSeX8nZopv1j1CuJYApUJu/vZjXHDQQbf8riVFNkPoiFVTYzVDuxmEh5T/pe11w1Pnl
ELmwF5olplzMYCxmrnOjkbVcKdvYM8e9n343+lZp7aZCx09AJnHbyE5dfepP3Z+4s9XmOVBD4n+m
5USa6qBZL6q5iEve7MJrNzLM6O9HMXdTjjaYpoKT8FpUaSVjMy38tXLXNUdN3wTxZ1Wvpqc6wfiJ
UbRvL/pVB3gimf795ELWkJ3V9KKAg9BqtAJPdeQ0KsqIt6VwV51a2YkY5GbA9G5QMU24qNUB/j3t
Acn/CLT+oW0j+CQ0QdlluRl/wlhaD+ZqlBZxssIw0LIApH+GCzkoyrpLQ+f2t103u79rT/9+8mlZ
BtJRDFCAb44F39GqBATWqEs6gqV6wswjW/qdWn5hf+C2ofkiMIKzaBoh7IQ2aFE30zNXtHb+lC6L
/qlQajLJi8o6puu4PmJ00rb8Mpvt1C1SYQ22D+ntttZXj/XJZzAbkioToMemjPKdH8yLqTFHolZ+
bbfGwJue80v3fEtlxoXE/VwqqQ6V+z58w4y8vFlN4Sqt9gg6m7Q4qF1lz3q5qctVYn3K8Rtm3kTS
I5JNkwICoE4lob8qp0VeOakWAW1xH2SglK6NrTKQ1JzcDPPhby/PdYM9WR/GGaHHZexEFW4v11fF
bGuLLscI1/tUn3A+95m+02OnLRsiaw4mJpCxwLCrPnBV4y5pDoK/6oQ/aFZUH29/1rXTCgQPrU7C
ewETcm6rellbcYt/Xo3xG6oYkZGn+AV/H8DZcIt/RTD+Mc1qVCYNiMiVgMRFZkdZsAZYSLGcUly1
4YyMzpMyL/TWns2e+NnTFNAGXzWzG9zzRkuygGOr107o6Scx3lFVY/TsdVXsZfK0Sid5nYH7eAYZ
tmiEHCT8ZRKZUZ8JQQG20YSyhSzVFJbN/KYKWIE4cgphXijtZ5KapOzfkcfj3EtXr4BTJRlHPCjy
rFYtDC4MtkXuKUVMlGhvVJhnsi+iBTL0/mYondK4i3gcAPT8sefzVDTjC8qhUox4huhSFF6w60Ic
3GUl5i6+mjKXCoBu1oUw8HiAoxegdUB/zk04RHdtXoTU3RZbfbYz8V4S0YqXgY2KCONdP0R2UO8B
Yhc5R/qyB5Zu7Ylk5kgLOmoRDYrgntxnZCoxNXNVy3b9hNmZ06YIIoKHBoBTVXEwhOcm423wtVDx
r3gU7s4Vn2ejrat+iL0GbMgpOGCc3ii3pevLNUm6lTC/Tjpv5tO1aPFUJnOYpdEY52TCYofGalR+
KsTglj2SpPWXkfFlPN32TtfulFNpzDnNxyY15GakoaJZLAO8Sh1rVHGDYRoPJ6Cge/V/W9EFKV4i
WFpdIvL2onxXY05X3A12oLz7fWmHwYyQjhMkXF9I4OXxlofrZevl/SjIApqg4RXXWrUGdq5X7XJY
Zq1jekrNS1XIV/08ntrIvaI9GMSQ57YShH0kpJ0ELyQio7oJjn1ONPPYoQk7W1blQk1WbfKYDHfm
oXgBa4QlbKIUBBpgCOjleJkZEWnkh6h6G8zHOJuWt/eZ93WMVQE03WW1b8YeOsUtogzRTGYNL57b
Un4LFhd7fLIIrDmlXVf5FhYhE5dpvOi7Xdguu/ZjThYgRajNBaaWC8ldK/ZrUZidGHOhzIoHfr6s
MlCvcfIVzIUwllY6azECpQEzgJfKVpKIiCHEdtm81F/KQ+noyS6Vnsxy0wg5ai48hgLuMtDdOIlP
5ShHrSfCB8TpPlSINC+Mat91G/gzoo5k0L5Vf6EIrp6TYgqJghkRvMHnV/MX4F1CPyhsEsQM9Hic
fEMqY9qKGMiRZ22TGBlDeXLV6Csz7vL2Pa47dFBKTm26Wv//uPkVALLAvgpQNspb53LLdgqzKm+Q
ENVi9G3vxewIfk8bpEacy+GaPzkVxJi031ea0TYQlGiYXArk9TzcJel+iD+qfKH1/wwShVGdimNM
O0rnFlimCtnycSBlNNia+Xz79FxVCEQaGAqFRztSkecrl0mRKmjDFHmtVNlgWHD8JCVZMzm+ocV2
AT4TR4lrzh2n40fZE6uiQRlyQayAPuhzoVKU5YM+IBkZp76t91uMp26Dg2493dbtWryCeYIA8tJa
EMjOzsVYjakIWRfHniE5at2SsFv3+URycyuoHLu4Gg+eymJUQhFM7ScFSQk96UQEYsLoRHJUHOuo
vpPB0nQAe+5Esqqy7hQpbR/URIvXt9W95m6BMEA1DlANXHWMA+jEdszFCm/nwKzMTVbWGsETWXD+
XYqBqAz7hiKmyWIKikkC5LFBEBgEor7UC4wwzMWUB3y8+vw9FcO4U6PpCzg0xNfG5PXBZqiecbiU
+af6zgHcUA9Sl5Doa9YW8YcvOoO18kt32Jsft5X9NX/WUilHnkinNYLXlvmMdh4Ho7boK3zc55i8
5LfCpiuydQZOcHHTi7pdJjFaIt7k8jPqU3uSFgnGAwjIra/75mPS0Ju30qR1U4BNvXMC/49QxutE
ildqlNlBJqxjYPWjnnPzXrauw3GcfjdjC3On934TI8RKQ1cxBHvsZVcT0GH64OMFr5l2Zd5jNkz7
NYrc+Jk6pcs1QwANdA2Iotk10/U0r9sJMdCQuUH7UYj386ytBBDz+GR+DpN11INXq1wYHFd2LaxE
Mw5ARJYK/hqWU7adLasREdZ4Tag2pEwt9FgpYbWcBEXnOLBrR+2vKNByn3sWPR2Qlhrm2BuB8HPB
vjWvSkl6um181PVeruP/6AMc37mQHgORDasV8Q4ppRVagOrJ1oOEhIHv+cEffzBdIzB5wRT90VtC
mRunB95dFjNsngk+w8DXbA3EDoaC4LyLnEDBmAigF/T5Dt2PYjxxfMu1HTRVtMwjjkIBkI2eUx3w
tmFAwKiOY+fKhZYvhCQUnCTWc46zvHY3IEIBmZACwBKm6Z4vrgC8dWG1Fn1GZyDj7TZR74Cx0hV7
3Q3yw+2dVK8dCTAPoIAEghkQ7DBbKXaJ4MuxnnpiWYObG9PVTR0szrGm2nXUz9W9YFqAgZK6A6N1
6wga0hh2gv/eDyCA6Igq9CpgWwWGFjglWguVlRL7ibQuwEY9bWo6HFBQZzz7s1jMunsljQuBaB2G
SjraPCaFG4xTL9ipGfrVyjcb9NCIDerYpMc88YcJPT+Yb4niwAA27SLdalMmBq45yOBQCfSxqVa1
WDa1LZt9pjnBnHafQ6uZ33nThF+gq0MbsorhhbYeCwBAWkE5HYV5FHk5gavmcbKKjG0imVfpUxwm
nuKHDUFJeLKjoQE5VQ6U+u0d44li/L6aT6jDZlniVW2qLxO8Fd0kCaKFmJkTR9S1qw6xEBD+AH0B
JsXyxlVzkuIgt6lXm1+SXm/Ame76KsjbxkT0hOK7wTzpUEBmLZ3vuim/HyJXTZ7ywcf02u9R8Hzt
y4qar9sLcCUuBHCINvSACAkTa5m4MLeGtB3LIPNUyuyMZu9czBd6OrlWucAkCFIOb7cFXllxFMYQ
EwL+iUlEbAhfhBhoLvdR5rUgE7ZD0/gOy/CPJmW8k391vU8lMYdRG3wfISkkTZshWXXFEvlIfzoq
ReFg7HQh3OeugHeL5vqgB3o2xRdtWMW9E5fH2xpfcUG0FIj+EXCtYaID44Jqo5rjSigyD/3IxJoc
qdqifDGPdsCjtfg/VP4rio1Ozbw0yqzKvLG+H2U3Ge1UHF0L87yP8mv9WFVufsCcvRhttOJE0ugx
l0k4YiTV422Vr6XLKVqMtvihwQ7bfe5221RFr6LeYu39h3qtm7uys0dHxKCXjtRvdW9Lw2f7HIyb
HF1+ilt0DxUmvS+NejG/5zws0rUnM77mly2YzqG0GEvI8rlP5Qpf023GtLRn/60XtpmJBOpUrlph
i7pSqL2p+n7sMB6nb0gqRBst5DCjXUvpomkOtOMAlVNCTOastXMyCpLSZx5m6f2ZczSimjUxejfV
QGjhyBhNIXmq8IYekkExON7nSiSD82bgwsWVAyQF80YSw77OS3XOvNJMUNtrthnY2W5v+rVgFPc5
2olE+pxFcfh807V0ajAhRsSmzxu9tMHm2iB/exfqtvZcHy2Q4hturdm3pV46MMBDcMNTuAtSyGyI
JjeVEavqVHspSDsUMSFWuEDOuoOdZRHxkYW4Le/KCxAcSchWK5RmBWhTZhe1QTUzwEdbz4zWIYoc
Haih74ZBJcZYOkKyRt/9pHGAMNRFnEdrkAl+JvqQprTh8vnKNuAEqYqiaD011rZSDDi7FX7VvbLo
5fLntn6XhgIyKnBR4TGN+Bp42nNR+ZTonRZVrTe26iOu/IXi80AoPBGMnYilHhdSBxEGeNG0QCNx
8HJbiUuXe64E/YKT/JQZD3mpT1QCGojTpkRidlVVINOUUCbkHGueNvTCO5Hlj5kamVrZekEj3oFT
FAFLtLytzqWNY/MRJ6M1EP8F0fq5iLDxi6rXUogoJ5/IUuc04O2e0WqrpYUbV8OPJdYcMDxHJgvg
RM1PRRNs1nqZH9uKXq0ntN/m2UMLvH/Xo96nrm4reW3P0EmELh8QJqLWzFyT0lDrICOAjWuN6gqz
p1k9PLWX9XbHG5Z17TidiqK6n2zZkJSo9M7YMrP5LEEe36SLo8ClVr5mGKdSmF2LldjI1RxGqM2T
7k5GrBGo+Hp71a6rYgA5gHkWOLPM1SapVdhEEVSZR8HJymUkKYtaiT/a7p+5LGnvLXrb/kcS4xgs
K4zHQm5br8itnPhy8BiBYAC12GehKv61HfG3zxfwQrQiYlgbm3zSWrwyYm1qvakKnDwEFkH6mHGB
3F67KxcWbSfGXoO2gSIwqEme2sGgzaU0Q0xY3weYuyfJtStY+bo0I2KErmwEu9BX7CJQXrVydsdg
fLv9BZfBMD6AdrUBVo9mRTaFEgUZ2rFysfXS5K2woGZ6F4Q8QAtPCOMM9Q78dFkoQUtLWIRDuE2F
4SETeDOMriAFQPCHux8dJ0CgYkrI+Wr6gSV0hurDQLJvH28ZYI5tFDZFwLHrGLS5GUnnb3kokN/L
gFBz4z5zuwJZtSLea0lhy9FkV9FTOYccz/IbbZ5fn+dfxpxEFKiqqKsN+E+EnI5QO/5jDTTXjz+7
2c5YDRJwNY5xNHZav9C/TM/0G6KpXsex6ksPh89A6QIRMVi/gLk+X6CuVXPTH3vAchPLDuWHUZa2
abYBg7im89K3V2yb5jwQewNWRHPjjG0LgqBNjVp2FLAyR2TK1nXyp7Bc7T2o/iAiJsAzCNk3+kY5
Wl66PVRF0T35OwsbBEGMlmY5oh3MAPg4NN41fVsnH7fPDPP7ODAYToCudSC30V1wQe0kdUHfJ3Mc
7BKbmJxgkhrCiaHgt+ELkLZBeckEryr7Gp5KNTGCEse+vJNn9370nTZbakezJb20uK0G+yiBLAwv
QSsdjcfRQst2QqIVuc2M3kx2k20tio20VdfVt7Zq7MJO7ADNu0QKNxXvHcDaxa9YBd1noFuEpmjV
OjdCI5UxIVIDXBt8h0R0c2f/+FkSHIQFj2GAfQT+RxScgQ5jB38T2xUd+urcAUyY7vJ1tRvcHuBt
0jqD2z3m+3AvvwX3w0MLlhIQnpKkJHY+2hW3XEpfmudbijqhAWptjPukfZnMS7QR62hCD0q6yypb
VpbjNnvNZJL5pPqaRxLw2EpYL0iVBnRcxXQVXMjw7cw1mRVpaOpVVeyizHmx3J5898SwH3bHF3ci
CXnuSEx4dLlsPZYKRXIB0yQADkBrIdsxrJUCOGz9pNqBmz7vl/Xa8h3VKZoVurMyJByIyVtXJu6A
RFVE+yfQD/D3gM0ypxwvEoAKKrHc6Qlazg5tfKgjkMZxgtArimEQPBpbwZ2J5BRqe+fWCl5IsQby
rdzVd0ny0znyojad5BOsKaZkS8cj50xS4z83FrQrgVcJrzpsHrI15+ISLfULPzSqXQJaCsPu3IKk
nxjtAhbiNYiBQQwageht5sQhzL1A11LCTBc8KpHXxboyJiNHaaWiva7aZZPuSIvMlgeopzjObe2Y
OOA/YnAS8HpFlyQey+fKRb3h1wr62HfW9Kylq+jTDzk+7ZoEuBYkfrBXJpKc5xJ0IfO7rO3rnYl5
1t/m3uj/2fcD5YhtQY0XfOqmxggIUq0cGkWqd3O7LMqlonDisStWjRkoeGpTIiXKHniuQGMYsVJU
abeLMBeGYARLWvz5t12g7MRIBtLjijID+KfoJ5zEnNIot2o2a9ZOKYjqhM/p9+1dZozp4veZe7+p
C1GLcZh23Z8qISAq9LejSjLOJc9clBdSmI2I1CyLAipFPIh2/9Ade4w2dq1vLt7m9515ciQhCfgS
CQzBCJHhxNlqnzWGflKKybTrnckt30wMNjWJXNiVisYZkui2YPdk+Xb0upd6KWzSd18k7TICrwAp
v8fv8lBucptH6Kswlk6/ClzdioiPUlTkvBj9a8scjWYY5p1GCrJfbLf9QnYnN3YaXObN/bxtV/He
cv073bHem7t2qWl2tG8P9mogm247kZVCOFvya5zMSp19ExPlasBARCLIBHevr/cRWdwftgV530dk
bxE0XpKI3I8OImwS2pUduOvETej/kHDx8VGRhmDqAgnch8eXu6fi1TZJ77755BiSicikXhaLchm6
GPpCIkcmhxWiB8dwPJc8Lu/uNj+HbUh+vn5um/JFOhurDGYPVAksvI7QlMBo5LemmPhgb9lJpLA/
MmLhX+xEdkpejn9CIpIdD1CtMB6AbuypSJO5AbJI7efBgkhVedPtZJU6gg0Is/30StfwPcIyNYvs
VVlm6539Y+6UdUgGorvo43fEBYZT6wVm0hJ58Ta0nGviIvOIJn4K+5DxWkS+E/TV566jmgGl6eYE
rqNyumf/BzOrCqdxQnlZmYQHAr5YCAj7zebSVnraT38uTB+CGIR2kb8zZCexnCaws3BrlhxveFUn
5LSQLEbW0UTu+FxMDVc/pAbE4I1SHeZVW5Mgs2PYF1AWgccxKBounB0RQONoTIZACYh2rOW5tDZO
VVCXop3UP9YP0pMqLfBG7b5ntPpMi43+qPWuFC9nXo76AjQIaD7QcpTwDe2fBmbBn8sVzWEwmlIu
9ppnrJRtXDroEUBL7Y9ijzhR6wJjZdDgxHnNUHs40xZSUW5CQArUKNLVjL1IQqjpeayWe9lw/Oe4
tSWDYOJkjg4Tnm1e3AfUFQIEAlY7ihf6fQqc3GrpXM+xD1aVffJTrsuHBOPZnaqzu6eQi8BiYjQE
PuDFAVcqnrUgPAKTxvlaJgWok4MEWoEkbS7vo8ou0fdwFxH9y38C7Ksw17FOUl6l+MpiAuOCpzv2
kDI7ML5IzVUxBZCp3GuBKz2l6lpBmShZYX5Mx8P+X1wumCqGpxmCW4yqRdjL7FsgFGAzlYxmPy5i
85gOIPXkWMZFkICxmfCp6DaiIy0vKjXV6GNUcSy1++onODTqzggXxz5NOQ7r0igoOud3zehdyeYm
wblpdUmstnt5CUiLLRHdUZaFw+tIvPBUVJkTMYxBDEUzWgImVe3VpeIYj91dfOS4jUuTw9vKRJ4Q
Q+wsnCnmUmgnUQc+Q+724RqpgXX/KW7qp2DZboA2/vFfuagu+nvnB/dcHqORmPmgfhClbt8u2nWw
kZ/UdekqrrZuB84WXdQkYUjIsaJ2BqIpyq7JeMRuNtIhbNRuXy4UC6/zFv0sNRAoi24gYepENalb
Z3xrVreX9KIH7D9yMWUSHFsKLhq65CcOIwMDTpQIWFJlFb03FSm/PkKJRK6sozGYgOOg3/arFE7S
IPqrHJBmVX4XH8gQ6LiNY9KYBAV0EAjyHNkVYwJjlIgpgmjiRTDALH2kYJJSpGM9pk26HheiPfwz
bfev6iciGNWlebaMQoGIWCZobLfIGDr1+lMGM1VP4j/JWn68vdiXOiGphdQA4KIUJCvSW/FkraUk
10JDm+d92m7wasrKeyl1B593ldNSw7nVgkkX85lUBZEaMPLMJRcVfdaVRi3u8x4xptU46OBRNrKT
b9r7/J03uJJNZOEeoLOPKHgFpXQ0yzIO2TJb2UhFU9jLB0xGFF61lqwxRSx4yjf9fX0vLG4v4gX3
MojYVHRegB8DcwjBv0xX+WQVQWAZpk0jRQ+DjbrrynJTp3eAmnZMJ3UkIiCcFuzFANt8kz+zh04C
pA5dPZzPuHwP6UhP0vcQ1hrcUWxcNk3RaOSoBT/0EJsca0/7SA7xvt+qjkkiu1jqdnZXLMRt5vj7
6a7cxW66nB/ER/lxWmKk35qXM724rVAFxzh6/MMC4e3MVKCspjKtqpjLB8UniH+Fd+6ZZHNq4FVE
8ynoSXDx04HPLLCgmkHJUPpT8zCpi3gfHeU3/Sm67zf+Xf5j2MGmwMqj/m436xS8L+Py9s5fxKg0
W4/rkk5LpLgtNkZFOd4QtCxWHvSNbueL0Hmo/8QkWlQcp3hh0lQQRgZjGemoS5FFgioYQzJISq48
KHhrZG61kZx48als/G1uJ95trdhQGPRj6Be1EJBCGqJEJsgQBUsa0bQTHgQi2ZynKO+3maNpVhgh
KVj47b3LWyLW2vDZgKTDl4FpDPRPrCm0oYk6pJUVh9IJAE21ZZ0UtQ3YR+CK6+a1KUnRYZAf3oYd
Z8GuSaYsJPChYFfBaLfz89+bc5mCZrM8jIv1aP9rnynVywTXgQ6QMUINljZMSoOmSEa5PEivyTYl
Jv4pNmponPueDfxQEQIWjWZSqBcD4/C5EmKYDKWkZNVB17dzvRmlpWotY8NW/pXwBoLgLPFOxSOL
vngY88IQ067UpA79EK+Koz50T/9qvfh5XGUmyjQg1GGzQlUXmNLUjfh5RyWcNbrcaCDFsMEaeNUo
lT9zj4W+bhZj0DWHKEUfW4SHaEjCmbPhF0JwGeMhTzPn2IsLgkOrMpsk7P3yENpq8lXPT4hr/nGJ
aA0WBS0Ao4CmAJnY+VYXuaD1baRXh1EG3pEA/nL79+kOnl736BBGLhNlPlRWaOcucx8CFmRN6RzU
B+ElOybvFiobmQPy0NtSLn0/xGh0OjUGcOiUDOhcDXEWC1nI9fogL6V1Kjgviq0upkXioNfcwZQK
G4SQbr1UPNP2XY7sCz8G2XQ+KC5c5Xe627nsMmhghVHYHDTJKd6rY3GcjvHeXwu24Y729CojB8aj
kKH6nC8ryKgoegmlFbB5siyGapTKqp8242H8jFA+Qv6pcyRee9sVIciood8FKfTfcue5YpqVK0UO
KtLD2C3zbts3d9pxMA+3l+/SxJEXPRFCV/ckYEJCN4uSGkL0bCmPqyh87BMO9uqKHshMoUODejU8
MZmHmdZGZhMGlX6o5bvJuDOyLQb8Df/KpEmpgBF5oFUAyE04aEYRQOICH3PUoIi60Pw/ClKCIiZj
dJu4Xdxesgv3DEnw0LgK0BAPykGq78mSWQ1glYme6QeJJPfISuG5Y3GO7eWS6RSfgaw6Bfchs3cu
AnM/BElPff0Q0KTXMrHTeZkeb6txeW7OZFwwGEb5pJcRZAyJu0x5lCnXNMC0WQSFoGREephZJDAN
BYZUVcahDl2tt6cAPTn3UccxrUvrxa8bEmo0dOYsCkLn6zTpoJhuphGmpS9DxHoe93xc2WyElbhp
0D2FZhg2ki+brle7NrMO90G78MVVX9um4KTpv284rZvgsYC6E30EnisyS+IQo0BvHCSwfc2P5egM
PiaQLG5v+ZVNOZPCLFc6lr0/t6ZxGNCEIm67zLYAbBaWt6VQ4zx3jrRfCGgt2qeH6jpz3pus1rJh
aK0D4DvglK3XUMhv3Bn5g/ei5Ll/ekOy0n5RLMiRIIFqURM5OY1TYtbBVIvWQUrtbDN/SIDvP0a0
rc3FGHL01/27cqfimLgjrQvd6nvJOvQReFPAwu/u4g2gJ4MX8OpXV4wbyTc815GORqKRTWiValsM
gIz6h9p3EmTAUSHikT9csW7wBeHkUGYPikI6Xzw/DoOiLwT/MKABoXF9eAKMYw54BYQrmiAqwKP8
N5ZCqMCIyc0Uo2sN/9DOE1HQNQcqap6MS1UA00E5GOwkKL7gJJ3LiMZGRd0l9w8GWBdQb3G0pbUc
x38+p3QOKmIpuB06JZTRRMsNPcADQTgM8iauX/xuaTa2xnvMXkZtkIJMJrBTCgZOslEbyKZqqQ6S
4DHoHjHOa2kMx7hwJq/QOQHuRc0DQ+k0zLhBfzKd9YQU4/mq6VkYIIBqg8fnSCdlRRSCyQjZodtG
BgkTJO1h4eAYte9AtcaRfWXD6AP6d2QGYpDfpOfJwa0wty30+z7AaCd0/Lhxs2xFGws68pgvLq0P
OqIEAa+KNUXf37mOsyBLJngXgse03pela3bLkNcvxTpWjMcVkYjULTzWgPxn7yEfhNICaJaDR3Qk
4xCNojsWy0Rb3vY97I0NOAXynfQ6QkRAZyycK1JHvl8KkZ88FgfMcefcDewq4cdp6QTs3IikNZm1
uUiepd5S0uyxfq26vXSv8r7+co3gaWDLmOYLxnOdfWy2kprJWCeMC1/GdvecGo7IiQZYLBtKPrTy
o/3vrEXmdDYdCMBkIJIfNYDmiuWI8r6yMlb+RnTLNdrAZTJ0S33rFR96QLS1Y3BYhy9yQ/QDTka/
qUzc5td97JeJ0j1OtrRQ/5jI8wEyuy6fFbvd5dwqG+sn4CUAscTbHZA52s7K3OeJBKr48JfwO3Cy
H2PfOx/Q+Seyh7cidscSAIHUNRwrJuODzwNEXWTcfqWjyv3fFNhskCpEaS73ItijO3cY3FiwdQdN
9TYaH4zY4Xb0sPc8I419KYPiO++nkJKJv2LSh2zHjgXWV9L/lKQ8cjfy4jTQlaXpnt+RhDgR50dN
8a2sCwbwDqN3fZ1sgwNeeZsuBt5CdOr7YSU8tY7GG2V5lezqlEqX8caJEsqYVxLGXvEzgBOpIK+5
Y759y1+SYYOn1CL6quFhBC9tFlnqUzZdem5P/LCUz6DKD0GWMSt29lPssnfVHZbzmrIprNHYYXLy
jmx4iI1E9fkv+yrjxTLEwI0lUnIOe17FIUAjOklyMr183faW1xU7EcQcxkZUx3hqQTJbTCR4nEai
3A8LcTE41VO7NNacyOD36j8NRBm92HAtR5/C3I8QNzqhar/L3w/qHgXB0B6Xd9aDE39rHImX7u58
JdmOSfAsqQgfsZLR8/RTesbW/M7+dAEZ3HQvZeQzRWXn7U7GcPjRzh8pFPP/tcJAufw3LSvjfwrV
Cs1yAO2gZR1lw03uerCiKcgwmS/xJvy+Le263fwVxthNo9ZmjQ6u2BOzrYwc/5itQV1xDB74pBn0
uy+2ErHC/9B9MkdiSDGkLsdsFk89Fu+plxyq+2w5usOT+hIeEk/gZXpYBC3ivHOWO8ZUg0ifSlmE
bk3ugjTVFf4Ydrks7fG+v+e2uF/xpIA3/qVFY27JQEkwstMEjYqV3iEeCu6lR8PWJgLqS0t1QNvE
q/1fuaZO2bhERrvZHzGtWdbB1720QidL7f7gpTwQMvWN7J6dsF2x6Yx5SADnpNxJfvLchT/Z007Q
yUZsSTB9CTHpPg63zfHa9YdY7C9vEmMkyVjO4lyBkL8DHzip98G78iiiM1p8EQTOo/MiTKf2cSqL
sX0QBxmlIEEWav+fglfQ6X/OA1pn+xVmR38pri339mp+4Kh4EXBqSKghNEeqi7a1sgNzrSlLo0pW
EqhYuR8zqZzvxo7IZ4B8bmzzGCWunQJEb7/DkSibKcsyCRaqspkEyjqwaCWSOyDJIN/Kn/nYeRm3
rezKKTijOGDu2hgMB3heQxi4gbxs2VWkf043draPNxXnxrtIj2P7zsgFmBP3X6R9R5PcOBfkH1pG
0IDuSrJcW3WXpJZ0YcgNSIIgCBq4X79ZOszXXaroitk9zcT0RIFwD8/ky0xpa+1Qo+MfzVOQw4be
Z8c+dn1hb4ff8odoCvXbgSe69F/sfviUPWhwINArZ+jSXiKo/Jfg4OwIJeOQaGAm+XHYtk/iGhn2
pbfoTev62W0wspZTlhnwJzxDaG5zIAf3Q+5aIDDTJ7X5lO+W0v+Rw+UX+/n2Ws/WX/X20wKjxvFv
U/vZZsZQEJsm/9Q4j3K/Rr9My4p+C7BRWdvCFGvFPng30ebrYXmM78zH3fCsHsxDs4//QVgNwt/2
x/s350Iz29sPOu3GK6dqERItuAof1MNXBYfbU5uU/XEpvSp82QTP8Wbd1w/+y3pYyv37Q5PTYToz
hG/W4uywNSiXzZnA0HER3szfx+2PppzL7tc98m8HVa2b+JjvdVn/lvsncQtgSzHdes8/5yrd0F3+
KUPNpj0se3rfF1/BjrNDY8roinS3fuyKvnz/Y/9+06EKhH1DOf3kQpxXCMeIDUpOaIzNPmGV1OEn
QrTpM6+uPbB/rwkaK161LZ9tB88ncNrWA/rlt83H5vM16OjfD9zbnz9b8nYZBJoF8PO2tBCF/Z5/
W2wRl5/fX6wLDu3bYc6usKYT6WWA1QIS/JMrmordIQNVuJsybitzzfifEmZvzxFaBE9aUpCSS9HE
dzapaSVgHyKdOi6zVkmRj8wP7hUD6eIdX7O83eHf8x+Bl62oHfPMAQPGZLoPPQSM1fsz/3v7UEFG
AvQPdQTi3DMHwmeOsqxuzFG3OmgrKKb5wHQm/lihcHtNG+xkqc7mDegxsginMwmFwLN5rx4PaCgH
c/T6/kC4ncsxQNev6QxMyXCNyeHi1PDUIYzGAw9c1ltDAYinWLN5NEfQc/o3KGgkDwZ9awcknLor
O3pxKPh9QDDgeUVL9dlQbeKzgShMzEJmFLow/T6MRXQb1dAWeX/DLq4hcqTocztBZM/bJqesVbKp
Q3PsRDsXNNw3bIxRyTKbNbZu8/5gF8JmZMVgPE4AbsQH5wU55EU0uCpGe/SNl3/IaTKrQsQUKqSo
GOeupKkd2Qd04vYlo3TapnxJp5tWpv2PcVUwOamoe1MMaaA+Lpr3/MrFPe3h2xOF7ztBUiDBg2zu
eWp6WlfhBoiOHGtQot/ylAwnFZDwyjL8veZowScougAnimznuUZB6mjqycizRwlJjlsoYNmbxPOa
wyLm9qNPtLyW7DqZm7NpYXtRDAVbKdJQ583LJ7DVyiJiwSh81y+3/bwLXrrkm5l2BqFERp4NNJ2X
wj+MXVOCa63QBtXAX5K0V07bBccRU3/1JWcnG+p6tPZafEnYlOwbu22Oh3wuIL0xfuL96Z/vH7i/
L9Lb4c7MEchzwhplAHtMnqIf7JC8vP/zF47L69mckXq8/1sXopQ333qOVMhD4jnA9uxxzb+MsprY
fnZbXm/BH/hCf/a7K8P9HTm/He7MEXNjEtPRYLiObqL1NvmejPchuIbk924rh9If4qLf5evj9/fH
vXT2UZs9MW+jrRf5/LemLUJBLuTz4I4tC8HEKFoLcvr6MW9lXagQ2LP3h7t44CK0zf9JZJ0U5t6O
185Lb/E8uuMahVXS/mboi/lYH766YL+qrOw3bbZ9f8i/XQzocZ5SksAFnMiBT6/1K4dS9nlTG63c
MZtEOQX1qbNyvUfGEK2DWd5diaYvHcHXo52Cp1ej2TyY20j7DjQiybzt/G7c2nS55pVdHCUAAu1U
vf+7wKmCSWsYTHfMfXQmSpAS7LgU2f79lbtkpoBM+neUs7n0Sz90wZhjlIzyB19rHMEllYfAm6Pd
TMRRdZ04vD/m5ZmBZBL8TOgpSk8W5NX6JWDLWNKlBWNgSJb7PnNfNPhfr0zs0qEHsgKQGrzmgMCd
HULDgIpbfdAShouh9zRIt2EdPYPNcqhsG5MrU7pk9GBiUdM/AVLwzL6dEti0PFGP3D86PHGFztbl
JxZ9eIiHVV55yS4arQTEVii041XH2/J2LKqII3OduSPyK9HBmKEH/eIsSpJnthyYTz+rxbdFqkfx
IKfe3qQ6T654SxdXF3yL6H4Asi06/4aT6kSQalAcOdB43XQMNX70HdiKIZQoG5f9+n84MQDpncBY
KPqe+4GOhdykNSRwU2XmreOBX2TT6F0xXJfOJdAlEDcE2hN+0dmRkfnqpW2Pc8k4aB5a9GiVKv/v
mQZQDb8a5Ozwx9wLZawb/yhS/TQwJos1X5/fX66/uk5BZw9NwxOLApgj8vi80ytl6ZBF3GAmCCBv
QGAx36aZzQ+1Qflv9REQsWzONxNNIRdJJhCAU5sUQU3tBi2abBO3Xr7Vs56KQFpXrV7SfqQj6cum
t+2VSvelqwNcJKjv0M8IQpSThXplDcD2KIechz64wGtAOfA8HdUCsdW1668Bxi8PlQOrhFo3XM2z
Dfa6cKAzy/3j7K0W6JtGfRJzRorYgj30/S24eJYy4P1B7wKWoPPyn4njtu3nCNvsr/TBdZ3bkHDx
r2z0lVHO07rLxKO0xStxDLOVbJt1FIekX8kVv+Xisp1QEOB9BaHVuYZlFvZGsYQGR1RToJauwCM9
urB7AKlUcuUKXqgT4eS+Gutsi0YC4tbOy/wjR/MkGiKyaVB3gbFC72nk/PVO2TayhTc7NVVRLrnd
R20OVs4gdTMoOvt4BclVTxIwssQzLZYphr6VIB1y3e/v8OVVQbPoqWsUnR1nJn/1BZAoQe1DGoaN
N8GSxl+sr+enehX5ldL9yWU+jyXQ5ADMO+IXkMCcrPGrKwJe33RcchaA6Tr8ZFz8Y5LhcxMfKVBd
LQKLE/3pNRznpekBWnV6Y4DmBNTm7ZhTQ5w0M8bU09gUXoxWWFC0NFuQpdIr3tslHyQD0Bu3JAFw
6PwxsXAHVCDG4Nh0Q9HeLkll6o2at5O+4hNcui6vBzrzv+u6ZmGXidNBHj7wBl349BqrxIWHEahX
ELWipwtNRX9kcF5tlSanUPt0KuhMb4Zl3nWQmyxizZHa/vT+AbzkZyNBCJMJrU4gobLTFr4ay6qp
yY3CdPy1MWVIVZUsDdm2ZjIPGZnQ9d8KfbeAfaas4+w+WTP7wr1ovLKqF04n2EZAq3fC6qPIdPr7
q88YJ5F7OjydzqZMSLsNe3FbY8zV6oJpW0h7R2x1Ze4X1/l/g57Xk8ceumLUdAGIYBNQIPX3hkA/
L/w8ZX2Bsm8pbwAQPLQ0rPSIrIJNHuZ+3ay9euRCHLyB/lfoI57cE8FpAN8BuF7AEt+ugkFAlC/T
DPrbqam3PdgSc3NcdftpUhNSDe3TaOo7mV+jF7pwpN8Me7b4mRmJ37QYFu57RboP/nCNReFSAunV
EDBAb2fm0IA19tMSHO3wK2Ev3gPNkUFy9mPnk53o2kIs1WjbMo/kJjDpAxNFm397f78vbncG6BJ6
sEHJHJ8d9URnQ9B6MBEplBm87Ce8t5KkP1x/LZl6+VK9Gun0Ja9Os5xkR1PoeB+DY18XXVd4D0je
dp/lR/1Iflwr21/IWuPQvBruzPsZ3IBY4TQxsEtHKMeMni5ZGpeDDkBcPnAkVeubLgG6OjBJMXTR
XWSCzfuLezqaZ8/Lm284O7rpjJcyt3jfJ83W777nI24elFpfjIIH6Eht7jRTYeX4MG/fH/q0b38P
DSQG6qcRnKWz6U912zaqm4JjstyR6OjNW2KvZOIuvC6Y3f+GOJudUmHfWy1hKZKf2FEofIf8O9UZ
nrPD+5O5aAhfjXR2FwMEJwGPMVIWfG3ayq/HgrgbjeZw73EIHqPmio95+VL8O7PzzOnCdayhwRAc
uStRTdvHoEgTiXjsryFuL8UTr9fwXJEaPq4dqQ8rsyIfLNlh4ttkJmVEfocgKfIaXQVB6aG91DG+
NdluVLgsbTURu7UqeSE8+h23/q/3l/tSIIySDzKsYOdDfuvP319d1WHt2g55EfgNqphwVyNIIH5P
foEbL0OhbHyer5LTnxyEv47rqxHPQm8unG/NaR3mpt6MUhapy3cje2ot3RHvu2B3eg13o/ChUaE+
x8t/Tzy9mfCZ/7JyaZukXvHGePm0a7IAndpUdlfMwSUfHMMAWB8Csesj4n5rAlNhgEIbMEySleGn
A4H1O9HL3IUFsjVA3JTXwpiLV/TVgGc2d/F0i0oZDjKYiwoLxY81Czde8JWPTbW4L+8fm4u39NVg
ZyZHpzbV1mAPXbxsePzEss0U7efkLrflOLoSKaJrQc3lY/O/BT0zQaHX2E6fXlD/af4+VHL3XP+a
9j+7B8nK+vn96V20qK+md2aE6LqMrUMX1nEU47d57Ycy64Kg4H3Prkzrovn530jpmV+Qc807nWKk
VA27rN5b9WXmUIpSV96I0+r8fen+Xb3z7nwyhUEf/zkdEy+ao+52/kIKSmjBWlkF/L92lvzx5F7N
6+yW8UC0tW2xW6HONyDuZrkrav/T/9c2/YWJN6RjS4zFM8lhTqeC1EPh/CvQmgs7BLreKDzlzRC5
nwcjXOfRWmd+cBTTFN/lEBN5rkXs/2jM1FVU5/F/zwqeWIoBtv7DFHXe2U66KFsaifFUurPxrYGi
sxcOW+ul+/dX75LpfzPSyS1+ZfrR+SMmpB8DSO5ukv4gcyCihvuuIvLr3D+Cphy58+L9MS/YDWQg
cTjQtH+Kh8+MFNqsAyMii4s1OH3wp7F/hiDFsAWfSLJZVt89g5iyh3AeIWZPDbnWwnlxM088Emi6
Rqr5HP/VsRbVBhEjIO/X7ZLQbQ0xWgAxt4uy116AU3B/duVO1JH/jnVmsJTqdAYCARgs/g9Pv6ip
v1kD8NUEAqhyeAC9t29wB1Gd2AoIFCKlWibsPzevndb69VecmbKQNt2C/Br8m8/dLzkX5mP8oL/w
D/4d2gWuxW8X7OarwZAAfnuijCe6PNUYbAnaQhP3JZ0fHIFY9fun6NowZx6Ep/olEZjUcW5HCJhM
m35hgMUsV3bw4mH9dwPRP/92NvGMxjUUCoIj2B6KVsc3mZkeSJfcxouqkMs59P20WaJrB+fasKdz
9epa8iYKaKNxbmbqPlJyEwh33zIJrcHotu1JOQ/+xuvmK5O95LC82bsza8BBRjRGArMFFKeKG/q4
yqyimbuR0c24BCUDzWbMY6+A3t/jqPNDxtgNiCR2DPmBwF4lvzpt4t/XB4gLsOECl3OOyJGdSiSu
MM5Sk+1HgJ7GFgJB6BYw41hi80vnRMHjtDSRX875NUTxpaAS6/Hv+Gc18v9DJSOoZHgwVV/NUgBl
oApX3qjd8DQyUD1ek7S9uOugaQf2CCAkxHJvd30ywWKCDrse9Vvtd+VMiqBK0bRWaFAiGnbllbm8
3a/GO92xV6csz1m8SJUFxwEMX6nt7jVEov1IPbg5QcVG74CiQfYpuZ3dHZnZ0XakcO0+8VyxRv9Z
1gY2CsAk7CaaoIEFfvstPvVkPydYamu+yqjUbhuQYlivOP5/JGv+OlGvhjkzhXOQzYNORXgc+hkC
UxzM3GqclqYgfqc8iBUn8NU7DRE86J3WJY/NWMzLqDdRJsB8mTl2Axnzetesntmo0H5tUyNv03yu
b/jKycaFbilSJlzVzkQ9UA7pz/cN3+kQnM8ACUJA5cDYc2LBeLtQGkmjhICB7shq+bhMAh3B2TUk
+CXjim6dE6zqDyzvzPy0WbeqNOiwSom1+zai6SGbA1GidJhdseN/sc6dHifg9nOQHZyYnKOzMEJo
S8CkNYbHlEXfoPoIxbmdDh9C0NDE+ZG1YdX73xuJHDObN7ERtBwgXfD+mp6q9OfL+kcJC7QikONC
oencK3Fp0tK6jvSxl5DKLtNpDOpDx0fgHliquopZnex9/EdXorypmxIgrPhYtwBMlFFj5mxH7DBE
wJ505A6gNA90npIjwacASdiTzgVjYVeSfG/o1JoyditUWZCvt9+IlRw8YmMXZhXKkGCCW+fQQc86
7NxumGZVF6PNQDwTZ0AUlM602G/WDGA2anWTT4VNczMUnnAKMu+8XT/AexIfkCcY0ZocttMDtR0n
u1oHHgjBwoGM+3Fi675bfTjMTMfWQy9RvmSQ4AvEV4DXksdoDhwShDS2AFz6AOcXEeqeunA1RI83
k+643vXgLJhRWVLd9y4xXb/peEZl2Y+gcS1kbZu7OuZZV4GUBr5Ns0QJ36TD2nzPfEkAaPHzGkxN
TK9tqWp0hZYe9+sDuIvbtpTGpGOJghQUOnzp90nRrn13i70JMQI6vYG8tqqPbnNi0xRyAYHq9zHI
QIfK0yJc+2JMPR8UcFEzRLuVSrtA0hA8F2aamuWGTMR/9JLO1rezjBTD/x0o+WRqXK6daHkSVJCX
h1VEbaBLC5DzzP5WJpzJW9q2ENWt6fhr6OL+2cbKmgp8cB0rEuh2tpucLjrbEinIfMgdIaBg87B/
W0KHNId7h97RQkQhVCQovvqpJ4uiRxExOT1mIyhMPkLyJvzEF5HBCFEXzLfJEloE9MDDNnw/9FA4
K0ire7UfYxKJTcNoBN1u0vMBDleNdSOLztNiMdLqCmsP2ItdHGhmfdSDX4QO/H+ggjcOpQX9mN5D
+LmFyETY5cG2XiSEneGYL6oUPFJIYDYiUduVBe3NEvtDvhEpckXFMiw63tMwlPTZDXnYVBnqz201
sDXoj7WpA1r5tu4+LT46ICrq1z25S1XqusrN60h3rplEfEAT75ADRgex1NvAMDV892ie0mPd144X
nsfiqNJrplF1HNjczWiByZB2OAomVPgw4KtEpVITvSygzfoGwFwwbmvcta1uFsqfRKtyW+T+4n+J
As80ZbSG4nn2qPsZL37WbII6408A2qU3QmVmLlWLYjmSNrA+EHWIwPUzUEAL/NDz9pHJQuyC17Rj
6fVh9qvt8ubb2jBrn6G4kNHtwKlUhYSOULNFFBmhu3INUB6LR0G7sgUKHY2I3uzf59Q3P0mvMlDU
tLPMK7a0IK/wkimNStBM2KjQ3kTw15DyX02Nw7nlYp3+4b2oP8lUBfNGDunUl1GLkB6Xk7Xpjq8T
bSFhmSLvjDymugvtoPg2niIfDTUdtEy6NpyDMvJl+MEtYwLUYmaHr8JaqwroOCi6t60248YwBw4F
DiGkU0GYWX8Ti2b+3Drn/D3rlf2NOm33FLDaHZRb+M98bMd6I2fVQUCzgxBVoVHgfAmHGD3Q2ksG
CNoCsHcP1dImhE2MHN+EHYl249LkT6tJ+efRAG+GOKy/z7083jHnZy/UY/xOeYN68idIkEFHsA7I
JlJT8C1v/H6AvrvsniOzZKTyIa3L9pB/TrHNYk2aXUp9uWwauZrhJlz9UW1aKIH68KSGZBsnayv3
QZMHcrNY1Pag7xIlI6SI1tqUWD1GS5v7rtByaWm5CLqQQy5H74YiKvDwFDH5uQ7XFEqtWQc5T9eD
phE5XKMNXIYwMxsoV+XoV5xEA2JwyVVYLnGNdG68IrFZjYy4oWKrU7KIg9qDJlIK/VOkf9Nc/rY6
xZ5EM23Wcupa3u1Ul89gAIl4n90rcBBNu6mL+SHGe8L2EdSCwwoKGeP81HcWUtuSea2t/JxycOS3
gIwUg5nB90yoh+eMWKO2c9pDlGnw1+5RKKL6e5+OsBth1Ody4xvE8HgHgdEqRJChG1rlLvmyDkP8
Ei2dBOyV6FCiiNRBXGBYlH7w1innhU4YizfD6KugQExgptIKimqioNDNiiki7zKcLKLfpIkHv2Ra
Al6AgtV6S+O0P/CYY5o50eIuXFueFw5O2w1EmwwqY8lJxthlHlpFmJ+b+yVr0y8U00OeeAAJXDEa
y8G2SYb80SCSGYte0qTB4xGzpCAzZ6zM+jY0BXhd7c+agja0iFTed1WzJEqUGat/D7ARN1Mtghe8
QU9+tqaQv4bIia3UMiEPuCbZkOMM9wPIJr0krrhvxNbEE3mae71kGzJP6VxIjxoK5ckwvfeaPG5L
S0aKt6TxgrroOcteRpCk3umZ6n+mxLXoMCeK3Er83ZU+NP4eI6pHKGZFjP9WoWYPAUSJh002TrjU
kMfO4BNB6o2WfYuuxIoi0SDKsRvwcTFRFh2rTTdtgUcPYUdWmX7E2WyOSjeZKPA36lVB3qMtDA32
oI+HZ4Ug2jXSVEZgRfAbAtpgFI7xBoFQCxFNlXU3kQsZhLzQ6KXLRK/Dw5p0a0ERtmj8aOZoKbRR
cdEo7cNl4evyskCb+llKwn+j8Tz4hFIV++gL5osdB7oIqrOjL6EsgDsDkU4SYNF4OLLfHZ8Cf0sg
CtlsG5Xl0CFOXPMTgVG+bW3YVUurUQ+P6hFnswWAERYstBXWeqIFyNzQYx4DWYJ9SL2jDXvyPRCR
8Df+1CUQZwhYlMDfymNaBIq6z3gJDK8YRTpxX6cN5FcyovKvWV8Tf6MhG/QoEzZ9zrBO0B7w+uar
dQ0sNCQyl7iQo78uRd/02aOz84AHM2jjqFRajvmzjtdI7EjLwKIMWKMPJoM1hqJzCLu+52CxcFsY
iT4owK1KvwLsqYYbeHYCjLJi1fQAhy9diwFeYVigh0CKTWoDGmwAG2L7UXc2BTVC3/yUveIfRK5p
sw8li+Re8lmOxzGnPbyB1Qe2EfKR6Qu+A6IZth29x2mWwV4Ew9Rus8YtII4VjKvDEvDpC0TEUQjz
5jj/TDlHRv/0WKcoxflQdDP+yJqScgKhetcbyXaijpdoG0C95kfWGiBqkDhZHZ4mMPWUsxcEjwnt
8BqYwZ8fkYsWbtOD9hlGguM1L2rhhQ1uA+FgC86zDmLm0zr3JYA1s1+QJs67uyAV7EBkrWw5T8F6
srahWquxIQMtG9jvsUhwSDlMXVdj9UIyKuhjGpJBc31e0yrJks/4ObOjzM2sbGi8vqySLU0JPwa7
A2HccDnUMo0B8PBnhRvP0dcP5RE33gAzbdptF4hsKsc8mPfgIk9N0eKchGUwEQo9CMABTQHpmFnA
URmS/KZfXb5CJT2s/Ur4un+Icp6PBZcpTKXzBxKVoJyC9J12ooNVm6lIN7WAtEOx8EGiTbu2awC7
icxHaFsHdbA2iz6QzKjHjJoV1ioyc2Gj2pPl3CceaqXUEg+Myy767TvhfXUyXoJtMq1q2SSjI0uR
Oe9zjWshinxZlSyTSZJ1OzY0rxECs/RxnJDVBuO3gRCBqhlmJqKmzQsx0TDb91HMv+HddJ9VJgjA
ZXoW20R55p+QOwNu93ShD0G0jPgWYrIyq239nEsP9wT4FjzAPkDFrJiETj95XabGMohBTF3kHcuh
STIOdjtmMP5FnqwnE+pcK7fCh49RJj2Zk/s1iFW9W22fgmQYmkmIMUyYsa0XQeiuaGy6ziUKqilM
0rwmN12d+KZsTLJ8jebBwGPu0ORWJLaZBqi5dTiweo1+DRbapkXUi+zzmkRuKpoZvloJ5U4YA5E2
AnXRRCDCYHnEfwLJlw9lwrs4rZBL4HgXZhrpjTeJdSiXBYKYus97fIJu6VjW3HpeGXgqheRCyMRj
rW3mNpkPxfXKBTB2+6TDk1UEIORfSgZ78rsRo4ZvoGp04jV5e6fJBEqZFCnbrBXzSxjEfbQbfLfc
Z5kUbWVF7SNQamZ/uM8ZS5p9kqo52IZWR+G285DpKBvGB9zSoI7UNuBSixIIrMXcsXDyaeWpIOr2
Cg/HhzzuQLEZtgk4nCMvTdvSxIsF/WnQBNCLgavyoR4lIj3kDBVS1262Rx11A/jZA0BMNhxKpEmB
B4u6Mu5Xi4QZog9QAIw+zzZ5KBZdLr3s/c1EvP4fsFOCzwWSJlKVLdyxcOMiOk+lmkL9kqlUQRFL
QAfED0cBwjcqp2/e6gFCN8xrvFZq6GN4IU3Xt9j58SVB4Pik44jVlZFzegC0SugDCsogmgKuDFGT
N6zxHu2anQVXgIXxHSgP9um6gFYpz3ve7gbL4TsBR5PDYFMve5CLB81y3nFH9gx31N4rA6tTge4o
unPMirLzrJ6rlU79s+QMlUKmRZLuNEpUNVoPuiwplEUKuQiYiNAlGsRCFFFHsroMOPWXCvN32QYB
pFzxpsx+U/U0nx6ZjD1WzSnn6P0EpPB2JjKd9pSeoqSu7enDVA/6ocaDVFdubJDQciaZHQSCdac2
K2gmvnU4mKKEtAODtw5ZU3iLqvUKbL7cahV2N96acNAXES8C4wWWld3MDG8wvD8y3grFWFCahiD9
jTavCaTu1O0nsGXOFcnbAHJofJnuAwaDXEB+rt9YFiGGIHGo/+EqDr84av3PNJwYZO+FjeDHDb12
8Kyk6IrcBh76lm0UrYVO2+xX0ObJhKSGmv1dCCp5WnS28VWFcjpB+5XJKJYy1FyUFIHhiSWPZlAz
y+vDZEmT7lIbdc2XNZrq7/AZkdFJREfiG9Y5/2sSeCS8S5G+37mFVpCzHRVuMj6nECZo230qfe7d
dMEg9dYp/KMYYI/mIotWGW5PVF/5ZqnnDHAJu9q0ihCiTtt4mJMjkwG70bRPTIkQfpmLCXylCN7X
BeaSKsPGJ69XFMB77XyAQLIuZzUikhWSb24W0YFM8JN3UPKNwPhg1/oWqSOVlLppIvBN9UI5tFfV
0BdPGwWkbAvDVwjR6Wea8PpL3Lj4Zy4Ma7eecal/wwZ4zh9mASzCxxA+hj24mgXNB3w9tAacP8d4
gOt8DG8TL6LxXZIgyV9qMbnbEZFUs3dWg41EmiMDxqoth7ynosTlVWKDKp9kFTUR/TpB9AaHC6qm
H6XOAnCt+YonVYcThjhs6TUpYxok3Q49khpWlvPZIBY2ClYHGtLZSG77RXC2Q12VIddV85VtErJI
Uck4yJaNJmYWBxouAsTySEnI4dhbL0h3MKgNv+klh4vUuhg+fAxfH+dqEu1z34uWPJqmpwDZzJON
MHvlsp3p8xXBwRw72leNmHoATZCP4sldbBSOP553/YMjhL2vG+dzlAgbLy/xtmsp8LkxXW/YtIQI
RSeAAioP3ru+UYsLPiXhtNzLFIHwjsFzajYUbF3xvXV6+oGmZvaxR13sZWkHsjwgRdfpAoycNa2s
VkgZRo3l6yZAPI5ERy4y8Njjl/mBM6XkfkmM6SuHU0Vv4estpuq9oG/hywbrfWtdu279jEd8O9sE
jAD+IpKmEoRNpErnkex7s/p8P4l0mF8SgXzgbZyZpd6hRYYFG9nVWVCgo5c3NyNzOBdyoBKCpzEe
oS5j/lRC7j7WVSjAkI/coI/joEcY2pLjJS/nlSfpbYo8wbyBAx+rCmIflBdp35tkn2duQAFpUcn4
PCG+PDWvjQF68Cny2Nu4C2i9C5M6+kRSuGtVk4JsGafEKOh69PZbA/8eDvY61rXauDxKwBigVd8d
lnwmw60JsjWpmi7tugq8ijEtcwIH/1asDWTo4PomfjFRxCSVPbWvhuGnKQQQPO/2JsknGQ1bhCfC
1sM2MXkwmuZJscZIJzZTPPGXoZ7XcBOuNMWthgv1wUhMpDQ6iPPKrms9VAQwkUM4xUzjOjUoDxEz
pb9IDHMDVzz7jFRqjS7BoBYvHsaQZcqg296mWdQXvU/abtc1BhFYB/69oZj6JPtAPdCflqmqBeLj
yIsAhh31D5Wi8/oW9c+aFHWamBu/n1Ve0tkhBrSGD12ZwHmIDjQbUBUbvVF+zkFo5IE9GqFBldbQ
ZgaQOpp/j/XisfL/cnaeS3JjSZZ+lbL6jx5osTY9ZhsImTIQTMo/MDJJQmuNp98P2b1TGYjYwNZY
t5U1O4vpuMqvX/dzjneCFu1iozZiW69q/WcFTl0mo6lr2SqvxsS11ZAnnB35oblL4lRv1gMR2W8z
E0rxSKylf7cULs9VbSbCB2GsKtqAal1p2LxR1J+jK2h7U7JqcWUI3LS2SIg4oZN6QPDVYGqHvKkr
dyeoQfC9d4OJa9AU7QcjBc++El1N/J1x7T15UseDSCtz6yhlZf1vgbL/eO3/l/crO/6rglL913/y
59csH8rA8+vZH//rfzdVXX6Pg+/pH6um/PW9+SP7/ceH+nsN0zJ4rf5z+mX//Zf/6/yP/K5/21p/
r7+f/WGT1kE9OM2vcjj9AilUv30FXzX9m/+/P/zj19tveRnyX//88/vPJEBdhK8NXus///2jw89/
/qnw5KBy9h/vLfz7x0/fE/7mh6yp/T/+e6BX/u6v71X9zz9huv9DBLdGbl/UoBNNpdHu19tPZIuf
IIasYwzlholEkTLh/j//FGTtHxOOEIijNvWvgMP35x/VZJGfKeY/RP1N+1GZ4B+UsP78v195tjp/
rdYfacNzNQDcz/fMaqWTLioqrLTgEGW6CkPLPi+DwdNTYbSkw1Hu071YW3b16MrqOg/bk969SNl9
RXddeHyNsTPlH30RH+NnK3VXCQptQb7XgmirtckCkmuGv7v4qFlBtQ4QpJ7qR8eGtMrQvwSeSnSR
rxrBtqQlmeVZxepfxtA+UIg2LHLRsyJdTvpXS1xmwEDBNQhWZfnr3c7495y/n+NrBlhepP2nxmDS
XJojk81S1rV8OHb0vFVo1M5b8raFOfzobQzvTcywQELba2aQMmF5i+yg+eCrP+HSPKnRpsvyVegb
B1Hft4W1sE7/D7tIhCI5QjsBazZ3pp+RukLp8RilT23+lWzWWnCRn7KeBZOg8UffkD5cgqzMgEdv
g2UaDYp4aHAgh3u+ZStVGQqpDMajkJuPdYLih0AlqDEfVX+hqHrNEgx5KNzoaUk0MT63ZFppH6le
LB4bL82eqMUImyGjusF5ig/1YJnr2+u4ZG+2jGbhumXnFeKRuvSqaUrbDQ8dLVmCpfr9VUMGtEPE
7zn9FwwnlJk9Ne7Fo8wlE9cfLPeoVeGqSBaK7BPa4F2RnaWiEbumI4sPkYoFmy2V5ikuKSQGRP3z
ueZ+rIsXnpxEgLSaNeRjC4X29hS+6VhcmETfly4aNKQEA3G+ZolWh5XaDeKR9zSZMVX4UdF95GMy
huU+4aF0P9X67qrQ6O/UapR+ym0/bPXaMqlZhdXT9CoFVwZXGVGvMLnvawQppFzX7tDH5/WRf6vb
ariD11fv2xGId21Wpk1vnqfE1MID6Vj/azMgoXF7WNcmEhlhjQsDegtyN+ej6iwrqwo6dx+l7kP6
NYzwg/bYruvyKV+Adlw503QvJIGHEQ4XmKFzUyUF36yCgX8U/JQe8tIWLMcmGO8Us7dzVAX6SuDN
Raw5LqG1Lt3+5EYmjB3XJlyq2V2UVZEsFmE/Hg1d2JLZAEMjbNvkzq/SVaUsMHjmxBq2I9ZUxUSc
GaiC9baR3qF2IuqvVQJL8+hVPWXuwr8nVANhkHyREmPdUuDigVj/yCx0DsZiXStLwO/rX2AhTMHK
cjbedATffQEF7DYlFzIeq0pge5WfDLeCEr3uQu0QReO3lIxYgTuPeCotubZrc82dP3W3Z4m5+85X
2bcUvy4b/W2u6ZotiTu36e+SMT4InbpXzPTT7Q28ZG+2gZvAG8MqYbaVtHox7yrDttIUoshvM9/d
tnTp26ZOpqC/IGFoXBAzp50qeZRakScesXjX6O6WstbOcvOT2S6MaS70+LaFqDNQwOM64vqbbVhe
90oSlYl4FAzYoe0uqEtbQEMlDt0X15V5wWx8r3r08pJqEwg0ApjuLrCiDZm+fbnY12fypueuj5G/
+5zZyOU48UdV5HMkaiz0TI5fw+rFR6owE2wB8s+UJCwyY8FhTL91bhV/i2gSun5TK97zndTLQDtJ
CYvHtIuDndX2vwMl6vY9uaWF6/hN/mZuyqKh5iRHzH/nwjFj2ecFYq/isdOaZtVmmWa3erlXhfSj
EXlPnawIdqj2D2NROoECzXJUPyTx+EDKa7SpVIWbKmkyMsESeBvKCVoqKbYnis8elSbKNo4XALbl
JT6uM1j7djGKp8yVfvqmtpMHasqF7G70tutWslwt+KNrB+T92KZA/Z0zAE+k8Uhj8VSAI9FIwWxP
68W8+6hRqr19QuYMyrd9yzWCxhXqU1MMdW7LKCAqeWnJtSxrlFmU+qmJms+iNoY2D9PcbpT0B0Wa
Q1ao34S0fAxM/45eGrKtB8o+6atx4Xa7jJANSMoId0x4vKkx+fn3EHzx/7mNeKy5TVedJoPZ1EZ1
wcqlY0ByHtkhyQQvT9CjnFspdYBbiuLJR7MkmZHLD4nxNEoNQUIv7m/P8FVTmsLDTSTEgkd4bkqM
LZJIoiGxUXm10DvZJ8XoJzZ5/9uGLg8fYyLQwdvRSIOeIDNDgDdGfcDQ2FTlM1Ie467ucnfnZYq3
EMtdNaWLLBTyNTxBZ4skSEOSN4TJx7JVh99m7wW2F3Tpqx7or7cHdXkUGNQUNAIwJbyfY1gRKaNt
iIelNBA3NFq14/ZOP9YI6A5ZvKD2McdNchYwNjXtgrkOfnJuLKJ9eQXGST7mfm5rOt3ojY9QjPeq
8VIb3xJ6nwTBJ1Ka66baR+K2UvwFPujl5qcRDt3aJ6cGh0SdLWHqd+ZYdCCJzIGMMGFAsk7FRP8f
bBRifaQ7JSjxvNfONwqISSkM+k4+EvqJKzA4q9SVU1s+3V66axv/vZlZ8KiWCT3uo0bm2YyjuINm
TiYy7xcGcyVyYs6ma54Rse/noyGdlguuMMrHUPk1ZONKiF5gn4IbA1T1Kxb6lZp8rtPvYuncHt61
M/De7mx4Q+7mtOod5COsAltN1Huj20v5ktTFHC//tiffm5kdNeBTSoeokHwkYQQW1VXWma6OGzKK
Ko8Ramq2VbcHYuXyiXJZcEeVJXmMjCh4oPTab2+P+cqS/ktRGv+M77zQa6xTj43jGcchg1Svm7yP
CkleeUDsNkbfNpvb5qaxnd/xJmKXMrkvYhnZmEsFuYpGFl2ttWMbflOo25FRsb3ekXN2bA1qwmvu
/aJaOIOXRi14YvQlozEhxO852WYMutZMq8g4BsA4BJhvH2Ll2A3SQxSeTP3O0hfsXVlhGmLCxTDg
bsGMmEs7KS416tzsrKMsNZsijqlPOPCYqZfaGbBURCHXZfMRaVDbMGD1KuLCLM8lj9liFnfgpAqC
5yN2m12GVhTWZqgOvpM03zXr2eDeVcOd5OWbqLebdu/3R5FydCpFayFxxNSmSmvUW7mHbTVKK0qc
96P/09KWWmBem5kp845OGoIlkKlmRyxr8nAE3uQeoyyza/cgVoRzd0pJadoWffpVkj4AjflF3wb5
0l1webynxydGERGbYo5ZKNuOSk3Z1fMcWNOfclqhRdQ8tqShqDM/Gg1dt4AQlAL9UqxxlyWPWnCU
hL0XLKkQTGM8PwNg+Qlzeb+AdeQsnDvrPIUVpQap50SpuS0G6magFy31G5VJO08RSnWz9e1Td+Ua
PDM5H7pIQdXXpchzIGmtFe0T1QU7Lz9krzKS9Y9dsxJhDLQZet35V8NbuPCvzbtBW1DQk7AxLno+
BYPo94mmeI7hRoASgqxYSdZo7fuiTRc2/pWTPgUXHDtoGaTdZ9sLgO84wLj2HP1Rq201OKT9k9Gh
OqZHm6z4Kix1wrnMR+FNQB4Rd74p0sxPep2SG6OGEjojtZd9rB4G71ENf7esaBS+NOozEm8rF8VG
3XuKO5KMttS/hut8Uwu2LOws4b5CjNd1OxvMrF10u0EEmQNGLgzs23vgIhCZfem0Su9eIJ0ZaD11
t9Cpuq+K99g0v27//ouLZPb7p5+/+/2j2huV7vL71dZdg8yAbbYtgu9t8/Xv20HBhFQZmnP0GJyd
YrMt63QYh9Cpu89qWT2ZOSc20Qcn8Lolib6LUJUxUcLRFeIqrq15e/EU6Txqfy5jMpJ0B341fpHc
gmfUmCOdPzTtwfOChSBkbhNGG0ExBwXFSsTP5jLsYgN20R+UwDEVARimK9p64wG1HgCNRiC6bDdL
qt3tOZ3vjcmmRF4On0RLevJG52snaL7QR4oVOBnYJaCAsrRxZXlJG/riVnozg+eD0szjiTYM52b6
UqdKDhjZ0eO7yqVR73DfRg+amn91/admAkKn67hP7Ep+7TcCbSbSuyYHyKGvavlRcPe0KF8i1F14
xvk3zbatSqMEHisMXWu+1N2vOi9sWNdbyoxbPbfWXfe5qO/9oH2ywqegeKrjeoHS99YY7P11AJGK
xtyTWLQiGwq9rc9nJR9BuyUNC96hBXAIAKnsoliS7hS3rj4WXqmsyK1Jd9R164mGpD9GORJIdRXI
W0C6yVEFWM+VXdfd3VhTMwYpE9tCXqHOVKvJOk/qT76m/hCaPFnRIiXc+L4vL2yg2ZWG8uCkLk6n
XyKO6Vk3e+UYte76RD2dU6QbK+QdJa3zYqurytofuVb3t7fr/IFwYW62kQA3hWMwRJ2jxupa02w5
XUv+j9F49fQTbMC1OfykcY4WLAgczI4mZnXEtQmT8QdkMuayUKA1Ak1zFdEZy2IbC0Trqtmdyl4g
rKuiAxqzv28P9JpBPMCkEEoSEkXE862RSGXZ6lEiOVptgTPR97H4yaiBDYGTb2Ej/X1r+B0yq5Sn
cXqzWZU7cuadkksOuKjU1irjh5uKW7ek1tdO7lVdKvXNbmsKUxL1ALocIvxC07y3RNa7K6M0/Q4Q
g1LQkGNrRVQibFn1Ts1wLNxyI9F0dxiChTFesHmxiWAa2ShFRjvpIvgKvErtVR3+hy88e4MDzGPd
q8/T2wPp0uGzr9uK/pARFgJJtdYIUIIwvT3Nb9703YGfhk2DDfYQjcSJQ+cN2rPc9EEJ15UDzrNB
XLK2B/FbLMPBycStpNG7z/Bs7ykYiIYPhr8ukqMs/B4HJNDa4tmC7fjTA5Fo2o3w4/anzY/x25dp
tIalS7uIuvXsHkCipinVSqocpfLXrfpQCL/r6qUbvtS6tVfcpYf+9ZnAa0xlc/R/5q8BhAQ1zYNH
7DSFHfrpzhDqTYg0uSEMh2rM1lJgq1GO/1sl0devffGgRt/q+iNKJhvXX7vZnQqDxAqPsvoseemC
l5m2+8Uyvfu4WZgOzk5A64SP073IVv17C2qNXh1vz/j8/vnXZvjLytud+e4MZKhoxYPeV3j/30bd
ruqaHpFtsa7EjS6IpyjahvI+dRO7aPbp+LGH9Xn7C64Ok858bEhRM8T5mmdyKgZ6OFbOCGK08fa9
W5GRO/x9IxqXwxQrA3ydp6Qb0wzKmvqX05pUbOmHsI+MMUbcFST7bUtvgI75suG7cJnT4aK0de4z
K6Xx6yaXaqcV62964G68/nEMqnWt7mSvshHZWCn3krJPk3WlnNoGXtyd1uyDY3EfusOO6/JhjD/4
8tYnr/stsMNN5yKf4D63xSFrd5kBZ89GZKIolqrAV4/DJNRApAkWWhdnr3bwqLo5WkbtRIJ0z1W/
Ebp2NfjDKQDGq2aqnZhHofrtslA+ADAoJLQyWVXBsQvSVT51V4i38pcGrG6dr2NVBK2xhN254rIn
vVyyN0CTJGV+0ddS6Gl62dWOb7fJYwM2SOhPyuCA85PS713z8/ZqzsvVb8cDMSESz7yUyWPMgqMA
Z+Xydmqc5nddwyak9w0s0hNoG+DhrZ7vA20hTXDlPHDj8qSjaqwqynz/ANPt4lSjPQbKkOM6yTsf
rrIc2ZVo+AumZmH3NLjJ0/I2Bl5jGfPOLGZVcUNUY+900Wcv/JG7n27P3tWhvPv9k7t/51ukVvbK
vBZ7p6XHZgwbmYrpsCRUNAXIs/N2NoiZmxQzq/SlgUHIorjO5YG3Pey2Yt94326P5tIQ0sdk1DQC
ZTT45o5Kha4eGTQecrIsyHa+lkf3dScOa3McpnSa7K1v27u8DNEXAapAPwR1SpFOs/tu9kZXC1v4
Hj1lQ2NfP8cogLmwj5OhgX/A7vNCacHi5X6Q0Vyg1SVmqdrPmwi0QJ+kVpR7JzYtb4PIP6VCGuEs
WHnbVucrBuZJJPk64THYfbNbfkC02p+yAU7WFsahjBNzaxqNbHeQ1dZNmeT7Hkr5Pi71alUN6e/W
bIZN0Bvtykt6tAhg0q/aMmq33iB4GzPq453ioYh4e/rnsS/lGo4HcRr1NRK388pN0GqBVYD0dqy8
W1lWYItJspI6c212WxjlC9auTf17a7NdXFlWpckDAWELlt6rQIpU6cJD79qAKHrBygOurNBt/Xw/
QSRUm06NBkfJXgz3Y6CxjR515ZMonW7P3PxFiV/BVXJQVI2Ck6jNUyRR7AaamjSD4+fZ1o+/ieUW
MjA6Gnb/XAKE7LeW+dk3ab7bS7Y/fAvCU+LtQus+4tkm7eP2VfuaBgYEuG6n9j9uf92lU4JxBRhz
6i0JLGce8HSGkVhD0Q0kxL2HAODkyoLXWvjpUj+7a0uqofNPXwIRyU5zWo9351fPgKB1ApDj0ayf
PLXcy4n/8fZYrpqgOss0U7eg5H5uwhDUplI7xgLdi1g+lWDnFeJS/XyeNH9bTzQmNCB95GZISJ2b
GTKduqGuDU7mpogD4hd2niHV6xIddrQT0NnWgqrdp4IPyWAYqo3ea8ldXZYV7JpQXvAf1xaQhwsA
K/DLHMxZgBXHgE7hcwwOL8RnjY0TN8kz3L7d7bm94u55EkJtRtYKqaP52zeODfaGLvLw7PxTarV2
NKabsvw+LAm/XTuXwHep1vAwpEw0m91Rq3S5UKLRgY3yq4ysdco/wAkna3m0Xoq6Ehcm8DKG4rH7
zuBsY9a17Clm52GwqXedFNpS/qqmL7F4gN0um69Ku7k9lVc30FRxRzSK2guZhPMNBJDRTJLGHZwk
vJNoEShLd64Oj6ulIy/vTU/9iejOlgzjM53uDlXqLTylrp2T6bjzH/JDxLfn9rtQKhREIUfHMOLR
LhUv3wmy4i8Mc55ffDsnQE1IYRJN8dSYTSyUPyEpAoNXvRFRuF23w7qk5We9dim4hx8UYwc8BTmr
XS6go9sUa2j694EC+jBaBdE3pIvCpLgra+XDwvxPR2J+4xokxkBdSqR152DEBNZ+mWp8WC88w+wh
P2H7wkYunqWPSr4NtG9d/vm2yWuHlIkgaw0cgIt0NuOyiv58pCojp8fbCK6yNfrwkMZLwvjXDilQ
KfzrhDugtnO+sLKcWn0sjqPT9y2EM5VEpGIWJaIV+cbv/J+3B3UlIiOIBDdC6oaNrM9u0BrCkNXX
nuhIWS0iQBR9NGNBs0VPqR9g9CQ7eJjGplX7/m+/kfEMZOR11aSH1EXrg0RMFCkPMWwl6aHQ9K2A
KCYE6oVkwLXxkWyedL6Q8bvIhw100VHdLBucMtpa+i8ZnblSdKIkX4nmS7UkdHvFDYGxnzYIQPsp
oXm+dh6CEl1olYNjiPHG8D0bXbm1Yq4H5AxE8ZTmcEzdl7+/ggTwItL6UwdYbXZ3yOXodXTfYYTe
faY6g4Bi2kZL0YbctuFCtvbabE74d2QCgTSBhTsfHzS9PIThNTierMYInzTA+ryf9JFaWcxo2GF6
CXp35TjI703O/GwvSJ0gBFzUvTfCq2kPctitOz2jFqitbs/kNWd3Zmvyue/CG/pNGIlZqIMzoJ5j
NNlz1qVrrQ+3bqgfovghFDYlaLvuqAXdLh3rT8iaSe5PS38SNTtQ7dIZzJ/N+Hr7s65cpkj/6lRV
FJ2jos4mfUAHKozHAL9Ti47r7XIXnrh/aOMfmr7g7q+4OEq8Ci1xaKEqkq8+nwBXGqO2VLLRqbO0
2XeuOWwF+N6HUBmLw+1RXckaT+g7lKyo0ExOYJaGyAa98sUxH50o/lDKn5LoV2y81s/ItgXjU11+
ioXPaX4Pyb22Nt19He5u2782VK5P+v9Ce5hoY+dDFU2h6uiFxayqfbSjL8KrGYzeBnGOeGFbXXMK
5M7wcdOjC1bMuSXZNwpI5twbHRzOk/IhG56V+1EO1nWx9fylTXx1XO+sTV/zbg+X/Zh7QqaPjlZ0
qxoZ59EMNkXjLby85Gvnkhc8wsDTu+ii5U89EGZ6NN+kNr2me4FI0jh3LOtrWqIxAi1+RNBK27dw
dLvwZ1mtEROhS7mrrMLorqgOhQzK+sGLc1senzQIa7lJJc541NP17XW+5rLIrpEIR5aV8vZsPty+
UHtTc0fHHzMUl0rl2CC0Y7dRKdkWRch1hYavnZnQ8f+2YQhsTAypNvCm8wClGKq8MsBjOsaXCNk8
1ApM9DbGQ4LOUfL3Q5MJo0jzJW7xCQl2vuiR0HgDTxjR8eG7blDCofVInQWbsomXegXNIeVTRAjK
Bh4IoT2pozldKAytrtONTnJMw3vRYzFZZ2hB7OJekqmolwi2QRFe94B+tuOI8OKojdK2KeF/eziy
ExqU6UOkB6gwNHp0bxLDbY227bZKQPUNgnbzGMpqujZjqXzIEQLapGWTx6tRd6UvSts3SKmBozN5
IR1jYDCn3vfQyojBf8WN5/8PvBSopuldRuaEho0zj0iLqaxAslBxEmM7limtckZCh3Ljp9leCp6g
mK+QGoCiTIcybxt+Q9exSWnd2C8xFq+ct7MPmd1NUJWL0G9Sxcmah0nvIhmOZkVu2lyi1E2/aBZY
Y4jOV2SjQbqbM8fYUDwpkSFRHBHoQKWSs13im8zvWR6FU5rsL9rS5MPe+ahk8CUotO14LF+tdFV/
HX9KH8Q7a8tFu1YP8qH10K5ZWd+TB++lecnvyu3to3mFw8sHgA3gOp26X75le959AG7LHxAyGo/d
nXdSbek+UOkSpJ309bjLPz0Fx2QrHKxDtQ8fkyUHPc+/v2FV36PqZxOcN1afiJQjjtkqWhV33S7r
NuFzzUaaKuALl891a1NqiCyHQqA/cw2kP30lH13pKJWETdtwbXzzn4Z4Kz60H/sla7OrbsJInmHF
Zs5WDfvSR5PTc/Jml3gr6qzpQ7OmvwOt7NVoaWizqw7S3TlQbHY2NStwRTNqQif75H8FAWcei1/F
R3qwH+I7c19/dDfIRi/snGlxzk8H6pHvijWzrasOQ1ggRVE7Rbf2pXW0z9IH1PDodgcG9YPx03pG
CW7B5hQJzWyelQMm1/Butw6upMM+oRygAecx9m1DgnEr29RpR31djE/tp/ZvtivEx589zmbOBtC9
qQ6EZw4tNO7Kl24nd/aY3tW/pSXo2WzHTLcJcL6/3mezNVQhG1k1PGzHfIyRSlsVn05wlBTf5rK+
PY3XAoH376RZvBl7punGFjk20RafslX7w/RX8n228EKaM9ymAZ25z9mAagEhMiuNFCfS7lECNMps
JfCSmLoKGf1DXz0Z4lqi7BEPD7VOC9MSXOIGkQs3PN0e73U/TsKC9xoB/RxZI0VVVNV6oTiaKDyg
0onuR/DhtokL0NC/BvuXjdnODMtGlOo6VxzaFivrWN+B2oltY1ciUrMp3HX85bbBpTFNT6V3J0Fu
zSCME8YUcAg06C21tHThX+aV8CoSvDLeBDS1nT+nlb7MRzMVUNTsD73+u1I/1yt1+NW42+S1oKfR
wlU082FsF8xRlp7EAIio5oR5pCfHEjVSzeHW3Qbpc5/skVVZMHI5bSCuRYBw4KxgRM+DGEsWKz1C
2tfpfL1eDWmNAD1F2PXtxbk8yooqERhOpVf+MdeHFyCrehmqpE691Qs6FowPkCgDp9S+fJTQqL5t
7Mq8qZTZsEIibiI/nO+EOGrpAxx4mqMXyUPRbXxhnSrtAlHzCpIEoRHSuxQOYf0xrnMrZW+InWJU
DMnNSxB4dUmLmNrbl+IQPaS9H6AUNQI4jzpp3+VGYsdItj4ZSp3tCtnL9p0WhQtreZkN4JPeUr48
aKYE6OyTxjCVsjbXnGpjGl8EcVWor+hha8LC+3g6uueXjooGKa9jiaQDxZjZ0OV61FHfryRn9Cdh
o1X2Ck9GG8KFTXO5jiAbuQDIOJjUoOevJH+CCA+onpO3KuKdjszYSi4Va0PGu9zf3jLzsJOzNtma
zrUCCAD0/vnUWTwPRA3ZMUcaPweV9Vnpw40MKiQS1121aREabLhTfUQCTBg7wi7Q5X2konF2CISf
vv6CmlVESNP+vP1dbwmA+VRDBKbvwQTkAYN9/l2FToeDgOqy0ylbr3ZXVdMd8+JLVYw/WnqfFFQV
4nbcj55oK+FziN5i2TyXxWdUPV/oXLzSU/mnMpqvtz/r8jir1MWYKLwhtbi505Ag7ZYwimVHEu6M
JFt1Q4YSrG2W/jYbPxE65sOCd7+SEppMYm3adFyjswWCM5VKIT9xktPQJquKGyTM4nDliZEt1Dy+
xNBctU8Fii2R8ux3G1ELbbc1Dl7ZLByzK1cbfRQm+LYBtNogQjlfFGQto7YbfNXpStfayAZtEQs6
eO7boagc9J3FVZ4JaDyimbtyzUzfC8jsbwa5a3//3XXgQ8gaSRqPUJqnziJOsY4MpVL5kMjK7RGp
TQF9VnJldmLdCdGx8hcyO1cqW+cGJ8/w7pKNyirRPSFQHUPqV5q/MYSvtdGsKhMmXbSp46faFu+L
cJsbm9sjvWqZ5DllWZH+XBfyDq6JrJ4wlLrjP2T+C92H15mwE5yQOFToILOlqIehtaxsxSUi0xXf
gHgH7g6wLhoo7MLZoJXEFVAN1h3asSMoqaAD/q1zielxDrTntQNeZvK2zDdKtfJecRNZucnjPSoJ
+0F9DEJYC/HGMvsFONOlt58+i/oenNtJxGS2+LIZ1LT16HRH0OS9Uh1yL0OqVFqnmbZ1q4U79cp1
B32KzitQFiaexLzlfetLaoeQreHQxcItHkp5Q3IFCeFhG4YfYGInz2X3mKkHPxzuDWkhmLy8CeD3
cfhJCrP8+jwSUkxpTAVhNJxJAczucppNGTmiuqOZ/f3U3Lmp2Q4XUXEs+6AzHB0BYGErR59AR1OZ
eTTr+7Bvl6Z1+nXn/v3c3My/N11KddZqDadWNpOile5+aMOHsPkQtz/j4mR8QrB/Eo7ejRQX8s+g
KYd+gT559RMmhiAoGdJ3FzDIpKURW60YjmXsgvyYuScvfuiWPMf0trkY6Dsrs0PUpfWIKq1qOD3M
8CH/5FOB1+/hT7T3alYfSO+G4K/QaHEfo2ap0Hd5X010MYVjAtYeXtFslgEZIYMaK9BPETik6K9k
ObAjg/4uK7L7YbG2kFUdV3WhgLoK6ijKHotK6j8HuZcXq9EXBO9gBE33raA30+d+KEzjMPR6SS+e
vpHu2qlXBTluD9XkVIzRKmkDP3X3qB2JdCIe49FcNREw9HXrdcYvNEi1xB4rtTxqipIlNsLk5UeT
NvJfVH+g0ew4pTs5C6OxC+ms0OHaaAV0FzWe0GxVNacOkgt9aNi1gDp3E9VCbKPmG3+v0Tsekf8v
0zuU7pNfUH5R/u3Exu3WaaC3Lx2V1cRWNcVvEE9rRXcV6Un2Bf2mhheZlgnHhG7v8qoCwqDZpI5N
1LG9uLcOPfQrKER+k1QPEpKwrFXXk6l1h3j4USYdqkLQqPvwMaI9+Ijv+9ygOjiu1EqLHyIpjpE4
Lt1kjeJtF9Fswoz7qYmF8DCKqG2uOqoJ1RoVyzhad9rY/dB1v4KalLQ8/NFE06gaCDTu2UihMpQ7
L/WDxFYS7HDX5fgksdGyYhtkaouwQZK1ysehUuOHwQUtufCOv+KNTGIfA2cEoNSY18W5o6BsJWFw
kjz9GFJC8aLvgtEvhH7TgZgdGAswGcgKGJaAxeXzW4eOEwXCO1Z4EjTts+DWT2YXLOkYXDn6lL5h
UyJ3Z3H6Z+fCVaTWU3uBzHsS2i0SL92dafXrsn25fXtfHQuW6KRmwXiZY/H6nuDNzcPoJNaQXD6O
5cfbv//qON79/sn5vAtLBLhbaY6y9akOKS94/tYM7lUXNscSJenK0jOAvwYyDfSdIU8XWp1tFZ16
s9qKMW+BGn3b3hKXuBpzVRkCXICE7yxNX/LOUq4NmaLQ2+kUrczHsrXBoJOLpoNPZ4skH1aaXaj7
1L49j0vrNM3zO6NtkOs68N7oZBnRD0sUJq37BVjxPOl8MbD5niu0WFAEbOjf+u3wyz2qh+iheXA/
j19vD+b6WoEp583Aa3gOSPQClYhbKKITosoPw1js84TOMFHjHm7bufI0mZbqL0NTdvH9rJGjCRHE
i065+Zx8p+MMavPFOgbZttLuAIE+prthtW4WnqxX7rQzq9PP31nlbabWLrjgUxjbMm2gV3K3ooWy
+pDuIPDcHuI0grkvkgB1UClF5ehCtcItchBGrmE63G1Heq1AsdZWjaLfDbVTJ18DpLVvG7y2Ecky
T29MTcHVzl5YQRikLiU7y1G6DzTaGbol3spVAzyncUjkzxGHPZ89WWwrXfZay6msB5X2KN7/ZMro
DQpKFeeKNMQMekP/lT4uDdeF4yvbrvQsIDsfVMkW5umq/6gW4lI+ajo38zUCekvdyuCFxP86H5FE
42JFpk/PFKAnA81Q1XUTfCq7T3k7HCiz9MW6aT5Y2dYcPonUKtVk5VpbrcjtMFtwx5cnj9TbVNhm
/Xixv72f323NDFn+rMh7wQGkaCtlD4ifthnhQiHiypOE9wiYZiBVEBrBa5yPOBYKo3DT0Dvd/xhO
4RdNvxt3Wr8hJfOqunaVc+pu78rLI4dQ0xtWwATawBDPDRo0U6TlSxycdHrSIFWHeMcuPca//YC2
eek2WCpLXPGVBhcm+J63XBsluplBQez7NCLSyBS61fjJTrU+W68aWTfJpqPd3Wj4j+PfrgvioqdC
JK9dgmUko+ZQtdBQskxv2uBUUe1ZQ5JKtjSNpAOMUnYnMJvpwbDoJwZTwD/QpV36aE3SGrfn+nIP
Td9A3hsQK/STeQt1oU1IC1ZjcMqDwbTp9cHxqTPhkGvukkrK5bJOmruEWTIAJ4j5s1lWGs2N0zZM
T4a0MoVN3axI69JcwRnH+D729vQK2twe3OVZPbc4i1eMFmF9SZwsfvCq1ba/C09/U4SHNUT9DVIb
JEOezFTsz7dO6wWJGdAN7FTKgEtWo7VKlQfPWtOnpKU7jm4snI0rt+C5wdksunE+BlGAQUGyzfq7
Xq40xIUAkdf5noYYrQuF+kDrBByCavtOHdjJErT82kK+H/NsWpVJgTDS+AS0+hOa5IGKlbUN3XG5
n8z4RT7dXsUriSEwxiReJrFocpLzpu1JFYstHKn0NNU0tIdyeGqF7673KDUvSXbf5K9V/oOGSubv
XgI1B1olk5AmildKH9wjyLOKveRuLMWFk3OFcDR9FktPvoYqnDiLsJoyjmj/ZPFZyVrwHlCwTr5K
38FAGyvxh/ehSlblTnvsDv+HvDNZjltJ1vQToQzzsAWQE5PJMUVR3MBESsI8AwEEnv5+qVO3Wkyq
mVa97dU5JkoMBCLg4eH+D/1av17+yzb/ad8xONmQgzYgrLGzgzUbCq117Kx+0EbMopZwJPhvZqwH
ovy6LQ7Of128YDiuLqdLBRD037vyj6OmGtED7AylesBt65g/6C6ZXvklbvLN52v915eKWh9VeK5+
TO0Ur/4YqO+7QWZ6UT9Mw3fTBIES7TEQ9XGM/ParXXm/0uhQgBq2rp20hvm3by9cOj+C6hBfpWEL
lYxVxQzi7IPumriaiWLmgx5Uu2adX5WbYV9th222nvfzNt3EOyAc2/jW2un3xl2+rtf6Vt8Umya8
8CpOI73LNM6e5OxLx55jbmnLmA8VjDXRP6Zt6scCKpPDf+4c/GPs7NaTFbZn0YXA+XuWn4199onL
0YA+3fMW2lVzXd8UO/PevtevqLFeubvl3ntJHqajtYnWZogb0O4SCPbjiXyaOwVI4F4Ukzgi32+D
CbpRosTM3dYOZvPd1K+4y/iGikPwxqgfBmtNVeRSaD290PNJg6im1abSsIei937Q1m6auU1b68Hy
9V9oaVdheYivQUDdRX59W1za6h/W11A5BE8JzgnAyZ56P5wqXRtnEcV+eC5u4xcTD7HMt2+bA7dd
jHLVC2nch7MQljp5InVlIPg4G57t6xzmUx4XufegeysUfgpl35oBMg0YC32+b/86EPQ0qECn7O28
2JHLAiIAMI8HmfyK7pXpF84mPkzd5BKE7MNt6TSjPwY6uw8OKOlDQGFGk676GZYz3vA0QSI31O2I
8wxGQ59P7GNsOhvwbH/0ou27sWZmYiv24mv12B70b9F6una3+W226VfJdfXTvNQS+Ms0aeVrJy0J
y4Rkc5YNR42a4Wc1Rw+j5adbY58Hcby5sb98PrlTXH2397m+/znKWdzViqgpp2WKHkp//TX4/Hd/
/JrPfvnZDcIda9xsJL98vJGW79wep7to9CkQsy8uDHUKDB/mARP1RCukxXxeZW+LTJ+VyYge1HsV
C7E3b109Rt/UHdsc7bHoq3e3XKh6f4QbGXToUSBFRAeeM9z6999xJLElGC0tfkRVbw+aed573gpZ
8vXjuFVfu4N7U3+1QuvS8XAKD2czpVlNzRJj0BNS7GxYa2otPEiT5LE0T5jFHpA32Org5JK9atf9
hXPxL7sQqUl8XU6tqVOL6v0k28712qlKk0fQhBsHo1/4ZbcRlJoLdavT73k/q995How1LkeI9p4F
xZPFYrooeU7Cnvvzj1o8SmxcJZ52n2+UD1EKBIfLCEBLuI7Qr3g/H3Oa21jF9fORFgAt1gfaibqx
/XyMD+/s/RjnpYJZj2LYZXHxqL1VjS++LjiXXle5Ly6KqH/Y9Wcjne2Fro7sNu6ZTVz47sb+2SG3
9zX5isWIfp2uk5/Wj/lCo+lDvDgb8XSW/pGnSR3rNZQXi0dx561IOz9/cx9rDme//uz8nwfTbTOD
X58c65s+ADJ7k9vb8TksQ4vmO23w4UKQOi34u413NuJZmPVUsThQOIvHlldI7/UuG9ekWMvBuzOd
S1eH0y/7bLCzaCsiI8Kzi8Gm1ev0pUCjPLTuV+5wFQU/7iPjQlD829QQhSKrpX8N6OZsapo+eq3W
66xVjRG3j9l4+ybHwN3S0XeqC0sH/eDj5E5oOmA+J1wYsfFsa2gYNNNSYe0Su1uCbBHmc5K7DRG/
oDDgF1OqlxAqsarF9DFevhpd65noIctZq01fAMPDBLBFmMm+s/VKK/F4UYq8s8PcTNrS4NoLev2X
NVK71ANFi73FReducZD3Ys94+S6VqYDhgazzvqyaMu99hNWcKB4ftQldM3xdU5RzaeHhQ21jivKo
xOmod8OjIOIqMvAKVyuwJ08QZzDafltjvpYHqTLV053dxQr2fpGLt2rTONkJcKZjxax0jZnemUsr
7bXdu3oTdFGqtVeuSJfqi4YDPZK4tJ9cJFfGwfWxP2+wrEpmq0EQZ4rtYBhiUYVYJ9bms1u1Jze7
XtM4xBo7pS9Xym7mLts0GGzXE7lqmA02Pqq9Ms4qf7UdksLvkM+X39nIqfMMO24ZbrIqQvWnazW3
WePeXNjXXqpL5bFO5NIjo5D2vxQbBextisHxKuqZeGCZU7NPPTWhUd7YC9LbVIM6fGiNX7K3x5s8
FQ0y/0sG8okmq8U5nvRoewwjFoT+LHslX+EHD1evzTNbBJYUGoTIKen0QznifhjgOSke6OM6yN0k
XmaGOO91MagvPW9D7D9+JbUDyyM3YizkW6FWvzSM7fHNFPieBMK2IrlaTIyqg9SenRZR99Ycg8pR
u5MRZJPjerNY3BAT6eX7JsvcdeUU6U0WdfNtKicEI8ake0mVvnhwUzOF3uZ12CsisySeJmxG0TQv
kraGere4d12GAatv1Eg9UY3X5M9h1idQT4g+HLpoxO5kiWSqBnCGZ32jG2aBJaA5DMW1g/DvGI6F
W70MpqrsyxpdnLDWtfaLpsT5N00d3K88TyygsPQiDSvFjpzQyuoFqxpYeyHuEWrrS1Ahjq8npdWs
O6Mq4r0bUbZftVOHb3qWetXB7Ar7e+PWlrwq23zc4Cvb41ebFrxiug1N40saOI+WUVVp2NaVfG0y
42jHtTjkCh4nG2vS1ALbZ23c04wVaCq37P/AHnrnx1LAIPIbYeibuXLyt6GLeugacR8n/lSMswi7
2MDC1wGetVGdMU39Yh4KZ11lDSX/Ke0LubacaHnBSElyFqpNg44qLn1TEDlGrPr0kNoHOdke9P1I
DKkvxnLaLkC7IOnZmsS8rU/cPDTUTP0hxs5jsbpyKLDdcZGBTkyzWzs9OxpT1uj7UMQ8L9oAJ2l8
T8eCWcyTFfnFbwka8L7W6A95lN/p3lgCrxnyESpanIDldBR3yoPaQ8o4WCy434emigDcwftuuGpL
szGCEafCt8YWunrbEnimwIoGqrNJxXfdcKsNzAl74pXHzUd5qOKTefScYwV6ZcVRZ/i2AjGNuFii
+Z5PhZRBPHhShHo86QLbnGhqd03T51YwldXwXBNn70bp5hR3xpN94qRghBMMXZN98dwqE2FRVO2r
1Uzeg9YsVY9ekVK+DnMufinotrzkRZlhDtTjm4rGohdZPtU0eaegyvVW4LRcQGRdMBdW5s780iOq
sPjxnBhU2YQQfi3rATN7JwP9kMpB+TEnbfxa6J0+87NFM1banMUbYUStxAxVK7xgRGPnrQQTccwm
M+XIRhxl8iNjYpA0WiZSLlNfvp0Ig8V2HIsnszYUd1uhYHUvKgdNfHSQ+w3OkLO4qeZOpa7oKe6j
8BRTAoUw+pOgW0PO5qrtxEeJkQr+XBk62fQK+jHdJARmbO77tngZnQXbPywzh69LuQztqqY6+iAl
ZrK+a8fa4FPgk0Vg5JWNPD2zZVHqykaMLJqdIJk8bQ41YMQagKzRnLdRnSdfozIeOp/P2Xzu4yk/
VpNZ1Dh3ASH0jUq2ApFFVWZ+apVK7xPtxnprNo2HKrLmja+aVlrfMYBVv2lphySs1UkLkLtzMkWu
HAPD0R6Pz8fcitvXaRrEvhvGfuNmhnKDQ66A3UZWOwQ18IjCrzk5kjsogSBVvT6TJWTTsRWrvjOG
O9WeF3zEUzzWb+KoQao58mpt3M2OXe/dZaA+OtdVd9InjxI3SJK+F3ipNK7tN3FPCFH1cWmDqoyG
cgVZs8Igd9Cco1r3ioLQbc4fjBL+JQBNa8bzec5gqrDVkJrUhbak6A4BPb6zE25rIaF0BLZTcbKF
4DGSa2FJWNu6qOMujBUF++Gmmzm81bKw3EAvqa3fNTKTRliaen6MlaV7qxNNeYt74EUhNY3pp5WU
HApRpVSej2LNaG4a+BibdM7jq3LIgb002qI/42mIH4FqCushaasBCnvUCkTKUpDxeWPVzsqmlz2u
ijpPv5SNR3mkbJbHxetx9U41LfPrZBSBm6jdveZNWNQuWl1lu3EZ7J1DD+2p8bCgDGq7NrVVjUDB
V4DVUL6awpNbR9autZLGWKn+kmLuHig1kgK+UqlIeYBAoYjRdh1QqTZCQLxVkgYJFTaoHiq9OdYr
L8ecWokH7I0LU7hEmg4KOcW/zvraJInXhpHltDGzsptyR0IVfelUB+2Vrk+tx8Ga58fE5UpCLVVX
Y8A09vBDwUVT+LkQtBE8LN+ZUldr6sqxB/U2ixZAKn2UlmtPiZYbe8q74RBRCZ4Q+eC2geOPOd4V
ZkZeqXjdBKCuHym96GVXfM3LqYj2boGxRdBnhRqWGZqv12MSe+naKzvxi0pVL4MJ0NWhRbD4rVZL
SKa1MmUPRVKjBeqWwnnsJvyXfbUaEHhJyxa/4IwU1wgWW62PVluKftu0SkmSkTcpJrheVz00Zoza
TKVW/a9KE81rGsuJ/oCwNBmgJdCTfU29++hZE5FBkwjDroRVds6KS+58C9pJTj4m6XgHJWOjYJtb
tSOCHBTGlwBzeYYxPLPZxFrulYGFkPUPFV/m77nSlSOxvKlK34b2czWbHaZN2TKZL9rU9idHjN5d
Qm82sSyIygSdQXvUpz0xE9MYWSfiltNC5CvRaHQ5NYKYspFaCSLfmqLcZeMIHLjGjDRo31QKNUps
CWzeMvXFdSqyHzYNxXI9qH3/iqLIxM2ZSS4hrWycyvXJ7HAzVHO2ttYZImxHNtWq7FX5c7H4Dtie
XvWjiBTprnuJXO42bnsb4VJjtMeVozfViYjTcD3Kq8zbgQozK9+1Srobpa1mCUW3uJZh29XDSxLP
dn8wxnkAL6FH0dWMN/gTOLG0x0G8dqnTlZYn1i6LDrC4KV1xbWPSvJB9xl4fGLKx6/WStvn90JUi
3hlC9kNQZc4wB1Wuxj9QSx6PqdCM7x5GAFjhxO2EmGgsnBvKJVAJ+H+9PjhTZys7y+qFztuCIOXC
HhRBK6O+PsRU3Yr9MnlqdFgcY7rLJxJrHBMQ31O7GtW0aHRhvxbCNDa2sKKEVBM7naBNM76Wxhn6
eavpvXXkyoqsbkqTRAfh10q49MnMmYbsAjZe0YwDgmUo/eI7UsIEg3o7jXei6dv4rfGk62w9coDy
yyRGZXjFI1uWd50oiuIQ90oFtxlU32jf9ulQigMYycaO/SIxB2cHDUgvwZLWiwI3QieRIV7nU6iq
ZToHHuL4PQbjxmis+ePK3MupqsmERkc/qBF5Xoh2yZKArtaGH2OsZUfDaIqHso9PisFNaiocO1HV
BapO4r5q9d4ub+DwVaQhkUV1RvVecmFryWZi+V4JO+kPKaNZ31Xa4LXbvinYTWprefVVUiSWEbRT
mUeBEbvFW1do+5lcsgmTASP2jSYck51C0/yN2nh73VfRv+FK/795PcP64F79f/d6fsIcuu7S7+9M
nv/5R/9r8uz9izweI0c6qidz5v94PJvqvzwkykBDYCzzj6zE/3o8G8a/TsrOFAGxl0XI4cRI+Y/H
s/cvsHRQczGStf4be+ePxRFoSMRwsPZsXQDT7+sHyYxq2RTn06OrJNktwa4P9RbK5h+v4+6fYsuf
BscfC4DodpFinORPQPefmyAk6qC0U1KRY5WhsFYWTeT9UN8t5v3n43wslDEO7WHq0SfRzXNZbNOS
RZGR1zw6+bXGvWZUKD58+3yMv86FQI9YgMZLO8ddA+TldswZ8Ng+lXJVN+h6mNdTgZK+sft8pI+N
QfM0nf8z1Knm+Ufdj2SFDaAt5uOwnvMX84X0gTa8Z7yVmN/kOwvbrCLfTxxsgAC1e7SJ/O6p73Yk
vjYEluuiWH3+RB92y4mkcvIBV01KRnS23j+QmQ8zJDJutomT+1rzFVD95wN8qOICW4OBROWb9o9h
nw/QpTUsV0OLjz2cqWNXE/m6aY6DijvG2iVjCxCENB+ElxiXSmk8+rsq4WlkvgWgzzTeyejfTy0x
0lgsaJMenXrn0ktoqUX+P2gR/x6FVjtaQDQS9LPPLYqQzMoy5me1CQogq86F0wvJLNtgNbyznTwk
Lg/xhZrk394qrHNiBbp5p2jyfm4GQOIBvYT4CACbXO4ACgmXoFOKvdGyNwNE++er+OEzxHYEbXq0
s2HG6pA334+n6OlA+mBmx8q6xkNCWj8iealq/XFOJysuqB00cw0LhOD7MYoxy9pM74qjwP1WNpgr
V4GQq1PtSDxASL0wpY87//1wpyn/8SlKb4iNtOiLo43ayWyQx+fB5y/tIy2StwbuD5EmHTVQhJPe
D5HpTjb2lpkfe+N+HuFBcL1exdODYlyblbayACZEpbqrYdZ31jrrpV+ZY1h393NDMlfDz7tQOf/b
MvJFIFrHc3FhPHvFnV6Okw4+5GhHzRgST9GyLop8hWYWR+F/jsu/nA8fWxDMnQMO/jnEYzR2zoZC
PV7GcTuUx7zez5W89iLFTxZzF6tpqBc/am2N/FzlyxjBxS8JpVljunB0fOwsnj3C2Qo3+J01Q9qW
R6gtUg9kHTc/M5fqDp6mFYk6OfmAYFqYOMNyrc7N8FxZ+gxzS8TlY2G6KPtDoKBER1PNQDdNKd56
rivthW/5bxsRDxGwQRRYCJVn37KlUhnHhLk8Nq515c3ikQvrpX7dX8ZAHxGoMtp+wOycU9Phj83e
IPQZW5pdHl1KhxsgQnHg1cK7sL0+out+y6E5LvhEDUzfOdbVo+JTya6pjhEM4FtP6fRnL8rA8NZL
X1aBpgrb9WMoSMu6FwsRxFyUwvTJoymB2nacbdr+wZPIUgYkvidIcuL1yYWn/HgIWxYx04ZIBm6U
4u3ZyxgiR8aN64ij2gRu3PlJl+K0tdy38c8hW08gkgBFiF2mp49KQkFhTELZH+MxCaTYxFFoKCvP
oB0Dv3C+sBd+NzXfH1o8G0cxbVykFJA6eL9Q6qK2ha1001Fpt21MjyR6HVUiQfZwsp+Mlq2s+lVu
tej8r1Ml3UUC6JTmV2XrK3VQPs/eM2wlC853sbatVVJui+TXmPqTe+uO5oq/PXYHRGVSCEgeLYJk
DmycxWq6KM5KUckVm2fFXPfWoW36UI3eKrVeJTfpz1JsuvzVzp4pRfas6Ofh4mPsZ7OcmO2wx0/6
X2eRckyVIROaNR1L2uR+ZQt7pY6Fujaz9FdvtvNK6C51axojn4/7W4v07H0DBCRNP52iZH9nB5uW
UuMeVBc01vw1shDMUNd1vKurB1k/qOmd4fhp9OTNT6liBHTRG09bNbfGq73TlavyWn2kMpy5bpDd
zDJo4sDSbpMeQOHO3Jvu2rJD7SCpd2jzvSNXzSqlYr52soHrqD8fanuD8FZrfPF+6l74+cQ+thE5
dYAm8ym6iPsCPX+/kahFz7lMouko0srX1lO7ztu73Av6mNaTV26kfS3j0ARif23v7OS7eKJO1Cl3
loo89LMiQqcOInfL0h9ksloof5SHygR5HNLdMSJMV1vWKZDDnr5TcgEU8hGzevb0p5T9j3hFgXNy
ok6ZjmqOpwRol8689cxtbweOuUmWw9giGpCGzr0V2HsrfrSdQ9tha51t3BvqwUl+CTD6gdmNUy/5
D+1Y9F5pyZ2fZ3kpCsdYjOnYLNAJC2PtLU89Ruudiz9pFTSie6Tu2ptBZH2hY/j5an6AAJ2Pfn6U
De2IMaLG+xDhUmVhizZqVKd+Y+6awQxsZ9vl+p5K9YVxT+/5z8/j97i/Fb1B6ajcEd6vA90VhMTd
ej4Oco0jM573/lIvWy1rVmZ+k8hfHZpncbZV5z0lorD1nIfKrDYDe0f8GMYLm/qDpMHvx0H+n3Y8
KDj7Q3RsxZQKvZ2PSxvKau/QVPDqFSU2xbqPtTvp61kduhdZbufR6XzYs+iUmhq8XaLQUVGHlUsv
ljapmK9buvFdtpXyWUFI1di59fRahzK7ncCYDgpc0Oo71Pqh+nJhVfS/rcofr+H08z++DjOOUXOg
43p03pC3W7r7dtnWyov4RbM4Xx65RI7b+b/9JP95CSiHqcClYJWe3RQdookix3E+xt1THj06VFU1
nVb0W96sFfvonKy6Q2xTrfrQlFddG+jRQekfMu2+A8LDZTq+cG3/bSvzYXOCOP33E53vhgXN+RaR
j/moXpHPOCYopHkT69amb14y95vhrFuKbVnhN8qjl4KH4sn6Xb5QCz2gV1W2d7OGwmhyNOTGNm/d
tL1wATh9lZ894Nm+oTXvqsAVZvp4xnPjKckmHZO9UunLpfhwiubnI4HFQr4IPCw+PGfx0qJp7xqx
Nh/LiWLjSthKIDrqrBG673SKlHmTzHgrUild1pXV/hy4qd922UTvdKwOpF9otsx4a0HNGrdJ0V2g
fZ2nn6e94+Dx6lAKgOlxLkWSecpcZfTuj0Ve8bqtyty5sV1cCg9/e99/DnP2XdhZZ9Au5C3kyrVS
fnPLn0v0Yr/oCNwZNBYE58I2u6nnR13eUHS/hCn8W5j4c/izYEmZuUiNguGt52zaCKD3mq8aD7n5
XZmePw8Bv7nIHxYcHh3iW4imosz7PgQI4Fh2z22FhP5b4d4OoBzqSqzqbAvwb8r2ji2xpEpvod2H
Xf3NHr5L8ril2oHcDtx6nyc/63Zll2tz3nNLIkF/WKpN3ls3Lp6avTsFjXLXD+0O9MDVZE7BJXr6
304WunonoRaEhZ1znHNDZyW32JjHGdFSkDx1m63cWJKQTM2QheTonPKosV7YI7+rPh9e3B/jnr04
cIuDbeb2fOz12o9EmFbT2gKUYEZ3ThHkZr6elK8a3SlxGL3dFNP48vwTWWCywsR+LvMaOM9EH/6g
VPuLlsyniPDh6RzAZtQmyIfPpfML1+rNRTjzscNH0k5/FM2NVYSFy8G2oyLoTIrfXUWoFHy+nT5c
iX5/oB6ORkD3ob+fE02xrZysLGY1rESsM+oSlJ72diTp41Vh5EkfcZjQKDAN2Heox2qHpjlmPVZ8
+KZzuygXY+/E4A4wjL9qpuZSGvKX1wL43gRrcuLacj862+32VFGxcMdjN9+U9CKb9EFPgtlEthaL
cEMe48af5LV1oVwLGPjjeriwsilGUUtH0+ksgs+1XrdGx3sxHCcx/VZTq5vFnLQDGBb93qTh8z02
RfbWurWp+4Bk8pCqizhEijL8lFAUKP6V7fITn9WtMch0300sATChUnvpqla7WSyzezMToXv+PDrx
HkaD4gLSHF7d2nC+TF4d3S7T4Dx11dTg/MQIuq/2cXrVyULd67G99LjW9fJIlV4HH2JyLdXGpTom
o5FZQWbTEKAnDijQt1SATZI+HTfuuVbwVbdE8ZWcijUuIMAm6N+bww8qN+lRQN+slFnqu2GwlTHQ
BpFmoY5Tx9MS6UqyKkpNzyrfactaNtdZh4VK7FdxM14lBv8klFI3ERiiHvBDKYzI/qWYlbIcZlRI
2muayNOyrikAQYMdvRJ5HgSwo5vCGBRQddClXuWoWHmQG0Y3hLATFsuXKVjmQO8Vo7mCg0J8kLmB
todoclgDmp3Y0Nn7NLNuzNqty13vVRYu7k0KvrZi00/IKxsN/qFLNgNZEL2hrgSe4WiStblbbkhu
JcKPGJCKMlSbE2I7kKDKUglCQx3Sb8CGpgwFdNCOLcjAvB3toIJpc981dUlXvi5OIMEOCYmgjgW6
Q6iupPamHhPlaeYg/jW1o/FzBHD3rSoysEG5UCiHZzFtSBKDRAbZ6Cazr4/IivhOObcaABhJeZIF
bR7zSPW4b6iVBkwHJ+Yn3E7AJwyNMj0S+7vWN+3JfOhgqjRBY9a255tKXHfbxHHVaG/YKYq50WBo
QW2OmxMycVlVbUPLuCgaLroRHNmaAUWlB15U67qPCWS0+KcJzYFYbAcds2YkALa2Ok0U7BQK3dYs
0m9TTKUzwGCxHv3aBhAJgsVV1NBotBxhTSdrX5ExH+ZVMzd2Acil1Tu8ZHNmHwvLGsMoz5M3VXHM
JugHoe1SPD0k+LyG9bUnBwcRTtcccGTZ9cZKVLa2A6CFMIzeJe2d0xdOsqLPkTyN1ahT1bCy6s7T
RYX0lb2QqVKZim4bMKAvYvCaBCRbO6YgYU8It2kqrS9uHXUZGvCx8SXP6SWESaQbUBDNgXa9Ac24
D+xc676bsTbaPjoq6YPHbuCL1NyTBehkxdyxQfiBqDWQnZryfhn8ASLPBpJ59NrHjTJs577P3+LI
Na+8MveMABRMNq1iOu0F6rSleu82ZnvX5KKuV+Rx411vWSxx3np15deZFUXXtgkXPjLkLFZZPNdQ
/IrRPJh1xp3EqeL+WqoaNdXZy7zvAKKGL0rhLLc1PSkL51wgOH6ZuOqeZhhAQgXQyH2jJd0MFCjF
ok+NoFv2wFHXomhchHqXLg+oQ1V3sPkzgFBTOnz1GoMK/TRZ7a6LI8SeFHA2P0d1yZ/HNCpfbFNp
u9BDG+S7tDrTuM6LpdHvEt1xv0e540DE1soksL1yLNFz4ae+cEQP4Cl3xu2QiEEExVIXoAMX60UB
k92HMbpI42pM8wJf3EqPQLfokxrGqR5nQau4c3xVlH3t8krbBg3SJT62BdRxmE2Tt+mLBkF/TwD8
BYPY4O2bTOX0ysHGHboH7vwLkYWCanTUqze6pljSl0UPNAYpaMPPlcFQ/WgQMTZz4FL9NLWUr4QB
9SpF1Agg8dINqw4E3wLCqNduBOyMyu9dQ/4YXSsZAo2GzXGxFeWZne+ylFSl70HFoAoIiAZ9wFmp
vWfZzupTD2aXpp9i4zWJbhOFSYCIT7r0yivVSsaOIBZpPztHyY5d40ZvqlV7XxCViQ96PxrftaLW
70ZB6X1VJyYpf195S7mvEUXfLdrk/orKkUiRzrN5XdMNyAM8Z5bnfFRRXOq9pT94uSkX38UYHJR5
08RP2GyVYOUyx/uWdcn8xfBKQFQwg6cb9NbiF0cUveoPlcjvJZCFflVFjtP6xbLgQ5rJTKhwrFtK
CHaq3OpJkz4v9lTXIe8r0gKrXhCii2fFIB3z0u6HDiD73tFLeCtmTHneV+sCkKK9aHbuD2OusZDu
WOmIjeNoGkxDEt9PWkKnVMSNjGEfGAMUQHPI7K1i5KpNiMnsBxFljQXDBwWEsZbdTxp3zbe2jZqH
kRbO8zKny3VkEpaQcu43EVAQvA5HmnkAgzPehJisA4przStaFPP3riise0Vpe8oiHHQ5K+q4bBqg
LCPIdc414DM5Ug+9Z74l3WA/ASnP9XWTuM7VVLUCKG6qlTtrUcFRWooLQsSzavYvmjaANE0Ya4cJ
BJmx6WOHVbL1BuXIuFQxRV46bLKCPIplFcDwG3aqWbYvHQRMDK1+Y/erZHHynfkPqB+4eV6oV/Pk
TGMMnlda4P6d3ySA7B9GgChzN3+yiqYyG9/6N2cgRUTobvyHTQC8coZbYNSjUb2ogmb9yjCgpa0I
rrLZw1CrslujBiQX9n3jSEJt5A4bTWHt/AVM0LEAXtgB/5bd0YHRIINxsmeKKVbUc3ORrX3o4jYl
shV64YbAdNVoJ9AJuU1U0zJCTY26foOcwzTdRqNeV0Fbtu24k1z5bsfJ8aKgoP9sbtJ0TOWmKm2v
B0PdZeNVXZWDd5twHT44Xe85a4sTKqn8Ues4RSZtnr+PzeDmK1MdldsKlTOd43VQzFD3hgj/bVmk
UZjoWdtfVR4MgAAoVrVD77BdmyW78gQgt9EJwIlUDWtXxlu7lOZaq5GS43TWXHyb6hF1d1NO5rwz
Yim+gAaKKOeLMjuIghD2KMqpvrGNYZpDvNyVPCiT1vpldZVXrUBBar8KZ4aZOZQDoXX25ElOB4R9
FhSDt7zOZLYeFg6aVWyxIk3uaj3PlJtkyE0M66K4vReOzN84iex8pdrQFRSnIIZXWlpLv+hjqa4W
VY9RL8+n/J60Aaa0pyy+FkctrblsjgEO51a6SiJ1RLbXiLMdkM/UXS3uMj6Xox3ZfinM/HbuIa14
3WDKsHTc5MVJi7nfpFU93mkxTesw7gb1wTIy+cpRbKySIXHhZZDdlqFU5wlKAnBKLYzFQAW6TJO5
XbFh4xlQRh2PmK8k1lMHAj3zE1vUW4BRTojVcfdDS+gYYLVoVq0/J27y1QU1pQezGkfbKG/0N52A
U4QOnj1AZj2JxB5duabDAMmwX2JHBQQ9TUYb+w39vpYKHwi5lbLU/0Pely1HjiRJ/srIvKMF97Gy
MyKDM06SQQbPF0gkkwQc9319/SqY1ZURTmy4ZO3jllR1Vz1kGNxhMDc3U1P1T5EkIicEXlVVXFmu
tTt4o9KbepNHvqUVGeC4SiA2BwGo+3AnkHiYXNwIBNkR+gBaa8PUlvuar2TllpDCyO2wS5qDltXQ
oEorZFwg6ErDeKMjAc9M3B3K93iM/TdAhfNXIIKRMOpd91MSWsCrs64tbrWJDHfINeNTBDj+a6nJ
QI4qdePrtpTW3WDyY47RBbmC4opFQOfwiAA+Id3KuPiWC3kDkjU4q62w4IdnQDL5n1Gq6B0Agrmx
V8ISqj4t4IxvEXQenmuk94Wl5QO3qeQw5kFkCtZ7NylymYOYCQEmUa/KJrfTUeUKfFm8COn2SMLe
ar0sPg5NPPHIPjoe9P+Smj2IwAvfNK3KRc6gCB3x4r6akntF09pxX45l9SKn0XCrAzucmSIYrKH1
Ds69A2lzoI2zLMFXCHrnVLELvoM8eSVr/U2I6YfOk9S8eeyLqq0tvxmHu8Hg8h8lSriQaIsbec0F
OkS/Ur+TVk01KP0enIDTz0yZZGKr4Cz8cf1mvVDmwNwx4AzowAA2QYuBJlqZJXrNdccJR7uQe5Pq
1WAAHLLUkXrGLX6uwFLFA9hCXXzG8QD3Qt2SDSOFgKSsd0d5uC3QQu76p5hzVXHX6VvcHOT760tb
akroioqC3kzAI4LelLqVyxy2TZC64xi3+QPo80SngF1XA0CWh3oORAG08kBQD3jAbIa2STIci9ef
YaHkBkXuWTgTDwEME90XkRNMUhCjO97roWi2rYxswcu5n8lUWQlLcEtaKGPiOiggbdRAdSTR4s8Q
emg5HC39MVbHuQ6gcPeJBnZLRE0MoPXAqGzAUDkibapGGzzYAF4PaHuneajEJjfp5QenSqPVidxP
YN7kTVzkhdtqkW5BG6fdtkR/jMVQQsF2VC2c4Oqq8wscdQYKYppmNI5U6SdgoiGU2YaCy/UJceSx
kc0WaYAr8yP6wkgCUbNSpHJijDAveTLqZmBMgW4u4DnUVg8hX4KtJ0ZDMcmeFQQ7mfuh9YeuvKml
x+tvdanZpgO+pOAvDEiiG37pWYneICsO8/4o+44hr6PcXxtoO2YI2UX/2SU5NK/S5xHjT6nGmePE
Ejz7Bh1BPQwPAF5LAQuWNZobrEBQmTQgHI+l7PqD7rUAd4mosYKQVeqnbTWtM7JJAWFW5Xe+fcjb
zNVLFbN7L2D6YnRelnwcQE5wF0DBCRBFqpOrZJPSyUoBSID/Vrbvo3GLucFKNbX8BrfCf7LzaIeD
KghQr280u0E1iEUudv1R8rl3Sfci38sL1ESDTZ7UHujh7LEdXAw7mlAdtkUgMq8/wFIMQ7Lyt/35
EzxrbY2aghM0a/uj2EQ/Jg1QeU01MQZzq753XGElgdWKjFnsb6iVr5ctYYvh1+ARo1/2VDRNC/g2
wAfo2kfrst0pCeh9b/m90EDi3AINr1kVWyFCDJ3sbD+xkIpLfU2s+PcTUP7O9RnufxGeYOTqlYAZ
Tr5EkVMFa/8wzzNZwnwj60IXgpGp4l3f8YWmyYVtasfnEeQoUrHj0SjcDAKE7VJjp7Qqg0Bl0YvP
lkiFj6pNIUs5f1ESRG6VBKUcJXNBq1n6Hm71N1omv1xf17JBoKpw/IJORaXWxfmVznWAIaEz+Voi
c44fMlQqxnsJeA77uqlv7w88VRco5Tl2nnltmk5yWfaD/PASnzAAT+5DN3nOnuCzp/j5n9iCy0LL
Y3aYr9h5ZguDCsbERxKQ10/SUbRkizjCQdtze3DgOQxbdFvxa11ntqiMQhMG9I98IKPFQ4qMDlWx
uzEFfbsFXmWnBnY5taWN+j6NDvo2121/a9TQtqn3JxVTW/OxIj9se+vFMIPVm+xMZm6FNrEG67U+
nk6fo/kAhmiG5W/xgLZMuaomy6BKDGG5q1Y8OOFutXsQSXtmsyE7VBPuuhvVtzmWWdpfaatUmA9K
NYubEO8VSYBq6nZ0Ctbh6vqmfjtYaSOUo/JyNmnaJMLIvngo1j/8dexBhGFteJFD3OvGWM4zL/jM
UY2iTIQIsP4HuzysuyfuT4Hl6Hsi9YTmiDqrC9ATCGVoBHFcYcpTMScXlfyV4VVmzPqyZw8/z6mx
YRdWqMjclYM0yqkhP1ShE2z9uztz8rg3xZs+0VEOzTpgOd+CG1wYpD65OiSTjPsYBh4eqqMroYKw
5V/lu2yLKUpbNyWregwdA6XbO6bt+eVfWyv1xUFLqsp83PwedC83d4PDiiZ0F4/eS+q7KiQOwP8M
v1/tOFPb+rvG8W/heV69Hb3rvvctIn+d6RgABSYC8f+baCrB/JxIeOAo++yjJ3s11FA0B0TeTuNd
Au0L3/3Mm0+G0dkZzjfwl1EJ7VOcOEDJz8nNmcd3eZPxTYfkqR2tUe8dyVVkL8G8fmtxhtkpK71t
1m2zCj+uG/5qll8xLFOo0aI09CRXemQw01oI74k/PE6Y+m5AW1AhWQxxe0epwuTJU84F2yRb9/0e
Na+VgS5q30TWRIp1JB/RSin5BxFwOxAxgI1y8IEkwkx9LK/07un6M9PRgdorGhJSl30ztDn2SsUA
/hpFJDPoV+j+MS6IS1sDgnpgaUXMQuFSTDldOPR5O0k1MDioa7ihk7WWVIN348lXvK8hQDtBwUdN
D8mP+tGojlyWOdIExjrDvxO5PcAiar7nBWlT3ajt3TB5vbQaACW5vhv0V4/dMERotyDjFjDsRJNh
QpMyFApu3g0vnTaDf1CkdUkSe5RnigSGsW9MbL+sQRsBgwC4UwjUhy4XUoO5cxlJdvTg8zVGz2sv
QW0kQ+MIHS+7bm5RfdeaNSSmLX9A1aYE4lerbiu/2mAUZI/iFOOZljfg9yNRrylCf7SYSh7wyqS2
Sl51xuwUbAJPQc0q6Vkq9yxrs3Oefag+mQawdijIDQE2xpguhu0FHpJM73yKYdouYjjhUjTC6wUc
FzN/aMPTMAIl60TA77HhmSyvBXBrZHk07YQE55vZNaJm6f0YvwIA/aHkvXZEDUc4gaCHBaulA/zX
ewdGDM8Aumbwll8uu5OLFmNWWHZRHkLxnrd6DOSqQWDJIgM58S3RoE3R77MccqOSVOxwqd2WIAB9
KbvWHkm947kNea8UO9r7aMP7LLXsb9nbL8sgZJ7RLMCsUilOPWRFNOoAPvPjSieji1nv3BoAuG5f
g9aD7lgL3gb0BkxgW+0qO7H0F+dNpGLxXHz72z51CEix71cV1J6OWpvrGOzvZdMYIhbf1hL4EXNx
MnApGDQVwNJy+S5L9N+mlACZq9yCP+AFKxLu63TVaPtJ8NLCzBKs8V6DYAbKQWK/m+J7oXIbDFPH
rQ3d9kmx41u076yMCU9ddLOzR6N2IPDHtB21eDiKyc3QWEmtoBptcmhdVi9R5OG6iQmC+/KlqRtT
mjDUcGO09w1oYV6vB9XZx769CQAPUcCZMXIq9ZXXuNYaOiEA73T5CzHKnwCrh+npupHFxWLyb8aw
YUKOjqU6UD0KxCGHYzYIHDB4QBX4GHFCKuXkfrMzAJ24bnDRvwB9Rl8WpQpMHF6++Azt4D5to+GI
LlS0Afl4fBrDKGPIdi3u3ZkVKg0dDMlPNAFdWylu5Z3fy8G2kEII5ymN8XB9QcvRETTgs5AMpolp
BkhJHqD7CSqvYyRChBzDeAIqaf4+KA4xQCh6ufKD+2b/T8rXmMv7bZbaSB8MeURt4B5csSf8Ww5N
K2C4s1slMbv0rhA81je7uKdnBqnwm8e6EIdQFDpqHRk3+TBUTt521VrVyZ+yyH4FQaiJgLVOVTHR
TK2t4wZM5EkZPkGu97eRLxGrqHJ5V9Vo7IBQCbiVuGOSq8+/+u2DO7NKLTDNs1rPACY5in3uDCsF
fXgOXGErjFRV2V5JHOA2ut7hUtY38X9xod/rpY6bMuGUpG0KwGENQBAx56JbHdAZwAdpP4PXDpJl
mvAA3ojrnrv8Qn9bpQKM0CJr8SXEYF5pbkXkkcDY6lzPiDDLJxo6LChIz+yhtGCqUHEd5JjhN6nv
YESubg9NdNRl0FKsU0cDEyFYtG0l3gI9ZoIuZDT+vPIP4OW/7eNIvYw4HPjR+obDMossQLUpzXex
5jRzcw+UXtd3dAmIemGL6imlvhgLbYAXSfhVkBrAKcjojXpiSWyE1bUyTFbjuy2PkzwDs4yq2bJw
V2evRn0qtTV3CrhPcYBWG2Y8ZWbevHBnwcMZgiTPucW3+93g5xoEEYDn5+LcjcguNm7KMnotjDsj
WgH7uJ34V2m6T/lN1Kz8trUjrt5w+q40WONIjCehL3yEk0td7Jrh2OEGJ2NGKvNdhcsPLVKqf/RG
/l40fVHzVcDTeHm+QHGuLD8baCzK+kOT3tYK75RgWcQhLgJQpNsJPjAF7wzUlCDKTDGiiPLZ7YCO
cEK2QtxZIhEYT8fahzkinSXynJR1nVzhmPLlF3Fcqe2ryiVm6F3fg6XrAkDHCN0SeO2hVHFppW4M
OQIcA6MvN7V6J/GgOAPakUDHbZOKrN7T0pLOjVFfANHDZlDyEUFFK4eTTLrZheTBBnJS2HVpqrD2
cCmD+TXaJqK7pGlUJqmPjSQOuY/wcgryH3W45nsIAZaa1/+4vo1LhsDIgFs4FId4ZGWX2+hzSg9i
z348DmVpTwU+bK59LCrwFObkVpdZYXN+K/RphFFkCaQhBloACrWRY4wrLdr843HKNS9uH/sBAjET
GMjajWRsjULYSOTTwDjt9VUuHQrnZimXDIQG6h6hNh4BENfqDSlf4ti9bmLJH89NUMnZBKK4HFSX
47GrX/rutgJ8UwhdgklqPT5WMet0XXpvKGcJmMPAdAgo+C7fG0f8EvIB3HgELtQqY2iFaQexXek9
RoXQ6L6+tu/pLehIJGSCYF9DekYrczRdoiSYTx+OGI/ADJns8xsuH1nqI98/sgsrEv1F63GUkIBH
JDc2jfY2aS9Fbo3315fyfd8ujVAOGOjVEIUhjMjjaqzcTjxJbzlYtGLG+fzdHb4YXES0LtE0RxPz
8v2kmEep+xLTVZW2DvU1psOdOHjmDcMC2yeGMhiF96+Z6MsP69LevLlnQRfo3ZHvIglXz0GwBv0H
sp5BNPvBAYVWUAPo0K3zF5H85ManVNlqIwitWlD1csBIFagkRauweQ/Jh4xZknGT6cVKlNcilE5x
kvQtAK+s98DaH8p/8x54Xa3H/qT53TgdmlVtd6qZi7YaMJqc35pWgKKAwkcBFYyB1oREcznAChfG
gwFTcbKXuhD8XU7VPYBjxyz79iHjPUhQ9YDL9vFkYqwmknnoEcQYMvcafg16RCE7RdkpREEqhUIK
Sxn7u9vjjoXMBZT3kJcQ6LN81DF3MmmKf9T4yfXFdVkJm+mTa3pGgFqygy7+rPCGT1il6SYqtQT1
ZVFzR94ooNUpv5dToK3SLO2cQgTd8vXv7OuOfe6QdGOBcsi0yMe0HDj5obeidXZX7oPS9O0KLRMw
rz6Gm/a5XjFMzt/uNZOUT0VGnpagUZYfeG/YRbb5fqdYuM7tWGO33wppKNIKuOjju8adDvxUVKQi
RpIiLZG0h+KF/9QgY43OKyhRgTsGDawT2yEr4aOjFmSzMWQ1zwOA0whlQmozG0kKK2kUw+O44R2U
YNeC0zMC1sKiYANfCrRbINco0r35Egyafuwr4ZFb6Z7mBhv/JzjENoLDr8I9x3DGxQWdGaPCY5/q
UphkangkN7fCc3bK3ZzlDfOZfuEN856dmaD2LOYjyC6D7vjYb8I7spKt7E44vEY35Vp3OVZpdf6x
a8Yo1/OlEsU1GcYql1txq2inb8p9tYotkGKuhANZC5toU7GUIr+h/b784myNc5Q9i/pgWyYG6eTw
GK7lzbAbtuq63skuWC9Zu0knbrQlqn6Yhe3EcTleWHxzRGyUHyYLdvblivXe5h/6vpMC2OtAUGZg
CupySZlkJErMS+ERlXBH3YAVeSV5/i00JhjRYt4b2hAgoFAmnWUEEBIvDWHoMldjtSLH3Jlc0Zrs
xFa23RaU/OvJkizwdtnEBTPp6olh+PtWyjoPHRCwCkL6DYrAl4bbHPBfvxAxKwJfCe4VCHAln5on
b5ktDoYlg9pLGeLgQdLBUmN368n03cJ5lhzU3hnp9fdgj9PrbEk0qVbY5xhKm5eE4Z7g5q27e3cx
MLkf3fA+eMUUBSPbWfD7S3vUuwN78sQVDeyN8HrO0pzWbW3I07D6BjNlJOUkMISWNS9rGJYEZPjy
XeUEcDdU+qNj6VS7xC2txH7rXFyjVwTFNAzVjnfirX5brsGlu4Ky+/3w/nOmJGcUtZjPQd0uohR3
uLLBc/SbZA2aLqvZ6QdA4IDgdjIX1MceWfdu+xKvk6foxvBAjGPFrrZmvulFlzrbEKqcSJJULhVd
AuncroVMoi3c6LeCA22LB2Yt+HtMvdx76owI9VJHEoE1Fzban+ZUW9x98/z+innLfeUR13d8J2KQ
InyPPuDUkzC9hssOckY6KAxFSHRe/nIszpzMH6rtP6Tun59+l1aot5kmGY5fA1aCk7wRtqIAxTn+
nhFmvh+xl0aoNxWnYt4pYJY7dq5amdIutKbt5Fu6DYb/XXPaWNGh2JcYqzevG/5iV7wMrDCM4sW/
eQmps7DwBSD9R/AS8p688T1+03+J7NUugW5k6/le7VUr5LiO5qkokuZuv2Jxen6rPQNzD6Y7fs7Q
eAP/Ti2+n3Q9VzG+cmw/6xthm1q7YF2+C4/RXri7vtyl2GdIM4XGLA0DcDR1BoNKASRFU5odKxs8
QLaAA0tfq7YMDW9jA32wFQu1uUTjh4YMmnkSBjNQHaLcB/IxMicKWXaszRK138AxrDvnVHgr7Y51
hMz7RL1LmEJdA5iumTyOepeK1pVF4+cQyLTumEjG+TnPfxzJMygxfvNlUBkaPrVSmjKU8OxKBJ7Y
xk3ENCD+uo72mLbTXcbBu3ARvLRHLSZTM43gkXD3B7LiQZnsDjxBbuF9Zl5mZV6/Gn/gnxVxURpY
cevEY4M36fPk15IRrCEergFTQi3Zb1S1bUNwSaBEzFs+Pgbfq9bgjcL/gzyhcgHyCTc2w0XnU4ra
6As4MeUwYK7W+lFu+2OTuHtVRVJqhJb+4kyPD/WKYYz2GKwQt4ffoBHKVskVvVyPgFVsFZPV26FP
BPq3qReoCnD9vMVvg+Np53sulJ2v79RCGQVPfwYUoD7mphCiKlHQ9kzWg9sdW1QBzNhpvdpq7m4V
V3LfcCzY+wjqLvZNl6xQd0NLEiMH+epw/VG++DOol3bRCqU2Um/5rCINmtgAY3Vu444bCPF4vOc/
cm7oFS8ADrjDux2t+U3tjONt7gW753g9usZb6wbrAjmR4EF35DM8KZpVt2v8b+c8EDexWFFiaTQD
z/q76UY9ayVi+CwgaDLmTr9pXNHDXcvm3tWH+UmyT9DZuZn3133//zfac1WUsF1/87jap+b0Hx9Z
Q5rx5pR+/Nd/Pn/UzUeV/cf/tHVTnRKK//zXn/6L/1w0/gXp5vnyjko+pGbgvT3+9H/9JzAJ/5ov
OmAGB5UjjkN8tf8mQBekfwGpYkCdFmJqPA9E3hkBuvIvwUBVaiZ6Qfls/nP//b/fh/8VfOR3v3y1
pv77nJ+cCg0aunMCngAUGKidgOuWqr0WklFLvZ5zWzUeVW80tOFhgggEIwDRl4MvM0DryUjZIV8J
IrLLnB1Yq1qqxZbbQn0L+kybQSt+GjEGZ6F5boUR5pV6Qcd8WEX2wcPZm/lrxawVgrYb7Loo1EAr
ljI95AKGJoOJ2+rCphISs1f/TEtyXhsqS0gzoG8PCAGNMKr1qkrrWDO22m1Svgriox5D3ujx+irm
MHoWeb4ZoS6oOUAmrVEbxrbpQEwiQGpF5iqXVGJkR5EfryBzEDrXTVLnIm2Svqn2cRh0HdhRtgH/
1mcnBUPgCSOgUofHbAKQYwA6eXRNwIFMhXaoCNcxJ5Nwx3FQ8Asw1S+21hAcOomFZFzw8wtL1P71
dZQJ4hSGu1bwAc7BpBoZnq/v18IrmrUKMJ+ErjfwRtRJWOqdOKRlFO76og29bkJRKw7A8hCo29gv
xj0g6zzjbFxalQZNWBVEGTMLFrWqDtC8BskgTAaVV479a6VqjFyaYYKWj+6qYCxziP7tqrEKTUmr
gAJWWDAc6or35Qfz+CCigwHeO3pCVpj8tir8NtyJ4sEPuo0OPRrwyTRwg8zY6uVDo0uMkLS4LkVD
3EVVC4DT2fvPynRCYUQa7mLhTo0rD0xVIL0bUxYj5pJ/4xbytxEqtWz5sRQTCesKoIISYMY+gFL1
gTAnEubvhIoOGjAcuBHgMAExFrUYPvEr8BHNI/W3KvB0GHQdk9sOQjHQSeRKmeF1i2/rzBq1qhTE
P5CWGsNdGqSe2KYboeJ/puEILLhk++AgqqA7p/QaIx59tTSvrZL6wIRR7bjYh90qvOfLxquN1g7K
DXQoQlF86aALFweKOWtZkra10ngbJh9BuEprH6Kab321T8l738nmFDT7oO9MgK8gFuWmRuzVkuIN
eWNnOpg/UAGsxn8Q6c7fEBXpGoAU9DThw13Rh66Q+StsoQ0yF1P5Q6Dlr2/p7O1QMaFXGrVVRvhC
2B4qvrgpp/BnUD0HBIPfHKb9rwc9+gL3yxySFMy2o+iNS+nld9Rh1LvXJmmWWAORq76q80+jfhOm
ypzG9lXq9GMAErahfOEiO4UsXXKIgIaa++E5yJLbbBN1BzCpWRJUL3W0OIAqvP6EC8eYBrDGvx+Q
Ll77URvylW4g8kNT3eUbabppBx5ooAl8zddNLX3uKE1C8RmI0HnW/3Ivxk4N/UYZ4KDkVIM/vOfe
mlEG9oVFA74UvM4NIT08D16EH1ShaIVwl+RJZbcgOzBbWU7X15ezaGUmwUejFs01utAQAZAckwHf
W8wfQ0x0d+IfymV8OQ+26W8L1FdB+Gjqqw4bBnooE0y9pl4dmKnTkgMA4CmC1gbqKrgGX24WqEDG
qSJTuPOFQzBKq5wvLXDjra5v1qIVFJzQtFDQmKHBuTkpMgllGYRguD7XPRXTW1/8Gdj413aBTwG9
QEgpQU/ociWimvMqAVPhLsr2/iRZce1FSsk4GOk63Tcr1BctSRNWWIZkN4gQEUwbWbRrNQjXE5ig
HBKJe1UqXgpIAdSB8qrU0GsMQIrIeIqlZAr1kb+WigTxcqmDEkhgmcJSp6GGHEgiG/Y4EMkk46CA
XD1w+Lwv/olN1IFQNZzRzl9VxbOUwCcjD0lbvMJ1OnZmlw+mDgYcWbxlAS0W48SZodmXzgwpg9pW
nTaHpK41OemkyLsAh9Q09owVsQxRJ3U031q6QQ93ufHQdIU56C3k4TZ6UTAi36L3AykNaA1ukcDe
Xq4IZ5shAfsa7jLuMYg0pxofMZzJMLK4Gl1ALxwZjmR8ycicbVsrllIPuhSyi8RPLQC1GroqemLL
Tcg41Oj68a9PAJ1qwAhQ8xe/PpEzS0ObceDAImTXSapZjo0N2suy32c/YlBVYRBqAGLInAybz9za
ICbHeG1L12V9ZmlBHRlpMWahLrdTrPgmGxSsFBSBHrJHbaOOxCncZkxWYwl+ieQnp4uM7V14hxdG
qXcIieCIQFEE22s8NtCawa2PFcBkPDeVwelAZyB28byOesD8CGf72mpij0Q1IDvMHR2iUgFfGRg8
rwfiRRtIg2EGEC/QDVA2QJYEra6M7EI/MVuthHyHxvCPxZ06M0HtlK+1GMDMUrLzW8XFhR/0eU7l
s8iGlxYyjzqqEFMAGa5BZRN52YUDbzRkN+n7NqvcoFMZ61j4oHBRxQgWMCygvaXhJUYXJkGT1WRX
8U9E3PdDfh+Ke4lnaZvN+0G/doQGEZo6EjoyX2D2s9ee15joiBKZ7ORwajdBLJVWm0PZFER2m7TQ
niOjjg9oph56DAgx3IHuzMzfsn5unNrGSSegrqtVsuO2taB6ygqM31Nn+hAMlz7SEWTRgie3EGsB
c1f6D5LPC+NUotZApoZrO6y81u+M7ilSXhvj87q/Lznj+fpmNzrbXCL50MgtFXy26oec3nP9Y5Ow
lrHkKOc2qO+2EaW+DXsJSP42MUfIBivPJAWHXPx+fS2LdjCKowASCDojutigZgIXSpOGY2Q0ekep
yb1aiaNZV7FkkUHW/4H/S6qBEx9lRjTt5sc52zqgg7i0BJvfToPKMJhnbbXZJGVmEyZYfelE0SXM
uxszwxlqNZQXQlkeqt4RgutU2dpzylXgyzxAZB369mG9bSPJLIZH6DSYhgbNZEzIjDJjsQsZ1cUT
UK44yHLZVhqeoBJCqIMfxAj62aS15aGChD0DubbolMB2go0af0s0Vt4oRQHq3TDGAbzZEpAmc4/M
6uFiWDkzQoXhbChiX9AQvoYAV3k8hWq1IzD5Fd/JdiUYkJ9FM9Ouxrj3cr+o7687K43O+4osQHqj
sozYhvIbZX8CQTDHt9X85TUgI7wtoVJEhn2UvhAcPUb1rD0K+Rq5hJ0OMeMqMJ9idEiVBUhBG7wM
ehuVepstr6JkFbZk9zTmtRkSUEN2oZXHW9BfupL2D243EH76bY4KMnkUBWA4hTl+AD+6dkiqjyl6
ur6fSz5zboMKMoHMDZo4wEbRbfL8RNrDqDB2bTGxggoNds3At4i54Msv3vcFMJmPcJk6bC0keJi/
uQ8K3o5a7mcbFjs+Axwj69ZNHDMgz8umRfgLkOfzeU5Vr4o+kYR8PgTTIpDWKoaSTaNvB5sIBbCd
fNKZ4BCtPFSrhJ1U1b2npmnAWv/sFt/cBrqGYC1DewmJ9OX6Iy4hJS/wWL94yNUR84atZgIQ8CMl
FVS0yU7iQNmGIphU8E7CeV2/JhnPAPQsvuizh6B6TnxTVQGRB7Irhb1RVSZfH5hNmcXvA1PfgEnM
eTwtlKaDNB3UoTlSjkqIMfVlqGsFE1pOm0zKOi5AgFiN45ZXCvn9uhcvhVmMvYEsAnVsiDBQHyaY
5dMcxHtk1xQgExY62YsE6Lnr0GqztUDRbVIO4/q6zcUcB7cFBSk1oi3wwpevtS3GLkraEpFQ4aD5
9Rh3K1Fy8qZxBc42UF1r9Sc/lh0iJOAJBAnQ6/UHWNztGV2kanOy+kUIeXaQVpjeELUQOTeXFi9I
taL4YdDAHlqTQ0fek4Sxx0uZ8ReY6S9zVKToGx0i5d2cf0f+HpOPNno71vUVLfro2Yqo1ECPCFh+
eqyIz5+mAlzS/F5SWbJhS+kOnFMHhyKSVEGgDxDfl6vRKGAk3UwjCIaTDWqnYco4qBZdEhK4szQZ
mr30XFIngFHTV+GSA6i3G8BMNOUtUTKokrC/u8UlaSBfBH4XVTC6biMkEfQ2BtiKBt0iBKDI/LMQ
R0fpWaFs8Q3N4qyY9oUeOF0NMPqkaIoaoRyEixiD/xmOrti6urKdEt9aG3phoXVEmgxqD5aPNEvN
Orcff/4DNzl7COoNZo2Gw0TAhxdFJ8hjWg3ZTOTHdRuL3o5QPV9poWJE9xVjVegjkiI2h0lkRdrB
95m46+W9/G2CvjMPWlQNfod6B3iaxeE2jkszqm9zsp7L8i3ZFEMeQxflPlJST5FaOwS/coD9BHX7
/9tiqQ0NMjmJoTaM8ImpNtV/CwrWR7cYq35vJz3SpklREec1thMMR416H2BYPAxB0twNlvFUTQEj
kLDMUYddqhchNFFgzkA+quirIRIs8EcFoP8tXH9i+ArjRX7p9JwFYkyLTEpZoWagAP5bVXZaC2YR
MnpZi0Z0EWwhoAtB75nyFly3NSnksSQ9q83Y/0RXk3l+L8aRMxuUH5R9qQyJCo8c4pOQxlYCUyGU
FvyuNq97HGM1dEoE1ro+r9oeNzPtMQ0lJ6t/CHHqXDfCWA4Nxhf8Sq4gyQinm5RVKeYbNDoACrCz
/HTd0GKw+L1vdNFIz7K2ADs+AtIU9CZRP2JSsb4g1o5RKc40cUaoJSNOewIob6tN60lVXrJByhk5
8/KuYcQV2fJ8z6KcgI/kOpUHGEqFxOszsGSknyM/7BrCMLS8or8N0T4ggW3PkAPsmlaq21T6gJan
w0Gx9Pq7WbaC3FsFTngWdLvM0vKk7DsMNhCU/U+8MDp4O9D5YcSbxcNe/9vI1zXkLAIUTa/lowgj
Q6BoW6BCNRMotNyMBMWpEiJs9UBgYQ0XY5yBKuKM4ZnBbpcLK/ggxIV/wq0i/4wTyVS7lUw+Ot6q
VDC48+s/30YIywpA04G0BTnnpbWsidrIGAwUx0PMiZY5FCgKH0KCdZwnDFM0A9zXFX9mtsZ0BUY0
eXpldRtXrSz4BACbaVUbgqnjaIoTpw5Bn154RuPOl0iIGEEafrS16aBo7UPTypuax7AHB27BqWFx
Ni59FQqA5oBNgXkbAPDL9Yt6Nxl5jGcCZZONVE7IPrOGgywaI2YthZKZFWrmrQc9MF1I76OxaAY9
iXZJcD8Gn2jpXH+PS15z/vvUOqLQR7GGS6NdngGnopoSmBQxj12MUIZBipExOUrnWxB9+YVaIOBF
AM6j7k05TgiS3HJq5gUZkHmuylh2oT0jmdGQa6ugEGOzTqDtVKqxYRbBkL6MRiTb1xe9FANmtBaA
TqgGfj87tbjJFRWLFoInMcA8XbHh1KfrNpZenArCQoyzQbEbVOiXDhJnU9tMYh7tsiR9rHHbN4FD
Yo2ULMUZPP4smCJqQKjOD3EWZ0pSQiVrzKJdWWey1fJhZ/HAtthdUbzXRYcT21BZBAtLHoMGI2b0
0GpE4W/e3DObqNdWI5+PEbS79kH92CkQosxfBchzpOl+NHJGvJ4dkPYXSJih247bjAwE6aU5khho
HIQtBkcj7amQoDf3GomrIVuRwb8TijtcCBnesWgRhA0ilDAwTGJQHppLPEk46CjtutpB4pPrUBKH
7DyE6AJUUjUzKIcXjHq51/3l66p0uVDwJYGyBaqR6MzhXy4XWitFClqxANiFd82VE7tMt0JitT/8
D1RowF1gQMN59CBuCq6oLt5Mam2FAGsE7DL57JrfngQcGqqOh0H9hPKqMeRLSRMBmIt7JP4NsaEU
Vvl36liueQXMJB9jBimrqrQkzr8ZoTB3fSe+Oxg2AsVUXMXRrEIp5XIjygJysOFUhzucBWYQV2aP
/m8nVFbjNPIrGi0Me98/IhkXOvQFZpKBmbbq0l4CYqgqa9MQEtk19Hze6gICgv17orphylLlWLIF
KnRAVNB7xdE5b/3Zx5MUXBrmAUAHUlc4YvowHTltAvDWTOU/ru/Jgg6kO3IZbCMmNC8tGRimCeMc
BzQnf8YR8o9kI8SEked8/1Qgc4rohvY8BoaBfLw0kgoQDseEFy6KBBX/9LEcIss4jeqJyz7EZ6Nn
3HkWSmyzPUUFwRdcE6D5S3tVqA+9PuKmz4XcSoN2ej75rq8Vm5psotjfG63i1JAC9HvMWvC5XXSK
hbSV4TALPYfLx6D2lgMugmQ1LniCmrgY67O6Qlknoebpwv8h7cya20aWLPyLEIF9eQW4iaRsy7Zk
t18QXmTs+45fPx90Z9okhCDGutHdfukIJ6sqkZWVefKc9kkBWOr1v8f6G5NSQW2vVSIWPo+rPZiF
pzKRe60aaHhkXUxHR0Ca7ovq7uQISXeLrO/X7a9xoWTOYlVGssQJiEGD+nrPDdE1M216O+tWfyfX
kPiL34bwCaExlAorR1H+GVBqa5W1u+31Jc1HicoFlWOEuMGOXdt1E6QhUSn1zxZSeqbV2rQ+aA6v
ufCcsI7skq4R0LoJ/k79b55dktoG2hCDrR6HX+LeFyF/GZBW9h1flewhsR+1O30/tocUwsxqpUO3
EA4IsxTHDRDD+PPMkSYGjWLwAuoSxk+pRwSO2ffy2Qo/hOHPlWOcIsssqF+Zmm2nOhpwNseYyqLK
rt75TNdncC3u+x91+RH9AJt/VYt6xX7F8OuED+e5WOO0BxchzzQaFZpBDBfd93B4zrR3QZLZuvfR
GPeqfnTNXZZ9eYPNqSFnTUXJqeF6bdNDTsM0e+KEH5/V9lksvkfPlQgJPlRoZg1lsbdLhLXywkJ7
edLCVsiKmK6ZEr9rqyYqqrI3FfCSsUFR7LNQfUlRV+Wlolg/S5RshUkP9OTn/gdZTva+9dEd+hUG
gOkY58d88RvmzXs3kxgx7nlEw9c5VX9d03IyWh9yuhKLlz5P3pkUzuH0Bag3W2xfuWOIAh7VSkGQ
nFJg5N81gCPoSrimm7X4ifJm4EsFloAzzVIjhE5HP5GG4IyGrKMq9SHO30PZpxmHQkXOUjWfJBW5
HcPdGGqynbp4chyd/XDclrL7eNu3ltf957fMrjyLeZzp5Us4lKJHKzc3XWrszO75tpWFi5V894+V
WZ6gy1BWNRlWUurMeWqhNvo9QiJP1w17RDwv9AN48H+8wSizbEwBAdoy50ikKtc1RhYsQsQoHUpz
rzTWZlLHNtXyOTQ3owr5RyMebhtdclhDpP3CnBGzW/PJMBmOf7PoKFvIQryvETJtigel48m+1tme
coP5l3FpaJZWIjrdoLksUfiJQf+3uSo4CbqgK7nB4nIkAjdE13S3xcl9LqJd0mtt4zYCB0ehawt4
LN9nmvFb5UvfSZVnrmR5i4siWYbPB/5w3oDX5upRM7siU5nZQXSpGh+GrNm84Xym0TrSY9hc5+pm
vaKhgTldUfp4CMddEX/IEWeQkNi8bWcpz5gIjv81NDufZhDSsRcwhJrN2Uj8beHLTti3d/RBNlIF
CRpE+DtUxX9SFvjntvHFU7uwPW3zxalFTQVycLKdFJajaPeSmG0F77ha4lw8Lt5VlIzo09KYvrZj
5kymuRpzGuRTDqMhSjJub69kITsEyS/C2v+S9c+HuJS47GLGH8DZy+mGJqZLkqhLX+M62OX0Z41+
5Xpf3Dkovzg3/jDnwjaJldIVBLN6hkHt3gxhivaf++KLHJYfby9sKe4yovCvIfl66wZBaUNGB4Pz
UH8MW6R7vdiWhzXiqLXlzJxQ0VJRFjLQ5x2KK5FtGA+MEIz599trmVKeV6HoYi0zd8tJeft6ZC29
jApQXGyL/hT173pk6fNwxSEW981QyW7JbcnhZxECyFCpedMTrZJy8llpejBY2jc3LbS3RPILS7Ob
sYmEVqpFPqJCHDZq8SQNCjKymx6l2tvbt+jjEOWDIYLhmOLztStIIBT7MQR5YKjV+L5LXXGfDOb7
2kBqvDICBJWHH7o4ZiuuvnhqF2ZnGU+Z5JKVRpxaUgfOoBwjGsGf65B+mJr5v28vcdEPoRZBspRk
0ni1xEpOVL+hg2+IdbY1PMYGstT9lKoa89l+2K8E38W4ZFErMCgUvI5L1SgOsBdhLjYoVGpZxAXJ
NNcbXJGyL0GCeXeG7mefcBCZSWtOcI5IOtZayaTivZ51K0tZ8vdLI7MveCzd3Mjz+D8gOb7fWnn4
f1xWS74wgehhxKDAAt/MtQuGXqPWQ0p+JllWdkjDQgFCFn+LyzDZxbEVAmKVUFUt0WTurUbfwhQu
blpX8DcpJIbbdowSu4t15SD5gUU2N3pHxDPWkP4LU0QQqV38zNmOI3Kr/wfbUsoOtD/ACeptD69p
pyDvpB4b96RYkcMjqV4tDS251KXp2Tm4ORKDqKoQdwyl+CS1RYFyfJi94QFNlUs30LFCJ+aldXRx
cStaLCrBSCWGZOEEfM7clmq6NbQ2oQ7kv1fHYCUILKYpU26H5K0IGmRelugG2lHeQL6q5bm1zRsB
IelOzGwh7aJtJJeRXTQerDkmD6K8zvJ/Sg0B+NvRYdHH+VDJWCYmMGPyzotVx2GnN74rc+lK35hy
s8LS9qMft20s+w5AF1mDAYMSxSzcSVami6nChxTI4s5wHXEYyImGB3oO27bOd0L5LVEGcgwk1uXq
7rb1pRBPHfz/jM+JRFMvkjvZjTBubET5WCjVRuDNnn6jV+9Vf9145ivRFKrvwM852tl1nIiCbHYj
xkJQn2NRvp+iUuOVK0/zxZhxYWY61YtTq7UuFKB1woz6M+4F07b8aJNH0aYa/OdQ2t3ewel45jnG
5aKmG+bCmtCPwmBAP3hWi24XycFOlk7V0BxC8XOmPGm9vZoKLn7xF+ubeaXbDnyhAuvr3WQjyZk9
BmuPhEXH13jtMGMPm8hcLsmVzFYMX8DmSJeGP8Lw+P+YEphi93znSM9BCU+1x1c4yobeeuyLlHHi
sDnVWeaEyedRB8VZ63ZsQFuudEyM+7yLg2Y/JOZaRXJpkbR6aekp3JTqvLIi6YUaZB1PSE3+HQNP
oXLfYPq2eyx8YPzt7CG3Mc2ceRhTlCQQ0wwjZUsfR6nsvNnHobLhPb7J/Mzu0pUvesEfMcgYHRAF
QucrYWjZGAxXolUJjM4J3fC9KnIfybD2DtaTpgXHRoTcfK2Xt5BHgcQlSk8cTHBcz765UtDLotGL
8FxaFIx0XfhcBdF9LRTuJhWN+O/jMlFEYuBikppHx+n6m8vUqI/VPnpp1sf0xXLpvjMfbh/cQhS5
tDGPjFqYggx3w/Bc0xUbVPcYQfbl9/dd81QG5ua2sUUvmYrjk9LCRBV+vSC3IwNSvDY8q+NLczep
7UJTURd3xXiXid13ofAyHpX68227C58A7T/esUyucHZz7fqMDFu04i48W51577n1ifJl2/81ypG8
jekD+Jam4tOccq7S20a0PIwYMriK58xYm2Bd2j3g4IA2LBC/ENtd755lDHVlmFp49qQ7tYMPRMjO
03MyeoqK0o7zcuUTu22Phs21PeokhVIOBgsadkJbokUoil97raA7g4ifuY2VtdmtJWf8s0LIv68t
Vkrq8lChVR7EMHfEO9m8kw9BmWzU8Ottj1j6kC8tzTwxVSkwQ0YbnhUL1rZ7Pdi2hW8zI/HfmZll
rSiKa8zUsYUwuJhM9Qc7Haxj6n68bWbRv//1DB4Q1/sWtopWG66Cf480KQ23cipTPYhN8vu2naUk
jq4SrSVGTSjQzJtbY6RZUSq4YBlQQyoQF0fu5E7syndhVv8s2l0rPpfPmk+RaMzENWKJRX+k1w1q
EDqmV3zOpduWbqUIYItMYFkVerYQFTKjG8Z2bsjbYoRD5uftBa+YnGMIIRRyxy7BZCdJ7+PG3/Rp
vpVCmASq6k6N863vZW8IyFNH/39XOe+Bj42a5q0cRedID53c171dmSiZnXUo7JV+fEi6Nloxueg+
5EDT4w4ujTkEJx/jSikn7K8cbxsaryGlqkpfKS0vGjFoBDDOwrDknBasF6qc0QLq5WrzHZSd3zyu
9pAWT4vH1DSxAmHLnP4pzv0wbkXeMUEnO9HAOJD4w4W8WQCIJh/kNbLoxRVdmJulxJZQiIxzK5QQ
pbtUZbZLN7c0ZT/cdsHlb+7CzCwPjoTMT9OCVeVB+OAVnT0iKzHeSwGiKtVWdGU7Ue6i+J987W26
vD7AYNOVSd44u2/MOnGroNdBY1AbNbJjGaMjqu5vL28hy+dSFtFagFILWOIsQkIfZgR1gpFQk85R
GZ9a1f1+28TSOiYIFBU+i57G3C102e946mMiAm+OtK5qPULY9QYbELiA0uYXo4RyHYFTDb5ULQhI
R+ujwGxWMpR2SCX2tpU5beoELpggov+amfmC3seul2Q115bvlXdCrCV2D+LnUDd+vy2DvNx4Sm08
iAJEa8gW6x9COX6ouu4fozN8W/DGfp9JXmDnqplt/CEobHGEXrz3xcCJS/OLqXsMLWfMKVeKZ90V
SDvYSRD7e6Ovm3MNBhpGPx4PrVetMSMs3ciXS5s+7osHpum18IDoHndY+ZAq47avYe1KjpqgraQ1
i+5A8jkBm+kAzwe03FyBbYOi53kMQ8eI6y1pdWCsXVZz7e3/HBUDkQzgMJT6quSquCOPJQ9gqhbv
AKgeLWVwTDWZZhEQeJbDRzn+JKsTThV8T/ng6+GTFBZOi8Za+qMJ/c3YZXdV984S7xLzARj0TpQf
PUF2tHRbx+8EeJZsnHp328MWwNF4GEksnVMw7VBtXB9DEjKrL/o5GUt+CrvkIWjBY47ZneaHG3EY
z0Po39cJqN608NFv9setmjX7okJW3gg2sqEch0DeusUgvuExdPHD5k37SNHDvNIA2epN7/RhbgfH
SnUPt5e/GI0Y9AT8OnGZzHP4ohgKDrMkxe4/hlboiOJKLFr08gsDMy/3q6IahAADXbyBF5Gzl+VP
kfd0exlLF6F8YWV2iKVkWpwAYULW3hnCpgdkCotfKVjUkX9xbLetLWXtKKS9gDdwmnnRNOgCM46m
Z6rivhcBVAh8uMypaNa2JC27bWupXjrJ2f1rbLaBzWhGhlbgBuQqijw6ncFIYp8AhvlYVZuwlE48
kVt+wm27047NijhXZmc7mrmClI1oDpNibk147lQyTjsfe0fyDbtSLEfvJbuRijW48mKwYpAUX5zI
ILXZ9RgaGrIzJQUHy/tO4Z8B58csWbm7Fs/vwsbs9TBUgPYHDW9pjWNcR64dSQw4x+2hcgMKb2u8
oIsJDXhvA25BnsrS/K60ykTVsh4Ituz2uiPl/nE0HWn87jJYmsDv4NX7PBGeYLpMy/Dx9jku7+cf
27ML1G+FMssN0OYC2TzpdZztGwCBD2k0oht+29byvv6xNXPVdCyStu9YZxd/cIfqUKuVA3jDzs1n
K3hLrYhLjSyKwQ56YrPHOt4zZJDFhufEyL9IQrB1NeOXaOmbN6zpwox0fT2MDaxgSSeF50ps7Lo2
nSH5rpfhpoPomQ7QbWOLh3VhTL42pkp+VmYd5aJTriGHmEN9KvYrxfrlgMLoKNQRDFNDG3NtRG8K
r/ZLJm9ypbQHLX6fu9opT45tlt0J0fguT4+55SQ/bi9t+SMwJ5amiffvFdS5h3XeSEbMFm61yULD
SfJHtfhct5/7PLYRbbcVukH7sVhDFC1ecTQlwEjxGIMV73q9Ard+OI6kP7KUGI4R9P1d54rV/vb6
1qxM9+BFNudKzHSW8mQFkklHMPJh40aElttWFm9TevZw0VATeJWsqAXY5aQn61ZCX54qwZozxiKX
woDGA2MRbzIHAQ7dOmqJc0BmhOS1rwzcPaLh9MpvDYKh+nOYJit7t+T2U01WpU1mET5mJyR7oYL2
e0XmaPzMKhq77vuiWLu0lw7o0sjsgAZdNYKu42KJ65HG8t3gq9vbh7OEX+VFP0npAQPQwXpd+4AQ
9EIsdOQFZXVkOrL3NmYYbSwp2Kg8Mganj++l5CCI5S71Pibpu9QtVw5scSdBYvMko6qBAsr1L1Bj
q7bqhAMTEvOOWVNHafJ7FFUPt1e6FOgZsPnXzOySHqKx9csRMyoUxdBPw47UqNtG1zZpoG9GLXq8
bW9pboHRHrR/IPhHyHLeGCi8GH2onmGwps03pXFvdYOdF0dKOI6Ekoxt+Kad8FpQ0o3QQ8b7uVlj
2l7e2X9/wVxiIAjFvE0HfoGZPjWlthsn6evw7xkoVdYJZIWRdI3H4Sw2R1qVKt04ZT9BfnA9c5P3
0uEtSM4rKzM/beVW0KKaJ4/pKj98TzcdP0cl5/aZLW/Yn6XMEsiQ4frUnUbrKBAEhXw0tZ+1m644
4qKRFwwJjGQMnM2SALMtwswUyW4yvWCsvoE2qmrj3kZSMNndXs+izzOwSlsKHCejQdefVi5l+eCF
mPIlfWt8FYbI7rOD1nlb9U2rAo8xSc+j9TCfGIn9TKPSMU6tPtFJvW8TmrJKVsqTS1fJBPr4PyMz
V1PUGlEmkfzJkgMdkaQu3PvdYOwUNUnh3VHWcHRL83mTABoMY7y0gfdOAfrihlT9JB/rkpr9WJVH
uRodXRL3gwSDS5Zux9a6M4Z2I39XW2uH+OQvQNbvDM076+GHMQqPivAwoSQm9oQ3nOvFz5pc7OJn
BYZZcs+KfAy6IFHCqkMHVL6/E6So3KSWStE96JI3vO3BvsCMyoQZc3qzvdDiqhq0wiKAiqT+tHys
R31YqzQufhwXRmYro21byKNlkiFTjImMfal6jrnKPLHoR7RrRWqAkDnPQ1bnpWJCehWdM9ncwHjm
ivAMWYMztisOu7ycP4ZmUYv3ixhWLYZyq9/InnXQ1WgTv4HskhB8sZ5Z3HIzxgoGQQhfiqdRqx5F
o7azJFsJj9Ovnb+vL8y8ZOkXbqdWoTDhB5g8duUdKdEHRlKtMHCa+n4aMAKvvZL3L20flG3MUjMJ
/HoMLe86vxhFgorfffLH56G9b4K1GuCiDbq1VJ3R6INB/vpbkrM8MiFGJZFL0f3O1AMTjKHmv2Hr
QG4xxjilpDysr60IglF5TRRG56AabGhRtxGtWiqnkpA6QjHaYbiydUuhX1N4s0xTbojuzZalMEen
jG4dgaxvAjttBveXNwaGYxat6eQWFNGyK63FyyUHAbwCr/wEdCcBv16l1qVln3pldHbbbjfNXPnu
rjRbxqn5hK2i8w6i8pZYeGlzlj66fWyZbZdEZ1X9mqc7rte98KT5TlDm+9tRd/EVyk5SLmb+FRDy
7OYeMrfPU/jtzkOJJJ8lecD+hvumkdBQckCi+LaMMEYZ/gCDuRJ8l3f2j+nZzrZFJ2fK2EXnpgDS
SXMt2+e1Et+NVoR+StSLW96S2yAK9RUA29LnQeowlbVgK2Fq8vpI05jpNjnTIgixoy99Ogx36hB9
DQbdWwmVSzGZgRYLhgEdJUd1+iEXwSXpZEjSQtLIhMZ0BaqlKO+rwKPH8fiGY7y0NP2SC0tD4ZtZ
HJBKKl2+zVxtF/hOG2U77Uel6Kc2f0o6a1OZv1bMri1w9kUKLji2aIKelJmdBvG2CIBn9Mkz0JrI
pZJgtLtIjG11oJvjdl+bZB/2x6z7Pmbtu27Nl5fCw+UezOKRPPBrEpVMN5Pu/fqU5gJYz0+9d1Tk
NbzI5CHzWwM+dyYRaE/SZ5l5UGN4ieFnVNj0Mt+gU9In+e721i756KWFmesEtBigUcACbHubJjK2
uM7qA2Tx658mbIBw0Oh9JcohugaZVdCT4fraPmbMMhOZOiDzct1NB691pvSyXTfNSYjXhiEXT+vC
9Oy0zFIKMnckjy/jnUT89nrbSkq4hGun01dJKaYw9vrA/ix0lk2YRqKRaJNd+tYjID1H94JdXUVo
UMnivlL3XQ9hmyW+r0NhJa9d/EQYY6IDxRQdQK3rLzMPYP+PSgA/6AzkZfneSPean23hLV0xtOiT
F4ZmxQDJDQ3Z0yYsjvfddH973kqMWV7IJEkGbyAdzJlHhkNk9fFABVaVs20fjwgPSfsx3Qlgc9/g
++RHcKVMPEn6bMt8pYroIrFlgnXvmvS0oXvWv922seh+FzZmu6WpISnshGmrE9Gp4sAxTX8bVOa2
ULRNuQZCX9w7Uhe6DsyLgDa5doJRttKqhRfxrIafanGjKN9CiB5WDmjy4Vc+fmFktm08CXQ/F3hn
4AACBLxwgMo6w9PPNMUOghLacb/WaVgstQEtniC+oNxRhr1eWOimftkp4LKa/nOnfRCUcjOR8IJi
3SljaMPG0CPPZORbLVMMx6+dJC22OVR/xzxZU/RY/ACgWJgQiigdiLMjzYeuiZqIx1wo+vtKLO1K
kva3vWbxHC9MzOK+K4RSVFcsN4BwuR6D++wlWMLOZa6VyxcdlDcpbEg8THnVXe8sTK5+p/c8s5Tq
XvbNDQTOdqGPThyE9irJ06IxcFjgqLnMmPq9NmaZTSvUOcbKyn/q9WOtljvBa/YCZBw5cga3d3H6
21456gshBj7JGPxsFxXSgjpiaIDq6INrRE6ZHmMEiG4bWfQGxnyB+wIuA7F/vaSyy6tIM4KIKTfh
mxYawweRYdz3t40s+QOAC9DtzFtA0Ty7xBjjLLRIyaOzOKZ2mNwzZVWDUQF3njYrppaOCLoqYMS6
MVH+zfyh05JcCLsiOhvSRhyVfRr7GzMejjlFKcRWdrcXtpgZQINLH0AHWYTU6fX2peLgCbRjKdPH
ZxhObR8KOqP6UoDhgSJrJ5ml3efPVbQWUZZ849LubEetIm61tCGI9aJuJxmarqHltOnaC2vx4HiB
0yVgehl6rOvltXGcoHTJh5y2x6qDgar44ie/4jHc3N7HxeUwhwr/FnOysKhd20GzE1BswBsZ7qs8
KrfMQPjWmsLPomv8MTIn7G79LArkAlePUppd4CziT1KkV+C0j129xrcuryxprr/iJmnXNcMUK4Zd
KqC+p8Hb6jnSP3m11zP5PIzm+1j8pMej43UPfg2kqyrumDEbfXkTeN+S8iFp7kBPWBIX70dGzpqp
tNMX2sc37D11Fg3ULhfNPAKYXaUGegOgVSzdTW3lmwlemg4rveKlWxd4xL9WZt9lkEquXqmccBo7
lvBN1oWtVv9CxhARhzseet4aaHbxtC8Mzq55WixGH4gsq26eU0joheggWp+1cBPna4pfSzGUNjj0
MwrMWwB0r71XAagn9APhrTXcn1Z0aKv+51vO6I+F2eceur1UmwXlhy7PtnmZhLBA5U5Ya8H2tqHF
XWMoWIdza6rmzD7EstAQEUEg+AzLpR8eOs34lAmVXRTN3quDNdTOIpptmkH+X3NzXmgxCzpPE6ga
UfPt2w4ViFMfnOC42Odlux1ix41/+PJj06TO0J+sLr83Qu8BCvJDOvQ0NKqVfV6Mdxe/Z+alflKZ
QSVTOrPCby7lzag7di7kPisFj8XYAAiaDaaHDJvOtcNEAOV1oc34GCyw8cWxbEe7W5sGnnxinj6A
WwCSiga4/upmRxnR6sZ+jGhTd18LX31QgmpHR1DPNlSSdiG43pVcYokoDU4IxNP4h+mMOd/FGJlM
2DHsfPZMxemEQ5scXURIDbquxUnPso2qQsjEgEXj6MY/tz136egmFDYtKF7ozLBe7ymibZVQiuyp
NBZHPxV2sD13lvaBfPwNedmlpemXXBSRrChKAl+AcSgYUTYXvpXmhz79/t+tZhZSKIfVhq6zGiuu
Gdoe3oO6uheSxhGDaI3hc23nZsEl66whEeKUUxM+CGN7Z2VMjceNk4prCkWLoFtzKqDCPEBOO4cc
aKUgeKLcEl4G06GiYoFK3VruRmCGSKr0X1433Md9ubeS5MMQyk5ipA9GnH2YuJ2kUTxU36smfozC
dud5EtV0Yx91//jdeBjEyrIZxrvzhXq0kUPj2SGuJV2LG3Xx62fBkVKpnyXIzp/rbq+q/smr7qOs
cOKxWkmHlj8k1BaZ9RYhaJprEXapFyM+wD6l3fgYagpyAPty+CmZvmNqTiVEJ/Rn32mJefK92mbk
cyVALa4USUkGQUjItPnH1GRN3sFFj0skbrSXQlO/a7NEeVJGqXhXCm+QsoRFbRJy51UFufK8hYyy
RR/C1MknRatxo4qNvqtTpg8hJJUPt7+spcuaASk4eSCgQjdz+v8XX2/t130+FFJ0jhl5d6AOACvU
ymtF1sWHwaWZWThq9YGetMCKMvdDK+T70TAzJ4vzT5Tbj6I5PJpeudXddqck1YfbK1y6XZj+osY1
vVEhWLpeoQx4jFyPur0GnSvxiR7deu9lyUN4cYNywTvp+s8C1OgiHVhlLultWt+NRnrnR+UhaprK
Bm60UuhaOrIJwgC9MnMo+jxLyCKlKoxU4CEsR58Myq9yVoVvCOqXNmY3v1wLqe5303o8WGH7+3pM
N6tJ8NLJWFOuY8Kbw5zozEheqG7koxdxDsQ9NSA7AjCxeu8v7taFkVniO1icguaaxFjlN9IEttj+
vu1fi0d/YUC59i+YZkOX+WHCoHCvxJQ+yvuhhX813f13dmZfqlmg4a3FFgup+13sfcvpVPhBswuh
t71tafFcADeAWmdAHo6N6xVpHapNYs65MNuS0aIHxb3aRFg8lgsbs7MHHRUNsY8To9bbVqjWoGp7
exWL58L4FB4GTSMedr2KtqoZEUqi+FxE2bas6n2tPBRRvfWYnr1taWG/eOpA1vwyd/ZK+soQ+j5E
g4cnY1s6XX+sY91enXxfooG8sjLbMbibvSK1GuJYFXS27JM1CkLUbSStRRSgkb3o1HquCJ9NKWxU
t/6qDO59gxjSSWujYJOJUH4aWmeXpqCvfALLvw10LnSjAAutOa294LVJ0zfgIWCt3XhAB0LvsUMz
W/HszH2iR6z3R8FobdXLnUCnvsCwjmj7bxBz54KGWkmbFF4hVJxO6uI2CwypFY2MKoNRCrta2FqR
7CjZ498f96WRyfEujAypZ770Ac6T7GGgIKJhRnZtvIEakokmRpeZpjAQd5zdW7HfB+QItPOF0Nig
4AjNwUbAlWHN+/svBcIP6h0TOJN32CyCuYlWlbqAJX7HtoClyW/ynWScNEh8/n7rLOZpwa6bDCzN
/cTK9aTWJEoDYDHt3B0+xmq48UJpc9vMwrNdvTQzu41RHVFqoebdSuGaKa9aPRopEPVRqP6h5pY5
bZB7KzFgIdq8jGsi1D2RwBizaBOVkpeO0sBpdXJnt+hiHor24DfvNS1ek1FdiJ2QDZAfTsRPPNjk
aweU0jZuNKZcz7Gvp3aqyZrTW+Xa83Uhql1ZmXmFGOfINNKeJ6XZ9U1vR5NYVb9GYbVohU1TYO+E
qGReC0cpqkCbMIzPyMH69fiRhrVZFysp4MLbHzT1HyOzT0mO/SAxUQ89F5nRbQGPfIIEQNv4YW3a
gZrF21pozE04ht9v++Hy4nj4TyzBk4LQ9UGFftMAjaQWLkp9sBGLCj3ErtsYzd+/T1jfHzuzJ2ss
WF6gI794TvPwYKVPvtHZVtY7RrvyWlj4sDDEuM7LrCWD1tcL6soCTrGyjM/oFxxceEo2svpOjuVD
K0jQK0b+3Rs2kNGCF8nSiSj82p5iNaVvlCkMbYm844G8EVB7io0V91hcFYGWEgKYNJ5511akrDWH
oa3ic+s+9q56kCpkiY3MSftd0mQrW7hU5INw5Y+12dfL2P8oxxV72DFiQLfEsxHL3hqReO8zpzo0
7rvO/NGFxlevdp16PPo6cBhII6LPUOpCS/BopmvbvBC8rn7S7FPXLF9zqajEE212y/MoQl+EO62F
Y+H2eS695KEMRC2R2diXnPl6q325qlltHp+zQaifmiQO74pOAnUE4MoRkiR9MHOz+ZhCu7Mdwyjc
mBKg4k4NH4o2tb7e/jWLn6eOPMTE+ExbZ3YSOtoIWTjiXZDAfRbEgivJEBH98Vauo6XtBXo40fnA
tg/Q/XrRqlIllWJy4mKubBOquUlYOUXySD9p5X5d8uRLS9OKL1KTCWaPIA7bK0ZfhMxWVRvxV0X7
5w29WB6ff1Y0S4GUsY3iXsZhwoq3CK17v8+2q5OeL6OVs5rtlZlZXDNHuR4tgQ/THePOptLXELC1
tLTV/AFu8x2Q4r2rNvsWbm5X3KvR74TecPQpih96fyVILJUwyHCJfJMujEgv9Xpvc6Xjhgk6Gpu9
C8HQsWu2o2Jn/U6vXzpYwHjstohXfGfJRy+tzk40b8rY882GDybUbQHw6CS9uf64mFz91U5fLG52
oHWoW54gcqBt8WBUG1qbxKJRO0rhnVxtfOGTYGwjyQnbT3//CVIxQRGGRxpYp9kn6FXJULVjQSoD
FZBXwQrYrbNdLH4VtGzBH4lA7+bvWUb7hFKPcCMII32l3Ee8CSp4SRAsi9eAW0uTkkwcwKk1oZ3Q
IZ7FUtDbidCqaXI21WZby9IdeIyDN+5q/RPcCG7Xbr1iqxXfwvoNngKQkVcPU+2I4M2SnIDk2jOC
Kjm7+bvOo0uDDH28ZmRpKycL05jrBF2YuaNWSoleGVZyLg39V9OJn9HZ2vWJ/DkHKdSjqXHbPaYP
/MotCTHghGD6oXMDO8Xsmxt6Lmsh9PoTZHU09wRR2vmkopV08hR171X9yh4u2WNpxPtJnA0Bgutv
3EyQZuu7vjvJjZX9TI2gdAhQ3gY1oXDXptp3Gj3mIQuZf7m90Nduw0rhFObpwHgo/OizlYqF7val
2HWnumFmJtH86GMf6V8CdbQOaRS9F5XiV1OL8llJw/bsoxRxZymp/Lf3B7+C2MZs6vS5vELrdSkc
mbXg96ekUahcfktTzY6tYm/lJ5Fm9e01v7oWDXGixdJ4dMJO+KpFVbZalHuRweH276A330aqdg+C
5BCk+oobLViidk8NiLoAVc15GxdB+T4pEUw6DQCwhi5zLDPaykJkJ/4aqmLJ1HR8zNJMn+FcTmsY
K7OBwG849cDRreKItM5EhJhGT7c3b/KH2ZfBBAXw8Em3C1bp2dVoJJkuDWEznOTwi1d8hXr+9t+/
5JCwegG5m9grRH3exbfoOyVKZA6nrAx2gvEUSqkDZskJs/RsxrDrp2SjueGM8leQt/vb1pdWB5Bz
ysqoShjzIRFFbEb0663+xAsYmgUvAQIYF2u83wtnpQP5m+i9yMqUOQto3UtBGdV00itR2+q1+FAG
4n1WlaFdUm65vaKFyAJ/BLUcXEOaJCuuI4ssjxAsVB7bqeftpm7R7Wvzjhm1TE5+BEYgnuFaoKOX
VH/NOw43G4Vcsm1V4jObgy390QiGIdH6U44yjC/VkzsWf02XNhlh/pv4QUlCmRerREXIpFj2h5PI
1HxVaA5GZHnlOb14XvCn8gTlWhDnRgb49ZWoCYZTEz9HUW1LZOxW55jb20f16o5jLaBSFVN96ZzP
+aUz2VPLBhb/U6z/NISdRicnjo+qBdq3XYN8TJfy7DOeGMum5xBejl9cu4WmCLUb1MF4ohi+T3Lv
czsmx0H5HYqyI8uOVD42ev9we33TJfbKpgb0kHYY+JU5AU7fpULBT+lPtR7arvqQmvGGAsKKwy/t
IuF24oFlmOwVgZ4FUMTPAmM45YA6ImGbV8pzPOTvmtw4dXG6cmYLAeOlFYZg40SnN09+MlEty6gc
x1MaNOWzmcRNa4MlMz/e3rolD4TYBr4pojunNqvyVX2sZ6GqDafAr5D81S1ihqIp79uIaJ9JtbyC
N1+KGhN1L/9R1aZHe+0eSq12lmso40lKk4OYnxRf+NmWdmlEu6oYd9B1ruQhC/7IrcxD4IVbhNGD
a4NV2FhInPriadTqrS+N25RxxkJ50qt9Im97dUNHZcXkwp5iEmiOypQAIWpmsm7CSoDHC2Wwwt/V
VrIVeti6npViZS8XHBJ6PsZcYT4gEdBnn9owGhRb9EY8uZWEWtcQqt8yWG93ue6beyFW4/fi6BYr
F9nCAVK6Nxg9nNRioVS83s9B14L/Ie28dutWly39RASYwy05o6gs27J9Qzgy58yn749qnLM1KfYk
vHsBXr6wreKfK4wao84MeXLD4cms24OXuLGk2ZanETkGNs3a1zfo2iDf21sEAeOYmJWXq5PbaWcj
eeqbfm/JRz25K5pkY2gr1whV9blegPdh6MvXM9M0I8vHdHRB5xyFGpRq2u2r3tto31zZHgQa3FQz
jGq2djmDzVA22agWozsOUmSHXvVEi1/Udm5TbJWx1ky9CRvAvWHils6T+y57ksZxFWZpxvtSOHET
fxZUFN20Wt6ZdLJfX6e1yXtvarEvcmOUlVbCVKI9S7Fkc+t708ZltbIXwH9R1tFYJTDZi+FoBDli
Ew2jq7e5LakP6q+2o2IMo9NWgmvl9uXaJcM9k7LylC2uKfj1UK2KuRZhK7QFoIry9Of6fH3MvhBY
4TjR+8yDwlZY5GgFtNGkQZUYjF885eGj559oqy3Ec9X/XzLk0LiJxU/Xra6tEk0q3EuzXBFO1OWG
YE9C/B3IXPeaMNqIvZ4UJQ5t32///Umm35O8OusFWc8yQImUSPF7g9GxHXyvhBiOeNfaakpen0QN
E3OIh53F7WDqfTXqAuuEiNluFP7G3o/+ED5kTnvuhPtxC0cwT8/C0aDBe6b/JFdIZLs8uj75MkNI
Jhc6050vAn5MbQEqg0i+qcbxJlCE/fX1WjnAc3v8LLJDD4y8BJJ6Yj4FSV1MropILMKa+ecwoDbu
gfI+FJP867q1j7w2dCEDmTLphcQn+ECeYMl+YLRDPbllqfY3ioFu30CZyzHivj8VtLDAUB+Vdohw
rxuHg3JCWzt70I1Er+xwtBo3TqctcZSVo0gpFweF7ioIA/TFUZQlhC/kpsERagMR/xFWyK4stroG
1yYa/4dOavSS8MXnP393Uzai6ati3uOXRBaqSTGcXIkInr+Jz8qQb5zClXsM1eOZr4i8E60Xy6Pf
csR1Y2RI+mB7dbbrRviXuKLraddOPzcWdcUDwtpMFYTCDbThizPiDSWrXTO0ymjcQhZP9D6dSk//
NLa/kuRB8z7T73GHIosx7crCLcW9TCdzmeK6+E6qPadiIJ5CJd5wp1dnnCgcFNvMlGMu1jWY9Ile
wHZyFeVZle+iPrLV6T76d6I3tLkRqKB9jB5liBwXk+2bcLzIGmdW7z+r1otBObZM7vLqryY1X6JQ
dUzrwdNvBO/fIyEMv2m3QuBMEmpx1/qoxs5UmZzd+meJ3rGPk2Z2jq79qb4Hmh3ALHZ9pT8uNF1y
1KJ4T6C1IVlzuYdHEXpilAgmVxOze24Tyl0tK1jctjIA//4cFVK/S7TRuW7245sym4XBmc2F07QM
x3sLXk6j4dLQk1dBOTbWyxRuXEwf711MgHe0oLuYs97zJ7w7nVWb0NkTYAJqnnEMd2OvQNLwxUIk
U+zyg7eF7lwdEk8zXV+AEqCFuLTXGkktaCoHVExk+ZSrFPXww4PvUhFuFLo/Fk/ZnjzI1kz2SyJ/
WUprxkkduHQnt/iVldkxFdpdq9a3VTPYTRnsIJs/1H5Ga0vgDvV935RP6QRhQ+Lkrd9RXO0dNZE2
VnRtI80blvMC/Imdcjn8mJSINNMjuVL6DbS/PR5a6m7yqfZvG9JlG57jxwue6IwjCv53RjQsU+Lk
2isvViVmoH/tpp/Kv7v19EjQrEChiwYo5vpyNJCb6xk6naILKPgAkQvnImi/CEa4kWD8eKtjhwGA
0JtbPpZQrclE90QpQ9GVA9mOpPZgWeGORgl39IOdZ22s0doWBQdDJySRpgwP2OWoqlFLtcacZy2L
dl5S7ApKI8O4xbG/4hIwKvD8RLLAgMhfXtphF2QeTxWXShMdhKC+nc+f5Vs3Y3zAc0zE5guEG4fQ
20EIHDfOIG7Bxj6W2Dki7z9BufyEodAq3mZCToETqIeo3bVI7I0ZtOnlrg9+Z1b1Ig3FQx/7R0WA
YGSLq3F1rlEAZ57lWapqMddeW6t91/ABYnFvUuLOtVuh2ehrXbUB4+TcYMZVt+xr1YQuKZqOOFfv
f2TTM60HmynNtWMNNplxzJ1s2pJcW5wFm5rC40HS5TshmB4SL/5DE+oXRT55XvcJxJ6BzsBGlmLV
KuSBb1TDc8rncvUgmwAtoEWiO3TWl8Jv9/nQHWirdQpTdsxYhqTaOKR5fPz3V4k48X/NLhy6SEi6
uBdj0S3i2omqO0F+QFh04xCuvUukoSmPQtpOV/JiZ4aIBwZ5X5LpqT7pxqMOWayiPjCzEfraY/X6
70Oio4Ek7lxA4DK5nEk5KUYqKFizmuFrLfiuMNS3iKOc/wszsxdMtQL85DLIGUtVh5KIe0yTyecE
PnorrxYXzHUrH92/uRtdx18BEgqceeEdWW1W1kBsRdcMTyNo/055MMh+d/E/Z1sI4uehUJYjY7Bs
B6kyJS3boBfd/qmt/0gzU+JR3kJmrx3e90YWe7zyFD+q6o4nJqocNYD+yw9sKfp5fcrma+Yy+mQo
eMqEQiif4TVcrr/AuhTjqIj0Bt1njEFta2fwHasb99t5/JVXeVZrRBGEI0Q6c/FqZoNMyDkInTvB
0uY20MvbERRgL9eH9Pb4LsaEgZmgjWuJN3pxTGOMK33ndW6Vn0PxrHhHLSMdYcvSjVaf0uhVhVL1
qwDJ++gdvNQJP+XCY3GgXb0SEtt6nnQicP82Pk3qXrb+NPKx0m+r6c7nH+e2fAg+R8+Fb2dNeaqF
m8ykE22yvWxjM39sBicR+34YixeCJRCraGQYZeqWxtc+O3g5zEu3pvxNkL5U5c6LbsY/6iOslmnm
hvSkJ+Ot+RIKN8EJhT41tj1H/am0uzo5XJ/htQf84tMWBy2KrcwzAz6tocV3uuv9yFbynWHtM+Uc
QN32rY+fVOUUfGbLXjf9JuxyZXHfsjfv3HY9GAyrHPzeVbNHcsMDHFGI3On+ae6Xn+zOyT8Hv1K7
OhvebuLUtJkdP2i5o7OopZtQIg1OoXEvOLH/Opo7ODmbLtjF0ZdcdErdbR7Cp+Hs38h7FVIXq913
lWKzytWNlL7kh/xRGBx5fFCfTOspjT7Hwv0AvaXdvwxfSskO44fuXo/tXLYHmgjkW9F7sNIdDfpW
4FyfiLf45NpELGJQ0+j5tM7q3JqG0vAGVn3Tk2y5/9xIuh2TnDUMOyLwboPD1DsB4nV3dZoffOE5
jI4xwMUoP5vDV60Izqqr+V+l8jHLdpqa2U2h0i+xS6bY0VpE4T5Hwt+69+2Qhu5oYxgrFXR2OfV5
WI+R5wDWcXkBFaMp1AMhhwvXBxCSMa33elVO57TMofIcMtmN8iS1fUV/SMa0/5TWLRxaw7jV4vcG
ObqcT1ni/SPfp1I1/YDqkJKubLs+7N2JWQLW40ha96kjM1S1sjNVjWv+KVH2rCgH5qW0Tyx9r4hn
a/yOfpod9cp+0OyRGKuxBSiPEpR+YUc5zemXJEDwV4T8T3CaY6tXJ3POgdELZaZuU+sncYuAaXMs
ixtQbnO5LKwAnIxwA2268VU7CeyG/EFx/Rh1ZxNM134YTtAPhuhopQGUjyTx83MsPUQPimGrwinc
h90xjx1P3nX57/wQ3JBgMJSnvLW5xu0tBZ+VO4X5B0SBf0BeUltWSkIlwFdO0t71aMYtIRBP5WNj
ggLNnTk1J0j3VjftmzH91iq3deHfTXqwlV55S2d82ATIucItjk/7oYfVjKpITNuop3Q5Pgii8AiZ
CTJtwWMeazcZZKKFXIFX44DlZNlGeSeWjuclx1y2nltzegm68Rch9l1QmUgrdvVdV3onUpDPSDwx
704oKTufjgvhYMF6nU39vlEOiuka7XOfgYAzdMcXNo7YR6+IiQVyQLOHbAE5XyQeClHp0sTMehfh
ccA20S5POzKEe49E4fU76Q0L/GH63pla3ElFJall5Vc975X+XPkZHU0UR3P9id7sz4oW7pJMAOqH
XrMy3nV98rWLi1323AR/krqxaSg/daZot8qPvrpRUtWRteEop6eNr/zohjAhc7kM/4As/5JtzfM7
M6+DqXehXDcOo9Adskyqd6mv67tMQDMlF7x7YIK8LjGU7wIaj43aRTuhHi27TDLJmWpB5Wy07aGk
cnlQ6Q++DfyMruAhy/ZhadpcZCkB7KQTmjT6oZbV5vn6MD6STRsMAw+RXC836AeCJEC29Ctbde/m
MEoZMoxSLSRkQq6d1ak71trZNI/D+EMVHCu4g4j5YFp2JkG0Ko3ngle6j3/I5RYl+sfIDEp3unvo
cJPo6Fj2LsnUpOap7d3e9J4z69jkT5KvHto6PYF/Kjs3mJoNb2RlOTFJF44OLS/M28rlCzKUNGNZ
sYjJuHKm6AZuqg1XbHVQCH/PjPUoZC4lB4rG6IUmAfCY4WoEwbGR7w05cerumFBAaW/ycQOKt/Iq
Mo0kfObWUvLZy7RrZQlDnwyMSTJOUR6deJTvtHtfvK9/VV+6xDv4WzoYH8POWaht5gUEQWVRh7qc
xdZXY1hipd41C89Ox++WJxzC9FkJunObfu/+PYF2aW5e1HduXFYOVq4aY08K6NS19/XgdtG/VwMu
bCwvvlFWxzIemcQOYbYcaWf/tyHcQlqxsQE/RmrYYY3IaAFQIiN4ORZhCDP0U9keoORukpqNgW5U
toVxX98TM/iVwIknQ1043Q0NlTEtg0wZwUknT6f2q6XleyNzzRgtehHQZvHNsjSnV72NA/BGPLW4
2ClPzvzncFKr6pJbIpmaumg8jXexDJ7U5Fjrr0bSHdXsdhIfNKRMW/9npdpqRAO8jIwlciC+29bH
vvo0zh9nfROtg6+eNhmb1uaevicySsAvP5bvvTDvoKFKwO2Fz0X/V5i+j/2X6xftqon5OqP5nlrB
sqiOXL3hFxImxuFHLd8P+VE1nq6bWLtgwBP9r4nFDtLotubhiQcwey+GFdt6JBynhHqEfqzEc92c
Nhv+V5wCEo/4udQ/4N9+E6V8d/5qJe2NqEnBjqY9vRnlgzT8DITunq6r4/WxrU6fDK4HaDHI++VV
Jkee2sgxljT4y+4TQbOlIttwPFZHo9ApCykhRYYlx+Lo57QBt+Xg9vpXcTgGgWTH1QC3y8Y52LIz
//m7WYuzKQl1K8MOzHn9XtFgmyk/xe3j9SnbMrOIiVJxyNpcx0xnnoTqpZseJvV+3Aq95it2eaYB
oZItAylCXWpxBacG/DcewZc7WBGVw3tJLzeWZf7Ojxb42Wj1AO1a4jZTX9DVSisG1wTLoH9J/Zfy
EdYWezNXtjphHCCDXByZv2UyPZSlBPXNfgB/f6pkW+oC24pv1K2bYKVqMAN3/mNncQVLnorMFhIs
blSek8dq9MHxvOrVwe8+VdLvMvneSR1s60/NZt5jdbH+1zJEWZc7r7E0MfR6cXB9M5d2pYD8Y+EJ
yobfsXoPvbOy8N9Lmg5ztWB8XfWqyoKtJPvJsOVfWfjkz5Kh48YGWX3T/jOhRA6Xw9LGPI79tuFy
AOl9lrtvqfjQSiioerZS6HMeJRceFKS5rx+w1ffsvd3FQYbsXy47Ut7U0UkgWf6tqOyU+hw9DIro
mGgim+NTZp395DXQf1rBvJ0OXn8Om1+xn7362edo6O6bUTmNW3Cgtetyxl1SE5pb15evfOpVQYR8
1+DmI1Taw7FDqK4fn6+Pf203aSjUAAKin4wY4nLao0JF7FeWOZjeixf9FOC9vW5gdRT/MbB0vYKc
dgnNw0CifPFb0xb1c5NtDGLLxmKzDqh3ZlGt8C7LN1YhOWXzJKOdfH0gH1mYDeo9uDxAl8gIkL2+
nKoe8EvfGBJEguFnuklIWHs3jVE6bartzJqOn/oP7WvZ+FKUFalzkcb1qrVH/9vGd6zcpVSa56/A
17EoQl1+R+X5ahMZKqNNQjT+Ok0pfphmGNxE8pgg0JRo+miHvUiqW0rE9MULChUMdCRJwzmuDOvU
gahLdoJaijFtdql5o2nZcItCUuuTvC62ao9r3wvGanaJ2c3iG6vbu6fSjMxEaHp2gFoDaMvaVPiV
l2VyRNVmdDJPC1xjUoTj9VlaNQoFGu3K5G+kpVczyIMYAiYZ3LL7LPc/rPpcFipv2+9CfbluaWXz
zYhHns/Z9Ydh6nI5Omjdkj7BUjwo6k4tA/0UyRVCuU1rbXgDK4NCwwq+GBQ1QMO+3WXvZtJXCqFV
RapN0MaJZQyearqFjtQT7kY9/XR9WCtRIEUgMkVI05IYWVIXjFalesgjUOHsxFecXlKd1v0MiVHy
ezGadsCxN1zflacbFAVcyDM+epbrXEwkQSlATEl0s8ryD+kUWzsTWt9zS0tfDbPbxg5ZNTdPJL48
UNm3LOS7yQwyM8v7TKTeSXe5QmwoNOoxFs0/vlFt3R0rCzeLblF/VwBbQuN+ObTQTGGT7RPJVXMP
XobKCYbJQf/uoKvTp6rZChDX1o5+HIhj2JLcr/PnvBtaWQSG3lCCpSNnOoTjqakraxdGwt70jZva
yL6WuvTn+nZZm825TYCZpBJK3/ylyc7wRdFLTdGN/yqp8jdtSii9ftG98Pe/sMOSkVGSQG1+ADSF
lQEXfiu5Wfw5U2NncvtGsutNvfqVU83VgaeKYMcMPVuMR5JLLYubjsbZPPhqWMWhn7QdHd8bm/Dt
+Vs4xqD3gLdBv6Tgsi6WKq/jWifbKLmyUExPmpY2uxQv4yAN0rA3rc7Yj0NT/zGtSIA8oPPPnWZu
dfGu7M5ZXGBuqYJYkwFfrl0rx4MfCrLkmlS5mrg7JGZxMH3/rrHkfRD/vr6Ca57ehbnFkCUVrSw4
tSTXiEQ0mrVjYZQ7dfjJFWol8VHnAdIRbxsy/RDAVG5fN7/i2GIdtiMqDBSgl3itYZS8MiO0d3Mp
tw2PJ2/yjr1lUsS9K4pjIqq/E6HYAKGtHEjea7oyeK9ntPXCyzKhtKiZfclNs+ATXPzZa9YpZ0H8
lGvJQdGLDVDM2oLCgg68bgZyAPy7XFBTygLP6iiY0R60yyJK3l5xG5bxIa19GOU1bwObtjY8nEhQ
dgCowTcvDoscT7KY66ns+oEziSSEyPX75V3nQy5R3UYk3K6v4cplA6wDLB184Op8di7Hp0/9YJZG
LbttB4Ckk0o3ygiD0jAMHptui9V5dTbfWVuMrhnHVs+bTnbzqbVnRhLrVkvCU0opOZW3GspW/HFa
yYFpASrUVZ67y6EFeiLHhlrKlPdpWsNzpk4Lz9Pu+gSuWwEczq7kkV92XYtx7bXo5chu3TfUVUL9
r56FW0LHH1nu5mIE9DVvFma+3suxAOqY2kZtmTik3Aq7aqLpMROr8ZFQq94TGRBJpdreL5A5KDyI
cYUc2pJogK03GHiUA79Ubgpx0m2eli3a4o9kKW9fBwvhTM9Al/vi68xwmKpS7mU3CCY6BGUoAq1j
rFvnHpXONHE9Lf3Rhq1bV0+iecxKw/anL1V6hByYPrgNoO7aHqNRF+lDXEn8u8WyC4IYpYLGBUGp
u61/WCk91fnRQ1xGjzdMra09lW2kUKEtmHNkl6sS+JNW57IguYCQ21PMXnOSGHzj9R22Vj/VyfNx
QN/ipbfpf+eDJFlVpF3rs8VS+K7ySVZPvRd0J21gekMzE58nwphdbvqvucc6a6CojmAvz5CcftJV
vT23Zj8cqtGQ9lJTlodBnnyn6jvFUfnJdlR5wEsyuBvNJpEPY+/lu9qTkr1pAnlBwlA/dVqh2VlW
SrumR9lPidNz0Eke0yp+rdtBPcRtGuyvj3vtKjQprc4E1dSJltju0sjjrp9U2S29KDi1pui5alHE
v9Sg/tanZPF0qTJ3Q1IpG47RqmHSnjP+ktrUUmIwiC0lb3xLdidBP1RwmmRBdihqpLCgiFD88SZP
pI3IZ20nUWcD/obrQm5vcTEKtA4PgZoobkDHtu2HN0MNxOD6fK5F3fCxz6KQ+CbgtxdG6kwdBtDQ
7CPUt0EYRVBz9ntNfDWjPeLXdm4RkXyJRMFOor8gezbMrz01IMdwGah1gFBe3BJD7vG69Z7sCoI5
AUFQq1cvKY3JUSHIO6d50R86UZ/2kylRkPOF8lD6Rn6T+6q506zyJRMgLNOlJt73YVbd1psYtzVH
lTeeNgLaimiHmxfp3TkLLYHufCFSXKkwp+ccUMxeVhrtmCv9Vv5+LekJyfb/2IK4+dJWH496JcfY
atXiZiy7uzEVD71Q3uPnHyJi3kJ2JSU5CProBH2J5NCP68uxtsnffcCyYS0ex8xSEl9xJ2WvI76o
q2dL9oC75Wdezlv5n3VrZ0DSG6h5JtWjPnI5YMApHaJ+oULqwszpmKi/FqK4k43pe6FDqBBN/jEL
t4qVay/THHKjw0yVBEzmIhDWRW8Q/IhYKlRu4sE8eprvqKN8b02/m1f/qWzIUA53vlG4qDLtJj6k
NPrjCNlCtcVftPaGo6jDO8EzSZ/XMjbwfAvxsYnI1ZhRDNonrxbcMtSdcJ9092Mr2nIh3ojFg6+f
qvRZz7xH3/wuev7G7bbyPrIUdLShA0l//xJnGxh+nShqL7lefs/OeuwCbz9OHuDMPzF9ENd32eoC
wK0JfJhA8yP2Jxv6si+8OSDCXdYkaA2z8WgW8Wuva+DqwJEWu7BJ9onc4k27huHvstR/Gqr6Mcya
vbCZpV6LmfCfIJCESg3m2SUkqhv1IM0FopZKLL9M8udA9WwvSV+sLt1rI5TTg+nblj+cG+VVzrYQ
AWuzr1Ab4hqkRMQCXB6DNtb11iLL6naCcEjHG6mO9xliqxRYJet5Y/JXXhWiMhwyg/9RLVrs/gg4
r5kUseyqSkf9ZnToG7WD309RBTg3tXv0Y/VmdMYmcOicLr2nkXal69+w9gkzjQ85cUqi0vJOtfQ2
itXWYtP7ZrOD2t1zLCPxD9etvCGqF7E/0COcBS4WkB1L/xjsXEhjaIiv33lHyf8pGdonhdSxXlHL
V4KbfKjcztsh43YWy8z2SGa206Eoir/BKB0tboWkD53Q/51nnTNM6VkqgmNXiufI3yp3frx4SVxR
HJ6jZnXu77jcAYlaQFAcE3E1VdvjrO9L/3PY7GvlLHrITRkb2aQVc3Cl0RZEu+FcxF08agpVb6ka
8M0Lv5uLHlZpV9qpIuIKOxQsmrnepvdbYnYrwMP5hsOD4saTqE8v9rlkBRnXjyS7iQ+AWf+ZopKU
WjtLi9BqvtEhdZp+JeVvlaaFFDnquNnKxPw/vkAjIqH7ihr2wjkHSW0JPR3J6Bj1kVNPOW2V3m0r
en9H82cq/Q2E6MXv4aoQ6j9eKPPyZU43dMfrO3PlupkngoZLoIIWeLL5QnjnVGRV7qeo/MoATFqA
obFSHoxpUp7lJur35mikOzVSs9+12qaHKlESp0lD0xbaYqs766N3c/kh80Z59yE50iEh157sWkIk
HIYkKB9Ha0oOatWJT9cHPTsvl6fx0tTCuRmCJPOpYMiu/jnVjH0A5nBMDy0yMq2lncr4adyKFVbe
GUxSVaI3gcww/BKXo/P9IG6qRiZvknu/VaC3fnNQLJSrQJR6w02RvMiSegjFV888p3AI5o4v3YfW
ZLfSRtiychddfsoiANUFkos5Lr5bBeohUlUwUmr4JbJ2Wac5Qv0QWk/wdebozxceEPoc+IY9fWl0
R/ce0uFgDr8Mal0wXgIKnmHvEMZdX543Eb8P6wNqlUQ6TgDsf5eTFRSJ1aAeL7uiUvd23z8gZz71
t1Vh2pEmnWXzdxkVJyk/DhrCkM2hkj6NYXlsAgPH7TACQood098ok7/VkZZfxefMdGjwEeIsXn5V
KRdlLhTEQHXbJZ/kMaz3md8NO3Gc7mjcER4mLULEFODmc9TVFtdJJu79RnqSPCMBPq1/M9qm31me
bjplHiS7EFH6U2DVP/hLLhyVIhJU8lepMWKKjUn2lMdyet82SbsbKBo76pSO566ttzRY104DSHxt
drZon1lmLOcHWO864S2O7TubJM/4lEtW5ZhqLji5qT8qlm9kdi5Klm2QlN7wwdZeAHqq5nQ06akP
7a4q1JKyMmFf79RdScEEvKVZhDZ9HMKo25WVbiG+V1C0kKSR86c+w6PPr8ul1A3B8MogU9xUb2l2
6MTqZQAfvGvDJPilZcZ4q6jdCKdODd+zlouxU0zKrR9L1UlOwnFXVb71oy8ayfHDMvlj5ZDiZUkZ
3Aqlp2ycho9h6UzoRugNK8ncQLX4VhL2SVRKneKK/nQsVRmmurKVd+0Qt44MPOSfc0aw4rC70Ymm
OcxalnCzoZOilv5RamRfZTWkFrjx4qxsN6qxpDsB70G/szxGXehXqp/0qutlNd0J5a40TVvRn/TQ
c/ykPSWxXb9ev1Dm+2JxcgELAhicmXKwuLhP8jTvjKKJVBfdaO2UKmJ0l7S0+CiBKTliG0X7otW3
BOdX6j3oRplQTs297zPh5WKTcYk1ahJqbjXlX3VfPZdK8MkLrdPUtg+Aon1/ONZTeIMgycZVtXKi
iOQosBJFkRJYgrwGK7NKrTNV16pkWp3UKdhHuTbsrW7QD2EsgPnqhPBPlfnVxuLOY1rM9PzIIQ5K
URKnbvHMeYbemh5JTzfpLNolUvbql2rceL4/+uwKwRHN6kCXORfL9kWzkEjVkIx240qI9v4YGrYl
lIp9fdOsTSJ1DvLmZD8+4tiGVMijaNQ0V2w6t4dG2wh+DN458IN9QQthUU8v1w2u7FJcA+ocUGEC
m1vCorig67bIU30GnWTpQYyPIZD+0U+dLB42crZrtsizGRI5cY0WkcVbJg+l35KU1+lBkY8hEqtS
KUH9KhwVlIGt4Ov1ka0dhTfHR4cbHFqDpbfdSnVJyR3dFISg1OkGAr0sPOa5Ethy/NS15q2l7ujc
3ojtPq4gPDXMKFh6GoTx9C8PYFWClNFGz3BTr9/7mdQBoMGRtuAYEod+pytojVvVsKV59HF7YlZD
pQ4PhpzSEjZdW8GUE8iZrlzF46GQQCfGkX/emNKPJ+3SysKHHQUwnrmamW5bBl8VH0pyKXzmPOw8
Mz8otQdcsHzsXxWfprXABfMJWcXvLgr3xbBx5j8+UHzJzKzAsae2sqzTe1ZddjpXqZsF0eNkDsSM
dMklDwUa5Btn8uO2vTS1WFFDKCNBbH3TLehxTMM7UsHFSGsajZaBv7F7VjbtbIxcIL4JzctLSjBa
P9RSqyrTleYpFbrwRxjXgyPGRbxr/YrSbl7JN36qD5ByGMadXsb96/VVXttKCrwcpGLAa0MEfbmD
hzinFbivTQgrOvB0TdODkFTVjQVcHalC/x2grVl0bplyo81TRW+9NV0/ehmKwg5SuK2Vh7TMwLal
x8gr7clHBWaLjWdt58x9LvRmE3t+aG6QDWibCp8Zzsu0PFPqHZ40X7wzgkG8U/Re3Dgza+ZUjfv1
jVSfUOxyNmOhtrIunsy3x0kQHvrqexgQR0hb2YW1ZfuPIWBVl4asQcnHshxNt0sLh+g1MrdA1msW
WKu5CQLGG/yaSwuhWfXpmOimm8Ze4wA1qpxCglv4+vZbuWMAxMAsCUM41/YHmFajt0NV1YaLEl0+
iM6IMmWyRae9ZWQe6ru4v4gtCNLCxnAjWCLqTpxJmP+/jSwuDktpM9MrWkaS+I5c3IOO2YVbld2V
kZA0JaqYiXRkmoovR2JJhIPyCD/QGPqnPvHom4mdUq1211dl5VnDM+fMkKKbu4IWAUEl970WCqno
6nTcWH7+UEBboO6qRH2d20f0etiAtKycGwZDXx9QWM7OsjAwZlM6cfWADzSOuvbJcHKlsq1ow2ld
mz26U+ikwv2Bh2ge9rt9kIn+0I7pJLr4Y93JDJNdTBPOIRi2cOBrhqiHI7I2IxCNZYRjoOYhNjLz
F2n590ovnSywHruq37hVV80A56Iszg3CvF2OB1iSLuceZpQ4twPjLoheWu3zv28FLtA5RzKHVMtc
bVDEYqFateimZWOPFWwW3b4r/nTZq9nYWzXBlceXKAaooTInTpm9ywFlONpAcdgG/n3j3TVlvit1
HVa4my3x55XLDab0mTWVa2dGGF4aimR/EiOjEV1B/6l6f/v8n0NcOmDe/fzFO1BLMjzOPT9/Gu/N
/Md/9/NxGCjTzv7nMqGiwMab6CUkLi3Kt1ya9DjGVnW6vvSrq0GZfKZWI5Ze7mIP9Q9K8DJGuhBh
7O6BLeZrwQ9F/J5D23Dd2NoNMIPW/sfYYkXk2vfjrgFAC+TqqMg/sqG1Yz3eaVtY7rVD897QYmlK
LQ2qIgIYHOd/EqV0BpAAUvbr+mjmr70MUll/Slw80W/EsouTqYw6IpUsnQtbSk5T/JdhelYZl35I
t+Lh1a08Y1hh5ZuPzOKd9hqfCKy2uKtraj6Trf8X7JdkFma9Kf4z+W3xGqhaL016y2bO0vSH3KjP
4ljeoDiT+Fsdr2ubgITNnC97E79YrE0gaJMRsN1dXTmkqq2VxFV2ju7Sv6/OfDtTBIU+jLvz8vSb
gGqCFM/H1VrLbu8btDTIO0qob4tiYPfq+bq5tR1HvXMGohO7AKG+NFeEcZArxMKu4QkPEbVI/s4+
j79dt7KCp3hD+pG3ILSfhe0vzaQR4A3NCOe6anmXIdsTQgpNX4l5aLQb3WrtJvRtqWqfm9y/HcRk
521Jma7teuj5rVlLknrn0sn36MEIK+io3RG2ErX9kpuPs2KyOEJ0tMuTjRzNlrXFGZv0QkcmOQV6
lgZ2pRb72hd7m0yN6R/g4d2DbMg3vNW1G5HcAsrJc4pBX24cMYuTSmo03BTvqNLcZPbdESanmTC6
A3N8fUHXxge/MZEh+2FW9r1cTxTx4o7medjACpZxsNyWZILpj7uotAFn2Vq4hWZeHd5M/UCpmkdR
XJwLPfIVacjZqDKIQTlFgzArbSU9kcnEydyqi6/UBXnrQb3QyjNrfbzVaN65Y+kU5pYWU5gYcMuB
wHA2VKcxP/WStBtV2VYRQqz3XfiraTcugLWBzo7ZnDJFlWy5jjx3rVz3lTQniyaIGXP/V68LzjAe
8QUP15dx7fTPHLcGrBlzs+pim0pBp7Sjjy299PZerH3JysJp6nRja66bQfuMAg4ElMvHepYBGWOJ
VgYrf1Jau2b1+qTYMLJ2PxMNzKTb3J2kfS+3JNmuUsBLlNzeL50+PvoQs1fm4zRsQMBX3jTIkkAC
zhxy9F8vtn6mFxChzI46JMGTPVCfOcl5Le+vr8zKaDjDypySIC9BK97laCZVGoc8G6D1a9Nh7yvq
/yHtPHfkVpJt/UQE6M1fslx3s9VGark/xJZ2i957Pv39qItzdhWLKEI64zCYAToqk5GZYVasVe+V
SbI7f4AKtRA2rquVD0TiQQkLIOuM/14crrzPNSXoiabU6GNkPE71azEdby9o3QRMEXj2PPU/u/3Z
gfLIZlqv5flMQNjYoq8/Zgj8OUFZb3yfLUPz1XVmaDDruChZ7INe/GrDhyJ4GbWNCHrVBKX3uTSF
jMKyVN3Q5JTDeS3jlDE1e8/jYmdbG7bqZ8zLQB9AkZopoMt1pEIohEEfSA+K5DWP6Wipd7TJvtz+
KqtuNg/EqArXAOH6pZEeVLoWS4X0kKh9sys8LXYEVfNOzcQAYWiBbrxtb+1enUNBKF6YvrlGDU+1
1Wt5m0kP4lS2d70gTDtVKyOHOoxIIUcI9kaYakcpLnH0LgIMLcnFrhP6LQDK2spJUpizo6OLivri
GDdWSEAiRMQDCI778mNteZ+7bKcL7evtJa/c51BrkcnNjUV6+ostHqgZd0ZfSg9gYWytOHkjDzLC
HkZRHFT17baxlXd57uqC51JIiqQlur7w+3EQa7Y3T5nAeRBMgIP696ktdqbyuTU3ro21PSScYpxq
VjwC/n7pPU0TcUumLK2TbMH4UaTfew2B5Owvjtu5mfk4np3opLeY6Ot5+mvzS6dXjhj8k1obS1n7
SoQzEA/NlKCc7Usbk2WWHfxmvIRKgaxLPWV7FZHHO8Kf1snQ33qaEBrZ3/5a8x+9yMRAWM10VrD5
4t7Uzi6N1mEkMhlmWg/yNNmy59/1fve1aQ+DZd11amGH0799HHy+bfTq8qKEMd8qPJF0oih7XxoV
q1Dtqk4WHoQ0fxLKO8jfXi2t3qCLvS6qz2ZA0s2d7t/JzMJMUqSCpXrCQ5KWO8n6pP+rlnYJOJ95
D//QhuXdkG0U6lZWNkvMzDg6ugYgeS9NQr0sKylku4hg1rZO5QR/LP70dSF5Obex8MUsnoBCq2Lg
xsAyEBluugmluQ1nXNs8OrigohmPYpDWWFjpwsQSMwMrffaBequtfbGMb8lw8If7Jv/lpyOCc3/u
FnNNFRQc8xzgEOezfnbISl0t8iadAndWwQytymYsyxm6jaN8dczYProdEF/OxQd1Oa8rZqYu1LIS
uF3kkS98SUPXg+8H9KG4BbS4upwWphbvZ+8HdAQaPXCJ5hxBjO0CwTIJDb3u158eKLByTIXMKELW
9Dv3Pdu5AUqSXK+01A1xiXI6Ngm0oX98B85/+MzIwre7WiV5nTAiBN69aGFBqA9oWv/FUiARmKMa
JBuWZNLeqEVdF6mpO5n/qEPtZMl9Fmxs1zXQfl7KmZHFVQv1bEwpR0ldwwcgkfb7LjV2VRF/Hc3u
0YpSye69ypZbdR+MoI4UqCWkonTBJTlDVQDP30otr+8Nwuw5/fmtbYfSyKXrz9q2RViFoWv5r6FY
ONLY7LTQ/+Ob49LK4rFUJyR/AikI3cH6XomWM5/ikqHcP/+C52tZHGM1Dix0SllLpb9pdWGn0sdW
3hL5+R0cXT5cFA/pldLkxydRYL7csVoOw7xKxdStOyQczeA0ovoSqzYdU7ONH8W22OdIizFq6Ur5
l1B/V5Lq0NXpQQJLFifvfNiTWKt3cljYU9Xv/ngPdAk9OH4hdUf+dfnrrD6v8tZDX6OVjsNkoVh4
r8XhBoTkKjynMXhuZL7pzk59HccEq0WSu0quwRz82Bni8fYy5p+52OQLC4sLzBKDvgCPkruFWoNG
RKTw0Eo61N0NfMGj0oYb9rZWtDiXcdLCU9nHuTvEPtTR7+FWcLphYImOMhB1lmIjyN0SnIY61Tuv
3VjCdUB18VGW4W8nemOgaVigndW1MxUMKxHeJf2lyvUdVbG9PmyE9yuXBwUHeh0o6lAWWDLljVoY
+MlQ5O5ILdqh4fW1KzjdXla933aHtd2b32ayJ4qYNO4uHS4Oke4wpjJ302Caud3DUP3A3MQWGmLF
6wyeZmoAEDXM1HKXZuoGAvCQWMBFmTUtxJcyF3+p9R3Izq32+sqC2DOCG7g3qcou+6pZzwBdp2e5
a01Z/uDpgXywwvrz7V1b+Txz4wbOCWqiTIEvnFoER12oqZq7kejXd4NU+T+gGY3shprH1rW4tnVn
tpaVoR4RDupp2AqnN7Gs7jTt28BLpkKee3tRK/Hh3CWi+MAdRwP0N8D37PJpuhHOzE7n8kGGOOEd
daa4PRZV5ShKsuvE1MlL/ykJdHgUn2/bXjliF6YXG0omju6hbOHvs+omXinvEqKqIN83yb9WVNno
+rlIMW/V71c/JKJDDFjOahpL7WVPkZlo7nB/sTd3XvHWRgFMFka3VUZf80oyWsqUzAFSr1wcM5Bc
SCS2Iw7TBOq9kufDbtwWGJ9fh8XdPkuP/B4yQsp86fuyWWmx6vkFwQBNCCF9GIz2A2WEnyFTUral
yhvp2OruMVVH74pyvbas8yh5q2aKwVczQ6S/4nHK90JSmYdcRGPptoOsbSCzbHNRmSbE1ehsHbea
Xilx4Vqld6zlmikqT2tpyN82s7YiMAyca4BblPMWIQjV5JRfkBdubT6PaKYH5BA1OrO3rawshmxy
xpkAyiAbW7zBTZiYk1I2hauKR8hisbAVrKxcGmTKxFHwrBF6LkFGQYPCTlB1pRuHxbOZJw95ML2r
cvCuZcrG63i9ZQw0gwIn1KWcCPvl5dXepG3fdnmUunQWhi60gfBK2dvtDduwsXzj2ySNM8kKUzeK
/hHyL6hDq8ZGknJ9A7EMUMJUuaBuBuh8uYwpCL0ORYLURb3gztMfyuCt7B9N/xXFMxGRIvGPPQ1o
JzMIMDFRGaKMd2lPjvkHlcLULWrIxH39IQkfVeZi/3TjeNs1BnEZApkNLayYUe7rQjak7jCo+2F8
7dRst1m9uHY2jKD7C2icygLitZdLaUa5MdqO/C7SBEfqPxvgZti1fqsweP2JLu3M19/Z+1SWXJ6l
Trbal5OTQ1ijov4wdb/CYHCYFsqPdb7FBHbteJi0UEGCknrGBC6cG3RBqA+izNJ6dZ8CvbcYKN0E
0q1sIO3H2c7vCWFtsYFjweMQ60bqykXiIANGbJ6SnYofNz/V9c3D7XlmabGF45SKRaNhyWq/hMOj
1W8RPlwbAJahMErA0BGqnkvkhGwKEpWL0UNq54SW+2EMtzA615s1g+tnBBiVVQSn519w5gVxFihS
UefWg9BW+1j4jJIng3PZfSYXG0f0er6Q2gtwKcblQYXCzrb8LpNUVIpSerRr/82anSV+pl58mAzP
lpFnnuRTJ9wzRSeY44+CDL9oXL+6U5pwj9jCn57j31qXVFeph19r0haR1U5KN0GGMpq9WxgddLI9
9dzKErdEHa5RFaQBc2cIdvQZb7WcJQqqCABc3HgUrZtjYb43QbRXmvw0CPL9kCbPOgIn5VjbXfIj
LKa3XI42kuDrQzfDRuZiMrqbpCSLbe8hYqlJDISHQul2suKG/luG6NTtHZ09/TJWYplMHhK28Bbz
z0s3GnJLUfqGmmGpegcLKmVuR3+0DmPwHdWM27ZWFoSjUrGe+5Qwb0mXtkytKpWi80MXRqcfifE9
k17iTPt828jKyeMC4QnjlodwYvlGotfWxKUW+244lO1u6gyZ0XZ1qx++sm0g5nknac0YjN0uliIn
bTmNlFuB3DwyfP9BqT9E6ouUdvfq+OP2gq66TuAVoGtAB4CRKwVetMtdk9MAjgJPoIBmdrs0gIF0
OnpKfUD1xkmKX5sCjNdfCXtMa85fCW3CpeBGGxDKToEVuqo3ntRgcrVCeLCY0L69rOUOzmVQcm0Q
v7PYI8jfy2WF6jAZYdxSSwtTFMlqodwpZpodxFwgpoVVzInYjT88UgySUEXAGPgC/nNJHZ9GfqKS
uEVund0L0tvcw2h+3V7X0v8wMesazPx8tLsICC7XVXuhkclxGLuB0frQm/offS3dmv+73jxanTOl
BI4+63AuLv+wNyMrHpvY9YDKmPRwPUPej13/Mw89pKO2vH3pEvOaAC7A3AIowyDPuVxT2CmZqEHZ
4xo19cbIpsIUGt9u79syqvltA+2cWVgIV1+SDRqtGUaVNcRuhsb4CKE/6Fl9eGZI1h7aT2lld9X3
P7fInBpvCSE7SdViEydY99LCjBO3qKSfVRtOz1Gu9k8mF/uurKvoLvD08TiUfX2My3qLDGV5rOf1
8qpA3EHGj3DQ4gaBkV+sKjFKXNViMDpqzFPRal8bs9+1/XBUpvvNoGdth8EiwVfJ6YZpa/EVh6pR
QxmWF9ec5HrH/JrieH1zUEU46RIhjhwtUfJ9WonItTBkvnHer6IIFkx+DECRa4zy17KTI7RCaw5a
gsBHaxIfh2V11NBIQ4mSGq9R98VRbIpyH8tFe5IKKxpsf4isu2wYWsXO9GzcQ6vdveaNlzyEaZW/
JqkYbtRfVg4vg5/GDNn8jT3RLx298zUvShUpcYfEiPeJoFbfE02oNuoFV/Qcv7cCtA5fgRcKVvNL
M7DFZKZUmonrveXFr+gJXFV+1D/BQOU9xrJTDE7xrgin2+6+4nAzthZwFaEER2zh7mpr5ClthcSN
swefsCUubMn4BCFJqSW2uMUEMe/UeVzx/5f4n7XFEjWlQeMkUhK3SbXB6eXKh65AE/deokDqWTf+
7vbqVm7Ei9UtvpyleKY8STh3If2quvfggyzcpx+jt9tWVi5CmvooDHN0ZzaBxRHq/DgGhCIn7phD
lMV7f5+qf9jEnTeOf0PoMQ/kA5e49A0tiduaE5S4eVsEDsLE1iNJUXCfSYnxnMsJinHVVqS55hoc
SC5Dwup5jv3SJpWdsIlT/LH1nse9ZU+2NP0Myl/R++3tW7mBYDcnfSRjAXW3LP+NZlCKRkUaXncC
k2W+r76iW1A/Fl5W7sde0O6oUAYfxlz4ATrvT/sX886C+yYxn4/BlXUhZtYSvoXULYf4ANn6aBfl
N6MEB1rtO1RRpjr4nsUbfrl2DgiuqQuCc0UVd+GXvdqX4OV0Kg8eEvU08uA796qP5v72zq45Ji80
GsUE8zPD2eUXzEINSbEKM0lzX8NyoPiPxVZvec0GCtJAaeZ0gTj+0kZb8L92UZ25Clx59BrtSTlM
cbqxkt8jvcub49zMwhnDzld7Ky0ydyyewxAdSV90oOeM6hdFtMUMUqX8kLa0rr9XHtKYxVNuQV1v
7Svdt/sI4RlPAcrZGE42hE91/1UKTl4X3BfTVl58/WlJMiD6MOaxBWqki5MqtuXYjzFAG7l7i18V
cuFJSk4Qim49F9cbPxPL8ypAmsZM/ZK7silbQFqFmLkDasESJB2C9KNsI1uccmeePNd6ACVN8CbF
H01RIP+OgcKhXNtqh0D497ajrTzjMxc0EvN4LXHTkvg665nUGHUPQEZ1aLO99yFBk2/6N0zvebgP
QdOf0kmOGfF9MId/Cy18KZXKGfVffXi4/UuuLy1+CAQKbP8cyi/LbeVQRSXUZ5lbxnF1iJUJZzCN
ypGStj2KWqTs60D39lnWbIXDKx8ey3O6PKspX72kypREuhxFmRtPAtq2x7J1qsSum7vbC1wzA0ME
OM55DkBcEhukAi+EOJSZK2pJQhAMvbCaP1ZJ4IRbmfnaXuoEohrvDcjr5dG2RloBVsHRHioIgTTA
V23nKt4DbC3gDMpv2pbg+UoIRFrLQzqz4wGPXUrcTWYyAtoIMjcp7zSxPAj9u8HCou9IRSjIDifH
BF4439WkU78xDHoFk+UevrC9iIS8qYjiKMc2raOD0Vu7tH7Ogzvp3uJ75ooztXA9jd9zyJxvf9FN
y/NJPy/awRjRgG/LEP/+aQXHWqKK6n9LymbnhXaZv7TDz7w7+FvyX2sXiEnAP1c8VZa+eB0iOZ+y
bqw4KkIVOUGcRbQxKR9Idb7VBrkqm82bSwuN6g4ANP7rYomGGioGE9dsrnUvG7taOvkBGOCZjuPg
j88WKsEOmpCDtdG2vVJgWhqej9PZ3vZpOSUIAWeur2uOEqtvlv696Q8SOqWd2txJjW6Depqg8vpo
jTsyjX64D+UvQ5U8enp1HJtnSrYn+VkvyTduf/e143W+J4v9D9SxZ6oIbcNQg+0QXQbh2MKJgG5A
Px1yq4n2kW608EBl5cYdch1x8QmoQ1DCnCGPSwbEpmp0S4h7rqrs2Ia5k49PU3rIk+wY2GVk2dVU
b3yHa1+bmfRxAnBo1FmWymnQaw9yCwGMGyUT8s6V/+BZIrJmQXm6vanX1+OloXnTz753VCm1rMYN
gJfOfPBi44sPTUelmk4l7m9bmu+Dy4hktjTjAyHjpou0sARrfE/qStfaaoMfpPSt0yVpsBEorhyc
SyuLuKdu9TZo9A4IimHxwjeOXLxbZekA9HfGfLIDrdpLLWS+wh4a4douNHWjILL66Sg1zrypwPZ/
c2if7aim9pMwzDtqWG9UxyrpUZTfbm/ldZrGIqHjnPsJs6TvImYaY0Uto1bERKPhfF+k6KNVt05Y
3ZuwwN22teogZ7YWFZbAa0qz8LHVQGOg7EcpcPxy/xcJ2+WSFpge0zerNB2l3NXDX2YQUc94TSgb
CPrmkPz1Yb60tHi3xjZOsyKRQWm0+bE1ssfIGCob1TVbBvHXZQdvlJ5Gxd9Afm99s9ltztyi7iHh
T3QWWE3qY+KpJyPqdlp/IrVBvn0DyLl+DAA2gH2ca3NLnI/e8VoFkJy4Uei2nzXB/DQ2+z76Plbd
cepPFqGQFbd3RNsdSiS3PeaKJZ4hdNzzP+MLl9ETK5GIpAsXeGBmh0Ud24IWUyerwAHZvj5+NaSR
UiCgIGMfxRbER0oZfvF0PdrpaZTdm40AHZQAAePtX7b+6f/7YYvCQy0NPphEjW8w/PLCfzW5sVGm
49hIaegYz4PUbxye9Y/+n8GFV2cT3fqxxNck7QfaibVZOvWdpz7pr7cXdoW2+r3ljHkBAvk9Wbsw
pClpbYUjl05gHkP1K8q/ijc4+se6dxrxm4zqvVkc/8omytQSM+eMpCw+s5UgZ1FrAzfDYRS1vWd9
7cqPsnnUlVehf/On96HcuPfWnhBYW9DjpQogEfVenqFCkmqvS7mLpiJ7DizrsZHG/e1VXQcZZP4M
1FKconzEFX5pwvLLsAlVAWCuejCa+zjWAngUajs20gdy6t20xaew5pP/GaTPfWmwF5Oh7TOTk2qc
Gu6CPn0I2t7pxefUS+yg+V6qG+2b1cvh3OTiwykTHJVR6vHh2q9iMzhS5RFFSTDYW/BcpyKklfVO
tSBuDV/N+jUYvS2CnPmyW8YCMghOEn7Dmjk4LhetihQxdY9foCantvOcID1RedyIodZeLiQAySwB
WM/UvpdGhinLzKEDYz1o/yJH6aHmgnqNr22dg3m7lov5vRDSaMZglxmm2PnBRBuJwMZPdqb81XIS
KXckBJVhSz/KP7r8YwOd8G0/XakgkIWQuvI003ehoHS5OnFUi0qY1Nz1PwvCPb241I4+iRBkZNlO
OY7SYJf/euGhLI/l6Azqrm43rvm1k0LLFuopxplIohcPmtIOSo/cYuEmZCVN8hS2qo1OrZOGR1l5
LPwtUdo1e1CDksRTq+CzLrw27WutE3ylcM2hecurNzUPH7Pka1YE4Dmt01A3L7e3eM1Jifp5yuZC
P4nY5Q5LhVbkVh6Uroxi0odeHtu7pDfuk2qUTrctrX5MdFvmFIOWydVgeK2a0zzYUoKsGg5quutS
0xEsSObfWJ0EVXKJio7/1U8O0isk/Hr+VPmN02590tVn5Ox3LLEFUjXFmQmZLRMD33Ihcjzza+Q9
Rp6BsrxwKErtPsoaQoa32+tfeSYJYpnzo31owVy0eL06PULptMdsbPU7hrsjRMIlCGyUWWsj/4vY
iHloxCtAf85D8ot7IR67dKwHrKkUg4ibqdSH3yaNLqkx3YkRhIXTo2Ay+RuP+1FLTk1pbPyElfXO
/KhAgXitZxL7S8+K1SRLzT6t3bZ/nd0XrZDxLpCeIqg9b+/syqHBdzkzlCtmVqhFsBuqgTihdFS7
vfmhEYadkjzWYuNk0301nJrg7ra1a/+ZebRA/oNxo0cKRuByYWhZBXGdFoGb+N/lpNvFJ9N0LOix
E9mwQ7Ski+KDJ214z9ULOhuVZGIQgBYSndlLo6EQZ5bW9IErxmK8nzo5c4URsLfRVfFjlsq5wzhf
7LRK/VTHU7hRB7v6llTe5lIN9GszR+LylggST5/yYR5KTNLI7ZkqdGI19fZWaVT3fu/rdjy26UYg
exUIEQMh8McIBAEf0Kr56TtLJqKhUM0kA2+Uy6JTetK3oe62RgVWFoZY3Izg50mj17w4lEpsmpNZ
MJzI9/sYKqWtj890joVSfZa2NKPXHAfoFJxvEoEXavHzjzlbUNeKo6llErsYfalanfTvg1Eekwc/
3iUPaTOdhuJ9w1fn33/xbM97eGZy4au+3AmM4s57WAyvTOvSEmmccNB2+tgw90k6HTaH1htexAF9
C8OZ1Pc0jo+3f8VVjDL/CB7yeWoAUaultkMup70A3TzzwPJ7YKJcNahOH9pptUU4ffWYLQwtVtvV
0VSMMobqYLSTdHJC42WCHOT2cq5Dy4WZRfg8xk2WUSHHaeqjnFfwI+e2hZ60FL6Eu0ep3WX5azXZ
MA79lWGG/IFC0XtdcndYk+g32cRQYWyiCBIW8KITA4WONeUfpUgKHUDf36Ri/Jk3YeoouQU8Jsg+
wSulP9/+KWuflOKMATEtFJPKsrUTV8GQjSVbAAbjXgv3ptntrX6yhQ07a3cABIUwYykGj+dSfqu1
UH6qczNwtbioj20ufzF6tdy4aK7eD77nuZHFSxWluRQpo8Ziqvhd7538Z4HOry/BhhEWO71ooz8N
2n8bpJ8BHxtMhssIpK1jJRxkVmWJz/H4zTIKx9CdRv54+yNd9xCw85uJB5pyXuLfF9LZhWNqvg76
qw/dvNsFxpG6thNF952IbsbHqbRH2RGeZQYQbptd204S2BnzyJTDFfLBV8Ms0+CzdmPxFAwHSsnG
j8pzxNzu8z8loKXXSV/1P1uL+9v3BnkcRmxZDEEJTD0l7QbIYs0Dzy3M///ZHvZt4MVhigUpL5we
It1NsNW6BQjDZjotyCDmW+3MQuJZSTaqY+hOsWaH7ctm2XHtWpybz/9jYPGQJkhImOPsBgzDOYP+
XdMKJ6s3KsJbq1jcvZ6q58xOTPAIyD5Upi81Au63/WrLwuLaVaqmYaPYp9bAdy1mB8ON9vnGRi0L
iqJcaYIo8K0D/01tSSrF0mZoaH97HWt3JyqoBB2gW1SexsvvLUhSEMsmVkrJcEp53GeRubfq72Wx
YWj1IM6ZM/OWwD2WMK5Og62gTOfZb1O9QxTms6U81cortzpZlfTYxePp9spW9+/M4MLRenE0Ip2U
1ZWMNx+4R1k99vrWYOAVb8F85okJYfwiXYW1e+FpcPing1zroZuMh/5l+pnu9PLB8u6n4kVLVHdU
PtNfj5+En35QUHXe3V7jWsR4bn3hhXWQwO1D39IV63+UzmQKXIQz49Hs39Pxb243ii4E3sCB4KeZ
T8TZzWAFeaBlnjqfKd2y87hPd8zH6RsrWjtXgMVnvhYdT9AXz58GCEbSCiV00V86WVZ0PyICfHvT
1lyeERcmBIGp8SbIlwvJmrrVEJYI3VAUbRWB6a/6+Bma9dtWVnIk4CYKoEUViqcrquPeVEK58T2s
oFGZ2cQoB8SgHdpH6LzY09g5SrBJUDif1mWEfW504fMIlWmFqmM0Hb9TTew90Qat+kWX3nV/PNCo
u/O2KGJWE4mZ+1gH4QP13bL7FmsoAeR1ELnGMBB9HpFkM8YQVteA5ukLLRE7gsaz36ycrF0o1G1g
4KaKQTa6WGte1yW65Pi+wu0bqrQ82lR2DNSvqGGU/ofxiyA9lV55L88aiY78I73rykP1Humf6JZu
+NTa155ZeSANYyKQMPTSp+S6rkOxZOPl/q2cpUMUkzahU0EDCF23X8/UsxsmV9cPwwBnZZakVRc3
T+FHcQiaJ3KRlLjXkWkz2ke4ysrAOvjP6Y/b3rwavTG6NM+kzstc5r+h1LZC3iaR2ykQeaa6o+nN
L9/r7FFFpDwun+eXSrHiR9/7FtZb0z6rWQ4FSGmuIoHB1Bb7G9RFLAx+HblVM5zE/oXRzp8hIhc5
snv9W1M52u5ti3J7dYMJGaGAoehKtnj5TZnIzIou6iNX0z5bk3dCuDqzXFX9R7jrqk099rWjOyO4
4VmARoVu/aW1aDB7KaZ47ma18h5FxjEr0rvGfPZy3fG0O2/44Cu2nGw9y6sP2Lnd+Rk9u9Zhsbeg
YcRunibOEBxKiKWcMjiF5l6/6z4PyhFYZv65Nh5lKrEwF9x2rLVX+tz84hTLXVdMXc0m+3Foi8L3
rnuqyo1ocPVwnm3t4qTEhuVNGoKSrvyojkjdMAaaPRrGJ8KcQtfscuOsrD1h8/w5ZaqZ1GpZNp/6
Us8SE3Oemrb7WDMqbqb2j+uMvIPnVhYbJ6r5LJ46Rm6cH1P1ZQLXatWvSv+ojU/ArTeSxLU1zdjn
mX0M/1xW/OoioPWA+qaLGJwzT9VvMnNd6c/NkRRtDfgIkH3GyPwTzhwR/QSYWmsPTzBRCGoLB8Hw
Q+4lx8YfT4U33QttfQr75gWRtyfTCj50PYpTybATpvGoSOXel8y3qX0StkL9NRc9+2HLu0dDfkVV
Q4uLVn1vk2el+JVuxXFXOoq/F48+GNUFGBph8LhcvNp5tQZ1UOxK1V0Y/ZKG4GSYJwt3HcbueYAR
KdAtR+4KJ8qA8Sj9KZCc1BtRHi3sZEo/9YJhZ21zVLz8MBUN2YJ6ikth70fVvjGUJ0usHr0y+WjF
nt3V5f7PTzHDJ//78xfOWMe1OAqpH8NXUO0q6ZgauRNtDdHOf2QR3DB7wnQfcSFJxJKPtpB6WkNp
A3dbMQEWhkNFCRyZ4dI/ZtrjazA5TI+P91wj1F3URtNmUIcBUiJXbMpTbiZPdYVE3N6C7iF+a5Vd
3SGYkhi7P95E3J9JfGaNmFhbFtRGX43rNm1IJZr7oIt2M/CngfX8/2ZlcRnWY1LJelqHrk/dvOqC
g6IDkMinjVrZyqGhKcEtyJQYx3nZl+BDtlIEzNmtcdJ9K75vFhJW3OHCwuJ5LgUrb9SaDDyZsge4
iu9TczhU1fh5asXD7T1biQQQLYSTlfyYUHepHehVE1OzMuUEOdnHXbgzR0nZJ8O0a6P9oNfJsUPp
67bJlcwOk6SW80wh4dbiNgx7GPcki/3rh30GUqqK+33Ugs2yshPlpY3rfcva8vpJPXT2BDl0G2Ma
jp5vWDshtUDop8N7qyEhiyTuVuq88irPc8jg9QhgITNeVB7qQi1kPydzLiv5NeuDg+R7jtAIp2GS
9mUhhHN5UBi2iDtW3YaJ0Fk5jJm+JUYhkdPK02qNAlfU/xy06WjJwa6Pk9yJ6eXf/ohrYSuZH3aQ
Dp+JgxbZbF92oFgn1hio7ZEhxkP+T9AdddOVlO9JeswMBH30wPbr0am3ZDZWT+CZ7YUHiZQ9VTMm
zdUi8Rjl980U79Nyo686/5HFnQzJwsy4gi4qQ07zbp892oiGCLpW0oZTpvfJf/lz/BE38fnfX9zE
huLVTdfz9/3wlyZ+37xE1n7/PDRJGglbG/OFl7+/M2vDGlHvduui/CcNGF8dZGuLUH/N5c6NLL5E
o6VJrhXgAkPpjopnHKicp2ez/XXb21bXAkkmzEdza3SJDjOnKjeA/1HwCn3B6ZkDPMSVWG349NpV
wTDP/1pZ5CkjipxZ0rJjQ+Tq1XgUfcGWQVExUyhEW6HXNbCR739ubfF9gthoPTOmiBcFPWwxkpc3
uzHwJeYxG8RUW7nbp2LcfMoZs5qMqptxG/2Hts20XS+l9a7P+jczRjH99lav3V0gY+Bo5uZisxc/
q2uzoWnaki9aqB/zJD4Ig2eHcm/rLRzNql3I6n2zRcW4cqDpmjC9RJwFNd5SAdww06EsS0pj7Icd
0H02/Mex/Iv78cLKIj4IGDDMAwkrhfWoDmgC/4LZqNU3UrIVL7qwsni8pSZgtEbByoSKRdPFD3Vd
PLctox3NDM8I/NPtD7a6d1xRoJnYOWnZ9VVheY3FkuIlknenRIvuZFs0N5ziejZIgtwaMSCYrYGY
8DcvL5MWFnE9Vrnt66iNDpkf3tVC4D/XTb4fo1CywzjLD7mR/4q7OHYjvaRSrPhfxkqZ7uqh3YL8
/R6eXFzO/B64IaESYwhgWcDQfS1U04QXwLeSh0wv70X/nyL2voRhfLAC3dYL5Rgr2R0zd4wV2eRd
tpkcUFg/GnE8k/9/EyN9Izle/fDUcGEOAMDGXl3uEbKZRSOOFi9ikd93iXwSp84uA+1Ogsq9ivLj
7e+u8+eutoBYGqQIRxX0waU5KdIaDzUOIjdk6Bmc6XeJ8lXpNmq9K/EhyQ9xGqBg6kRLNBWQETNT
ZahOKuveMHtHrZWjNz3XYmRrMGQ24caru2Vv4WipVKkkypT+IkVmGD62Q9Dl4tc2f4rlwNnMh1Ye
lovlLb5ZWatq1E5UeFElbxH20QyH+dGtEuq6Z/y3ifOnPAslFKOOCOlDCmBa8xDpxVucfC+SZ1GH
cTqoNgJedY68rhyDN5KnH+kpqqiX1jrVHPKqZAutxg/3UWqUSKgEuTOWsWCPXRZ9auEOQRMqTvZl
BGLfN8uvg1L3yGqHKuxetQcdLh9Ybcpf40DF0w8gppjCLnVwOsuZhv4fLakRsZKyz0EwxjsjjbwH
2hKmXQcKhEjx6FGNmsLxs9UWntNJfvA09b60QwQ6dooygcqy7BiesYbcUQd9cKUAzKsKCfxe8nvB
ztRKB2uqKBsX2eqhAdVB0ROYDHREl3vDYTJbahERA5wvku8q4ykRO9SbNs7m6p38n5llJC77yqh4
MmYM9D2GEC3mx5wq1l9cAGdGFi+13jWVno8Y8SNvXylvVW84vvw8RJ9v21n1Xoj6NC42AIZLcLBa
923DQC9Fv+rVSkQENlpGMEzbeNe34JSrpgxm5ue8GrajxedJgAEKIfIoLpwrCjiArDbs1EAGrrgv
9Y2bbfUbkSqRhzIzfpXAoCCfVoZI/J0NHxrtXcvvizDYOotrR/HMxuIoylOXempPa6FtiYzrWDWQ
kvbe/uL7AD2dJS5NBkoXm+aTaRMYELMyoBZMlT0lks1Isp2Lbr+l87bWEkN0as7a6RxAT7E0VsAZ
M3G7MGEfqfAbTR+MvhSPPhosO39sQ4dG+KNqjupubIfCHkyp2HDHte82lxKB9VBL1ZdQJd0Miiyu
6JeUfrPLYt02sh+lsrGna70DRp3YTSSpwA8taaGVElRtAGGeW/QPicjMHwmn2zTPQ5vYqVzCxMuQ
T646Chsepy9Rax56rbEH7dlAi+72B15bMRcuvWeAqZyN+VI7ez7aPNK9IeC3SFBB7gglSydPkqeu
3mLGWDU0Q24BTmvXdERQF3oyU+Ch203y++Rl1l4JhXYX4rP720tayTJ4nGZOCQu+tv/H2ZntyI0k
zfqJCHBfbslcqkpZUpXWVt8Q6h6J+77z6c8XOj+6M6lAEq2ZwdwIKM8Ienh4uJub/Qqzrfo5rh2o
xsIq+zTWw6Ve3pXqY7zqQdf9UcUvyronyibLLNjBn6LGEIL+vDavdtGah2xuu5mHTRadiofWK31G
A5dID8Il8sM9jKR0hVfmNo/JUa/Auo2Yc6vPANH8eIIRwkNADVqKVyNeD+peU092t10vcHMfxEVf
6a2m8YhKnEfNKz4iSUPRXWv8Vk0e738/WdMUcC05BvUfssKtT5Z9k6RrovLqmE+WliHpTgvtvavN
R9cr/Dw9xOhVv2uSvSE4mYsyOA2NIP0EsHabswD3zjqNE3bhPXmojUMdp6e13yNzk6WF11bEPXXl
KyXVoBHtE1L5Jol+UDDoAyHItBPJZB/s2somgy9ySB4GxNAvjr78qXe+oa9PjEYEibnXX5DumkGu
wLg5iNktA0CHI8amSgIakqQ+dEXxF6AlNYCedq98IN05UaUB4MJtvb3B9SVyFMMkoVaM79CIBY6l
7ETDPQsbD5gbtxhDkfbYq9sfizWLD3nX7PEDSF+YtCyA/9IooYS7qeH2ZZhpRk9ly2qOnnuO+lP1
SVXeNhF0FG+8/vswPy7/A39nLX+kURnka1BUj3q302uQJUQQsxMkaTYAQtk4orEqQ+80NSio7DGZ
olNcPTbJ29FeTka8h0+SuSMIDyKkYElkCuvW6RWnbfu6pRUwhsV57IKvRR4FyWjvfD/pkmCYBgjA
hCk5xK2ZtuntHDlrgDzU+lf14lh/ZC0VH+trGz7cj1Iyt0dOEuILml7iWX5rqkDxK84E4qqc2/d2
Y72Pq/7BUr7/hhXqEEA4gEXBDHNrZYn5qz2o8EvRw6rBw2r64Cx7KvbSCozHXCxkYJAXM9lwa2WY
MrWbc/oYc3tsKGkYUKla3sfMdoOi9Px8efCKsx2fgb76pfGkqM7p/jJl7gH7CgykgBzxjs2ByNQ2
1ceFzXTadAD05Z3QaVkODMC3fqRE8c6I+6/mBK0VqYjA5NGX35hbByUsao/0vJ+bYOyZ4WomJGif
VaveucuklojDdDOQaqVYfruz6+A5UdMCExknKin5ALpZTdrjDBAm/K9qI1SHVCRNGIUBVfYri/+K
JqnVjQNNBQVQl/fDKH/gj7sAW/mS/jWzac4UrlKXncWTIJvor6eakT6UVQHDoJ14vutk7vm+b/x6
0MSyIHJjfoC3wZaMvG+bqBpNEBsY/kYb/6Xs8rdKlO9B3iVdJ8jqqBJzjxFCaBPefquwdAu3jNg/
LS99PYoDp1B9m0S4iVJyRqiRvPQh7wBxdN+G+rGvneP9lUoSH36BYGVyKD/SGNqcdrXsTBTd8JY8
OfZtjRwqqV16iJqCIxn7oRkHI3I1ZnO0dpv3sm1GloGXnthk+m63q7ccVlvPPcWxQTla7YP7tQYc
R1UH+OohXv6el0NjjQGT5QY7MWTMVYRPaaF/2dkDcfZuK0xUgcHlgYsUc4fbu1H1imoKS75CVPZA
4sygg6R6zo6iD2eHT8OIUvVwided17T064tKJ49dwea/JelEvB20pIJbm4rlq+3fkL8c43g+6958
GuLqOe3Llzw56dqI8fxPq1z2VDh+vbxYOTxjAitI//rn7O1VYtjWY9ikscrjc5newhZ70r3uL260
L7AlP3ej+XVnp3+t5Yl6O4ykKCGBuNpisIcVCiUPDcZLq1YH8BVPiTJF/lK7761Pbhp06pd2frQY
D/Qz9a/7tqVLFR1Kxo8419sA7BDSw9DROGrxwUXBGsYRhMF9JRmCZq+N+GtOJ5b5r63NoSrs1YgW
x2TwfHD/7j3TTzTl/f3liMjwi89CLyF4EtnMbV9rKduRZyxfbuWCNHrl6M7namQQRPueKM+uMvhV
9Z/TD1bF9iGVxViIsWV6Mux1UePV5mKxOB/2n8DXNX043F+X9DNdGREx48oj07aqV7N2SLgLrzqm
nh0dR0/11y5L/drpY79tdomRZNcLoQ/5ZCCrOkiDW5ttiuidUljpZdY/l2rsu9lnZ/6zojP539cm
RAQZ3YJ1j4GHWzsJQyi13uL9Mys50EwdL0tojWipjUmgT9n/gHhqOzYlFS7KW9SGMSdumq3w0hrG
41J4YBwnpFa+zMuLHYNRSaLAKL1gzp/c5rVwdoafZBtq0hSEx5u4RvXzdqGwv42j4erpBWoHRQnC
lOKS8mJWe0JaMme5trO5PtfMhu4ZosTLOLd/qdWHLovP3hdGr06LEnr+/a8nfvT2xKGEQStZFHqY
4b5dFLrC+lxORXZp1j+nKIQkd/Zr5cOgPOl9HCzz9/vm5B/uyt5mcaXSz3Nb0n6MqnPZPqTRZ8Yn
/ZGai9J+6buzZv2RruZOFVkWVq4W6W7S1M5D+CVvRc9z9EDnv4RTftDmV2s+eO4xQ/BT3cOlSH3l
32W6m9yuZo5tLvo84/3EPID23uHy1bR367DXX5BlG9dL25y+miQDuEUJcHOy/Gp6dZm72R3K+5Wt
Qkgmez/HtFHF40q99ZKh07OwX6uMkZVzazNc0ed+NHmNz+X+blGSc2LZxxmN3jZ7RO/wpBXrsfpg
MQ+xqtUbNRx2kgzZqpnMQq9dgOJ+0VqYtby3FKvNLov67JifSNB3kT+yL/jzNU8VG9k1Y3MwTHSi
kzm3sgvvJ18bf4gJ6qizfV3b+4Qy76SKTQ0bsRQyxs3lAKm5pzSrnV2q3Dfjx2jU3vRlhER17rfl
k7FmH3cp/GVXuRgkFv8R0g4bk6NjLGpnmNmlNWY/JUPf7dlKkDNiflPc5TwMRR546zJt64VT0lCP
d6N3NgKhqfIs4MPTAfGI9Y1W94FqUK/7BOTx2E2nwd7pUctchNQffgiwSAA1N9lK1DVe7xqkv3mn
P0bzK7WHh/1vJ93IKyubVTaxMtdFxD2UDW55imvlU+mFe+D3vaWIH3GVPZhxskSMGvGiCMuT0WZ+
68zB/kip1AxQATFRDxhtWxWsa29ytcLAzAq8qtRcCIVK7ZviDXtDF7JLh4c1AGemfAVLye2Cam+g
5+CSmtRKHkwQIccebSjTinmSedp56CLVj+p4hwVLeqKhCmCEkBbyLxJtUWJRg1bF/d0+LoqDdsrr
OrCRzd7ypBspWDQYhVMZw9hcNyrAY7QZSCmbbHk0mvOwwDJj7WQj0j28MrIJyQb+3ZZiD8EVPaSG
88D4jJXy/kiMU1Et8GnsJV1yi7wAmA+gE7t95ggVorAf8Y/M/gPEW3eywkdt+tzU3HDty/08QXqu
RFHXoJpGA0Fs8ZXL93HeFlRc6fs6U/8SFbryriqa4XjfitQjwIEhJIIr8mS9tTJa8K02sUv5Sm8C
CvsBwHuopV6qPQnznxQQ2zSLEV1E7iD9YIhlc4RVHH7VScgvbje5X3slsw5LCJcvHdn4KRQo43SN
eK9G6yVtUj1g5CP2TXOw39SjcqTEZh/UvDAfmln7FCuawwSRnp9Q+8gftcVgNCCs1wPaK+jM9LN1
YmRF9d2EUku15u/Hop18Jxvigxnr9bsx5XdE86DB71InD3M+JUFlA4BQK3s50lPOzmNVxG8i/rJv
pLTDPYZld25wWZIr2J94fMGI9Esdm8Hoxq2sVeiMZh+W3vzAG9p+zTOUYps6ir/GSrsn7Ss3KQQF
eDcIBOnt104KLVONFKWc+lB53dPsfI3a74oRPU7Wp/t+JfNeRuHhuRMVN+akbi1lFlD2rmJxZuMm
NPayj23Y7GygpNZMjOQ0iiEHBlK2KWai5o0yetzhcaXU/qRmn1bEYd7VFkzgxRyVr1EZpZALTsth
ci3lMdS1P8pIMw7zUtSP9GV2GVlkFafrX7S5DKm7tNqgLEgRufrD3H/JvPZFpd/uzefGeyjKyec3
+0Py8f5uy04xFWj4Dem88zTb3CZK12k96lv4dAp0s33MC9DgxXHA1u8Yol1MZcITCnO3nzWJzSXz
Oie7wA2kUkbU+t53vsXf71uRZk4CJcLkj9ARMzfbmFtOlo7TmF1G5+/2SCEkN4evStk/oMgAuQ7l
ncV9tkYIP2FKcHJ/LPdIfWSRnoc6ZIPEWLKnzS8YjRF300OiFUqZKRNeLbwodfN5QcSys0kWq52d
FeF8Gx65lXlYMxgvEuHbnSX9TkytQNRJS6D98NTkf6BX3xbZ3tNaYkfjRrZohSMMx+T2rZ3OHJ3S
9sb8UtQ/wBIxMVBPO/eyxBtpMRFdMADedzvdHyVZ5iq2ENTJndMyPguga6d+3wX5SKIZ/T9AtYBs
xEyaWOrVDTkPcE/aNQ0tq/5ITCuU9+r8BcZr73XHHcXH3nybG0ObS5IqzGjEHYbS9JMzPRnTEqyg
BzwYZ9X4UNqHPAna6jjlSN3+/Rup77XxLawNlpM1rYlrl3wKz611nFT97K6nnSWKyL9dIppwaCyS
FaJMuDnYcagOTq4wPV8DUDZ8mN7DDBRt/7nLj1Hj17nv2MW7wtkBoctc5drs5kLSbaXLrYQ2vJM6
p34GDZbN+kWzh2/2GO8RyEnOtJhloHeGmgGwvY2/2GxkZFisMdPtx7Q7k2trZXTKHzzr1Dnn+zsq
NSaIO4E+G0IN/tY5i5wJ/XAEymDEy1vL6Z6j4avtjIekbZDMyk6TuccjIzsO3Oz/WNycbDMJQ6sW
mNEOvfkUuRve1Meuek3UmfHk3zjjNOChAYQnD9WPzfLciMy/LkEMph3NyKVu+vNgA+grW1PzU8BZ
D/e3U+oozDghW6iCI9c3R9BLldz0RvB8kfb452OaEiLnPXEWWWgkGaOiAqgT/cXNGVjKZFnzsIZt
AFUHH9QcKgvrB3qu7++vRZa3UE3619DG69VkjvTOqXj8aZ/VukZkAomL5IPe/BGbj9PwGOmxn+ch
Cev3xnwo2i/37cvXKfRveHwicL75dhFgA5omIBPBKHUHZu6+mz1NyMJudha6Z2jjkeo0eFqo89Hq
j9YQB3X1wbR2AoikcsRW/ruWjV80KfieseGblQPkPnnyag7dQVVfGFw0shz6kx9G/BvVqiubIJFu
j3YN42gElgJsqfGVOfI3Rto/tAUs4N8a7SVPi+PY70ljSNLpG5Mbj1kTJQT8KdyfubLEfD+4/7vv
E7Lg8e8+/lorMgpl1QpccknbM8ofhxqRut5FR86wG1+B/uK+Palr8AhRwWrDObDF54aNmoWrJgo6
nfPXEo5ZEGrh8zzvzVpLNw4+QpHIAZRVN3mc1eSWW/aiFTt/socHxfpwfx2yujAoO8FCj+QyCNyN
M4Tqkin2RElA0S5THZ6KjLld8O0/eHGcJ0enHdSYQd66X0Hq9X7ZvVgZwA19vhRiphJQ9/0fJN3Y
q9+z8ZQkHipePfQPJ+biCotOFJ1/dax2EgapGbiEKRuIydNtjldE9tQz8UQlpDwCVg0QMwvyfK+N
vWdl8/Wc2VzKuGJzDUjrDolivw5JOfq7c5uy2wV4/T+rEV50lUkqUGMq1oqd1PvU1X/1JKzm9GJm
r/e/jTRYQeqHq0BsoG8fxXhouK7EI4heQu9NunhuYBSQrzYZUgzVMLXn1uvcx0pvDorW/s5mcufQ
oQT2aDhbTIo3Mz/jKHQpHfiDTCULKspWdr1zucgCyZWVbbpa1Z1WQmlHcLRn1uQ9r533zu77p9Gr
H9Ls5f6OyrKsa2sbb09jujJGwZryfDm2Tv+YWH0wdeOpqD/q3bnaG5qUhROqGgySI0EtwL23jgJ2
z1tS/ndpzVUNqiKaA2PW1sP9VclahNSFgFHAdg+78rYqV1cVnTOVQ9xYFSq7D0p1aPWgdafzapeH
Jc8PzNUfmNbaOdWyc3BldzuzUMMxowAHALNavPXGc190J4+hUApr9xcoO9fXdjafTfGmsh/F+vQu
91PlmxqpRzfTdp7UUleEUFXw2YOj397TxK3YUVcoUSztsw1hTo+44JSrx2r53hmffmNFV7Y2K5pq
iOxnS6Fj7dXnSe98uzD3u5DSFcGjyrOdwSPHFv9+HaeAVpoLxbQLF7jlz8iOBt48tofMrNuHvk2Z
E6iz7vzflwaCTQQtLjos3xqNylDDEZAl18zvVJmCfGQWbi80yjzCJLUXfICQ8avi369WFrJcFLVp
4s6m9na01LdRb72dF+83MlLyXrqZ8AKqsG7emokmYx7qvqbXrxYCWQNDJRoD/73vJuqRFFcQjaUK
slmLMZp0LNWJtVC7at6mRYnWRxLc/yo/A+n2xQ4fOpcv1Anos218QV06s3OMJL+oLZLn+bhOQbtq
X7WlUjt/De2QPKSglGx38XEOBzcAoV0HlQmCSO3DJxokdWA4S3lOzUkBImh7fsTD5DAaK6wj88jU
1GKsH+//alm8Zg4YnJjKNUj3+nb/+zFNo7El7YvsN8PwiXHwd3o3+t4oqJO+T0Z7vG9P5lYMOTNF
KejqiQG39ho1qqpBozlZIJV3GFFgeWOAvfC9Nt2TRJHFTpjcwXwyMUQ/Wb811Rp0LnKTpXV6eXAz
aLCXPPCGb6s97OSc8kX9a2mTFa35NGhg4Ln0UMfrCieIYWPy9lCcUit8KZvNY1nbF36nazCHC1a6
PvlmwZseve4W8GT5ENx+ADTpg4iS4e2WmV6XKfrKdVMMxtGqk8BUmqBRYGKZ3SBe1MCDf2mOd7ZP
+qGurG6ejHY+NEvec4db6acFIlAHblDbe93NFaS3OHMsQCiYzCB4ih2+imlLElndMnHLLRAsx/m7
CVquqA7mcXqwywQOt7/1yAmg/dmjV5VlKcANHOCnpOe/SkZVeopODRE750Zowh8IuuxcrVLnuLKw
ue6orZlt3JHJzuEnZvpDlHem4fP9syu77EC40K4G2AmOYRPgOur/S6KAGMxq97RWkz+b78Lo7Jig
WdGdv29MumXgaHi7M4MBIv32W8U2Q+DRwv3jRlDSqkX5UlX5zqjAzwx7G7IFyztUF1x1v1D4ObPd
TtzStGmsVw8dRqgcu+TpNLvfFP3YV5/ND6kZqPmXsD2mi2919B5xl/lQw7uS6eXp/pJl+wuEDweF
Dl6oatwueVD6dZlzcG+jWh7L4lUfq8PiZb5bvE67Gqsyh4HPDRAR7SkUIjeBuAohVYGeFZd8REfd
b7xnxmp2vqEsnIjDBp8w45pU5W8XtGheHc5Mml+GHnGoFKB7kR/rVvWzUWtZVn4wCtrBljLvGJbu
JI03JnDZx18ypGyAak0JeQyrbgDPwQfNek6N9lSi7jw7RnD/s8muULBS/xjbhC9lmLUuDQXqgVlU
K18PdoIG1VQcnfBtl5fHXNeP9y3uLG/7KiiQptcUC4tGfsqm+tJGvtEmp8icL5A47CxPdhCvludt
IktvZ73W0KS+qFP5ocT/pzl7vL+en4H3l3NIUZ5aspip39ZsisprQQF0tIw6nnF+uRTVEHRKQX6k
xrrypbTLNvVzF1kxXx00QH6p1vWHaqn0v8yCQTc/gQaxZqAjHv5mOr97KZYsSZmkWJJTvTJjV4Xt
9D3y2iLxnS5UP8azk4Ri1CF8GXLNDTncY5s8K1k+77yIpQcNrXd6s6C5AfncHgIgS1k2oFJ9iRCU
50kV9Q+T9julBMoIzLYiwiGA/7dGwmiN1GUhdChh5usrAPXGV81v9z+T1BMAN4vqHbn0doahUPLS
tjIgq/oUJm8SZ12O1WztEcRJrTgqZlyGQX9J21RkD80y4UXQTQUcv1Wp+E3idof7a5F+lSsrm9CU
ul6WIITJU9T7lKVvnbj1+3jnvpTZEMM2iIgABID18fajaINapl0PGqIpp9Oq1s8FNZGunXeWIosG
12bEv19lNfOyxIudg9XMk4K/Hw1dkDvl+qiMa/VGmdSLbjGQf3/75DYZ4WbaH9jVtjmuJV3XThOw
g9g0DqGbHprUPOhq+eINKrpBO8SPso2k8oK0PGhUWk3CZa5W6MxlFOU9L6umegGFToHCOipp9Rtr
4jVNGx5EFBfwZh/rxCitYlT4XBbTiQzLIGZYem9GtbjU1Z6gsWwDAYgw1sdYEvn2xphi2yGvRZ2r
sZqDdEQXJTmtBoODoXswhtf7X0u6f1fGNmk9oh88gVbQKCFqvxqq6ZPjD/bO9smNuKIUB9s748C3
HymtvGyChge+W5gu0jU8J6N1sNRkx9v3zGwO7lisSxe1YKAnKw1q5nDcojsne3MVe1Y2HlctDFY0
MYsZ1VZA2Oek9cd5pywh/sj21mMk758dEz/iyq2XyEIJuMGIa3XBOHSw4+8046TLEBw1HB6KK1t4
mTWFVhU6wqVT6E68v9I0g/lkL82TWrGZjWLAmL7OtvWglU2PuhbrsNQfZfscMehFvr6T0u0Z2Xz3
OslhPcxd4P4C+249CzGP3aECEZF/+SIOuow80yj2bkkitMVN4niKCTTac3loU42c42Xco0bbs7I5
+ymCIW5XAGUq4i/G8KM0zsgGNnsK8LLk+6coCbMCVEDMTVoauQkEXnWWX4T4me4Fao3iwgSdnYM0
hPFXDo3D7o0nXxkDXv/f5jaPa0ceMOgv5JfOKh/0+CnrvZORn71qJxORDXQKVgOA9HS6RJny9uj0
BSSrCKPml3J9WQWyD9I3pXvM+8AQA6yq35nf6/Vjs7Z+Y5jH++FUWkfgKc+DxhQsqVsOEztTtc5L
qfrWZgjdtpqfzWR564zdsQBxtLwbrMgHikFOWe5EP8kGw6eFMhFXFLCZ7brXWIuXeW7ySzpZD7zz
zaE55dlDmZ7vL1FyPWEHATtmKwGN2ZsbQ28ya6mcNr+MDbGpSPrR1430pc2z12wGn9PskezIF/aP
we1ztFmVOm00DLqm8mk2u2/j5DyWS/RUkVjvhBJJ3BVzID+lK0Vc3AT3wjCarjL5fGr8ZXUG301P
93dPcvRuDIhYdhXYczfvjLnnvl1hoB+OSEido+LRfQHocbLb7mzuqaDLV0SRhwIulbstNL1ue0vL
dXEpRvZ3RbdeGMD8eH9NUhPMT1MVhF6NAZbbNc2dGjaKSjgp5+JhdK1TPO8gmPYsbMIi2ole2MDa
eHHp9lLg7MN658NL7hBC4b9r2Hh1nNhGAaIov9j6a0O7MG//R8V+x4ikHEBapwJso4oKvF6/3ahI
GwdTr+v80obv1vzjOE3+6g9LjYovGrDhTmosc7Vra5trUW3V0aRxAHpUHcW4Curii/cghG6F4JA5
vWqL+sHS44f73iALgTerFB/zysVnij6prWM3FWSqYalDWdszwjhayUtuvcsX7d2SeH+Wk2nT9giL
nWXLwsX1sjcnbF76fCqBu13i8Fntvism1SsI7KK9wq3cDgUy3m+CCmazzGTs4rw2WKYJEdfa+bp5
UPKn0tqDccs8k4COdBNgYzFrfrudeex0TiTiOvMVBKTM+eJQTHLLvUAhtSPAzGK2VgC6b+2oNU1s
KEvyS+9+ciP3MHiPU703BiA7yEKCHvFlxuXp9d4a0RalDZWexRiKUh6KhvKUklp7Kj2yK0roDvAC
xdnohN5aWfpSrzQYQS+dZh/C6TVUXxrtqS3Gg74H5JQtiMBBVc1R0WLZQrQLZSqdotfyi1dX7QF8
O5zMVbYE98+U7NuIT48dBjXAat8uSFl1a0xCUNppks++EX5d9eSQe4zJ37cj2ziQ/MbPSg4ah5uQ
sRi5Hfc6qym0p7pNHwCE29EZ+GXgZXtvatnOMWwJ+IHvRJ62iem5kWTNao3FpWuiE+1dUQG5vxrZ
riFb7LJn0AGCl77dtXQwvKkVMV0Q44jOR8uU/c4zShYFrm2I33AV7Ip6nC0jK+jsdt+6rHgqhx9q
/ily8p2oKt2tq7VsXDrXFbL2+P/WotSLX+51wmUrAQEJroqajXDo25W42bAMGZPSFz00zkqLLHgX
n9b+z7DaGziUWoKkCwC7LdTfNs+PpqhaZ9CINIb6uWpePPLyxEh8r3B23FnmAIDkgcj/5DLfdpRj
rw9NzZzzi9M/dYnxyJfJduOm7MtcG9nsW9X2WZ32nM3Itkjtn7p+j91MugyUhkX9FvHoLfPvZI5R
1jHdfanLqDrko+sEs9t0UDqk3m8EGsgc/jG1CQBGpCm2XmDKTNCrHH4IT/Om6fDfD+a1le3BNIdw
HEa2bII/qm/orFnfdydOZbGM8VtLCH8JHpjtiVFDTynXtLh47WqjKdlO/+ui2vXjWFVel7L8NtqD
vuNwUs8GvwBjG5Af5KFvzxA004y+5VlBnEY0mWndNoOCsRwP9vT9/hbKLNGU1PlUqDsBFLy1lCix
0lQls2OahRhHCWflK4QusFLsTCHLkkgauwwggsgFMbvJCoByzmVtFYV4EM3Tm+xbNb0BFRIMhtBM
DXbLLLLTBNYdnAHEdIIQ6XZdMDEspeE2BQ64+Ktt+sPw+f7OiV+8KeSIe5q4Q1OJjtJmRXoHYWvU
sqKsCf0ha46l/UfyFdolFxWu/RkuaTpMk0x0r2yBMNqsqFjJCeqiwl7YvXRF/FpROIpUSNtTW/Hn
/K+o/DElJw0G/PsLlbnIteGNM7YjI5RFh+Eubs+ovvlLMp7C4jX/DfSJYE4FWcwEOcxOm3gOf9g6
d8AgQUizkiRYhqcx+nF/MbIYSE4KZRQlDmiPxL9f3bOGlcYuMNsCHH+0nsj7tKA1nB/WokXH+5Zk
Hi84c/AQCingf28tQbxZa+WIJXfuJzBh2kjmaIH78NpZhUIn6p+H0G4e1qbX/lxH/TeK5UD3hLyO
SuYKyO7Wfh8puUtFlc/m1oELR0m1BuZvAKBujGwisOJOxEwkUi5JNJ2jaD5M42vi6i+784WyKAyf
NvAWwe+tbSfJ8wzCvcYKmXGNEddtnzsXymJV8Y87V4rMDjFDlDOh0sPtb3fN6u2udEeTOKVHh7j8
FDY/zHw89R0cQePDfQ+REHnrOvxbtDJAu0DjunHGsUjGBK0MMbg7XJzRhnmirQK3RCOkj48LGCIg
DPN58r5nXXaKJ/2pH6w/PH0OmmyPOES6cNgpXC4dBqy3UDY1HKdBT+PyMqhPU2ycBpQWnPJNb30I
J/Px/sIltsgNqKsSNaFq/1l6vTqEiTUvbqPCX6vUnv2uWVRYz6KiQFMWVKPTFRUsWlW+cx5/Ngw3
AdsQGBwRPFEZ3DJ2WYXTJ0bUJhcQbkH4ubJOhe3Pnt/o75hlO3pG8qKlz7ky+mr+5zxRUdG+aNVw
7JknKvd0lCVBlR/Dy1VoHTJOt/Eze/KUwRohz9W9/lSerC72beWcNHsjxnI7opgLkxGxdWOntKxY
LXXIzOcwbU6A4DofVc35qJvq9ABWtNk5P8Jlf9lkgiv/Jaf4pTTF3GDiMBuFKPHyYUJJNE5OpZ3v
+I/kcocg418jm9CmKN20enzNyzIwzrBmYXkYZkv/naXASC36Z4B6zU2NYaqdLjbbCXW+tjw7+ktR
wyawxxoq/T5XRjZZf12U5PnuSH0LUHL6MTS+I45g7Dwuf9Z2fvkq4qCR9/Mw25ZLksVCRzGE8D3K
4iDTnjL7XWIq59pagqk3P8BWA2Hpq1Z+WtRHj1F3r5sPYdMdTP0tvJl+e/RmpnW/oQmPPGprPHDK
LkrWPVZTCkzmnfUIPuA41Mox7J7dPeEN6RZd/fjNFsHmt9aaw3cYdeMpU4/f1yVw22yn3CdzXKjg
hCwN8GrKPbeBv6j0aOxNKISV4cylHmQZOWNvBv898onZYPryoOI4lbdW5kKjvi2slEYQ5k/eCrvW
S9h/MZ2P9w1Jl0PlhbuS8gvdsltDa6xMeTdgiMAa2MW3WXtK9nhkZGGcy+IfG5vFaLMDA/hAbday
VlATbvS/tk/0wxoWytmCiuXgCrme++uSOQNTCaApKS1Yv1CyWf086XrOiDVlRr8vnpkkrJxzdLpv
Rdb8M4AuEpt5KqMKvgmbyjx2uR6KSW47O1PsPNlz74/qx1xvjnNh0M95aq1Xczw4TuWX439vU9xY
F/Hv6n4cF1gPE4cJ+aQM/bz7KzbO99cnC6C8XX6OEQAY0zfOHpntqKY5k59OEzFHkJf1IYbQZedb
yfyDfB5Hh3mZVt/GP7xiDrsoArPuMHXfAhCatWDWncBEgGmdd+4EiZC1WMk/1raIRTssGy6klnk+
5WSlf0LDdmRW8aEe/Mw3uwTBLsengFsuBzgH3pvTAzVjOxtPwJjRkDosu6U2+S8Ssy24EMyu2w6n
FceFGg8lToTQaB1mh5UZ7yz8I3aRUHw2nsu/Zh06k/EEZfNpftbeq8sp0gQNU46c1f0vLv0WV79l
8y2adFFQfeWL2/bBWf+eFAb4q4fK9utsrzslCz2ktDTBKF0Q4oxb741pkZiFoKBbouIgqGUtO9iV
WZXRxQAf/teK+BVXZyQ3qKNbE1Meofpapi7Qut7PtGeleQoX5xRGCbIpB8f7WCfHuX5YxLT9NP73
oga/QSC7qT97jDHd/gYvaZdmXhmXgH2HRETXn7ryaSr+Uo3LOH6zw70mgSz4AU4DDoDUIQNNG3vW
WpdeabFm6pBNQpE4R+4SHQsmKO57i6zYABUewgGivkEuuIl/UVqHCi1fRuyzER24943mBKKWGyZ1
4I3Ax4iGvAze75gVV/k2T6Gjyf1IuY1t3XhpYWSpg7SRINX1Ts2aB0iIhu3/kKfRLlnqPXvrJ61c
n9Kd/Ei6r9CTMSZLBmBu2xVzWCZpZzG0oTpfaOAGEyMoQHof012GduH7vyzwytImsmtqXBv5BBmf
p/+doi+dGNXRstBIrN6UcXRoY5Pm6uL3EfRH6+rbSfdABr/z7pRFfwc1TrrU/B+qCbduq802g/9C
HjlMrO9V3U5BrKTOjguJP7JdKcPxiDPywgVFslmpk1Zu6kYp59NRHxdTlLT9+TWaNWZvRj/sdtYk
CzoQ/DsCGIgDbQl9HTdJRfuMozgZSVA24bOX5z/CNty7ZmSBFGZ5QMPUhDn1m5Ox2FHkZSqTRL3R
PljaeCiKNytEKE2gxW/y5RI1pZ/Yb3XvM3wl7XSKgEp7GupRHyNtr50n+5Dor1CV5hcRajeRdq4m
tYX0hgFUo84eXadPj0nUaTuZsTh02y+JmyDfBrO9wELduktZrcZSzybs5GN4jnPlWCYgguLugE66
35dPXTO+pk69E1t/5iBbswDa0d9iDpQsbJOjhCuvJqvCbOy9q+zhEALPt4rqSWWUpHRWv4hEBl1A
2RwX79LsWSGrgEUL0chzXfQTSEfTJ6GHoSl5sirnbTodo3w9mca5g7JGY3ZWPznJHkpe5h7Xv3pz
trKlVYCWi82Cpbc6RrPrh/mfSR702V5XSvb1r01tgqWmVaY2AZm6rO1rvX424z0+NNmZujKwzaiY
OURegYrpJR7dgGEhp84Ouxe53AgERnAxgPrZPk2ZobGyyiMiMsVwENe2QnUi13YSeulegSsSlIsI
Jm3nClZmP8Ys/EmC6oLJSQJlj5VAuo4rCxt3VTptneeeD19poCsmO3DjS4X8zP0bUm4FamGmqUQC
v6lJDJGZF0PHJ3Fm5zAy2y4e3fNyvm9FFruhvf7HyubFXSRhE3sWnlWsz3poHbzpO+XpEZEFXT+U
arRDXyK7fhG9M+BUIX0nl7oNMNW0zGbhMUqVlG8pQBRz9jxAgEAzPtrZPqklWrVUwiiCQMF5a4kf
sVaOoI6Ih/qYD8urO4pK/NPa/QZgmRGWfy1t4kDShlnZhXDQCLaDhdvVmz7t8zBLo41Q04V1l6bJ
Nl9KSidS4gS37qrxEOr6afEQAXPH6KHq4y9tuFdDlV0Fojryf/a27ufYWds7IY6Rw4Ze0udqrMDK
/wBFV5vZURuPlJB+wxURh0N4VWh7Wpsgl1RZ0WSCpSUrW8+f/x9pZ9YjtdJ0619kyfNwa7uqeoRu
oBn6xuIF2vM8+9efJ/l03l1l/JXP5ghpX4C0oyKdGRkZsWKtqDFuJrO9LYq0cussjP0RaOkpm5K9
FHjzpP1j2FydtAgKhCkuuOdNMTLRP6r6L6CpO/tx0wjzWlCFa2Kgf7XzY/rWwRJAnBI42gnIR8qD
tTWfry/h5iaxGIQXM5/0sFcZSxhELehaYga9DbfXktvpizMs3I3lyUn3KOq3ehrwJFP5hd8WSMb6
9acXwdB2EnHQrmI3UpYbOBcc8veB9lDmoroXPcp3uQtPaXayzIO1xz+2ccRBn4BuwlPeZevKTRRq
kmJkSBAkUsbjOqy+1lENDRkCxEFY7iQpm8aAbAFWpcomr29Iq2+mLJUYVxvlufCnJhu8sss132YQ
G3VrlMGuf8pNezA2gq0V3/OPbn1qG6Mxdoz0TBqw80G5y+fWk5fioMbRj+u2NvYm0HMk9wSbIcP6
q+SyncskkpjFe1ACHntx7ypT4jZKevj/M7M6Anltq5XMGafhBn4vzCaqEgyU+HoVJDtPko0kANEU
iqFiupya/iomS9k85L0FKLsZh5lqnn2so/HbdXc2IiRRn0Eo1GcYyFzPI0djWFiVAUxar5FmIau9
l8P0sJQHrVUOZZx/Yzq0k96uG936VHQsIbGHWF6lEHF5rc2oOCNebpMJggROm9eMYqUk3V43spEU
ULQGdMwbGVzf2rPcbKyk453x0IWtlzrqUQ4/GHcRnMDSy7JXAd2IWeAqxJliQBN23FX0zefelOQF
Y2XxOYeqM37VksAdk9wDeHDdr83FA0cKWE0wlKzPcFdVjcxUGX4lpeaGgSSf6OrnXtXMs3/d1KZX
Z6ZWeZW0ZDxoKo5UTBtO7l7H8cNsv296y62rvftra7NTIRKCZNApwE1zuSf6oeqzfMQtJ/wwmCBS
oLa87s1WkYgIL8g8bFS8gftdmkjSMbJGjVDLyIAbOjWp4UwHe/bSTHLjdjnF+U+Dspwj/wXKnt6p
LKKSaDKu2yjaYidTWTIOVkdvVf6GUIit3133bmtbnJlYT4sMqE/0iclkbdg1lafEJlqFwaR6tpHJ
O9tiK6qfm1qtI72tCG0spmvbOfuU9RNqX+VdnDiH+C9aaawbtzMHi7rlOptqzNzJSgunZD3xSjgL
rfKuKMNj3O8Ei63dx3C1oEKiR/OHvFijpX2SFhA0D3BvwXchJfnp+vf5HW9W9QEeKIBLkEwTTPCr
tMapRgmubjGQkrmt1h7UQ1l6YFzCG2v5OMZvS3Gb0LBBkmdEgKX60sH4snh19oqClpvcJeEthPgR
sPGdH7a1cSDPAcUNWJA29ergzbPUNa3N77JsGDykX9P/A9v2VmuBS0aoTDM8ReRaGQlCFUU1RCwf
ujy5CdXHORk9E12nIn8fJOFdoAWyq4ComOpPXWO79ce09I3ZOpVK6mvRByO+b6q9duDWNz//TeJq
PKvIj7U2WYPlEN2KmbaCAtpop067dQWJxh9fnZYSbblLC7NWDSlKeUBkrfJRNT9G808lqe/VQnvX
aPot/H17IK6tiM3Ik4ACEUr/0AnL5EUdIApgnKd8UpT6WFk/e1EFy+/N/OX6ht7qaPCCE3hmxNbY
PWJjna3fJOWKGaaMnwYq+1VPbkgXPKQObmLZPqVz63cV5av+cZp1z47j56KdnuzO/gIm6Hj9p2wF
JNzVieqMqqPncPlL9CCt1EkiIPXasxGNrjp9GSo4fz5cN7OlV6pT3kMrgkkOIuAqb1EaHV0Vi0J0
X+sfHaP56YTdvZ6hnbDEn2zdT9NDEbpx0Fi+0pg3161vnVOyW5IMMbZOfL10su2lXK2h6HhItVOw
WF7dRcepzHcuya0N9Jsxm7zTEK/0SyuhNmsGhMWAF9LBNZNaAkFRgFEHMlcN+o+olXaqtZtuwQgB
7w7fj717aXCKJH2KVYFjkPw6qo5Iixxqc6dBvWdkdRAVdQzhWdFBF1B0HRgrr51X1d7ZhVvxBKzw
fz1ZxbhEDtBkoZr/sNiPJcTfc7QTTna8WIcTR0oDQpUR0xO9l/O70bxR7Kfrm2zrOXDmw3pqUh8i
YJgBO3zpXUrBZXxsDXfwi/lNsz9G/Y5DOyu2buxI5tKPmQB9SMMdgh3uvljW5nb+55usE68lCiKK
TvhjIsChMSUPddTPtL+DEnnn4GwWEihW8NAAIKnC3n+5kZuoiMww4XzKEjX0SXWdRUXJ1zoNDoX+
ZobU6Ssqg1GWP8e9RVM7O5nQL9tmPrhdugcv2Fzaf37NmsTQntSom232ihUPSMNP1ge90vY659sB
8czKKiCCl4mMscdnSfuc9PohSG7npIdf+kD5MB7vlGjwyzzxbIjPr2/UPf/EWTm7fMoxVZxJxnJZ
KIe5fplz6fD/Z2EVb3vd6OrcwYJTvObjfSnvlVz/lx3zuzcnGpu///3MhyZGFt0RAtyjmnayV/Rk
EF7cp33sVVNeKL4tl7NBFE7n0YVYenxOFBtO5LSqDVBEsvLUq0oRn4ICWvyD08XUoZ1C2xuO2wIX
gWGmYSd4jqgWrAKbPMSaHc4h7eY28xITGIrzmEifpg8d+LoX3XEVky0MG5ymfLz+DcQar3Pmc8ur
M2Uqi2pqAtbUpIEHBMgN5mMw1v4g/bpuaCtTM+G7Rs8YICj/udxOGvqXQz8BN4ni5XUeQ+3WKibx
MIxkrx7g1Zgh3zvac7OXfW96eGZ4tcuM1smkQhMs62ruxommuIPtIPyt3fHZQ++6l5vRHdpdIPBU
eyjAX3oJ6WxjRDlN5y74j0NmHY/vZ/UhHI9N+D6hNk2J87rBzWU9M7ha1sxQJCSAMTi34wkGAKrf
7yaGWyKF55xh+NHyF69gCjC/6QIBSK3ZSpYayiIKxRypt0Qr7mal/WwqoIauu7VZSYDfWKwk2Gxe
c5cLOdIWmq0SMwUYeHRoIvVHGZ9mKXOV5gnApFvW9H33Gqhbe4VJaJ2OIO9HaJIurQaNGuSpw15h
KKPpnqvqTilDtx8/73gnovb61J3ZWRfgkwVV9ibBzlx8bigOP+peFblxBgOUF78rfNn6D9TwJtfa
dcOb/oHhEW8Xg1eFuMzP4qGzxHJiLayq0zyDw3KmVyiwrX4nF9xKCSwg0jrUoPBKrp8tMwiEMMg7
elAGwpm9Z8LD6PhLiMLlTqVuM8ALvXL4JKFip8p/6VDJgFqRazTVtI8WQ/n2caSxbsefJ0U5Drbq
8Xhye5qiVq8zS+AF6aORf8/BMl9f182XmsWwHOVCkAlkqJe/I5Fzc0oCXFYgnq9+huaxrg5D7xVf
Y/m1YVzCXCbXQRQkNx4W7W6vErt5gTC+KWgmuOXoml7ap52T2cYk2kaV7vXpD32eXJ0pumK8Gd/y
5DjCbzjeKtPd5PzccX3za1NvEKqOqNyup61lO0IDKKK9o9qDy2aeym8xmnBAHST9puzlY5cjZq0L
fCcH3ev0Z7mr3WWuXEH0ssfYtJkwgVET7J+MZ7M3Llci7aqmkSoaoFBO+VGjfNK1b0P4QAP4dkn0
d21fu1EeHsq3aI9OYSv2n1tepWqFo2VGlQlwRFrYbtYgHl46H+MOOjcnTcdDkiHLN9IRYoIn/Xb9
K2webJ7lKJLSmzHWUZkMMSy7noY5zDKd/RjbCH+8n/ZG5bY8FJ1eFPmo7jI5c7m2RRk3JqowhMdm
uA/j4k6tela1/lRHKhdP931plK+Slv+47tzWDjs3uzpcQbvQ+F8wq546OoZhlR+koHADq37s5n7n
KIuTsg7NdNPYyQ5TsMaaI282NanqFlYyrd7gYCuhtrTinfi/dWkzQcEQqjizTItermOrZ1Ekke6y
K0Ov1L5x1ehl4afJYYahPS33JBC25Gm4QoEcU+oVg2xi+5zFfVmty//pmVdG7cXt97CGsKJu0el6
dm76TDpWEa+3+kBD023n+KZWeV11y8Gu7O9VJO88gTeXmBY3cHqYOgBzXf6aXpIzXYr4npreuJLy
kmpA5aw9YMxmJGAuAMkfjRFBkIeXZsY5qVQkCDkTMU3u275LXTm1gF0N/pAcQLnrlRcXSG/vXLKb
7oFwF3PGdMbW/WbEXYw86uBezQdbcIQYk+mPwc423fROAIyhRRLDzGvAvqp0aqZVPf2wOC7v7QIR
8VSD5N8J5OS2W9TuyNtRu58r/qq0v2ljDdc+T+KP18/mlrMAg0SnG5ISkqbLRYbg1mjoPMM6ZSU3
Paj2ZXoppN1vuRUCzs2sQkDXDIkj8XB7GOanMPWbeES0r3Y148ayDuVyMCTtEbaremn9sIi+qfpN
oD9KcCCXgoa3C2+ue70VCJkIBVsKRBgw62oHL51UjGNNqM9b62A5r/PU3JcW2EOTQc02fGeptVuX
fzFfLuZQ/2tVv1zrLDOzOYWB8qGy3nJ18GzABctna9LcPF88IqR33cutSwUAFNkMTABcK6tFn9vJ
7kIV6nUnfTEM+4iaml1HXm8/X7ezuYcgagGyKhBs69dvGLdBaM/EA0l/iyT4gSAL7NS9asOmFarK
4FbR/aDZdbl6IZXDbuhof5Zt9mj0v6gkHcPl13VXNpfsHyPrWivE4wgsAUV6CNvgZ0fBzYinn4sp
3S8yQe66rc0zcWZr/XnqvK570RHXrdab6zcZpi/9acn9Ymx2os3mfj8ztUqqijaNezkpEfwdtS8K
89a52R+mRr+1MjQNZP3WDqZDnOzH8M315DUGuhHCJbpblx+tYRzLCoUgzNAd9OhZnjzZfCryoz28
L8LvNuTx9vJoWRFiwI+h/DWk0leS50/ZXhVhc/ec/ZDViTcqRx110Tyv4sRT1BfVTN1qOV3/opve
omSLpA985Ex0XHo7L8NsSgPLHLbRu8Y0fKtpj5Gl/xRiw9dNbfpzZmq1eYK61MdhYPPE7ZtcgdaL
flV7sw0iHq1TKU70f91ZfTwnBWMVChtKGPpMcVCZNXc25rYbTPozL00Xe30LGhWAZ1nAnxq58Gzp
V2OXLnf636zVP0ZWj8zM6fKq5ww82MuzoDqXh8dh3puO2DzN5j9GVuFpzOdZj5FCeaCPiybbqZI+
KbSvF2SWyvDb3zgEPRaPNios6zKHKg8zGAb2WQN/Xd28VJbuNunffBqb5FawoQBQW63aWGaKEpQ4
FBSfiz73x/p5Bo3/F56cGVmt2hDn4xCJLAh+/dFlEmq4sacyOCLu5Oz4s7mb6a3ThmWCDRqZ1eFs
4qIPtBFMRmO9jIv9S9odZd3czdDiMhr5m/Rt5Q1o4CGITDASrWhmjM+QF1Xp5+srtlkycf4x8geQ
yopMPW/Rx8itkEnIaHin6Pl9gS5G2PXHOO+eOqINA4iPUpVSmj2YSJCD2Ij8VAsfRjPYqRZtBD3a
6RrPdYTTBLjwcl2bYuA39HzCou9vJtlOTlA8ln6UWbM7ynscjluquxfmVkGpUp1yCCc+Y16Nx6Ih
XIz/URb5xZbHL0LvIcpuU+tWalFdyfMDdI9+rOzEk42dxMABAyxoJpiwL648Ts1InqGOAl8GezaA
DGs+6EFh71wmGwHlwsrK0RbZE73QBzF08gZXfnVUUCKltVDt4TW3ik8XllZ3I5lNn3T0iyBf+BCZ
z1U8+r32uNykxhP8db5eInHz2IGG7Yed47/xkL6wvDqT0hToZjHjY5mgpgp1viH1XiMvBxQhn5Lp
OZp2FvV/8VUD3svLFR7mlUU4uGw5bWHZjc2PKddZWDEyxLvylCrxwYY9Ae7zR3v+MJnqu7zeQ/tu
BAj8NRk1AwHpAKe6PCvFlIAqTiHwX4bcT7u7FGiYlH24HiFElFld2wbzcgLha8Erpa8+p11lYKlt
mmbxG3QozXOg32cGUtTLg0pCm5u/rpv7PS12zd5qSaFFDht5YGY2yo9jcRs9pDfRc5/5/fheblIX
NXiLOrX6aWZeUGGACth9+1Mx3geZVxh+OLrVdFDeSydlb8xt85wKxUhI+OAZWifzE+hWJOlm3lv6
G9Xy0t7xfPOEAgARnQZkVHQRGc+qMlLS860jUQaalPto/BzDdx35ofEGUnkHlr4FDwNsQg4Neoep
qvWQYqWGFAxi3o6KAgTty5j7iv5Z7RZ3buCRyz9B3eJnuvVgl6E3mMdieh8Zx7rpfYls2zRf9wRq
tn+QwWiPoG8SvD+Xzsf80Ghy+EGwCyEyalZ++o7JU6YjX/viQ5bd15ZDp86HVTHWX1S/6l8X/SaC
4NzJ/0L2S/QOIE+GC8iB5+nyt1hylC5zzBDQBCzWML45ewW/zXN7ZmB1bpWEj1IN7KQie9HjuzAZ
aPZo/vWDtHluz4ysVnRpNKVwJowE7efenk9jPd1q9p1R/2h0+9ukfc6YurhucqtNx9FQHIqZFBdh
xr9cOUJUqSQ5OPOiQholo3B6SB3HOqoy2jay03VHADWLG8oTvVBdCk6DEg87MXnTb8ibYKqixW+u
q6m5OdYj9VTiVfVd+8IuOvBMLGTALtri2dbzdZc3gwLniFYLJMN/0I4Fchk12kSxYugew4X0Wdnb
jZuX2pkFsZnOwsIga0GYI2/zwIz0+9TofcR23Ha8MYbiLn2a5K7f+YqbCygK+gzJ0NpdF0rTuFKM
1EYoULDZJtn3vPeU1iv+Y6aHoKg8RL/+yiC1dVFa4q0rftCZh0mV8C4RY6SWgZBspT8k03LQk+wQ
5pKXGL4uHyJ9rzW/VTFFaF6lJsvEJ4NAq3WtuyTqkzBCPkhwhte5EnvWVJl+r2bBKe/h/eoWbYFq
2zo1hpPcqNbcfJidMN7Zr5uHBow69LEgdblfVu5bctbSCmK9uVXNk1LKB0V7G4zxmDfPTf+qBA9R
tpf1b21bwdHPU0z0S9fY6G6W+8ZuGTSoBjfRi+/qeJju5X74VpTD7dS9V+mrTJ/D4iVkEGGRgWjv
DZ3t/YJVWjEGTqdPUJg+QDTuRvWban67fjI3czMmRqmKAwC3GBO53FZ63RKLhKyv2VW/0qGoXGtW
jkzCeFI3vc+sDN1N34gY9Q1v2lC9Uwv15vpP2IrzIFdpaaC5RlBc+agkiVFPlQhF/fcitnzRPQp3
gXBb5/Xciljps+ODiApu2oQguFCgzqmYuaxd9acCVQRdALnxNSvxrzu2eXjOba4Oz5xkUxW21IIl
JfpcoKoIeOYQLJKXm+qN2sieDHeFUUDfCtnOBLnDdfubLnNyhTYn4wNr7oi46Ep5VgJAPEvmdjJj
pdGhGb9q4atcPuRGfaSVtPMu3TymSFALSilohDiul8ucpk5qRK3MMbVa7pKv3eTQovsa5wGcv4vH
myYYl+d8GL3rvm4dFKapdAGEZjTt9zY/+7xWNKj1bDHKEqamIHuM9b1nxFbiCU2XYLIi+wKycOlZ
HqldJIUUMwt98rMuiD0t08h81H45zIRIEsJ0ryu29cw/t7k6nMOozOj8cvwr51GTEjePP/dT7e72
qLduz3M7q+DaLQxv2RW1rSU92vXn6addvva+2oxuNrR/8aV0KI0g3lHBrDsrW3D9avKY0Pzqyzcp
qF1zb7xhK56QIPMHUQ+mFFd5ozNNjWQtlDeXj0n7KKHLHXftztHakhAHlAeCA9SEwpZbZb+JjNCd
k/Go7OJOvYkDe/bnuOz8whkk9DA15Qa4HpwCRex42pD1vjV2cOQateGqdlO9ZgP6PI7tl2EQeMx/
iWt1bg5T2dhegJ6m52Thnvzp1sJweZI88Kvp1K8CbdprURLLaIwxUetBO2jbrjnsgdC2DiK3Cb0v
MWaOau3lMYn7AJBTFGcPGWVSZXgryr+Y9hbFRI65mNihnnBpQS9I2G3etWATn5tcPw7l6O1W/LZO
xJmR33HuLJ5MbVvpkYxmBa94TyKJzNvQa81H7igBjdol5t28h0ngIGikIA9FzOp+cmTmNZpgzBji
GKyT2YxgbuVovHfqOjwV5M4wD3fLqZKZNZPiitemxsrmUaY8I+om/8WQLzzj//ycVRw3BqktETuE
5D78TuXPl6E+/vcR+9zC6hWULZnUWwYWIhJoATkb91qkW9/w3MIqYkfGYBSq1SLToZrunBKrFZre
8nRw5ObYl8mN3pY3153aOmLM6sFBwIsYmdfVV4SDNMjyARUaY7hX1Welhy9NerluY+tSgIcA5JwD
4QHn+HL/p5HRNIEidkrpeEMxugk4DcVB6nrnMt/KH8DawHXKnDdPi5UzfaNV81DoiGmgOLJMy0mX
XxPjNSqMuyAq/Wa2DlG695DbPAgEVubUuWmhM1Ev3QMiLEkQlSJ8AeWHPBrPZTF6caajL/ZpHJaD
Nn/JrdSzEFsoo9EPHHBz1xd466Z3ALM61AwNITB6+QsI3EOgLIHwGzIgUfhm5LFIvG6y72arOEi7
YnEbO9WEiVfoJNlwt6+Hpxd9LEt1QhS4kcRs5b1V+YP+fl5Sz4T1aO+C3PAPsgzm/4DsQn6wHuAP
ip6B/YzvGqkPavqlmH4036vy3bLXNdmyYwnkhUKxyvyDViUtUotek4muRHGvBw+pabyf2/bF6GFk
U5Xv1z/aVrItBrQZKodv4U8Wr9SJbWsQ1lorV91lUCq/ahHzSpvEoVHnfMqcfLgbM6vzSlC4yFXr
4ykFcXi6/kM2jic0K8B4gVCxgdffsq6URlZ6BA2kpvaG6sfS+zZ5Yr83ErdxOhkNoMgqKJ9ofa3O
SYeuUTFNVf7Q6NSPxs5t7dv6VnM8ZYGb+leR7iXAm45Rc4RqHC0N+PAvj0WVxPkUC+2JxCTZlT9K
Vewrjhix2GPM2joOoqQihNkopSurGx7Zk9EqBiN7KIODJCfHNFEL1zCj41g6KCjWOVUydW//iMRk
VVH/TWtFcQG4C+nppXtqIUWhHSA0YClj8g4VvW9KwOxm4ASR445ZCft/lebHAMzwuz5cqpNqT8XL
lBYRjNPjcqg0hYfr9b20cZ0wEyG0WsGP0kBY/SZ9RK7NDhAwKcIhPy551ntxxDm1BnWvX791WEmo
fscE0qt1UbJJEZhifh5xnuWX2cx3A/z1Pq+C0yDtNYW3kJWEVsCV8MdzV66bJZWixcoQF6ilNM34
bois4BAAEAePE4UHQ1Xim7Io7UNMo8qblZGGK8HzMI2CbWps2oMyouESZfJ4Py3FdJTbXb73zdUA
Jch0P9w7f3CcdFqRo9Le5LRXyvKUlpV2MorIOaalmR0WQ4+f9CAobq9/7a0DBtBKAGYAJxI/Lndg
C6/+0s2IrSB1+S60tKd5/tqYcunKwR6f/UaWbnLFQf0nKHBIJC5NKVmM0kTBZq+aO8N8zsq9I7zh
C8p1IC1/q1D+MYVdaKHdLSGfuDI+DPEHCdYRRfFqfSff2vhOFtUrk/c4Xbc/mE67mLnQVJn5ThHX
jP0usxfXmCR3Vrvbevpx/ftsLBoEeyQ7tJ3gZVqXA5Uid0IzUjiNxfuke8yLv5A7xQc0hLiURXdn
ldlNbZFmSoI3bVnZh1RTJLdrO2vngtoIKlgBNaP+fp+tK34zX36GtC1/6NvU1abFU6YXBrx3QtfW
YvH5xXwJRcU/RTnmmrG2gvlsR6f91NAuPFAaVnesbG0zg03GpD/nlHGWy33c5lNf0oMqmQEMvjvB
UxBZxzG1b8LsL/QYae1S+SFBgxdVW50YaEpjrV5QNJGq2rpv9LZ1rUjPb2I91A7X99mGU7TVEA8R
wE6KaStTdWNPUSE5SN5Imc8QKdQsGsx60LNct7OVatPBUKEkh2EJnmJxus4euUZeVBYcBfmDqJF8
kPTPvfmfZnkoDNkdpXvbW+Dw7Z6kzt+xKzKF1VXL7BH1dGgKocFb94ijKRAXmIY6TNndzFF60IcP
TjHejwpDnFP4WBoNb+17y5R2LG+tLBhBAJCcMBlU/6XDYe8E1PPZlOJt0enwFJXfJvil1JfrHm4c
MYpb8H0BAKagvQYBhy24u6qPi4dMfavHR0bGlOjfjxRigvKZozO5RMJ56Uq/kKvIVl48TNJrYb1G
NP13J8U2l8shpwZKygFdo9HKSp4ayBaKh8Z5BF23oGFRN4+71UfxU//YDmdmVulelE92lJjl79Uy
6Km0e5wgW37w4EEYFhEzkxHTy7WCT2loTCUpHpThvrIR203/M4Rf4/Lr9a++JY3DlI9IXGlNQ/kh
tsXZeZqtNG2kcuCb9I6r2d0B9Bai3/EzV2w73IssMR5rNzM+JZkfH5fQfLBb526BZ2z4JTufrv+c
Ta/Pfo3497NfI82q3NR9XyDUrZ3yQxvy9dTOc/ZGuDY2O23d30kL/ew/6nFh1Y+lUtBBypzxzjkY
KbIE1V+QO50bWdfjjEWp5i6iEl4Ur/rwLTA/SOZTvKfDtdW+YCgPQCmXiZD3XO0U8PZqbOkUp+ky
lrPljie+WS3LgiPZME5LbKKuXjxc/1CbC0hN1hA6rwwErqJSkldKnUCs+xDLp6iq3UR6UrqdWL+x
GWDGhJSdmxySxXXkoxtjWUUPgFHXZ38YQ28uy2MK9jxII/+6Oxs52YWpVf090Aq5nToAmfb0AplZ
eW9Zptsai68wvnjd1MYb+MLU6n0UNYusShamKuMQfJ7r8ikx74v+tTGf6vRb4FQ7ru3ZW2XoTgPg
sbZZxVl+NJPhPs46Uptbag+eVPyK2uIm3BMr2KprwD1HHYFE12FPrm3aZtDMCsDHpX1OZNVtJOZE
EdpadM2fo8jVBe29p1oh7aHa3uEU3tqa58ZX54GXQ66oFQ6raAmqiqtoz2b/8/pHFP+PVfi/cHAV
NXlBhPNYYEMZSh++PT806x03tk1wG5Nba6J4cRkKE8ieq1HnNS9Ixd61YdAeAkWydt5vW7uDhzPP
RoqXqHOuvpQkz03T1gbASsrLcNbTWHeb5NjO/Q3jrL38y9kbYd6zuPo8lPe0oumxOAoFFGf0wsj2
lYa6jPq17W7T/kMx7z0dN21CIsy7UVDGrSMxF/XAhwrYj/HkjWPlTcb90t6H6YtaKIBWRal97zGx
FVKAX//X5iqkqDFZrKQ7gBTUb0r5iFzCDcRh5DtZ8vRvNyMPPPrlBpU7kjRjtVMKNYxtyaB91dKG
OSrK+Dw2cuxfN7JxpoUVHqyQeohG2WqnmHNWT1qGfHRTT0hUSMdk8GrNOKmD4rbhj7kHlj/F98Pn
wNjZoxtIdkxTXPj9xKTavAqZ2RTL2aLSPctq+aYMvyZw4OgwhKVAIJrui1q/KOTGCJXNnyAbHAqL
/oKC8otU7TBs/XkjXf6Q9Rq0VcydR6tEVx/HLBOZZau9MIF4fa3/PPqY4XlIaR0lG4p7l0dfy50G
6fmSbolVu0Hxmuyhm/cMrBbUlhrNbHL8MPN3Whd5xvJy3YONpAQXxDChwDZQ3V4901Jb6/PG4pOp
kX6Ttsaxap8K+XEonpK5RxHqLpsgDp33iID+rMJiVgCfKBMQz9azf7OBhN2gID6tZgeSk+anKj3l
cX7oZNvfbdpvriK6MaLzI07GahWnREEiZxLGIsu1pCeqMO71ZfzzKsMdUSwCykuy9QfNamCo0RJh
IY3QyQRf1APMLst/nw1fmlk5wqMPfIMwk9OTFUNibfE4G/1fOSMgG4Jxl4rU5a5OGmhY+mD5H8lu
hl7Ad8O/f33BNqY+4FZiyxniqUwHZ7XvkowyrS7D2pi/03N3Jiq05HDvkv6kq69Gq3lh0HnRnDLE
GAJl2tv2Wx/s3PyqtpOCfomDnJNrzx7Z67vc/KgiZ2zLj1KmuPngSxUzlf2rnRiHTq1vLGhIcwlC
e3N3xvDP+0ewTFH+4WkH8dM6XtttaQe5zgnUT3XzI4wb5lt+JYy67C/6n7WRS1PioJy92qYwM6Sk
xusEucygPkbhuzlOj6g7eHnsl3buKqNX/Lj+qbdO37l/4lOcGa0CsxvmOc9EMcHSX8ph7wL/M2kQ
Xtng+0TKQN3i0kDdyKUsLzT7ZZkvaB3q+EMYvoT6jXmaXiRp53RsRS6m+4n3SBkJgcNLa1ajFYYd
Yi0XNaybcPQz5cdknIz0YwSW4frabd1j58bWRzEDoNHmIEWG0nYN/SU0Qhc9e0btj9cN7Xm1Og/Z
IleFPuNVHA7RUakYcgxmCRFPq01vzd6CjKJneseysh0PtwMBat8COCSUD1YuWkzUWvI0ZA8z79+x
e8vD7l0VPbY/SulO1X5IGlKfwUFG1GyAIOzfYyrYO2j7ivMnQ5K9+ppqbSWVVoF3mPJXJkri9rGI
3q4v7WaoodTKxUMjgcf/5YaRF2hmtFnNHjTjNuneyeNRrj9eN7H59aD7QfJKoGzXJUEzkUM1rDWu
HxgPokdtfGsYYytutPonbWvvurFNf86MrS6hZWrsJRDIDWMK3S5AdyDyxj053I3yMR8GwllE5qHP
gaH6ctUgRlbiRAWpYSG9Fvd+H9xo+sNofBusV83y6872mN9Psw9CGPJvHPzH9GpP6AH8dHaPg1b0
IghRTOlz2ww7B05s68uHKf6hOgnREggG+rCX/mklgnZSwCeLlX46hYumu7PdKL6SN1Aw1ba212Hf
YMQSFmnMKIxlcNJWySrEy90YFzbJub74fQ1+zoXerPcN7XFEgZN7wUM9yDGe05AaR0qxfE9Zd3Ob
nv2Clc8K89Sh1PMLZG80vjRp6CbFKbujRm8le2F6e33/8XZ16hwzGrnjA15BC/NV0a8p/SgFzC8l
n69vlq3LhyElKFBBmJPLrC6fxTLoEnZJ/mB8jerb0vJb60sRz09G+F7tuoNaSzsb53dAXO8cKED4
mIAgNWrClztnUg1mOLOIPoPT6HftqOVupwlZuWEYmQpOc2ZXzeVI8h3f9nMZHcCTSjdO1/bvx7TS
PKUcqruxC6RPpRN8L6y8p5TM096o0SkpgDq7BUMpB6HDcTKL3r5LowaCa31yHm0ldu5piIc7D8et
jwXDs/UbdclLfOVSFpZSSzM6e5Ds9mhpQCC72Ovk9NDYewNSW9ELHSZeAmKsjCfP5eoNRjymJrwt
D0Y7uWoD61DtSvLON9p8VTFAKGjQYaMx10rVso4yXijgLEuoBt4yzqFf2cM3vVhizynH70naZ0el
yTxdz+GSGObD9V25/QNo9DO1BIj4T9Ui3azaepTY/o3PIPNy3+XHTH+MtGf7S1q4w7fr9rZyWIEr
+L/mViEzmbIY0AGnjTLpzyZ7UQK0hNTqYOaJ33U7o5NiN/xxAGDkUIApylD8rXKVqYNRzrEArmiS
txRH6UfWTu8S+9awk/dzHnyZyj2y9U33WERqXrR6qKRfbpoZYrOhjYb8Ic07P6zvhdShA06p8KUo
/YvrFaIqQdbIJDrCAZe2mj5VZyUFqFHWzbGWqoNcOndltXcdbLv0j5nVIloLgg150gszoLvK6DQw
6kQPxFeD5S5e7D3Rxa3YT/9GEF1aFrW9VexXs4haolnmD0Pot0bmy7lvhNOpa6U7vj3Sa8/Xd+Rm
Gezc4Oqgy1EA+YQFhE0tP0/dTQKlQlM0N3oIiEP2mqI8UeKL6q9duye6shViGO1VKdRy1/JSuPyC
SiYlaq2D71Ha58JE6TR+jMt/zzVE8/4fI+tKqTlRl7ICtklm3UTw0yVJ6Y+956SnPv/38ARsAVwD
cgx7KNNUK4fMptT7yAAzYOa6Nyhz4S0SJAwos++5tbl2Jt3N32QMVNYuTVlLq1j9MLIttcG8T5Rl
9kvZvlUL428SMLA2Aj1KjslJu7RUatAbz1UATsCuXKmf/D76/H9Ie7PduJElWvuJCHAebskaVFLJ
tmzJ3fYNYXdLnOeZT3++9P+fdhXNU4S9gQ30hbAdlcnIyMiItVbIkIGTciMWr3k+Xg/gX9BxmQl5
bShO5B5iP8ieyDhIc7Ib+o+y7lYvtp/v7a5/vu33a1fppbVF+AiR20JUDigJ2fm4nyMNcGhneWNp
hQfdIpG+bW5lceyfovL2ACOFhOL14sx4MPJYJxY3jNKaZgT6vyNRoLb3efUuSzbO9MraqJDQBqYv
xzt/ye5xiq4oh07EkOpuas5g4EMTjWx744Ot+CBlL25N2rSc4mXLNAF4FOQ0p84yCHDD9qru3tgc
370Sf0GgEg5tvIJBHgtH1yZjnpwE96P6GQb6Xhq/mmgpd+ZXsAQbH2kFEynqI9SnGQAl+MQLF+yk
CnJQneTnTKWYqz3bdnHIOp3AbxVnp9HPWvMmgemVKTEHuv2WyPoxPPo8+kPlQcunrd8jgv3iBoc8
RQuEF5AYeLiIzW0+tbkO0JI61D4cQ9e26eVK9aPQdg6DD3rqac6u6/8OHERFU+X1ts/+wKD/ap5O
Ne144NRL87rUTmPQAKXIk+hY+vfDcKqkhzqUKPX1TwSeQ9BMPDEbrx472TPyl0GukDF7HE04EQ+G
9Opbhy45Dt27nC73oNz32mvOk0lSHyL1mLUne4vYtsIJA6osmgwgOBFBlRfhqs5kqQvnJj9X1i6N
KAaZwV3q6B4osdCz/s0MtwymvaTMDEvtXX5VLzPK4l0yPIqZgM1sHUmG3w/NVj6tr31K5j8A+WdW
1S/pijyaPRk1sAVJLYL9SJ50LPWq3SoXr8QZ6jP8RFJM0mpN/P2iiNgpfqMbNSQG51M43PfhP1b+
hQHRbqHFHsO+6mF+GJvgvfMtrl/b7DWM+k+dWruEV4YJ3vW1v5GlrYQiUS8C0kyfTWD2rn/PIHRq
AT0Iwa7Ea9PurZvV4xxbH4dy60pcM4XeI3haSmTIei4yp96PZr8SYmdZlOzs8KQasVuMsefkW12M
H9j3xcGA/0/SCeqLqLQMsJQ7pXzoGPQYqfYu9R1PSr9Ldu4ZgfHOGv9tjrHBk2XqD7bWfgr9Zhf6
d63WHwKqJGw1DU2JEX0fbh/XtfX/QKwyRkxgnxbpVCzZZl3OCPzM9d+Kf2DEhll+GbdwgytBn4PF
7HRqyBqF3cUuTxC6qCLD8aUQaM+lS3PS9T/+/koEYBUZWs3GhxeX5SSnmV/VAd08wrBOKhUnBzzM
jaYtFPzqai4sLdzTrMF1oHtJdUl9NuZzFmSING9E8bUjCQCRq5/eoYp2/fUR8B2gFVlG33ya7+SR
xppzgD6oyS7QEeYc3N66lTBjXxoTf784/5y3vjRDjEXFOz1CPhjZ6dsWVpdD844qBJUVZgFcW7By
kkSrE43QrxJ9ctdkYrIhP8vWx2YrmK94NKEcoUzRFqFZvvg6DL0t06jEo9Vg3DW6Sq2lYaCI4epy
vRGnVt7KV6YWh6dQ88Cec0Acedq8t/TmkxPI71KTep8dm88KgzRBnQPyyca329u59v4CVEEkYUfF
DLzFgdLQQ2CECpoIdqadQ+clrKIPse/sNf8hQtOaClWcBbtunFzb2MgT1xZ9aXrhmYE+M3O7Rxph
Jq2YlZMz/Fu+R3FNedHkxktN9bCx1hXfuVrrwjt5cXVJ2nI7+UWlfDCsNjgwiiN5F4wtAwbqLj7U
qdq6XaJI3sRsF0+j4eE5I3M4I6ie7tBH/WHym/A5G9LIBEZp5MVBhTh/QFN2/H1wBCLCpF3gVfHp
5V2agHZM1JBfayT5vlWYDqZ8t2Xq3Ka0EfBUsdOLC0WoTXJD2qhEcLFcHyo/zyurVLm7EMI+jNXe
jlt3NOwdIg53WvOgZQ8B0sIUhr3Gzo+o8SvWIa/+yaO71nd2cnl0TK8YKfQg6zO1buyUf2vdFuho
rddw9SsXrtpOTZD6BYKHTbbvmy+8bd1pet9r3UFC1gMIzV/hMP+d16emf6d1ycb9tuo8vESFfhEa
NEt0QloOiTQP7FEbnf1UdTWGUwTOqWwzt6ciK/2P5haHQ51LqQoTUKipoIM+mT6C6wxPZdpy4Gs7
QA5/ZI9mKRI/FBGW9axIChmuYLG5SCe4kv0iaY1rAvyREImT1OcuaDauih+R+hen+8GjEVB8YDnX
TlcSRXNjQv3QGCj99wnwzZg551p7X0vmroTUrOV3U/5Sx/VdOsiHyLc8u5pfssk/+crHbD4zNgwZ
l/h9WxwK5xBo9ufbAWPtAmCqlLjQKCciaHL9C22zCqw60rkA+p4mncQ4WdVqD6U67c1ZmzYAimvh
kK0X2092B5z/2lpYWp1aoPd1Topir6caqqwc9uw104IPFRNhmkZ9nXPz7vYaV1IQ8c3Bj4iW/C9z
0Ns2h9wHgAMe3rNk5UwbubPmv2/bWN1H6AkCFAkxd5kaFnIFh6AiabPib21rCpiXEFCItiTG1uyQ
e0K8FR1JKmvXO+hnQf3/iVuo8X3JDCBZCxhddjCDrZf6Wiy4NLRwDElttDwwyduakJFyVfA82k9I
8PV6exxrf681wfH2Dop/cHlW4KQyi426APioRTSgjVr07Q9whv8yBvpjrj/KvVfa1n3GcK4/sIX+
BJQ6MetoSTgt5KEPWgUwmx3piFsN3b5AfqJ03rVJdIfS65aOymoKQm//P4OLxdV+m06ZCdyFIdez
dEhD/UWRvyM5tis6j5m/jJ/Z+RxzVFJur3QN1IA6JT1/5mXhlktMD+otRhPrALVqywnuekkAippq
ZgJip1OjtaVjbvrpQ55UwUMyaorHJMWeEWEB42kq1XhUIHZshMW188hwBCagAVkk7iyu4sbqQ6dK
B2BGDfA0581m4FSwlW6ubjlFb1EP4D9Ayq9PStVaZt9pCi1efXg3oPtcjNbO6LN7JTD5b3tUI2fX
SPq90T0l7Xz4k30XhXGga0S6ZSMxn7XcGgeLJD5I0Z711X5XTVG6l5mZ4upD1XuEpdbTk9zfxd1o
g0odc681eR/1XSmdxSzhDV9Y3XeQDJQDTHSxlwgTORuLNDJEo79L3SS2GLT0Nem2lHHWzjFflmHr
uLsQbr7ed9vJm64YhOxCU+1mGo57OS4d14+6+Fh12bsm28ix1wxSjwC7KYQszGXf2zERhul7UMZN
bD5mwxdFvqdAps/1vRklp9ufVVzYyyB1aUtEzYvH3+yY/jgLjGoTCpF/1Zf2waRbGxfWqu9aMjx1
tFVgGi0Zi4Vup0PgcGhjpyoPEMfifRja/gH6L8L/0zDeGXI37bVRyfdmOjuKm+d+fZ7szNyIymvX
gECTojlGDfqXDpJW1JPZp6Cx9LlEiUQM5QrQljn0QTJ6qRa2yJ45z0PU9htBYu2i40UKERUksMUL
9Xqn86BibpjPTvfaW03N09Efmy7e2b8/AZnLRnEwg2QyEuPLFE1NmlH3WWDfziQgtp7cUWqtdu0U
/Mljm1ubvhWiLwgCLLKfqYdL0ZTcOoYWuUbdPiZMCw2TN57mG9Fn7aTzxIEHJbRPUe+63jy91P2h
6fCfrP4IF8SNUHdVs+kP4gmqoBraJ3jGLyQCKCBNXvV0XAoy6EeeDi+tFlp3sxP4G/f16npohFAi
1xiLbYi/Xxy7ac57hthBs6fRokZvwWC4zhYOeM3hyBH/syH+fmFDLUInMGxaOrG4MirXKt6N6T9G
+AdPXvC11FwUpjP9MkNsLLSk/QEwYcxi6Jc73T5ZiBaH2bfbkWp1yy7sLF1Ac/Lazrn+oqYWQ0lC
BAPLZCM6rIVDntN0jwSGBWTh9Z4RmMqEi4RwqGjwPLOdj7PdXsfqZ7kwsbjGh0nKpTYHJVP6x9y3
d7r6AQy2vIXyW9+unytZnE2b3KxWa1aS+qdceemcU+2/3l7J1mYtLsaxrrsiALZ6VkLblarKC2Rr
I2hurWIRzPw07CS9EuJAilV4UR3ubADCKGf9SYBxSG64chmZRGZ5/eGBBzqB5WOo05ODpn7TkvKk
2G+3N2zt09P2hLyDsoKQVL42UphhHiQDwAJOvWN9bQzJDcdyN8bthhuvPUsFk5mHqQNKYhkuI7Oc
/NmBqG+SGaZPUf9NcWiyZV4o/VWPwV4ZfztlAagHrgD8Cf9DauF6ZVVCz9caOJzJaJ6s6cNsN67M
1LlKTU5D/eV3txFSDbpmP6QjKOwsvlUyVlDnclquTY6K+ttUnMvha1BuMUJ+3UTUe8i0gZCyg7/I
YMmFlTlOTQ950A+RKe9sOTvUfcndM3lWYHoEXkYwTL+fKgnRIMQOUPqgVL5s+xvaMA1ZSFkZAZE4
Ohramzb4sQt6w5MgQSZ64o5R4SXzdJa3Bu39etywTb2OsIGAjrLc2SiVKZ6ktAK4906lhljPMILE
33LPX8/BlZklqVkvola3S6iIqBi7ccbQVOpWykfTPtx2FJFSXSe313YWodY0KiWfoZac7SHbJxX4
suFx0FpvnJ4HeUuRfn3vhMg1DsO1vghVSjXHsTSEJEP5+zR9rzQt3K7fZpyLBTFqm5xBPAMXNqpe
8jNZDuhy8eBJm8dSeTKtf29v2vo6ftpY5KmTXM+lrWCjjOWPWuW4dls9qsNWKXHNBwi3KJrqAE8A
r11HjA40zxCijHWW4zv5W/PV6QKY+6+317JlZLGWthn0PtUwkmm9aw4flQxlPj3xNpuCa7GCh5qg
htKSMfTlh2E5ZS/YioNw5eQ0giLoXwfFuLckeH+Z6qVZtru9uLUPBeKPB7kK1oM+0PUOauagDmrW
UPNpUi/hjRj9S7Ngw8jaDl4aWcRapTatcRbCmFYsu6QSpR0coj7eIan6B6uhP2yhk09WvATtOMaM
+otYjRoik5+9tupxMyNe2TFGNlNAQb8YGZulfk2jMehFbmSk4vSYXsg9KCE345F0eyUrW6bQVBcy
gjJX8FIIs2YqNxxMYGL5ID2ZY7GzGxs835c/YLCCOsLd6HpbDFZZyqP4vd3lkgWYqu1GsRz6QRt5
xNqG0e2Dxcp7kuUsEpZxMpM+ltmwPHX2Q7xvdX1brnQlSgvw1H9GFmcHPZw6HkpAfGA6E3jpJHhe
Gj1WTnBotiQ01xckptCIpiLyU9dnJkhDpfdLEqPGtNozUrzpQap7mcJdHxxuu8GqKSI1LyLRKFmG
hDiHGqD2aS7UQdo225GBR/XWY2LNCK8UCPaiCwRG6Ho9EXx4rc1RyAmip7ZCuLltXbTQfvtdTEMF
3TGhxMMAm2Ulu7VifUqEnhCiKjrduvTe7t5+f7fQzaJjT2MDKRWx0IvHahJLslxqmIjK2ZOYZ5IJ
qU9jI8isHU0KamAqNCBfnJtrK3GuZH5KyYfnBGOKIw1U2RMjcKw42tixNZ9GnAtYFa5tkodfG7L6
ptLTRM3PTvARbmGDRoDQoJGhL6OSu7+9d2urEksi4+cD/VJcSy1eL1btIF8U5adYjz1cTWHEdjhv
AXtXlqUKegz1VpYFu+96WZC90QgvoT7MKWOAu5OS381ydJelBmIDv11XgLZyYWvhEfJk2lIoYWu4
16do18pegzb51odaOUAi9jBZmoCtwj+4XlEWFHEWOxRiwv4ByaV5eB9udetW8IX6lY3Frs1THCaW
wOfLX5uQ6QrNxyarDzpFpbY+6tWzMf5L11Cb3Cw+2AFcZfTTmuHs0AnjWOzk6U7aWvaKy1z9pMXm
1mojFaij85PaPHArKYjctvpn5jmys+TM33BQscBFHo41FGEpFhLnncVpmNNac2Zb8AWmzE2Cj0r9
cvsEbBlYnOtIbifdZ0LBmdrx3jGah47JN7dNrDvK/10Dq7h2lApy8tRImOjsT33wMti+22Qb4en2
MlC+uLYRZIFtJWKfbPtTPv0r9d9vr2GFpyg88eciFkUhpdP7GD4kH8IwOw/B1vYTQmZCFmIMvBG6
ynutDNCXMpk4MqdJgQi6rBwivU1O7eikbhyqhtcxxPLj7R+2tbmLU1ikDAQKxcItpo8gi57XHwbn
cNvG6uZSLSBdIsmkg3W9uT1IiUBKhJgc/So1vB+brUO1ZWHh5r0W5ZY/oR5YdDWkf5nREMfba1g9
tpQ9QEuK/HXZRpm0kQmQ9YwTlqhGlV6nHuRPE7WW22ZWP8eFmcVCtDnoAlPCjBR/i8Z7Of+KQtbv
m6CGA7GTQofQELz+GpPfDYockSQ7enmUhu4xM+XHOEjebptZ+ySXZsTfL9IKXW76uOoEQaT7Jrdf
m03q79pWXRoQf78w0JhJEA/MmD3rveW21qMSSt5WEXRrEcIrLmxMg65J46yyV8ywVexn1f739i6t
uRUSdoKCpIopPIvvnfedIffiY+SDesf8u1dTeldasLna+feRrTqIdqEtC+gaBufiu0ul4YxCf/Xs
z9VbjvCiC0OgqJpnS/97TB5nK9zS4l7dvQuLCxeos37uLJXda1KmWacvafcHUftySQsXUHLdCkNZ
GCg/j8xlKYytJay0T8WuaULPR6f55SxiV5fFSqUNlmD4pf2uVsJXR613c9IwuNf0ElBXaPvEs/E3
g6NOsr9VR1vfQtCM4ISZJ7fMZhFNp2Zucm30xktcvvb971ePWd7Pf39xfedTOU8jnEnSynJw/TC8
r3r93so/z4N+rGVgBLf9ffXQCpF/Hs2Mx1uqDxsdErIUA9DPlQ4GuqKT/JBujrtZy5WBhfHURPpJ
QDauT60WkPAXVgAxaIq/V+nszpDGzOYuVfXdVs1uZcAoDgLwx4IwRmlwWTRWki4Y2ojH5pD2sIv0
KQDgGMx3sz31nmJIvifDvfpktxAcQq2ID3FTPZVx/KW3pdaDAwD3MGBwveLEzl0CuAdqVoloj9ON
W2+I1c3nRWyLXwwwc+HLaIHrUhDmsG2671P50tfvunrjmtwwsRzlMKaFbtUZJpTAZ6yCaPMb7rgl
T7BqhaY3s5FBG3IpX39gPS+K2A7r/Ozb/jtIZxH6V3KI2MMWcm01PDtkzshxQ4pZwufBjlazlPM6
GfT6oIyRm4cKiGJ/D3z39sFYO+jiHSSY7TyPlwloak/DXDaIE9uy5CbOZ39ToF8c5eVT4NLCIgO1
+3KoMwkLEpiPuv9QoQXVmveVrbpNfdbbfRJ/ub2mLYuLG0eOW2gWLUfDaoHjBgd72Nn+v9L0z2DH
d3SpJ2uri7K2i6J3w0VKM4XJiNeOAXMD4cpZz8+l9arF0MXi/e0lrXkeD3CA/wRNxhsvDDSdYsZW
SWhBbzz7YqVV7ZlWFp7jnhEtt02tqB2A8QNvx0CmHzJvi9zA0lq/lWbOkjFDyy+emlw+BHG0l9Vz
KStPs1BSNV4zeyuZXlsji6MfS80J2cPFGqu4sMomhMdoVdO+jEPPiV7jeYP7tmIEHipkEUSnSEbM
RYy2wngY1RD4rmWk5qe6DMaDNmrjfdn2/kaWsHKIub+B/4iKEEMdF9HCHHpENxy6iXTdvoSMX4lo
WJpRfBdbG4d47TK4MrVYVRnV3RAItdsi8g9VGL3XQvBNarubq+No3fvFyJUgD0ibvKjQLi2nfwJZ
6OaPNhrTbaJkrupEdGP8bkNdYgW7CS31YhMWp7+dcis0OgDrSTcdGMNQheghvHQ2qtvae0W788uz
OaY7M9qPSXw/z1tAzfWPAIqIweAcoGWXvzB6OfV5CZ6TvHGn4E1NYHIaJzX9+/apWfUravz/v50l
jISi+YQIIz3cbJj89+2QZScjmp7hxW5pP6xaQs0CmrgYmbZkwNvGLBlDicqwBmDaYMgXo6iL0Tzc
Xs8Ky5kPd2FmcRr7CkhtqTI20Zw9GH4Rk1Bld879w6z035NeJwZUe3BAj32gv5OL4dCU/aEfmMCT
yfPeDjpPHrZke4XNxVUC0g0WguDaAOUTH/viWcQcumKiP4Kby3Z0hwDFLjXGF7OunjK5+zza45aW
+apBoP5c9lSoYThfGxz9oQpNCW5ZAGulMHby7BZfumTYJVsML/Ev/bK0C0uLhJhp0VSvKyxN07Oq
PEtx4iqMETVtioLTQRqeNz7vyo0FoBgJK0AplBacxVbGiROHVUyjfIjl2ZOrLN4b5RDuUk0OvHZM
fXesknanhP7oIq/Tn/I+qO70EuHgOUy++2U77sK6tDcun1Xnhsom+C0woJcwFntQx94Qgy+b/B5s
rlvNtat2n24vfiUmANvm6DDSSBWyItdfFdWuvowViA7xVDs7fXrqxCs7KJ9CqvX727ZW9vnHRAYq
oWLCznJBuW8ANS2JC0aufa3r9i7smg+3TawIBfPkoFcKoxjdccNYeCkQdyq7tg2dO9H+nqP5LqXr
pGcRQsXuMH7KVMPNlX7Xt+/quuG7yt9itfiqc6YTPdq49FZOzNVvWfhx68fqJAdgCYIw1U/gbi1X
Tqby3upK301nKTuM2TwcN3Zgw6q5uGrjou9lKwde0s7ViVE2rt/z4DGRQU28XKVXXn0uks9zVrgg
y76oQ+wF47izqG8OSuHlE/X3duurCJuLE82sI+awo21J9LAWOzFEjZPaJTuRDS/McHJVLmG5frOD
N1+2vRoyWmhpd1K1RZdY9bifdpdSLHkUlkM7sBeVETdeGTbk9Yo8nza2fN2MDf6TZAoQnTjJF7G4
LMJqnnV0baXIUOmqje0+TSOQx2WrMDKjV2amwjj1XzEThE9lN0rveI8me0mqAk+R/Niz46Zzi9j3
N5KhlRDCvv/8YYvIZnbN5HO+gZnIOcMMqt00vv4Bh4kjd2FkceQGPdGa2ubjdkGwDwLL7aa3JgTS
a4e/HxGvLC3cqG2SAY4NMudjd19BOzf9k51uyWSJf+QXXyXlZkghUCbaitcfM8j6OG5jlqMAS06U
+4xJnZn1IZafRQAWggTwRW870OqRvTC5WFfSVRSYBLCpjX3P6A7Eqrj57qT3efHttqVVT/3PEtHp
enFq1s64AneKYg33c/cxjsyNw7C+FvhAcLPBfyxBWmbB6PZwAskywz0/zo0fPDWZfwwc3826ITrq
ahe/3F7UChkYDzR4WFBEc5CWXuzfbNrTmI0mD5khPOujV8S7IU/dUZfhdIwwBPXGlebmU8d9Pth1
6A5J4zKHEjGGsbx3smaPkJM7GIGn1+NOo3ncGru883lXdp8sJd/iBa8ey5+/d4kALNQ652uTT1b6
lwTdQzMGSrkFjljJotgU0e8B0w8de/Gp+7EXfU42JSpD10R2Zgj/0bT7VP67fTStrbfF6pJMEgg0
7AT2Z3FqojZmvzqRQ9n1o5x3w7HtVCbnDc5GY3zL0OJb99Yot1nBBU+vyTOsJ6slOwymjRO5VnPW
waByWzFVQYFEfX1QGJZrO3GNmSq/V6rcU/JTknceCjAEgjwyd0G7/2TlW0n26vnk0f+Dv0ufYJGO
xbqayolFhKvN/KS22V1RbTz6VxO+Cwvq9cIgQ8qqJQQ8qkFzuzn4AGfyfaubrh5voef+H5v4czWL
4tOU+1E5CTBlGkp3qGzAhev3SGGQhwRuEzp35nCKFXk3h+lfTeU/3w4LqwfgYqWLT5haEPZ0iCbn
zincUbNcNZK/RsEDo/BS1w7Po76R5mx9PBEaL9KAIs3KhvQT8rX6pFvBo9U7G/f5+o6CD0TOmjol
sszXJvpIKoY5YUeLqvPquD/2hbkLp/mEGgWjwbTBo3z9qXa6T2EdnsNuC0G2ukQE2aiQoGfDm+Ha
vj1IlqQIpGczpY2rAo38mFf1+P32l1uzAlRRlCggqzFb6tpK2eZZHI2QxWSGegSNDdPl820La6gU
Kms/TSycw0GmQktjTFCT8Wa6IGOm7GaDd0KgekX5QPe/ZTaFfq8Pz1E775NeZohueNcmmksr/TAp
1amOFaQnovMQmhvXtPiMyxwE7posYOg2jJxFGNA6pGrLCtxplp4CRsfGUUU9AXr4HXcgmXx/l+vx
7vaWrF3clzYXgSEx7byATs+OBN/iXveCpPOy8tlnsUnzdtvWjxv51wXCZpNpIUASXyzQLuIws4MJ
6fLeRTonOdKyAABdHftKfmzbj4EU7kYT8E/9UFHazQdIzDWvKbQUd2FXH4BnHByuzNmfPT2X/uSY
QdP77+ct9qLX0zq2mChztrTPGaiXrHJORTB+SXoDYVjzUe/3So0oWWh8jZJiKx1cKxTSJYD8wNJt
umcL51TSBn6xKkP2GmY3glUdDu/y9nUsX6vxVdNmV87pTlcPEmmM4uv7ZusArtW9r36BuIUvQlmS
mFpdOLxoiir1Uj/0+uajYhReFsgfG1vxat/fI0Xnowi34RlrT0VYJxaHE27LL/KFshogHAAN49zJ
pWdVT4WdCxyO10+zN6sg4ZzsPmgf6qi/u2151f8hjQopBrrzvxTUotpUUCPlEaehCVM5j7XyTcnu
MwcqFNLXt42tZTGopf9nbHFVpAr8tEjMW0mDj3CijlL45PwJDJOP+NPIIli3mTH0fTCIgeTqOTPy
o870k66oXctujhV0+dtrWsssmP+LNAE5J6zOxd1UJiNxW7yCw6w/SNY9Og0HsDxeirPetrT6qX5a
WpY47GKogH9zPtTa8aJhXxuxF8tfSwosc/T9f7O1iFRQpO28FquK8n3c8Hxpvk+S2/GiMPVqazLg
6v1+sYdLMWMt6uVAllRegsid1sVDoj74BqT0uPAm6ztJSx8DwavOZdlv5IWrHgltmkcvQi5Uea9P
/Cwh7ebkRGTFDr2WOQ9R5Q3lhpFVF+GJACiY/OEXKKRlluj/D2ymU58y9SuzHlwIKkf4YB9vf7XV
C/TC0MIX7dQplLbDEOTMox3cN3G2S3quFP/Q9s+dWrutInu3ba4ujq2jU2jR4lreaaDEbSQgKi7Q
dJyOxdT3pBDljCRV4LhtV2xkm6sfjGG6oMdEU8leXBJhG9RVO3BHpWhMwAjuI7R3tvRpVuupCjNU
yDh1kXEuYogpx33RijEmg5PuWrvpTr5Fk8UoFS/rbNTWUtSOGPY+/xM3KZIrodsrByTA7ma0UCZ7
qya+uscOVyOz4ETasPiudSunXefgpXX3rmqy2bWLztX1ea/FZAi3v+faBqsUK4mg8NrMH1WHizsw
MFDu8lUxrUN90zHV9y/9H4WySyOLr6gM8aC2IczboUg9tftX6Y9mqLkt7RsVuPztFYl/bJl1XRoT
K75YEfoebRONBgS6sNwxgS0DSXHbwtr3QQFODLxhYBn9qWsLk8MbKyC3o6VceFWOqNE4nZoQcTNO
w21Tq58H1r2G3CW4rOV9nVmoC4UmO2c4L3nfuFG0T2He/29GFu6v+8pgRZoFHbC/tyXFM/NHqd5y
6q2VLJy6pPFMOmNDHzZjr1Z3eWPv0BK7vRLxS3/59uDnxCA5EitDvf4ycxfHhjNDKOjN6pkinFfP
yUvX6fejKh+bovwnoF152+TaNQ3bjCoUmjlMMlk4Q6/2UqLx0DpHUXU2TDra2ikqaYQAz6LedtvY
qm9DNUFzip6ZsVxfqel+1bSoVyhyy2UpW8PRjrVyI8avfiokbIXmDjDqJRipz7Q8lMYMwkTi5J5Q
4/d0s1O4MIf8eHtBq0cJLq0Q3oF/tFzQKMWOUcuQFBwY2KX+uQ6Dw9glrhVvqLhtGVq8tlGjJtmf
4eUblo9ep/29tj+EabXPzGB/e0nru/dzSYtg14LisvwCoHvJpPG6H/fO8JJsKhateQJqxiBbKKMJ
euC1pydTkTY6wkvnoJ0BOph6l/xTmNKWw615t87d+0PRRiBsr82kvaZ3ncn1MEz9wyRxB5ZB+Rp2
ykedGVnQSD7d3rw1+gK2HDQNYG8BiFscp8wC0jjIDYomdmF76oS6quU0xlOj2+iKy3bilVPdnvQg
6cF0Oq+d6Qdep8mSh/jQOZYq02tQ5vsDN738VWKbLu4UKYojJmDipqX22bL/VeRv9C3CrNs4eGtO
emlmEYihsAdBJcMiquray+3XWKUyJDWHfGu8x5qPMsRK6FRDXSTpuV6POuQZA55a4gjzGsz2Xtwp
QxtsRKu1aAxlUUzrNZn94ohfcbFrZmrb2qjCMVALFIFtpkd3xVerre4bVdrHHeXRaGsk99oOciYQ
oEI7UTjRtcnaCNrcngBqF92suWH/QdVsT+lS2R27rTC5ZWtx0IGKtLYhcO406v/Oo32XxruAF7vv
z7vbp2LtFFIlQzkRSIFKona9KpKnQpYmJoho6niODeXsx9Ie9YFjmpqHMk02WvoidixvUVAiqMWD
PYSht/B2Xan1MmvBHk6Zk7lmZ75rRoRjnYfQEOMMjvy/7p3R3IjQKzqyYLXFXANA26hSmov91MPU
HKUQ9o4RUnQJ2yc/at7nVCYyWztqBuXIOfeyIn6Uq+HBnH03GpqN8LP6SWFXMhkGxuAv+YM6xdGk
WtB7nKm6HyrrryzWvDLp76xqq8q9boopTELyyiHEXn9TfDIpFAPMao7Kx+gM7yxgP/1kPNp/kq+K
UT46opHoMDAt49pUjhSR4zD38mznn+169mrGtVS5RQf25bafrqyJyghPKAEkRX1tceBVpTRQLOYL
VsojUn4f8uwtn+4l0/r9VyG6EjyMKJsjyrrMio3GTqjygDDWJfkUAFjK5Oa4ycRaCV9XVhbHQJvb
sAwFLLbvpfc9OChT+qRKreiq5G208612I/yvROUrg4vvVOlj2Nh9AaiY4lxsPUWMK42LLR3RtXOG
GXhAwNvEHbCIkeU0DEZUCqy5ZXYuw9yQ1Hwyjc8TYjdyuS/qwi2C3q3kv4IhcIGSn257ydoycQ4q
4hCMOe8Lzy+cXOqHQuac66NbZm88N/RiowazYWOJzmxMGgtqh41MR4feetJs3TV+X65MaAfRTuCZ
zp2zTI6iNKXFWMIAj9U3K6dWUD/FiNbd3q21M6UiqU9ARnWUptj14e3mSu6rIi3Oc6QXx24yS9fP
tNdSrt6j5lBv3DSr1mClCvIkhZDlt+lQXTUQWAWSHcynGtH1oKo+dVq4y/NuY2EinC9uGahGBFqu
YB5sSxCbajdjbmhxcR76lGmab121pe605gSXFhaOVslqWZq+lJ/NqtjnfntPPfUx6bWPt7+Q+Gd+
XQgKEEJXkFfT4t6yxtaeIwgpZwUaENMo+tp12pnW7z6Jxgdr1HdSVT5Imfn5tt315f20K/5+kV51
TYh+VZcULO8z+2c6L3L/dtvEWjpOIRM8O3MdwH0tBWnLnISqtQz4rkWtHZ2S4WhlpHVu5Lc5Udcm
KJKcHEfGan4eNAuuUWl5SR5raNVb+olum5i0PiH8c/uHrfkpnCt0YRGyIttbvEvKeggHh1LkWa2m
Iyr9vBTmw6Q9FvNWOelHtrP8vHDaGTpCKsS1tvi8o9I3JNF4kRIbp8muDnNy0ip7bw2OZ7eeTHts
iJw76ORe8MFpjYNvDbupiD4M9uip9SdT34KhrJ0cOIJMWWH5XOmLi6meIHIGUVGc88qoXLvWAy/U
/d9X3uVteWFlcRvVw6AWvYZbj2NTE3Nqw1MZIeLa/lQebn/N1SuJOwm+i6YzunFZgNWKQo2UOS8o
oLxZleINAHjKSPT8Bhmy+EOp3I3qw5QDb3Ssk1mNu9s/YO0o8U5BuxXVZVKkxVEyxgxyolUX5wK8
DTevPVUuOtL/mxHh0xfndRryKmu7is/WSLsoPc61vwvHPzHC25kBRD8ajOq1EUf2Gy21xv9D2nns
Ro40W/iJCNCbLVlGhtUyrbYboi2993z6+1H/YlQsogj1HTQwg1FDwcyMjAx3TrCS4Ilg2imrU9a9
f646z92MR+D5njk0F/GI1adTzhNeuIVf57aRnIou+iNrwE2Sf3n+aG+BfpZgEbTaQgvryG/1pikL
Zp0xPykTfo7yLykN77lY109nJcbCeqtgE7EnMBwuLtUYiaFQxw0D3VSmcluFcBAa/840cJWjfqel
X66LW9G4M3GLdRmNl5LXqXPXbEfby39IMYWNzTGXa1Lw9+fKhomjsszue0NaMslTROXo6sya+ujf
hFr8D5AfpqYTw3A+KoCYhUPpiQHXZigKtxbMY2+pj4H/qWjDkw42aaqLXZ7/oEvRyaLKrr30SCsD
k8ebDcVfMYqs8nWMGphTjONC8TUtS8K2LlwzL27zqrrLtsh2VzQEKApvDf1ycEW+GrE395dcfJu0
UVK4FVMfSu9DoB59+C+VNLA95vBc14+V5ZB8VdjMmZT8ojnGYDiCaSRjQagvKdMO7S+/a0FARHBd
ztqiqE8zUQtmTxF63/Nt69XWm6ZRxl5YTcLMBDm71fssOnRMGLS9AkSKOQVbk8xXFodvSUmD1UEM
uMQHpxSa+g4WFFdLin08k/rXkfwPCEq2jrdEnYE8lPXOV9ZIpiZYg1XQsW2Zx6YQ4rswsIQ7NR/q
jRuwsonzKTF3DJ/ZwIici8oqsSVNR/4/5C8cBq1T7tSyDW190pVDljGwycgbZSMIXttEBJIVgsoT
fu7FmzU0ViukXlbC/lv9EIK5+9fyjte1Y8V+AJgBN0nmCYzO0v0LPU2shkAt4cU/mYCeK6sAX7tF
GLG2Emq8hDe4ABY6cb59TTfKtdmHFc9JdGNO1Z80+hcQHdQGIBdMTori/0LPlUbSqlYpKjfs9KNv
CDup9Pdt691c37BLv5RFwMdNQQh/+YJ+sImKhMcqyGnS/mhE31IPGIj+EAvf/n9iFqvJ8qqG+9cn
KNR9t1K/68xyrNLG7sItZqvLs2FBXCCOhmgNePD52RTQBvhMFM5dIWYShbHLYn13fS2XOoYPC2sl
1WcsHm/vuQQKwGNT6EiovKPBxNKm+WwGGxd0bRV0cxJm0ic+Q53PZWhyVfvloLNf5mhn3Typ+B8W
8UbAYhFimZHG8w28h+rJDD/Dzgbh93URl6pFhoHbPqsW1nrpdPlZpg4i1QFXzz3FMdXSux1S4Vsm
0h+nVGm1kUHZErdQMTUTgzFRpdyNayZPBbrYMqyzoKJaFJEzCP3kXF/eZRQ9Lw/UFCgHRkjIs5q8
fV09IchaZUINBKXfZQwWsVXeBKmv9nL3u1Sa3SDlgu2N/caVvTTes+CZpJ+nlhkHC7e886bQUDw8
ZroSUgZXZD4TYk9Mk3PC+On9a5xzozMDIhCCZdEOhEbUZjKPrWVUbgodCRMfPXhKzfQgw/+cm4at
v/+Bn8nO50kRONB0My8CgkyODAbMirXbDyEB3AfPjvyHPLRjc2Nxl3fsXNDijuVxrvCyIkhR/jTq
qX7/EAJ+P50QYCrB9shLhsqZ1chSJrnGwfvdJx/QBSa6wO265Xmt6AMvBWLgC+TNW5J6pmmtGdPg
1W6gazeFAdT6pRVyZyq7u0TbqHlc2j7WROYQdWduirYEi+bQgE+yGDbY8dDOQcqrAZ7lxmOxKgTO
3Tk/BQbWXGhAlQuTb6oI8dmvPPrctYek/vxuzaaD+z8Zi8MXJGgqGCragFEXHTOJ7ko66xjfuBtD
cR8Uf5QeSvNGDje811WdYzSiDqnV7KcszG7VqZ4+jmkDZvo5y576fiuFuGIF4WKaDS6eCTMfF1FF
YuYAHvK6ccXyMRk8kgLDDos0yPL++gaurITal8HYK15D8JWzVr4xf1VWigozclo3BM+2V5i1dFs3
obVhZFearin1zP324Mfo7ljSIjVCE3hWq7bumE1OYiWf88A8dZJ06OOGoXb989imz+qU3WnhUY/v
JPOz3n2/vtJLQ09LCa0LM58WMcDS0PN+ULXRlQ7Et5ftA6qmh0iQyd7JvUf7e5zsA5+yIzS+t9ow
prfXpV8eKNLpoAE0LZFXWHrNTYGn05Rm54IRcjprshPxyGtrF/qGe77SXU5xj/cEpBGsayQWzk+0
Dr3KrPWud5s+KmPoCJPyTlQyc59BAeaEU2MdLCv1HDpSK7sYfOkgiHX+bgeej6DDXlNnyl1SQucf
EUqpHjUolptO3m7wwe1Ggy1U6sY9XNlVUmcUk9Bf6hTLLM3gedmo9XAVmf0+eqz9GXTlBkW2IeZS
debwCl4pOGNxs5dpuprUc2LElehKWineF0o7nQIBcITSJT8aA+I/fRTrGzUZP9Kcqmz4CSuDMRl6
Qcc+ZDI0ihrLRRZTN5lDbkiuBgvCqEKVPr0UySn53Ue7+N6ankc5shn/57UHLb5rnvlFx9F76f5m
6sfYuxX10Nnigbncd3OG7zHGAZyPyeafH28qZxpgrEB2w6Eu9mMlVsaTlUVd6WiBlgOlKUiIb1iq
FcWGRmemHaCJmrrA8tHqWjnpmmSCUdvobAWsSmq1wIVMG9IvWy2tXZ4Y+3GK9pX+fitJGySMwdDH
k6u4sJK+FCV5nUiSq6QCUwtiXXPrsClf3msjkEIP0kyEPc9aXNzcMqk6emJ9djULpVux0yvBzsHv
2K1CrNUDxN2wFZcvNE/LqydAoQ/Z88/fGP8ymgbTKEbZBQ8lQxukQ8zxM6m0Kj1FQx6aG5q8ojVw
mb1yj/xvcO65ODHytKo3c+kV/F30j+0u10oH6sTr27jS508a7o2cxeOZV6TRo7yWXFHfpaWjGowU
sAtlB6UpUwasDykIgGHDvq+YCCjUZq2EWQoXe2Hw4hJfn2SM5Bqp2lXOpDVS6iR5lRFOJHGZO6Ta
YCg2i2ba+cEEMCUVoE66vvJLFxKX+38N5RgpmKfPNxhae1MYhI6PECT5SDbD3A0QqBykqDJutSk8
9K0ablzLNZmzawzDC5E6L+u5TCg/p0GhKOAOo+mOenAaKaDYuWJVsP6KLqPENxa5ttPUoy0cCTp2
aIU+F5gwiVhtYC1ys6z/FQQAmGC8klO6uqC+usmi2BHy2i7jakN7Vy4Lr8CcqqQ+NSe1z+VKVSBX
4YDNozFJ2JtD3/zI5dRymqjuxg1/aeWmgCyfB99Jc6e3ujhIK03x/+BldVXRf246gKdxuW916CVw
Ga7rzKUDyKum0rNMDn1+Shc2IO6Fouqgr4E1VQ1+lHrVHWShEjc2b10KuTz6yGDEebXtbyyNr4X5
JGGBXFo5Qzsdi/YmLvr3t8BC5YAfS0QA7y/ez/kR9X2T94kRKa6ZMA5aVNq/auA3Tknz1sZ1X1MG
4ibgg3T7UfRaHFDBTYujOFEY/a39HHrt46g1H4RuawzaqhhefZwPPGfIqM4XRPKVCleSKm49ybBk
DL51nJMYN0UpThupKpNfdV5uhvsVxr+5GZolLdV7CkRNqH1ddrUuuaMXw1HKL2UlOmn3qAjCkT/X
9W5laRRNsBoSSAaGIi7OqjQMOWjBELvt8C2bEtsC8CJv8Rlcqh3DkRmYokKXQW1yycjRQlrYpmLP
PQooJ9iC5H82aDf6dX0pq1LmLCUFL2zSEpsUxrLmZXIpg/qPYN7LFLk6SpjDP9fFXO4Yi3ntnYJY
Fms7W+I3d6gspMYvUsgRGyNJdpFF72wiiIpT6tKwvy5qdUX0YSKEZkyu7LmoPJSlrK8bbJ0aMle6
GTowqoa5kepblzJP5IFcbg7KzqVAmzWZZtABn4xS6xmYQ3TQs8DcXV/LxbZBPY3vTis5vYgkPRbb
ppqlVNMekuMNxDeh0dBO0ErC3pK3YvYtQfMNe3M+emkqXqbRHpHo3U7O/ub9k1GE7zWkrIZaINE6
LSH0Gy9eP88b6yCcs4a53hDA5vlLJrbpew9mFoIDAVEG6QcAH+crqQIhETyTrHLbhXFia34bfmDk
XrZFlnyhALMcCvmczVyHWSYfNCuBisEyafXwQ++2TyEKAxm9NUp26aGQ8iQJqUDzRvIaksyFmgVN
alYtbaH3+ugUUuy0bWR7RAnGeBz8d74LyKJdjmrCK7kCAKrznev10dAKzdPuE/HRbAan3BlNs6HQ
rwHfW1P9KoTXDauJswdf4LmQMRnprgSMdC9GumArSRB9nlQorbtE1u7K0fK/NkYV3k1lZh59ZQod
E5fpi9jqPjOjquTYCsC+6d6p77IiwU1L1V95bimgOSLV32JbeA0iFl9L/MqrNPMpYh4X218o01iZ
aWLe08KWOh7cxrcS9VCHeKo6UkgcdswdKPfNUMIzbobxB72uh6PQ6EwPGaXWu8tls9x7Rh58MOra
OxlCmL9UYt48J6lZ7BhpKBynKfCiHcUWcdc0OOIE5K1W71WDFirmsydQkF43KksHjSMgwJi9faa5
Ug1dHEEhjtBYYRHvu+neZ/i4At9LGj7E3ef/n5xFNUTpSdQOUDDdk1yw8+IoyfWt0H6PU+tfFgSg
fX7FGP+gL4zXJGdNE8KYcG9ozBGa9L2Vhd8LtdwzwvtwfU0r9xGn9j9RCxM26m0upoFp3lNJfvRo
TzTKQzOeGo3ZGXK/YcrWDsoi44bbjmd0UYaQkzZUujGy7pOOLv6e5u3bmgDxxhzbD6oxShvntbRo
s14wO5FkHrsIomD+nDdvgNgpgSfliOsrCz5LPWt3lRxu5aNe22HP7hT9YoQixJsEQMTwizsV534Z
WUYZuL0M169Dw7ZX7Lug6b7UfmeAnTN6+UfNC44FGpNgcIZ6bCFKHeRmdOLcal9aU8yCXUWnNa3W
fazhHYlCRk5rzGMV6n9/nH52epo8+VbN4PZg0CvVaWg3nfZ1QAvFvVhUSkLhN+6se5Yp9Xsx92X1
lgYWTbwBaqENh1D2S9N5p/boBGHw0BMYkXmnde58h1NKeVIe9r7bCHepGPGYl8dEPhq9CUf6Fkzw
og8V3MuZtGXQN7ahZ0iD71pRZved+ZRY4Y1aaexWJgBz/96VQLEVuGzq9MvE/4q4Pmrb7UdhK9d5
cW1eP4VqDe2wzP9axr3ENqMWMGndDZMvoSLsu/FvF7xAF3TfDV+v7/HSk3ldNalbkJgqLagX/Fzw
8LR1Pvm0npY72bsbUsMet2rjFzeTbLg1N+HQGzE7NIuttbQcFpbcCN0qNU+t99mT4mMPi5XabhS7
LuiIWA6S5iCDSRA6+a5zleksy/OCdIhcVRLuNSPv90pguU2p5B/7UhmP8ZAP+0QC6aP7Uvw4BGZ9
GAPybgwO6o5eJMpPYi9Mbi7h2JW8m48eTuVDmynPeWcZz33dA1i4fgQXral8NH22zF3DllAgFhfb
M4ZCFpZKFLll9DvwS7C9406e1COxwYHBjHY53tPKtMu+cEcTY9rIDK6Kn9vKgbvwIThQ53tW5kFe
jaIW0VwOiVCZ13vwLneN1tl+KoHRGDA62iMD7vzqS1uruyDqtgAjKwpvvf2ExTuRSzE8npoOJ8f4
w48I3BrbE3Yd09qUrYFw82oW9hQ3VySfRJhIHWxhtoPBUGntZrXeeNOXfwdvsv3uewqji+x/0uBq
un64l6pPIYqd5RkkMiHbe765fabQsCq3gSuFbmfqTmWGu8zS9lr687qgy4sMlQPVd1DOIjwfF112
QiGauaoEbtzLjlXKdip8SusN0sC11czADUYsMqIWm3y+mijJmrZL/NAt8z+C4PhPmXXfVD/evxIV
8oN5Vo1B69msLG8e1rgcNTlq65BLWDtJsUvgyZDGzRrDxfsNEwVZKkB480A5POxzMYLhK4xq10JX
Gb4YSvoo+vkxN4Jns4oPBdM+QlrBK/Wr5RcDw4urh2kU/pZiaQvtzfX1rm0qx0ZDgE6ChJmS5x8y
DWNhhVESzfzUhfxKUFOVLSzLW9nyNRVBO+ZGRXSSIZnngpKwDMrE7CNXFyIn60O71QbbjzayS2vL
gdCOUJ+eAzIKi7goUHMhmFQ1cn2xtQWsZTG1NjFKp24Y+zVBpNIBdM7U3rQyny+HVklJn4YqcueW
Vb1oHgolZ9zIk1+ZG5LWVOWtpMXGiVInB76Xc0JR85hLaW/Ptnx3XQ1WhZDUJPEDpw8t7+fLkdVy
sKy4jdzISCO7EqIHUeg3KdHmaOXc/M1YKDJ/jM4iVFtmM4cyL6oqQQdGuRuOVYAzN1iTtqtgAbEr
xfw1CopoG76W7JtssPZeb0Ub792lseexg3Rmbpol8bPkXlRlb6BdRYxcI9SCnWCZ91Ut9/tAVP6O
daHtBpWH+vrermk+VCpk9F/Zs5cT78h3V4MXzzoZWUciCOjMrTB2IjD3G4tbkYT9BdjLXCK6OZTF
KfpB2xZqJESuJif7innaXq8xcNTaX1/Qiu6fiVlopF6IbdlnPvzD2t+cY8IOK3HlRKGx8X7NFn2h
L7PjZs3TZynxL3PFfmw0XRrGsN/2VrkvvMzv7XGyfupRWjskzZlUZHqSDSS+93dy0Y8bt+KCOImK
/9kHLK2jEELYUeaw90viVwjsjq2oPSSjcOOJem8Ppvoh0pUvJYMExhYKAOyRv1cj2PbSiLrxkKSi
TSlli5J17ZgJ/GZCFkJoytTnlzXLtSTJIr4qqDTbGKJ9Mj0bhfbeiJa1K0RAzBqfS25LUH4ZKXA0
Nmx+LdWnsvwRMN5EDm8sApHr6rRyJRkmQJWDnDPB1hIXL7aK0Xt1GrstVA2JHWSfpPpP3sTOp+ty
1rbtrZz552+e9rCo9VC0ErZNqfaS2tiQsdXlVhZwxZLOSc05ZKQiQCPfuZRe6ayoryAtE2TIZaqu
yPFk+/37lwLeHRdl7pglE3guJPUrpa61AnNdf5WTz5F8U0V/r4tYu+Rz8RPmH3rjYS44FyGVqQdA
vUSE/yH1nof4tvV2+la70tpuWUBxqTzhFF+QZJYtpfpBw5Qo+VT8iay6dgC66Ftc3Rd9YfNFfitn
cWWqusiFXgpit/iaxJktAGmRMoYqeLZI4a4qxaOXJncJVRXYChIj+JBJ6sZ9WlNzKlCvVVAg/cv6
QB3mYa31EbNeBHcM04chaRxm6fVxQAPhFg/miq4Tv+P9z10Xc5L4/PTaCgSlETFYJh0gGdX/+nVm
J4a2oYYrOkLBkJIKBY85eFzsaieUQe9VTGkqzJ8iU7QYTWb1Cdv63pkBHB8jcigTUSkgfFoyPES+
2Zb1ANe61FbMnfCdabobsy0s3ooyIoV7C3vovHmLW9WXWVhHBmNUAlNHP3xHrKt/2DEyA9T2KeZC
UTB/whsblPQA/qBqgpG8+hVOT13H5MaptOMttN/ayegYB6rtECBwPOdy9MhTKcFaLAX3VOkDW2XT
lORI8fL9Psd8daEIA1UI6mmxIs1XqqGhNdbVGEbSql+s3Ifd6v2h32wkeIbw2QDBLdQ57srOSzto
EjX6iH1zb/kPUnAqk63S2orDoWFXGaY+VxCQdb5tWjoKQ50ip46hXwnjfVWFt7Fe7pra7XL/LmjN
OzC7x+um9jIrMO8eiYG5QZY9XCT5SYqKadrBhzhJj/FgA/Yunpr68FstvlwXtKYV2HOCZ/B9tH8t
lpeJRSkQxbONne/o6U+gL3Yn1s5mqL5mfua2ZVq9eNBhtzzfx06sgpngkXmyTfQ718G/TeK9pte7
6+vZErO4sEItDsEoQOQGZftNlgW3UzJ+N9Ro6/lYk8NTCCAfWg9GVi/eQqqrnpJN0NL1TByx2zpN
D3Hvz3kUrd3Q9HlnFi4v83VI6dMGPccnC12gGkLNTZoJ45RIdyRPYYiAsZXxWtEDyDDxHA0gPRa9
P+fHM/iVZfUTClczQDzQDFuoZYd8KGXYDeuwktiWgTyR4ZiJsOcc1LkowyzNpDXhSI7aOxgdbNpX
5ORLCdNHQdnil9jdjeHP1P9BvrmUNGdstoz66lqpk1KYgTXxojATeVWuDL0Cf7J4Y+D0FXSneaHj
/8MTBfoAFlcLf4kS8yJUkKRcszoRJjkvSY95Ke9JgQnBRrp0vqAL7ZhJYvEe5qVISzvY6kwpEhsP
kkmF3rfpOCWweCtPjfdZ2MJ8rhglqv70AsPLRZ5qGas3JXUfLUYRM98z7S71I9uyovSYjurA+CNc
zlRT6lM4hsn7bzW8eICDZywYMcF8om/eSOItRl3zj2uoUBP9aZkJ+v4aB9RwxJMUzrllAJbORSgd
BIaBHwRu2/wsBoosWk7P4l06BrZFCvrdVoqkygxknYkgAfcshA1jzST6MXSnoHAy2OF8Zg2OT9eF
rKg5zS2vbVW0HgAXORcSGsyP6FUSiob2rHvGrhV+RPlz3m/lT7bkLExHR2VTjjU1BMfxlE7tTtT+
wjj9L1UbGfNHhnS2GnMDwvl61FpSYAO1QgbQJo6Kvy5HDKmArU3cYodduVNnkhYBG5CsoRoEM6Sx
NNqb+Eq7UJNI/0uxPabx96krtkj8Vp6TM4kLU2G1QDVJwoVMJCDhqkSwL+Bv6hvxxpaUheUNkiLK
JIa3uErtUVPsRRan/xha4/0vFm88ERwcbxYpg8Vdgk7AizUzo3xSacPRkuKbTgFCdF29V6wRQqh4
Q+aIG7ic58Vgb2Y2SgS8sVjvE/WHklVOJRo3gnTSE2WHJ7iRelp5h88ELvQ87mtNpMsumhP0gJD/
GvH4+/qS1iTgmlNneI05LnoGGRVQezoSyMo/ZEp/w5yMz9dFXKqAgrMi0b81NwkwW/38EpEg9AYp
xYYLhenkQQz2+Ces5teFXB7NLIRJAQRnqO0y5U6/HgwHpLrcvPAOiaV9iJRPoa7eB8PwEKTNHQ/Z
zXWJlzaIOiEPBKVWjAR+5vmyKk9QLdp24O/tdbvjIRoeffNlc0T1lpiFYoeF1zAaHaLbTGcSILPR
w5r0QMrcocr6c31FlzaIFc1ZW1LjBii8hbWTLSExI7FPqdI9MG7pc8N8h2KoP0yFbw/BFiJ97cQA
yZGdwvub22LP988TWwGnDfcviCjFhMTRwvC5VGlgrpq/wZRux28XijjfXAPaHlrwyPQsgU2Cb8CF
PhWtqyZRtatpJtjFcZffKO0wbFzcFVG86rATUGjC61zmJAzqnfkYSJ0bh556Sofk6xD58mEytHZD
8WcTcOaMUcmQ9JkmXZpbPpfYs9RL9LoqkISWM0yiFdu9UJaMtcni5oZyd+QIYiUfVK22dkM8SJ+u
68yF/ViIv7gFuoy4rnMpl+wEo9gFye11CRdaOUuAfIMmUKpZdBqd60lXeoE6JnIHQ9bBh4nLkF/8
XaV8kLcKQxc3bRbEWAICb9L8GJJzQXkRVWpqspO1fp9Az+hBQBMZzjj9ur6gVd14I2exoNwLxTGM
VE5MeeyGn715ypXv/z8RC6MxNWUsBRJ71oifY+Wk+p8T5Z1MQMSHdJpi0UnLz8DqhbEIojBSBlPo
XDEcbBEGjkHZGmGypltvRSwORIqNrA4URDTRd7l5iLrn9+/S298/H9QbFz9p/LEODb93k6zc5VLp
5BSEsy3G3Qs7N28U2GZgUnMcsxyuEaYkI2GT793sN3UHJ9Je6vTI8LqKAZZbfTQrqgXvBr4JuE2M
57JrymyNXlJ8VlRUT1n0koBPil6ub9rKLXkrYpkakNuChtrS6pgnVuPP/VDMb4MpOtK7H3QmkbxZ
yvIxyvOiMGKwj64sfcuT35x/mT/UUIs8SvmGHqxYGESRNSSnB/fKsr+QoF2WRoMTauBRjGuasjJh
HyuOAOetviFrffv+k7WwlyBuo75TQk5IcazehH+cYE9EpLVFZ71ye0AHQUkB19/M97G4oL44yqNZ
JL0b0nyQqZPdE0v8gy6AFJ3dH2YliAszA23r1MRF3ru9yGxb/2AGpHj1G3VIN3yttROaEw1MHHlN
8C5uqlkOWq8m7UDrPKyYw21SfDGzb3MkJrUbz83atsHYi0+nUKK/GEsoR7nfi2o9zMA3w0kYBuO0
VfZu5wftJk7B5wYOAsJusXO9mRq5MLCgQInv9d+C7O/C8Yvs7yXpSBvExhC6NbPwVtq8vW8M3Uh0
Zw1xN5BxjXZpDp+H99S1u+vKsOKIsCQ8KzjHuE1LCpRKIp1bN9XgjuU9qHwIgGCjL79Vpa14v83k
oLZbya6VoyJtQkrDkGf2vWVWr1b0ThDCYXB7KEkpw1dbPFMr+3YmYKF2Q19OcSv0gyuV3FbtFOCo
EiS/e9/OhCxUQcnNRFRbhOjxsO/jyCEn6fn7WFPsRDbsaJ4FsXFUlygFqpAknHiW4KggNpPPFcLL
swoOZNSPHmYalMyTGss70KxNS4YDsAJzaSZj56XPZbBXhpcpO9SFTVkysRwx2ZUtsxUPeefdqnFB
EexoTofG+lBLw8bWXIDgcTLOvnPhKkUiAUuBd+7G0W03+vak6IQH9b5rdTuOdiLWwICYQNQ/Xz+T
y4TxQvDiUADZRVNqYQXM2k3qncS+9OEcLXwv269KmO/FQbNz66caa/bYmbYpMwi62G98xUWn0vwV
QAfIGtMDQWx7fkym5LcqDbmDG1ImHpLCrkhMJyQjU80xBrvzPkTNoYX4bkPuqt6/kbvY9gCmS7FS
x8FVrB9mckwehe44foIBa1aO4Fvnf693RafYUyPz79DpNz5g3t1FTHO27vniv7FXZDoYwxAgfxA/
Wn5uJ1981aOuu/GqrFgseEPg3SMPRr1rGaTJheZHic72mqHoKqGw74u/4JQPk1A7csjgweGT4G08
L6/x2MXa3ghd2OKk7ZsA4t3BzeT0yYTySAOwEOV3wAs07d7vHFP+rBrJrciNC2BumfKNTNkFYcDr
peLiwA7D4AnyWOe721cRyH1F4vLr2kHz0l1jPXrtURl2XnXqkfosjbeFt9UWdtmYPmvzG7kLrZIm
s+zlCbmxlmZHpXlplXjfePV3qTyoYrdvjfG2hFvIV3ZB3DhZxehc6WMXCBBq5bexf19N3w3r1Cbe
XepvXfhVlYOZmKIGjz/O4PmmBKYVQ1DGx0HGfTtN7Y1fOtCQ25qrR8cgONWqxI8+K2LuZPhRvmBX
8W03Me+q2mqsWgkYUMj/PmWh/Vmap97Uz+fD0J3JPzaKk6T+qRKsH9Og7U1T2OjtXL3uFOFYPLpB
keB87fpkCHnhM/SkaI9yd9Lkl0LZEHF51Wieo0AP6J7/IGw8FzGNtRKOhTTCeJ+9CJVTE8szBw/y
6bLM8U6/yUX3+7oVu1wVkuYGXJ1SM5MyFhetjK08llKTsR+8EtAfeXoNE5xzXcil2pwLmc/yjaWy
GBSW6Yk+uqnpeLhUYPekaFdv9i1f6sSZnCUFTaz001Sp2uhGL6JuZ9VRoFX1SyU+tXRLX1/SyqM7
y6INd6b6moc1LtY05WWhC2ycGn3JwHscs/SgYhIT5TscBhawRmXQNoSuH9Z/Muefv9nHcugSxe+R
qauHpgDuwazLYQtKehlFAO6AW2ieI/GamzsXAip+7JgJjBLGh8j61UdHo/lQWI6VKhsP2MpywC1D
WEDf5jzgbb4Ob5YDK+5oxXU8uUUksmPtQ2ExWaLcb5zUbJTO3xKcbaqT88Wl92kJ9WmLphn6KZpc
I3/In2F29WI7Lchn2qH4MJh2I3Sc2hYadOUJQyz8UxRFyaVeePoUX0gINaxuig9ecFIrxlpVL11/
5z3H4G0NYa8qe0Edb8ZgIAz4eX3Vl1fhXPpCVfQ0n/pCQ3qtAm7P7zPgaIOjKS8+eeQmvLku7VJn
zqXNBuDtSZaUS3NoR90sLBxV/FrqX8av1Fidvv/7L5IokqgzGxIJz3NJat0mXHJhpLvsYyR8Er3v
QfVX8f4Qrl0XtH5+NMXQIgADo75EW5hW14KvCia6IQx418N9XIY2tlkg0Km7A+XAwkt2HQ2CkvBU
fO9oO9r4gkvHll2FLhrEB+4XEJTztcpp26SVieKO4kmYPtY/ckf5qog7PTTBStwOYIyvS7x8f84F
Li6knIqNaPkozajbum638lGaDqpKKSpxSuNOfr4ublVrCIbhNITd8qIF3pyUqAmCcqKZOC2eTY/0
64Nc7mI1OF4XNCvFhQV4I2j+kDfqWdWZWQ9WPrmW9y20fsbDxkIu3zf27b/fry7ebWOkoTJmRLzb
TABv1dKup8qmUhiMt9cXctnkTgHjraSFAwZjNeTROZJUkcnYPk2+006bDrH4kidfM++lCLR91R1l
0XeKQrqlUuCM9W3TbliX19B3uaNUwWBimPljAaKc72hRZ8mY1BOEOn5ygvUtdRqlNm8EUUz2hTwJ
p7RvoQLO6s7J9WKfGHl5m1ZtREToK4frm7J2unTCzSgeKGrAjp5/SyN20liG8uSG5S8jeMi2SiuX
phTcEHMDIQtRcc2XPe/MQPO8QtY910/jnSnw7D5qwmMU23i4/XtZ5ch1cdPxmekDpqdn2XlsBVNs
5LHvuUFW2mpz244bunp56eD2nBuS4F6QwQ8tjIrZF8BeTczWAANqW35I90r8pEKB0WxcuqUgGEmo
NQMBlEmrMuBroSKwPXZDWSiCK+BZ+uHvrOjsBB5A2uGdvNwQtjyjWRidTzhicC9Q4ls8d81YVTLD
B/2T4nm34WACKCuFQ1njhvlM647kiebxrQB8bYVvhS5ePY/csZ5PkX9q6tvsEbW/SX0GZFMmCaaN
BpELd/N/C5zrbTMXA9DKcyXX61aN2lYQ6DUc7NZ/0adj39/4p/B2KP76k0Sv3O/r12r5GLxKZJoY
HdYKCqPNq39jNMdc9oxaYHVSc5S1XTmItviVvK9teM/jrRFuBdyr8rAkJBnQf3gVz+XlwFGTKeYI
pzCBMzPflV1mS7WP03KrfArSj3L4yfcA8txT4ohmgHPh1N2xywI7GO2u+CNPWx2RS7vOFlDnJ5mu
kIe+tHK5igK3veqf/OyYtg918DR4j1RB7Os7vTRgr2IIveZkOnPslzAUSrphhpFBj8zumxdWt34b
b/kSK7pKzYbmLAIW0PVLLo8kM8tWl1pC9OpzZ34nHLTzdteMv6pvZvlprHda4FT9Xqh+125Mp3Fp
h+knjafs+lJX7unZZyw8DNMKoWqRu+CUeAy2AVJtKU+qsIvbOyU+Rlv97hdJHHZWo88FkDCWaJ7v
dq5TPVNLlEDvw5M1fJQ1WLg+9H7lGNRig5v4AS/qpG3xF134jbNMSjB0iYNHow958UQLSUq/sT6F
J8X/0QNMLsjCevVDCq3J1364b4sXudgV2V5XW0fQvlzf3wseoKX0xYqlAfj8YI3hKa1dpmoOjEQ6
VMZdpB7CpyG7UayDWu507yUJf/uH1A5MV/R2ublxzCt3GRTIXHGgcYXq0OKYB5B4cQGo5RTrX8zA
sD3N0STPjr/nBlPpJG+fwVxwfeXLYJK3H74oIknA7ZB7LQEhUwEktiUXfeqKlxDy16IiZ3hzXcbF
RZ1lMGYKGixQFDA/nqtTEgQd6N5uOLVGYffAdOJoK2y82DlEQBEzEwjhEIMZOxdhVqLc9aM/nsbj
VL9owk78NTBTuxaBBN1a2VZsfGEWFuKUc3G1aULLXCIuLx5FctgHw5ZjO2psK4Av6SX4LXj3Oe1U
tXDvk1EhsgOR1RZbr9vWqueNf/PWdIEeRlbPZzTVbRDZ/0fYtzXXqWtL/yKqBAIEr8C8+G7Hjh37
hUoch4tAEkISQr/+67m/l3Oydp31sqpSybKZE2lcevTonkBS/WO/os/cHuA5Kvo6uYLGzE36MA1P
kapII378Kyvgn1cHO3JgBcC4CWUtqE9/HdrWuRI6pW66mxNAOFfr+n2Volk+BvEWz5VcMRSEdilU
Gfa7rcW+ESY8a2XWCpOPcvw3put/eRpsT0GjDBUtnGIQwf73V4LyRayxgNfNICQAbrl0dzjevGlV
S05l0ppDknXLKd69ORgdzGcqkvJKlHK+5xctwGkX/VEUyYCV330+bauM7rCv0x3CQMi/3It/3j08
a4rVokuJfHHZ/t/P6pM0MJmM652S75aujZufR/9vy5pQ3PhH9riU9xenVggxoNj/W2Er6bhn1np5
vyS+/87nAlZXxBj7KAXYXWDGBTIebEcKdzZltPAajpFzdiTxBBqUokX0xXZskDcrDeO92Vs6VMH2
awo7sAWyOYjobeVgNSgOmB3tGeqKYfowQRVdJbdI/OC5aX8SbZxudsXFB4NHMvLoPgPJHKYi0Y3Y
CKuLiG1vCPvQ5Z6jcXyYRVvyq5gu4jjGAjqDRq/Tnc99/zbO+bpVmQojKji5q7dxGZ0+okDHu00n
ly7v3pZZLaIUbvOKCPojdBejO0c4fWbMFX2dj8vCm2nOtT+zNZ6/2sx2fT3nm4eBFg4IrGam2Z6X
oLWvdOyLAX/ZPZVzPEE5TKTp2746MdVsNe6eB5l+FFmY+qoYYctejXrTM76hcpoq1S4wHY4MQpOA
7OAnjptIq1FQIuqs9MOEmbmO/8DSF0sVHvAe0C2Us0tF7KpNHfL82QTL198WGlVIxHiME/ZQqNiq
kQRQkjuloKyyQN2C1owDfjnKmYronukgXwWk2/pT127ibfK5uEdgFKQelStGROMB64Ys7YdPS1OL
RXM9+fJ290UMn5hkLK+xf0Szc8CH4d9SZlJXj9CzQdVj4ZlakZJvdwxOzkkTBrXN1bBEqaggddgN
8G4f248VRyq+HaHDrWpb7L+d3HP/7uPL+ohrnTqI3EE3IBa0rOyAyNFjg2uoFWbu/qx9WJbz2tt9
qLKRY6CVJyNsVnYY0CR1UGwb6iUT5e+4X+mdYxn21wOMqLID5LJ2fRNNgf4cIADFL84s9DuHg2RW
tx5qRA8y3tbl28oMZc1cGATGNcJYnHHEl9uJCsMxNBLZDzN28ISNcpzINtohHtzvhfuB/6uFZlci
Qnd20bALzK73nFel4y46UNlN4jD6nskK4pI4P7hQIJRMxEGIHF3mUNzOPO9q2IC2TRfs0MwdeNJo
ur4V8KM3vOqZ1vx5xtJ4eZ+zTcQKKimjU6TGckQUk/ui9WKiRzkuWVvUaQGVvl9hxrxCN3Piqcmq
GezRzR8xFHSRfZomHi/xI9TaOpqfwK6bd3OQmDn1OzbyitHGPIDnEErjKYJ1lH8YkIOT2iS5ptdF
ymdsg+l8w4IHlrbvtYxLBErmeWOsiP5ABI3f5oVcw6kvk+lRzbgxkKFdIIHW80WzU6vs/LnzLd0a
v2/lhDlXvBenuWTjV8l9rm6ywKYviCuPti6Zm7JKrfvAsYjWKl352XWfcQSS5a0Ve+gPmeWO3MSF
B6dhYnbFj4UNRnlvMcpIIc3WleANmnjD4ETsxXx5NS2rsFNOnjov0+ggMbd97lWhi3oB2A2n7sFB
d7+3rFvuBAEn4JwK56cDo9sKFd+8b39Os/PDVShygzKU09w0Reqgi9KpkplzObYxfWG0a/sr2yXd
p9Kj0bDl4MG4So0z3Ruh9xacbstAZrV95JPKddT+6MQWQ0lzEONNOpP9UMQhhT8OyUCLUP2QP5W0
lFsNuu1FkzGSJjllIQ4vK1ntUIvOalqNpSldvc5uwA91I8OR1mn7mdFl+oo0xV5J7zM6H7KJT1u1
ASftz35Psb/vV4nRTxGZFKMYGfqfW79mUMtfDbv2owYJQe47CprImRz5oVzWvZqyAKXwmPXRde6T
AsqNve1huorKyNZqR7EJEKsPYzNpv0BbfKJ9XKV8Md8izTysCQEtvogpBsN9T7AZd1A7yx930uuf
Xij/w3OThho6lcM76l5WNKZbi9sNueAXWMmzqihDDrnxY1tcJz4mYAVhxoonJRpxPF071te8GKDF
I6nFoOJChcAwA2POisaglGQm7D/zPQYkBR3TLK2TNcNzmmUXIEN0qp9q3Q7uMxdsf+66KbFNlBtS
9duIiC3HCLu56Q7p5aqYYvl9FgJjdrgO9F09jBEbaxoWmeIKlG4+2F4MP+e22GW9cgdbjbTNZpT2
0pAPkS5uuTKdbkNDRAkvEb0x9s47vDyU/D65GxEUmo6Z/NuG3In4t4wwAvJIuqFewIV6mXLGnsou
Cb9D7qdrhP2oP3iyDfhulzT6Dq0Z0EyQcXhfzZC9KKsMrwyCnrxX8LmmjtQaN+tbmHX6EvqJ9JUU
1t0bqHAcch5DUdqMVn8NEObBYScpJuqKwkhujrV6YZO5Inkb/+nMkpCDTLsR20wZH0OVFgihaevN
rYrIcEw1RDy0TeiOiabY86skdSM5R0GOEqOyzsgqSnFEK4jC5xPSixGP2d5PPwCAZGWjoRN6TEMn
ETxExLdq6Sag+4Tyh3xJ+A1TvpiqxAbsn0EMY/0zyyT8WenCh5oM8fI8Lyt/WvMCfuUsSvDRSysI
9OBbFl7h1Jxj5xr/inZ+LW/CYn2dxoagIWxX/32LeuBiSN3rt5Jz9VAWy9DWuVv35wFQ6HZqsXL9
zgIlsCvI8BB4xwv9EmPSZ9WaCo7sGFOEJrlBhhTxbB7O3u9JtdMYqGVbFubPsGM0k/OpgEeRTNVW
ld3gP33GWn6KNzC7QZ3Kop/GZ9lckW3aWBWIyr+tu0dOt+WImiPeRnae8I1+6Y64O7MNRXwg1CfP
W5/+8gpR8LDFGzvGe1lCGcLssErm3vRvZCiTd1+m6t6B+q8ru5WE1x0ZhtAsWDh4RzlcYls3he9i
qQAfyURhW1gVZWKrsOWzrsme8a6BVAxkLhQblzsZ752vC1C6oUGbSPM9uUA2U5eO+sCQBtivBYMc
UyVshyRdGClEi4EUmL3q+yJ7XLBrOlynPUo6TBtnh+vHh+QqQmWzgxyFBRZUDSq6Kj2sNnDFR0g6
uRGBekHBImsO3QtY3625/0JCgQyBFAPHf4touFb5nDzHMoZlL2RPzaUKKOQTqjQCKuO+4ubOmIWr
VU2/yZSxvlKXvY+q3HxyNUKU4KuLQnjsqYU2foZltyqIYk4OKGSsadDqzkvVo0h7WEkADxdJevwF
lJo1CVHsE46+2ALYYwhQw8nCb0fk3yHUQg6mbxCMAZsxVA41b0FDbMy8jp8BlfhWpYxODugsRJgJ
uUhpRgXXpyLZ0880M+rpojQKKLfbkzpTdH5ACVz+SEQeHhYUHO8u2cutotkq1MGQZNsrn1MJ5Apc
mQwIKZ3uMWDuvmCYZX+DWo6p3bzFO9hwUJWqtJovOIhN5WHIwTM6r/Po7se5bf9AW+te2gLmd8mE
2rLaRG6jKqTL+kYsGc+JwMJZXRat4gdM6MqXMtlgFMVSGzmknznPoK5UDj9Ll+QfA4LCUsWJn1Du
ICW+JWnHn9uil49byeVhDilkaLt5xBkoqb0Yg1DzmExItQvyRVKtw7ScirTDmcDIpUDJxexngj/C
0bhb5lor5r8X+Yrzb7Er3dcxfHj6CjFHwCFiLfVw0PmcxjUJjkCva7bLNz0SHB3MysX7lmcI4Xx3
bX5ObOHue41VJmp48ZUhMTzTMLNHBkdcWvFN7H/yvYDUhizoEev0bTil0VjMtR+TaapVvrnoJJYC
Qx+77PunSvkYI/9PBeKDVkRVTOzJWlmDRaf7aKP+DF1sKevIsGQ9KUP58BlFXL6XiYH/VJWVipZQ
c4a4bG2xTfhsW2hpH/pkw/eFzX5/rQpoN9ZcID+DYolhrSZrFr4jGSfYP51X/b4k+wD1YkMpkug0
hbpziW/h/hKy+0T26VA5kS0PJcS4rkgfxaEeV6h045inyHMz4k7RseKtG02eoCQAn48K2X1rRx1c
Pft+vQaZB8FFC853ZPJl6bGnta7PPQr/tAohxmxFaxS5VaoJf4RNXPltX0n7I7aePu6dQcwYW9E/
bAln8OYaO/aTx2jUuyi1EBPNCjDucyhp9lE5+UoRrvVRMLqfaVg7lO67EVDzGEwOCXM+ADQfx63/
TNspLa+DnMhL5ob+ZvY+vIG+BUBgZC5HVBp31I/xPJcNnHXpjSUUtDKjpT1jUSVPmmEcKE7PTmEi
5ZYVb9VjiquqjnUpUHkyr1E1ae6foyiFhLDt3IXbLqdbWsztKeL2NdJFFFXwp+GPyuyCH4ShesQX
2NlrDTnupAYFBE3VmhYMInY0/iok35/mdhcUR1iDy8kU1bA/97p7SxcOefsZ6fOF6rb4xEw+pvXW
LtBdnIrVfqyRMO8w5fTvS5YiRCaJ0dtZb3nyirxorgwUjGu/9PNPwrrhG9hcZrnqIzfzOiHI7HUX
xxYEXXn57StWR5p1yLOuZunWb0cVa/Y2bVbn1Wxo9ErHLly7aNe3uiQaoFlHCH5E3haihgwZ93W7
zODM+BCW4YAUIF78HlBz6yxkeZXNKb0NQWy3AfrQrEH0Qg2e7pmTVTlA77cqkD5vTYpjqNwWVW5N
t9uOTeLTZqKY0HFxGdVoVsoPpuLil7CJVxAaEPQlmvX6I10iIhpeZMCCB+QJ7Oy0Fq9pCMWTzYZJ
NoQn/WUGiN2xGmzL/X0ik32G1KUE/kdRNx4AGxShCTCvVg99GRYkSt71yWGYdWRr7OWT111EQFsp
W6ECHWuKAVg+yiQ/taLosjoVRQ5fipnC6s3rfXlmWw5WIFFqojWUBMmHTV3/OGKDCQqydI9Aylm7
rjvIPaRTFXpnoWifLEfvIZ+ADSRUy3oex6jZ7+MtWnRTClMkzV6EcG713D2YzuvXZIP3Ro09+/Zl
29pYNbofBuT6tpP2gJgy33QK2E41Ta6daul0/q5sim3RGFl2amBSNL1BgcX8Zqzn/k5yDc9Itjlb
HODsMaAf6PJorQYcsC9+WVKotiKMruqnWdFjD3wnqS365E+I13TySBRnR2dRtZxbuBP1BxKt7e2o
ePa5WW5/JkPeNSqj9tila/snk8v4aHWWQpccE0Xg9BgLPuhQmPOQDpAPD3kEk2Va6I+ltYA97AKV
vQacGf5TdVHyQDbiP9pNoV1nUUquioBTVbOwwKjMyJRehZXkP6FsstPak3l81g6YySENqToE4krb
WFgCItXTXrE65oBC4ezLvwsz+bgpo2358FSWcAkcYd3VdK4lUAVbB/owKweaUb/19PU/k+6z1qOP
rtbOW9KMkHgHDRqSlrwZXTSG59CNGlCIp/tr6vIMfKGgUtJ05QC6r+jZPh2C6wOq464frgq7tuYa
/pvxIcTJeOWnjb+iWw33XVSiWZFBht8ynXDWJQQvipoaS4ZDoeZhbPCNaVcBh9loJZQ0orZJ0l6N
vNvWA/aiGT9vOVE3LTC2pInJHp38iulGncdbgUZmNO1WL73sj33ZYaQDPb58xl9m/mnHlLQ/MAE5
mippB55DL7JL43NAuQamcrcN4hrSJgs7pMnCah3WjR/7dF2m82BcIc/AeyDWAeDy5wqPqriazIp+
a6YtASoYq6Eha+KAXUr7S8/l8icebPEuR0VZ5aIwnrokG0zVQZyPVGXRmW85Ktnf81joG5Coltet
Vwj4CqDGdizCNjewXtKnDCAyqsB8Ym9uYZf2AwCrQpjocw2YBwPDyoVc3Xu6te8wauu+51yn7jjw
snuPJku/q7mXQGz8tIL5L7d9R9iMxEMSaLRUpUkBzy7SI2lF+FRpJbgrVlxCbBMevJn/f8Dlpgp0
nVXtB7bCLcflZwBhwdYmy5aPyImLYZtZ7G2EW/DbRHGLU8Nh/tyRLfrAMHF5xuVefgizQg4iVdQc
eerLAcg81kSqjabLT5LR8VVupEW/DbtemIN1L2voxaW4a/vfnU9bWnWGDsOdZ3vEmjxv12Mvwuqu
ElD0fg3pXv5yEnjrcXCRs1UKhs3WLFmP6o5ZAc+JdGjnPwA4nT+3eSQeUQ5E/LQyEcpqld6YukWT
AcSjvahk2Iyb4qp1GAAcpn6GF92ewWG03oqkv7YENrxNG5JY1gbmcKgiunX6CW2gMUXeJf3WIGEv
+xESZUV7SwgMAmF6uIxXCcLVwxCr7O4ShHGj2dTj9ERWJWesIAy2wrRftjWcfLL8hOone17g8tAe
0kjG7GSXaX+z2s2s7gfmPhKuhzNmyXsJunmsfQNqKozsXB6crbPIFh8FGdVnwmUS1fApLK/ZUODH
F9M899UOT9f2uHTRNFRqp5FqknWlT0nvBdikgIvFR6RKJ1/Lrsc4gwxFpq6zhZLolPeiGH8wlJXh
ofStkFFjY5Mx1LhqYkONM+vkky1DmWEhR2p72uzYPi+tLsu7ES0EOI/0cqS7lW5/gPChRLjo59ga
rfz+oYQfvrGszd+6qbT66DCAjyvcUx4dBmhH5U0eFvUJCdPoj+liFGj4VOGm3dLenqMCLxB2Zfsu
jgGJoh4gPsEu5XqCxFbO/PfQGdfXUb4IhmwWG3sA6C1QpCx+3jBlnwaMGfBV+jrEizUnMRQir7FW
ufxmHHehGrdlX089ctNbb1AV1xJx9dAvax+aOEPbvG1O/1Kr5V/ILGJHq7bwqOmJ7dImAS/rm0y5
eHNDEY3vKioAQLZq1y9MrgTSQKydozvZcgWtL2Opagofgdu4rxMaNMIBMbCpU1CH69GqyLJ4z3pE
aVEO6mPb9hYrWDq5Dsq7F+H0/CLL1bandc/t99J3WHuSyoofi0V7V6H3CCc3m42A9+Mxgs/6cv0F
x1SfA/jPlT+McNx4H5hfGyEWVOO67316CimJZ2TqGdzLcStRaXYbeG5jYiJk1gSuFPUe8/mJFhjv
V9m62h9ZqiyvoQPRn1NX3iapBjoZAwTzqG+FcOgj0gntiJQAWIulu15Ag0ZXFQpM93Yzspuo66Q5
pSqsF/uMtcwfuhSHdMTuPi7RxsoPb1MDdh+S/evel8XjrEZojkcbgKDG4O2mNXWFeMmSnQ3HQFvX
0DXE5VXGAC9Vbb+SoWLE9uOBpkgUtc/tVFSkx0Fv3KDbN0/gcu84IPkapUn4XjiCmoaYaRqgOb6s
yzGLZPKLM9vLQ2RMbus05BpUWLboahm3DptxGAS99XFPQeLsc/tj5/vuvq8dNJRLkYGjSzP1qpYF
u1EG6tK3RKTrY96m4WXkZHjtDZ8FKrSeLdA7zMGa6oSFFYiIs/4F3DXuzi6mqN1bp+V8WmiO4TRt
E1iPbfj529GyHBOCfl1n1Hw5TmQ7RSg8W3gSfZqi8+RayATBymUEuNBEoiicC9j/kYMNbPnTWQdR
OABHHa1ztkLop+VF8W7WcX4xfMSnEiqSj7wl4zMqihloqdA+Pq68zLHtlTq4bYDjZj6wmmVu5cYA
uSOdzmhtTXIzl3o75cjsG5q5PXvft7CgmSnmYTrptETT7MG57RoWr/MHK7qC1XOi4yOyYSyBS/up
woBC5pWP9/za5SNUr+GimZvKi6VfK4BzW3Ebuxy7/nvH7Ii4uHmw0DjS5rnMhPlKdE7kCSNTSD1m
GouTR4rx449Cj65EEcdyeUQ9SLcKU0I050DT4qVR+ZSpW71vqTgOAGawj7Qs9gPIjmWo2+m8PXTA
IYarjY3BnggR+mNUmUN1Bhuo0wJ4UFWhjaEax8Z++fKZzz+QvRTSmojHenQFf5TtVqAtHcYPFo06
qWQXl3ETs2LNGmGlp5geSv6hNxvFN1Be2jiaxHJwGFKV6xXfTFZUbQhjdrtE2zjdGKgn0XrUgArg
hCRYXA1b2uqGQdxXNjaNsrhWJQXlf8QEyB3SPo8fdUdfAetAVSXf3cWgr+0crj9BPgRjaPdQv2O2
9Ydii39JcLd+4FWhAXbcwDgWE3wA25xkem/UOsfbu13pimn4LH13LlKVYhOxxK1Ft+GRQ+oozrb+
UCySXk2SmZdkKPRThnr4DgMaLHrCpcp8ChbY3kRIGOUPkMWFuApUr+Fr3Z1/9WJILN5JSjn4jWnQ
5SEgVsnPsjVxBzeraWuSvJ8wYwR+yitU6d7WBTxkgKAvUiRN22sXsN4Djpss815VMRyQdG3cuACD
jl0kmwxugk90H3Fsy8SR6zSG0hsS+9I/Y7sijW5CggjTjB4Iyf2a9zPADq3KtAFnEFzgXW0GKzcZ
EPlyyJFhcCWLEbBEbN6w3rfmtWWhfGnBHnKVTAv/1g62394uPlMxjNDzwdZOX8761vH0C8MrvK2R
7HF7JtYucR1BcxHv0gea1IUJGd43LG9PGKHuc8MA3AMm3i4TlzZcOrOloxmv13JUa03lQG72oWxn
4JRD+gKF7qWtWrg+ZFWOWTewxC6KbLMHa19Sr4Rq2KQxlVVyaNuGJXq7MVCJB6sUX+oDxpvA0E0L
miQGd3KuM2k3e0B7RhzGQGmLSwfPd9g2LCuBuJvMkxs0PvbD8dhBJ9yN+90MxBIaF7xt/Um4i7NK
CnfNJ1Ks2jWpBY4PzbEMoL+ZqcM4E3Poz6wDplgNUES+x9c4+iYYAbnOiXXkezHmStUxAD+BTY8U
ZV27T2ytYYCqH1dUZ1MD+B84e1TieQ5ZqouflNoibWLYuyh8l4kFnNGB54zkG4Al4v7MyyEfrTOH
LYJyTk0KQY4YMgIIK5Fy3mAfkP8SZJT4M6Hjm5kIga4i2v9aap+/dq2L9zrdgpSNsi2GCZ1CEVSg
k4axEWaX1aYwXUQth+AI1GnLP5EXIF9g/VAgeNLM06MH6hujTZx2hImuBBl9LSfL7oZAzGM3RPtj
D9dI0sQFHveUz6X/Ax01dM5jZqyssPSPmiFS6rukCWqBgk48O8erxzRM2y77nHm7uypw6oD65T3/
RnMGaqJaqL3PACmlP6Y+wvaAX5f5OfV6Sg6gcsoBk2g/XrdYI3WYFRF+1RaqVecgYGS1gY0nBmh1
xrBmFAj0gyrvmBcRuKVtloA6rOIIpQ4wVweKF9v2dfw5jMCsavBc0vk6TqNla3SWldNd2WHz5YkQ
AMaPKbz19DXCn/sDEgzkCYBj2f60zJl4g65RlN1IZLb1pZdkbyt4ooPpNIipuB/4GtAADASvGh9N
jmB3YMBQBUkjDCXGFEjIXPRgOeyjjcrD2rUpv1tlouMrdOTpdpiF36bXMGfd4wa8yUCLcSHfOCkm
fTOWUDQ8jBwD02qBoBXUE9ma6ZtWUNSnqS1j4Dw+X6IKM5Lw2cexATFSwVG+BvjWmmNCePdeoLtC
T0fa7A+wHulxAHrJKkbH7CpzhbkGKyYZzzpsRVmLKWkfQJMc7MH5cn3aIh/Tq1S2XXRYs3VsT61u
6UsKu7yfIY235RBKq6CKMSk4OkzTDmI1yguzbbXjM4eioOUlFpsZfFj2K00mEm4mXJXiaYwwtKKC
o7r242K3pjRJZ65XxbBUhaQyAG9A1YR7PY1F1IxKLy0IHhttDwmZkZA6XPLzAj+47yYR9M2OxTii
ozMQtEhXCHZDfLTTH/AkpR4Bmeyk2nEBfmqwC95LwSPcWQ9gsvLgmv9OUJ+iPlg5rJC6rfTubQMM
igNnEVOPsthpCoV+P4MP4GMDQR0yoTksOwQzFjRvyl36FJrJ8941Dji2vJqVpHcdag16D1oL8Q0G
yn2ORWB0z08KCvm4+I5bfWLZ1srasa37FtHcuQefb6U9Qplj7DAKVtFQHFAat6b2kYjjap74aGqy
SE3PMAPqMGHqpWcNJlF4gRdDqxfBM+eO1poMXdzK2kOJQwUANUqTHO0O4FMwaJh+VzpaVxT503yF
/shOTayHPEcyaMXykHdYXUYxSd4V9oCzRwLsBYjPSOdzjAHzZ2aIng+dzbIV986HuXZjklxzmyb9
eQPg110Di26B86I5236IcgOkms2bGO552ZbmC2iMKEM1tTNYvZjvTwzFRL/fq25OX5HDStnQMfbQ
10iSbXnewRZGPwoQROJxi2x6HbB5OFwtirvf0DrrVkRbj9JXKUbfMxHt95zsOJtykIoDB7fqux/9
/MyGKbAqQ6f2YVER/E453AQbjiLwRvQDml3ID+0AkigBOYwVPnvOWlihN5ku6NsEbtDWRGMJs7oO
FASJbxXlaL0pI1EkLQZkSyC/AvAmnhNGa4hnr5lTHI6Seuhe1W4SJOB81/5AYbQkqwURenr+v+mu
/9B3AMUO4HwG+juBYGD2N9+OuzkuMJU1d2THgOE5mebDPGGRsHAYs5IqRN1LF6ajlfFVcTZ1ncPk
7l8e4UId/J+LRv95BNhaXOi20BBlfxFUI/wOhxxq77Zp2Q9OY+lBYwZ7kNumzqDmIWRK7JfBr22x
xyhn78Bitivi+gTNG1qofyE2/2MjANtXSRpDlxuKG6A6/rXykVmn415KeycSfXD7eZy/YK3ab/+y
iPcfJvFfHxu/B1uxGMRiBaP4a90Di+02iQdt74onb16gPOqv2F0G5mDN4pdB3OmGorS8gW6dxMLc
w/xvyxj/5AXjcyK8XSQHIVv297pAYANLJDH2roQObrD3wd5krhIdOamuKfmxzNSV3/+kGsNkuL0E
oP7maqd/ki06Ksn/5RT8k1+Km0gu+0QEi7Tsb31jbUoBHZXS3aFqfOgwDGDubly+/d9H7b/+Enh8
wT6DMXhpXsin/4ODjB6TQjykcHdxOj9hCn5D7bcx/Zcr9V9/SXJRnYZ9CsUb/uuXiI6aPG3d3ZS5
V2xhf0E56ano6b8Qqv/+NTickK34f6Sdx27c2tZun4gAc+hWDhIVLFmyO4Qjc858+jso4J6jYhFF
+PyN7d0QUJMrrzXnF2DEoVqD7Yw5/v1TW3TBKiGUZsFD6r8V0rNsvJr5v4eQRPQXwN1rKkSHCT7Z
axRNTdHpeogQowQ2RDniXdWf/m1MaMdFkMly88HaD1FBkLL4Kfu/TesBM4nbIaYrehpiMiKBL3eq
1RCidR411w6dv2JAffYfx30aZYIt9wH+qYGrBQ9KYK5C4Q9VOSq9/2iodhkEcbvLUZfkTKtMUw0e
AjwJwmeaIls/i3ohypQEMY0yYShkQud4na8ED4b/Krt/ynRhzOd/n0QSehRoK0xJFrzgMywK9eAh
yXixcRs9idWwpJk0O+rIXnC4YYqNbfplV8WWk/Iad8MHL3swZS4ymraW/N8Fwi7/Pr1wwsD9ycBG
RJkeGEKToqjhedFDY+3lHwluK7HJLXkpzBU/cByVz3Em1BQSZxZ4EDfCbtpYxUAtPFInJVA039qr
8sbKJY7snUEC4Hb7ppD8adzJ8umoTvSCE0YP3iBvo4r6KHIwA8ipQsgAj7Wr8O12wKujcRpxspSM
JpFEkL7Rg1/d6enZL+/MOtz6UbMZsm+9phwqbt+ha+wG+cEx3sMheVHQHelG0he1cavzFta2NDeZ
Poy/mbKI9E5VlWszlEQAKNGDlQgPUiaBv32UwcGF+9hdCV/CZ+Ont/bRgjzpd7FKfVRUl4g8s5+g
UgHC1EWCbjvZ8AFCanVP+eYBadl66wkk2tO1qi2ZTF8R6sbON7kP4O0jYQU89cfrJdOhWFVFD4Bf
4ZqtNH8bhU+D9M1ZGU/qbhB5a7jR0m3oaksYEa26iTifAawdk/vL1VqVsRBXZSjdxzG1eaC+of6k
BRv3fWifNPdUxk+ysGuUlzI0V60jUPTWFz5h5gvw/xw/Ailrma+5/ILSDyvZ6nIZikBtx3nxGkbh
/vbEvhpCHiD4zKJTMkpPcem+DFH7fVHXUgFGFgke3dwK4jcj/qsbi2N4dTkgEFKAMOVMHfNjaxKI
rJ1rqKEq3wtytW4asjCQis4iUlZ1uk0aG1Jtkf0ECn/MtDcz3yCmZizQUee68/MnTHYNhXSsoKd8
gp84vO13pfbndmfOBmAlor7CpRFY0mVnyqpg+DFb0b0WpgBLbTUNNrcjXO+4YzcCLcaEShylgCYh
lCgCa64Fyn0cOLvGu4OuYDXJzhnSjeX9tnzbFKuNksW723GnVDljDMvS01h/mANZ4zT6dLUrC9FB
OCOGJBKDM0y2AHNJu1FMxvldCOBGv92Od7XBk1LjRowIiihiRDP1lvPaIYw0zADvu8pcUyACM5Nt
5QwmHg63ObXOfKGBVwRa2Mk42eGYh56friFUcNnCMA8yU+LcvNdApAtFtc0d85hIxqrt600CTNdI
TiFYDmGUYCgeaxcwkEDl8Ha7r1fJ5VdMVnwmBLWbDrFzb8h/+nCfJg+5sbDil0JMhlKQDSg2feTc
k+zYBdHRak8tpOD/oR0jBJHx0+jayTTlwOpFYIvOfUlqo8keq/yuthaei9erbWTlMS1HMSeJNXc5
Yn1aDBJC+Z7tKq61rmPyyEKpFgstuZ75l1EmBz9kGEGKAHnaZnjS3iVcfLdi8Lu0HqJEX5XFwhZ1
RcDE0EQ0cUNCjUDnHjqVjQLDFAeZ4UMUHJJjnH7xVZJMawD7fd6TSPwaF5gJe+GW5FMxHFsFkDTg
SAhjSHBn5GaardObC10wzojPaYHpN026IJczAY1sN7ADsJ158kVpraMbPTXJ0uyfWYSI5XNMiGgs
6RwUkyGNahwqVAA0tgkUJTfesiRdY8T44FJEfgK7bqMe0v2xtMfbs/XjPjxpIcJjCsRxLsuKNX0g
D1ZQBWbTRHYE88d7HNKVT0pVpyyV1OdG+imFyTr5rWj7gMosSOM9DvBCdACkLwvvFG3C7368Meuz
gE4lGOfgLUq+xN5GIqvrPhT5JsgfIHZG35XiGIZrU3yzKMzdbsP1auAepliAilCPQAJssn8FQwgL
qNAjO4/S36aU7lSj+3I7xPXOcRlisjkpja+hW21ENgTxUDyX/haA4P8txGRz8kguq1VECJc7Xdoc
O33TFwtv75kzlBWGgPRo/4C37jSJUJKDSjK3Tm1Sq/hk4xaYUxMZ0ZT76h40mbd0tozvusn0ugg4
6TixdV3NKcvUFop8VxqPUvFFhXBKcnmV9JtIO0I8AcQW7r2lZ/O4z96KPOlPp+1qZUir1I7NL9+V
tNgC4R0nbisvTL+ZPQL/DpUNC98K1tHkaSt2agynP6NPayiuZBzqH0a6J3G6uT1BZhv0KY58uemD
zYmh6aU0SP0moLjbGMJKzr7liQUudkkq8Epwip2PVpGDViHpA72eHGMQcCiQ1HSf1+brUjrq3ol6
mFHxwAruwQR2+iMYbG+cqguinPOT1GR6jtdzEneTkbOGBOiHkKe2MxwLT9jErxFopnRfla+G+Fg4
d12wsAvOnT2j5hzoUUXmNjS1DxBL36z7wMjsvv6h/okbee1B0hUAqgp3Q3rQ263zSw72qnnfPvSh
9drwvu2+Gc1Whzdwe5iv73+kYmT0b8lWkooWJ0cO2GtTNJIks9OMNLTWrMPeXZNKCOSD7EIGUJbU
cGYDooYj4T7PA3Mqw9D2leuhgJTZpfaODMBabO/Bnm4C3S7TltTGvy8X0kDcNXGCtjS21ctpnBuD
QJlWzmwM5cj+JXvByYEPr4PaWji8Z84FfOwsbHXAHhv69I0u6viAC3mc20VG2h4TBWhEt8dqLoJG
BgB/buYNmfvLtgAvDajyJrld+rF07gzTg+tRL22i81EsRWHL5k6pTdKMqSWkWQIgwc7AQ1B6zqRH
eAT9wrybjULVaZwCKM3Jk3EpEgqKZdjnCBIA34/PEKsXRn5uYWsonPLrGqNCUy67y3dx9fIsP7c1
8EOokvGocTZitbf2CapXHHtmsGRVNv7kxSkAGAdlX5Qrx8WN58RlSC1La7TzmAOSAQqkMMCT6hoo
90I1ms3tyXCdq7mMNd1EFJTCME4Oc7tq/zoHmG1xj6Xhw6AggDHsNONrOnyVcmth3D5SITeaOLUk
AQvpSrlJWF1571zQY0dP+iJ439AIXcPGRQ8apSdj48ZrAY2bloLWwiEvK7c7eboMPAegdOLyBXH3
Ege///TfvWZdbYTq3MOkN9UHWBXr7MlJAJavNCxzvvP//mfRnZpXdF/AVbvywsq8OizH26zGbONN
gRXI9NWuZGLlN3pd22YLrFV/aqSTbCRrZM7Il/2+PfBXc0xT2D0RRGRSawqWsZdzDIFuKD26Xth5
HL1nobtLMnld1vXXfw/zYcCNrBj3jGmePixpcQzW1G41+SVIs7UZW/eDmi605uo6Q2s+h5k8RBI8
TbQIiKtd9rCClC++lu3b9L6lZn67PTOBcLYaHx2UXHn7TzZPtD8yjeI6gTJ79Bk1vVcj26UYZt6O
MzM8TITRhQxqIhmVyfY5siTNESZoG4imlMGjvx14v96Ocb32EcCi7Kda2IGhlzMtBVUBSBpNCkpb
0gXEnZpcSVaDBHpt6LNNGsC0CUsHRZkmBDOJxMiqK4Vw2wD9XViMMxMfsV6FDJHx8c+ktWJMyT5D
t8EWDeQfNXUv+r9CNVk7hr9RYWncbvf10qfd2DGj04lMIuM42V+DJEBF0HQL3Pi+De4vvH1Jxm0U
mdTYerhT2vQgZI9R6r122c763lboxsebXrI98aAhp0v2RTfqVYoORwPxABjIwveNzb3YHD++j8ch
x/+YVpt8X1iEEFpaM7frwjpUSbLWf3mILSjKd+kEgjF8yYyVp6CjeopCf2cqx6y7Lz1jbzrbXr0v
LBhmC8v46pwdv0jjoQr9wSK5P26mn/KJdT2EVWcanOZ9/kYRaV2F6kJ6aGbGG5S6x+wQOqqWPpkD
VE2gfLR5ZWfSsJH9Uwe6JdT/fZ8wUPnGv1zB0uvqMI/AKuuJXlQ2AJu1XFPY+4UmpK9/vz2CM/P5
Isy4i3zqLr8uDexuyspOw5M0/M0taxMEFt4LA1i4aOF9fHUV1kYFVQ4MVAQ1JMkms4WcUtcUXlrb
evVTAF5sUr6TXOwW5HtZfNVIPt1unCxfT0+TgihvR+DKlBMnryyldTPE9dra9sy9UgVbnuSQxcr3
qpJXimUjcxqtfGPb/0pfxHN4TF+s5tUKT8xUWz+X6uH251zPG9QwJRhqoDJGW7jJ1IziqBci1afg
kjxW+h8zvgvQ7Pj3GLwpJaYMyHp1epn11DQSUJiq7QLSge8+JGkEzm8hl3K9xlSKs6wA8kKopEyf
5J7SqhmJLUzbkd5ZV1L3IKOPsNCSDxTM5d6iyrxSTQzUR/9qbXJS+oYFEUpBxiBS4/v2RW+5yFRH
q0AIyH+Nvaehzt7FLj72pXOCrNs7906n7kpdXdfK1n3xsm2LIFp0nyZrJf8C3u1OB9xlIWTiPN/u
9OuKKRuOYVLMQ5OfrceYfGpWFOgBIDpmx8N97a4TdQ05ZD2oP7xHNUam/sFtERKx0sdOTL5mf3Vv
FwxbV44WJtjMuFx8xmR9oSAlcVfMG9sxSwEobeNvEUH5c7uxM0E0TnmkHEkkgyua7H5NCuMPhHhv
B8AmEZVfLdW6ZpaJhkYsgljjUQ//4HJLErywDYVSBvefkJEG+S+lZwQvNrebcX09YnEgdYQVDvrK
PJgvo+hRiqVAB7tASroD+E2gj8Y6Sd4QM70d6GM1XM5jjm5QZ+QAQC+Rg76MNJiDkeRtKtuIa4Xr
xPBXjvAWwJxS/2gikhvIRSAd50Adek7lr0W5Q8VtFybtg+/gXcIzMdOHQ4PoXb+Vl4RNx4k5+TbA
TgwmOQMuidPLW+HFvg4OX7UHFNkgHEvqZoDccYi6DLKbGutgEMV6JUJT2t/ulvnInKOIQWIJYE36
3zBTS1FLIhdk3luy42i0rEQU845p+Y4wzsJt+HrWkvZHUlunAqLh0jEZBNMQA5jFgWr7hQ7wMNtV
gr+wK86cNiZ3NR7DHNom83bSJKk3YnJclmpX3jZ7DIAQVAiSrVBS+xPZ8V1mQ6gMsQy7K+KNguNJ
SL3vUdr5G2kNI+h2985sSZcfMznYA8dKYBuYqt0/iRBU9LOkrqm9u/4aJ8WyPpi7OH8ZvsL/6nEM
3llLjorXuBaNDwB2qOkiKAuWwOW0T/F9Qj+J3oAtQxl3rUhP/tkxktcskFd6fcKmVK5PoXnSJNDi
JsSMXaD9DOrn9uftrvjYkSaTnC9hd0Yffky9jHPj0x1H0HIj12Fx2cYvM6KEvVKr59B9ENb+o+Y/
oJ5XC/s4v8/P8sk7qXbwpD8Up+h5+IOwr7yS3yTjQEHKOsDAz1gjC/vDuClPv463DdlRvBBQxJps
dyHaCpgQ83V99auGH1dZT7Hy96/abAo4DGn2drs3rndXtM8xPqUjKPLzoL7sjCqE2GDosUbevlnp
MAlAIGrq4+0gijzXqE9RJl3uxlGLrlCo2cpDOzIIVtVjN+zcZ1xHtB10/GjfAm3pnimvorbknvOv
qC/I9803zL6ae2E3qFu5wjj7SdMPidCtM3fY5jth76tLgK+Zp+UoBj8eBKgtk5Ufm/Jpdsie1LlG
2Wq208MxQ3hM5Ubz7MPt7eDCqrA4VORDwnCnb2930nUNgBWCKpFhggVHEHcKRbAgBfax0Gg2Rg/a
WXA2ibRJRrXZFWI4lf/Qo4BTi8+DvzA6s1Pgv3Gnd0Std6RaKyv0goSvhY/S377Nlrr1+l1B20wQ
QDSPhPoU4kx209OtrtNsLdL2Whvpa6PPfhVkIKJRdc+P6mxhh59t1aeIk7t+UbWIgKaDZiMdZA/I
X8Di2cPqWnj8zZxbAJqoh45jJ5NtvZwuaCg6ESUdzY6yb2Fx9iuIuhoSVM6qFfyD1wkLs2SuIzGV
kskA8JKRprYFqR4ayuDqmo367Up13zS53SMNAPMLAZp4oQ/nTskRHMDjebwSTVP6sV90vqjJmk1t
U18Jg2VssUEyFna8mayGqY8oHHLU7HuqPPbxpyXn1YJWJ7qs2jrUlcRs11r4HEdfVUDEorrVGbZu
ayGjuG2bLVxVcplhssstfF/gme4s5VtAbawSkUWLt2iC3F6Ws8e4jlP7WGy0FPQHLr9Og1JYy6Gu
2kkQnaocCjAwPdh0LXxID9EsqFhrzRHWjgNDaUB4dICHuY+ltYIblYUE2JulrpwvkEub+i7ylx61
1wlptg2oDMaHU/EIaLj8vqIfKgVWmmpLfQFXEXXMVVuUB2dTZ6sfzgYYR609+4+tYG56EZ78ws1i
dkJ+Cj8ZvE7lqc1058rYIaRXeX279YM835SujzGzpsNMsnplYRXMTUzQMggOgu+juD552cDZMVqj
5zxx0NzYU/wKkJayot3toZ/bQkAqchjzNJAoN1/2LGk/pUSKU7WV6JuK4mVbIBy0MPnnuu9zjEn3
ZWbbVGhLcEkc4K4Fr0Z/bo0cyY4HCRHJ2+25IjwZTJVPwaZPDwe1pdLsVRoEfCcrTtST4U5AuZd+
Cthvqtv4FQVhlJvODjzR28Hn7jWQWxg16l0jDeWyM0O1VqC/slG6/fe0OzTjQeOuquHBL8+itiuS
eCHg3BwhHQeYkO2LE12+DJhXZi4UPnXV3BFXWnhyvYVc2Tj805saCQ/WHpgwbpKTAGbfqfLQjAG0
c287CkoS/ncqMwszZDYMiXRKxUB0yX1ctkPQqsLy5FK3O4bLpIArmbDVcLH8cXuAZvvrU5xJXaU0
SBZUVa3btduhHmWUYJLysF84UubWFCnS/7Rm0mlD7pkojBOlQZOo7k+NckjjJZfZ+SDGCO4iyWeq
k0NZLEw4k02n22j5c4G7g8kmKUtPqtlxYUjQ8zJ4RU4nNJJ6ENkRuLddJGh/icEmy4u1VC7dY+Yu
GKDu/xNmbOunwxEiZ+N6SaLbPYoG6VcAPdmr0SHFw4sx/Xl7CsytUezqPpL47KraZMOT0PIodC/X
7Qz/j0DBIwJ/NS/fdN0Th1xHetaynm+HnNn/GCfqOCAssQZTJ80zsyRwEcvTbUvr+7Mpefm28qX9
kOn3JW/qdT74CxFnxg2+ChIIKl5MlBAnG5Hhp3Ii1pFuS6G6gucjwLFUh10cpwsLd2ZBXQSaNM3q
VSN2BfYHpZDepICHd1O+3O69mYkOUwEqFA3iv2kpeKhQejQK2lKF32lKbRyk7v7/FmKylqIBuadQ
IkSe/6ac541KSt0CGHV2SEj9qBovUA3Frcs5bul9E6GWyBYX6QmqbP2LrvP0wm82WoWgoW63aG7K
AV4EpKCNdmofj9VPK0p2MVcuUUG2BQRSt42XKitsqUN0Ezxxr8W+t69Tb2FlzQ0UAfHAon4jS9P0
VlCYugTmULdNUK3FcyAfI38ByDXbrE8hJos3FkAFANpnoKzqpfI7E1H1GoMXkpiqhYOYlqmr2x05
2yhWLsqLTEHovJfD1iZdDBVT0m11eGjdLwPgxtZcmOFzi4i69X9iTKaf5ZaF4FcqW9LQ/kJV4JeQ
ltvbzZjrOHSHxkcVohYkgC+bgfBo3/WpwdhorrqT3Ujfu3H6no2q57UcP+hA5Da3Q85NeNIh5lgn
lZQr1gHXpBBh78iwNeO1j47cyFJ8a+U0XDhtZ5sGfoFzEA4D167LpkWJVuSaJjBCJSJaavNV7eQ3
w5dwOnB7DQeFrtndbtncnOAl/J+I43h+WlxxX/dtIfkGtwiQWYhNppuooQaDlN+SP+FsKIPUKtBJ
E+je2PhPoRIEFLtILQzbEk6C/iSKf9AbWBio2Q4cGWGAxDnnP5CMn2IIRqj1jZsado5Bwpp88mOJ
CDdyDmSClEe0Kf+H3kMaTwQWiSqBMek9yiyD7DuVYasxuls9vjzmj2p4vR1kppIGPo/sp4IHO7CF
qSGf0XsqTig13iAOOsnteZRi5+To/3YVLllo9+0sEwSq+JhjlFKpe2wiIueMXOQqOfjCc9eEqxwz
iA5h3N5p710knbAKLutHcQmEc41hG42tmbrAPCiwkw69HOO2Q2sW4XvDdrwYRNUoPntuuWi7R7na
IK+llz14Wdn6H8bBYBAw9qTmzq5wGbZoFRNeEO4pUjsqihnVkyAk8d4hRbBQJZibxNDMRbAJFA2v
RlxVtESLYP/Y/qC/cPi86IWR43wjiwszWZ3bcwwuWRw/4CDQvbhsk5QjrZK5lmHjVI8uzsZ679Pf
QrvXKsSMz3psBx5qVTqvUAuU4E9BAlSVItJ27NOt2srrZuh2fmmiIQykRzhbyhHMC8Jt5748KMHZ
ROLexGYVSxwF+op3ijvEl8OHst6VwholvCRf46Yg2r5ODjUuN63urBT3qGX9GhnZ21N8XCeTpxln
7X/bOjkLhaCruqEzmOGNhFsMLLKlAtJ8b0K/A43DnWV69pUYSzBfXdM2uscK6bbIfzGVZJ3WC/vp
zPUf53gUKkj1UbIyJmdsk8uVoXiBaWO3KPY/kg4BF/dHnvywtHyrmvH2dsddE1RYcJ/jTRZckHe5
UmXEM8yfonvvKDtkfPWytQ0PlHaWr8R8HeNuEG2ssx+0a6vbOcnRQ3ZM758qzPXKolujQ6n0CkN7
5n6/diA/xF/KfBNJ33ppPTjuOhbQ1XiOmq9m8yV0UBgMD6GwhESbS3fgtgrKmtQYVThrckB4Rqhb
Xh6bdoM87ZDGb5r1hjrlWn+APexaT5mZ4zOBH4SPdcoTCt2OtkSWmd3APn/D5Grb1W3q5hrfEB3N
7pvjBlj7bK2jemjC86Da3UIu/wMBNp35n+NNdi7JgzMwYsTsDokqb+0kXwy5X/l4h6Fsbe3B5Mnq
E/DKtQKDPEbKutsa4g/RL54L75B5zkpahG2PIa8+aUTpUVQB9W9MEguV6ImFHzKlWsbfVhDytNJf
CMbp+ilyD3mwsPavuV1MYU5ikMjY+5IxmcTrdYRkSzc1ba3bVaV+blDH1WNsj9qNjuxsX66rEqEK
oN1npANKbEVur6G5O8Pn+JMlW3eYKWgt8XMrOynCu4nXm3gUUezTPG/hCj5Xrrpo7GS95mWWCKmb
mTaqW0q51R61we5tF4+ANWYkqwEaUHq83b7Z8eR+AgCf3Culj8uDJFA9rTedgindSytYhGur3CCt
vxolZvVHWcnX4VKWdH4Z/Tfm1II+UjKlUACa2IqyVfct/j4GA0qSnRoP2jxv2avk/L3dzLmTmboG
V2dYbqNE02UzTS3IFcFs0a/TxE2VvIsUIdPw5XaQ2blCvkXmhsOleQo7gRMvqWlhGnYQxGtfPjht
tEGKrMLeS3AX4Haz48Y9lqcO4Uxxsi48QZfLpGUr0rwEVzrmYh+eQ1zXDH0X9t33sMjRwn2/3cC5
84ukM1oKwEqoIU1uHej91mTwCWqWCNNjrYROxL62oNGmGN9Jr7ejzY7Zp2iTcz+vijDINaYJ3iir
TP6pyr97bqq3g8zenzklATkDHhjTy5czo0cEO5EFjw1N+BpjkhrpP5vyWLcvrvseVYcIqyMAAqLP
HnsfJHYsHTCGgtqD/IDxM7Du+5HygQXBqs+2hZK9VW61L/x9Zu6z9nD7W+e6fyzsw9NEb5oM0eWn
xh5azmXTmXYfnpxTXPp3ofM7d58NX98kfrMQbXaZfgr38fdPzyVXGqo8ExrTltytp23TdB8/1zgV
85rxwDZJz+XSbr/QwI/98VPE2knrIOpZpX0YbhFrWZP86KKHFCi9G7VbNHgXVtFSwMm2YMSYpgV0
q+37vEjcQfjm4vyS4m/lG7+KsH1vOVJvD+LcwiUty02TugnaAZOQWi0rZcFDzo6xZBAKrBQPGKbo
QBDSlWS+18K/H2Amr0OLUEC5AYNdTppIyCJoQyREIuc7+oWr8donmfUmwgHIExbmzMxF+iLYZMlK
btODKCUYc2druD/lrDxUBu6AbbmwbmcjAfyxQBuzo3/cGz5NFbfxXNxnPQObTgpCXrBT8RUo9XQt
iUupiTmQnznuDTD5RtmA6dUzRA0SnV/SIFS7/OAInm0wjnr6a9g0wrew22LntwlfMd6qfvbSnV/2
azg5cnWqj0r30ut7PAcW3n8zJw1fRKmYtybv6Y8i/KfWh6S19C6JDRvjU0Q9/1B031TpHxxEVqSR
F7p6biO4iDbZIvPQKhIhJlqM16w6vBbSs2qicfs9E+KjkT4qbvpVUd5ur5PZAWY/JhPOgUPV93Le
1oOPb+uQ8ZaWTn1MurP2cbt0DMxt/H6pkDX+2ORWa461xf8fbLJIsHPSE7+mhaIfy+soor6P0eQS
y222STRmVLqjlKVMzmwMFAKcHUtyXME3s2I/U3+W5ZuMFdvtrptrjc4RTY0RUQIyH5ddh54/AuUx
eZbOfPEH26x+3/79udk3gkS46lhotE0FHwujcSpgd4ZtSs1Kw/VZjVZW8hUh1lWr/bgda2aHBo+A
GghyIOPLb7Kj5EobBIEok+hQt4NcYH74JRowmHoqyeVEC3vzR4FqOg8+Rxtb/mldkRxEDTgigZOU
5lFJ78VUWqvBt0I4SskPT9mFzrrQ2Gu86BxE3iYrpC36vqcuKrboQaEl9taV2MWWR9P7anRIl1sP
TvuE/UHjrNG5wiFw1fnnMD9J4nFE1Q/lCdLTEWkcs2EBP4O4h522SgQgicnd6JGKHVz8jAPYSu43
t3t25iC66Nmx5z+1FaUVx4d5ZdgYVT+31d7UBfx7ByC6Z7Ck7bGSlvKvc/MSmWxxJK5R6RInR19r
RQXupYxljE8rUtf3ppAdbzdqbokxJaG/k+vjajxZYhYWUz3EeMMOU1VdNZFsrQ0FFooY83DOXNdY
OPCu2e+kFOGgkHrFC1XTp8xCb7SPamWHJO+obruKMbTUz6F30OujOBybLly3dlWiZnMSqfgP6IEB
j6BU2a8w57jd9rllycbCScWSB3I4aXuoKoPX9tzOXXyCsftWnWdIbHghPhZ4vtyONfcuJwcDc2NE
OUIOm8yeXMLkTOl5N3rR99TYlWV9bHykdLSdoa2a9mnE6g1/sihcxemxWyqPzSGgL8JPrsKhhcEU
04lnK2lL8jD5wfP2g3Ho6VscwEHicxCGm7BecUB2uBKBS3aDF619ud0P0/lGGoT7x8hBGun4yCZO
FtHg4pOIkOxZlp9iABAFdrBHUVso285EGQOQywOZQm1k0lo1Q7ZP9DTvTnrXux8A59T8RRSf/7kp
Iw1xrGGNKjrTzA5q3nqgdibiYMZBDff+WjLO2GHdDjKdo/SX+UGRskTS8ahZXvaXKXhenje1f4cJ
lYww8TYXDmb/p1zK6E63GgrC411XB53Cw06cCp61Xh9HmYvMmNXf4eYmJQu36vFC8Pmg4Pdlnvjs
ZHQUEKgJjkeJ8lBSDM+/C6ptD1VmOJAqv91VcyFGpCIcCoMtZlqtksCiWpbPI6/c6pwP/S55vR1g
po+ow4yodK7ko8bv5VhYmAl4iZr4dwkieqMox0IDrsca9KeFwDokPUXmwnD5+9yiwrroK/9u8DZd
+OMlMTd5+dL9a+GaoRjFi0RJAh003hQvw1SqGQ0cJMGdUK1V9140fyCwdLunZoZi3FAZibGKxC5/
GcLqAkuJ8Dq4KyN/LXzNuz+JuYCamOksQoyVT7QGAeiOf/90GqcB1jZlkAd3HfpxzantTtypIjuo
dv9DUyxGgwIEe8oUcqzLTR2BLQ7ujFVo1VurrtfxsICyne2uTzEmE6sS1UDXMSm+U5yT2f6QNtRX
FkZkZu5CxVVANxmShIroJESKQ1Fn4EJ2p2s731iZ4gL+Yq4Jn35/CqNXsqFgcfD7dQFWa2vpm3ax
pDEXQ5W4RY/y5VQ0xr9/GvLYCQMRO/XgzhPt7lmKMf5ZWIFzEcBoIkGkwxdFpfAyQmkNDuyTIrxT
T5KzTr4v6S3OjcIH9QZS9sfBcfn7BW4/leZawV0SPxT+Q+lt/3myjrxzNj/Ygri0THoIe1y8zwKH
7+9fScVpL8Hr7QBXVSU2D45vVDflcUdHwuWyBWlHUs3V8uiOqzYuRsX+Dy4/uMPDc++/GNmqdjZ/
nR8LQa+Oc94zYCYVMo6IJiGvchk0Slwv7A2jO1fv6qm9F9bG2n91X8N79TGwhVPxmv4sf/bPt6PO
BB0JeeyTI0+KCXEZNItLVlOiDGeA+PF2IC29D5ZQlFfzDQQWLgyjIgXDdnWixAGsTjevh3N7Ep/6
30uGBlf1EQbKAkkB4JTTdxSmv2wDci2yGifNcFZPxnv+lZp0sgMI/27i73uUf97usOvGSOToIO8w
MSSJp+dlMFI+ph7ouLc4Kbnhv1Z0qs2n2yHGXeriFmHAGOe3USzleORGdBkCNTdf6hsspQLh9AeB
W1zktH6bCfv/W5jJ0Fc18oihSxhPWHv6vpZ36jErbPiY+kKDrjaEsUGQAtlqVE6YqZZ/KybY/KnW
cFY2zaFYWKzXM/jyxye9hbFU6Q4mP14JpzB9zrz7QV8nSy4eY2dcjQlXU0lHoJqk32SOya7gdZmP
g2ZSHOCAaMK5xUuPe327uz0qc83hvkIWj4Qou//Yl5+2/8TycMUDRnjm9Y9UWRycg2SbhF9vRxkv
WdPmcNjzciBTiIzS5BLmWiFyBUohnt1DJNkofev9DrVPYZPs3aX65VyLIPayPkdGPxv2ZYsQv4yw
dxFxSJNPfb+vxLVT75FEuN2iq3QkTg7U1oC+kN4C3zwtg4h9WVqd7jTn9EdzjDbPw77ffRPvtG+3
41y3BmgnZGJuFzCZIEZdtsbL0qZV9Lg9f1ePj8pCaf96lsEV595t6SDeWDSTG2WSBYmWph1wLdIG
PuJdq07b99q2WbqEX28xYyA0XAAJgTiZ8padCBH0wRVb8B0HXOd+cdAcIRzc7qrrSUYQpP/gZ4w7
9DSxk6jxkKUeQaJjey/qa/OhPArBKjmVCzfLmRPgMtJkUEJPK8o0GXDR2xX+Ln+N98pevMN48agF
2DkutOsqy0Hq+aJh4xz5tEYDpesdA5+ws/LgPTYVCf7mrd54J3FXHyUInG+3+3Fmyl2Em2zUA7tb
ZnSE69fxMzSo9qFdTOaPM+tyQ7hs0uTmHMkDGCSVGMFj8aiIK2Fb7/Bj3xUnvLeW2IAza/Uy2mT7
qctIjw1z7MB3KsV/nG/xWvmrHnxzVS6U8q4ycZOxmhYP/aauLF+U2nMdrXJ/HR8SfGCHzXCWkzWN
81beWdibO3G1QXvS+740M8fN7apfxxcivAfA71MlXSuIY18QWAPueVA26Z8qRf6fULum3Y2G733O
Kve2PQaUh9uzZpzztyJP1oSBGxc+kkRWw60Z7D1tbw790kqYnZqcUygsYKpgfgz0p5WQ4fge4JrH
bpgc1T1PuzPq0pjHPxTAj1GhOkZbkVLU06KS9hUlchxXVRzhuvA8SLZOJmwg+15VKEF3Du4gjJve
ehedPRvE6kG4V570L6Sqlf3tHp3bNMlScTkHZm1ABb5c9obSyHltRd3ZeVXXpHZWlt2dMOm7HWWu
S4E1QZPg8AclPB23ODG1YUi6s74frVaalXXSX2+HuEKQfXTepxiTDUzO2jgZZFoS3enb9OBuS4Ro
7fxeO0HOPzSn7mQ8+j+HHSj5B+V4O/j1ZZCBQ5aBi9RoyTalicci3vYV9uVnfIpXiyYyS78+2Svj
CEcqteTXi420wpT56O+rQ7g31tlefRZ2MTJPt5tzhRT56MtP7ZnsZR0Aa6driCh82eXP2Uu5dX9g
2HDEleI4HPwT5mYn/Zgfu310kN8D2/jm2P25fFza6OZ2GlJeI5QazBaXrcvZaepDmSljv1o7/7X6
op7MLYT4g3+HHOCxXuIAXGl9fDT7U7jJPVUJ9DBNk6w7l3/Lg/UFI5utsvO30jk7tI/tu2dHP75g
BrywqV0xtadhJ8u+x+qcJ0banZv8AEcbOM0R+vEq2ZgbfSOdyi/qaihW4aO2zdfKU3OSTubSJ4xJ
3OnGCuOZ1ICBqQRZzMuO1g1Xl6Kq7M7x/yPtunYkN5bsDy0BevOadGXY3kz3vBDd0zP03vPr92Rf
7J2qLKIS0kIjQYKACqaLjIyIc45OIqJ8rsHyYfrtTiCxZ9yIv+Bl9V/p7qC843YRIO7Hu1Oon7n2
AUyUWCU1FH7NHh/wMDWkfAcAMi9vyvEx87TfukisiTaDXt/mW7fJ6aAZ37dANlhMatiEXI4JUo7E
BYHc/88Es4HjFUFk1cFEs/q0pg9NDNG9buKCf+M/2+fv2jHOVe2HObPQvnwsljtI1Bw6W/8CNrCD
uipa1RLyMdS8c7kVWWFLUjoaA3uTbRMRw2bqwq6Zj9nrdEAbtSfv6124q+3Wz7zrw9u8oHBDAVuE
FCiqHOc7E8dCFZd8mo8rmIZs6zb0zB3EBRpOPLp99k/sMC4v7NZYBBMsDqHs3ClQNwb38Nt0u/4A
N60eGIfpSx/s8FfloFRdRvb1QV4m5+jN/1/ryIyfjxLywUkMKrr5KD6EN/pDZxuuZYP5zTEJYKyH
lsicjXlRVvzeNScWGV9XJUjKrtKIJQxdpXEkeLvG3o/H9jilBM2p5S6oCyd5tjhX5eZD43SozHaN
QlRiBAOuBp2jaO6u/oBu1NxHvzOZyLltPgGuWRKNY5WuHute0NUEzkLUTvBGZFzs1E5Ib0nyjMAR
Wtr2ULpC7eoN1HkQuoJ0lbOeWzc2WIURGiNFiKcic+zTupNATg9z9V6weaJiW27r9MeZlZtjLc2q
AT+e7Yqd/iZw3uubUejp7zMLROPiGZpa81G+KcjDfDc7eU2ah/RDeoiee/sP/oNzxrfeumD6poh3
gB4AqWaG1GhqDey9Ih+H0l86r/Hj1+4dCi4J6Eq+9E/u+mxtwjODzBj7XoSSawiDePeSqHBBJJGR
/EN/yhKifET3keIMIal446TrzmxDsNOBBhqKZRguS2Sh1pkBtl9DPkLVcowdyALe6MGoeuJApFvN
t16H+5bHELix9ZELATMd+qRAbsvGpkpbxWbfCtJR6g7La49+F5VAhz7Q+0PScV4TG49gWrwHggm0
qOAZYYl+1xakQyv+/3EwbONpXDxJtEdlP427HPgbtA+n/zxwoA0pqGyIGCByjMxKjoKkD31takeQ
mkePZktq8CdDBBkcHQtpCrv9+af458cbPa0ATyHrCwwc8P/n3lpLgEKcisU8iupRtl6XmDONl3ce
FDABr0U9CGk55JfPfx/gm1YVetE8zhAyD7/Gh+FOWf2+9jTVuX7xXG4OWPpOyeM9jz435t4Bt55W
zINgHq3qPSwJNFeGyMkX14Zy+8RrQb50XKjHIL8IxwgCA2RLzoeFGsPa9nKHcDp5rPWDDCmxlHet
XQaySEngcGHHA49/UTeRJ1FfSmQeEC60AXrOemUX58TPnsFx33N6VTYmD+BxVBu/C4MQqjgfTzRP
U9aNsKWBHLGq/cFwQYdjD19TzrG0sSHOLDEvQAnEI03cwlIrOUvhzh5Kd+pXg/cgDyRwsUZU/pgW
NOBuscdZT7wMpTQ2mRwHibiPEzfKHAgIX99zF5cjY4KZNqGxxDKbljjQD6XXPl7/8cvvR52ZhqR4
Nor0qjpfkzjuKzxckySw4qAGegHIqYaH6qEfeObFwTECJl8F0ATkTURWLULqknAShrwKikclhNzV
29SBwWriBNlbVnRZQcszohYE2oyTkbKwk7K2qoKOzOYDtG3ieGeM++vTRTfO+VDAHICWLvR7w9dA
dfd8uvQwpOiXtAiAh4zEG1AHli+TuRctjp9h7aCcJeM+wOOSPhou6MwnRRumRdQLEIkRY4eQepZs
A5JOvLf0d5HndEBoUAOsFbcclgcgZFYuPGl7AaKkVhE07uBK3hj0e9WVni2vOhT4K3tIDutxPPY7
w71H4RtcjPqu9eNDjazQn13x1JKUmLvRr5zSLbzE46WJv53clQ9kEWGrDqCJLIRFoBvg/nJFW7gb
XKROvXwf35uHca88ViNt5etySLbfrsCs8zpKLm5pZpLYVr4asIykjYQi6J23yY3tzCXDG7jTd9c3
13fFhR2rpaIeh6WnHaPM7TLpfWM1pVnioIARdH8XtSR8BXDhN/jSbcCuCSTKXRkJsx/vkd3amQMO
dXCTJl7k0X/PHMsJ3dC9/lWXWxFNFriAkF5FSgmgivMtb8pNmRrLVAW9ReHkQu2Puqc9izxdRNZn
g/rozA4z+KQxuzIUYWd6MPpDY9caemLt8C3j1SLZa+jb0Pf8AvOHdDVjKB1aQQ3NuQoWwwaFP6gx
YpNEeDtGvTvL3vXZ29g7GJaOyhdCWDymWAdbRNYohJMF53ebHBtbMIjwkt0PT3JBVt5LZGupVEQL
aPUVEb+y3fdALtahIhiYwsMdeMcJ/VvxLPJWEU9OSX+oP5I3XibgIvlJ5xN7Q0cABtZ9RM3nG0TK
0FLSGkkTUGPRrt9Hu2jX7ie4k6gjoV/u6715iI79Ptupdrhr45soD0QHPI9BzGv5+3ZY52fom0QC
ETWKs+jTonN0Uo2wIqNXBb1ugqNBZ+C1D0ZHI61X7TT8989PZIRJ7AC25v3nr8z+PdqrvTiSG5LI
1my0hNqzu+A8iYRX22XvKEwVBNSpZJJK+wfYDoLUmOR6HNcO3YJE9lGBKkjBS39fnCM0saO7HWxb
aLWgLXDnExCq3TADphkHceyWmitmxLC80FPzn1HNcVgX+40xxQQPlTwUA3IIMdpESVQ/yW/RVzge
zJ5cP0ObZmhHItqokUBjCXPHrm8NTZDioDKcqvPwjL8xhHuBEz+wYRYOJ+5c2smJdyYl9D+fNxNr
I+fdmgQgancETtxw6QaYX2e2JaL8uNRH+ustWX+AoH/3y/RyVyecJbnIbn4Pg7KQg3MIERfrb1ZZ
BTA2QutufC/gyAF/Uz/lx8VBbAcaFbBu8QSHLjBw1CI9aDql/aWE1ucTl7Vl1zadmATyg64T6QiI
uPoSuegmcrNj8VODoHpOpuf0wzikEdk3qadzXjEXHh1fAG1gEIWiNwcOkLmi+jCT9DC1kgDAHwEu
KHLXwLxvCo8n4X4ZjVBLwKggvQqGc+SQz8cqmFbezUg+Bos7P6mv5YOJCtnwGD1Mj/pe9Yzd6udO
FowPbWJHn5AavH4SLkofdK5P7TMjTUxjtQQF9vOK4DnoaL/m+9kBk/4DEhXJTxDqHS1XcMHcMYa3
qCwfyz1oPV6uf8XWecTeAsUZuCpR0Gb2spVMqFpnaRosh2SXPg0yJp1bVd5yYwCQAEdGX/So2J3P
dFVHbdgB5h0s9oqH9gOUz8un9A1o6skHbCXykjvRtt6rJ+FdeJ948fdFhu17okFhj+DYAAUCm1Iw
5EFaI+CZA/1h3ieZE76Ctr95C+9D0pRvX9cndHP/0nQ9ZpPKMTATanQyinbWiJbiD2M3vGR2BV1y
G2Ar57qdTS+EdfuvITrpJ5ejLg9ClZToK+6dP7NqP4M8OFhvx1swQ123RD3/2S1M9ylayyAwgcQP
tuy5oVGa0XlcYEQAxgUHHoX6xTXK/DrjqkthncKatkd786fiozny8/rXbx+zk89nFqQqkxTlGhgY
vcUNP3oP/PPSvnsV3iyUG6MDUiR4YC6/wnfjpyoRPAS9XCNy41//jou06/cuRDWTNrIjcmC7DerB
SkU1wndMduEuD5YXHbrga7XxHnS7fcjxLpvb8MQas2gV2ILBJvZtrQ5kW0Vtfvyj2X+uD2pz8U6s
MIunDEa0mO2cBsXOvF8c9ch7Rl2UathZY8ISMD2XZazAwvCBpD8ZblDqc6Fl7iiotvX+4Mz+8phx
aYioR7rY8ycDYzaNJrQjKDCWNICWCklHUjyo4Dd1msDIbK2+bydOkuuiCMaOkznNQhrDR9HTvDrR
4R0IN1s79j8SOzy2D8lT4/JY675RyNdGSDfQiftYixJwqhgjVH0JCro/VdTcO6cjGULn7GC5HUod
z4sTOz8EX9wp77Hd+NVOPCIQ2GkOdNftxeMlFRW6X9iPgqoBgBIAdMFTMxdFkieDEopAGjjijXAn
7FVb2SuAruQQNybrc7LLkMZXduWH4EoH/WhExHiIXTSD/NZR9MXV+Rz9UmzxXgzQJnjLS01/CwNc
+zzmtbnKCz68wOcNbulMu/ntS/JizFp8N30od6Lbf64/ID970HxpF97V8CTpDaCR0IvZQdXvxaTN
TH6B58v1U7h5SE6njTns8zKkVreEaWA9ZXggLa6yG9zCz0llC/boovD+Vh54okibW/bUKnM0u7XQ
hCqDVQWPsdeG/jHs9xWh6eF3xrvt6BCuTT0TmC5yUqPJEMZGT7UhgIP38K+SFMik5D7A0zxzW47t
dGzM+R8EMVUzk5rDkYjvgERHbiz2Fi9yZuRqFJL6rxxfunmhn9pkXMAwTU08rdhdop88rrvBTh5U
p/Aap//J2S90n16bTObsK6GcRPkMS8Jd68lu7YBeiyRu/EEzUKp33drWTXQyrAuMlSaF0J/CVE6u
FgDTQSw/dScSP1w3s+nQTu0wvgOPmlrNEgzK8CDFNPnA3Bwaf/zK/TyYn6JjGVh4u3Toh+uC2u//
VG9QfHhW3N4d9oNT30a/ap/3mNl8wZ1+FHMyTfBkN2qKwYsHaNATxffeJAKYsvvBC7I3ojQT5Ba0
DIgOyouCjISuAug3T0mgTk6vf2ThZ8jzM3TTM9sG6XLUqjGXyC5r7AzHbSdQ9cNA6iGbfOMNBuoL
HlTxrq/kphk8FVBLhcTixbsMEgB9NUhmEmiQZi7dLjmYlJDwZQo5p5weqIvxnBhi3Lmg6ovSlXiA
wZAUvUB1Q1aC1F36Y+lfHxLPErMN9KqTp6bXkTGQ9uhjE+1GsesVvQRhzbG0tQ0AnoLMBl60SOEx
TkRd+inRpQxdgtZNlv1uoVd2fSibBtAkJ1NNCCQImElru2bpR70BKZUy25gyvoWNIACFHwCygGL7
JqvDsv2NTK5/7YYfh2AfuiqQRqVkrczXdoZRF0uMvQRhuvD+LTNeQ2V33cTGdj0zwaytEll9ATL8
JBAEJ1ld7diMz4XixLwrkDcUOm1/p+V/RLTYa9NgJIGJ8nThjKEThoeGV97ftvIN88QCX6BumtiI
sxFUUgHgtnNno5aYuQ0PnbCxh+h6GMhuA9mD/Ob5UFCeMJYcOh/BVNtdfd+9TzzE57YF9LCL8CNI
bzCLEptNttZplAZ1PDl1PDpcZr7NiYI2C974gItDR/h8DEM1iFKhIHESvkBC/T555pH4b8UDmKW/
FugXnCy4PuRGWonImuiHwnLzEKwbNjR7huGQ/BJAW+Nd38cbPurMHLMohjBWeYNUEIJbKSFQkTCj
Xfw59a6Vvl63tHnATwbG+KhqTU0rNjB18T0ZOAB73rIwoU2ZK0rdNxhFCOGn1jdnP+luRPnl+gg2
z/zfERhM6hAPJ0VeC1iRcg/NkoPpwhOq4A/kZeU5w2HZOoBm7uUQuI+gQl5Shabh+n59JJsHBbhu
9POgKIhCw/km64SorMq5xDNQ9HMTEQrojBpejmdzwfGqQ3ACZs4LL5xM45QKAxJwaFFCk1nMyfZv
7tyTn2cOu9WEYVFV+PmucEEcjSJgpdtVARkUt+Y91LfmC5xDoKpFIR+6A0wMlGrQ3DGMClj49SuN
nmdecWEjWoakig51ItTg8AKnG+Lk0M+jooE4ZcH1+qd9HzIC7djHVXD10OHlv7dm7dQSc95jySxq
Q6QB4wvs6BMxv8T3ML3L/kX+EENC8pUihmlLx/mQzKSjUyklwV37NOwnThPc5YJAR4Xqn4OkTKaN
0ue/vqLbtKtTZCeLVz1HlZkosn/9iFyeQYqmR0sQSAQA4bmoExTypK9rlwap9SJpNxnwSC63eWNr
GJQkAkEPctQoeJ4Po4oUM+xodrBEvif3y+kFdOzXx7GRB6dgVGhk0tIugmtmbzXNIi0a6EeC6DUC
Blm1wZ1V10Tc1/JB7F1k0Uoeu80FXA+h15lNZpfpeT01bdenQfb6G835h9bRgs/wPfbqV+sAOdCD
fl88Gc88Aa6NlAjsUoAeuu5A2MQib3VIpK6FBLvQCq/I3aj7saPeNy+zSEad9I+NCTkNEmdk+rF8
Xp/nrf0Cq5ApgoIZig7MUkILYI3TQUY25g6zW94ppcvribt0qAAogY8LCgsgQdNZJvsGONxM6JMs
MH5IyGb/87IzqqYgcDIhtIOyDVuk1fQKtBUJfn74o6BeM5NlIrcQSOSRVWxt+hM7bGpA7IwsWcw4
C2T3XST29WXYyE+BY0eiPeg4uiBwYmL/NtJrPVFmSitC0C2Id7dt/ZCejR/Zb/FX8SUZDvD+HZcy
jd79569KmMX6wzaWSGTXxhxTtRFUJQsWlGsD4zOCKu6v8UMkQ+VARfffDFIHGhXdsnj1sRnTZWgH
YNWGDO4PAPPiod+tdr1T3C8wRTuCYyJhdd3iZeiD4Z0YZGa1WzqtrFsYNMgnagr2Iee4W/nyCjy3
wHj0RWiKMO1gYaaYPw1dJ6Az8BMS/cTBJV4XHCYncX5E7ujicDvNProb3ZffK7db6vKGPP8Q5uLK
o0FbZjrUCfUG0yn3oEt7jnnpjq1DYGmA7huIj1BnY6KXpS1KC1d+Hkjdw1wfVHNvdZyE34YJyNCA
0ooK3iKoYGbU6NY8b6oJjTqu9gOw2plz1Db2BEhUaD8obnigohgnj1tlqJNqztE466uNPe6a8QZn
S+Yxw2yOA9gFxAsUS8smNyIzN+c21ZHPa92uPEypK/DSiDwTzPshjixBzAeYmCRf625gwuAxTmw0
HoAVE+86BCzQsoebOL/rS72tlaJDQPQqOaI7A1sqI6Ft2Dpp7dD5Ud2LSEC9WoTHs/TttxnXdGaY
CQDmxKxUbYVhyRlIczscJA+iQbYCz1jZ4CTdS7vstvZWxzjqTmNLtz+7Q7uPUUTwFQdFbEd0VK/y
0Ob9JFZE9vIHSIPY8Q4ASXysgqbFBIhcXtrxQt8EMcTZZzPbK4mGUmgGfLYQEwv672Q5RrdjIL6s
noYSR378lHa9A54lN/EGZ3hK7XzXONXL4JeOclw8dde6I60ZoND6tHg17wRvZHnPP5B50K6Z3gs5
/cDQ146hl3qQYkR/57L7euEFVHRvsEuIRBb6CuDrweDIzEVthUsjqzHiGnSN7hZee/fWSUZgCKYi
MC8BscBsTcBCU0FW8JSq72dsysjOpl2mkL7+uH6LbMRI6PBBCgixi0abm86PgCLMzZJNGuxkQazt
0QKGZl+T1/mxNVmUqAE962jGuCBhz5YiC6PGQBUnsD6Vf7MUCnw2omm0zoAS63wMWp5JctWIyGIh
QHriqQBsrQRAdOi6oCRioCc4//WxKMZFzhrcs4uXtR+GGkClFik7hwsI23J5p5aYtZhGNAoLMhZC
7sgeChNo6vrni63iYYNXHqoHMtvGqeeCOIhDlQV154bg3Y8ORumvI6eEvjUMDa38gEOBkwz8VOcT
1kp1TVvocFuPgdT4yupK+v0/H8ipCWamsrUKUbqGiTZ21fnGCm1Lfchk97qVrV2LZDXyisiOyugX
YQbSqumcpgPSGa7h8spEGzENeJERbAAPh1YeFr4VJ7o+6SmOBFSJoXYRCkSRXKvz0gVK1v71gdDp
YH0VCvlApwGXQKUJzgeSmuvQmhLWvWnJMDkh+Oi0Q8+TBt2aLjDkgzYXbyGQoTPHMJ67Eml+HJQV
bNr28Hx9DFuvCPhDeA/0jlHcG7Pmay+Eq7bSzbt6iOjfzBvocka2vO5aMJNnj9pOhJyOOPjaC8cy
XWd2+gyITdK7Ba88lg64FKdRraMRA7OINN7GitMc2tLVhcOg+/3bzuIMdesAITcABQmk//GHmUhw
n1Y9Xi5Z0A9kjn3kOXh0ulsbAu9ibAkKkrzo7czqhJa4jSwwpUPzAX1CKXd575NNG5RMEsxkSP6z
MWI16LraZwVi3Z/I1wy36BHJwFh/fW22psoC1Ql93aMD7/sJc5KlU9cS2j8WnpZAviHF3LQ3RvJ6
3cTGQQWjJzgJkTHDM4RlxJ8qUcmHSMDqV+/IYIAYQkNGW4RqgfPnuqWNwYD7AvubilgCQMiEvJFY
NRDH6fMAUA2wQYCTNh45D5CNRaEZBRiAuBuwVoyJGbhYYV7wJu4Hu/yq+2Nk7SJeQ8qGI8BRgSdA
iylyF2xMoU/1omZllQcK+mkVMvGEWbfm6fT3mdBLS1Ffj3L8fmEc608QgPPQOVuzBJEPvK6pCAIa
2M/9pa6HUqxa5ffzZh0OWnUo8wPqb/98uRF7Abn7Tc/PSikLhpq20QouVJiAaoEAE9PDdRPbA/lr
ghlIZlhCJJot6FZLeuEXkw1NM0vhHMItK4hVMVXgaka3LeOv6rE3Ky1X8kB1UenJkMBW7MTgDGVr
0Sl9Nu2KhwgX+3TOpartI4AJghWbd3ztRORwOBnsjUIfSBQhwYRKJST3gCE/X/c4MhJZhQ40jfDC
6LCgufFBe9FlsqDZaXFantLNRoIFuOr/6HpA6YbdZ82ilvFgYkzjm/4nfyoReu/A49e1P/7FlUK5
ApF9oxKmiGLPRzZPbT1a0O5GTTFs7M/WdK5vtK3VOf19xq/U5SiYbZEXgWgchypAWBmNnJhvywQU
ZamfB6YSQcD5EPRGSaNZLAqankE2IE9ujJkTJ/FMMLOk53FotSZMCIOP4BhsmmrFyf3zTDChWJ9o
WrlYWAiYMCpqYpz/jQm8h9B4gisLF8n5RNV5oqea0QDcKf7ERKFh599NlAlwOxULAgKZjvLk2s1D
ZNGWQiuoX6G6pfBdBi9XtnXvApZEYwdg/bBrz20k5WoZnaB82xBkojYkfjKfx/hm+sdMQshr4A2M
HBAtFIDvmNlak6zlKoSyYeoPWPbWoJNBqHsPluMlJPlPnUcTTheAiSfxAIMaA82eSdDbPB8ZWP2a
KpaUb7xJKxybffY+/q5TjlfeqrwAq0RfrAChI4pkJjCcsqhUB2Qo5AfjzYCe8Eq6n6BFzF7Mu/Ej
fOs/Zihzo/8PLue6N1A3IoAz08y9I6V5LUcF+kogs+uPgbADNK90wn19X9mTX6ag9wJyiqaMSAHI
YOa+v/xobeXwMrraLrpHNQCtunvDL+0MqbhsnzmvqInZqZ/vx9/Xv/U7J8quBlYeryKkfMGqSsdy
spf1OokkQULdslrtCcRLBJdkdxORpCJgmvljzY70MyWQE1+eu2eTk7DduAHoZQYRdiDcwQrE+E0U
+TVzkKMssGTH7L31o89JNNrJLxP2ONfb1rYDnsykgDKworACF6kuZ3UKfnrgHqpXKcifakR/nJXf
OLQUs/ZfG8x4umxai6iHjVlz5fkhblzlo4qDwSQDt75D9y+7cCe22HKwWsVrBrwK+kxl5+cwkRr6
mHa6EjlFkyK3rXVj9pABoPKYmD5KBXi+TdZ5ToVCRPCxIEFrkN+Gz+sr2zqwZyaYUzNFSb1okHMO
av0xIYldOdlzthdJeFcFtT162kEA7zqv0WHjRgL/HJwe7T0Bgw1jVRH0bIpSPAlqhXTvI6RvU/f6
Edu0oMOz0rYTcHowJ2xclzIuWrw21xpwPs1yrd3/zwD9gJMjPDR1Dv0IGAC781hRlp/6n7+bEKj9
HQJzQ5hKHXVAQOPBvNifVu+Fx4K3n3mzxFzb4To0QwTZ7SCU3+OatOPHytthW3sYvaIyRfxSJlRm
nvR6ia0lwWs5QsfoUJOwucnC/WQ+fF1fjw33D8FNXGyAGNLSK3PzmKFmVcYsIz0nOQaY8pTX67+/
0WIOfhjam4qnE0h8TGbP1uFaVbVsYjluwN8SiDvzRnF6TzuOO9nRHjIAu/Sn5Ka/Wz+R1nbQXQEs
uuBHHiRr0Mlv+CLReQ2/Wwmqs49itjmKBX3Yqdgjwl2xE1DAKQ6hJ/0Id2IgB6k/7JOn69Ow4WxB
x45sOsVWU6WG821f0PZjKOmiPjs+yY2dVC62f7aL9nX/eN3S1sZBAAFANSVcxijPLRnA2ySrjtba
Ai4of02cdB9zssYcE2yzBiiJ+36mJuK9uddQvrLbB2jDXh/H1hk7GQdLiTeZUGdqc7TulkA5/hju
rv/6Vl8PVLb+O02sxMAqiVHbDOjLVxHs0Cqc9Nr72c1wJ0zEuOP1sm+dslNrzPKv8YhYVteSwOPi
3ak7Y67Ws4Ew7k6O22qRGsxTRWrHwj8CQO+infzegW938q3bUidTwJWW2oiGzswyLrAxZjB6lzDb
OnhTvI27bB/Zks0rv/JGx+xmQaz7GBRBSQB+vRswsd841/fBBjxNPh2HznSlWmKL+9TCylggxTjG
X7GtvWmoRs4IvXI3PCiB5BUFxFTA1dEfZ18FvuJePRbvs1vdhb+Ku/428zIyv1iIBjkf951UuLK2
LAZ8jFcxjCOMHg7KRSobjsONkJt1F5C4R8Q81O9WT9CBatnLPtnPwu30hYIukCY7Y399or7lfq59
C+PHJfC6RqOJb3Eg+iLbf8D4+Z462a3sPkfH6SVpyG+QDstedi8fFzB1+tnb+JLveOp1F2yTeACe
LRjjuhU97tqIHtz+a7kV7Pkp83NEQwuR7fppykmya+vbqbpZeE9BzhlmaR4SDfodmoCdIrouj8+V
41HZCnWphlOl0YXWVxuUsStIWHgv5++W0SsLyPZfDzU6x2rqgxY3dwqSHRU/BQD0p+r0gfi7eyjv
16P0pngpEKSFjVo2kFfS/NIDSiRxfPtW8R/PKCiRonsH5TqTiToMdZlCMcR4w5vcWUEbIXpKYAbY
yQmYrXi5ok1fdWKNeQ9UuZ6KHbVW/EkOhV+DoFt4UUUg2q+fEZ4dZmvmxmDVygrgTAtfAoqwgigu
+oaKH8sx/OcPxLMJZNyvuSizDsQZ/CIa2PDS3huAbBje9fFsBS3oBUXtAe9daGkz44lHPK8QYGA8
oM+Z4W7amriRfD9PnInb3P4oP4N6BrLM2reTPnkUVAkqrOaMJlvPQHF19mXZTVUS8fLSW+NBCy/y
Q8gQQbCc8fWj1C9NEqNRo3d010LbC9yHy8Pp8IwwW3stx6YoahgZXG3f3lMT1DtfX5nv8j97mE+H
wmzpMVpbUy9hRblrgFueEVGHdv2uHiBhUN2qezDAHGZfedLsyVucxM9LorrlZ+qtt4sz38YBWnjB
Ew3OtM94V9o8+uQNAgkqqPZ3qpnbYu1UkJ5OtCfGqW4t9EfcWp0dqE52lO/bxwbM3wPg+pknHcL3
aN9CD178cX2KNiO8009gdu/cRfp/EA6yDd1pktoGcLSmU+xlYvL82VawemqLCcL6KTWziMo6Lrbh
WW4GeH3lt8fUy15UL7tT3tOHlZe527wJT40yPiBSe2UUqV7lzfx1n+1nAilldyQK6PJujL11V3Bi
5q1Y7NQe3fknp1QVazOxRthbIWZ8ux4ybO3raybzDg/1sCcmkiGuxoXOo/wwB8tOP8T+dBP9nB6N
iQwPxYO+xw3xCXzmComF8mHxKjwWh6dmIFAGdCATRa5/EGddWWq3rkhWeQpzJBxdNMErNk9ndquM
dXpOvl/PJwPOC/Ss6BTlk+81R/WzQ0/AeYioiRdIb1CpnJ1I1sfG+aJMwPxQVHXsp/efodO6gr/a
UvCruOe9d7Yc+slW+easOBmW0faF0Qrf61h6v8HbSHik5lsNoWczR5fuxIQGSW34coCwUIFHLFzf
ISauDrKrO9prfSdC7cMeb8rb+bXCQIevD4N3/rbiQQtcvqgNoEkLl9f5B4A2tJm7uUSrvIwCJ6SU
K+f65vvmzmWcvPYt1QztWzS1qYyTl1GR6DMNTU0UpAPhzffQDyFrsYN081P9DOH7wTcfpNgVLCI2
NkjXtdgVxfsyLOxdSaJ3LhU/Nch+EDQZJcpJBXQPy4o/r6NQot6eBTe0T//tZm2dZXXLxJnu+y4j
XUz/cCZhw+tQHcj/s/l9gk7WOVKESZor4Cp09NMWH+Cp9KW3Ymd48a9eJP5zhTyyuwSaHz9qtqKQ
xs1u032GyPYu/+fVurNPYa52pbQAHxkw/IKAnhT9TLwra2NLwQAoz2lxCwgMxkDVCoqexRRDYsfe
DIYFKFhICPG8BERjFhhKupAkS8KZ4g0nh5ITDFtgKQbvLmNVQNv4mGS0uSFBYt4r559qzykIb0TG
KDmDltgABbJ80UyvmZPaGBXaZfrqoSFz6EgpiOyrgKJzOVx4G64H0GXU0r6Bk3iWnh/LqerKJpbq
ImgbB2m2DCyqP8T+gK6p6xtzC6VFqcTgVaEQQTvTzw0luRqObYgKdJfuyoTIf+r7EG+p2DYhRfMY
YfF+rP78R0/AUbvLU2fmzOnGQAEzQikAgo8ImXXGAYay3giTuhTBtPirCO24+ue0OPrK2R08M0xo
o5coujUzzAAoimpggdaU0oacscjDZ/EM0f9/ctDFblyKsIIhlNuB6aDgYIhHVciVco7xhkc5mzhm
4TIdApNjCEM/q8q2ChKlJOfx5G/YoAKm6IFAEwykWhgbtdDqcyNZRRA1KUGvc9UdhvaGmyTdMoP+
YAl9e2AXAQ3t+ZzVkVSXKbjzgka6qaYHxXCwz7n8GFvPdTQHypTFhPLKsry6Rh9rsWmi2gUPIaeO
/iGAjRuyTyIxgS4AEZxAytxvQLF5/YxthINndpmzvPRrGImhmAVdjFo00ks68BTdntfbs+F2z8zI
57MISsI8jSMJNamDx+vw2P5tMCgCmQzhCVb2t7LmDg3QSxYAESgHvF6hrfgRn/7355lDU1hd3uYF
yjcdAeLAmQnlr1JJ7vKQz1u19zNLTPRfdfoohTks5fvlRfWL38XBsvMn8Drfte6hEuzFtfa9zWt/
pTuYCTmw49DRC55qXE1srUEoxV6KMrSPhzdd6QhUpznrHMBRzVveEDeX6sQUsw0iORZwBtDLCxhT
1vvCZF/fzVtFY7QugMgQtwa4sFnoJmRzu7AMUb41FNsKHutjdhBc47PyO/JLaQCwFXeqlzjXrW7c
7mdGmTNklpAeGA0YbUH6/NhzxrThgKi2LXpukQgCUz8zZ6ERS1KcouPWAHgomclng1OqFt71MVxa
gTiDrHy3FqFLlRWZUOVEH8wSEcooWWDyhmqpkjq8qtbl8qOiRPufNTBNQtSOOUpmK9fQ82uBYku+
zOImXDgLcenM8PsQywA/D6Av6CQ99zKrOlUF9MLQajuSJNrDWUqPndPbzfT7+mxdXqTnhuhATy7S
tFjmYe1hKAVkPF6AaU2clXcueUaY6GNMBYgTaYBHtvPvUbX1AArd3UByvEquj+b7YXruATAcwCRp
eIoGNlY9Y8jMuJAg1ImEmgGaXdDhkuIAMp+itikzmgAQYOUVAe6j9LV2W5JguADB3iWe5Jcf66v8
WXxKroS0D+9obW3Lky9jRRDNCnLoVoEv61wBtHqSzXtibk7y36GzBAcj8lfZTBtp673koKoHEj+R
k0i+kEHF2+p0elkoSFZXbdpVsNEG8kK6Y3PMPuJfyp9uBvSvdWtvtDWIJD0KTyYAgrw67HcG5crq
si1dgmjkc6XAfHXQyYsKGk1A6A73llvvfrckt0MykM5t7a8SPtK2TRsVisaFTrLAmYjN42lgl1lU
owndy+enZigyJR0EdEaDltLRELQH0k7fG8nu+nbe2jNw/2iShOIMkHyMO676VE0y2fzGypYN7VfX
pL2ocSr0G3HBtxrPf80wfpk+6cIuNtAW/2v4iVdk5dcNULPS4/rK7f7cyLTCGAYEmDSQN4ArnE9d
ha7ydZSyAslecSF5ED/LYA0YPyOoHk/OyIOOXt5o1BwgN7hEMYtsd7FsNmoV0e7iIt8hgl9om9L1
RdqygJADqhWoGlHY1/mA6jJHr7ciFcGSHSqVtOI++Rc32qkFZsr6oexRw5GLIO5uqswdW7sI92XE
eels+A/oIABxo4BZG8gY5nkQ5dqsKQJeIej9HVp7GW9MlG2boOSpTmzsaoC90O0ND01fI8zhMWot
k7pVwJJIB60kSMzIEADkLTzPCnOxyfJSCGkIKwjQAJFIq8P4v6R9V4/jSNLtLyJAb17pRBlKKtdV
3S9EVVcXvff89fdk7YddKUUo7/SgZ4GZHYyCmRkZGebECd1m9kSubBpm7QHiieMnzYTU4YeT3ERG
hSRMme34yeSkdwKD084942FbWQ0wfMDYoX0Bji3d6RfKS6zLVZMe3jpjM9bHSn2bWXWYFZ8G+E7Y
G+C70OJJv1AFXymdqML5mzeVx3D91vYJ3ZYgtlRB24IpWteXRBGGdukCBARdu0PIDgZfY9/o+6/7
V3FtlxRQZwIzhSwoplNcS5GmJg/qIQVNwiP6rGbZFJsdKze+thJFRpcVQMXIGtF1QS6tGnEOIEN4
0/SP+lHrX+rwgG79+0tZEWOAugDNKoRZEa7m9VKKzBjaqQ+QMC5sjIiQwLVl58Y/9jIxapB0KuFo
QJZAQ0a4TFwWsYFWiZsY459D8H4LVvbn/kpugzIIId2ImLFCsk/UFcmDbOKTMEIXEaAgC8mhcO8J
5xD6sGeZlQRgCaP0LG/0UgeAODsEIC5YzAXphtEMMgtpmwYQ9ZBxSuTbrx0SkHKg9x0xjYprQ7d6
yWGuYv5lXRxsrvU+hHR7f+tWfx45O1QOQP8BQOS1EgzGCDQnhoaTdmgQY6H75i/6VrAC0owB0wJH
g2YWUTPga9tQKA5z6RgyETEU7/dXcXsrcd8RkRno4yfM/NTzFav5IkeVVhxwJznZRzqwzX0QjNyX
cmu9rqVQz1cvcNUS9mpxEMyfrJzPyjmIAGPisuuAOAARcH0OC9emas8nxWHqNsMTJ+we7n/7yg4B
3IKED8j7YL7oQ2jFfilV0hLjil/y20/Gr699Pbo2QFssAlZ407efq2ATqrsU+z8oZvsn4XsMMP3n
moqeSjS9gKqTtFxQ9y5Bk+2MVr6CFNg6w43Hpy75/RebdCGCUiNeTdD4khcF8U+Q8i1kvwJ4/i+U
9WohlBoZXS/l6BUsDlVod+Mmlo9L86IzlrJ+Iv/dLTpUUxJO0saRLEV8gJUyhN2yOPd36/b9QJaF
nAUI0sgAEOpAsjDBHEwDBzLxBwFUVWjJAcHSLzl4vi9nTXXJ7CxUokAxeOM0SGO5aFXdFIdF96rk
lO37xU1ThpCV/cIYeLjXSB9hLXTLeaOqS62NyIvGQ2eK2wBtIAmjEWBVBGwTJgwj4wZ+i+srLs19
jwEReG9bUwtsGV4jwwNaEQCHV8YQINwPoK1o9Q2nSu9DA8mvaGMkJ7XdFsGPf3wWEIGcISqCaDui
58ikvdgU/RjjpeU3ao4m8/fuhWfxF6/Y2Ssh5N9fJIyytoyKsUxIHmM4c1//bgVEqy9+nC86Iyo4
PN8LJoaK/uINYIGQGIHO6kkgP4i6HzwsKNa1EDVEjX4WcRJ2wR+F4VyqL/dXsbpFpKUV5Rw0NdNN
uZFYckOmIs+Z8l5qqf3mb34ewQZIOYGD+4b6XGxSj+HNSzbhmGugtrx/99uU2eijfjJSIYQHDbPk
90/3f31t59EZT8j7BPhMNKWzEHVjlCstfGeAceJj/pyyWr3Xth7VaZQ4QUcooanr+myLdJaDqkHG
hB8tpKBYsF7yn1P+HsIvFKdRXgA/JA2L5RX4srEclofIeGkCc8m3CYakjJ7ESuat7BRcAewR2n0N
REzUOqYE8aYopZjPu1h4hrTcNMZ/jNBCWyzcGuKTgQyXdjqqME/UvGhKgFF2s7jLf7VVZTLu88oy
MDMBQE04/2jroV+hVAmSotSS5iDBg9WWl2F4aTjnHyvVlQxqq9A8LrZSkjaY8iZZmxrQeiFlWIxb
rUJFCff4u6yE0b+UzWsTTe1maShBciXMZsc6bNbPk128uNByrcZh1OPnR6e1eoZntpJwg9NkIG0L
jhvMpL2pLk9jPql4pw/NYOkI7TGM5GWowacNbti48IV/OvUZ3a7fqXdQ+RDqdpkyIcKgF0EYaMMh
BdQhc8fKHRVrCX1OZbyo5MW8vIwwr6pCaDl1AH4Jufb1tlUJH4ABqVD34Q+tclzMBHIGf/h5X7vo
Gw8hSB4KuGx4KjCWltIuTkv7Xiw1fZ9iCE5o+1zz6HUsoo2blaCdG+45YUAiDd10n3ouydOiJAqH
2U9t/TJgsLjHCxaXbAImnSmBLV9tGkTBNOLmf08kpEOZqgWgQYcjQpjCO7c+1mbxMTf2Lj+x2GJu
Kpgg2SaM5OhWg8+G6JI6Hxmgkzwe0SweBaYgb4UQzcNbXjbzs7ETMEbpvf0MAtsNHoo/QsrAuxB3
jVomZCPixJ1FLogGR6lFELWCjB7iPre5wGrLw/JQCqaRbKbRrBnVgJsEOs6M+FuE6kMjvOJk0y8u
sB7EoZho6IdGLy9aS2o/M2srUtFjxXrfbm4zEYULRgjMAVxCQHotKkHmtBmbMIatmA7BTrUeVRkU
TxyqWCx2sds9JC8QokYoP8BeNEFeqsxtwrUtJlUsTuy4uYKpv82D8UdmTBS4QZuSNV0KoiyGmsxt
XBYQJG7qR+mNd5LINBvNfag/MuRUz0wgLcmbXGsHrjNccBgQAUwUdNqmxiDGSsuBONVOwkn9oX+q
NhppeK+xQvy5b0BukNdkdchFwvKCPF0DZcP1ifWjwodFu5BGAv0hOau7EDXJx/xxeBYONehIS9CC
z17P0klSG6LXiIAfOSmwGyI5LV2L1RLCo0/6WNChps7AQI/nDE1q7VZyWABe+v0iK7wURT+PDS92
Hen2ah3FYeVebvBE9K9Tr2O1JJOQcfj10TLIUOrWfEUkC+RzZ7Fk0e4KRGGuE1w7A8MOSER7vWez
0lVw7ngUpTJLcsSCyZh9a32B7gJRIzrOCS+nQa2lbLMeIwEACtVTs/isdVv9o/+skAm3o9JhMe2u
7Rzh1CPYamR3QZx4vZws75t5GQUsh1CFHIze5DfFSS/eRbv/HFJz/qftLNi/K4HUY1nxSSMPKRH4
LKJvjHsB3teRGA7NzYsMIejIgfGD60pGOFyvqgJdVT4ZKAKrfhUdwDj7CSiB/sG4tSsndSWFGMcL
k54kelmrAyq8umrmjl48pi4GDWo/lj9haoE05L44xppo3DI6dJY41CBtaje/kvf0J6CMweN9GWtm
9nJJ30/LxZKWMhQihZMJL9l+0TJv+hUCgjU6HWZ5pNaQ7uPEbSu7r3epyxC9YiFUlMkITPk790Ht
5pKGcyqPcQ4LP7j8bnR4B1NKOvMMmsLtBDoYxWZIJLpNmb9LiXQxK0JfyIL/5eh0ljDQcLE/8t1k
/kFbRmgVjoIRg6yRhrcS4V6rQPli8izhAKfuttwbWcf1JeiZZkvoHK0/LtVR7RmI5dtLjewOcrkI
ChFJw7JTdyzSS6HA3ILhMPyWxQfZ2gqaGW6Lx3IwQcEMhh3GdSPX6Wojv+XhwiEEQhqfhnPqeamm
tS4MUE2r/AP2WrO0q95eWGPPbq4AJYe8ZxfaGYZxVA885PjL73NkC7t//hBTEohXcCFB6uVEDAxI
KDO7/pFb8jb+YzjooXFi6+WLt1P35b4S3mgEEYgBCSjewKNAkeVaIEZahe1Yi8Nh+V3G4PEuRdu5
L+GGmwJPyJUIatf4EtFJrUjDIYofk9aOmzNGjnTeIRjMKjOHH+HrhDm+yifHutE39pESTL35JfzQ
PCdrSyOMSsttI7LktwrTbe3u0Sg2gciwkMyVUterUupwyUKsVDmJBmaqoFcxqq3X0ZV4T9n9bN7R
bvoXm0vG1yOQQC5d+TaoFwoTSQLX1nI0HoJpW1XbcnLq6Ci9j8+ARhz5/Ut8AhH6PyzWkAO9lEnt
axsB25aE8XgQMYRuq+5ZMDSyTfR1Br5YkqCWJOakXJwqLsQ8K/D7wWSJJlychuHvrtkLdBoAEolE
NCGipZW+T0c9KUcY3vnLMM3p651lAm9eE7JHFyKoNURFFogDstCHWfjFSwdDcQWrMSPzKwPkS/6F
Q2GsiTxPt5v2vzVRhxIN6dQ1GhFoVZh+HFvaR6eZC7qoF1SZ7ftqt7KBwCuRMUUA4pCQ4XoDszIZ
41gqJwQnw3MLsLzgVLXVYkxMzjDtt3GrAdiSAT8UVDvoTqHzWlwEp0OJh+nQYVomqAqCcsNz3qSa
CwD625I59HvFxl/Jo+7wGAjqOCr9hA7JwW2t5FS+aMfaDtDyJyBwiMzPHEhdFosUc5mUx9hM02jM
UjcdxOYoYPiapRnWcORzP2pNDtObGaHXyioR5pEGCITnuALUDVjqJs36YsSu2rVfme87ljreenKI
IS4lUBdgDkHUWMk4N0BXXQkgx+7joOzmtw6jxQOrfL2vkCsmA9K+2wZQA0c18VohA2TfagVg5MPz
2WLhmm6IJmDvrn6culpdI3e5POLHRys6j5thi8uM+b3KpkVCT7ZBYbJvN41THo7LBB3l9so2t0v3
8/4SV+7c1VdQijlnfJOGA74i21bPoxP87A8VAPb3hazrBa40qWGCyYI6tUZN9KYaZ5yaO3Lmdtd7
LATX2iOJdfxPBLWb3CQOYxpNRPVEK8FOCi6Q43b0PmQgzsPk8oRhGVlrojYOhchh7gzoes9v2skG
uWprmB1IiZksIETLKBsMQkVBRREBxvHGD5XmSGyWXpgOyhPnPQeIHMBIcK5tYxsz9H19Fy9EURdY
zOMsqieIQheb4D4HNtqEN0cHZnGTHQ8sUuo183S1MkovijouEvje04ET0CFrCYutHrgvLrerh8KK
NveV8FbTgYoHJgAJG8TQgP1cX+ayrSYpLIX58Ja5nWOhU57hqN3wEKHfF9yn6BBF2hVNx3SRT+Q7
mZ9naSaPimh1HyG4Ybz5h4RRU/FOA5VZvG3dP42jqWYN98M2zuPHE2su+OoyLz6C0stg5gEzDvER
0hsa6qbEQvb+3J8S1oiSdTm6AjArKOvAYXy9nQbozCelwXaKKgLLxpL3nB0w7tgNK973jgIxi5mY
yHeA/fdaCCdkcdXx2nyYQB6lO53bke5/c9zp1nw0F0txgDkFcUjjFOhvSMFZo5q7wtw16DHQ8Dms
I15ZNKkoIbUIJnX+pjVpFnJZqtoa+WewuD4H6IjcB5icapzvq+pNFxmCW9QMgfoA6gooexrOqY3i
oqVFuoANkDNPxbZzead0Fpg1zvnTu1JkzQeB3bxG7tu1pbkWS51pmKrcWHT5cuh+6y+jaiWlx2mu
11kNIRqczJjDcArGrRFuY0UIRThPKsvwkeiwfskWsZq7bAFNXul0kV1GXgWv1gmeokdjF1hP/VPx
EP1JWbZuVS7kocEA04jA/HytW5Um5aVWlQtKF4OrOn5zStE4gj9b2QzMTwzeYDKV3arPd2fof0WS
f38RVum9BLqVsVoOvCXsZVvbYTwRxjndV54bUplv5blYGHVpGi1MQYkGKb1TnETreTEja/FOjx+D
+TO0BavYSFa2KdH/I1kMb+I7sKc1COhgTEtBrQaYesrIFo0SoNUSsicXYfGPxZvMyuu8zNbcU2FK
OwGTyFS32CnghH9lWfgVAwyY9YV0yl8bw74duATS1R1S/1YNgq7Ijf3G05DomCx8gBVYjS37ic9t
5T2IkU2GB3zTJ0Q2X0IdE88WSPehz9dHnIP4oQzbGlfIRbvTaXJ1J3QVu3WqLfqGBFsdLQRQcBVE
FIjNAslO5/7xr6k1EJUoXgmAcwGie/0B/ZJpYpkPC9gXlEO3zw8Zs4thzUxciqDUWFMyvZD5fgEX
dm3OG3HTgMFp2gZfw6F9wCMu2xVI0ULr/Wdl/VBgiHvrczYT52VzfHnRQQNsWI+Z+R5aPzfPmAuF
ieBoT2st5/0QgivncGyOoqtY3ebpZdyrjywbfsNI8J8j+t8OUUeUKtLcDhF2qPyBmSHpY/NcnMV3
bbCL4/gq7jtLsga8J8V+PLH6QMnmX18PA10ASECgyQB1MdrWZRjsGciRoh862TqDv+JQ7Fj8ACtv
B4q/ZHgrVAB+Ds2hGoutnGljEhz0l/oH70Qg/2mtzJ0s3hW3YD4wnQiNzyPDnK7cfIgFKAHgJgGc
yzSMUIn4oWjFJji4VeQsr3ltbocP+RmmPGutTWXOW/l17kw+sEHxxJ1ZNA8rVg/yAUUH3B6TlJDi
udZ7Lg+lsc+74LA3MgwDFn9wx/RX8Yl28q3xy/BHu3yuz90m8VoPBChn/shq9fyeh0odLjB1wHaR
giePMuv1FwhdJRilogUI6DA89BS/g6PNNU7iZnQUN35szcxNNyqazxczNp8fVTs0z8dX1Xw9ClZ+
HrcgWbNFdwCTb2Iujoh7c98y3NZjAU9Gig3QJ/TtYggB9eLFfJUF3cQZB3nDucpbuylfKgeQmFdA
uo7lU7ERzhHLTVzx8a+FUsYCzB8BOp7D4NA+dvtlA91wCAd+YbFQF2saCGoHoH3QioYJSjQbfFB2
Y4dGa+6Qz2bgR+dhK+3Ree9XvClv+W3gRUcQ4LzI+/AUHLkDCwtBzMbl8SPjh9ACg3mJeJA/UIZ3
msOqAdVc6DfPJz2xY1/dptB0LPaDcY7rkpBWJ0Vu/oa7pQJgvqgiDktAovsAQk83sxO72cP9BbEn
Xlh0pJpo9j0Z59ZjyKYt2Pcq0cKIHCc0SacH7mXC1GDiAFYJtjo4p6dg1/vpC1pN5C1awQ7JMTv2
28qPeZOVXLqx20Q00FwGGf5AEHXU6w4IZQFWoSr0FVNo/OR39Rr8rE4YOmIBX7NbJBesStxBepld
bstChHyz+9CneylcpC73WPezXkF47fRO7mAi6Cl/R/nQSv34oEQY+/A+7weHfzpy54EzRxb+kn7W
sXjkTYBik5C4RFhEPVpSMYK+uJdDv/0adovFgPnd9BeTn8eAePTbw4TCF6aUNwLMHW4bRpEkW31T
ufpusfNd6yuezznqJ5ovMZBuZ9iLXz0kYO8P4Dp6HmIgBGSZbyAVcV/Nbjw5fA8ZFGcA3QaiJ8xk
ud7uJo+0Oiyn2I8wn8wCvdNrB6wIwByRGctAnyJvWjnyaXLgyX3Ne97G7ORyH7QWQ9+/4aZX545o
Hvlo1BtBwwqTSdlMQRHrKs3qyc/NEn4K5sxbLfhVREDAVWt5w//96+P8c7ZTfORivjYoA0XAZ0wO
+NkRoKrmH84azNcFRTCkKL3eNOwR9t2yeRjBfWhX8EpBfWMy7e4NLRqeYeKBYngor6H9nkbs9h03
ZkYUzf5s/fL3g+1Zb429/O6d0INvLloYsf0am79AcWu+yY55cgt7o24VMAecnk8YC2ia21/P29+D
GdmvA0qFTw8PkmnvDoP18ys3d6Mrm6p5zq0OD1hmeSSjchQ2+NvG/hqs96/eSTFhOwOr5Jd6QkOi
K+EfPwlObDdajfukm5Olm+k2M49wEpUTwpHNQdq8jvbPwnw5ZKbTM9IJ374vfZiXW0Jd4mIIAgyQ
CWff/VFgpf7bqUQ5bZ+avoFlP6NkY1koi7657mMHDTtsnPNuc3h6RUf9/uUBn/XJcka/W8DufRLt
tgzl2MsaPmnv//J5CyzhP0pz63/+2m4efds/bRsHfx2c3e59c/jTbN48hldwY9ApNaEUXJ1lOdQW
fEAKTrg3DcxB96/yd4vKvRVSVzmPpyQfBQhQf3V2c1Ct7a+T+8d1z46Nva7MJ2cwN6q5MR3POR6s
H97BMc2zuTM377bOzODc8GTgWgA/ALQTmSJEMJLXlkXjtGRUuCXz3zhzsO1uG+5BmHPMTpNd6Kbi
gazbqm1h03j6FjrQbfTQDHBJ7AbpgNr9SvzupZgYMTtxgq73iIz6xXfxGDUKXjZKC2rNAATASFpf
TYHhfjbQvwlGL91UWWSJNz4g4KjAjCsqpixgYDuSLtfLr9VCqyaj6nyEpDOsQOiklm4Hdu7nWzyq
VuiybPmaSFSRYUUhFfOA6IlASrVEosaVvZ+/I2NWdciuKA6csvlT8Uc3MHnPSMxIcCODsau0aqMg
APwB6HDQBobpHTTmTInSbBo7Eb1ZstX2JwkNTrPTiK7aMKJ+liBKxQVMouu4AYIGPJ6d0/Rmr3pN
5nU94zLdeNNoBUPaUYV3iSkkeBmp28rPwIPXkrr4vdU7I0gekZHbCmBzOeWMNdFOJpFE8K9k4DH4
PugUZK6UuRYPIe9L5mRPW+4YW7rLe6yqPO3X0GLka32cDQ1M0xyHBe0mO/VSMKcxnvCbw/leiEGQ
SZgHBJf5WkIWJJM0898LGR3QDh5Em9VNfoNN/s8q/ieD8s7GTNHbnGxWZ4/IiSiubsu/TRFDWlhv
2Pp+/VcS/apHhhQn5QJJqRfZhiUe/ik7O7UUjfKyyzDI+yFJeLgN4T4B97f2IHocUjj3n4WbUhMt
hzJERqzlPCfH2LKt4SaIhXWztX+HZ2sHUubD531pDB2glTms2iiOxYj3RYy6qvYScOOsBd3Uc+kF
UZpc88bSjiNkaE9daea1RaYsPE4HrO41OGEeNo5rtONztI+O42/jIQDKBWPjXA00pvdXu2olCHTn
/1Reo54TLmvloinwKehUtBc7QiZU3Bbvw4alLDcxGb1oyh4B8jpWygBJwYPxTbCeeoIZPqQv1d44
ilvJql3xNeDh9bI6R5iiKaO7gO6izico6uIabj550kdwTq0CXFcEE9NY6tE4y61l9HbIFE6/1/Sy
KZvSKaFY5yNktyDIJwdr7GKbma8hV+DSK/iWQmIg5AwRgNBwClEM5rbQUx64kN6ZndTTvMAuvMiT
nNJmErWypFGOUSOnbS2FGe8PsMOxk0NlRntygJUKbWahma5p00ujL0sBficlgrDOxvzWXWaL29rW
Njp4/Vg6SpT93i5Sl6FAEmNpE4jaPnoPf3PRgHxFzglpR/DgXL8tMjdwSyTVvE/ertYMbACkdgWK
VixtX1W4/wrCbLtrQUHF9RgbVhFBROHELZhfLdZOrT75F0Io018FvJiFM4S0mJQgW+R90XadxUJO
sMRQlr/P1KwIUmxaj8uTwfeEB2N1D/zjvzoc1Pyv98yQhpzjCsjB7CVUoMDxsk/PlR8wF7Ruby82
jtLmoejnUlcgabCH7bRNbKC6viwMqv23S6J0WUhyia/JkkZn2LYmMEJ+j5b9ZlMyvD/mkijDbkyD
IYAyF5vnlmaNzIdxRBbGkj0WpGvlaRbQiAsKHhg5Fcnp61Oq9AHYAgNLmvBOJdCF+ZC/3teElctz
JYJShMpIFbDgN0ThWrSn8XiWRo+l1WsOzZUUSglCPpvjJW55vyYQXatDYlZAWrbwYmsWEeQQiOb9
dd2g4WBFr0RS6tCnDfgpeixMOqkPxGxzVuFlmdnbvL37+huduBJH6cSSyErY69/a15qJjejYJMM7
me7LyuMACnQD8SmCNsTFlEoIQRcm5aCRxwHwY3QJTdA87T22M6Y7vX5qF7Io3cjztjGk8FsWseCZ
3fr/MUi1O/iNFSHQun9oN2WK70O7kEjpyWgkqVZ13xLz4zBY4SMaGu0WaTYgWA7iU3ASrPIT5Og7
fh88sh6StVCF1CgU0p1KGmGpJwt8bkKWDDo2NzZl+MJIoyLtJQHBk1msGPIma07WimgVKFtQbSEG
pzVmUrhCGhMBLwp3MgxgnmLkdJbDeIQBO4g/yHy2zYip1HZw6t4JZqdlZLZv4CX0J1CumhDVcYrx
4QJMpmhlNgb9fYiVOf4k00MqS0chCLjRD57/m2NWCAiWAJrhGlCPKddmYdSlqeBHwO13tt8c5F13
iD3XFY6byYreBUv4WrDxrJ7EGwjC94ovJFPXZxBETJmYQXXe75RTFdnRc/wYPxLjqjktKGDn0oyR
1X0sjiRbzbSD5Ocpf4tMoUAVFHl7kN5R4rsFk2kyvhdglDpMNWotDiliTGfNTKDGmT7LTVfQ92ov
xFEX2NCmQOaCluzzYOdHw43ghE2ItAKT21WMU101F5eLoy5v0+dGsOgN0SYyTiqAgc93A+Tl5wCb
CXjN9r65WD/Ni/VRNl4PxThsVEjsd913JBcgQTmcxg2GwNqcL1jtuYbXbNgcM468KSHQe0td36mT
Zq7XOsjG3Rm2iW4a7mJ3NmeGDsiIvMCsXe5BgStaWZpteKGdIQ5ibgFLo6hID0Feq3IzNKp3qspM
Pek7L9Has62gVeSJhZq/KYbRy6ZMBq8OcyjFWHYZWSqEjpb2RPbbwOvagsAdSR5k3wRT2k8YHUrC
v8ADvZ9qBr+D3xh3XrvscPcG30B/FGW3Ey6OOm6BnhuectIfGnt86HeLKwLcEdkZDzKD9vdsD5sK
NacB6k+UgqGKJMi4c7Pp3JPWSMooEeX/Je3/c8tIhgvVP+++oJscPbVWOgelAoVs5OTA9YdgVx+x
y45kqsfwtQPqv8LFPiHuPiGd6xkW+vKGXfZDRW3L6px6MLVdb2coQ4dW9f8TlJMbfm8TKPMmKGMp
8jPOAfvvKF7rR/D2A4+4KOgqQkWP5TCwLBydvEL0qWF8GVF/aB1JBACebWmPhTfbGLPK8sdv0vX0
5lMmbgzipC9lLHCyMzuCiSv94CxuFwukJj6H55t7Zt7wNY/vwqzSCau8HnVDGSCzdH60oIIJ7PNG
eSDT6O5r1qr3g6YfjEqQDczZ+cbwXCAwE1UK4qIYcXoWfC6rOMUP5HFCQ/CJ5Z2vOz8XsihNabh+
VNt4IM7PYAtPk0uaPAZIjRAUhOfO1ACqJ3qT4OXQmDmq1ejgcq3Uy4jrKkwFuuAR/5Is4PAc2AMx
DqhDi6bMDoDWD/F/e0spTgWm+wQtcIKvopFV+7YQw45ISzxWwn0tortcGvUoakvZx3GIre13Bmry
SK7CACcsdvC1q455LuC/RMlQxd/BFFwoSyZlSCDMApHS2Qmw2AuQ/KGDw9sOMDK6y2LYXY0N4DKC
4koD6SlkXkvMRw08jyMnAIYxf022+EPqts+kGlkfuNmJK9Or/NKN/BLRJLdRWL4y2Tbatn2PpwB8
CpVI2l3H6SV1P4B+rrGDh/I44NVT9piA96WhJ1n6w5sdKoR/cSMvZVKPez8HhpFXkegb0Bgdt4L0
qcfwpOCWs5Iaa7mGS1nUwy7G+dTKCWSB/cRt34dnDeXeAFPpuq/mvTjWLvjyIXd+ZKxx7eG8lEsd
a93rfNap2Nd5gxSEb1gT8AWAfjIDrrV7AdImdDQqKkIO+uEU1LKL66XDZnqkOBj/abfDhukHrF30
SynUvYhh1HQFhVVcdOKMhQ4xLBNmEAh+zUjdkJ250ciLBVE2rBNHUVuyUfyuQmaYqIW5RhMOirUm
lhzKdpXF0qIVAEsCmdCBROPkmmNJLA1c1YSL9VCGK825uhRCrKexJ3s8xk6EFHvkwY22/0bnLiRR
vrs0BELXRpBESpI8It/cWnaz3QABz5C0ajUuJFE3uERHPPr9IanfkXcm9eT3+Uj84g4VvR5e+lJu
jE+GUJYOUle5mStRy4uBKMZwah+IFpbI6w0b+TVm0AWuOg2X+k5d3yAIhLRReiwQA0yGU7kLAVyR
Nstk8ntWfoahiDTpxKCgpyqtIYs82sRVQNixUeBk398/lhiyvRdPm9K0YxCW30tKUVQadqMtmoGj
OvfFrBXp0AyBgT5o7AadFs3F1HKYvMcri+jv36qz6KR7tI0DKQcMGUAgoCNJnNzNNizlILpNWY0r
qfL16tpOH0QFfUW+ZvqCHe4r97Q9O9WxPb94n4wrvRYkXwmjrrSWL32UybOI2vJ4TD2AJQ6S/btD
PRtItsB8f8HeOvXTU2g/PDBkr7l4V7KpS95ptVSJE2SjF8MSU4TnAW5ce8jP01GF1yU93z/PNQfl
SiB1141piju5wc6+1Wb1k7c4YB2W7fYPQR3//Cm6pf1NrBAA3Hhf8orCXgmm7nuyoINLTrDS3pGR
yYqRKk1M9BEz7sVaggdM4eBXQi8Boe6j7rrSplIhVC3kWN8JQ6CcE5O4JSS2RiHUNri/ikouhdIs
ejFgOAKaUogF/U8VJPWrfXckZXNmUXnFRcD0Lh09jOgtJE3t13dDFiqx6DRyIz/8D8kmnQibzRmp
wGnzhJ5Y1uOwdm6X4ihfIcA4PHQUCiKwjcEu3X+kTujwPnmNBhNzkuzRjjwMWh+ByGCpzKrxuZRN
mQEllQsZV1P0hVPwkD/2AH3yjmQ/D+Z3x+iPDDy83VFyRu+f6+qlXMoiyI2oTajKkOMEr6mZoO+m
Rz6GZcOZ66Nu/yD2PAYYSeI3Jj09ot8BIwC4I+iQMN9wIhPNVFfCUChcE4YdWMuqX2kRZQf6vE9z
IcHWypsB6UAUi5GH2j6mSMGILvIgNo/X5P6ursXTVzKpqwk6plKuCqjSbKkb0FrV5ulXZmOge4z3
RIW1bUhcux/Nz3+pSTpdfo86SRsEDCJC68GME8Vg9e3peXMmwfs7Bqoj8/PASh+sWiJQ8aHfGF0W
aC2hTncS5q6PakX0owiZZtd/Dr/PVXzjfys7zma1z9z0jSHvI17Koyys1nBxXRaQVztZaSZoiz25
p9j8g4b1xlEF0q/3df9E17XoYonUiRoDuObK4P+2VbZkkG2WFuSRo8zASfnVg0iUIZMYHNo3uFgm
TQMgdYKUxCFkoriIan25q5E+6HbNo+pVFqv6tGpsBXSFCZgsBNZJyvq1bbjIaqyKftVbk2jOqSl/
6gYZpVuxdJQlioqUOMTRdcdBVPEWYljvYFevAFPWkqOyKPtWTfrFomizGoeZokUaCf/i3Gx9jJqp
ZlMKrdkT/60sypSmfTkaUo1VSYKZo51CQbgew7r87j9jFkkPuVC3mvG/w6IuHK82TSMWuujHaFY9
PI4VGl0YykcO4UYEuAPQ/YkWYQC7rh9ftR0LI9cTyW9rVEHV2sxDq45N3tXxB4nC0/j6dwqPxile
Q2sPGETo4+LHrBLSSPLH2cm9EYZSxvvX/q7BAyciZDd+skSuKohsYMoAuN8wk4F6HNqkbuQ+SSXf
qG09M3nZLhQz/pyfk5eJxSC+KguUzmBahpOEiVHXOxpwYM4Lu1Lyy8bUfwivAWfGsck9CKEl/EVs
JoKk4L+yqNvMxwYagZJK8rmn9DFFFBgUZvkMLtGS8dStRZxXkqjLXMatDiIlSOq/wsfcGzzuKB2n
H+lz6sqaeV8pyWnc6OTFqij94EKMitDGQvJ13VJATvV7+qpqMxPd+2JYB0Xd5AikLFWQQQwOKmhM
vnI1lJ/PyWOz487/ThSlf+PQL8poQNSITsHSFJ5VyQyfw8/SZpKlkq++t3nUo5nKjSqmZPM4k/fj
X4gVVNj2HBW49Dx7zUv7oW1HsJq/3F/hSomSjHkjyHbCmYfpjtdqLwFo1IECEc2WzryZrdwxURCy
EzfchI5gc05r6zZq7mazyeGMoWluo7ogKHRfhE+dRUp3a9TIsGbM48C8STTJqdS3yNoQqlmrZUd+
o/zuNwuavBNnKjzJXxxDsXoMrqmcmaW2K4VxNDOT5g7MiPtOL1xvwTJX4cxXanVMtgvo3DFNCE8E
KrSDxb8Zfn1IvC+vsLizjqG293d/JeS/Fk10/SJ70k1hJ4ONtzpyHm9JbuKmL+I23kx7w0kzq0vg
USxIh0ZO893bB9Jc4Et0p3yVW8blXfHarj6Ftn9am1ajHmEX4vfFLc4fnDWeZXTaOTrOXdzD989e
NJtloNb0j8wyBB8x2jRx+JTZDVUJM4OSuD4ObvbcPS9IBwhmcuKc2h7AbMI5UEQ/QhtEAOKB99kM
nyJH93K32PQf4ZOxbRjWZQWviJft4oMo27xIfA6IHz4ILNlASIBADU2E4Ulk1IRWyvCgPIK6oyMU
YQAaSq6P3sAUV6GpO8yh3ILuHgy7qcc7sqPsJxPsFaq3ONljZb2MADO/ZMwe95Xi7LV4SvNkZcyb
voF4cVc8c28x0PYcyqT2BtDMA9DTiVn+/H/MfVdz3EiW9V/pmHdo4c3Gbkd8CZQnUWTRiNQLgk7w
PmF//XeSalOVhSl0tx521NMzoaGEm/bmtefMBZnYA3Cq4yBTZm3BhgZOFp7NQPO10qRxX7rWWt5G
b0NJvGfdqRY1IIi8nf7qO+nr5Qs2eaqPRPIBEZQ5qGFeD6UbbLQ35QnTfUSD+2u2CzdDSKxtdGDJ
N1Qe3M8IPo/PM0QrhlDOkNagzE63V8vqwIxhwLgAmkKT7/ImQWRkO9f1OT0/HWXcmoqicZlnzk3A
bykoA9hMUdawQnHyUlighCMAXcOVgnRws1PeGSjk92gOa3giYogJHknmJlil2QCacEjW0PBYwXnW
DslO3Y/2i+U0O2NmPc9sC00BFxQuChgbAKEscsdVCtU4UruhcodHFVyednVTqovGmrn8Z64Pbj5A
ahmdo4akKe9lAY5Nq1VaNK45QBuLCzNaRemqHYn5txv9OEmcXVZkol5HDSSNS/T4KBnx4bMinR78
/RnhaUfzIgOKOQdTqUvfH1FZ2bqZs2TR8oioM682W/mTSw1QtSMJvBvc6KUVBRokwERalsAxCDfm
8nbOYj6P2YDtWJQAW4ADAA5MnqmmRfWnWKTtgIucyUR5ig/RffMIlMab2k4BhpIQ/ya8MZHmGEHQ
IJP3uQzEmYGGATCKEmAa6KCUUtmFP3qqwzRsMlEoR/fJubEvK4szkAJAW598m3sEh8oQQM6Dbw/2
a7qKUChjbtRNth5X9VPtvNTrATgruos3DxgGSKkv8vXlEZxHALkRcK9eRzNdpHXFRjCiVlrZFXes
Mo+VP2aLYTeQ8AZRm2g13s0IZlPjjs/J1LmLoMoR+morTN0i6uq13VFEHDX7NgZM34yks9cHvTWf
hEpoD/gE9zrdQEHNyk5PI83t25Wx7a5cYMKRhxf37t25LOmTEP10Tmi91kSQN2lwzkEecirJKACL
EXeK6tL7uCcL1EUfLPvq4JPlN4ss31YhQRB7g98aruDYi8XV9uvig7xcvTzcNTugPbwHZLu+W6yu
ntfr2/X66f777R2a+Z2d47tPOzQF7W6HmdX5fHsvjZlTsL4nFgXtDdXdPeVAG4IngOaD0cmJvEqA
LVcS5NxAaG+itvzGJzLd1lfYJMPRZqPtnwBL/FBAzYYGZHTYA1GPOxK17gdDZiS6m5Jhm5KnJ4u8
7l/ROEKqq6fX5f3GdD5SG830qJe8eeueMvSBFwTKDXDcyxcGmhEvb3f5otk9NrOsCMrUMToeHfv5
kR4YLD8DJgBGt9xsBHsDULwP3VHJm7Ew7A/P+bgJ0fUPbCx0opO7tbFJnh4BoEaGw/uc7/apcriF
guZgXAmqwjAeuaE0hRc0Uirqbr9MCVKUBnmMVo8o6FywThvE7Oy9Tz6Mxepwc/N8YzoHMiwzcoX6
QsfuEOJef5+HC/msyj4bFKBLGZcpsGBMTpdRRayaEFgsbr0dtqjBa9CtQjE+DTCpDSBCqqcdwBi2
TwowX3DU7j9y5P4weDCDMGKa3D58bADqFm90+B6hrSIob9hegNo6Fdgh8SZ6BCkU+dra9ZKIBHm7
2zlNIZ8bG6bBev1B5G6AC5Sv7fMTU6vKMDXcJxbarXD8H0MkXRL0e8EJRoYiQckoEvjArDFR0/sk
o4QXWADrVFtc1iQqO+r8YoIKDkjtcJBgb3FOQtU1RS1EiuE2drvs8Y+GB2AAKhjuJZwG1N8fsk3v
gNoQG77HbvckBohRu2AwMQm58Vcf/oJchXYtkwAlrtvb28a2ZsinlHMdbuIQAtQGhgZikSKn74Ix
KZIhtQyYAAZJNjHgMKQlS28AFcVfSw4L/rfkLSFX+aZAOpuV8nWw+TU7IBjPzJqdP9QYjYKMJOC9
4V3xawZoIvBgZBhNhXXJyRNiKI6B45cShWDDEOSw4G3pNkZ18K78xcebSd7eGAZNiYUDoK/4xk7Y
AJjY29jJAByC1oa57Om5+wcKOWAIiODFAxeZ9BkZOFIjqLsqPN3PTdxdILICXTKw+7UASpee3Jjk
a4YRsKYKAJC5cHqduYaaMwQbrAsAQkQVwBboN0UJ5Kka04UWHKN1ZLoFoz3bRBsRGB41EOV8AHAJ
0K73FhYvkLF4ORmRmXv1QYqhX92AYpFVIzy8eCTdXD0gSZbYwFjGXUQ4DuA8D++X93PyNjKQQzg5
omkiFnw60q7qMrxOuuay1K+JvDbIWtbFjbJEeIp8U4GSoCM7iugcuWe4qy25r+3RcES6yGZbmydO
Ojw604I5DfJS9CJxY1Eii6ZibrjJExWd19EnigfXFSWdB/8x+XZ55ufV67jz4GTE3AA7glIC7iFk
LFdpQz3DvX7SiDNCicorIBwZ5Onb9WvkvOY41U/4b59AXdrsZqn4Z6UndvtweSjn4QIMBfTRwAnR
sBMY0+nELTNUfMks0eVUrnUaroVyoXuHZDjkEQmtlVLaWfTdQ/MXOt8+VPRhxTPXWmb+JKcKmQMD
Ah0GZAz6jdMRmE3SCnlLTVcOYf8DfKVJxzs1DxY0uYuUvexdy/7Cj95o+l1T7qNuM7yNfk00NOJF
z2I42H1BJKUmlayRsquJJL/T5/SuN2Z09nkuEudDZG8HNKLIOrpPB9qogt/6ZW26nvWk4aymqIqq
UsfMqmttSG1TRXVNtEspwPoVC+iF3noYnYp2jhTOuGYTpgpqjSVANCKaisZYzj5ofSkNi04y3W4c
iYEy0b9La4DJQQAr/4DHjLIs/jo0YV16mWq6VnavWa+dDhoKZcaDPU9hcEK4jQ98JS/0WjNdaq4a
1hwk0FtJu45qOy5vC10lZb0L5/zz8/AGkwoGFvQ2or9R51tHcUrawswF0/XFCPZcCiQlNVVLPPP5
Q4Y7abdBHy17WIrEMPpobdZVdS1GjXmrG4JOpMIqZ27AhFUCwHCG0ohhIU7BvbK1XGapRLGbFM1a
5cq7EbRdYtlKerh818+DICYw14HLaAB7GLlm7qrXtIzUMsamxmlNxKBw5HjX1OsM2Wbou6C7/zlx
nL1oCXHRjAPERY1N05yYxVKqFCKXC+Mqap3LwiZsg5O5cQd2kPLBqyvFdM3wmsovRXithXPm45Si
Yo86eMsZDKLIyTBlmsSNmltuCvjGWLpXGpgTwhNIpmYOxHk/D87osSTuZqhATAHzZWa5tVx8TbRD
OCQkq9RV7S2Nrt7lFjHKl7oheA3pbPxvcpoIbkIdA6QU5KOnak7KldpqwhLgLCt1XMXxTYLEkdfY
iryPJYsU5UZrDtTaFso9SH+j6EGJY9TZXd7PqUEwBYcAF+qkwMhwOgh1UJWw1mrLBWeHTRvfHrUM
wTrfrs2Zloap2weOThhLIEdEpoK7fVkuhzQaBcv15MzR/KshbcBivZHCW7N7vDypqUN6LIqbVBbR
qLda33NTcVt7aK5WbaM2yWUhExEf6DXg9+I9hx2IfP7p0uXozhqECIcnTO5KzckSW2uepBp4r+G1
320Sk0jhpku/GQLKF8qFhSbNZgWSQyqsjRkH4nwX0UIFYDAR/4OX5PNFPbKFk85IaKvjxiSF+JxL
5RNcnoYIRrdMlHqOYPNTf50aEoj/IAHBqjIZAyAbzZE0sZRQedpJ2EkJ2OBoPKxWo7HWDBycEFib
yRIov8WMUXC+pZAJligRhjbE8jZBFyOw2NPIcyktiU+XjRzYc2T00xM7EsKZ9DWVBzE0A8+tk+9R
dLCWGZBOV6O+qcY3QRGdbGxnDhE7I/xSIu5gocsIES+4M6dLiTDbIHo61GmgHEAM+JyHulv5qOQL
3pPsqhZmFN7UKn7W0iLoIUPlcOJatQgQb4gsV0y2dBjBeymW0VyS6ixxA1T3YyHcRa8VA23ZSmC5
qobWXAVMh+vaAMo+lVdZdNtbX3XvfRCKx5nreO5ZQOwnJyVY0hk03+lSZniP63jEHegyN5ejLYqw
HKUNSbVpmpwxOXdBuwJptdOZMw/whG1/KppbVivNqWUKleVWMUJ/8cMtCswklJ8HDfGiVeaY7xZ6
kc12aeQLYbYAdHrijBwTbwise04PGWoI0z5g6y1lDcm6j6hZ1teKvM5GvGbg8kFi3Pcf6lGdOU1T
hxeZHlRoM0QJtGWcrnhUpkoLVmnL1R+0Dskk35b1RQu8ZUl+VucC7J982PxVOZbG7a+uFbQKmTSg
ZRzuA1tCpOvNsHWUVwg2Q3JHac7CJ99Ggt/CjV1VB2fYMYzfDOVwdmwuLx+4iQAEvFgkY5HqBgUw
UrKn0/fDusl1k+IymWDrCuEQhdqqFJ86z1pWFeANq6WnQllJpl2h8xJVwL1ybfRjTFINveuhIzbv
YrU0EgTC/Le8XhnhzeUhsg04WzJcRThSaGC0RG6DgBse+3owAmhD128CIfBJVfmHyzLOn3WsAuOn
RMof2Vq+ji6XEloDENtyLaRN6xIl+f2hBg9suWlDeebATT25aKhjkQP0sQDNg7PX0N6Sm76v4aLV
ih1LG3iEfof+DhOA0Oh2QD6QKMJejFehAM52GajG+iovxtugjxe1aRDVvPcBXX15BSZXGT1+wMmR
wePOBztDKU8Lq8arobfxixmg1LOn9cNlGUyDnO3kkQz59Kw1clWPpQjjSWjU6zrM1lYgb1U4i9GM
xzsniFthNakC1Qg9vO2I8KHjtPVsCQU19Rz9xpwc7miGVaBJUYUJDf1CA1tbugqC2R7MyQddPVo2
TmeocIvisYCU0bM9ULerKx/n5uHNAMplczMYcyqBrc7ZNpkG3nN07CLRym2TZkRiIg2p58ZEuBMR
Jg3u0Tps1+Qe6X2K0JKx0pGeuzK2bou02eUzwibDC0eGl6Uy0E+P+vzTM0LrQRJasN64tFsZ6rcy
vS21mZqbqct+LIJzNRO1V/1Sw/wMLSAZzMsmROr9q8iC4+2MrKnXBeYeYIqZAkP8/nQ6Ye2BYJJC
VtDfGQCKjSTS9DtP2UjKVp/bufMcPOx44DCjThZRC5T5nwrTy0wKirFGqDgVr2Cc2EZiOEIgfOhh
tqhM+Uru3qpuxiOaE8rdARrSsNCHwnObISNSGax1a1eJ8PysjNAxQfIOHKGBHMwZnZNyAXCNoKiO
l5svOPBwJfK4qjxErgGEVODykXGwPQmIT9qcfznhYmNlj4RxR0ZRqGHlIKNxda/ft/RajQwimj4J
+2s/PxSIf4q7WJeu+i5dVnKw/gd34kg6d4gaNSvSSMS++tn3Ir431fdylgxjyt49niF3dlKv9gU1
wgw1vSbpVgZIPMr++uFbFF9H4yL3NXJ5UhOhNbamqP8C2R+a4z4DfkcOWJ7qxTikkGhGUUQkfTGk
r4X0ovi3VnEnpWuLKkRUSBJv40FxssNl8ZNK4Eg6t6bjGCVDV1DPBToCKcV8ofXG2uiAWw7rwL4s
a+ptBWIX/gPeBNhZnAKPKjWLJR9uXxI4keHM0ZRN3gQdvgLqCMGGqnGHE5DXltZoUJkhrDnboLXT
h5ph5623attF/0RzG39pdXlOE/FtbB/7NJgvsSQap6hBx26ZRSrhSoTUzlF7o5IYjMejkxSQVz5R
E8RNduh/CykY2qLcLsuvjTTHkX3e1YQxHA+Dm7yILEysdxhG3CgkTwGUfjcW6AkcQHrbOyX40JAS
kgVEh51emDlDU8rdQIoYwQrQf5sa25ijE1ybod/nIZT7EK1p/IzGBaLUYIuvSA3IPW2OsmXyxnxW
iYI8hEGIcKo2Cows6kRsNOpN7F5PH1p1U1q26oE3JruiNLRFBa6iGC8KQyMiSoeameds6nWGjw8T
EXAi4Atit+poxqbcNp0mQdnr40PXEb+6pn4woxgmV/VIBvv5kYysGCJRGJkMDbSG0dIqVoW+80pH
lq/MYub1mtTsxzPi9tBMxsFPBehW2AJeBWRX+VuiNG4lfQ291JY6f50GhUiablwWmZP1ydw9mrK2
cHiwngwhReELJbxGqZMgNTw3QuwSxAKjXzoa3Kuc9QulO9oum+TVLK6zEOWy4dIQHi9f5CntcSyf
U4QR4hASqmzAYFUtkhreb58cSnsQl4XW3olw/mf7oibvrKkiPY8zZKK0h1MdgxhFYDewcG86fZXG
ria/jdXXytuJebLyVNCdtYaDwneJvpZ+tADq4bWONunL855IKEF74RdSViieAWLs6TmTqUgLsU9B
ROD3C2u4C5qNWY5kMFuE5go77wH9VQN8TYlcQFLczUifWHYgkaKyCe0GKGfUuTdBNruyhk4X3OiK
Vdr3QMUVEG7BBpQ2oHFX5iZcCOlC7paZXa7n8v5TPgXwFAGEy+jt4Pdyux40XV3FsiqwY68n4BgK
l6l6aBfx3kLdxsKTb2bmO2FfQCBK+1EnCs3Fz7f3jDSJE1lwa0O0aSkspJY0w3WL5JLprYziu2h1
tjJ7u5j659yJE7HMgztSJlIqqQV2T3Dz5K6XbuQGFYUGIMcqIiX6UgAii9vUThWEc6drcr5ghgbl
BRpuYaRygoMwUMaiwZsvh4ipkLRDv+GCmqxnk+4adMrp6YyZMeGNog0fHRTokUOKnq8lCXHVerOC
yEEoiYW67yBBF6W2a/Jgc3k3J1Q0KKl1Fd4GymBNHriP5kAiiwQ8um1ubkxEKcxwl6bm2tRDdMl9
NbrZNMXUdQEJtgUqSFSqKDyMQhH1dTmoMtS0gDQIEksDuDc80uub0AQQjXcrS609CMkCbKmkMSrb
6NAbiwgOzFonkp8y/072H5Q5C2DCikRhGLAPoEFYpSdT7kfHS5N8UMQ2geAaHjjE6jojnebqBSlb
DTxjs2Q77Fbyp/lYHGcABL4WykoWoSU/CZ5xh7QM/15FCtQkPEwpI/XQrPx6JadgDcnLmTM9ueso
6QN7NrCU0fx5OtkwqeTOLAtMtl9GQYRjnTbrQQlhZsQpSQpAW0izcfgJ2xn1s6jAYzSICJhxFzij
jdBgPwXUe6BTQ5YbJ9tbdJl7+8wrSN5YxKwRNwMEXp3v5HKfpbu8n3kiJyeuo5SD9dgiR8a9V0rc
JY0QZoLb6yuzpEujBDkD0tK4zZXyLiNldPl6TVhZqIwEKTjjVUKokLNpa30Ukh4RH7eIddGxCiRw
QkHKnNbI57h3Jx8CNJPr6LUzDQQouCNFe9HzY7+GLMQqbJyutRCI/aZFzRF6bfNr3xJ8Eie5tu3y
YLADSZ97iCdXF7kOuC5I4J4xEQpDkAxNIAquh4tjJYgaBEhZ7RoLXdP0OUi+Xl7cqSsLYZ80fIw8
it2xoysbi6LeKBI2M62IPhag/Wta0ievszBWUy/AsSBON4xWN/ReCkF1uvOi2Km/q7qtUW2flcTQ
YgI/W5zLak6tJfi4UHIO4xg7ytTo0eS6qm2poFmCW+nec1bmyyJR0eg0kuRbHdkq9WdStlO3E8lw
ZN7he+Kx425nHIail7O963qQ0DZo2vsnSudYAqd08liSmzSGhMawIxquANW6khrZFsv7Pl1fPhpT
D+ixLLa6R6tXAscmo8UguI8BlRcgZgyFhRDNFYZMPWUolsBzgQAnInXcjdMrnUqpBdNLL/Xr3lz7
/b3pbYoSTG1SCZW+CG7/wbRQhYYaUxMJts9S9qNpaWoe1axowc1Gy4kEy6Ze6yaKuBLn2owmtQky
6mhmRJxDgYVwuoK6IiAaoGO3FBxwMdlJxkgUV/TWCHpWH/7XEVRmlyc3pSuPJXJ2Vm/SxBtbGHiW
/D1pvpvWvmiff04Ed8jLRgLEUQrTtdAeO/0qM54C7/tlEVNuKPT9nwvHHfMSCBh6hdC36yWrzlvU
j6O5NsCk520ygNiHyof1Yc7l/qYuL1BrUcSKejL0fXNLZ5UdDYEk6e+NpBOdUdFAMJplc4XYU3ll
Zv+icQ+hPtYHeXom0tCT/aooUJzjlASwPqjQDYmxKBbPDwVaNMT1nMSpa3wskL/GtVd4koKSljKz
Vqm0aK3XtgIjjGTNXKzztkv4jijJV0Boh+IZTPB0aloeWKMQGCh+Sj8a/9rb0qfKeoDhb0d5T9p0
IS4FEHTnbg9EWVCrZQuhuRrj2VrTqUtwNA7eQDGLgJpmqCOHDXaqWI+X4fhSblGfnHXg2S22cXUd
AGkdj9CAMYBTXY+e0/Fw+QxPLbtuoSKa2YasQPF0MRIQ8Oqd3HsusIcAR4MSzei6HC3SxnTmzk8F
whAg+lMUt8O6P5ppYo4ocRn8hYneENQlbDM9Wkeltu+sFqGiQ5yJpDela009VM0M7srUzUH7GGvH
gP9zBqtbR0WtZRn8H7CzDEJAgn5G5bC14gx9XExWZYYaMyAhcCqn1Y3cMMfM39dWZAOwH7oU72v8
LQBDt1LPGoETW2cxNw4qG6UX55SGhVT7jZIE+/S7CqZmYZ9szG26iK/7Qx4S785HrxVgKP42hAc6
eFkXHgqHYPehUvL0xJTDmHU0N4K9FGbXlfUtkBMiDHurfgSCslNl2yq6uXxGz95eTiJn/PlDEill
C4kJ8tuKw+ocAKGgUqKFV4WxLLsZ++hsHyHPQHAP87PAW6JyCqKRqJ93nurv2zpZlJm6rrpVEt+W
lvrgzSG0nm0ikwWkZ1RFodIbzsPpapp92vhRbPr7xrspO4V48ItoKpMyvr+8iHOCOMM2LYvfJoVy
L9TkrMocNZCGsJqtlpkUBJQhQICwOmTeUjIRoargMfj7vlWcKPZQNH8TjdYml18vz2jqWCBDa6p4
nkRE5NhAjiwkEQGyvOnjYI96gd6LN0K7rXU0MKupE9fol05SR/I/Lss8V2Jsv46E8voyEv0g64Jg
r6du1UULKRocBFYcNc23vRLukgT1dGi80QUb90DMv/2jjQQBvAHceoSoUHV2Om1DKepEsdJgL8K5
pNmT2pW27m1mk4tT+wi/GW2wKNjDXeCswrb28kbri2CvJmvR/6CI+eXxfWAdLq/o1GU7FsPZM1Hp
t4FOIab1h0URNkSL0ScX13Zdordq7hac27rYP7itLICtI5T9yd95dGiKstBSeGEQRwdbgkZ5jsKO
eIHrm+1CexiEpziSnMtTPA9aM6FAz4DvwHqK+Zc+G4aSJgM0db5QV8K6u42ugk1Qu8pKn0utsUf0
5A1iohjXEuAWQJ9lcMtZFrTtA6kL9oKKJpUrH4fy2gsfBHkVzN2FyZ1jR0NBMo+17J0exCQv4FHQ
Ntj7rnpDSbVWyTgXZviEBj6bz5EQ7rXxBc1sByZk9/TNIPViv5cIeOnflwDzXaKpCuiE5LA4oCGb
HA6Rs/wAQCKyluDRuv9Y3Nx/u3G/flBAJl6hE2/r2s/u4ma03WDx/v320drc7gZ7baC1dYvG2uf1
3e07mn5v7btbe7GdOQTsulyaCKfoY4A1KW3eY7X8CLaP3ugwN/05o+DMpmTbj6YX1CrDdzR46He0
maASTKigHLaSk73M1NeeA/9yn+cmUaONtIr9Bm+/Boyr/KVVQxLEqO0b3gRxO6qhLaf9qgXQExqY
uzUdQcDqD7YY31f6IWsKuxNy0naKg6qy1eVLNrm+4LuCu6xCM545sUKfhJE0Bvs42+lxQoJiRlFN
CQCDGbA4mIGHWP3pcW+6WG273MLNSjS8LiVUVTBU5cwxmVpihpEBUwBUkgC24h6Y2AsRcKMmrDoj
sscgJWYmLQy6R0QfTDcfhXFvSo4ePgpp4tKY9KoD2MW42IjS9wCkf95fqOWceAlOhsQb7nmMknuP
DelAbhjM6d/euZPPcw9aSxtACw1Y2LZN1b1ZaNJG8bqZfswJvYgUBBIRWD0Q35ncskZp1wGgTMAc
yp1ZiE6E8rFGrBC6/JonwDKy5sCxJrTjiUBu0eLUr8VU9XAeCb0JLM+pxZ3lBY6Qz8zsM1zHaZYT
Sdz6deZIAewISUp8JZrAUUCP5YjwKEsolYmO4u9rdYicxGiI0Zg7SQlWPWAWpJ1gvlMpt7XhtZCf
A/++69GJuWojp9ESEgWhjYsKHTNjzX9WIl4YL18D1qGcOZE87Pf4hsppcm869697kDbHAA9+AqkY
uqhbQrdfr54Xvb14N+0teVkr/Yy+mLIEjpeNBy8L2qwNkfWE+RgH6FhDh/k6iOxIuVVi4BkgGDDM
ZPom7FUIVNENjH5c1J9wJ0LpajkMmjjcD+Jz2aIkM3MUCT3itZMqum1oz9r4dPlmnefskYyGxcGA
kRS0PvGtK6peZVGVJ+FeqZ4kE7pXooARCuSVLAC5wbM2AurHLaHf6OGDKghA6bsZZRQGdXNg2BPK
E21egL4VWVIIsz9VnjV4V+vcx9x7QwJRmTQA+D8t5nDwJu/ckRTuktNMHDJa++G+jb6pq0hbNcEj
zRZ1dXd5XaeUCZgNsbgK3hpENE5n4+leKKTCEO1BsHKLBlRAv/kNeOI0G9Ail0VNHZpjUZzbFjbw
f2gDUXREQ5mb+1uvzWJSt69ZGhALra02XKzLMqemh1Jb9OZJJhJZfH5AL4cQrmge7SVqt8MyoQtU
apbqjUevhdmw0KQ60GTEMdCXh7Qs/+C1bStZXkMhLRUXArjM2ojlBrt7oVh5vnQdtqVdtqTSb4Vg
WaLGokJnlBXe9xHWoevcsv3oBOUtfVWv6tqu+hfZJGX4tUGisYd5EtWbQF8b0lVIN5H8DUBkM8/X
1KFDkSDWC1Y3XAfuWof62IxCVEb7cKQrJMJQyKanV6lU2nQugz91i3SErgAXhz56eNfcuaNhnAhW
Eu3l8B2x+WguoD112HQGfwStzsJk3EtSl+GgWTG2woJhKrTjJhqvy+SqDEyCmsSOAneGVjPLN2Gx
IhQHIGREQRCU48muIqNuvHxso32mo2VIaUkUbRGenTnSkzP7Uwrvq2A+mS5ZTbQX8+99eq1ZjpQ9
iuY60GNi5s/RXGP05E4dyePcFhUeGHJQHXZKjyySUvMdSZV4cfmeTp08AKV8lnMwkA1uu2iv1WBf
xdLJxp2o1QvJwKu9D416makzZumUCXgkin+zpU4ZYJhClOQ7QXyViGDpVVsiZOPMcZicE7JQMNVY
CFXhFg4go30IgkvcJlo5cnuwGiRgBduqHiPh4/LyTbnl4KYF+TF4NdClxFe0ibFl5HoMb0b2tZt0
yNZmJRIEdG69eFjE3ugoGtFG2xQewnCukHpinpDNgHdgE5zvne73goUYe7BvTIATF6gJ1aMrpQdj
w6gfYnVzeaoT23csjd8+NVG7RJAx01Y5FMUaQNwqHi19dVnKedKIgVVgOipy2WhO4zGtBjlUE0TW
w30TyaCtjpPSERMDkEdF1ixAjZ4stK4bV71UAiCnMLydUYfRdaAb3hKtVUAuFvL8cejgG1KjCWeO
8IQKQLk6tBp09GeB16nyBDKZ5MFShvll+asaIBQIq79TNSV9ilZwxXOkmn4D4+XL5UWZ0G9AMkK9
Il7xiTJyXYiMQu3xmHZ9cR/H6V1miERR5tyNKXMWMRiV9aygJAQg6KfT0+Tap5ERJ3tULQIMOrVK
0oxRRTTfFVBEIFMfBl9OshRxX7QmCDO66DwXCn4nleWQcI9wBPhwYTwahkCtJtl3AykHADapAsnc
tCQRuDHqr/IsTeLEwp4IZD8/iuSB8URJy7RN9lWUkbi39eexS/6+NoIMdNiiaBp2nsHU/JGMSMxC
z0M/zL6qzHiBwyJe14DBRslcFjwZUl3e+Go6h2nNqwaEJ1F9iI5aAHvDxOTfqkAXvTQEtMa+k1vU
8a4M39VQFlbqxipSZiI6Z/FsJgztOEApAigJSks5k0IRAn2kCoT54nPRAM9KEgDUncDCymxzbxlO
Kz03QKVLQeViSHaszyTl+F1k8jXQgukqqzGVFO4N63XP6rPKS/aKlxBEs3uUpMTaPxHCkpvYRnRu
8mz3KbIsVoyK8X2l1UTXvvYVJQJQkv/eTf+cyp9SeJglfwSKmhiH6X5AWgXI83bOsDuGesaUOXPq
mBz8i9Jz+B5IcnBPZK92ddRRKdmDV35Zm71AguwBHUYqyOy3hrQStWwjpeZSFShw42rXhKvpz8z1
rB32cxBAe0BdIQP24hGdJKkS2sbEkqKA0nSoBwJDxaY2qt9BuH73/v493Xeogbi8wlM3A9C+ALNC
2hFYstxhQVrVT80EhyWnwUEctwhF4nx6SylZ5OJcxc/k1QAqM+YGvgyACXLxbSOWA1Gp2BTHfd0U
TgubB0E/liRPED2q434TWj0p4ZOMZbIugu8pUO//wYwBVYYbClQ8lY8ZaEnmlZUXpHsRb4htdnhW
fZhHANJH77FX1B5J8j5cXxZ61iWEzQX2HmODwJOCQDKnWoEEMXrAk0/3GtBYBO9bPq7lPn9OZNvq
gO2hbxNw80gHxXoVtdQhA7DuDaS4Fe1HaOu/3vr/9j/ymx9BofrX/8Hv3/JiqEI/oNxvf/1/TU2r
lyR8yX4hTfXx0vySf//ljr5QNP6Gb/X/sI/98Zd/Pf0tvvWbLOeFvpz8ZpGhx3G4bT6q4fBRNwm9
/NMfo8Kg2Ydu8jCj9/nZJ/7SH/qc7b/90C8fn+O6H4qP//3Xy3saZg7mWYVv9F+//Wjz/r//kgFO
hD35r7Nvfc7n0jcSrBtt3vFxQbK+oJQN1G+sQvvz179+SfLM/+3nkqJ8QTcvWKdY1T9EHa3kv1uA
s/FMLNLlP3Np7D+W5nP+qNz56fnL8hcNKWqggwGajv2CHj2ev6p+QbAOGE3QQv9h0weO4k9PX5G/
oNyU0Q/9tvt4+U+mb3xBKolResDv+7E6/yer8JY3GWWX1A/z7PgSMAv0r9wA7gNHN0DWvgCKBgW3
eEkmb4D6RUVcB3ikDL7y84D8nyzBBT2gIR74VxaB+8TRIijaFxUBWewyapY+f3HnwMI5APiRrML4
/c+aPtx2BiX/k/MXv4DpE80gDA/0+AJgYXAw0Eany7+vy3/Y9GXUBf/s9FXpC1KZsCOBo/L5Cwfq
eBVU/Qv4FFAIyloc/8Pmj873H4P6YU/88TT/nVdQ0b+YKLpHQShgE9mv81eAERoxOMn/0FOAYNlP
KwFoQlVH8xlCYT9mCcv6+BTgrWQ3AVXHf0MJ/AWD4Q+LyQ7C5P3ToAIb/ZFVNvsHfjcnzj9wZC/h
qTj5c8y8+vHlP82tX09U5Ke1c/TD362fTzG//fXf5ncu+UTW75P6/f9chx/VS/UWDJ8/GH4bpfuS
wiY7snVt4FfSl+SX+4+qCmleDcdPH8Kj2PI/h3dmKv6hEi9Jcz+6X+7yhga/fH1JPurfP/jDwPy0
MH5aQl7R4KPK/t0sPq3YnxWC0/KR1clL9n4ygx8m4s9+/Mf6/LEvxxJ+e31+VsL9S52+ZOHLyad/
aPaf/fQj3Ia84j79Q2n+7Ke/ftSUbez0yvxQSZdlTN2eP5yM8zvFOWn/7g/gVrMPvyUfL9Wv/x8A
AP//</cx:binary>
              </cx:geoCache>
            </cx:geography>
          </cx:layoutPr>
        </cx:series>
      </cx:plotAreaRegion>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chart" Target="../charts/chart1.xml"/><Relationship Id="rId18" Type="http://schemas.openxmlformats.org/officeDocument/2006/relationships/chart" Target="../charts/chart6.xml"/><Relationship Id="rId3" Type="http://schemas.openxmlformats.org/officeDocument/2006/relationships/image" Target="../media/image3.svg"/><Relationship Id="rId7" Type="http://schemas.openxmlformats.org/officeDocument/2006/relationships/image" Target="../media/image7.svg"/><Relationship Id="rId12" Type="http://schemas.microsoft.com/office/2014/relationships/chartEx" Target="../charts/chartEx1.xml"/><Relationship Id="rId17" Type="http://schemas.openxmlformats.org/officeDocument/2006/relationships/chart" Target="../charts/chart5.xml"/><Relationship Id="rId2" Type="http://schemas.openxmlformats.org/officeDocument/2006/relationships/image" Target="../media/image2.png"/><Relationship Id="rId16" Type="http://schemas.openxmlformats.org/officeDocument/2006/relationships/chart" Target="../charts/chart4.xml"/><Relationship Id="rId1" Type="http://schemas.openxmlformats.org/officeDocument/2006/relationships/image" Target="../media/image1.jpg"/><Relationship Id="rId6" Type="http://schemas.openxmlformats.org/officeDocument/2006/relationships/image" Target="../media/image6.png"/><Relationship Id="rId11" Type="http://schemas.openxmlformats.org/officeDocument/2006/relationships/image" Target="../media/image11.svg"/><Relationship Id="rId5" Type="http://schemas.openxmlformats.org/officeDocument/2006/relationships/image" Target="../media/image5.svg"/><Relationship Id="rId15" Type="http://schemas.openxmlformats.org/officeDocument/2006/relationships/chart" Target="../charts/chart3.xml"/><Relationship Id="rId10" Type="http://schemas.openxmlformats.org/officeDocument/2006/relationships/image" Target="../media/image10.png"/><Relationship Id="rId19" Type="http://schemas.openxmlformats.org/officeDocument/2006/relationships/chart" Target="../charts/chart7.xml"/><Relationship Id="rId4" Type="http://schemas.openxmlformats.org/officeDocument/2006/relationships/image" Target="../media/image4.png"/><Relationship Id="rId9" Type="http://schemas.openxmlformats.org/officeDocument/2006/relationships/image" Target="../media/image9.svg"/><Relationship Id="rId1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1" Type="http://schemas.microsoft.com/office/2014/relationships/chartEx" Target="../charts/chartEx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0</xdr:col>
      <xdr:colOff>438150</xdr:colOff>
      <xdr:row>0</xdr:row>
      <xdr:rowOff>38100</xdr:rowOff>
    </xdr:from>
    <xdr:to>
      <xdr:col>2</xdr:col>
      <xdr:colOff>521970</xdr:colOff>
      <xdr:row>2</xdr:row>
      <xdr:rowOff>158115</xdr:rowOff>
    </xdr:to>
    <xdr:pic>
      <xdr:nvPicPr>
        <xdr:cNvPr id="3" name="Picture 2">
          <a:extLst>
            <a:ext uri="{FF2B5EF4-FFF2-40B4-BE49-F238E27FC236}">
              <a16:creationId xmlns:a16="http://schemas.microsoft.com/office/drawing/2014/main" id="{D8D3FA03-53EC-E419-9AA3-7313237BB1D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38150" y="38100"/>
          <a:ext cx="1455420" cy="739140"/>
        </a:xfrm>
        <a:prstGeom prst="rect">
          <a:avLst/>
        </a:prstGeom>
      </xdr:spPr>
    </xdr:pic>
    <xdr:clientData/>
  </xdr:twoCellAnchor>
  <xdr:twoCellAnchor editAs="oneCell">
    <xdr:from>
      <xdr:col>0</xdr:col>
      <xdr:colOff>51857</xdr:colOff>
      <xdr:row>8</xdr:row>
      <xdr:rowOff>178856</xdr:rowOff>
    </xdr:from>
    <xdr:to>
      <xdr:col>2</xdr:col>
      <xdr:colOff>318557</xdr:colOff>
      <xdr:row>14</xdr:row>
      <xdr:rowOff>17990</xdr:rowOff>
    </xdr:to>
    <mc:AlternateContent xmlns:mc="http://schemas.openxmlformats.org/markup-compatibility/2006" xmlns:a14="http://schemas.microsoft.com/office/drawing/2010/main">
      <mc:Choice Requires="a14">
        <xdr:graphicFrame macro="">
          <xdr:nvGraphicFramePr>
            <xdr:cNvPr id="30" name="Type">
              <a:extLst>
                <a:ext uri="{FF2B5EF4-FFF2-40B4-BE49-F238E27FC236}">
                  <a16:creationId xmlns:a16="http://schemas.microsoft.com/office/drawing/2014/main" id="{C4D8CB03-CC0C-602F-3151-D70FD9B4EC1D}"/>
                </a:ext>
              </a:extLst>
            </xdr:cNvPr>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mlns="">
        <xdr:sp macro="" textlink="">
          <xdr:nvSpPr>
            <xdr:cNvPr id="0" name=""/>
            <xdr:cNvSpPr>
              <a:spLocks noTextEdit="1"/>
            </xdr:cNvSpPr>
          </xdr:nvSpPr>
          <xdr:spPr>
            <a:xfrm>
              <a:off x="51857" y="1872189"/>
              <a:ext cx="1642533" cy="918634"/>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42332</xdr:colOff>
      <xdr:row>14</xdr:row>
      <xdr:rowOff>17990</xdr:rowOff>
    </xdr:from>
    <xdr:to>
      <xdr:col>2</xdr:col>
      <xdr:colOff>318556</xdr:colOff>
      <xdr:row>21</xdr:row>
      <xdr:rowOff>74081</xdr:rowOff>
    </xdr:to>
    <mc:AlternateContent xmlns:mc="http://schemas.openxmlformats.org/markup-compatibility/2006" xmlns:a14="http://schemas.microsoft.com/office/drawing/2010/main">
      <mc:Choice Requires="a14">
        <xdr:graphicFrame macro="">
          <xdr:nvGraphicFramePr>
            <xdr:cNvPr id="31" name="Financial Year">
              <a:extLst>
                <a:ext uri="{FF2B5EF4-FFF2-40B4-BE49-F238E27FC236}">
                  <a16:creationId xmlns:a16="http://schemas.microsoft.com/office/drawing/2014/main" id="{01D73D09-2154-7C24-8E44-B07A0D90A361}"/>
                </a:ext>
              </a:extLst>
            </xdr:cNvPr>
            <xdr:cNvGraphicFramePr/>
          </xdr:nvGraphicFramePr>
          <xdr:xfrm>
            <a:off x="0" y="0"/>
            <a:ext cx="0" cy="0"/>
          </xdr:xfrm>
          <a:graphic>
            <a:graphicData uri="http://schemas.microsoft.com/office/drawing/2010/slicer">
              <sle:slicer xmlns:sle="http://schemas.microsoft.com/office/drawing/2010/slicer" name="Financial Year"/>
            </a:graphicData>
          </a:graphic>
        </xdr:graphicFrame>
      </mc:Choice>
      <mc:Fallback xmlns="">
        <xdr:sp macro="" textlink="">
          <xdr:nvSpPr>
            <xdr:cNvPr id="0" name=""/>
            <xdr:cNvSpPr>
              <a:spLocks noTextEdit="1"/>
            </xdr:cNvSpPr>
          </xdr:nvSpPr>
          <xdr:spPr>
            <a:xfrm>
              <a:off x="42332" y="2790823"/>
              <a:ext cx="1652057" cy="1315508"/>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0</xdr:colOff>
      <xdr:row>1</xdr:row>
      <xdr:rowOff>0</xdr:rowOff>
    </xdr:from>
    <xdr:to>
      <xdr:col>9</xdr:col>
      <xdr:colOff>247650</xdr:colOff>
      <xdr:row>1</xdr:row>
      <xdr:rowOff>247650</xdr:rowOff>
    </xdr:to>
    <xdr:sp macro="" textlink="">
      <xdr:nvSpPr>
        <xdr:cNvPr id="33" name="Oval 32">
          <a:extLst>
            <a:ext uri="{FF2B5EF4-FFF2-40B4-BE49-F238E27FC236}">
              <a16:creationId xmlns:a16="http://schemas.microsoft.com/office/drawing/2014/main" id="{2E287ADA-3E98-4270-AF9C-DB4842AF4CA7}"/>
            </a:ext>
          </a:extLst>
        </xdr:cNvPr>
        <xdr:cNvSpPr/>
      </xdr:nvSpPr>
      <xdr:spPr>
        <a:xfrm>
          <a:off x="6172200" y="180975"/>
          <a:ext cx="247650" cy="247650"/>
        </a:xfrm>
        <a:prstGeom prst="ellipse">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twoCellAnchor>
    <xdr:from>
      <xdr:col>10</xdr:col>
      <xdr:colOff>552450</xdr:colOff>
      <xdr:row>1</xdr:row>
      <xdr:rowOff>0</xdr:rowOff>
    </xdr:from>
    <xdr:to>
      <xdr:col>11</xdr:col>
      <xdr:colOff>114300</xdr:colOff>
      <xdr:row>1</xdr:row>
      <xdr:rowOff>247650</xdr:rowOff>
    </xdr:to>
    <xdr:sp macro="" textlink="">
      <xdr:nvSpPr>
        <xdr:cNvPr id="34" name="Oval 33">
          <a:extLst>
            <a:ext uri="{FF2B5EF4-FFF2-40B4-BE49-F238E27FC236}">
              <a16:creationId xmlns:a16="http://schemas.microsoft.com/office/drawing/2014/main" id="{09EA465D-CCAD-493D-9800-E259D18C5406}"/>
            </a:ext>
          </a:extLst>
        </xdr:cNvPr>
        <xdr:cNvSpPr/>
      </xdr:nvSpPr>
      <xdr:spPr>
        <a:xfrm>
          <a:off x="7410450" y="180975"/>
          <a:ext cx="247650" cy="247650"/>
        </a:xfrm>
        <a:prstGeom prst="ellipse">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twoCellAnchor>
    <xdr:from>
      <xdr:col>9</xdr:col>
      <xdr:colOff>304800</xdr:colOff>
      <xdr:row>1</xdr:row>
      <xdr:rowOff>0</xdr:rowOff>
    </xdr:from>
    <xdr:to>
      <xdr:col>10</xdr:col>
      <xdr:colOff>295275</xdr:colOff>
      <xdr:row>1</xdr:row>
      <xdr:rowOff>342900</xdr:rowOff>
    </xdr:to>
    <xdr:sp macro="" textlink="">
      <xdr:nvSpPr>
        <xdr:cNvPr id="35" name="TextBox 34">
          <a:extLst>
            <a:ext uri="{FF2B5EF4-FFF2-40B4-BE49-F238E27FC236}">
              <a16:creationId xmlns:a16="http://schemas.microsoft.com/office/drawing/2014/main" id="{D23F217D-386F-4246-F7A1-89BCB71CA1B4}"/>
            </a:ext>
          </a:extLst>
        </xdr:cNvPr>
        <xdr:cNvSpPr txBox="1"/>
      </xdr:nvSpPr>
      <xdr:spPr>
        <a:xfrm>
          <a:off x="6477000" y="180975"/>
          <a:ext cx="676275" cy="3429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AU" sz="1100"/>
            <a:t>Online</a:t>
          </a:r>
        </a:p>
      </xdr:txBody>
    </xdr:sp>
    <xdr:clientData/>
  </xdr:twoCellAnchor>
  <xdr:twoCellAnchor>
    <xdr:from>
      <xdr:col>11</xdr:col>
      <xdr:colOff>171450</xdr:colOff>
      <xdr:row>1</xdr:row>
      <xdr:rowOff>0</xdr:rowOff>
    </xdr:from>
    <xdr:to>
      <xdr:col>12</xdr:col>
      <xdr:colOff>161925</xdr:colOff>
      <xdr:row>1</xdr:row>
      <xdr:rowOff>342900</xdr:rowOff>
    </xdr:to>
    <xdr:sp macro="" textlink="">
      <xdr:nvSpPr>
        <xdr:cNvPr id="36" name="TextBox 35">
          <a:extLst>
            <a:ext uri="{FF2B5EF4-FFF2-40B4-BE49-F238E27FC236}">
              <a16:creationId xmlns:a16="http://schemas.microsoft.com/office/drawing/2014/main" id="{D78CBF83-7F5B-4696-918C-DA15432F7E92}"/>
            </a:ext>
          </a:extLst>
        </xdr:cNvPr>
        <xdr:cNvSpPr txBox="1"/>
      </xdr:nvSpPr>
      <xdr:spPr>
        <a:xfrm>
          <a:off x="7715250" y="180975"/>
          <a:ext cx="676275" cy="3429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AU" sz="1100"/>
            <a:t>Store</a:t>
          </a:r>
        </a:p>
      </xdr:txBody>
    </xdr:sp>
    <xdr:clientData/>
  </xdr:twoCellAnchor>
  <xdr:twoCellAnchor editAs="oneCell">
    <xdr:from>
      <xdr:col>0</xdr:col>
      <xdr:colOff>42332</xdr:colOff>
      <xdr:row>21</xdr:row>
      <xdr:rowOff>73022</xdr:rowOff>
    </xdr:from>
    <xdr:to>
      <xdr:col>2</xdr:col>
      <xdr:colOff>318899</xdr:colOff>
      <xdr:row>35</xdr:row>
      <xdr:rowOff>84664</xdr:rowOff>
    </xdr:to>
    <mc:AlternateContent xmlns:mc="http://schemas.openxmlformats.org/markup-compatibility/2006" xmlns:a14="http://schemas.microsoft.com/office/drawing/2010/main">
      <mc:Choice Requires="a14">
        <xdr:graphicFrame macro="">
          <xdr:nvGraphicFramePr>
            <xdr:cNvPr id="38" name="State">
              <a:extLst>
                <a:ext uri="{FF2B5EF4-FFF2-40B4-BE49-F238E27FC236}">
                  <a16:creationId xmlns:a16="http://schemas.microsoft.com/office/drawing/2014/main" id="{ED371206-13FA-2E6B-6362-B5CFE29CD2C5}"/>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42332" y="4105272"/>
              <a:ext cx="1652400" cy="2583392"/>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446613</xdr:colOff>
      <xdr:row>3</xdr:row>
      <xdr:rowOff>21168</xdr:rowOff>
    </xdr:from>
    <xdr:to>
      <xdr:col>11</xdr:col>
      <xdr:colOff>214947</xdr:colOff>
      <xdr:row>8</xdr:row>
      <xdr:rowOff>35985</xdr:rowOff>
    </xdr:to>
    <xdr:grpSp>
      <xdr:nvGrpSpPr>
        <xdr:cNvPr id="59" name="Group 58">
          <a:extLst>
            <a:ext uri="{FF2B5EF4-FFF2-40B4-BE49-F238E27FC236}">
              <a16:creationId xmlns:a16="http://schemas.microsoft.com/office/drawing/2014/main" id="{889CB492-9165-DB5D-7F29-6655DAFC1D34}"/>
            </a:ext>
          </a:extLst>
        </xdr:cNvPr>
        <xdr:cNvGrpSpPr/>
      </xdr:nvGrpSpPr>
      <xdr:grpSpPr>
        <a:xfrm>
          <a:off x="5262030" y="814918"/>
          <a:ext cx="2520000" cy="914400"/>
          <a:chOff x="4690530" y="804333"/>
          <a:chExt cx="2520001" cy="914400"/>
        </a:xfrm>
      </xdr:grpSpPr>
      <xdr:grpSp>
        <xdr:nvGrpSpPr>
          <xdr:cNvPr id="12" name="Group 11">
            <a:extLst>
              <a:ext uri="{FF2B5EF4-FFF2-40B4-BE49-F238E27FC236}">
                <a16:creationId xmlns:a16="http://schemas.microsoft.com/office/drawing/2014/main" id="{3C1309A1-9056-4060-A8B8-275699233534}"/>
              </a:ext>
            </a:extLst>
          </xdr:cNvPr>
          <xdr:cNvGrpSpPr/>
        </xdr:nvGrpSpPr>
        <xdr:grpSpPr>
          <a:xfrm>
            <a:off x="4690530" y="814917"/>
            <a:ext cx="2520001" cy="900184"/>
            <a:chOff x="1352548" y="1066800"/>
            <a:chExt cx="2511314" cy="905475"/>
          </a:xfrm>
          <a:scene3d>
            <a:camera prst="orthographicFront">
              <a:rot lat="0" lon="0" rev="0"/>
            </a:camera>
            <a:lightRig rig="contrasting" dir="t">
              <a:rot lat="0" lon="0" rev="1500000"/>
            </a:lightRig>
          </a:scene3d>
        </xdr:grpSpPr>
        <xdr:sp macro="" textlink="">
          <xdr:nvSpPr>
            <xdr:cNvPr id="13" name="Rectangle: Rounded Corners 12">
              <a:extLst>
                <a:ext uri="{FF2B5EF4-FFF2-40B4-BE49-F238E27FC236}">
                  <a16:creationId xmlns:a16="http://schemas.microsoft.com/office/drawing/2014/main" id="{69A236CA-DF0D-DB80-880F-479BC8A588F8}"/>
                </a:ext>
              </a:extLst>
            </xdr:cNvPr>
            <xdr:cNvSpPr/>
          </xdr:nvSpPr>
          <xdr:spPr>
            <a:xfrm>
              <a:off x="1352548" y="1066800"/>
              <a:ext cx="2511314" cy="905475"/>
            </a:xfrm>
            <a:prstGeom prst="roundRect">
              <a:avLst/>
            </a:prstGeom>
            <a:solidFill>
              <a:schemeClr val="bg2">
                <a:lumMod val="50000"/>
              </a:schemeClr>
            </a:solidFill>
            <a:ln>
              <a:noFill/>
            </a:ln>
            <a:effectLst>
              <a:outerShdw blurRad="149987" dist="250190" dir="8460000" algn="ctr">
                <a:srgbClr val="000000">
                  <a:alpha val="28000"/>
                </a:srgbClr>
              </a:outerShdw>
            </a:effectLst>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sp macro="" textlink="">
          <xdr:nvSpPr>
            <xdr:cNvPr id="15" name="TextBox 14">
              <a:extLst>
                <a:ext uri="{FF2B5EF4-FFF2-40B4-BE49-F238E27FC236}">
                  <a16:creationId xmlns:a16="http://schemas.microsoft.com/office/drawing/2014/main" id="{C21BB4B1-4434-A70F-10EA-4530A82A4921}"/>
                </a:ext>
              </a:extLst>
            </xdr:cNvPr>
            <xdr:cNvSpPr txBox="1"/>
          </xdr:nvSpPr>
          <xdr:spPr>
            <a:xfrm>
              <a:off x="2035984" y="1077445"/>
              <a:ext cx="1803511" cy="521631"/>
            </a:xfrm>
            <a:prstGeom prst="rect">
              <a:avLst/>
            </a:prstGeom>
            <a:noFill/>
            <a:ln w="9525" cmpd="sng">
              <a:noFill/>
            </a:ln>
            <a:effectLst>
              <a:outerShdw blurRad="149987" dist="250190" dir="8460000" algn="ctr">
                <a:srgbClr val="000000">
                  <a:alpha val="28000"/>
                </a:srgbClr>
              </a:outerShdw>
            </a:effectLst>
            <a:sp3d prstMaterial="metal">
              <a:bevelT w="88900" h="889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AU" sz="1400" b="1">
                  <a:solidFill>
                    <a:schemeClr val="bg1"/>
                  </a:solidFill>
                </a:rPr>
                <a:t>Avg Sales per Transaction</a:t>
              </a:r>
            </a:p>
          </xdr:txBody>
        </xdr:sp>
        <xdr:sp macro="" textlink="Total_SalesAverage!H5">
          <xdr:nvSpPr>
            <xdr:cNvPr id="16" name="TextBox 15">
              <a:extLst>
                <a:ext uri="{FF2B5EF4-FFF2-40B4-BE49-F238E27FC236}">
                  <a16:creationId xmlns:a16="http://schemas.microsoft.com/office/drawing/2014/main" id="{50417D1D-E189-2103-9868-9B6322900D6D}"/>
                </a:ext>
              </a:extLst>
            </xdr:cNvPr>
            <xdr:cNvSpPr txBox="1"/>
          </xdr:nvSpPr>
          <xdr:spPr>
            <a:xfrm>
              <a:off x="2162175" y="1587871"/>
              <a:ext cx="1533525" cy="247650"/>
            </a:xfrm>
            <a:prstGeom prst="rect">
              <a:avLst/>
            </a:prstGeom>
            <a:noFill/>
            <a:ln w="9525" cmpd="sng">
              <a:noFill/>
            </a:ln>
            <a:effectLst>
              <a:outerShdw blurRad="149987" dist="250190" dir="8460000" algn="ctr">
                <a:srgbClr val="000000">
                  <a:alpha val="28000"/>
                </a:srgbClr>
              </a:outerShdw>
            </a:effectLst>
            <a:sp3d prstMaterial="metal">
              <a:bevelT w="88900" h="889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92295BF-0C16-42E7-8609-9611F8040E44}" type="TxLink">
                <a:rPr lang="en-US" sz="1400" b="1" i="0" u="none" strike="noStrike">
                  <a:solidFill>
                    <a:schemeClr val="bg1"/>
                  </a:solidFill>
                  <a:latin typeface="Cambria"/>
                  <a:ea typeface="Cambria"/>
                </a:rPr>
                <a:pPr algn="ctr"/>
                <a:t> $707 </a:t>
              </a:fld>
              <a:endParaRPr lang="en-AU" sz="4000" b="1">
                <a:solidFill>
                  <a:schemeClr val="bg1"/>
                </a:solidFill>
              </a:endParaRPr>
            </a:p>
          </xdr:txBody>
        </xdr:sp>
      </xdr:grpSp>
      <xdr:pic>
        <xdr:nvPicPr>
          <xdr:cNvPr id="41" name="Graphic 40" descr="Shopping cart">
            <a:extLst>
              <a:ext uri="{FF2B5EF4-FFF2-40B4-BE49-F238E27FC236}">
                <a16:creationId xmlns:a16="http://schemas.microsoft.com/office/drawing/2014/main" id="{BE5DD92C-4237-A973-DA55-87393D98DFFC}"/>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4773079" y="804333"/>
            <a:ext cx="914400" cy="914400"/>
          </a:xfrm>
          <a:prstGeom prst="rect">
            <a:avLst/>
          </a:prstGeom>
        </xdr:spPr>
      </xdr:pic>
    </xdr:grpSp>
    <xdr:clientData/>
  </xdr:twoCellAnchor>
  <xdr:twoCellAnchor>
    <xdr:from>
      <xdr:col>3</xdr:col>
      <xdr:colOff>263523</xdr:colOff>
      <xdr:row>2</xdr:row>
      <xdr:rowOff>169335</xdr:rowOff>
    </xdr:from>
    <xdr:to>
      <xdr:col>7</xdr:col>
      <xdr:colOff>31856</xdr:colOff>
      <xdr:row>8</xdr:row>
      <xdr:rowOff>4235</xdr:rowOff>
    </xdr:to>
    <xdr:grpSp>
      <xdr:nvGrpSpPr>
        <xdr:cNvPr id="60" name="Group 59">
          <a:extLst>
            <a:ext uri="{FF2B5EF4-FFF2-40B4-BE49-F238E27FC236}">
              <a16:creationId xmlns:a16="http://schemas.microsoft.com/office/drawing/2014/main" id="{809F0C11-93B8-9FD3-A3C9-093685C7BE77}"/>
            </a:ext>
          </a:extLst>
        </xdr:cNvPr>
        <xdr:cNvGrpSpPr/>
      </xdr:nvGrpSpPr>
      <xdr:grpSpPr>
        <a:xfrm>
          <a:off x="2327273" y="783168"/>
          <a:ext cx="2520000" cy="914400"/>
          <a:chOff x="3745437" y="761999"/>
          <a:chExt cx="2520000" cy="950984"/>
        </a:xfrm>
      </xdr:grpSpPr>
      <xdr:grpSp>
        <xdr:nvGrpSpPr>
          <xdr:cNvPr id="11" name="Group 10">
            <a:extLst>
              <a:ext uri="{FF2B5EF4-FFF2-40B4-BE49-F238E27FC236}">
                <a16:creationId xmlns:a16="http://schemas.microsoft.com/office/drawing/2014/main" id="{7F6C8D13-87D3-B04F-5DBB-D77F72D96D29}"/>
              </a:ext>
            </a:extLst>
          </xdr:cNvPr>
          <xdr:cNvGrpSpPr/>
        </xdr:nvGrpSpPr>
        <xdr:grpSpPr>
          <a:xfrm>
            <a:off x="3745437" y="812800"/>
            <a:ext cx="2520000" cy="900183"/>
            <a:chOff x="1352549" y="1066800"/>
            <a:chExt cx="2447926" cy="905475"/>
          </a:xfrm>
          <a:scene3d>
            <a:camera prst="orthographicFront">
              <a:rot lat="0" lon="0" rev="0"/>
            </a:camera>
            <a:lightRig rig="contrasting" dir="t">
              <a:rot lat="0" lon="0" rev="1500000"/>
            </a:lightRig>
          </a:scene3d>
        </xdr:grpSpPr>
        <xdr:sp macro="" textlink="">
          <xdr:nvSpPr>
            <xdr:cNvPr id="4" name="Rectangle: Rounded Corners 3">
              <a:extLst>
                <a:ext uri="{FF2B5EF4-FFF2-40B4-BE49-F238E27FC236}">
                  <a16:creationId xmlns:a16="http://schemas.microsoft.com/office/drawing/2014/main" id="{97F01C68-82E0-47A3-01E5-D9676AC3A0B9}"/>
                </a:ext>
              </a:extLst>
            </xdr:cNvPr>
            <xdr:cNvSpPr/>
          </xdr:nvSpPr>
          <xdr:spPr>
            <a:xfrm>
              <a:off x="1352549" y="1066800"/>
              <a:ext cx="2447926" cy="905475"/>
            </a:xfrm>
            <a:prstGeom prst="roundRect">
              <a:avLst/>
            </a:prstGeom>
            <a:solidFill>
              <a:schemeClr val="bg2">
                <a:lumMod val="50000"/>
              </a:schemeClr>
            </a:solidFill>
            <a:ln>
              <a:noFill/>
            </a:ln>
            <a:effectLst>
              <a:outerShdw blurRad="149987" dist="250190" dir="8460000" algn="ctr">
                <a:srgbClr val="000000">
                  <a:alpha val="28000"/>
                </a:srgbClr>
              </a:outerShdw>
            </a:effectLst>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sp macro="" textlink="">
          <xdr:nvSpPr>
            <xdr:cNvPr id="7" name="TextBox 6">
              <a:extLst>
                <a:ext uri="{FF2B5EF4-FFF2-40B4-BE49-F238E27FC236}">
                  <a16:creationId xmlns:a16="http://schemas.microsoft.com/office/drawing/2014/main" id="{66868FE6-23A4-653B-52E7-2FFE700B4D48}"/>
                </a:ext>
              </a:extLst>
            </xdr:cNvPr>
            <xdr:cNvSpPr txBox="1"/>
          </xdr:nvSpPr>
          <xdr:spPr>
            <a:xfrm>
              <a:off x="2181225" y="1190625"/>
              <a:ext cx="1533525" cy="247650"/>
            </a:xfrm>
            <a:prstGeom prst="rect">
              <a:avLst/>
            </a:prstGeom>
            <a:noFill/>
            <a:ln w="9525" cmpd="sng">
              <a:noFill/>
            </a:ln>
            <a:effectLst>
              <a:outerShdw blurRad="149987" dist="250190" dir="8460000" algn="ctr">
                <a:srgbClr val="000000">
                  <a:alpha val="28000"/>
                </a:srgbClr>
              </a:outerShdw>
            </a:effectLst>
            <a:sp3d prstMaterial="metal">
              <a:bevelT w="88900" h="889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AU" sz="1400" b="1">
                  <a:solidFill>
                    <a:schemeClr val="bg1"/>
                  </a:solidFill>
                </a:rPr>
                <a:t>Total Sales</a:t>
              </a:r>
            </a:p>
          </xdr:txBody>
        </xdr:sp>
        <xdr:sp macro="" textlink="Total_SalesAverage!G5">
          <xdr:nvSpPr>
            <xdr:cNvPr id="9" name="TextBox 8">
              <a:extLst>
                <a:ext uri="{FF2B5EF4-FFF2-40B4-BE49-F238E27FC236}">
                  <a16:creationId xmlns:a16="http://schemas.microsoft.com/office/drawing/2014/main" id="{DF46BA8E-68EF-4D48-BCB4-068D9E17E298}"/>
                </a:ext>
              </a:extLst>
            </xdr:cNvPr>
            <xdr:cNvSpPr txBox="1"/>
          </xdr:nvSpPr>
          <xdr:spPr>
            <a:xfrm>
              <a:off x="2162175" y="1577226"/>
              <a:ext cx="1533525" cy="247650"/>
            </a:xfrm>
            <a:prstGeom prst="rect">
              <a:avLst/>
            </a:prstGeom>
            <a:noFill/>
            <a:ln w="9525" cmpd="sng">
              <a:noFill/>
            </a:ln>
            <a:effectLst>
              <a:outerShdw blurRad="149987" dist="250190" dir="8460000" algn="ctr">
                <a:srgbClr val="000000">
                  <a:alpha val="28000"/>
                </a:srgbClr>
              </a:outerShdw>
            </a:effectLst>
            <a:sp3d prstMaterial="metal">
              <a:bevelT w="88900" h="889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069E329-E038-4A56-B4A8-E3754B84FEAF}" type="TxLink">
                <a:rPr lang="en-US" sz="1400" b="1" i="0" u="none" strike="noStrike">
                  <a:solidFill>
                    <a:schemeClr val="bg1"/>
                  </a:solidFill>
                  <a:latin typeface="Cambria"/>
                  <a:ea typeface="Cambria"/>
                </a:rPr>
                <a:pPr algn="ctr"/>
                <a:t> $3,186,258 </a:t>
              </a:fld>
              <a:endParaRPr lang="en-AU" sz="2400" b="1">
                <a:solidFill>
                  <a:schemeClr val="bg1"/>
                </a:solidFill>
              </a:endParaRPr>
            </a:p>
          </xdr:txBody>
        </xdr:sp>
      </xdr:grpSp>
      <xdr:pic>
        <xdr:nvPicPr>
          <xdr:cNvPr id="43" name="Graphic 42" descr="Money">
            <a:extLst>
              <a:ext uri="{FF2B5EF4-FFF2-40B4-BE49-F238E27FC236}">
                <a16:creationId xmlns:a16="http://schemas.microsoft.com/office/drawing/2014/main" id="{DDC68364-DB59-9FE8-F3E1-4C7D86ED9FD3}"/>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3820582" y="761999"/>
            <a:ext cx="914400" cy="914400"/>
          </a:xfrm>
          <a:prstGeom prst="rect">
            <a:avLst/>
          </a:prstGeom>
        </xdr:spPr>
      </xdr:pic>
    </xdr:grpSp>
    <xdr:clientData/>
  </xdr:twoCellAnchor>
  <xdr:twoCellAnchor>
    <xdr:from>
      <xdr:col>11</xdr:col>
      <xdr:colOff>644517</xdr:colOff>
      <xdr:row>2</xdr:row>
      <xdr:rowOff>169336</xdr:rowOff>
    </xdr:from>
    <xdr:to>
      <xdr:col>15</xdr:col>
      <xdr:colOff>412850</xdr:colOff>
      <xdr:row>8</xdr:row>
      <xdr:rowOff>4236</xdr:rowOff>
    </xdr:to>
    <xdr:grpSp>
      <xdr:nvGrpSpPr>
        <xdr:cNvPr id="46" name="Group 45">
          <a:extLst>
            <a:ext uri="{FF2B5EF4-FFF2-40B4-BE49-F238E27FC236}">
              <a16:creationId xmlns:a16="http://schemas.microsoft.com/office/drawing/2014/main" id="{A6E8657A-ABD0-8B30-C78A-BBC15474C0B2}"/>
            </a:ext>
          </a:extLst>
        </xdr:cNvPr>
        <xdr:cNvGrpSpPr/>
      </xdr:nvGrpSpPr>
      <xdr:grpSpPr>
        <a:xfrm>
          <a:off x="8211600" y="783169"/>
          <a:ext cx="2520000" cy="914400"/>
          <a:chOff x="7460192" y="772583"/>
          <a:chExt cx="2456392" cy="941458"/>
        </a:xfrm>
        <a:scene3d>
          <a:camera prst="orthographicFront">
            <a:rot lat="0" lon="0" rev="0"/>
          </a:camera>
          <a:lightRig rig="contrasting" dir="t">
            <a:rot lat="0" lon="0" rev="1500000"/>
          </a:lightRig>
        </a:scene3d>
      </xdr:grpSpPr>
      <xdr:grpSp>
        <xdr:nvGrpSpPr>
          <xdr:cNvPr id="17" name="Group 16">
            <a:extLst>
              <a:ext uri="{FF2B5EF4-FFF2-40B4-BE49-F238E27FC236}">
                <a16:creationId xmlns:a16="http://schemas.microsoft.com/office/drawing/2014/main" id="{78D9C6E4-2CAB-48DF-91B4-2754C63842BB}"/>
              </a:ext>
            </a:extLst>
          </xdr:cNvPr>
          <xdr:cNvGrpSpPr/>
        </xdr:nvGrpSpPr>
        <xdr:grpSpPr>
          <a:xfrm>
            <a:off x="7460192" y="813858"/>
            <a:ext cx="2456392" cy="900183"/>
            <a:chOff x="1352549" y="1066800"/>
            <a:chExt cx="2447926" cy="905475"/>
          </a:xfrm>
        </xdr:grpSpPr>
        <xdr:sp macro="" textlink="">
          <xdr:nvSpPr>
            <xdr:cNvPr id="18" name="Rectangle: Rounded Corners 17">
              <a:extLst>
                <a:ext uri="{FF2B5EF4-FFF2-40B4-BE49-F238E27FC236}">
                  <a16:creationId xmlns:a16="http://schemas.microsoft.com/office/drawing/2014/main" id="{AC56B0CE-A2DA-E235-2397-3DAC286AE6DF}"/>
                </a:ext>
              </a:extLst>
            </xdr:cNvPr>
            <xdr:cNvSpPr/>
          </xdr:nvSpPr>
          <xdr:spPr>
            <a:xfrm>
              <a:off x="1352549" y="1066800"/>
              <a:ext cx="2447926" cy="905475"/>
            </a:xfrm>
            <a:prstGeom prst="roundRect">
              <a:avLst/>
            </a:prstGeom>
            <a:solidFill>
              <a:schemeClr val="bg2">
                <a:lumMod val="50000"/>
              </a:schemeClr>
            </a:solidFill>
            <a:ln>
              <a:noFill/>
            </a:ln>
            <a:effectLst>
              <a:outerShdw blurRad="149987" dist="250190" dir="8460000" algn="ctr">
                <a:srgbClr val="000000">
                  <a:alpha val="28000"/>
                </a:srgbClr>
              </a:outerShdw>
            </a:effectLst>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sp macro="" textlink="">
          <xdr:nvSpPr>
            <xdr:cNvPr id="20" name="TextBox 19">
              <a:extLst>
                <a:ext uri="{FF2B5EF4-FFF2-40B4-BE49-F238E27FC236}">
                  <a16:creationId xmlns:a16="http://schemas.microsoft.com/office/drawing/2014/main" id="{F09F0A77-920B-920B-BE50-FFA819CE82E2}"/>
                </a:ext>
              </a:extLst>
            </xdr:cNvPr>
            <xdr:cNvSpPr txBox="1"/>
          </xdr:nvSpPr>
          <xdr:spPr>
            <a:xfrm>
              <a:off x="2181225" y="1190625"/>
              <a:ext cx="1533525" cy="247650"/>
            </a:xfrm>
            <a:prstGeom prst="rect">
              <a:avLst/>
            </a:prstGeom>
            <a:noFill/>
            <a:ln w="9525" cmpd="sng">
              <a:noFill/>
            </a:ln>
            <a:effectLst>
              <a:outerShdw blurRad="149987" dist="250190" dir="8460000" algn="ctr">
                <a:srgbClr val="000000">
                  <a:alpha val="28000"/>
                </a:srgbClr>
              </a:outerShdw>
            </a:effectLst>
            <a:sp3d prstMaterial="metal">
              <a:bevelT w="88900" h="889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AU" sz="1400" b="1">
                  <a:solidFill>
                    <a:schemeClr val="bg1"/>
                  </a:solidFill>
                </a:rPr>
                <a:t>Top Suburb</a:t>
              </a:r>
            </a:p>
          </xdr:txBody>
        </xdr:sp>
        <xdr:sp macro="" textlink="Sales_bySuburb!H16">
          <xdr:nvSpPr>
            <xdr:cNvPr id="21" name="TextBox 20">
              <a:extLst>
                <a:ext uri="{FF2B5EF4-FFF2-40B4-BE49-F238E27FC236}">
                  <a16:creationId xmlns:a16="http://schemas.microsoft.com/office/drawing/2014/main" id="{D2BCDBE1-D3A3-907C-058D-B040AEABED5A}"/>
                </a:ext>
              </a:extLst>
            </xdr:cNvPr>
            <xdr:cNvSpPr txBox="1"/>
          </xdr:nvSpPr>
          <xdr:spPr>
            <a:xfrm>
              <a:off x="2162175" y="1524000"/>
              <a:ext cx="1533525" cy="247650"/>
            </a:xfrm>
            <a:prstGeom prst="rect">
              <a:avLst/>
            </a:prstGeom>
            <a:noFill/>
            <a:ln w="9525" cmpd="sng">
              <a:noFill/>
            </a:ln>
            <a:effectLst>
              <a:outerShdw blurRad="149987" dist="250190" dir="8460000" algn="ctr">
                <a:srgbClr val="000000">
                  <a:alpha val="28000"/>
                </a:srgbClr>
              </a:outerShdw>
            </a:effectLst>
            <a:sp3d prstMaterial="metal">
              <a:bevelT w="88900" h="889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3AE368E-2363-4961-A8F5-4868F359CF67}" type="TxLink">
                <a:rPr lang="en-US" sz="1400" b="1" i="0" u="none" strike="noStrike">
                  <a:solidFill>
                    <a:schemeClr val="bg1"/>
                  </a:solidFill>
                  <a:latin typeface="Cambria"/>
                  <a:ea typeface="Cambria"/>
                </a:rPr>
                <a:pPr algn="ctr"/>
                <a:t>Frankston</a:t>
              </a:fld>
              <a:endParaRPr lang="en-AU" sz="2400" b="1">
                <a:solidFill>
                  <a:schemeClr val="bg1"/>
                </a:solidFill>
              </a:endParaRPr>
            </a:p>
          </xdr:txBody>
        </xdr:sp>
      </xdr:grpSp>
      <xdr:pic>
        <xdr:nvPicPr>
          <xdr:cNvPr id="45" name="Graphic 44" descr="City">
            <a:extLst>
              <a:ext uri="{FF2B5EF4-FFF2-40B4-BE49-F238E27FC236}">
                <a16:creationId xmlns:a16="http://schemas.microsoft.com/office/drawing/2014/main" id="{1F4D7CBA-86A2-B114-CEBB-C5D4B41D387B}"/>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7482416" y="772583"/>
            <a:ext cx="914400" cy="914400"/>
          </a:xfrm>
          <a:prstGeom prst="rect">
            <a:avLst/>
          </a:prstGeom>
          <a:ln>
            <a:noFill/>
          </a:ln>
          <a:effectLst>
            <a:outerShdw blurRad="149987" dist="250190" dir="8460000" algn="ctr">
              <a:srgbClr val="000000">
                <a:alpha val="28000"/>
              </a:srgbClr>
            </a:outerShdw>
          </a:effectLst>
          <a:sp3d prstMaterial="metal">
            <a:bevelT w="88900" h="88900"/>
          </a:sp3d>
        </xdr:spPr>
      </xdr:pic>
    </xdr:grpSp>
    <xdr:clientData/>
  </xdr:twoCellAnchor>
  <xdr:twoCellAnchor>
    <xdr:from>
      <xdr:col>20</xdr:col>
      <xdr:colOff>656163</xdr:colOff>
      <xdr:row>2</xdr:row>
      <xdr:rowOff>169335</xdr:rowOff>
    </xdr:from>
    <xdr:to>
      <xdr:col>24</xdr:col>
      <xdr:colOff>424496</xdr:colOff>
      <xdr:row>8</xdr:row>
      <xdr:rowOff>4235</xdr:rowOff>
    </xdr:to>
    <xdr:grpSp>
      <xdr:nvGrpSpPr>
        <xdr:cNvPr id="47" name="Group 46">
          <a:extLst>
            <a:ext uri="{FF2B5EF4-FFF2-40B4-BE49-F238E27FC236}">
              <a16:creationId xmlns:a16="http://schemas.microsoft.com/office/drawing/2014/main" id="{F49AA7D5-8C8F-427E-BA9B-424FAC318EDA}"/>
            </a:ext>
          </a:extLst>
        </xdr:cNvPr>
        <xdr:cNvGrpSpPr/>
      </xdr:nvGrpSpPr>
      <xdr:grpSpPr>
        <a:xfrm>
          <a:off x="14298080" y="783168"/>
          <a:ext cx="2519999" cy="914400"/>
          <a:chOff x="7460192" y="772583"/>
          <a:chExt cx="2456392" cy="941458"/>
        </a:xfrm>
        <a:scene3d>
          <a:camera prst="orthographicFront">
            <a:rot lat="0" lon="0" rev="0"/>
          </a:camera>
          <a:lightRig rig="contrasting" dir="t">
            <a:rot lat="0" lon="0" rev="1500000"/>
          </a:lightRig>
        </a:scene3d>
      </xdr:grpSpPr>
      <xdr:grpSp>
        <xdr:nvGrpSpPr>
          <xdr:cNvPr id="48" name="Group 47">
            <a:extLst>
              <a:ext uri="{FF2B5EF4-FFF2-40B4-BE49-F238E27FC236}">
                <a16:creationId xmlns:a16="http://schemas.microsoft.com/office/drawing/2014/main" id="{05D55A93-A8CF-443F-A497-4919CDD1CC20}"/>
              </a:ext>
            </a:extLst>
          </xdr:cNvPr>
          <xdr:cNvGrpSpPr/>
        </xdr:nvGrpSpPr>
        <xdr:grpSpPr>
          <a:xfrm>
            <a:off x="7460192" y="813858"/>
            <a:ext cx="2456392" cy="900183"/>
            <a:chOff x="1352549" y="1066800"/>
            <a:chExt cx="2447926" cy="905475"/>
          </a:xfrm>
        </xdr:grpSpPr>
        <xdr:sp macro="" textlink="">
          <xdr:nvSpPr>
            <xdr:cNvPr id="50" name="Rectangle: Rounded Corners 49">
              <a:extLst>
                <a:ext uri="{FF2B5EF4-FFF2-40B4-BE49-F238E27FC236}">
                  <a16:creationId xmlns:a16="http://schemas.microsoft.com/office/drawing/2014/main" id="{673D8DC7-5ED1-7466-3515-D469A2092500}"/>
                </a:ext>
              </a:extLst>
            </xdr:cNvPr>
            <xdr:cNvSpPr/>
          </xdr:nvSpPr>
          <xdr:spPr>
            <a:xfrm>
              <a:off x="1352549" y="1066800"/>
              <a:ext cx="2447926" cy="905475"/>
            </a:xfrm>
            <a:prstGeom prst="roundRect">
              <a:avLst/>
            </a:prstGeom>
            <a:solidFill>
              <a:schemeClr val="bg2">
                <a:lumMod val="50000"/>
              </a:schemeClr>
            </a:solidFill>
            <a:ln>
              <a:noFill/>
            </a:ln>
            <a:effectLst>
              <a:outerShdw blurRad="149987" dist="250190" dir="8460000" algn="ctr">
                <a:srgbClr val="000000">
                  <a:alpha val="28000"/>
                </a:srgbClr>
              </a:outerShdw>
            </a:effectLst>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sp macro="" textlink="">
          <xdr:nvSpPr>
            <xdr:cNvPr id="51" name="TextBox 50">
              <a:extLst>
                <a:ext uri="{FF2B5EF4-FFF2-40B4-BE49-F238E27FC236}">
                  <a16:creationId xmlns:a16="http://schemas.microsoft.com/office/drawing/2014/main" id="{E0F2F074-424F-E232-8B38-B75B5166B4D2}"/>
                </a:ext>
              </a:extLst>
            </xdr:cNvPr>
            <xdr:cNvSpPr txBox="1"/>
          </xdr:nvSpPr>
          <xdr:spPr>
            <a:xfrm>
              <a:off x="2181225" y="1190625"/>
              <a:ext cx="1533525" cy="247650"/>
            </a:xfrm>
            <a:prstGeom prst="rect">
              <a:avLst/>
            </a:prstGeom>
            <a:noFill/>
            <a:ln w="9525" cmpd="sng">
              <a:noFill/>
            </a:ln>
            <a:effectLst>
              <a:outerShdw blurRad="149987" dist="250190" dir="8460000" algn="ctr">
                <a:srgbClr val="000000">
                  <a:alpha val="28000"/>
                </a:srgbClr>
              </a:outerShdw>
            </a:effectLst>
            <a:sp3d prstMaterial="metal">
              <a:bevelT w="88900" h="889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AU" sz="1400" b="1">
                  <a:solidFill>
                    <a:schemeClr val="bg1"/>
                  </a:solidFill>
                </a:rPr>
                <a:t>Top Manager</a:t>
              </a:r>
            </a:p>
          </xdr:txBody>
        </xdr:sp>
        <xdr:sp macro="" textlink="Sales_byManager!H16">
          <xdr:nvSpPr>
            <xdr:cNvPr id="52" name="TextBox 51">
              <a:extLst>
                <a:ext uri="{FF2B5EF4-FFF2-40B4-BE49-F238E27FC236}">
                  <a16:creationId xmlns:a16="http://schemas.microsoft.com/office/drawing/2014/main" id="{FDEC67D8-3EC8-CC1A-528A-316F1A0BFD7E}"/>
                </a:ext>
              </a:extLst>
            </xdr:cNvPr>
            <xdr:cNvSpPr txBox="1"/>
          </xdr:nvSpPr>
          <xdr:spPr>
            <a:xfrm>
              <a:off x="2162175" y="1524000"/>
              <a:ext cx="1533525" cy="247650"/>
            </a:xfrm>
            <a:prstGeom prst="rect">
              <a:avLst/>
            </a:prstGeom>
            <a:noFill/>
            <a:ln w="9525" cmpd="sng">
              <a:noFill/>
            </a:ln>
            <a:effectLst>
              <a:outerShdw blurRad="149987" dist="250190" dir="8460000" algn="ctr">
                <a:srgbClr val="000000">
                  <a:alpha val="28000"/>
                </a:srgbClr>
              </a:outerShdw>
            </a:effectLst>
            <a:sp3d prstMaterial="metal">
              <a:bevelT w="88900" h="889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DB0E1F7-218C-482C-9EA9-7C3AF52D6FBE}" type="TxLink">
                <a:rPr lang="en-US" sz="1400" b="1" i="0" u="none" strike="noStrike">
                  <a:solidFill>
                    <a:schemeClr val="bg1"/>
                  </a:solidFill>
                  <a:latin typeface="Cambria"/>
                  <a:ea typeface="Cambria"/>
                </a:rPr>
                <a:pPr algn="ctr"/>
                <a:t>Rachael Long</a:t>
              </a:fld>
              <a:endParaRPr lang="en-AU" sz="3200" b="1">
                <a:solidFill>
                  <a:schemeClr val="bg1"/>
                </a:solidFill>
              </a:endParaRPr>
            </a:p>
          </xdr:txBody>
        </xdr:sp>
      </xdr:grpSp>
      <xdr:pic>
        <xdr:nvPicPr>
          <xdr:cNvPr id="49" name="Graphic 48" descr="Office worker">
            <a:extLst>
              <a:ext uri="{FF2B5EF4-FFF2-40B4-BE49-F238E27FC236}">
                <a16:creationId xmlns:a16="http://schemas.microsoft.com/office/drawing/2014/main" id="{1E4B853C-25A4-C02A-6299-B8B87F833E2B}"/>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rcRect/>
          <a:stretch/>
        </xdr:blipFill>
        <xdr:spPr>
          <a:xfrm>
            <a:off x="7482416" y="772583"/>
            <a:ext cx="914400" cy="914400"/>
          </a:xfrm>
          <a:prstGeom prst="rect">
            <a:avLst/>
          </a:prstGeom>
          <a:ln>
            <a:noFill/>
          </a:ln>
          <a:effectLst>
            <a:outerShdw blurRad="149987" dist="250190" dir="8460000" algn="ctr">
              <a:srgbClr val="000000">
                <a:alpha val="28000"/>
              </a:srgbClr>
            </a:outerShdw>
          </a:effectLst>
          <a:sp3d prstMaterial="metal">
            <a:bevelT w="88900" h="88900"/>
          </a:sp3d>
        </xdr:spPr>
      </xdr:pic>
    </xdr:grpSp>
    <xdr:clientData/>
  </xdr:twoCellAnchor>
  <xdr:twoCellAnchor>
    <xdr:from>
      <xdr:col>17</xdr:col>
      <xdr:colOff>63494</xdr:colOff>
      <xdr:row>2</xdr:row>
      <xdr:rowOff>169335</xdr:rowOff>
    </xdr:from>
    <xdr:to>
      <xdr:col>20</xdr:col>
      <xdr:colOff>117577</xdr:colOff>
      <xdr:row>8</xdr:row>
      <xdr:rowOff>4235</xdr:rowOff>
    </xdr:to>
    <xdr:grpSp>
      <xdr:nvGrpSpPr>
        <xdr:cNvPr id="53" name="Group 52">
          <a:extLst>
            <a:ext uri="{FF2B5EF4-FFF2-40B4-BE49-F238E27FC236}">
              <a16:creationId xmlns:a16="http://schemas.microsoft.com/office/drawing/2014/main" id="{65AF52C6-18E4-4EF5-B134-13384E501040}"/>
            </a:ext>
          </a:extLst>
        </xdr:cNvPr>
        <xdr:cNvGrpSpPr/>
      </xdr:nvGrpSpPr>
      <xdr:grpSpPr>
        <a:xfrm>
          <a:off x="11239494" y="783168"/>
          <a:ext cx="2520000" cy="914400"/>
          <a:chOff x="7460192" y="772583"/>
          <a:chExt cx="2456392" cy="941458"/>
        </a:xfrm>
        <a:scene3d>
          <a:camera prst="orthographicFront">
            <a:rot lat="0" lon="0" rev="0"/>
          </a:camera>
          <a:lightRig rig="contrasting" dir="t">
            <a:rot lat="0" lon="0" rev="1500000"/>
          </a:lightRig>
        </a:scene3d>
      </xdr:grpSpPr>
      <xdr:grpSp>
        <xdr:nvGrpSpPr>
          <xdr:cNvPr id="54" name="Group 53">
            <a:extLst>
              <a:ext uri="{FF2B5EF4-FFF2-40B4-BE49-F238E27FC236}">
                <a16:creationId xmlns:a16="http://schemas.microsoft.com/office/drawing/2014/main" id="{3F44A029-7C4B-21E4-5ACE-EF3FDB204769}"/>
              </a:ext>
            </a:extLst>
          </xdr:cNvPr>
          <xdr:cNvGrpSpPr/>
        </xdr:nvGrpSpPr>
        <xdr:grpSpPr>
          <a:xfrm>
            <a:off x="7460192" y="813858"/>
            <a:ext cx="2456392" cy="900183"/>
            <a:chOff x="1352549" y="1066800"/>
            <a:chExt cx="2447926" cy="905475"/>
          </a:xfrm>
        </xdr:grpSpPr>
        <xdr:sp macro="" textlink="">
          <xdr:nvSpPr>
            <xdr:cNvPr id="56" name="Rectangle: Rounded Corners 55">
              <a:extLst>
                <a:ext uri="{FF2B5EF4-FFF2-40B4-BE49-F238E27FC236}">
                  <a16:creationId xmlns:a16="http://schemas.microsoft.com/office/drawing/2014/main" id="{348FE9A5-4106-A4AD-0DE2-08697DEA1A36}"/>
                </a:ext>
              </a:extLst>
            </xdr:cNvPr>
            <xdr:cNvSpPr/>
          </xdr:nvSpPr>
          <xdr:spPr>
            <a:xfrm>
              <a:off x="1352549" y="1066800"/>
              <a:ext cx="2447926" cy="905475"/>
            </a:xfrm>
            <a:prstGeom prst="roundRect">
              <a:avLst/>
            </a:prstGeom>
            <a:solidFill>
              <a:schemeClr val="bg2">
                <a:lumMod val="50000"/>
              </a:schemeClr>
            </a:solidFill>
            <a:ln>
              <a:noFill/>
            </a:ln>
            <a:effectLst>
              <a:outerShdw blurRad="149987" dist="250190" dir="8460000" algn="ctr">
                <a:srgbClr val="000000">
                  <a:alpha val="28000"/>
                </a:srgbClr>
              </a:outerShdw>
            </a:effectLst>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sp macro="" textlink="">
          <xdr:nvSpPr>
            <xdr:cNvPr id="57" name="TextBox 56">
              <a:extLst>
                <a:ext uri="{FF2B5EF4-FFF2-40B4-BE49-F238E27FC236}">
                  <a16:creationId xmlns:a16="http://schemas.microsoft.com/office/drawing/2014/main" id="{AC061BF6-C64F-4310-A624-73BA61A7872D}"/>
                </a:ext>
              </a:extLst>
            </xdr:cNvPr>
            <xdr:cNvSpPr txBox="1"/>
          </xdr:nvSpPr>
          <xdr:spPr>
            <a:xfrm>
              <a:off x="2181225" y="1190625"/>
              <a:ext cx="1533525" cy="247650"/>
            </a:xfrm>
            <a:prstGeom prst="rect">
              <a:avLst/>
            </a:prstGeom>
            <a:noFill/>
            <a:ln w="9525" cmpd="sng">
              <a:noFill/>
            </a:ln>
            <a:effectLst>
              <a:outerShdw blurRad="149987" dist="250190" dir="8460000" algn="ctr">
                <a:srgbClr val="000000">
                  <a:alpha val="28000"/>
                </a:srgbClr>
              </a:outerShdw>
            </a:effectLst>
            <a:sp3d prstMaterial="metal">
              <a:bevelT w="88900" h="889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AU" sz="1400" b="1">
                  <a:solidFill>
                    <a:schemeClr val="bg1"/>
                  </a:solidFill>
                </a:rPr>
                <a:t>Top Buyer</a:t>
              </a:r>
            </a:p>
          </xdr:txBody>
        </xdr:sp>
        <xdr:sp macro="" textlink="Sales_byBuyer!H16">
          <xdr:nvSpPr>
            <xdr:cNvPr id="58" name="TextBox 57">
              <a:extLst>
                <a:ext uri="{FF2B5EF4-FFF2-40B4-BE49-F238E27FC236}">
                  <a16:creationId xmlns:a16="http://schemas.microsoft.com/office/drawing/2014/main" id="{DC6EAD09-A6D4-CC43-C74C-4EB9F1555037}"/>
                </a:ext>
              </a:extLst>
            </xdr:cNvPr>
            <xdr:cNvSpPr txBox="1"/>
          </xdr:nvSpPr>
          <xdr:spPr>
            <a:xfrm>
              <a:off x="2162175" y="1524000"/>
              <a:ext cx="1533525" cy="247650"/>
            </a:xfrm>
            <a:prstGeom prst="rect">
              <a:avLst/>
            </a:prstGeom>
            <a:noFill/>
            <a:ln w="9525" cmpd="sng">
              <a:noFill/>
            </a:ln>
            <a:effectLst>
              <a:outerShdw blurRad="149987" dist="250190" dir="8460000" algn="ctr">
                <a:srgbClr val="000000">
                  <a:alpha val="28000"/>
                </a:srgbClr>
              </a:outerShdw>
            </a:effectLst>
            <a:sp3d prstMaterial="metal">
              <a:bevelT w="88900" h="889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3250C82-386C-4484-91ED-C9EB4206CB33}" type="TxLink">
                <a:rPr lang="en-US" sz="1400" b="1" i="0" u="none" strike="noStrike">
                  <a:solidFill>
                    <a:schemeClr val="bg1"/>
                  </a:solidFill>
                  <a:latin typeface="Cambria"/>
                  <a:ea typeface="Cambria"/>
                </a:rPr>
                <a:pPr algn="ctr"/>
                <a:t>Bruce Curran</a:t>
              </a:fld>
              <a:endParaRPr lang="en-AU" sz="4000" b="1">
                <a:solidFill>
                  <a:schemeClr val="bg1"/>
                </a:solidFill>
              </a:endParaRPr>
            </a:p>
          </xdr:txBody>
        </xdr:sp>
      </xdr:grpSp>
      <xdr:pic>
        <xdr:nvPicPr>
          <xdr:cNvPr id="55" name="Graphic 54" descr="User">
            <a:extLst>
              <a:ext uri="{FF2B5EF4-FFF2-40B4-BE49-F238E27FC236}">
                <a16:creationId xmlns:a16="http://schemas.microsoft.com/office/drawing/2014/main" id="{6702FAC5-EA8D-91B6-431B-02A69C139DB5}"/>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rcRect/>
          <a:stretch/>
        </xdr:blipFill>
        <xdr:spPr>
          <a:xfrm>
            <a:off x="7482416" y="772583"/>
            <a:ext cx="914400" cy="914400"/>
          </a:xfrm>
          <a:prstGeom prst="rect">
            <a:avLst/>
          </a:prstGeom>
          <a:ln>
            <a:noFill/>
          </a:ln>
          <a:effectLst>
            <a:outerShdw blurRad="149987" dist="250190" dir="8460000" algn="ctr">
              <a:srgbClr val="000000">
                <a:alpha val="28000"/>
              </a:srgbClr>
            </a:outerShdw>
          </a:effectLst>
          <a:sp3d prstMaterial="metal">
            <a:bevelT w="88900" h="88900"/>
          </a:sp3d>
        </xdr:spPr>
      </xdr:pic>
    </xdr:grpSp>
    <xdr:clientData/>
  </xdr:twoCellAnchor>
  <xdr:twoCellAnchor>
    <xdr:from>
      <xdr:col>2</xdr:col>
      <xdr:colOff>391581</xdr:colOff>
      <xdr:row>8</xdr:row>
      <xdr:rowOff>169332</xdr:rowOff>
    </xdr:from>
    <xdr:to>
      <xdr:col>28</xdr:col>
      <xdr:colOff>563068</xdr:colOff>
      <xdr:row>49</xdr:row>
      <xdr:rowOff>85828</xdr:rowOff>
    </xdr:to>
    <xdr:grpSp>
      <xdr:nvGrpSpPr>
        <xdr:cNvPr id="2" name="Group 1">
          <a:extLst>
            <a:ext uri="{FF2B5EF4-FFF2-40B4-BE49-F238E27FC236}">
              <a16:creationId xmlns:a16="http://schemas.microsoft.com/office/drawing/2014/main" id="{6FC2B739-9260-8FE5-3E42-2EEBC73D5BCD}"/>
            </a:ext>
          </a:extLst>
        </xdr:cNvPr>
        <xdr:cNvGrpSpPr/>
      </xdr:nvGrpSpPr>
      <xdr:grpSpPr>
        <a:xfrm>
          <a:off x="1767414" y="1862665"/>
          <a:ext cx="17940904" cy="7345996"/>
          <a:chOff x="1767414" y="1862665"/>
          <a:chExt cx="17940904" cy="7345996"/>
        </a:xfrm>
      </xdr:grpSpPr>
      <mc:AlternateContent xmlns:mc="http://schemas.openxmlformats.org/markup-compatibility/2006">
        <mc:Choice xmlns:cx4="http://schemas.microsoft.com/office/drawing/2016/5/10/chartex" Requires="cx4">
          <xdr:graphicFrame macro="">
            <xdr:nvGraphicFramePr>
              <xdr:cNvPr id="29" name="Chart 28">
                <a:extLst>
                  <a:ext uri="{FF2B5EF4-FFF2-40B4-BE49-F238E27FC236}">
                    <a16:creationId xmlns:a16="http://schemas.microsoft.com/office/drawing/2014/main" id="{CE27F719-AEB8-40BA-B4C5-66C2E2E7C385}"/>
                  </a:ext>
                </a:extLst>
              </xdr:cNvPr>
              <xdr:cNvGraphicFramePr/>
            </xdr:nvGraphicFramePr>
            <xdr:xfrm>
              <a:off x="11123084" y="6688662"/>
              <a:ext cx="3905249" cy="2519999"/>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11123084" y="6688662"/>
                <a:ext cx="3905249" cy="2519999"/>
              </a:xfrm>
              <a:prstGeom prst="rect">
                <a:avLst/>
              </a:prstGeom>
              <a:solidFill>
                <a:prstClr val="white"/>
              </a:solidFill>
              <a:ln w="1">
                <a:solidFill>
                  <a:prstClr val="green"/>
                </a:solidFill>
              </a:ln>
            </xdr:spPr>
            <xdr:txBody>
              <a:bodyPr vertOverflow="clip" horzOverflow="clip"/>
              <a:lstStyle/>
              <a:p>
                <a:r>
                  <a:rPr lang="en-AU" sz="1100"/>
                  <a:t>This chart isn't available in your version of Excel.
Editing this shape or saving this workbook into a different file format will permanently break the chart.</a:t>
                </a:r>
              </a:p>
            </xdr:txBody>
          </xdr:sp>
        </mc:Fallback>
      </mc:AlternateContent>
      <xdr:graphicFrame macro="">
        <xdr:nvGraphicFramePr>
          <xdr:cNvPr id="61" name="SalesTime">
            <a:extLst>
              <a:ext uri="{FF2B5EF4-FFF2-40B4-BE49-F238E27FC236}">
                <a16:creationId xmlns:a16="http://schemas.microsoft.com/office/drawing/2014/main" id="{179E30C6-1E16-4E9F-B11F-64FACA35E752}"/>
              </a:ext>
            </a:extLst>
          </xdr:cNvPr>
          <xdr:cNvGraphicFramePr>
            <a:graphicFrameLocks/>
          </xdr:cNvGraphicFramePr>
        </xdr:nvGraphicFramePr>
        <xdr:xfrm>
          <a:off x="1767415" y="1862667"/>
          <a:ext cx="4680000" cy="3672000"/>
        </xdr:xfrm>
        <a:graphic>
          <a:graphicData uri="http://schemas.openxmlformats.org/drawingml/2006/chart">
            <c:chart xmlns:c="http://schemas.openxmlformats.org/drawingml/2006/chart" xmlns:r="http://schemas.openxmlformats.org/officeDocument/2006/relationships" r:id="rId13"/>
          </a:graphicData>
        </a:graphic>
      </xdr:graphicFrame>
      <xdr:graphicFrame macro="">
        <xdr:nvGraphicFramePr>
          <xdr:cNvPr id="62" name="AvgSales">
            <a:extLst>
              <a:ext uri="{FF2B5EF4-FFF2-40B4-BE49-F238E27FC236}">
                <a16:creationId xmlns:a16="http://schemas.microsoft.com/office/drawing/2014/main" id="{11E8E8C0-44E9-40C6-9C85-273B644DECDA}"/>
              </a:ext>
            </a:extLst>
          </xdr:cNvPr>
          <xdr:cNvGraphicFramePr>
            <a:graphicFrameLocks/>
          </xdr:cNvGraphicFramePr>
        </xdr:nvGraphicFramePr>
        <xdr:xfrm>
          <a:off x="1767414" y="5535083"/>
          <a:ext cx="4680000" cy="3672000"/>
        </xdr:xfrm>
        <a:graphic>
          <a:graphicData uri="http://schemas.openxmlformats.org/drawingml/2006/chart">
            <c:chart xmlns:c="http://schemas.openxmlformats.org/drawingml/2006/chart" xmlns:r="http://schemas.openxmlformats.org/officeDocument/2006/relationships" r:id="rId14"/>
          </a:graphicData>
        </a:graphic>
      </xdr:graphicFrame>
      <xdr:graphicFrame macro="">
        <xdr:nvGraphicFramePr>
          <xdr:cNvPr id="63" name="SalesbyCategory">
            <a:extLst>
              <a:ext uri="{FF2B5EF4-FFF2-40B4-BE49-F238E27FC236}">
                <a16:creationId xmlns:a16="http://schemas.microsoft.com/office/drawing/2014/main" id="{97171A62-86A4-4651-A777-B52EC34BD48A}"/>
              </a:ext>
            </a:extLst>
          </xdr:cNvPr>
          <xdr:cNvGraphicFramePr>
            <a:graphicFrameLocks/>
          </xdr:cNvGraphicFramePr>
        </xdr:nvGraphicFramePr>
        <xdr:xfrm>
          <a:off x="6445254" y="1862665"/>
          <a:ext cx="4680000" cy="3672000"/>
        </xdr:xfrm>
        <a:graphic>
          <a:graphicData uri="http://schemas.openxmlformats.org/drawingml/2006/chart">
            <c:chart xmlns:c="http://schemas.openxmlformats.org/drawingml/2006/chart" xmlns:r="http://schemas.openxmlformats.org/officeDocument/2006/relationships" r:id="rId15"/>
          </a:graphicData>
        </a:graphic>
      </xdr:graphicFrame>
      <xdr:graphicFrame macro="">
        <xdr:nvGraphicFramePr>
          <xdr:cNvPr id="64" name="SuburbSales">
            <a:extLst>
              <a:ext uri="{FF2B5EF4-FFF2-40B4-BE49-F238E27FC236}">
                <a16:creationId xmlns:a16="http://schemas.microsoft.com/office/drawing/2014/main" id="{ED4D40A0-22A6-4422-A6E5-210351847955}"/>
              </a:ext>
            </a:extLst>
          </xdr:cNvPr>
          <xdr:cNvGraphicFramePr>
            <a:graphicFrameLocks/>
          </xdr:cNvGraphicFramePr>
        </xdr:nvGraphicFramePr>
        <xdr:xfrm>
          <a:off x="6445254" y="5535083"/>
          <a:ext cx="4680000" cy="3672000"/>
        </xdr:xfrm>
        <a:graphic>
          <a:graphicData uri="http://schemas.openxmlformats.org/drawingml/2006/chart">
            <c:chart xmlns:c="http://schemas.openxmlformats.org/drawingml/2006/chart" xmlns:r="http://schemas.openxmlformats.org/officeDocument/2006/relationships" r:id="rId16"/>
          </a:graphicData>
        </a:graphic>
      </xdr:graphicFrame>
      <xdr:graphicFrame macro="">
        <xdr:nvGraphicFramePr>
          <xdr:cNvPr id="65" name="SalesDistribution">
            <a:extLst>
              <a:ext uri="{FF2B5EF4-FFF2-40B4-BE49-F238E27FC236}">
                <a16:creationId xmlns:a16="http://schemas.microsoft.com/office/drawing/2014/main" id="{5FBC8A6B-AB59-4B83-A724-38C038D9E094}"/>
              </a:ext>
            </a:extLst>
          </xdr:cNvPr>
          <xdr:cNvGraphicFramePr>
            <a:graphicFrameLocks/>
          </xdr:cNvGraphicFramePr>
        </xdr:nvGraphicFramePr>
        <xdr:xfrm>
          <a:off x="11123078" y="1862666"/>
          <a:ext cx="3906133" cy="2520000"/>
        </xdr:xfrm>
        <a:graphic>
          <a:graphicData uri="http://schemas.openxmlformats.org/drawingml/2006/chart">
            <c:chart xmlns:c="http://schemas.openxmlformats.org/drawingml/2006/chart" xmlns:r="http://schemas.openxmlformats.org/officeDocument/2006/relationships" r:id="rId17"/>
          </a:graphicData>
        </a:graphic>
      </xdr:graphicFrame>
      <xdr:graphicFrame macro="">
        <xdr:nvGraphicFramePr>
          <xdr:cNvPr id="67" name="MgrSales">
            <a:extLst>
              <a:ext uri="{FF2B5EF4-FFF2-40B4-BE49-F238E27FC236}">
                <a16:creationId xmlns:a16="http://schemas.microsoft.com/office/drawing/2014/main" id="{880B9123-9C24-40E9-B026-561101BFE053}"/>
              </a:ext>
            </a:extLst>
          </xdr:cNvPr>
          <xdr:cNvGraphicFramePr>
            <a:graphicFrameLocks/>
          </xdr:cNvGraphicFramePr>
        </xdr:nvGraphicFramePr>
        <xdr:xfrm>
          <a:off x="15028318" y="1862665"/>
          <a:ext cx="4680000" cy="3672000"/>
        </xdr:xfrm>
        <a:graphic>
          <a:graphicData uri="http://schemas.openxmlformats.org/drawingml/2006/chart">
            <c:chart xmlns:c="http://schemas.openxmlformats.org/drawingml/2006/chart" xmlns:r="http://schemas.openxmlformats.org/officeDocument/2006/relationships" r:id="rId18"/>
          </a:graphicData>
        </a:graphic>
      </xdr:graphicFrame>
      <xdr:graphicFrame macro="">
        <xdr:nvGraphicFramePr>
          <xdr:cNvPr id="68" name="CustSales">
            <a:extLst>
              <a:ext uri="{FF2B5EF4-FFF2-40B4-BE49-F238E27FC236}">
                <a16:creationId xmlns:a16="http://schemas.microsoft.com/office/drawing/2014/main" id="{9853007A-84B1-454A-8F7C-E913E5618489}"/>
              </a:ext>
            </a:extLst>
          </xdr:cNvPr>
          <xdr:cNvGraphicFramePr>
            <a:graphicFrameLocks/>
          </xdr:cNvGraphicFramePr>
        </xdr:nvGraphicFramePr>
        <xdr:xfrm>
          <a:off x="15028317" y="5535084"/>
          <a:ext cx="4680000" cy="3672000"/>
        </xdr:xfrm>
        <a:graphic>
          <a:graphicData uri="http://schemas.openxmlformats.org/drawingml/2006/chart">
            <c:chart xmlns:c="http://schemas.openxmlformats.org/drawingml/2006/chart" xmlns:r="http://schemas.openxmlformats.org/officeDocument/2006/relationships" r:id="rId19"/>
          </a:graphicData>
        </a:graphic>
      </xdr:graphicFrame>
    </xdr:grpSp>
    <xdr:clientData/>
  </xdr:twoCellAnchor>
  <xdr:twoCellAnchor editAs="oneCell">
    <xdr:from>
      <xdr:col>0</xdr:col>
      <xdr:colOff>42332</xdr:colOff>
      <xdr:row>35</xdr:row>
      <xdr:rowOff>83609</xdr:rowOff>
    </xdr:from>
    <xdr:to>
      <xdr:col>2</xdr:col>
      <xdr:colOff>318899</xdr:colOff>
      <xdr:row>49</xdr:row>
      <xdr:rowOff>88901</xdr:rowOff>
    </xdr:to>
    <mc:AlternateContent xmlns:mc="http://schemas.openxmlformats.org/markup-compatibility/2006" xmlns:a14="http://schemas.microsoft.com/office/drawing/2010/main">
      <mc:Choice Requires="a14">
        <xdr:graphicFrame macro="">
          <xdr:nvGraphicFramePr>
            <xdr:cNvPr id="69" name="Category">
              <a:extLst>
                <a:ext uri="{FF2B5EF4-FFF2-40B4-BE49-F238E27FC236}">
                  <a16:creationId xmlns:a16="http://schemas.microsoft.com/office/drawing/2014/main" id="{3E4BD399-C997-51A5-D472-17703323466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2332" y="6687609"/>
              <a:ext cx="1652400" cy="2524125"/>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504825</xdr:colOff>
      <xdr:row>14</xdr:row>
      <xdr:rowOff>47625</xdr:rowOff>
    </xdr:from>
    <xdr:to>
      <xdr:col>9</xdr:col>
      <xdr:colOff>533400</xdr:colOff>
      <xdr:row>29</xdr:row>
      <xdr:rowOff>76200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CBB07D31-FAC5-2EE1-29D1-26151B549B5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934075" y="2581275"/>
              <a:ext cx="5114925" cy="2743200"/>
            </a:xfrm>
            <a:prstGeom prst="rect">
              <a:avLst/>
            </a:prstGeom>
            <a:solidFill>
              <a:prstClr val="white"/>
            </a:solidFill>
            <a:ln w="1">
              <a:solidFill>
                <a:prstClr val="green"/>
              </a:solidFill>
            </a:ln>
          </xdr:spPr>
          <xdr:txBody>
            <a:bodyPr vertOverflow="clip" horzOverflow="clip"/>
            <a:lstStyle/>
            <a:p>
              <a:r>
                <a:rPr lang="en-AU"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247650</xdr:colOff>
      <xdr:row>5</xdr:row>
      <xdr:rowOff>152400</xdr:rowOff>
    </xdr:from>
    <xdr:to>
      <xdr:col>11</xdr:col>
      <xdr:colOff>19050</xdr:colOff>
      <xdr:row>21</xdr:row>
      <xdr:rowOff>0</xdr:rowOff>
    </xdr:to>
    <xdr:graphicFrame macro="">
      <xdr:nvGraphicFramePr>
        <xdr:cNvPr id="2" name="SalesDistribution">
          <a:extLst>
            <a:ext uri="{FF2B5EF4-FFF2-40B4-BE49-F238E27FC236}">
              <a16:creationId xmlns:a16="http://schemas.microsoft.com/office/drawing/2014/main" id="{8044F2DD-C46E-802D-FE98-BE8704825E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kti chudasama" refreshedDate="46005.921921759262" createdVersion="8" refreshedVersion="8" minRefreshableVersion="3" recordCount="4505" xr:uid="{5359AC27-BF0C-475F-855B-F20496F0A262}">
  <cacheSource type="worksheet">
    <worksheetSource name="Data"/>
  </cacheSource>
  <cacheFields count="17">
    <cacheField name="Date" numFmtId="14">
      <sharedItems containsSemiMixedTypes="0" containsNonDate="0" containsDate="1" containsString="0" minDate="2023-01-01T00:00:00" maxDate="2025-01-01T00:00:00" count="729">
        <d v="2023-07-03T00:00:00"/>
        <d v="2023-12-03T00:00:00"/>
        <d v="2023-05-04T00:00:00"/>
        <d v="2024-05-24T00:00:00"/>
        <d v="2023-09-01T00:00:00"/>
        <d v="2023-10-09T00:00:00"/>
        <d v="2023-02-11T00:00:00"/>
        <d v="2023-10-29T00:00:00"/>
        <d v="2024-01-04T00:00:00"/>
        <d v="2024-05-02T00:00:00"/>
        <d v="2024-01-16T00:00:00"/>
        <d v="2023-10-13T00:00:00"/>
        <d v="2023-11-10T00:00:00"/>
        <d v="2023-10-01T00:00:00"/>
        <d v="2023-11-25T00:00:00"/>
        <d v="2023-12-08T00:00:00"/>
        <d v="2023-01-26T00:00:00"/>
        <d v="2023-10-03T00:00:00"/>
        <d v="2023-10-21T00:00:00"/>
        <d v="2023-07-31T00:00:00"/>
        <d v="2023-08-24T00:00:00"/>
        <d v="2023-05-22T00:00:00"/>
        <d v="2023-06-16T00:00:00"/>
        <d v="2024-11-13T00:00:00"/>
        <d v="2024-05-01T00:00:00"/>
        <d v="2023-03-18T00:00:00"/>
        <d v="2023-05-07T00:00:00"/>
        <d v="2023-07-15T00:00:00"/>
        <d v="2024-11-01T00:00:00"/>
        <d v="2024-04-21T00:00:00"/>
        <d v="2023-01-11T00:00:00"/>
        <d v="2023-02-15T00:00:00"/>
        <d v="2023-10-02T00:00:00"/>
        <d v="2024-08-26T00:00:00"/>
        <d v="2024-12-28T00:00:00"/>
        <d v="2023-10-18T00:00:00"/>
        <d v="2024-08-22T00:00:00"/>
        <d v="2024-12-03T00:00:00"/>
        <d v="2024-03-09T00:00:00"/>
        <d v="2024-05-03T00:00:00"/>
        <d v="2023-11-02T00:00:00"/>
        <d v="2023-02-10T00:00:00"/>
        <d v="2024-05-11T00:00:00"/>
        <d v="2023-06-20T00:00:00"/>
        <d v="2024-01-26T00:00:00"/>
        <d v="2024-02-05T00:00:00"/>
        <d v="2024-10-23T00:00:00"/>
        <d v="2024-09-01T00:00:00"/>
        <d v="2023-08-01T00:00:00"/>
        <d v="2024-10-10T00:00:00"/>
        <d v="2024-02-22T00:00:00"/>
        <d v="2023-10-04T00:00:00"/>
        <d v="2024-10-15T00:00:00"/>
        <d v="2023-12-07T00:00:00"/>
        <d v="2023-08-26T00:00:00"/>
        <d v="2023-10-26T00:00:00"/>
        <d v="2024-12-09T00:00:00"/>
        <d v="2023-09-10T00:00:00"/>
        <d v="2024-07-18T00:00:00"/>
        <d v="2023-12-15T00:00:00"/>
        <d v="2023-11-23T00:00:00"/>
        <d v="2023-06-25T00:00:00"/>
        <d v="2024-06-20T00:00:00"/>
        <d v="2023-03-12T00:00:00"/>
        <d v="2023-01-09T00:00:00"/>
        <d v="2024-07-04T00:00:00"/>
        <d v="2023-02-26T00:00:00"/>
        <d v="2024-10-21T00:00:00"/>
        <d v="2024-08-01T00:00:00"/>
        <d v="2023-08-31T00:00:00"/>
        <d v="2024-06-13T00:00:00"/>
        <d v="2024-04-15T00:00:00"/>
        <d v="2024-10-18T00:00:00"/>
        <d v="2023-04-27T00:00:00"/>
        <d v="2024-10-12T00:00:00"/>
        <d v="2024-11-24T00:00:00"/>
        <d v="2024-10-09T00:00:00"/>
        <d v="2023-01-25T00:00:00"/>
        <d v="2024-03-12T00:00:00"/>
        <d v="2023-09-03T00:00:00"/>
        <d v="2023-05-29T00:00:00"/>
        <d v="2024-03-22T00:00:00"/>
        <d v="2024-08-19T00:00:00"/>
        <d v="2023-01-12T00:00:00"/>
        <d v="2024-10-17T00:00:00"/>
        <d v="2024-11-05T00:00:00"/>
        <d v="2023-03-08T00:00:00"/>
        <d v="2024-02-27T00:00:00"/>
        <d v="2024-06-17T00:00:00"/>
        <d v="2024-05-04T00:00:00"/>
        <d v="2024-10-24T00:00:00"/>
        <d v="2024-03-13T00:00:00"/>
        <d v="2024-01-09T00:00:00"/>
        <d v="2024-11-19T00:00:00"/>
        <d v="2024-03-29T00:00:00"/>
        <d v="2023-02-14T00:00:00"/>
        <d v="2024-01-22T00:00:00"/>
        <d v="2024-01-29T00:00:00"/>
        <d v="2024-07-27T00:00:00"/>
        <d v="2023-10-08T00:00:00"/>
        <d v="2023-09-14T00:00:00"/>
        <d v="2024-11-20T00:00:00"/>
        <d v="2024-01-10T00:00:00"/>
        <d v="2023-03-01T00:00:00"/>
        <d v="2023-11-03T00:00:00"/>
        <d v="2024-03-16T00:00:00"/>
        <d v="2024-01-18T00:00:00"/>
        <d v="2023-05-06T00:00:00"/>
        <d v="2023-03-30T00:00:00"/>
        <d v="2024-02-10T00:00:00"/>
        <d v="2024-08-11T00:00:00"/>
        <d v="2023-08-04T00:00:00"/>
        <d v="2024-05-08T00:00:00"/>
        <d v="2024-10-27T00:00:00"/>
        <d v="2024-02-19T00:00:00"/>
        <d v="2023-11-14T00:00:00"/>
        <d v="2024-10-04T00:00:00"/>
        <d v="2024-08-02T00:00:00"/>
        <d v="2023-04-02T00:00:00"/>
        <d v="2023-12-05T00:00:00"/>
        <d v="2024-12-11T00:00:00"/>
        <d v="2023-09-18T00:00:00"/>
        <d v="2023-04-14T00:00:00"/>
        <d v="2024-10-28T00:00:00"/>
        <d v="2024-12-30T00:00:00"/>
        <d v="2024-10-19T00:00:00"/>
        <d v="2023-12-24T00:00:00"/>
        <d v="2023-01-24T00:00:00"/>
        <d v="2024-07-17T00:00:00"/>
        <d v="2023-12-25T00:00:00"/>
        <d v="2023-05-28T00:00:00"/>
        <d v="2023-02-09T00:00:00"/>
        <d v="2023-09-15T00:00:00"/>
        <d v="2023-01-18T00:00:00"/>
        <d v="2024-04-04T00:00:00"/>
        <d v="2023-09-05T00:00:00"/>
        <d v="2024-06-03T00:00:00"/>
        <d v="2024-07-13T00:00:00"/>
        <d v="2024-07-10T00:00:00"/>
        <d v="2024-12-18T00:00:00"/>
        <d v="2024-04-03T00:00:00"/>
        <d v="2024-05-15T00:00:00"/>
        <d v="2023-04-26T00:00:00"/>
        <d v="2024-11-03T00:00:00"/>
        <d v="2023-05-03T00:00:00"/>
        <d v="2023-11-12T00:00:00"/>
        <d v="2024-12-02T00:00:00"/>
        <d v="2023-11-28T00:00:00"/>
        <d v="2023-02-03T00:00:00"/>
        <d v="2024-09-16T00:00:00"/>
        <d v="2023-07-25T00:00:00"/>
        <d v="2024-11-23T00:00:00"/>
        <d v="2023-11-18T00:00:00"/>
        <d v="2023-01-22T00:00:00"/>
        <d v="2023-02-02T00:00:00"/>
        <d v="2024-12-14T00:00:00"/>
        <d v="2024-12-26T00:00:00"/>
        <d v="2024-07-06T00:00:00"/>
        <d v="2023-07-19T00:00:00"/>
        <d v="2023-09-07T00:00:00"/>
        <d v="2024-06-01T00:00:00"/>
        <d v="2023-08-20T00:00:00"/>
        <d v="2023-04-17T00:00:00"/>
        <d v="2024-04-24T00:00:00"/>
        <d v="2023-01-06T00:00:00"/>
        <d v="2024-06-25T00:00:00"/>
        <d v="2024-06-10T00:00:00"/>
        <d v="2024-09-18T00:00:00"/>
        <d v="2023-07-29T00:00:00"/>
        <d v="2024-03-02T00:00:00"/>
        <d v="2024-01-19T00:00:00"/>
        <d v="2023-05-15T00:00:00"/>
        <d v="2023-01-19T00:00:00"/>
        <d v="2023-08-10T00:00:00"/>
        <d v="2024-06-08T00:00:00"/>
        <d v="2023-04-06T00:00:00"/>
        <d v="2024-07-08T00:00:00"/>
        <d v="2023-02-07T00:00:00"/>
        <d v="2024-06-21T00:00:00"/>
        <d v="2024-05-31T00:00:00"/>
        <d v="2023-06-03T00:00:00"/>
        <d v="2024-05-13T00:00:00"/>
        <d v="2023-04-22T00:00:00"/>
        <d v="2023-09-17T00:00:00"/>
        <d v="2024-11-30T00:00:00"/>
        <d v="2024-01-01T00:00:00"/>
        <d v="2024-07-14T00:00:00"/>
        <d v="2023-05-11T00:00:00"/>
        <d v="2024-05-28T00:00:00"/>
        <d v="2024-08-30T00:00:00"/>
        <d v="2023-02-19T00:00:00"/>
        <d v="2023-09-21T00:00:00"/>
        <d v="2023-03-23T00:00:00"/>
        <d v="2024-12-19T00:00:00"/>
        <d v="2024-11-21T00:00:00"/>
        <d v="2023-12-09T00:00:00"/>
        <d v="2024-04-20T00:00:00"/>
        <d v="2023-08-28T00:00:00"/>
        <d v="2024-08-21T00:00:00"/>
        <d v="2024-01-27T00:00:00"/>
        <d v="2024-08-18T00:00:00"/>
        <d v="2023-02-22T00:00:00"/>
        <d v="2024-07-20T00:00:00"/>
        <d v="2023-11-22T00:00:00"/>
        <d v="2023-10-25T00:00:00"/>
        <d v="2023-08-12T00:00:00"/>
        <d v="2024-09-30T00:00:00"/>
        <d v="2024-02-03T00:00:00"/>
        <d v="2023-08-18T00:00:00"/>
        <d v="2024-09-22T00:00:00"/>
        <d v="2023-07-01T00:00:00"/>
        <d v="2024-12-29T00:00:00"/>
        <d v="2023-11-01T00:00:00"/>
        <d v="2023-01-10T00:00:00"/>
        <d v="2024-12-07T00:00:00"/>
        <d v="2024-10-31T00:00:00"/>
        <d v="2023-08-17T00:00:00"/>
        <d v="2024-04-01T00:00:00"/>
        <d v="2023-03-11T00:00:00"/>
        <d v="2023-03-25T00:00:00"/>
        <d v="2023-09-25T00:00:00"/>
        <d v="2023-08-14T00:00:00"/>
        <d v="2024-10-29T00:00:00"/>
        <d v="2023-01-08T00:00:00"/>
        <d v="2023-06-01T00:00:00"/>
        <d v="2023-08-21T00:00:00"/>
        <d v="2023-12-30T00:00:00"/>
        <d v="2023-10-24T00:00:00"/>
        <d v="2024-05-21T00:00:00"/>
        <d v="2023-03-02T00:00:00"/>
        <d v="2023-04-16T00:00:00"/>
        <d v="2023-07-11T00:00:00"/>
        <d v="2023-01-03T00:00:00"/>
        <d v="2023-04-12T00:00:00"/>
        <d v="2024-08-10T00:00:00"/>
        <d v="2023-03-19T00:00:00"/>
        <d v="2023-10-07T00:00:00"/>
        <d v="2024-02-23T00:00:00"/>
        <d v="2024-08-27T00:00:00"/>
        <d v="2023-10-15T00:00:00"/>
        <d v="2024-12-31T00:00:00"/>
        <d v="2024-02-11T00:00:00"/>
        <d v="2023-04-08T00:00:00"/>
        <d v="2024-10-11T00:00:00"/>
        <d v="2024-06-28T00:00:00"/>
        <d v="2023-08-29T00:00:00"/>
        <d v="2024-10-02T00:00:00"/>
        <d v="2024-12-23T00:00:00"/>
        <d v="2023-12-17T00:00:00"/>
        <d v="2023-03-20T00:00:00"/>
        <d v="2024-01-30T00:00:00"/>
        <d v="2024-12-04T00:00:00"/>
        <d v="2023-04-19T00:00:00"/>
        <d v="2024-04-27T00:00:00"/>
        <d v="2024-10-26T00:00:00"/>
        <d v="2023-08-08T00:00:00"/>
        <d v="2023-12-23T00:00:00"/>
        <d v="2023-04-28T00:00:00"/>
        <d v="2023-08-23T00:00:00"/>
        <d v="2024-07-19T00:00:00"/>
        <d v="2023-04-25T00:00:00"/>
        <d v="2023-02-25T00:00:00"/>
        <d v="2024-07-30T00:00:00"/>
        <d v="2023-12-11T00:00:00"/>
        <d v="2023-07-10T00:00:00"/>
        <d v="2023-03-13T00:00:00"/>
        <d v="2023-05-05T00:00:00"/>
        <d v="2024-09-24T00:00:00"/>
        <d v="2023-08-27T00:00:00"/>
        <d v="2023-05-18T00:00:00"/>
        <d v="2024-05-06T00:00:00"/>
        <d v="2023-06-27T00:00:00"/>
        <d v="2023-04-05T00:00:00"/>
        <d v="2023-04-09T00:00:00"/>
        <d v="2024-06-14T00:00:00"/>
        <d v="2024-09-11T00:00:00"/>
        <d v="2023-11-24T00:00:00"/>
        <d v="2024-12-21T00:00:00"/>
        <d v="2024-04-11T00:00:00"/>
        <d v="2024-09-13T00:00:00"/>
        <d v="2024-09-03T00:00:00"/>
        <d v="2024-01-06T00:00:00"/>
        <d v="2024-09-04T00:00:00"/>
        <d v="2023-07-05T00:00:00"/>
        <d v="2024-09-10T00:00:00"/>
        <d v="2023-03-05T00:00:00"/>
        <d v="2024-06-16T00:00:00"/>
        <d v="2024-01-25T00:00:00"/>
        <d v="2023-02-28T00:00:00"/>
        <d v="2023-06-29T00:00:00"/>
        <d v="2024-02-13T00:00:00"/>
        <d v="2024-07-03T00:00:00"/>
        <d v="2024-04-18T00:00:00"/>
        <d v="2023-10-16T00:00:00"/>
        <d v="2023-01-21T00:00:00"/>
        <d v="2023-11-06T00:00:00"/>
        <d v="2023-12-27T00:00:00"/>
        <d v="2024-10-30T00:00:00"/>
        <d v="2023-05-24T00:00:00"/>
        <d v="2023-02-13T00:00:00"/>
        <d v="2024-12-10T00:00:00"/>
        <d v="2023-03-04T00:00:00"/>
        <d v="2024-06-18T00:00:00"/>
        <d v="2023-05-01T00:00:00"/>
        <d v="2023-04-20T00:00:00"/>
        <d v="2024-02-24T00:00:00"/>
        <d v="2024-08-03T00:00:00"/>
        <d v="2024-01-12T00:00:00"/>
        <d v="2023-05-31T00:00:00"/>
        <d v="2023-08-16T00:00:00"/>
        <d v="2024-04-16T00:00:00"/>
        <d v="2024-04-13T00:00:00"/>
        <d v="2023-03-15T00:00:00"/>
        <d v="2023-07-23T00:00:00"/>
        <d v="2023-09-12T00:00:00"/>
        <d v="2023-08-05T00:00:00"/>
        <d v="2023-07-06T00:00:00"/>
        <d v="2024-06-09T00:00:00"/>
        <d v="2023-11-08T00:00:00"/>
        <d v="2024-05-17T00:00:00"/>
        <d v="2024-08-05T00:00:00"/>
        <d v="2024-04-30T00:00:00"/>
        <d v="2024-06-05T00:00:00"/>
        <d v="2024-03-28T00:00:00"/>
        <d v="2024-05-14T00:00:00"/>
        <d v="2023-06-15T00:00:00"/>
        <d v="2024-03-03T00:00:00"/>
        <d v="2024-05-09T00:00:00"/>
        <d v="2024-07-22T00:00:00"/>
        <d v="2024-03-27T00:00:00"/>
        <d v="2024-02-15T00:00:00"/>
        <d v="2024-06-02T00:00:00"/>
        <d v="2024-05-19T00:00:00"/>
        <d v="2023-01-01T00:00:00"/>
        <d v="2024-10-25T00:00:00"/>
        <d v="2023-02-05T00:00:00"/>
        <d v="2023-11-17T00:00:00"/>
        <d v="2023-10-10T00:00:00"/>
        <d v="2024-02-26T00:00:00"/>
        <d v="2024-08-24T00:00:00"/>
        <d v="2024-08-28T00:00:00"/>
        <d v="2023-06-05T00:00:00"/>
        <d v="2024-04-07T00:00:00"/>
        <d v="2024-05-30T00:00:00"/>
        <d v="2023-03-16T00:00:00"/>
        <d v="2023-04-10T00:00:00"/>
        <d v="2023-12-13T00:00:00"/>
        <d v="2023-12-02T00:00:00"/>
        <d v="2023-04-13T00:00:00"/>
        <d v="2023-06-21T00:00:00"/>
        <d v="2023-03-28T00:00:00"/>
        <d v="2024-05-26T00:00:00"/>
        <d v="2024-03-01T00:00:00"/>
        <d v="2023-01-16T00:00:00"/>
        <d v="2023-06-07T00:00:00"/>
        <d v="2023-12-12T00:00:00"/>
        <d v="2024-01-08T00:00:00"/>
        <d v="2024-04-23T00:00:00"/>
        <d v="2023-04-30T00:00:00"/>
        <d v="2024-03-23T00:00:00"/>
        <d v="2024-10-16T00:00:00"/>
        <d v="2024-07-29T00:00:00"/>
        <d v="2023-07-27T00:00:00"/>
        <d v="2024-11-15T00:00:00"/>
        <d v="2024-10-22T00:00:00"/>
        <d v="2024-04-02T00:00:00"/>
        <d v="2023-02-16T00:00:00"/>
        <d v="2023-11-21T00:00:00"/>
        <d v="2024-09-19T00:00:00"/>
        <d v="2024-05-29T00:00:00"/>
        <d v="2024-08-16T00:00:00"/>
        <d v="2024-11-26T00:00:00"/>
        <d v="2023-10-20T00:00:00"/>
        <d v="2024-02-17T00:00:00"/>
        <d v="2023-05-12T00:00:00"/>
        <d v="2024-01-21T00:00:00"/>
        <d v="2023-02-18T00:00:00"/>
        <d v="2024-04-25T00:00:00"/>
        <d v="2023-05-26T00:00:00"/>
        <d v="2024-10-05T00:00:00"/>
        <d v="2024-04-12T00:00:00"/>
        <d v="2023-09-28T00:00:00"/>
        <d v="2023-04-11T00:00:00"/>
        <d v="2024-01-05T00:00:00"/>
        <d v="2023-02-08T00:00:00"/>
        <d v="2023-01-14T00:00:00"/>
        <d v="2023-01-02T00:00:00"/>
        <d v="2024-07-12T00:00:00"/>
        <d v="2023-10-11T00:00:00"/>
        <d v="2024-09-12T00:00:00"/>
        <d v="2024-02-07T00:00:00"/>
        <d v="2024-08-09T00:00:00"/>
        <d v="2024-08-04T00:00:00"/>
        <d v="2023-08-02T00:00:00"/>
        <d v="2024-05-10T00:00:00"/>
        <d v="2023-06-28T00:00:00"/>
        <d v="2024-03-18T00:00:00"/>
        <d v="2023-08-07T00:00:00"/>
        <d v="2024-01-23T00:00:00"/>
        <d v="2024-02-08T00:00:00"/>
        <d v="2024-03-08T00:00:00"/>
        <d v="2024-09-15T00:00:00"/>
        <d v="2024-01-14T00:00:00"/>
        <d v="2024-06-23T00:00:00"/>
        <d v="2023-01-07T00:00:00"/>
        <d v="2024-09-27T00:00:00"/>
        <d v="2024-11-16T00:00:00"/>
        <d v="2023-05-09T00:00:00"/>
        <d v="2023-02-04T00:00:00"/>
        <d v="2023-07-14T00:00:00"/>
        <d v="2023-02-23T00:00:00"/>
        <d v="2023-06-22T00:00:00"/>
        <d v="2024-03-04T00:00:00"/>
        <d v="2024-12-15T00:00:00"/>
        <d v="2024-02-06T00:00:00"/>
        <d v="2024-12-25T00:00:00"/>
        <d v="2024-01-17T00:00:00"/>
        <d v="2024-09-21T00:00:00"/>
        <d v="2024-11-10T00:00:00"/>
        <d v="2024-07-28T00:00:00"/>
        <d v="2023-03-09T00:00:00"/>
        <d v="2024-03-30T00:00:00"/>
        <d v="2024-06-04T00:00:00"/>
        <d v="2023-05-02T00:00:00"/>
        <d v="2023-08-13T00:00:00"/>
        <d v="2024-09-20T00:00:00"/>
        <d v="2024-11-25T00:00:00"/>
        <d v="2023-11-20T00:00:00"/>
        <d v="2024-05-25T00:00:00"/>
        <d v="2023-06-24T00:00:00"/>
        <d v="2023-12-28T00:00:00"/>
        <d v="2023-12-04T00:00:00"/>
        <d v="2023-10-27T00:00:00"/>
        <d v="2023-12-06T00:00:00"/>
        <d v="2024-03-19T00:00:00"/>
        <d v="2023-10-28T00:00:00"/>
        <d v="2024-09-17T00:00:00"/>
        <d v="2023-06-23T00:00:00"/>
        <d v="2023-03-24T00:00:00"/>
        <d v="2023-11-29T00:00:00"/>
        <d v="2024-06-26T00:00:00"/>
        <d v="2023-12-20T00:00:00"/>
        <d v="2023-01-20T00:00:00"/>
        <d v="2023-04-03T00:00:00"/>
        <d v="2024-02-21T00:00:00"/>
        <d v="2023-12-26T00:00:00"/>
        <d v="2024-07-02T00:00:00"/>
        <d v="2023-08-15T00:00:00"/>
        <d v="2023-08-19T00:00:00"/>
        <d v="2024-05-22T00:00:00"/>
        <d v="2023-06-18T00:00:00"/>
        <d v="2024-09-29T00:00:00"/>
        <d v="2023-07-09T00:00:00"/>
        <d v="2023-11-19T00:00:00"/>
        <d v="2024-04-19T00:00:00"/>
        <d v="2024-03-10T00:00:00"/>
        <d v="2024-02-09T00:00:00"/>
        <d v="2023-05-14T00:00:00"/>
        <d v="2024-07-23T00:00:00"/>
        <d v="2023-10-19T00:00:00"/>
        <d v="2023-04-07T00:00:00"/>
        <d v="2024-10-03T00:00:00"/>
        <d v="2023-05-10T00:00:00"/>
        <d v="2023-11-30T00:00:00"/>
        <d v="2024-09-07T00:00:00"/>
        <d v="2023-06-09T00:00:00"/>
        <d v="2024-09-23T00:00:00"/>
        <d v="2023-11-09T00:00:00"/>
        <d v="2024-12-22T00:00:00"/>
        <d v="2023-05-23T00:00:00"/>
        <d v="2024-04-26T00:00:00"/>
        <d v="2024-09-26T00:00:00"/>
        <d v="2024-03-31T00:00:00"/>
        <d v="2023-05-19T00:00:00"/>
        <d v="2024-02-16T00:00:00"/>
        <d v="2023-12-29T00:00:00"/>
        <d v="2023-02-21T00:00:00"/>
        <d v="2023-03-03T00:00:00"/>
        <d v="2024-07-31T00:00:00"/>
        <d v="2024-10-07T00:00:00"/>
        <d v="2024-04-05T00:00:00"/>
        <d v="2024-11-02T00:00:00"/>
        <d v="2024-07-07T00:00:00"/>
        <d v="2024-04-14T00:00:00"/>
        <d v="2023-09-19T00:00:00"/>
        <d v="2024-07-25T00:00:00"/>
        <d v="2023-03-10T00:00:00"/>
        <d v="2023-12-19T00:00:00"/>
        <d v="2024-07-11T00:00:00"/>
        <d v="2024-02-28T00:00:00"/>
        <d v="2023-10-14T00:00:00"/>
        <d v="2024-05-16T00:00:00"/>
        <d v="2023-06-13T00:00:00"/>
        <d v="2023-01-31T00:00:00"/>
        <d v="2024-11-17T00:00:00"/>
        <d v="2024-12-05T00:00:00"/>
        <d v="2024-12-13T00:00:00"/>
        <d v="2023-12-01T00:00:00"/>
        <d v="2023-12-16T00:00:00"/>
        <d v="2024-06-12T00:00:00"/>
        <d v="2023-03-21T00:00:00"/>
        <d v="2023-03-22T00:00:00"/>
        <d v="2023-09-02T00:00:00"/>
        <d v="2023-09-09T00:00:00"/>
        <d v="2024-12-20T00:00:00"/>
        <d v="2023-04-21T00:00:00"/>
        <d v="2023-08-11T00:00:00"/>
        <d v="2024-03-07T00:00:00"/>
        <d v="2024-04-08T00:00:00"/>
        <d v="2023-11-16T00:00:00"/>
        <d v="2023-05-21T00:00:00"/>
        <d v="2024-08-08T00:00:00"/>
        <d v="2023-12-14T00:00:00"/>
        <d v="2024-11-07T00:00:00"/>
        <d v="2023-03-31T00:00:00"/>
        <d v="2024-03-17T00:00:00"/>
        <d v="2024-08-25T00:00:00"/>
        <d v="2023-01-30T00:00:00"/>
        <d v="2024-06-24T00:00:00"/>
        <d v="2024-10-13T00:00:00"/>
        <d v="2023-08-30T00:00:00"/>
        <d v="2023-08-22T00:00:00"/>
        <d v="2023-09-13T00:00:00"/>
        <d v="2023-02-17T00:00:00"/>
        <d v="2023-07-16T00:00:00"/>
        <d v="2024-11-29T00:00:00"/>
        <d v="2024-09-05T00:00:00"/>
        <d v="2023-03-07T00:00:00"/>
        <d v="2023-02-24T00:00:00"/>
        <d v="2024-03-05T00:00:00"/>
        <d v="2023-06-12T00:00:00"/>
        <d v="2023-11-15T00:00:00"/>
        <d v="2023-01-28T00:00:00"/>
        <d v="2023-04-23T00:00:00"/>
        <d v="2024-01-02T00:00:00"/>
        <d v="2023-06-08T00:00:00"/>
        <d v="2023-02-06T00:00:00"/>
        <d v="2023-01-15T00:00:00"/>
        <d v="2024-07-26T00:00:00"/>
        <d v="2024-08-23T00:00:00"/>
        <d v="2024-11-18T00:00:00"/>
        <d v="2023-08-06T00:00:00"/>
        <d v="2024-11-22T00:00:00"/>
        <d v="2023-11-11T00:00:00"/>
        <d v="2023-11-07T00:00:00"/>
        <d v="2024-07-05T00:00:00"/>
        <d v="2024-09-08T00:00:00"/>
        <d v="2024-01-13T00:00:00"/>
        <d v="2023-02-01T00:00:00"/>
        <d v="2023-04-29T00:00:00"/>
        <d v="2024-03-21T00:00:00"/>
        <d v="2023-09-26T00:00:00"/>
        <d v="2024-08-12T00:00:00"/>
        <d v="2024-08-17T00:00:00"/>
        <d v="2023-10-31T00:00:00"/>
        <d v="2024-07-21T00:00:00"/>
        <d v="2023-12-31T00:00:00"/>
        <d v="2023-07-21T00:00:00"/>
        <d v="2024-06-07T00:00:00"/>
        <d v="2023-11-27T00:00:00"/>
        <d v="2023-07-04T00:00:00"/>
        <d v="2023-10-17T00:00:00"/>
        <d v="2023-01-17T00:00:00"/>
        <d v="2023-12-18T00:00:00"/>
        <d v="2024-02-20T00:00:00"/>
        <d v="2023-06-06T00:00:00"/>
        <d v="2024-06-27T00:00:00"/>
        <d v="2024-05-07T00:00:00"/>
        <d v="2024-12-16T00:00:00"/>
        <d v="2023-04-24T00:00:00"/>
        <d v="2023-07-08T00:00:00"/>
        <d v="2023-04-15T00:00:00"/>
        <d v="2023-07-26T00:00:00"/>
        <d v="2023-03-26T00:00:00"/>
        <d v="2024-12-08T00:00:00"/>
        <d v="2023-11-13T00:00:00"/>
        <d v="2023-09-30T00:00:00"/>
        <d v="2024-05-12T00:00:00"/>
        <d v="2024-07-09T00:00:00"/>
        <d v="2023-10-05T00:00:00"/>
        <d v="2023-10-06T00:00:00"/>
        <d v="2024-01-11T00:00:00"/>
        <d v="2024-03-06T00:00:00"/>
        <d v="2024-11-28T00:00:00"/>
        <d v="2023-03-29T00:00:00"/>
        <d v="2023-08-03T00:00:00"/>
        <d v="2023-12-10T00:00:00"/>
        <d v="2024-06-06T00:00:00"/>
        <d v="2024-01-15T00:00:00"/>
        <d v="2023-07-07T00:00:00"/>
        <d v="2024-06-19T00:00:00"/>
        <d v="2024-08-15T00:00:00"/>
        <d v="2023-05-30T00:00:00"/>
        <d v="2023-09-27T00:00:00"/>
        <d v="2023-02-27T00:00:00"/>
        <d v="2024-03-15T00:00:00"/>
        <d v="2024-01-24T00:00:00"/>
        <d v="2024-01-31T00:00:00"/>
        <d v="2023-01-27T00:00:00"/>
        <d v="2024-07-16T00:00:00"/>
        <d v="2023-07-20T00:00:00"/>
        <d v="2024-06-15T00:00:00"/>
        <d v="2024-02-25T00:00:00"/>
        <d v="2024-11-04T00:00:00"/>
        <d v="2024-08-14T00:00:00"/>
        <d v="2024-02-12T00:00:00"/>
        <d v="2023-09-29T00:00:00"/>
        <d v="2024-03-24T00:00:00"/>
        <d v="2024-11-12T00:00:00"/>
        <d v="2023-07-30T00:00:00"/>
        <d v="2024-02-04T00:00:00"/>
        <d v="2024-03-11T00:00:00"/>
        <d v="2024-04-17T00:00:00"/>
        <d v="2024-10-08T00:00:00"/>
        <d v="2023-05-25T00:00:00"/>
        <d v="2023-06-19T00:00:00"/>
        <d v="2023-12-21T00:00:00"/>
        <d v="2024-12-01T00:00:00"/>
        <d v="2023-06-26T00:00:00"/>
        <d v="2024-02-01T00:00:00"/>
        <d v="2023-05-16T00:00:00"/>
        <d v="2023-10-23T00:00:00"/>
        <d v="2023-09-23T00:00:00"/>
        <d v="2023-05-13T00:00:00"/>
        <d v="2024-07-15T00:00:00"/>
        <d v="2024-04-29T00:00:00"/>
        <d v="2024-07-01T00:00:00"/>
        <d v="2024-12-12T00:00:00"/>
        <d v="2024-06-30T00:00:00"/>
        <d v="2023-02-20T00:00:00"/>
        <d v="2023-10-30T00:00:00"/>
        <d v="2024-11-06T00:00:00"/>
        <d v="2024-09-28T00:00:00"/>
        <d v="2023-04-18T00:00:00"/>
        <d v="2023-06-30T00:00:00"/>
        <d v="2024-04-06T00:00:00"/>
        <d v="2023-12-22T00:00:00"/>
        <d v="2023-06-02T00:00:00"/>
        <d v="2024-03-20T00:00:00"/>
        <d v="2023-02-12T00:00:00"/>
        <d v="2024-04-10T00:00:00"/>
        <d v="2023-09-20T00:00:00"/>
        <d v="2024-08-31T00:00:00"/>
        <d v="2024-01-28T00:00:00"/>
        <d v="2024-05-23T00:00:00"/>
        <d v="2024-04-09T00:00:00"/>
        <d v="2023-07-17T00:00:00"/>
        <d v="2023-07-13T00:00:00"/>
        <d v="2023-05-08T00:00:00"/>
        <d v="2023-01-05T00:00:00"/>
        <d v="2024-01-03T00:00:00"/>
        <d v="2024-05-27T00:00:00"/>
        <d v="2024-09-14T00:00:00"/>
        <d v="2024-04-22T00:00:00"/>
        <d v="2024-09-02T00:00:00"/>
        <d v="2024-02-18T00:00:00"/>
        <d v="2023-06-14T00:00:00"/>
        <d v="2023-08-09T00:00:00"/>
        <d v="2024-09-06T00:00:00"/>
        <d v="2024-08-13T00:00:00"/>
        <d v="2024-05-05T00:00:00"/>
        <d v="2023-09-11T00:00:00"/>
        <d v="2024-11-27T00:00:00"/>
        <d v="2023-07-18T00:00:00"/>
        <d v="2024-01-07T00:00:00"/>
        <d v="2023-07-24T00:00:00"/>
        <d v="2024-09-25T00:00:00"/>
        <d v="2024-01-20T00:00:00"/>
        <d v="2024-10-20T00:00:00"/>
        <d v="2023-06-11T00:00:00"/>
        <d v="2024-06-22T00:00:00"/>
        <d v="2023-05-20T00:00:00"/>
        <d v="2023-11-26T00:00:00"/>
        <d v="2024-11-14T00:00:00"/>
        <d v="2024-10-06T00:00:00"/>
        <d v="2024-12-06T00:00:00"/>
        <d v="2023-06-10T00:00:00"/>
        <d v="2023-11-04T00:00:00"/>
        <d v="2023-05-27T00:00:00"/>
        <d v="2023-07-02T00:00:00"/>
        <d v="2023-08-25T00:00:00"/>
        <d v="2024-12-27T00:00:00"/>
        <d v="2023-01-23T00:00:00"/>
        <d v="2024-03-25T00:00:00"/>
        <d v="2024-08-07T00:00:00"/>
        <d v="2024-03-14T00:00:00"/>
        <d v="2023-01-13T00:00:00"/>
        <d v="2023-09-06T00:00:00"/>
        <d v="2024-02-14T00:00:00"/>
        <d v="2023-04-01T00:00:00"/>
        <d v="2023-03-14T00:00:00"/>
        <d v="2024-08-06T00:00:00"/>
        <d v="2024-03-26T00:00:00"/>
        <d v="2023-10-22T00:00:00"/>
        <d v="2024-12-24T00:00:00"/>
        <d v="2024-05-20T00:00:00"/>
        <d v="2023-03-06T00:00:00"/>
        <d v="2023-06-17T00:00:00"/>
        <d v="2024-11-11T00:00:00"/>
        <d v="2024-12-17T00:00:00"/>
        <d v="2024-07-24T00:00:00"/>
        <d v="2024-10-01T00:00:00"/>
        <d v="2023-09-04T00:00:00"/>
        <d v="2023-11-05T00:00:00"/>
        <d v="2024-02-02T00:00:00"/>
        <d v="2024-06-29T00:00:00"/>
        <d v="2023-03-27T00:00:00"/>
        <d v="2023-05-17T00:00:00"/>
        <d v="2023-03-17T00:00:00"/>
        <d v="2023-07-12T00:00:00"/>
        <d v="2023-01-29T00:00:00"/>
        <d v="2024-09-09T00:00:00"/>
        <d v="2023-09-22T00:00:00"/>
        <d v="2024-08-29T00:00:00"/>
        <d v="2023-07-22T00:00:00"/>
        <d v="2024-08-20T00:00:00"/>
        <d v="2023-10-12T00:00:00"/>
        <d v="2024-10-14T00:00:00"/>
        <d v="2023-09-24T00:00:00"/>
        <d v="2024-06-11T00:00:00"/>
        <d v="2023-09-08T00:00:00"/>
        <d v="2023-07-28T00:00:00"/>
        <d v="2024-05-18T00:00:00"/>
        <d v="2024-02-29T00:00:00"/>
        <d v="2023-06-04T00:00:00"/>
        <d v="2023-09-16T00:00:00"/>
        <d v="2023-04-04T00:00:00"/>
        <d v="2024-11-09T00:00:00"/>
        <d v="2024-11-08T00:00:00"/>
      </sharedItems>
      <fieldGroup par="16"/>
    </cacheField>
    <cacheField name="Financial Year" numFmtId="1">
      <sharedItems containsSemiMixedTypes="0" containsString="0" containsNumber="1" containsInteger="1" minValue="2023" maxValue="2025" count="3">
        <n v="2024"/>
        <n v="2023"/>
        <n v="2025"/>
      </sharedItems>
    </cacheField>
    <cacheField name="Financial Year2" numFmtId="0">
      <sharedItems/>
    </cacheField>
    <cacheField name="Type" numFmtId="0">
      <sharedItems count="2">
        <s v="KMART STORE"/>
        <s v="KMART ONLINE"/>
      </sharedItems>
    </cacheField>
    <cacheField name="Suburb" numFmtId="0">
      <sharedItems count="97">
        <s v="Balcatta"/>
        <s v="Ballina"/>
        <s v="Belconnen"/>
        <s v="Burleigh Waters"/>
        <s v="Castle Hill"/>
        <s v="Chatswood"/>
        <s v="Claremont"/>
        <s v="Dandenong"/>
        <s v="Dural"/>
        <s v="Epping"/>
        <s v="Epsom"/>
        <s v="Glenorchy"/>
        <s v="Indooroopilly"/>
        <s v="Lismore"/>
        <s v="Lithgow"/>
        <s v="Mascot"/>
        <s v="Mindarie"/>
        <s v="Mt Isa"/>
        <s v="Noarlunga"/>
        <s v="Orange"/>
        <s v="Sunbury"/>
        <s v="Toombul"/>
        <s v="Ulladulla"/>
        <s v="Wagga Wagga"/>
        <s v="Thornleigh"/>
        <s v="Bendigo"/>
        <s v="Bussleton"/>
        <s v="Collingwood"/>
        <s v="Dubbo"/>
        <s v="Mildura"/>
        <s v="Nunawading"/>
        <s v="Rydalmere"/>
        <s v="Seaford"/>
        <s v="Warrnambool"/>
        <s v="Altona"/>
        <s v="Maroochydore"/>
        <s v="Chadstone"/>
        <s v="Penrith"/>
        <s v="Airlie Beach"/>
        <s v="Albany"/>
        <s v="Ballarat"/>
        <s v="Burnie"/>
        <s v="Cairns"/>
        <s v="Campbelltown"/>
        <s v="Cranbourne"/>
        <s v="Gympie"/>
        <s v="Mackay"/>
        <s v="Narrabeen"/>
        <s v="Noosaville"/>
        <s v="Ringwood"/>
        <s v="Scoresby"/>
        <s v="Shepparton"/>
        <s v="Stafford"/>
        <s v="Underwood"/>
        <s v="Werribee"/>
        <s v="Yeppoon"/>
        <s v="Bathurst"/>
        <s v="Prospect"/>
        <s v="Joondalup"/>
        <s v="North Lakes"/>
        <s v="Nowra"/>
        <s v="Berri"/>
        <s v="Harrisdale"/>
        <s v="Alexandria"/>
        <s v="Armidale"/>
        <s v="Ashfield"/>
        <s v="Atherton"/>
        <s v="Caloundra"/>
        <s v="Darwin"/>
        <s v="Frankston"/>
        <s v="Horsham"/>
        <s v="Marion"/>
        <s v="Mornington"/>
        <s v="Port Lincoln"/>
        <s v="Tweed Heads"/>
        <s v="Esperance"/>
        <s v="Randwick"/>
        <s v="Rosny Park"/>
        <s v="Lidcombe"/>
        <s v="Mt Gambier"/>
        <s v="Maddington"/>
        <s v="Gladstone"/>
        <s v="Hervey Bay"/>
        <s v="Inglewood"/>
        <s v="Southport"/>
        <s v="Geraldton"/>
        <s v="Broome"/>
        <s v="Fyshwick"/>
        <s v="Woodville"/>
        <s v="Croydon"/>
        <s v="Rockhampton"/>
        <s v="Artarmon"/>
        <s v="Ipswich"/>
        <s v="Hastings"/>
        <s v="Launceston"/>
        <s v="Alice Springs"/>
        <s v="Wodonga"/>
      </sharedItems>
    </cacheField>
    <cacheField name="Full State" numFmtId="0">
      <sharedItems count="8">
        <s v="Western Australia"/>
        <s v="New South Wales"/>
        <s v="Australian Capital Territory"/>
        <s v="Queensland"/>
        <s v="Victoria"/>
        <s v="Tasmania"/>
        <s v="South Australia"/>
        <s v="Northern Territory"/>
      </sharedItems>
    </cacheField>
    <cacheField name="State" numFmtId="0">
      <sharedItems count="8">
        <s v="WA"/>
        <s v="NSW"/>
        <s v="ACT"/>
        <s v="QLD"/>
        <s v="VIC"/>
        <s v="TAS"/>
        <s v="SA"/>
        <s v="NT"/>
      </sharedItems>
    </cacheField>
    <cacheField name="Postcode" numFmtId="0">
      <sharedItems containsSemiMixedTypes="0" containsString="0" containsNumber="1" containsInteger="1" minValue="800" maxValue="7320"/>
    </cacheField>
    <cacheField name="Country" numFmtId="0">
      <sharedItems count="1">
        <s v="Australia"/>
      </sharedItems>
    </cacheField>
    <cacheField name="Manager" numFmtId="0">
      <sharedItems count="21">
        <s v="Tom McKenzie"/>
        <s v="Claire Bridges"/>
        <s v="George Chester"/>
        <s v="Ricky Wilkinson"/>
        <s v="Lillian Pruitt"/>
        <s v="Jeremy Garcia"/>
        <s v="Rachael Long"/>
        <s v="Brian Hubbard"/>
        <s v="Jerry Fulton"/>
        <s v="Simone Prior"/>
        <s v="Terri Wright"/>
        <s v="John Gardner"/>
        <s v="Caroline Tucker"/>
        <s v="Ray Watson"/>
        <s v="Miles Hammond"/>
        <s v="Shellie Thomas"/>
        <s v="Owen Pierce"/>
        <s v="Amber Ward"/>
        <s v="Alex Nash"/>
        <s v="Michael Carney"/>
        <s v="John Harper"/>
      </sharedItems>
    </cacheField>
    <cacheField name="Category" numFmtId="0">
      <sharedItems count="10">
        <s v="Beauty &amp; Personal Care"/>
        <s v="Home &amp; Living"/>
        <s v="Accessories"/>
        <s v="Baby &amp; Nursery"/>
        <s v="Clothing &amp; Fashion"/>
        <s v="Electronics &amp; Entertainment"/>
        <s v="Stationery &amp; Office Supplies"/>
        <s v="Footwear"/>
        <s v="Party &amp; Gift Wrap"/>
        <s v="Toys &amp; Outdoor Play"/>
      </sharedItems>
    </cacheField>
    <cacheField name="Buyer" numFmtId="0">
      <sharedItems count="10">
        <s v="Chester George"/>
        <s v="Elizabeth Gentry"/>
        <s v="Sara Ferrell"/>
        <s v="Amy Buchanan"/>
        <s v="Bruce Curran"/>
        <s v="Maggie Mayer"/>
        <s v="Ella Hickman"/>
        <s v="Richard Carr"/>
        <s v="Chris Monroe"/>
        <s v="Howard Wright"/>
      </sharedItems>
    </cacheField>
    <cacheField name="Sales" numFmtId="164">
      <sharedItems containsSemiMixedTypes="0" containsString="0" containsNumber="1" minValue="1" maxValue="12653.070000000003"/>
    </cacheField>
    <cacheField name="Count" numFmtId="0">
      <sharedItems containsSemiMixedTypes="0" containsString="0" containsNumber="1" containsInteger="1" minValue="1" maxValue="1"/>
    </cacheField>
    <cacheField name="Months (Date)" numFmtId="0" databaseField="0">
      <fieldGroup base="0">
        <rangePr groupBy="months" startDate="2023-01-01T00:00:00" endDate="2025-01-01T00:00:00"/>
        <groupItems count="14">
          <s v="&lt;1/01/2023"/>
          <s v="Jan"/>
          <s v="Feb"/>
          <s v="Mar"/>
          <s v="Apr"/>
          <s v="May"/>
          <s v="Jun"/>
          <s v="Jul"/>
          <s v="Aug"/>
          <s v="Sep"/>
          <s v="Oct"/>
          <s v="Nov"/>
          <s v="Dec"/>
          <s v="&gt;1/01/2025"/>
        </groupItems>
      </fieldGroup>
    </cacheField>
    <cacheField name="Quarters (Date)" numFmtId="0" databaseField="0">
      <fieldGroup base="0">
        <rangePr groupBy="quarters" startDate="2023-01-01T00:00:00" endDate="2025-01-01T00:00:00"/>
        <groupItems count="6">
          <s v="&lt;1/01/2023"/>
          <s v="Qtr1"/>
          <s v="Qtr2"/>
          <s v="Qtr3"/>
          <s v="Qtr4"/>
          <s v="&gt;1/01/2025"/>
        </groupItems>
      </fieldGroup>
    </cacheField>
    <cacheField name="Years (Date)" numFmtId="0" databaseField="0">
      <fieldGroup base="0">
        <rangePr groupBy="years" startDate="2023-01-01T00:00:00" endDate="2025-01-01T00:00:00"/>
        <groupItems count="5">
          <s v="&lt;1/01/2023"/>
          <s v="2023"/>
          <s v="2024"/>
          <s v="2025"/>
          <s v="&gt;1/01/2025"/>
        </groupItems>
      </fieldGroup>
    </cacheField>
  </cacheFields>
  <extLst>
    <ext xmlns:x14="http://schemas.microsoft.com/office/spreadsheetml/2009/9/main" uri="{725AE2AE-9491-48be-B2B4-4EB974FC3084}">
      <x14:pivotCacheDefinition pivotCacheId="20848264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505">
  <r>
    <x v="0"/>
    <x v="0"/>
    <s v="2023-2024"/>
    <x v="0"/>
    <x v="0"/>
    <x v="0"/>
    <x v="0"/>
    <n v="6021"/>
    <x v="0"/>
    <x v="0"/>
    <x v="0"/>
    <x v="0"/>
    <n v="1"/>
    <n v="1"/>
  </r>
  <r>
    <x v="1"/>
    <x v="0"/>
    <s v="2023-2024"/>
    <x v="0"/>
    <x v="1"/>
    <x v="1"/>
    <x v="1"/>
    <n v="2478"/>
    <x v="0"/>
    <x v="1"/>
    <x v="1"/>
    <x v="1"/>
    <n v="1"/>
    <n v="1"/>
  </r>
  <r>
    <x v="2"/>
    <x v="1"/>
    <s v="2022-2023"/>
    <x v="1"/>
    <x v="2"/>
    <x v="2"/>
    <x v="2"/>
    <n v="2617"/>
    <x v="0"/>
    <x v="2"/>
    <x v="1"/>
    <x v="1"/>
    <n v="1"/>
    <n v="1"/>
  </r>
  <r>
    <x v="3"/>
    <x v="0"/>
    <s v="2023-2024"/>
    <x v="0"/>
    <x v="3"/>
    <x v="3"/>
    <x v="3"/>
    <n v="4220"/>
    <x v="0"/>
    <x v="3"/>
    <x v="2"/>
    <x v="2"/>
    <n v="1"/>
    <n v="1"/>
  </r>
  <r>
    <x v="4"/>
    <x v="0"/>
    <s v="2023-2024"/>
    <x v="0"/>
    <x v="4"/>
    <x v="1"/>
    <x v="1"/>
    <n v="2154"/>
    <x v="0"/>
    <x v="4"/>
    <x v="3"/>
    <x v="3"/>
    <n v="1"/>
    <n v="1"/>
  </r>
  <r>
    <x v="5"/>
    <x v="0"/>
    <s v="2023-2024"/>
    <x v="0"/>
    <x v="5"/>
    <x v="1"/>
    <x v="1"/>
    <n v="2067"/>
    <x v="0"/>
    <x v="5"/>
    <x v="0"/>
    <x v="0"/>
    <n v="1"/>
    <n v="1"/>
  </r>
  <r>
    <x v="6"/>
    <x v="1"/>
    <s v="2022-2023"/>
    <x v="0"/>
    <x v="6"/>
    <x v="0"/>
    <x v="0"/>
    <n v="6010"/>
    <x v="0"/>
    <x v="0"/>
    <x v="4"/>
    <x v="4"/>
    <n v="1"/>
    <n v="1"/>
  </r>
  <r>
    <x v="7"/>
    <x v="0"/>
    <s v="2023-2024"/>
    <x v="0"/>
    <x v="7"/>
    <x v="4"/>
    <x v="4"/>
    <n v="3175"/>
    <x v="0"/>
    <x v="6"/>
    <x v="1"/>
    <x v="1"/>
    <n v="1"/>
    <n v="1"/>
  </r>
  <r>
    <x v="8"/>
    <x v="0"/>
    <s v="2023-2024"/>
    <x v="0"/>
    <x v="8"/>
    <x v="1"/>
    <x v="1"/>
    <n v="2158"/>
    <x v="0"/>
    <x v="4"/>
    <x v="3"/>
    <x v="3"/>
    <n v="1"/>
    <n v="1"/>
  </r>
  <r>
    <x v="9"/>
    <x v="0"/>
    <s v="2023-2024"/>
    <x v="0"/>
    <x v="9"/>
    <x v="4"/>
    <x v="4"/>
    <n v="3076"/>
    <x v="0"/>
    <x v="7"/>
    <x v="5"/>
    <x v="5"/>
    <n v="1"/>
    <n v="1"/>
  </r>
  <r>
    <x v="10"/>
    <x v="0"/>
    <s v="2023-2024"/>
    <x v="0"/>
    <x v="9"/>
    <x v="4"/>
    <x v="4"/>
    <n v="3076"/>
    <x v="0"/>
    <x v="7"/>
    <x v="0"/>
    <x v="0"/>
    <n v="1"/>
    <n v="1"/>
  </r>
  <r>
    <x v="11"/>
    <x v="0"/>
    <s v="2023-2024"/>
    <x v="0"/>
    <x v="10"/>
    <x v="4"/>
    <x v="4"/>
    <n v="3551"/>
    <x v="0"/>
    <x v="8"/>
    <x v="6"/>
    <x v="6"/>
    <n v="1"/>
    <n v="1"/>
  </r>
  <r>
    <x v="12"/>
    <x v="0"/>
    <s v="2023-2024"/>
    <x v="0"/>
    <x v="11"/>
    <x v="5"/>
    <x v="5"/>
    <n v="7010"/>
    <x v="0"/>
    <x v="9"/>
    <x v="0"/>
    <x v="0"/>
    <n v="1"/>
    <n v="1"/>
  </r>
  <r>
    <x v="13"/>
    <x v="0"/>
    <s v="2023-2024"/>
    <x v="0"/>
    <x v="12"/>
    <x v="3"/>
    <x v="3"/>
    <n v="4068"/>
    <x v="0"/>
    <x v="10"/>
    <x v="1"/>
    <x v="1"/>
    <n v="1"/>
    <n v="1"/>
  </r>
  <r>
    <x v="14"/>
    <x v="0"/>
    <s v="2023-2024"/>
    <x v="0"/>
    <x v="13"/>
    <x v="1"/>
    <x v="1"/>
    <n v="2480"/>
    <x v="0"/>
    <x v="1"/>
    <x v="1"/>
    <x v="1"/>
    <n v="1"/>
    <n v="1"/>
  </r>
  <r>
    <x v="15"/>
    <x v="0"/>
    <s v="2023-2024"/>
    <x v="0"/>
    <x v="14"/>
    <x v="1"/>
    <x v="1"/>
    <n v="2790"/>
    <x v="0"/>
    <x v="11"/>
    <x v="1"/>
    <x v="1"/>
    <n v="1"/>
    <n v="1"/>
  </r>
  <r>
    <x v="16"/>
    <x v="1"/>
    <s v="2022-2023"/>
    <x v="0"/>
    <x v="15"/>
    <x v="1"/>
    <x v="1"/>
    <n v="2020"/>
    <x v="0"/>
    <x v="5"/>
    <x v="5"/>
    <x v="5"/>
    <n v="1"/>
    <n v="1"/>
  </r>
  <r>
    <x v="17"/>
    <x v="0"/>
    <s v="2023-2024"/>
    <x v="1"/>
    <x v="16"/>
    <x v="0"/>
    <x v="0"/>
    <n v="6030"/>
    <x v="0"/>
    <x v="0"/>
    <x v="3"/>
    <x v="3"/>
    <n v="1"/>
    <n v="1"/>
  </r>
  <r>
    <x v="18"/>
    <x v="0"/>
    <s v="2023-2024"/>
    <x v="1"/>
    <x v="16"/>
    <x v="0"/>
    <x v="0"/>
    <n v="6030"/>
    <x v="0"/>
    <x v="0"/>
    <x v="3"/>
    <x v="3"/>
    <n v="1"/>
    <n v="1"/>
  </r>
  <r>
    <x v="19"/>
    <x v="0"/>
    <s v="2023-2024"/>
    <x v="0"/>
    <x v="17"/>
    <x v="3"/>
    <x v="3"/>
    <n v="4825"/>
    <x v="0"/>
    <x v="12"/>
    <x v="7"/>
    <x v="7"/>
    <n v="1"/>
    <n v="1"/>
  </r>
  <r>
    <x v="20"/>
    <x v="0"/>
    <s v="2023-2024"/>
    <x v="0"/>
    <x v="18"/>
    <x v="6"/>
    <x v="6"/>
    <n v="5168"/>
    <x v="0"/>
    <x v="13"/>
    <x v="3"/>
    <x v="3"/>
    <n v="1"/>
    <n v="1"/>
  </r>
  <r>
    <x v="21"/>
    <x v="1"/>
    <s v="2022-2023"/>
    <x v="0"/>
    <x v="19"/>
    <x v="1"/>
    <x v="1"/>
    <n v="2800"/>
    <x v="0"/>
    <x v="11"/>
    <x v="5"/>
    <x v="5"/>
    <n v="1"/>
    <n v="1"/>
  </r>
  <r>
    <x v="22"/>
    <x v="1"/>
    <s v="2022-2023"/>
    <x v="0"/>
    <x v="20"/>
    <x v="4"/>
    <x v="4"/>
    <n v="3429"/>
    <x v="0"/>
    <x v="8"/>
    <x v="3"/>
    <x v="3"/>
    <n v="1"/>
    <n v="1"/>
  </r>
  <r>
    <x v="23"/>
    <x v="2"/>
    <s v="2024-2025"/>
    <x v="0"/>
    <x v="21"/>
    <x v="3"/>
    <x v="3"/>
    <n v="4012"/>
    <x v="0"/>
    <x v="10"/>
    <x v="3"/>
    <x v="3"/>
    <n v="1"/>
    <n v="1"/>
  </r>
  <r>
    <x v="24"/>
    <x v="0"/>
    <s v="2023-2024"/>
    <x v="0"/>
    <x v="22"/>
    <x v="1"/>
    <x v="1"/>
    <n v="2539"/>
    <x v="0"/>
    <x v="2"/>
    <x v="4"/>
    <x v="4"/>
    <n v="1"/>
    <n v="1"/>
  </r>
  <r>
    <x v="25"/>
    <x v="1"/>
    <s v="2022-2023"/>
    <x v="1"/>
    <x v="23"/>
    <x v="1"/>
    <x v="1"/>
    <n v="2650"/>
    <x v="0"/>
    <x v="11"/>
    <x v="4"/>
    <x v="4"/>
    <n v="1"/>
    <n v="1"/>
  </r>
  <r>
    <x v="26"/>
    <x v="1"/>
    <s v="2022-2023"/>
    <x v="0"/>
    <x v="24"/>
    <x v="1"/>
    <x v="1"/>
    <n v="2120"/>
    <x v="0"/>
    <x v="4"/>
    <x v="6"/>
    <x v="6"/>
    <n v="1.47"/>
    <n v="1"/>
  </r>
  <r>
    <x v="27"/>
    <x v="0"/>
    <s v="2023-2024"/>
    <x v="0"/>
    <x v="25"/>
    <x v="4"/>
    <x v="4"/>
    <n v="3550"/>
    <x v="0"/>
    <x v="8"/>
    <x v="3"/>
    <x v="3"/>
    <n v="1.5"/>
    <n v="1"/>
  </r>
  <r>
    <x v="28"/>
    <x v="2"/>
    <s v="2024-2025"/>
    <x v="0"/>
    <x v="26"/>
    <x v="0"/>
    <x v="0"/>
    <n v="6280"/>
    <x v="0"/>
    <x v="14"/>
    <x v="1"/>
    <x v="1"/>
    <n v="1.5"/>
    <n v="1"/>
  </r>
  <r>
    <x v="29"/>
    <x v="0"/>
    <s v="2023-2024"/>
    <x v="0"/>
    <x v="27"/>
    <x v="4"/>
    <x v="4"/>
    <n v="3066"/>
    <x v="0"/>
    <x v="7"/>
    <x v="0"/>
    <x v="0"/>
    <n v="1.5"/>
    <n v="1"/>
  </r>
  <r>
    <x v="30"/>
    <x v="1"/>
    <s v="2022-2023"/>
    <x v="0"/>
    <x v="28"/>
    <x v="1"/>
    <x v="1"/>
    <n v="2830"/>
    <x v="0"/>
    <x v="11"/>
    <x v="0"/>
    <x v="0"/>
    <n v="1.5"/>
    <n v="1"/>
  </r>
  <r>
    <x v="31"/>
    <x v="1"/>
    <s v="2022-2023"/>
    <x v="0"/>
    <x v="12"/>
    <x v="3"/>
    <x v="3"/>
    <n v="4068"/>
    <x v="0"/>
    <x v="10"/>
    <x v="3"/>
    <x v="3"/>
    <n v="1.5"/>
    <n v="1"/>
  </r>
  <r>
    <x v="32"/>
    <x v="0"/>
    <s v="2023-2024"/>
    <x v="0"/>
    <x v="29"/>
    <x v="4"/>
    <x v="4"/>
    <n v="3500"/>
    <x v="0"/>
    <x v="8"/>
    <x v="0"/>
    <x v="0"/>
    <n v="1.5"/>
    <n v="1"/>
  </r>
  <r>
    <x v="33"/>
    <x v="2"/>
    <s v="2024-2025"/>
    <x v="0"/>
    <x v="30"/>
    <x v="4"/>
    <x v="4"/>
    <n v="3131"/>
    <x v="0"/>
    <x v="6"/>
    <x v="3"/>
    <x v="3"/>
    <n v="1.5"/>
    <n v="1"/>
  </r>
  <r>
    <x v="34"/>
    <x v="2"/>
    <s v="2024-2025"/>
    <x v="0"/>
    <x v="31"/>
    <x v="1"/>
    <x v="1"/>
    <n v="2116"/>
    <x v="0"/>
    <x v="4"/>
    <x v="1"/>
    <x v="1"/>
    <n v="1.5"/>
    <n v="1"/>
  </r>
  <r>
    <x v="35"/>
    <x v="0"/>
    <s v="2023-2024"/>
    <x v="0"/>
    <x v="32"/>
    <x v="6"/>
    <x v="6"/>
    <n v="5169"/>
    <x v="0"/>
    <x v="13"/>
    <x v="3"/>
    <x v="3"/>
    <n v="1.5"/>
    <n v="1"/>
  </r>
  <r>
    <x v="36"/>
    <x v="2"/>
    <s v="2024-2025"/>
    <x v="0"/>
    <x v="33"/>
    <x v="4"/>
    <x v="4"/>
    <n v="3280"/>
    <x v="0"/>
    <x v="8"/>
    <x v="1"/>
    <x v="1"/>
    <n v="1.5"/>
    <n v="1"/>
  </r>
  <r>
    <x v="37"/>
    <x v="2"/>
    <s v="2024-2025"/>
    <x v="0"/>
    <x v="34"/>
    <x v="4"/>
    <x v="4"/>
    <n v="3018"/>
    <x v="0"/>
    <x v="7"/>
    <x v="3"/>
    <x v="3"/>
    <n v="1.57"/>
    <n v="1"/>
  </r>
  <r>
    <x v="38"/>
    <x v="0"/>
    <s v="2023-2024"/>
    <x v="0"/>
    <x v="35"/>
    <x v="3"/>
    <x v="3"/>
    <n v="4558"/>
    <x v="0"/>
    <x v="15"/>
    <x v="1"/>
    <x v="1"/>
    <n v="1.6"/>
    <n v="1"/>
  </r>
  <r>
    <x v="39"/>
    <x v="0"/>
    <s v="2023-2024"/>
    <x v="0"/>
    <x v="36"/>
    <x v="4"/>
    <x v="4"/>
    <n v="3148"/>
    <x v="0"/>
    <x v="6"/>
    <x v="0"/>
    <x v="0"/>
    <n v="1.71"/>
    <n v="1"/>
  </r>
  <r>
    <x v="40"/>
    <x v="0"/>
    <s v="2023-2024"/>
    <x v="1"/>
    <x v="10"/>
    <x v="4"/>
    <x v="4"/>
    <n v="3551"/>
    <x v="0"/>
    <x v="8"/>
    <x v="1"/>
    <x v="1"/>
    <n v="1.79"/>
    <n v="1"/>
  </r>
  <r>
    <x v="41"/>
    <x v="1"/>
    <s v="2022-2023"/>
    <x v="0"/>
    <x v="20"/>
    <x v="4"/>
    <x v="4"/>
    <n v="3429"/>
    <x v="0"/>
    <x v="8"/>
    <x v="3"/>
    <x v="3"/>
    <n v="1.8"/>
    <n v="1"/>
  </r>
  <r>
    <x v="42"/>
    <x v="0"/>
    <s v="2023-2024"/>
    <x v="1"/>
    <x v="23"/>
    <x v="1"/>
    <x v="1"/>
    <n v="2650"/>
    <x v="0"/>
    <x v="11"/>
    <x v="1"/>
    <x v="1"/>
    <n v="1.8"/>
    <n v="1"/>
  </r>
  <r>
    <x v="43"/>
    <x v="1"/>
    <s v="2022-2023"/>
    <x v="0"/>
    <x v="15"/>
    <x v="1"/>
    <x v="1"/>
    <n v="2020"/>
    <x v="0"/>
    <x v="5"/>
    <x v="8"/>
    <x v="8"/>
    <n v="1.89"/>
    <n v="1"/>
  </r>
  <r>
    <x v="44"/>
    <x v="0"/>
    <s v="2023-2024"/>
    <x v="0"/>
    <x v="19"/>
    <x v="1"/>
    <x v="1"/>
    <n v="2800"/>
    <x v="0"/>
    <x v="11"/>
    <x v="6"/>
    <x v="6"/>
    <n v="1.9"/>
    <n v="1"/>
  </r>
  <r>
    <x v="45"/>
    <x v="0"/>
    <s v="2023-2024"/>
    <x v="0"/>
    <x v="36"/>
    <x v="4"/>
    <x v="4"/>
    <n v="3148"/>
    <x v="0"/>
    <x v="6"/>
    <x v="1"/>
    <x v="1"/>
    <n v="1.99"/>
    <n v="1"/>
  </r>
  <r>
    <x v="46"/>
    <x v="2"/>
    <s v="2024-2025"/>
    <x v="0"/>
    <x v="18"/>
    <x v="6"/>
    <x v="6"/>
    <n v="5168"/>
    <x v="0"/>
    <x v="13"/>
    <x v="5"/>
    <x v="5"/>
    <n v="1.99"/>
    <n v="1"/>
  </r>
  <r>
    <x v="47"/>
    <x v="2"/>
    <s v="2024-2025"/>
    <x v="0"/>
    <x v="37"/>
    <x v="1"/>
    <x v="1"/>
    <n v="2750"/>
    <x v="0"/>
    <x v="11"/>
    <x v="2"/>
    <x v="2"/>
    <n v="1.99"/>
    <n v="1"/>
  </r>
  <r>
    <x v="16"/>
    <x v="1"/>
    <s v="2022-2023"/>
    <x v="0"/>
    <x v="38"/>
    <x v="3"/>
    <x v="3"/>
    <n v="4802"/>
    <x v="0"/>
    <x v="12"/>
    <x v="4"/>
    <x v="4"/>
    <n v="2"/>
    <n v="1"/>
  </r>
  <r>
    <x v="48"/>
    <x v="0"/>
    <s v="2023-2024"/>
    <x v="0"/>
    <x v="39"/>
    <x v="0"/>
    <x v="0"/>
    <n v="6330"/>
    <x v="0"/>
    <x v="14"/>
    <x v="3"/>
    <x v="3"/>
    <n v="2"/>
    <n v="1"/>
  </r>
  <r>
    <x v="35"/>
    <x v="0"/>
    <s v="2023-2024"/>
    <x v="0"/>
    <x v="40"/>
    <x v="4"/>
    <x v="4"/>
    <n v="3353"/>
    <x v="0"/>
    <x v="8"/>
    <x v="3"/>
    <x v="3"/>
    <n v="2"/>
    <n v="1"/>
  </r>
  <r>
    <x v="49"/>
    <x v="2"/>
    <s v="2024-2025"/>
    <x v="0"/>
    <x v="3"/>
    <x v="3"/>
    <x v="3"/>
    <n v="4220"/>
    <x v="0"/>
    <x v="3"/>
    <x v="4"/>
    <x v="4"/>
    <n v="2"/>
    <n v="1"/>
  </r>
  <r>
    <x v="50"/>
    <x v="0"/>
    <s v="2023-2024"/>
    <x v="0"/>
    <x v="41"/>
    <x v="5"/>
    <x v="5"/>
    <n v="7320"/>
    <x v="0"/>
    <x v="9"/>
    <x v="1"/>
    <x v="1"/>
    <n v="2"/>
    <n v="1"/>
  </r>
  <r>
    <x v="51"/>
    <x v="0"/>
    <s v="2023-2024"/>
    <x v="0"/>
    <x v="42"/>
    <x v="3"/>
    <x v="3"/>
    <n v="4870"/>
    <x v="0"/>
    <x v="12"/>
    <x v="0"/>
    <x v="0"/>
    <n v="2"/>
    <n v="1"/>
  </r>
  <r>
    <x v="52"/>
    <x v="2"/>
    <s v="2024-2025"/>
    <x v="0"/>
    <x v="43"/>
    <x v="1"/>
    <x v="1"/>
    <n v="2560"/>
    <x v="0"/>
    <x v="2"/>
    <x v="0"/>
    <x v="0"/>
    <n v="2"/>
    <n v="1"/>
  </r>
  <r>
    <x v="53"/>
    <x v="0"/>
    <s v="2023-2024"/>
    <x v="0"/>
    <x v="36"/>
    <x v="4"/>
    <x v="4"/>
    <n v="3148"/>
    <x v="0"/>
    <x v="6"/>
    <x v="0"/>
    <x v="0"/>
    <n v="2"/>
    <n v="1"/>
  </r>
  <r>
    <x v="54"/>
    <x v="0"/>
    <s v="2023-2024"/>
    <x v="0"/>
    <x v="5"/>
    <x v="1"/>
    <x v="1"/>
    <n v="2067"/>
    <x v="0"/>
    <x v="5"/>
    <x v="3"/>
    <x v="3"/>
    <n v="2"/>
    <n v="1"/>
  </r>
  <r>
    <x v="55"/>
    <x v="0"/>
    <s v="2023-2024"/>
    <x v="1"/>
    <x v="44"/>
    <x v="4"/>
    <x v="4"/>
    <n v="3977"/>
    <x v="0"/>
    <x v="16"/>
    <x v="2"/>
    <x v="2"/>
    <n v="2"/>
    <n v="1"/>
  </r>
  <r>
    <x v="56"/>
    <x v="2"/>
    <s v="2024-2025"/>
    <x v="0"/>
    <x v="28"/>
    <x v="1"/>
    <x v="1"/>
    <n v="2830"/>
    <x v="0"/>
    <x v="11"/>
    <x v="9"/>
    <x v="9"/>
    <n v="2"/>
    <n v="1"/>
  </r>
  <r>
    <x v="57"/>
    <x v="0"/>
    <s v="2023-2024"/>
    <x v="0"/>
    <x v="28"/>
    <x v="1"/>
    <x v="1"/>
    <n v="2830"/>
    <x v="0"/>
    <x v="11"/>
    <x v="1"/>
    <x v="1"/>
    <n v="2"/>
    <n v="1"/>
  </r>
  <r>
    <x v="58"/>
    <x v="2"/>
    <s v="2024-2025"/>
    <x v="0"/>
    <x v="28"/>
    <x v="1"/>
    <x v="1"/>
    <n v="2830"/>
    <x v="0"/>
    <x v="11"/>
    <x v="1"/>
    <x v="1"/>
    <n v="2"/>
    <n v="1"/>
  </r>
  <r>
    <x v="59"/>
    <x v="0"/>
    <s v="2023-2024"/>
    <x v="1"/>
    <x v="10"/>
    <x v="4"/>
    <x v="4"/>
    <n v="3551"/>
    <x v="0"/>
    <x v="8"/>
    <x v="5"/>
    <x v="5"/>
    <n v="2"/>
    <n v="1"/>
  </r>
  <r>
    <x v="60"/>
    <x v="0"/>
    <s v="2023-2024"/>
    <x v="0"/>
    <x v="45"/>
    <x v="3"/>
    <x v="3"/>
    <n v="4570"/>
    <x v="0"/>
    <x v="15"/>
    <x v="3"/>
    <x v="3"/>
    <n v="2"/>
    <n v="1"/>
  </r>
  <r>
    <x v="61"/>
    <x v="1"/>
    <s v="2022-2023"/>
    <x v="0"/>
    <x v="46"/>
    <x v="3"/>
    <x v="3"/>
    <n v="4740"/>
    <x v="0"/>
    <x v="17"/>
    <x v="3"/>
    <x v="3"/>
    <n v="2"/>
    <n v="1"/>
  </r>
  <r>
    <x v="62"/>
    <x v="0"/>
    <s v="2023-2024"/>
    <x v="0"/>
    <x v="47"/>
    <x v="1"/>
    <x v="1"/>
    <n v="2101"/>
    <x v="0"/>
    <x v="4"/>
    <x v="4"/>
    <x v="4"/>
    <n v="2"/>
    <n v="1"/>
  </r>
  <r>
    <x v="37"/>
    <x v="2"/>
    <s v="2024-2025"/>
    <x v="0"/>
    <x v="47"/>
    <x v="1"/>
    <x v="1"/>
    <n v="2101"/>
    <x v="0"/>
    <x v="4"/>
    <x v="5"/>
    <x v="5"/>
    <n v="2"/>
    <n v="1"/>
  </r>
  <r>
    <x v="63"/>
    <x v="1"/>
    <s v="2022-2023"/>
    <x v="0"/>
    <x v="48"/>
    <x v="3"/>
    <x v="3"/>
    <n v="4566"/>
    <x v="0"/>
    <x v="15"/>
    <x v="2"/>
    <x v="2"/>
    <n v="2"/>
    <n v="1"/>
  </r>
  <r>
    <x v="64"/>
    <x v="1"/>
    <s v="2022-2023"/>
    <x v="0"/>
    <x v="49"/>
    <x v="4"/>
    <x v="4"/>
    <n v="3134"/>
    <x v="0"/>
    <x v="6"/>
    <x v="4"/>
    <x v="4"/>
    <n v="2"/>
    <n v="1"/>
  </r>
  <r>
    <x v="65"/>
    <x v="2"/>
    <s v="2024-2025"/>
    <x v="0"/>
    <x v="31"/>
    <x v="1"/>
    <x v="1"/>
    <n v="2116"/>
    <x v="0"/>
    <x v="4"/>
    <x v="3"/>
    <x v="3"/>
    <n v="2"/>
    <n v="1"/>
  </r>
  <r>
    <x v="66"/>
    <x v="1"/>
    <s v="2022-2023"/>
    <x v="0"/>
    <x v="31"/>
    <x v="1"/>
    <x v="1"/>
    <n v="2116"/>
    <x v="0"/>
    <x v="4"/>
    <x v="4"/>
    <x v="4"/>
    <n v="2"/>
    <n v="1"/>
  </r>
  <r>
    <x v="67"/>
    <x v="2"/>
    <s v="2024-2025"/>
    <x v="0"/>
    <x v="50"/>
    <x v="4"/>
    <x v="4"/>
    <n v="3179"/>
    <x v="0"/>
    <x v="6"/>
    <x v="4"/>
    <x v="4"/>
    <n v="2"/>
    <n v="1"/>
  </r>
  <r>
    <x v="68"/>
    <x v="2"/>
    <s v="2024-2025"/>
    <x v="0"/>
    <x v="51"/>
    <x v="4"/>
    <x v="4"/>
    <n v="3630"/>
    <x v="0"/>
    <x v="16"/>
    <x v="9"/>
    <x v="9"/>
    <n v="2"/>
    <n v="1"/>
  </r>
  <r>
    <x v="69"/>
    <x v="0"/>
    <s v="2023-2024"/>
    <x v="0"/>
    <x v="52"/>
    <x v="3"/>
    <x v="3"/>
    <n v="4053"/>
    <x v="0"/>
    <x v="10"/>
    <x v="1"/>
    <x v="1"/>
    <n v="2"/>
    <n v="1"/>
  </r>
  <r>
    <x v="70"/>
    <x v="0"/>
    <s v="2023-2024"/>
    <x v="0"/>
    <x v="53"/>
    <x v="3"/>
    <x v="3"/>
    <n v="4119"/>
    <x v="0"/>
    <x v="10"/>
    <x v="4"/>
    <x v="4"/>
    <n v="2"/>
    <n v="1"/>
  </r>
  <r>
    <x v="71"/>
    <x v="0"/>
    <s v="2023-2024"/>
    <x v="0"/>
    <x v="54"/>
    <x v="4"/>
    <x v="4"/>
    <n v="3030"/>
    <x v="0"/>
    <x v="7"/>
    <x v="2"/>
    <x v="2"/>
    <n v="2"/>
    <n v="1"/>
  </r>
  <r>
    <x v="72"/>
    <x v="2"/>
    <s v="2024-2025"/>
    <x v="0"/>
    <x v="55"/>
    <x v="3"/>
    <x v="3"/>
    <n v="4703"/>
    <x v="0"/>
    <x v="17"/>
    <x v="3"/>
    <x v="3"/>
    <n v="2"/>
    <n v="1"/>
  </r>
  <r>
    <x v="73"/>
    <x v="1"/>
    <s v="2022-2023"/>
    <x v="0"/>
    <x v="10"/>
    <x v="4"/>
    <x v="4"/>
    <n v="3551"/>
    <x v="0"/>
    <x v="8"/>
    <x v="1"/>
    <x v="1"/>
    <n v="2.25"/>
    <n v="1"/>
  </r>
  <r>
    <x v="74"/>
    <x v="2"/>
    <s v="2024-2025"/>
    <x v="0"/>
    <x v="9"/>
    <x v="4"/>
    <x v="4"/>
    <n v="3076"/>
    <x v="0"/>
    <x v="7"/>
    <x v="2"/>
    <x v="2"/>
    <n v="2.2999999999999998"/>
    <n v="1"/>
  </r>
  <r>
    <x v="75"/>
    <x v="2"/>
    <s v="2024-2025"/>
    <x v="0"/>
    <x v="56"/>
    <x v="1"/>
    <x v="1"/>
    <n v="2795"/>
    <x v="0"/>
    <x v="11"/>
    <x v="0"/>
    <x v="0"/>
    <n v="2.36"/>
    <n v="1"/>
  </r>
  <r>
    <x v="76"/>
    <x v="2"/>
    <s v="2024-2025"/>
    <x v="1"/>
    <x v="10"/>
    <x v="4"/>
    <x v="4"/>
    <n v="3551"/>
    <x v="0"/>
    <x v="8"/>
    <x v="0"/>
    <x v="0"/>
    <n v="2.44"/>
    <n v="1"/>
  </r>
  <r>
    <x v="77"/>
    <x v="1"/>
    <s v="2022-2023"/>
    <x v="0"/>
    <x v="47"/>
    <x v="1"/>
    <x v="1"/>
    <n v="2101"/>
    <x v="0"/>
    <x v="4"/>
    <x v="6"/>
    <x v="6"/>
    <n v="2.4500000000000002"/>
    <n v="1"/>
  </r>
  <r>
    <x v="78"/>
    <x v="0"/>
    <s v="2023-2024"/>
    <x v="1"/>
    <x v="2"/>
    <x v="2"/>
    <x v="2"/>
    <n v="2617"/>
    <x v="0"/>
    <x v="2"/>
    <x v="1"/>
    <x v="1"/>
    <n v="2.4900000000000002"/>
    <n v="1"/>
  </r>
  <r>
    <x v="79"/>
    <x v="0"/>
    <s v="2023-2024"/>
    <x v="0"/>
    <x v="39"/>
    <x v="0"/>
    <x v="0"/>
    <n v="6330"/>
    <x v="0"/>
    <x v="14"/>
    <x v="5"/>
    <x v="5"/>
    <n v="2.5"/>
    <n v="1"/>
  </r>
  <r>
    <x v="80"/>
    <x v="1"/>
    <s v="2022-2023"/>
    <x v="0"/>
    <x v="18"/>
    <x v="6"/>
    <x v="6"/>
    <n v="5168"/>
    <x v="0"/>
    <x v="13"/>
    <x v="0"/>
    <x v="0"/>
    <n v="2.5"/>
    <n v="1"/>
  </r>
  <r>
    <x v="81"/>
    <x v="0"/>
    <s v="2023-2024"/>
    <x v="0"/>
    <x v="57"/>
    <x v="6"/>
    <x v="6"/>
    <n v="5082"/>
    <x v="0"/>
    <x v="13"/>
    <x v="0"/>
    <x v="0"/>
    <n v="2.5"/>
    <n v="1"/>
  </r>
  <r>
    <x v="82"/>
    <x v="2"/>
    <s v="2024-2025"/>
    <x v="0"/>
    <x v="10"/>
    <x v="4"/>
    <x v="4"/>
    <n v="3551"/>
    <x v="0"/>
    <x v="8"/>
    <x v="1"/>
    <x v="1"/>
    <n v="2.52"/>
    <n v="1"/>
  </r>
  <r>
    <x v="83"/>
    <x v="1"/>
    <s v="2022-2023"/>
    <x v="0"/>
    <x v="4"/>
    <x v="1"/>
    <x v="1"/>
    <n v="2154"/>
    <x v="0"/>
    <x v="4"/>
    <x v="3"/>
    <x v="3"/>
    <n v="2.6"/>
    <n v="1"/>
  </r>
  <r>
    <x v="84"/>
    <x v="2"/>
    <s v="2024-2025"/>
    <x v="0"/>
    <x v="52"/>
    <x v="3"/>
    <x v="3"/>
    <n v="4053"/>
    <x v="0"/>
    <x v="10"/>
    <x v="7"/>
    <x v="7"/>
    <n v="2.67"/>
    <n v="1"/>
  </r>
  <r>
    <x v="85"/>
    <x v="2"/>
    <s v="2024-2025"/>
    <x v="0"/>
    <x v="34"/>
    <x v="4"/>
    <x v="4"/>
    <n v="3018"/>
    <x v="0"/>
    <x v="7"/>
    <x v="3"/>
    <x v="3"/>
    <n v="2.7800000000000002"/>
    <n v="1"/>
  </r>
  <r>
    <x v="69"/>
    <x v="0"/>
    <s v="2023-2024"/>
    <x v="0"/>
    <x v="58"/>
    <x v="0"/>
    <x v="0"/>
    <n v="6027"/>
    <x v="0"/>
    <x v="0"/>
    <x v="7"/>
    <x v="7"/>
    <n v="2.97"/>
    <n v="1"/>
  </r>
  <r>
    <x v="86"/>
    <x v="1"/>
    <s v="2022-2023"/>
    <x v="1"/>
    <x v="5"/>
    <x v="1"/>
    <x v="1"/>
    <n v="2067"/>
    <x v="0"/>
    <x v="5"/>
    <x v="1"/>
    <x v="1"/>
    <n v="2.98"/>
    <n v="1"/>
  </r>
  <r>
    <x v="87"/>
    <x v="0"/>
    <s v="2023-2024"/>
    <x v="0"/>
    <x v="13"/>
    <x v="1"/>
    <x v="1"/>
    <n v="2480"/>
    <x v="0"/>
    <x v="1"/>
    <x v="7"/>
    <x v="7"/>
    <n v="2.98"/>
    <n v="1"/>
  </r>
  <r>
    <x v="88"/>
    <x v="0"/>
    <s v="2023-2024"/>
    <x v="1"/>
    <x v="59"/>
    <x v="3"/>
    <x v="3"/>
    <n v="4509"/>
    <x v="0"/>
    <x v="3"/>
    <x v="8"/>
    <x v="8"/>
    <n v="2.98"/>
    <n v="1"/>
  </r>
  <r>
    <x v="89"/>
    <x v="0"/>
    <s v="2023-2024"/>
    <x v="0"/>
    <x v="60"/>
    <x v="1"/>
    <x v="1"/>
    <n v="2541"/>
    <x v="0"/>
    <x v="2"/>
    <x v="8"/>
    <x v="8"/>
    <n v="2.98"/>
    <n v="1"/>
  </r>
  <r>
    <x v="90"/>
    <x v="2"/>
    <s v="2024-2025"/>
    <x v="0"/>
    <x v="61"/>
    <x v="6"/>
    <x v="6"/>
    <n v="5343"/>
    <x v="0"/>
    <x v="18"/>
    <x v="6"/>
    <x v="6"/>
    <n v="2.99"/>
    <n v="1"/>
  </r>
  <r>
    <x v="91"/>
    <x v="0"/>
    <s v="2023-2024"/>
    <x v="0"/>
    <x v="4"/>
    <x v="1"/>
    <x v="1"/>
    <n v="2154"/>
    <x v="0"/>
    <x v="4"/>
    <x v="1"/>
    <x v="1"/>
    <n v="2.99"/>
    <n v="1"/>
  </r>
  <r>
    <x v="92"/>
    <x v="0"/>
    <s v="2023-2024"/>
    <x v="0"/>
    <x v="7"/>
    <x v="4"/>
    <x v="4"/>
    <n v="3175"/>
    <x v="0"/>
    <x v="6"/>
    <x v="5"/>
    <x v="5"/>
    <n v="2.99"/>
    <n v="1"/>
  </r>
  <r>
    <x v="93"/>
    <x v="2"/>
    <s v="2024-2025"/>
    <x v="0"/>
    <x v="28"/>
    <x v="1"/>
    <x v="1"/>
    <n v="2830"/>
    <x v="0"/>
    <x v="11"/>
    <x v="2"/>
    <x v="2"/>
    <n v="2.99"/>
    <n v="1"/>
  </r>
  <r>
    <x v="94"/>
    <x v="0"/>
    <s v="2023-2024"/>
    <x v="0"/>
    <x v="9"/>
    <x v="4"/>
    <x v="4"/>
    <n v="3076"/>
    <x v="0"/>
    <x v="7"/>
    <x v="5"/>
    <x v="5"/>
    <n v="2.99"/>
    <n v="1"/>
  </r>
  <r>
    <x v="95"/>
    <x v="1"/>
    <s v="2022-2023"/>
    <x v="0"/>
    <x v="62"/>
    <x v="0"/>
    <x v="0"/>
    <n v="6112"/>
    <x v="0"/>
    <x v="14"/>
    <x v="5"/>
    <x v="5"/>
    <n v="2.99"/>
    <n v="1"/>
  </r>
  <r>
    <x v="96"/>
    <x v="0"/>
    <s v="2023-2024"/>
    <x v="0"/>
    <x v="47"/>
    <x v="1"/>
    <x v="1"/>
    <n v="2101"/>
    <x v="0"/>
    <x v="4"/>
    <x v="3"/>
    <x v="3"/>
    <n v="2.99"/>
    <n v="1"/>
  </r>
  <r>
    <x v="97"/>
    <x v="0"/>
    <s v="2023-2024"/>
    <x v="0"/>
    <x v="39"/>
    <x v="0"/>
    <x v="0"/>
    <n v="6330"/>
    <x v="0"/>
    <x v="14"/>
    <x v="4"/>
    <x v="4"/>
    <n v="3"/>
    <n v="1"/>
  </r>
  <r>
    <x v="98"/>
    <x v="2"/>
    <s v="2024-2025"/>
    <x v="0"/>
    <x v="63"/>
    <x v="1"/>
    <x v="1"/>
    <n v="2015"/>
    <x v="0"/>
    <x v="5"/>
    <x v="0"/>
    <x v="0"/>
    <n v="3"/>
    <n v="1"/>
  </r>
  <r>
    <x v="99"/>
    <x v="0"/>
    <s v="2023-2024"/>
    <x v="0"/>
    <x v="63"/>
    <x v="1"/>
    <x v="1"/>
    <n v="2015"/>
    <x v="0"/>
    <x v="5"/>
    <x v="4"/>
    <x v="4"/>
    <n v="3"/>
    <n v="1"/>
  </r>
  <r>
    <x v="100"/>
    <x v="0"/>
    <s v="2023-2024"/>
    <x v="0"/>
    <x v="63"/>
    <x v="1"/>
    <x v="1"/>
    <n v="2015"/>
    <x v="0"/>
    <x v="5"/>
    <x v="5"/>
    <x v="5"/>
    <n v="3"/>
    <n v="1"/>
  </r>
  <r>
    <x v="101"/>
    <x v="2"/>
    <s v="2024-2025"/>
    <x v="0"/>
    <x v="64"/>
    <x v="1"/>
    <x v="1"/>
    <n v="2350"/>
    <x v="0"/>
    <x v="1"/>
    <x v="4"/>
    <x v="4"/>
    <n v="3"/>
    <n v="1"/>
  </r>
  <r>
    <x v="102"/>
    <x v="0"/>
    <s v="2023-2024"/>
    <x v="0"/>
    <x v="65"/>
    <x v="1"/>
    <x v="1"/>
    <n v="2131"/>
    <x v="0"/>
    <x v="4"/>
    <x v="0"/>
    <x v="0"/>
    <n v="3"/>
    <n v="1"/>
  </r>
  <r>
    <x v="103"/>
    <x v="1"/>
    <s v="2022-2023"/>
    <x v="0"/>
    <x v="65"/>
    <x v="1"/>
    <x v="1"/>
    <n v="2131"/>
    <x v="0"/>
    <x v="4"/>
    <x v="3"/>
    <x v="3"/>
    <n v="3"/>
    <n v="1"/>
  </r>
  <r>
    <x v="104"/>
    <x v="0"/>
    <s v="2023-2024"/>
    <x v="0"/>
    <x v="65"/>
    <x v="1"/>
    <x v="1"/>
    <n v="2131"/>
    <x v="0"/>
    <x v="4"/>
    <x v="1"/>
    <x v="1"/>
    <n v="3"/>
    <n v="1"/>
  </r>
  <r>
    <x v="105"/>
    <x v="0"/>
    <s v="2023-2024"/>
    <x v="0"/>
    <x v="65"/>
    <x v="1"/>
    <x v="1"/>
    <n v="2131"/>
    <x v="0"/>
    <x v="4"/>
    <x v="4"/>
    <x v="4"/>
    <n v="3"/>
    <n v="1"/>
  </r>
  <r>
    <x v="106"/>
    <x v="0"/>
    <s v="2023-2024"/>
    <x v="0"/>
    <x v="66"/>
    <x v="3"/>
    <x v="3"/>
    <n v="4883"/>
    <x v="0"/>
    <x v="12"/>
    <x v="1"/>
    <x v="1"/>
    <n v="3"/>
    <n v="1"/>
  </r>
  <r>
    <x v="107"/>
    <x v="1"/>
    <s v="2022-2023"/>
    <x v="0"/>
    <x v="3"/>
    <x v="3"/>
    <x v="3"/>
    <n v="4220"/>
    <x v="0"/>
    <x v="3"/>
    <x v="2"/>
    <x v="2"/>
    <n v="3"/>
    <n v="1"/>
  </r>
  <r>
    <x v="108"/>
    <x v="1"/>
    <s v="2022-2023"/>
    <x v="0"/>
    <x v="26"/>
    <x v="0"/>
    <x v="0"/>
    <n v="6280"/>
    <x v="0"/>
    <x v="14"/>
    <x v="3"/>
    <x v="3"/>
    <n v="3"/>
    <n v="1"/>
  </r>
  <r>
    <x v="109"/>
    <x v="0"/>
    <s v="2023-2024"/>
    <x v="0"/>
    <x v="42"/>
    <x v="3"/>
    <x v="3"/>
    <n v="4870"/>
    <x v="0"/>
    <x v="12"/>
    <x v="6"/>
    <x v="6"/>
    <n v="3"/>
    <n v="1"/>
  </r>
  <r>
    <x v="110"/>
    <x v="2"/>
    <s v="2024-2025"/>
    <x v="0"/>
    <x v="67"/>
    <x v="3"/>
    <x v="3"/>
    <n v="4551"/>
    <x v="0"/>
    <x v="15"/>
    <x v="3"/>
    <x v="3"/>
    <n v="3"/>
    <n v="1"/>
  </r>
  <r>
    <x v="111"/>
    <x v="0"/>
    <s v="2023-2024"/>
    <x v="0"/>
    <x v="68"/>
    <x v="7"/>
    <x v="7"/>
    <n v="800"/>
    <x v="0"/>
    <x v="19"/>
    <x v="3"/>
    <x v="3"/>
    <n v="3"/>
    <n v="1"/>
  </r>
  <r>
    <x v="112"/>
    <x v="0"/>
    <s v="2023-2024"/>
    <x v="0"/>
    <x v="68"/>
    <x v="7"/>
    <x v="7"/>
    <n v="800"/>
    <x v="0"/>
    <x v="19"/>
    <x v="4"/>
    <x v="4"/>
    <n v="3"/>
    <n v="1"/>
  </r>
  <r>
    <x v="113"/>
    <x v="2"/>
    <s v="2024-2025"/>
    <x v="0"/>
    <x v="28"/>
    <x v="1"/>
    <x v="1"/>
    <n v="2830"/>
    <x v="0"/>
    <x v="11"/>
    <x v="3"/>
    <x v="3"/>
    <n v="3"/>
    <n v="1"/>
  </r>
  <r>
    <x v="114"/>
    <x v="0"/>
    <s v="2023-2024"/>
    <x v="0"/>
    <x v="8"/>
    <x v="1"/>
    <x v="1"/>
    <n v="2158"/>
    <x v="0"/>
    <x v="4"/>
    <x v="3"/>
    <x v="3"/>
    <n v="3"/>
    <n v="1"/>
  </r>
  <r>
    <x v="115"/>
    <x v="0"/>
    <s v="2023-2024"/>
    <x v="1"/>
    <x v="10"/>
    <x v="4"/>
    <x v="4"/>
    <n v="3551"/>
    <x v="0"/>
    <x v="8"/>
    <x v="0"/>
    <x v="0"/>
    <n v="3"/>
    <n v="1"/>
  </r>
  <r>
    <x v="116"/>
    <x v="2"/>
    <s v="2024-2025"/>
    <x v="0"/>
    <x v="69"/>
    <x v="4"/>
    <x v="4"/>
    <n v="3199"/>
    <x v="0"/>
    <x v="6"/>
    <x v="3"/>
    <x v="3"/>
    <n v="3"/>
    <n v="1"/>
  </r>
  <r>
    <x v="117"/>
    <x v="2"/>
    <s v="2024-2025"/>
    <x v="0"/>
    <x v="69"/>
    <x v="4"/>
    <x v="4"/>
    <n v="3199"/>
    <x v="0"/>
    <x v="6"/>
    <x v="4"/>
    <x v="4"/>
    <n v="3"/>
    <n v="1"/>
  </r>
  <r>
    <x v="118"/>
    <x v="1"/>
    <s v="2022-2023"/>
    <x v="0"/>
    <x v="70"/>
    <x v="4"/>
    <x v="4"/>
    <n v="3400"/>
    <x v="0"/>
    <x v="8"/>
    <x v="2"/>
    <x v="2"/>
    <n v="3"/>
    <n v="1"/>
  </r>
  <r>
    <x v="119"/>
    <x v="0"/>
    <s v="2023-2024"/>
    <x v="0"/>
    <x v="12"/>
    <x v="3"/>
    <x v="3"/>
    <n v="4068"/>
    <x v="0"/>
    <x v="10"/>
    <x v="0"/>
    <x v="0"/>
    <n v="3"/>
    <n v="1"/>
  </r>
  <r>
    <x v="120"/>
    <x v="2"/>
    <s v="2024-2025"/>
    <x v="0"/>
    <x v="58"/>
    <x v="0"/>
    <x v="0"/>
    <n v="6027"/>
    <x v="0"/>
    <x v="0"/>
    <x v="3"/>
    <x v="3"/>
    <n v="3"/>
    <n v="1"/>
  </r>
  <r>
    <x v="121"/>
    <x v="0"/>
    <s v="2023-2024"/>
    <x v="0"/>
    <x v="46"/>
    <x v="3"/>
    <x v="3"/>
    <n v="4740"/>
    <x v="0"/>
    <x v="17"/>
    <x v="1"/>
    <x v="1"/>
    <n v="3"/>
    <n v="1"/>
  </r>
  <r>
    <x v="122"/>
    <x v="1"/>
    <s v="2022-2023"/>
    <x v="0"/>
    <x v="71"/>
    <x v="6"/>
    <x v="6"/>
    <n v="5043"/>
    <x v="0"/>
    <x v="13"/>
    <x v="4"/>
    <x v="4"/>
    <n v="3"/>
    <n v="1"/>
  </r>
  <r>
    <x v="123"/>
    <x v="2"/>
    <s v="2024-2025"/>
    <x v="0"/>
    <x v="16"/>
    <x v="0"/>
    <x v="0"/>
    <n v="6030"/>
    <x v="0"/>
    <x v="0"/>
    <x v="0"/>
    <x v="0"/>
    <n v="3"/>
    <n v="1"/>
  </r>
  <r>
    <x v="124"/>
    <x v="2"/>
    <s v="2024-2025"/>
    <x v="1"/>
    <x v="16"/>
    <x v="0"/>
    <x v="0"/>
    <n v="6030"/>
    <x v="0"/>
    <x v="0"/>
    <x v="2"/>
    <x v="2"/>
    <n v="3"/>
    <n v="1"/>
  </r>
  <r>
    <x v="125"/>
    <x v="2"/>
    <s v="2024-2025"/>
    <x v="0"/>
    <x v="72"/>
    <x v="4"/>
    <x v="4"/>
    <n v="3931"/>
    <x v="0"/>
    <x v="16"/>
    <x v="3"/>
    <x v="3"/>
    <n v="3"/>
    <n v="1"/>
  </r>
  <r>
    <x v="126"/>
    <x v="0"/>
    <s v="2023-2024"/>
    <x v="0"/>
    <x v="72"/>
    <x v="4"/>
    <x v="4"/>
    <n v="3931"/>
    <x v="0"/>
    <x v="16"/>
    <x v="1"/>
    <x v="1"/>
    <n v="3"/>
    <n v="1"/>
  </r>
  <r>
    <x v="127"/>
    <x v="1"/>
    <s v="2022-2023"/>
    <x v="0"/>
    <x v="17"/>
    <x v="3"/>
    <x v="3"/>
    <n v="4825"/>
    <x v="0"/>
    <x v="12"/>
    <x v="5"/>
    <x v="5"/>
    <n v="3"/>
    <n v="1"/>
  </r>
  <r>
    <x v="128"/>
    <x v="2"/>
    <s v="2024-2025"/>
    <x v="0"/>
    <x v="17"/>
    <x v="3"/>
    <x v="3"/>
    <n v="4825"/>
    <x v="0"/>
    <x v="12"/>
    <x v="3"/>
    <x v="3"/>
    <n v="3"/>
    <n v="1"/>
  </r>
  <r>
    <x v="66"/>
    <x v="1"/>
    <s v="2022-2023"/>
    <x v="1"/>
    <x v="59"/>
    <x v="3"/>
    <x v="3"/>
    <n v="4509"/>
    <x v="0"/>
    <x v="3"/>
    <x v="0"/>
    <x v="0"/>
    <n v="3"/>
    <n v="1"/>
  </r>
  <r>
    <x v="129"/>
    <x v="0"/>
    <s v="2023-2024"/>
    <x v="0"/>
    <x v="37"/>
    <x v="1"/>
    <x v="1"/>
    <n v="2750"/>
    <x v="0"/>
    <x v="11"/>
    <x v="3"/>
    <x v="3"/>
    <n v="3"/>
    <n v="1"/>
  </r>
  <r>
    <x v="130"/>
    <x v="1"/>
    <s v="2022-2023"/>
    <x v="1"/>
    <x v="73"/>
    <x v="6"/>
    <x v="6"/>
    <n v="5607"/>
    <x v="0"/>
    <x v="18"/>
    <x v="7"/>
    <x v="7"/>
    <n v="3"/>
    <n v="1"/>
  </r>
  <r>
    <x v="16"/>
    <x v="1"/>
    <s v="2022-2023"/>
    <x v="0"/>
    <x v="49"/>
    <x v="4"/>
    <x v="4"/>
    <n v="3134"/>
    <x v="0"/>
    <x v="6"/>
    <x v="3"/>
    <x v="3"/>
    <n v="3"/>
    <n v="1"/>
  </r>
  <r>
    <x v="131"/>
    <x v="1"/>
    <s v="2022-2023"/>
    <x v="0"/>
    <x v="52"/>
    <x v="3"/>
    <x v="3"/>
    <n v="4053"/>
    <x v="0"/>
    <x v="10"/>
    <x v="4"/>
    <x v="4"/>
    <n v="3"/>
    <n v="1"/>
  </r>
  <r>
    <x v="132"/>
    <x v="0"/>
    <s v="2023-2024"/>
    <x v="0"/>
    <x v="20"/>
    <x v="4"/>
    <x v="4"/>
    <n v="3429"/>
    <x v="0"/>
    <x v="8"/>
    <x v="3"/>
    <x v="3"/>
    <n v="3"/>
    <n v="1"/>
  </r>
  <r>
    <x v="133"/>
    <x v="1"/>
    <s v="2022-2023"/>
    <x v="0"/>
    <x v="24"/>
    <x v="1"/>
    <x v="1"/>
    <n v="2120"/>
    <x v="0"/>
    <x v="4"/>
    <x v="3"/>
    <x v="3"/>
    <n v="3"/>
    <n v="1"/>
  </r>
  <r>
    <x v="134"/>
    <x v="0"/>
    <s v="2023-2024"/>
    <x v="0"/>
    <x v="21"/>
    <x v="3"/>
    <x v="3"/>
    <n v="4012"/>
    <x v="0"/>
    <x v="10"/>
    <x v="5"/>
    <x v="5"/>
    <n v="3"/>
    <n v="1"/>
  </r>
  <r>
    <x v="135"/>
    <x v="0"/>
    <s v="2023-2024"/>
    <x v="0"/>
    <x v="74"/>
    <x v="1"/>
    <x v="1"/>
    <n v="2485"/>
    <x v="0"/>
    <x v="1"/>
    <x v="4"/>
    <x v="4"/>
    <n v="3"/>
    <n v="1"/>
  </r>
  <r>
    <x v="136"/>
    <x v="0"/>
    <s v="2023-2024"/>
    <x v="0"/>
    <x v="74"/>
    <x v="1"/>
    <x v="1"/>
    <n v="2485"/>
    <x v="0"/>
    <x v="1"/>
    <x v="2"/>
    <x v="2"/>
    <n v="3"/>
    <n v="1"/>
  </r>
  <r>
    <x v="137"/>
    <x v="2"/>
    <s v="2024-2025"/>
    <x v="0"/>
    <x v="5"/>
    <x v="1"/>
    <x v="1"/>
    <n v="2067"/>
    <x v="0"/>
    <x v="5"/>
    <x v="1"/>
    <x v="1"/>
    <n v="3.49"/>
    <n v="1"/>
  </r>
  <r>
    <x v="138"/>
    <x v="2"/>
    <s v="2024-2025"/>
    <x v="0"/>
    <x v="0"/>
    <x v="0"/>
    <x v="0"/>
    <n v="6021"/>
    <x v="0"/>
    <x v="0"/>
    <x v="0"/>
    <x v="0"/>
    <n v="3.5"/>
    <n v="1"/>
  </r>
  <r>
    <x v="139"/>
    <x v="2"/>
    <s v="2024-2025"/>
    <x v="0"/>
    <x v="4"/>
    <x v="1"/>
    <x v="1"/>
    <n v="2154"/>
    <x v="0"/>
    <x v="4"/>
    <x v="1"/>
    <x v="1"/>
    <n v="3.5"/>
    <n v="1"/>
  </r>
  <r>
    <x v="140"/>
    <x v="0"/>
    <s v="2023-2024"/>
    <x v="0"/>
    <x v="11"/>
    <x v="5"/>
    <x v="5"/>
    <n v="7010"/>
    <x v="0"/>
    <x v="9"/>
    <x v="1"/>
    <x v="1"/>
    <n v="3.5"/>
    <n v="1"/>
  </r>
  <r>
    <x v="77"/>
    <x v="1"/>
    <s v="2022-2023"/>
    <x v="1"/>
    <x v="23"/>
    <x v="1"/>
    <x v="1"/>
    <n v="2650"/>
    <x v="0"/>
    <x v="11"/>
    <x v="3"/>
    <x v="3"/>
    <n v="3.5"/>
    <n v="1"/>
  </r>
  <r>
    <x v="141"/>
    <x v="0"/>
    <s v="2023-2024"/>
    <x v="0"/>
    <x v="10"/>
    <x v="4"/>
    <x v="4"/>
    <n v="3551"/>
    <x v="0"/>
    <x v="8"/>
    <x v="4"/>
    <x v="4"/>
    <n v="3.53"/>
    <n v="1"/>
  </r>
  <r>
    <x v="142"/>
    <x v="1"/>
    <s v="2022-2023"/>
    <x v="0"/>
    <x v="75"/>
    <x v="0"/>
    <x v="0"/>
    <n v="6450"/>
    <x v="0"/>
    <x v="20"/>
    <x v="6"/>
    <x v="6"/>
    <n v="3.59"/>
    <n v="1"/>
  </r>
  <r>
    <x v="143"/>
    <x v="2"/>
    <s v="2024-2025"/>
    <x v="0"/>
    <x v="0"/>
    <x v="0"/>
    <x v="0"/>
    <n v="6021"/>
    <x v="0"/>
    <x v="0"/>
    <x v="1"/>
    <x v="1"/>
    <n v="3.66"/>
    <n v="1"/>
  </r>
  <r>
    <x v="144"/>
    <x v="1"/>
    <s v="2022-2023"/>
    <x v="1"/>
    <x v="76"/>
    <x v="1"/>
    <x v="1"/>
    <n v="2031"/>
    <x v="0"/>
    <x v="5"/>
    <x v="1"/>
    <x v="1"/>
    <n v="3.75"/>
    <n v="1"/>
  </r>
  <r>
    <x v="145"/>
    <x v="0"/>
    <s v="2023-2024"/>
    <x v="1"/>
    <x v="23"/>
    <x v="1"/>
    <x v="1"/>
    <n v="2650"/>
    <x v="0"/>
    <x v="11"/>
    <x v="4"/>
    <x v="4"/>
    <n v="3.75"/>
    <n v="1"/>
  </r>
  <r>
    <x v="8"/>
    <x v="0"/>
    <s v="2023-2024"/>
    <x v="0"/>
    <x v="63"/>
    <x v="1"/>
    <x v="1"/>
    <n v="2015"/>
    <x v="0"/>
    <x v="5"/>
    <x v="4"/>
    <x v="4"/>
    <n v="3.88"/>
    <n v="1"/>
  </r>
  <r>
    <x v="146"/>
    <x v="2"/>
    <s v="2024-2025"/>
    <x v="0"/>
    <x v="37"/>
    <x v="1"/>
    <x v="1"/>
    <n v="2750"/>
    <x v="0"/>
    <x v="11"/>
    <x v="6"/>
    <x v="6"/>
    <n v="3.95"/>
    <n v="1"/>
  </r>
  <r>
    <x v="147"/>
    <x v="0"/>
    <s v="2023-2024"/>
    <x v="0"/>
    <x v="42"/>
    <x v="3"/>
    <x v="3"/>
    <n v="4870"/>
    <x v="0"/>
    <x v="12"/>
    <x v="7"/>
    <x v="7"/>
    <n v="3.96"/>
    <n v="1"/>
  </r>
  <r>
    <x v="70"/>
    <x v="0"/>
    <s v="2023-2024"/>
    <x v="0"/>
    <x v="77"/>
    <x v="5"/>
    <x v="5"/>
    <n v="7018"/>
    <x v="0"/>
    <x v="9"/>
    <x v="5"/>
    <x v="5"/>
    <n v="3.98"/>
    <n v="1"/>
  </r>
  <r>
    <x v="9"/>
    <x v="0"/>
    <s v="2023-2024"/>
    <x v="0"/>
    <x v="63"/>
    <x v="1"/>
    <x v="1"/>
    <n v="2015"/>
    <x v="0"/>
    <x v="5"/>
    <x v="6"/>
    <x v="6"/>
    <n v="3.99"/>
    <n v="1"/>
  </r>
  <r>
    <x v="148"/>
    <x v="1"/>
    <s v="2022-2023"/>
    <x v="0"/>
    <x v="63"/>
    <x v="1"/>
    <x v="1"/>
    <n v="2015"/>
    <x v="0"/>
    <x v="5"/>
    <x v="2"/>
    <x v="2"/>
    <n v="3.99"/>
    <n v="1"/>
  </r>
  <r>
    <x v="149"/>
    <x v="2"/>
    <s v="2024-2025"/>
    <x v="0"/>
    <x v="1"/>
    <x v="1"/>
    <x v="1"/>
    <n v="2478"/>
    <x v="0"/>
    <x v="1"/>
    <x v="1"/>
    <x v="1"/>
    <n v="3.99"/>
    <n v="1"/>
  </r>
  <r>
    <x v="150"/>
    <x v="0"/>
    <s v="2023-2024"/>
    <x v="0"/>
    <x v="61"/>
    <x v="6"/>
    <x v="6"/>
    <n v="5343"/>
    <x v="0"/>
    <x v="18"/>
    <x v="5"/>
    <x v="5"/>
    <n v="3.99"/>
    <n v="1"/>
  </r>
  <r>
    <x v="151"/>
    <x v="2"/>
    <s v="2024-2025"/>
    <x v="0"/>
    <x v="36"/>
    <x v="4"/>
    <x v="4"/>
    <n v="3148"/>
    <x v="0"/>
    <x v="6"/>
    <x v="0"/>
    <x v="0"/>
    <n v="3.99"/>
    <n v="1"/>
  </r>
  <r>
    <x v="51"/>
    <x v="0"/>
    <s v="2023-2024"/>
    <x v="1"/>
    <x v="5"/>
    <x v="1"/>
    <x v="1"/>
    <n v="2067"/>
    <x v="0"/>
    <x v="5"/>
    <x v="0"/>
    <x v="0"/>
    <n v="3.99"/>
    <n v="1"/>
  </r>
  <r>
    <x v="152"/>
    <x v="0"/>
    <s v="2023-2024"/>
    <x v="0"/>
    <x v="68"/>
    <x v="7"/>
    <x v="7"/>
    <n v="800"/>
    <x v="0"/>
    <x v="19"/>
    <x v="8"/>
    <x v="8"/>
    <n v="3.99"/>
    <n v="1"/>
  </r>
  <r>
    <x v="47"/>
    <x v="2"/>
    <s v="2024-2025"/>
    <x v="0"/>
    <x v="78"/>
    <x v="1"/>
    <x v="1"/>
    <n v="2141"/>
    <x v="0"/>
    <x v="4"/>
    <x v="5"/>
    <x v="5"/>
    <n v="3.99"/>
    <n v="1"/>
  </r>
  <r>
    <x v="153"/>
    <x v="1"/>
    <s v="2022-2023"/>
    <x v="0"/>
    <x v="15"/>
    <x v="1"/>
    <x v="1"/>
    <n v="2020"/>
    <x v="0"/>
    <x v="5"/>
    <x v="6"/>
    <x v="6"/>
    <n v="3.99"/>
    <n v="1"/>
  </r>
  <r>
    <x v="154"/>
    <x v="1"/>
    <s v="2022-2023"/>
    <x v="1"/>
    <x v="79"/>
    <x v="6"/>
    <x v="6"/>
    <n v="5290"/>
    <x v="0"/>
    <x v="18"/>
    <x v="6"/>
    <x v="6"/>
    <n v="3.99"/>
    <n v="1"/>
  </r>
  <r>
    <x v="155"/>
    <x v="2"/>
    <s v="2024-2025"/>
    <x v="0"/>
    <x v="17"/>
    <x v="3"/>
    <x v="3"/>
    <n v="4825"/>
    <x v="0"/>
    <x v="12"/>
    <x v="5"/>
    <x v="5"/>
    <n v="3.99"/>
    <n v="1"/>
  </r>
  <r>
    <x v="45"/>
    <x v="0"/>
    <s v="2023-2024"/>
    <x v="0"/>
    <x v="60"/>
    <x v="1"/>
    <x v="1"/>
    <n v="2541"/>
    <x v="0"/>
    <x v="2"/>
    <x v="1"/>
    <x v="1"/>
    <n v="3.99"/>
    <n v="1"/>
  </r>
  <r>
    <x v="156"/>
    <x v="2"/>
    <s v="2024-2025"/>
    <x v="0"/>
    <x v="38"/>
    <x v="3"/>
    <x v="3"/>
    <n v="4802"/>
    <x v="0"/>
    <x v="12"/>
    <x v="1"/>
    <x v="1"/>
    <n v="4"/>
    <n v="1"/>
  </r>
  <r>
    <x v="157"/>
    <x v="2"/>
    <s v="2024-2025"/>
    <x v="0"/>
    <x v="39"/>
    <x v="0"/>
    <x v="0"/>
    <n v="6330"/>
    <x v="0"/>
    <x v="14"/>
    <x v="6"/>
    <x v="6"/>
    <n v="4"/>
    <n v="1"/>
  </r>
  <r>
    <x v="0"/>
    <x v="0"/>
    <s v="2023-2024"/>
    <x v="0"/>
    <x v="39"/>
    <x v="0"/>
    <x v="0"/>
    <n v="6330"/>
    <x v="0"/>
    <x v="14"/>
    <x v="4"/>
    <x v="4"/>
    <n v="4"/>
    <n v="1"/>
  </r>
  <r>
    <x v="158"/>
    <x v="0"/>
    <s v="2023-2024"/>
    <x v="0"/>
    <x v="39"/>
    <x v="0"/>
    <x v="0"/>
    <n v="6330"/>
    <x v="0"/>
    <x v="14"/>
    <x v="9"/>
    <x v="9"/>
    <n v="4"/>
    <n v="1"/>
  </r>
  <r>
    <x v="81"/>
    <x v="0"/>
    <s v="2023-2024"/>
    <x v="0"/>
    <x v="65"/>
    <x v="1"/>
    <x v="1"/>
    <n v="2131"/>
    <x v="0"/>
    <x v="4"/>
    <x v="2"/>
    <x v="2"/>
    <n v="4"/>
    <n v="1"/>
  </r>
  <r>
    <x v="159"/>
    <x v="0"/>
    <s v="2023-2024"/>
    <x v="0"/>
    <x v="40"/>
    <x v="4"/>
    <x v="4"/>
    <n v="3353"/>
    <x v="0"/>
    <x v="8"/>
    <x v="1"/>
    <x v="1"/>
    <n v="4"/>
    <n v="1"/>
  </r>
  <r>
    <x v="160"/>
    <x v="0"/>
    <s v="2023-2024"/>
    <x v="0"/>
    <x v="61"/>
    <x v="6"/>
    <x v="6"/>
    <n v="5343"/>
    <x v="0"/>
    <x v="18"/>
    <x v="3"/>
    <x v="3"/>
    <n v="4"/>
    <n v="1"/>
  </r>
  <r>
    <x v="39"/>
    <x v="0"/>
    <s v="2023-2024"/>
    <x v="0"/>
    <x v="7"/>
    <x v="4"/>
    <x v="4"/>
    <n v="3175"/>
    <x v="0"/>
    <x v="6"/>
    <x v="1"/>
    <x v="1"/>
    <n v="4"/>
    <n v="1"/>
  </r>
  <r>
    <x v="161"/>
    <x v="0"/>
    <s v="2023-2024"/>
    <x v="0"/>
    <x v="9"/>
    <x v="4"/>
    <x v="4"/>
    <n v="3076"/>
    <x v="0"/>
    <x v="7"/>
    <x v="5"/>
    <x v="5"/>
    <n v="4"/>
    <n v="1"/>
  </r>
  <r>
    <x v="162"/>
    <x v="1"/>
    <s v="2022-2023"/>
    <x v="1"/>
    <x v="10"/>
    <x v="4"/>
    <x v="4"/>
    <n v="3551"/>
    <x v="0"/>
    <x v="8"/>
    <x v="2"/>
    <x v="2"/>
    <n v="4"/>
    <n v="1"/>
  </r>
  <r>
    <x v="163"/>
    <x v="0"/>
    <s v="2023-2024"/>
    <x v="0"/>
    <x v="47"/>
    <x v="1"/>
    <x v="1"/>
    <n v="2101"/>
    <x v="0"/>
    <x v="4"/>
    <x v="0"/>
    <x v="0"/>
    <n v="4"/>
    <n v="1"/>
  </r>
  <r>
    <x v="164"/>
    <x v="1"/>
    <s v="2022-2023"/>
    <x v="0"/>
    <x v="21"/>
    <x v="3"/>
    <x v="3"/>
    <n v="4012"/>
    <x v="0"/>
    <x v="10"/>
    <x v="3"/>
    <x v="3"/>
    <n v="4"/>
    <n v="1"/>
  </r>
  <r>
    <x v="165"/>
    <x v="0"/>
    <s v="2023-2024"/>
    <x v="0"/>
    <x v="69"/>
    <x v="4"/>
    <x v="4"/>
    <n v="3199"/>
    <x v="0"/>
    <x v="6"/>
    <x v="1"/>
    <x v="1"/>
    <n v="4.3"/>
    <n v="1"/>
  </r>
  <r>
    <x v="166"/>
    <x v="0"/>
    <s v="2023-2024"/>
    <x v="0"/>
    <x v="34"/>
    <x v="4"/>
    <x v="4"/>
    <n v="3018"/>
    <x v="0"/>
    <x v="7"/>
    <x v="1"/>
    <x v="1"/>
    <n v="4.3099999999999996"/>
    <n v="1"/>
  </r>
  <r>
    <x v="167"/>
    <x v="2"/>
    <s v="2024-2025"/>
    <x v="0"/>
    <x v="66"/>
    <x v="3"/>
    <x v="3"/>
    <n v="4883"/>
    <x v="0"/>
    <x v="12"/>
    <x v="6"/>
    <x v="6"/>
    <n v="4.49"/>
    <n v="1"/>
  </r>
  <r>
    <x v="4"/>
    <x v="0"/>
    <s v="2023-2024"/>
    <x v="0"/>
    <x v="80"/>
    <x v="0"/>
    <x v="0"/>
    <n v="6109"/>
    <x v="0"/>
    <x v="14"/>
    <x v="3"/>
    <x v="3"/>
    <n v="4.49"/>
    <n v="1"/>
  </r>
  <r>
    <x v="9"/>
    <x v="0"/>
    <s v="2023-2024"/>
    <x v="0"/>
    <x v="6"/>
    <x v="0"/>
    <x v="0"/>
    <n v="6010"/>
    <x v="0"/>
    <x v="0"/>
    <x v="0"/>
    <x v="0"/>
    <n v="4.5"/>
    <n v="1"/>
  </r>
  <r>
    <x v="168"/>
    <x v="0"/>
    <s v="2023-2024"/>
    <x v="0"/>
    <x v="81"/>
    <x v="3"/>
    <x v="3"/>
    <n v="4680"/>
    <x v="0"/>
    <x v="17"/>
    <x v="1"/>
    <x v="1"/>
    <n v="4.5"/>
    <n v="1"/>
  </r>
  <r>
    <x v="137"/>
    <x v="2"/>
    <s v="2024-2025"/>
    <x v="0"/>
    <x v="82"/>
    <x v="3"/>
    <x v="3"/>
    <n v="4655"/>
    <x v="0"/>
    <x v="17"/>
    <x v="0"/>
    <x v="0"/>
    <n v="4.5"/>
    <n v="1"/>
  </r>
  <r>
    <x v="169"/>
    <x v="0"/>
    <s v="2023-2024"/>
    <x v="0"/>
    <x v="83"/>
    <x v="0"/>
    <x v="0"/>
    <n v="6052"/>
    <x v="0"/>
    <x v="0"/>
    <x v="3"/>
    <x v="3"/>
    <n v="4.5"/>
    <n v="1"/>
  </r>
  <r>
    <x v="20"/>
    <x v="0"/>
    <s v="2023-2024"/>
    <x v="0"/>
    <x v="57"/>
    <x v="6"/>
    <x v="6"/>
    <n v="5082"/>
    <x v="0"/>
    <x v="13"/>
    <x v="1"/>
    <x v="1"/>
    <n v="4.5"/>
    <n v="1"/>
  </r>
  <r>
    <x v="170"/>
    <x v="0"/>
    <s v="2023-2024"/>
    <x v="0"/>
    <x v="20"/>
    <x v="4"/>
    <x v="4"/>
    <n v="3429"/>
    <x v="0"/>
    <x v="8"/>
    <x v="7"/>
    <x v="7"/>
    <n v="4.5"/>
    <n v="1"/>
  </r>
  <r>
    <x v="171"/>
    <x v="1"/>
    <s v="2022-2023"/>
    <x v="0"/>
    <x v="24"/>
    <x v="1"/>
    <x v="1"/>
    <n v="2120"/>
    <x v="0"/>
    <x v="4"/>
    <x v="3"/>
    <x v="3"/>
    <n v="4.5"/>
    <n v="1"/>
  </r>
  <r>
    <x v="172"/>
    <x v="1"/>
    <s v="2022-2023"/>
    <x v="0"/>
    <x v="54"/>
    <x v="4"/>
    <x v="4"/>
    <n v="3030"/>
    <x v="0"/>
    <x v="7"/>
    <x v="3"/>
    <x v="3"/>
    <n v="4.5"/>
    <n v="1"/>
  </r>
  <r>
    <x v="173"/>
    <x v="0"/>
    <s v="2023-2024"/>
    <x v="0"/>
    <x v="67"/>
    <x v="3"/>
    <x v="3"/>
    <n v="4551"/>
    <x v="0"/>
    <x v="15"/>
    <x v="2"/>
    <x v="2"/>
    <n v="4.5599999999999996"/>
    <n v="1"/>
  </r>
  <r>
    <x v="143"/>
    <x v="2"/>
    <s v="2024-2025"/>
    <x v="0"/>
    <x v="9"/>
    <x v="4"/>
    <x v="4"/>
    <n v="3076"/>
    <x v="0"/>
    <x v="7"/>
    <x v="3"/>
    <x v="3"/>
    <n v="4.5999999999999996"/>
    <n v="1"/>
  </r>
  <r>
    <x v="174"/>
    <x v="0"/>
    <s v="2023-2024"/>
    <x v="0"/>
    <x v="13"/>
    <x v="1"/>
    <x v="1"/>
    <n v="2480"/>
    <x v="0"/>
    <x v="1"/>
    <x v="3"/>
    <x v="3"/>
    <n v="4.63"/>
    <n v="1"/>
  </r>
  <r>
    <x v="175"/>
    <x v="1"/>
    <s v="2022-2023"/>
    <x v="0"/>
    <x v="63"/>
    <x v="1"/>
    <x v="1"/>
    <n v="2015"/>
    <x v="0"/>
    <x v="5"/>
    <x v="1"/>
    <x v="1"/>
    <n v="4.6500000000000004"/>
    <n v="1"/>
  </r>
  <r>
    <x v="176"/>
    <x v="2"/>
    <s v="2024-2025"/>
    <x v="0"/>
    <x v="66"/>
    <x v="3"/>
    <x v="3"/>
    <n v="4883"/>
    <x v="0"/>
    <x v="12"/>
    <x v="6"/>
    <x v="6"/>
    <n v="4.75"/>
    <n v="1"/>
  </r>
  <r>
    <x v="155"/>
    <x v="2"/>
    <s v="2024-2025"/>
    <x v="0"/>
    <x v="52"/>
    <x v="3"/>
    <x v="3"/>
    <n v="4053"/>
    <x v="0"/>
    <x v="10"/>
    <x v="3"/>
    <x v="3"/>
    <n v="4.75"/>
    <n v="1"/>
  </r>
  <r>
    <x v="177"/>
    <x v="1"/>
    <s v="2022-2023"/>
    <x v="0"/>
    <x v="27"/>
    <x v="4"/>
    <x v="4"/>
    <n v="3066"/>
    <x v="0"/>
    <x v="7"/>
    <x v="2"/>
    <x v="2"/>
    <n v="4.79"/>
    <n v="1"/>
  </r>
  <r>
    <x v="178"/>
    <x v="0"/>
    <s v="2023-2024"/>
    <x v="0"/>
    <x v="69"/>
    <x v="4"/>
    <x v="4"/>
    <n v="3199"/>
    <x v="0"/>
    <x v="6"/>
    <x v="1"/>
    <x v="1"/>
    <n v="4.96"/>
    <n v="1"/>
  </r>
  <r>
    <x v="179"/>
    <x v="0"/>
    <s v="2023-2024"/>
    <x v="0"/>
    <x v="0"/>
    <x v="0"/>
    <x v="0"/>
    <n v="6021"/>
    <x v="0"/>
    <x v="0"/>
    <x v="7"/>
    <x v="7"/>
    <n v="4.99"/>
    <n v="1"/>
  </r>
  <r>
    <x v="180"/>
    <x v="1"/>
    <s v="2022-2023"/>
    <x v="0"/>
    <x v="26"/>
    <x v="0"/>
    <x v="0"/>
    <n v="6280"/>
    <x v="0"/>
    <x v="14"/>
    <x v="5"/>
    <x v="5"/>
    <n v="4.99"/>
    <n v="1"/>
  </r>
  <r>
    <x v="28"/>
    <x v="2"/>
    <s v="2024-2025"/>
    <x v="0"/>
    <x v="6"/>
    <x v="0"/>
    <x v="0"/>
    <n v="6010"/>
    <x v="0"/>
    <x v="0"/>
    <x v="5"/>
    <x v="5"/>
    <n v="4.99"/>
    <n v="1"/>
  </r>
  <r>
    <x v="181"/>
    <x v="0"/>
    <s v="2023-2024"/>
    <x v="0"/>
    <x v="44"/>
    <x v="4"/>
    <x v="4"/>
    <n v="3977"/>
    <x v="0"/>
    <x v="16"/>
    <x v="7"/>
    <x v="7"/>
    <n v="4.99"/>
    <n v="1"/>
  </r>
  <r>
    <x v="182"/>
    <x v="1"/>
    <s v="2022-2023"/>
    <x v="0"/>
    <x v="28"/>
    <x v="1"/>
    <x v="1"/>
    <n v="2830"/>
    <x v="0"/>
    <x v="11"/>
    <x v="5"/>
    <x v="5"/>
    <n v="4.99"/>
    <n v="1"/>
  </r>
  <r>
    <x v="183"/>
    <x v="0"/>
    <s v="2023-2024"/>
    <x v="0"/>
    <x v="8"/>
    <x v="1"/>
    <x v="1"/>
    <n v="2158"/>
    <x v="0"/>
    <x v="4"/>
    <x v="5"/>
    <x v="5"/>
    <n v="4.99"/>
    <n v="1"/>
  </r>
  <r>
    <x v="88"/>
    <x v="0"/>
    <s v="2023-2024"/>
    <x v="0"/>
    <x v="8"/>
    <x v="1"/>
    <x v="1"/>
    <n v="2158"/>
    <x v="0"/>
    <x v="4"/>
    <x v="4"/>
    <x v="4"/>
    <n v="4.99"/>
    <n v="1"/>
  </r>
  <r>
    <x v="19"/>
    <x v="0"/>
    <s v="2023-2024"/>
    <x v="0"/>
    <x v="82"/>
    <x v="3"/>
    <x v="3"/>
    <n v="4655"/>
    <x v="0"/>
    <x v="17"/>
    <x v="5"/>
    <x v="5"/>
    <n v="4.99"/>
    <n v="1"/>
  </r>
  <r>
    <x v="86"/>
    <x v="1"/>
    <s v="2022-2023"/>
    <x v="0"/>
    <x v="35"/>
    <x v="3"/>
    <x v="3"/>
    <n v="4558"/>
    <x v="0"/>
    <x v="15"/>
    <x v="4"/>
    <x v="4"/>
    <n v="4.99"/>
    <n v="1"/>
  </r>
  <r>
    <x v="184"/>
    <x v="2"/>
    <s v="2024-2025"/>
    <x v="1"/>
    <x v="84"/>
    <x v="3"/>
    <x v="3"/>
    <n v="4215"/>
    <x v="0"/>
    <x v="3"/>
    <x v="4"/>
    <x v="4"/>
    <n v="4.99"/>
    <n v="1"/>
  </r>
  <r>
    <x v="12"/>
    <x v="0"/>
    <s v="2023-2024"/>
    <x v="0"/>
    <x v="52"/>
    <x v="3"/>
    <x v="3"/>
    <n v="4053"/>
    <x v="0"/>
    <x v="10"/>
    <x v="4"/>
    <x v="4"/>
    <n v="4.99"/>
    <n v="1"/>
  </r>
  <r>
    <x v="185"/>
    <x v="0"/>
    <s v="2023-2024"/>
    <x v="0"/>
    <x v="38"/>
    <x v="3"/>
    <x v="3"/>
    <n v="4802"/>
    <x v="0"/>
    <x v="12"/>
    <x v="5"/>
    <x v="5"/>
    <n v="5"/>
    <n v="1"/>
  </r>
  <r>
    <x v="186"/>
    <x v="2"/>
    <s v="2024-2025"/>
    <x v="1"/>
    <x v="67"/>
    <x v="3"/>
    <x v="3"/>
    <n v="4551"/>
    <x v="0"/>
    <x v="15"/>
    <x v="9"/>
    <x v="9"/>
    <n v="5"/>
    <n v="1"/>
  </r>
  <r>
    <x v="61"/>
    <x v="1"/>
    <s v="2022-2023"/>
    <x v="0"/>
    <x v="43"/>
    <x v="1"/>
    <x v="1"/>
    <n v="2560"/>
    <x v="0"/>
    <x v="2"/>
    <x v="0"/>
    <x v="0"/>
    <n v="5"/>
    <n v="1"/>
  </r>
  <r>
    <x v="187"/>
    <x v="1"/>
    <s v="2022-2023"/>
    <x v="0"/>
    <x v="8"/>
    <x v="1"/>
    <x v="1"/>
    <n v="2158"/>
    <x v="0"/>
    <x v="4"/>
    <x v="0"/>
    <x v="0"/>
    <n v="5"/>
    <n v="1"/>
  </r>
  <r>
    <x v="188"/>
    <x v="0"/>
    <s v="2023-2024"/>
    <x v="0"/>
    <x v="70"/>
    <x v="4"/>
    <x v="4"/>
    <n v="3400"/>
    <x v="0"/>
    <x v="8"/>
    <x v="2"/>
    <x v="2"/>
    <n v="5"/>
    <n v="1"/>
  </r>
  <r>
    <x v="189"/>
    <x v="2"/>
    <s v="2024-2025"/>
    <x v="0"/>
    <x v="12"/>
    <x v="3"/>
    <x v="3"/>
    <n v="4068"/>
    <x v="0"/>
    <x v="10"/>
    <x v="0"/>
    <x v="0"/>
    <n v="5"/>
    <n v="1"/>
  </r>
  <r>
    <x v="190"/>
    <x v="1"/>
    <s v="2022-2023"/>
    <x v="1"/>
    <x v="83"/>
    <x v="0"/>
    <x v="0"/>
    <n v="6052"/>
    <x v="0"/>
    <x v="0"/>
    <x v="3"/>
    <x v="3"/>
    <n v="5"/>
    <n v="1"/>
  </r>
  <r>
    <x v="136"/>
    <x v="0"/>
    <s v="2023-2024"/>
    <x v="0"/>
    <x v="46"/>
    <x v="3"/>
    <x v="3"/>
    <n v="4740"/>
    <x v="0"/>
    <x v="17"/>
    <x v="3"/>
    <x v="3"/>
    <n v="5"/>
    <n v="1"/>
  </r>
  <r>
    <x v="191"/>
    <x v="0"/>
    <s v="2023-2024"/>
    <x v="0"/>
    <x v="18"/>
    <x v="6"/>
    <x v="6"/>
    <n v="5168"/>
    <x v="0"/>
    <x v="13"/>
    <x v="0"/>
    <x v="0"/>
    <n v="5"/>
    <n v="1"/>
  </r>
  <r>
    <x v="192"/>
    <x v="1"/>
    <s v="2022-2023"/>
    <x v="0"/>
    <x v="60"/>
    <x v="1"/>
    <x v="1"/>
    <n v="2541"/>
    <x v="0"/>
    <x v="2"/>
    <x v="4"/>
    <x v="4"/>
    <n v="5"/>
    <n v="1"/>
  </r>
  <r>
    <x v="159"/>
    <x v="0"/>
    <s v="2023-2024"/>
    <x v="0"/>
    <x v="51"/>
    <x v="4"/>
    <x v="4"/>
    <n v="3630"/>
    <x v="0"/>
    <x v="16"/>
    <x v="3"/>
    <x v="3"/>
    <n v="5"/>
    <n v="1"/>
  </r>
  <r>
    <x v="193"/>
    <x v="2"/>
    <s v="2024-2025"/>
    <x v="0"/>
    <x v="33"/>
    <x v="4"/>
    <x v="4"/>
    <n v="3280"/>
    <x v="0"/>
    <x v="8"/>
    <x v="3"/>
    <x v="3"/>
    <n v="5"/>
    <n v="1"/>
  </r>
  <r>
    <x v="194"/>
    <x v="2"/>
    <s v="2024-2025"/>
    <x v="0"/>
    <x v="33"/>
    <x v="4"/>
    <x v="4"/>
    <n v="3280"/>
    <x v="0"/>
    <x v="8"/>
    <x v="3"/>
    <x v="3"/>
    <n v="5"/>
    <n v="1"/>
  </r>
  <r>
    <x v="104"/>
    <x v="0"/>
    <s v="2023-2024"/>
    <x v="0"/>
    <x v="63"/>
    <x v="1"/>
    <x v="1"/>
    <n v="2015"/>
    <x v="0"/>
    <x v="5"/>
    <x v="3"/>
    <x v="3"/>
    <n v="5.0299999999999994"/>
    <n v="1"/>
  </r>
  <r>
    <x v="195"/>
    <x v="0"/>
    <s v="2023-2024"/>
    <x v="0"/>
    <x v="64"/>
    <x v="1"/>
    <x v="1"/>
    <n v="2350"/>
    <x v="0"/>
    <x v="1"/>
    <x v="0"/>
    <x v="0"/>
    <n v="5.0999999999999996"/>
    <n v="1"/>
  </r>
  <r>
    <x v="196"/>
    <x v="0"/>
    <s v="2023-2024"/>
    <x v="0"/>
    <x v="68"/>
    <x v="7"/>
    <x v="7"/>
    <n v="800"/>
    <x v="0"/>
    <x v="19"/>
    <x v="0"/>
    <x v="0"/>
    <n v="5.1100000000000003"/>
    <n v="1"/>
  </r>
  <r>
    <x v="9"/>
    <x v="0"/>
    <s v="2023-2024"/>
    <x v="1"/>
    <x v="2"/>
    <x v="2"/>
    <x v="2"/>
    <n v="2617"/>
    <x v="0"/>
    <x v="2"/>
    <x v="4"/>
    <x v="4"/>
    <n v="5.25"/>
    <n v="1"/>
  </r>
  <r>
    <x v="170"/>
    <x v="0"/>
    <s v="2023-2024"/>
    <x v="0"/>
    <x v="60"/>
    <x v="1"/>
    <x v="1"/>
    <n v="2541"/>
    <x v="0"/>
    <x v="2"/>
    <x v="1"/>
    <x v="1"/>
    <n v="5.4"/>
    <n v="1"/>
  </r>
  <r>
    <x v="197"/>
    <x v="0"/>
    <s v="2023-2024"/>
    <x v="0"/>
    <x v="85"/>
    <x v="0"/>
    <x v="0"/>
    <n v="6530"/>
    <x v="0"/>
    <x v="20"/>
    <x v="5"/>
    <x v="5"/>
    <n v="5.44"/>
    <n v="1"/>
  </r>
  <r>
    <x v="7"/>
    <x v="0"/>
    <s v="2023-2024"/>
    <x v="0"/>
    <x v="28"/>
    <x v="1"/>
    <x v="1"/>
    <n v="2830"/>
    <x v="0"/>
    <x v="11"/>
    <x v="0"/>
    <x v="0"/>
    <n v="5.5"/>
    <n v="1"/>
  </r>
  <r>
    <x v="198"/>
    <x v="2"/>
    <s v="2024-2025"/>
    <x v="0"/>
    <x v="86"/>
    <x v="0"/>
    <x v="0"/>
    <n v="6725"/>
    <x v="0"/>
    <x v="20"/>
    <x v="6"/>
    <x v="6"/>
    <n v="5.53"/>
    <n v="1"/>
  </r>
  <r>
    <x v="199"/>
    <x v="0"/>
    <s v="2023-2024"/>
    <x v="1"/>
    <x v="13"/>
    <x v="1"/>
    <x v="1"/>
    <n v="2480"/>
    <x v="0"/>
    <x v="1"/>
    <x v="4"/>
    <x v="4"/>
    <n v="5.54"/>
    <n v="1"/>
  </r>
  <r>
    <x v="146"/>
    <x v="2"/>
    <s v="2024-2025"/>
    <x v="0"/>
    <x v="19"/>
    <x v="1"/>
    <x v="1"/>
    <n v="2800"/>
    <x v="0"/>
    <x v="11"/>
    <x v="2"/>
    <x v="2"/>
    <n v="5.57"/>
    <n v="1"/>
  </r>
  <r>
    <x v="200"/>
    <x v="2"/>
    <s v="2024-2025"/>
    <x v="0"/>
    <x v="23"/>
    <x v="1"/>
    <x v="1"/>
    <n v="2650"/>
    <x v="0"/>
    <x v="11"/>
    <x v="0"/>
    <x v="0"/>
    <n v="5.79"/>
    <n v="1"/>
  </r>
  <r>
    <x v="201"/>
    <x v="1"/>
    <s v="2022-2023"/>
    <x v="0"/>
    <x v="61"/>
    <x v="6"/>
    <x v="6"/>
    <n v="5343"/>
    <x v="0"/>
    <x v="18"/>
    <x v="5"/>
    <x v="5"/>
    <n v="5.97"/>
    <n v="1"/>
  </r>
  <r>
    <x v="202"/>
    <x v="2"/>
    <s v="2024-2025"/>
    <x v="0"/>
    <x v="26"/>
    <x v="0"/>
    <x v="0"/>
    <n v="6280"/>
    <x v="0"/>
    <x v="14"/>
    <x v="5"/>
    <x v="5"/>
    <n v="5.98"/>
    <n v="1"/>
  </r>
  <r>
    <x v="203"/>
    <x v="0"/>
    <s v="2023-2024"/>
    <x v="1"/>
    <x v="5"/>
    <x v="1"/>
    <x v="1"/>
    <n v="2067"/>
    <x v="0"/>
    <x v="5"/>
    <x v="3"/>
    <x v="3"/>
    <n v="5.98"/>
    <n v="1"/>
  </r>
  <r>
    <x v="156"/>
    <x v="2"/>
    <s v="2024-2025"/>
    <x v="0"/>
    <x v="69"/>
    <x v="4"/>
    <x v="4"/>
    <n v="3199"/>
    <x v="0"/>
    <x v="6"/>
    <x v="5"/>
    <x v="5"/>
    <n v="5.98"/>
    <n v="1"/>
  </r>
  <r>
    <x v="204"/>
    <x v="0"/>
    <s v="2023-2024"/>
    <x v="0"/>
    <x v="87"/>
    <x v="2"/>
    <x v="2"/>
    <n v="2609"/>
    <x v="0"/>
    <x v="2"/>
    <x v="6"/>
    <x v="6"/>
    <n v="5.98"/>
    <n v="1"/>
  </r>
  <r>
    <x v="205"/>
    <x v="0"/>
    <s v="2023-2024"/>
    <x v="1"/>
    <x v="84"/>
    <x v="3"/>
    <x v="3"/>
    <n v="4215"/>
    <x v="0"/>
    <x v="3"/>
    <x v="5"/>
    <x v="5"/>
    <n v="5.98"/>
    <n v="1"/>
  </r>
  <r>
    <x v="14"/>
    <x v="0"/>
    <s v="2023-2024"/>
    <x v="0"/>
    <x v="88"/>
    <x v="6"/>
    <x v="6"/>
    <n v="5011"/>
    <x v="0"/>
    <x v="13"/>
    <x v="7"/>
    <x v="7"/>
    <n v="5.98"/>
    <n v="1"/>
  </r>
  <r>
    <x v="206"/>
    <x v="2"/>
    <s v="2024-2025"/>
    <x v="0"/>
    <x v="64"/>
    <x v="1"/>
    <x v="1"/>
    <n v="2350"/>
    <x v="0"/>
    <x v="1"/>
    <x v="3"/>
    <x v="3"/>
    <n v="5.99"/>
    <n v="1"/>
  </r>
  <r>
    <x v="207"/>
    <x v="0"/>
    <s v="2023-2024"/>
    <x v="0"/>
    <x v="66"/>
    <x v="3"/>
    <x v="3"/>
    <n v="4883"/>
    <x v="0"/>
    <x v="12"/>
    <x v="2"/>
    <x v="2"/>
    <n v="5.99"/>
    <n v="1"/>
  </r>
  <r>
    <x v="208"/>
    <x v="0"/>
    <s v="2023-2024"/>
    <x v="1"/>
    <x v="5"/>
    <x v="1"/>
    <x v="1"/>
    <n v="2067"/>
    <x v="0"/>
    <x v="5"/>
    <x v="9"/>
    <x v="9"/>
    <n v="5.99"/>
    <n v="1"/>
  </r>
  <r>
    <x v="209"/>
    <x v="2"/>
    <s v="2024-2025"/>
    <x v="1"/>
    <x v="5"/>
    <x v="1"/>
    <x v="1"/>
    <n v="2067"/>
    <x v="0"/>
    <x v="5"/>
    <x v="0"/>
    <x v="0"/>
    <n v="5.99"/>
    <n v="1"/>
  </r>
  <r>
    <x v="210"/>
    <x v="0"/>
    <s v="2023-2024"/>
    <x v="0"/>
    <x v="27"/>
    <x v="4"/>
    <x v="4"/>
    <n v="3066"/>
    <x v="0"/>
    <x v="7"/>
    <x v="9"/>
    <x v="9"/>
    <n v="5.99"/>
    <n v="1"/>
  </r>
  <r>
    <x v="211"/>
    <x v="2"/>
    <s v="2024-2025"/>
    <x v="0"/>
    <x v="89"/>
    <x v="4"/>
    <x v="4"/>
    <n v="3136"/>
    <x v="0"/>
    <x v="6"/>
    <x v="7"/>
    <x v="7"/>
    <n v="5.99"/>
    <n v="1"/>
  </r>
  <r>
    <x v="212"/>
    <x v="0"/>
    <s v="2023-2024"/>
    <x v="0"/>
    <x v="87"/>
    <x v="2"/>
    <x v="2"/>
    <n v="2609"/>
    <x v="0"/>
    <x v="2"/>
    <x v="0"/>
    <x v="0"/>
    <n v="5.99"/>
    <n v="1"/>
  </r>
  <r>
    <x v="213"/>
    <x v="1"/>
    <s v="2022-2023"/>
    <x v="0"/>
    <x v="14"/>
    <x v="1"/>
    <x v="1"/>
    <n v="2790"/>
    <x v="0"/>
    <x v="11"/>
    <x v="3"/>
    <x v="3"/>
    <n v="5.99"/>
    <n v="1"/>
  </r>
  <r>
    <x v="214"/>
    <x v="2"/>
    <s v="2024-2025"/>
    <x v="1"/>
    <x v="72"/>
    <x v="4"/>
    <x v="4"/>
    <n v="3931"/>
    <x v="0"/>
    <x v="16"/>
    <x v="2"/>
    <x v="2"/>
    <n v="5.99"/>
    <n v="1"/>
  </r>
  <r>
    <x v="215"/>
    <x v="2"/>
    <s v="2024-2025"/>
    <x v="0"/>
    <x v="18"/>
    <x v="6"/>
    <x v="6"/>
    <n v="5168"/>
    <x v="0"/>
    <x v="13"/>
    <x v="4"/>
    <x v="4"/>
    <n v="5.99"/>
    <n v="1"/>
  </r>
  <r>
    <x v="216"/>
    <x v="0"/>
    <s v="2023-2024"/>
    <x v="1"/>
    <x v="59"/>
    <x v="3"/>
    <x v="3"/>
    <n v="4509"/>
    <x v="0"/>
    <x v="3"/>
    <x v="2"/>
    <x v="2"/>
    <n v="5.99"/>
    <n v="1"/>
  </r>
  <r>
    <x v="182"/>
    <x v="1"/>
    <s v="2022-2023"/>
    <x v="1"/>
    <x v="60"/>
    <x v="1"/>
    <x v="1"/>
    <n v="2541"/>
    <x v="0"/>
    <x v="2"/>
    <x v="2"/>
    <x v="2"/>
    <n v="5.99"/>
    <n v="1"/>
  </r>
  <r>
    <x v="22"/>
    <x v="1"/>
    <s v="2022-2023"/>
    <x v="0"/>
    <x v="90"/>
    <x v="3"/>
    <x v="3"/>
    <n v="4700"/>
    <x v="0"/>
    <x v="17"/>
    <x v="6"/>
    <x v="6"/>
    <n v="5.99"/>
    <n v="1"/>
  </r>
  <r>
    <x v="217"/>
    <x v="0"/>
    <s v="2023-2024"/>
    <x v="0"/>
    <x v="50"/>
    <x v="4"/>
    <x v="4"/>
    <n v="3179"/>
    <x v="0"/>
    <x v="6"/>
    <x v="9"/>
    <x v="9"/>
    <n v="5.99"/>
    <n v="1"/>
  </r>
  <r>
    <x v="218"/>
    <x v="1"/>
    <s v="2022-2023"/>
    <x v="1"/>
    <x v="84"/>
    <x v="3"/>
    <x v="3"/>
    <n v="4215"/>
    <x v="0"/>
    <x v="3"/>
    <x v="2"/>
    <x v="2"/>
    <n v="5.99"/>
    <n v="1"/>
  </r>
  <r>
    <x v="219"/>
    <x v="1"/>
    <s v="2022-2023"/>
    <x v="0"/>
    <x v="52"/>
    <x v="3"/>
    <x v="3"/>
    <n v="4053"/>
    <x v="0"/>
    <x v="10"/>
    <x v="3"/>
    <x v="3"/>
    <n v="5.99"/>
    <n v="1"/>
  </r>
  <r>
    <x v="220"/>
    <x v="0"/>
    <s v="2023-2024"/>
    <x v="0"/>
    <x v="22"/>
    <x v="1"/>
    <x v="1"/>
    <n v="2539"/>
    <x v="0"/>
    <x v="2"/>
    <x v="9"/>
    <x v="9"/>
    <n v="5.99"/>
    <n v="1"/>
  </r>
  <r>
    <x v="191"/>
    <x v="0"/>
    <s v="2023-2024"/>
    <x v="1"/>
    <x v="23"/>
    <x v="1"/>
    <x v="1"/>
    <n v="2650"/>
    <x v="0"/>
    <x v="11"/>
    <x v="2"/>
    <x v="2"/>
    <n v="5.99"/>
    <n v="1"/>
  </r>
  <r>
    <x v="221"/>
    <x v="0"/>
    <s v="2023-2024"/>
    <x v="0"/>
    <x v="33"/>
    <x v="4"/>
    <x v="4"/>
    <n v="3280"/>
    <x v="0"/>
    <x v="8"/>
    <x v="1"/>
    <x v="1"/>
    <n v="5.99"/>
    <n v="1"/>
  </r>
  <r>
    <x v="222"/>
    <x v="2"/>
    <s v="2024-2025"/>
    <x v="0"/>
    <x v="54"/>
    <x v="4"/>
    <x v="4"/>
    <n v="3030"/>
    <x v="0"/>
    <x v="7"/>
    <x v="6"/>
    <x v="6"/>
    <n v="5.99"/>
    <n v="1"/>
  </r>
  <r>
    <x v="223"/>
    <x v="1"/>
    <s v="2022-2023"/>
    <x v="0"/>
    <x v="38"/>
    <x v="3"/>
    <x v="3"/>
    <n v="4802"/>
    <x v="0"/>
    <x v="12"/>
    <x v="3"/>
    <x v="3"/>
    <n v="6"/>
    <n v="1"/>
  </r>
  <r>
    <x v="224"/>
    <x v="1"/>
    <s v="2022-2023"/>
    <x v="0"/>
    <x v="39"/>
    <x v="0"/>
    <x v="0"/>
    <n v="6330"/>
    <x v="0"/>
    <x v="14"/>
    <x v="5"/>
    <x v="5"/>
    <n v="6"/>
    <n v="1"/>
  </r>
  <r>
    <x v="225"/>
    <x v="0"/>
    <s v="2023-2024"/>
    <x v="0"/>
    <x v="91"/>
    <x v="1"/>
    <x v="1"/>
    <n v="2064"/>
    <x v="0"/>
    <x v="5"/>
    <x v="4"/>
    <x v="4"/>
    <n v="6"/>
    <n v="1"/>
  </r>
  <r>
    <x v="134"/>
    <x v="0"/>
    <s v="2023-2024"/>
    <x v="0"/>
    <x v="67"/>
    <x v="3"/>
    <x v="3"/>
    <n v="4551"/>
    <x v="0"/>
    <x v="15"/>
    <x v="3"/>
    <x v="3"/>
    <n v="6"/>
    <n v="1"/>
  </r>
  <r>
    <x v="226"/>
    <x v="0"/>
    <s v="2023-2024"/>
    <x v="0"/>
    <x v="36"/>
    <x v="4"/>
    <x v="4"/>
    <n v="3148"/>
    <x v="0"/>
    <x v="6"/>
    <x v="3"/>
    <x v="3"/>
    <n v="6"/>
    <n v="1"/>
  </r>
  <r>
    <x v="137"/>
    <x v="2"/>
    <s v="2024-2025"/>
    <x v="1"/>
    <x v="36"/>
    <x v="4"/>
    <x v="4"/>
    <n v="3148"/>
    <x v="0"/>
    <x v="6"/>
    <x v="2"/>
    <x v="2"/>
    <n v="6"/>
    <n v="1"/>
  </r>
  <r>
    <x v="227"/>
    <x v="0"/>
    <s v="2023-2024"/>
    <x v="1"/>
    <x v="5"/>
    <x v="1"/>
    <x v="1"/>
    <n v="2067"/>
    <x v="0"/>
    <x v="5"/>
    <x v="1"/>
    <x v="1"/>
    <n v="6"/>
    <n v="1"/>
  </r>
  <r>
    <x v="228"/>
    <x v="0"/>
    <s v="2023-2024"/>
    <x v="1"/>
    <x v="5"/>
    <x v="1"/>
    <x v="1"/>
    <n v="2067"/>
    <x v="0"/>
    <x v="5"/>
    <x v="4"/>
    <x v="4"/>
    <n v="6"/>
    <n v="1"/>
  </r>
  <r>
    <x v="229"/>
    <x v="1"/>
    <s v="2022-2023"/>
    <x v="1"/>
    <x v="44"/>
    <x v="4"/>
    <x v="4"/>
    <n v="3977"/>
    <x v="0"/>
    <x v="16"/>
    <x v="7"/>
    <x v="7"/>
    <n v="6"/>
    <n v="1"/>
  </r>
  <r>
    <x v="230"/>
    <x v="1"/>
    <s v="2022-2023"/>
    <x v="0"/>
    <x v="87"/>
    <x v="2"/>
    <x v="2"/>
    <n v="2609"/>
    <x v="0"/>
    <x v="2"/>
    <x v="7"/>
    <x v="7"/>
    <n v="6"/>
    <n v="1"/>
  </r>
  <r>
    <x v="231"/>
    <x v="0"/>
    <s v="2023-2024"/>
    <x v="0"/>
    <x v="81"/>
    <x v="3"/>
    <x v="3"/>
    <n v="4680"/>
    <x v="0"/>
    <x v="17"/>
    <x v="4"/>
    <x v="4"/>
    <n v="6"/>
    <n v="1"/>
  </r>
  <r>
    <x v="136"/>
    <x v="0"/>
    <s v="2023-2024"/>
    <x v="0"/>
    <x v="92"/>
    <x v="3"/>
    <x v="3"/>
    <n v="4305"/>
    <x v="0"/>
    <x v="3"/>
    <x v="0"/>
    <x v="0"/>
    <n v="6"/>
    <n v="1"/>
  </r>
  <r>
    <x v="232"/>
    <x v="1"/>
    <s v="2022-2023"/>
    <x v="0"/>
    <x v="78"/>
    <x v="1"/>
    <x v="1"/>
    <n v="2141"/>
    <x v="0"/>
    <x v="4"/>
    <x v="2"/>
    <x v="2"/>
    <n v="6"/>
    <n v="1"/>
  </r>
  <r>
    <x v="233"/>
    <x v="1"/>
    <s v="2022-2023"/>
    <x v="0"/>
    <x v="60"/>
    <x v="1"/>
    <x v="1"/>
    <n v="2541"/>
    <x v="0"/>
    <x v="2"/>
    <x v="4"/>
    <x v="4"/>
    <n v="6"/>
    <n v="1"/>
  </r>
  <r>
    <x v="234"/>
    <x v="2"/>
    <s v="2024-2025"/>
    <x v="0"/>
    <x v="60"/>
    <x v="1"/>
    <x v="1"/>
    <n v="2541"/>
    <x v="0"/>
    <x v="2"/>
    <x v="4"/>
    <x v="4"/>
    <n v="6"/>
    <n v="1"/>
  </r>
  <r>
    <x v="235"/>
    <x v="1"/>
    <s v="2022-2023"/>
    <x v="0"/>
    <x v="37"/>
    <x v="1"/>
    <x v="1"/>
    <n v="2750"/>
    <x v="0"/>
    <x v="11"/>
    <x v="3"/>
    <x v="3"/>
    <n v="6"/>
    <n v="1"/>
  </r>
  <r>
    <x v="236"/>
    <x v="0"/>
    <s v="2023-2024"/>
    <x v="0"/>
    <x v="49"/>
    <x v="4"/>
    <x v="4"/>
    <n v="3134"/>
    <x v="0"/>
    <x v="6"/>
    <x v="5"/>
    <x v="5"/>
    <n v="6"/>
    <n v="1"/>
  </r>
  <r>
    <x v="237"/>
    <x v="0"/>
    <s v="2023-2024"/>
    <x v="0"/>
    <x v="31"/>
    <x v="1"/>
    <x v="1"/>
    <n v="2116"/>
    <x v="0"/>
    <x v="4"/>
    <x v="0"/>
    <x v="0"/>
    <n v="6"/>
    <n v="1"/>
  </r>
  <r>
    <x v="206"/>
    <x v="2"/>
    <s v="2024-2025"/>
    <x v="0"/>
    <x v="50"/>
    <x v="4"/>
    <x v="4"/>
    <n v="3179"/>
    <x v="0"/>
    <x v="6"/>
    <x v="3"/>
    <x v="3"/>
    <n v="6"/>
    <n v="1"/>
  </r>
  <r>
    <x v="238"/>
    <x v="2"/>
    <s v="2024-2025"/>
    <x v="0"/>
    <x v="22"/>
    <x v="1"/>
    <x v="1"/>
    <n v="2539"/>
    <x v="0"/>
    <x v="2"/>
    <x v="3"/>
    <x v="3"/>
    <n v="6"/>
    <n v="1"/>
  </r>
  <r>
    <x v="239"/>
    <x v="0"/>
    <s v="2023-2024"/>
    <x v="0"/>
    <x v="88"/>
    <x v="6"/>
    <x v="6"/>
    <n v="5011"/>
    <x v="0"/>
    <x v="13"/>
    <x v="3"/>
    <x v="3"/>
    <n v="6"/>
    <n v="1"/>
  </r>
  <r>
    <x v="42"/>
    <x v="0"/>
    <s v="2023-2024"/>
    <x v="0"/>
    <x v="66"/>
    <x v="3"/>
    <x v="3"/>
    <n v="4883"/>
    <x v="0"/>
    <x v="12"/>
    <x v="3"/>
    <x v="3"/>
    <n v="6.5"/>
    <n v="1"/>
  </r>
  <r>
    <x v="240"/>
    <x v="2"/>
    <s v="2024-2025"/>
    <x v="0"/>
    <x v="81"/>
    <x v="3"/>
    <x v="3"/>
    <n v="4680"/>
    <x v="0"/>
    <x v="17"/>
    <x v="1"/>
    <x v="1"/>
    <n v="6.5"/>
    <n v="1"/>
  </r>
  <r>
    <x v="241"/>
    <x v="0"/>
    <s v="2023-2024"/>
    <x v="0"/>
    <x v="17"/>
    <x v="3"/>
    <x v="3"/>
    <n v="4825"/>
    <x v="0"/>
    <x v="12"/>
    <x v="4"/>
    <x v="4"/>
    <n v="6.5"/>
    <n v="1"/>
  </r>
  <r>
    <x v="242"/>
    <x v="1"/>
    <s v="2022-2023"/>
    <x v="1"/>
    <x v="2"/>
    <x v="2"/>
    <x v="2"/>
    <n v="2617"/>
    <x v="0"/>
    <x v="2"/>
    <x v="0"/>
    <x v="0"/>
    <n v="6.56"/>
    <n v="1"/>
  </r>
  <r>
    <x v="243"/>
    <x v="2"/>
    <s v="2024-2025"/>
    <x v="0"/>
    <x v="27"/>
    <x v="4"/>
    <x v="4"/>
    <n v="3066"/>
    <x v="0"/>
    <x v="7"/>
    <x v="5"/>
    <x v="5"/>
    <n v="6.6"/>
    <n v="1"/>
  </r>
  <r>
    <x v="244"/>
    <x v="0"/>
    <s v="2023-2024"/>
    <x v="0"/>
    <x v="53"/>
    <x v="3"/>
    <x v="3"/>
    <n v="4119"/>
    <x v="0"/>
    <x v="10"/>
    <x v="3"/>
    <x v="3"/>
    <n v="6.6"/>
    <n v="1"/>
  </r>
  <r>
    <x v="245"/>
    <x v="0"/>
    <s v="2023-2024"/>
    <x v="0"/>
    <x v="84"/>
    <x v="3"/>
    <x v="3"/>
    <n v="4215"/>
    <x v="0"/>
    <x v="3"/>
    <x v="3"/>
    <x v="3"/>
    <n v="6.69"/>
    <n v="1"/>
  </r>
  <r>
    <x v="246"/>
    <x v="2"/>
    <s v="2024-2025"/>
    <x v="1"/>
    <x v="23"/>
    <x v="1"/>
    <x v="1"/>
    <n v="2650"/>
    <x v="0"/>
    <x v="11"/>
    <x v="6"/>
    <x v="6"/>
    <n v="6.81"/>
    <n v="1"/>
  </r>
  <r>
    <x v="247"/>
    <x v="2"/>
    <s v="2024-2025"/>
    <x v="0"/>
    <x v="35"/>
    <x v="3"/>
    <x v="3"/>
    <n v="4558"/>
    <x v="0"/>
    <x v="15"/>
    <x v="0"/>
    <x v="0"/>
    <n v="6.82"/>
    <n v="1"/>
  </r>
  <r>
    <x v="248"/>
    <x v="0"/>
    <s v="2023-2024"/>
    <x v="0"/>
    <x v="64"/>
    <x v="1"/>
    <x v="1"/>
    <n v="2350"/>
    <x v="0"/>
    <x v="1"/>
    <x v="5"/>
    <x v="5"/>
    <n v="6.96"/>
    <n v="1"/>
  </r>
  <r>
    <x v="249"/>
    <x v="1"/>
    <s v="2022-2023"/>
    <x v="0"/>
    <x v="39"/>
    <x v="0"/>
    <x v="0"/>
    <n v="6330"/>
    <x v="0"/>
    <x v="14"/>
    <x v="5"/>
    <x v="5"/>
    <n v="6.98"/>
    <n v="1"/>
  </r>
  <r>
    <x v="206"/>
    <x v="2"/>
    <s v="2024-2025"/>
    <x v="0"/>
    <x v="63"/>
    <x v="1"/>
    <x v="1"/>
    <n v="2015"/>
    <x v="0"/>
    <x v="5"/>
    <x v="2"/>
    <x v="2"/>
    <n v="6.99"/>
    <n v="1"/>
  </r>
  <r>
    <x v="228"/>
    <x v="0"/>
    <s v="2023-2024"/>
    <x v="0"/>
    <x v="34"/>
    <x v="4"/>
    <x v="4"/>
    <n v="3018"/>
    <x v="0"/>
    <x v="7"/>
    <x v="2"/>
    <x v="2"/>
    <n v="6.99"/>
    <n v="1"/>
  </r>
  <r>
    <x v="83"/>
    <x v="1"/>
    <s v="2022-2023"/>
    <x v="0"/>
    <x v="91"/>
    <x v="1"/>
    <x v="1"/>
    <n v="2064"/>
    <x v="0"/>
    <x v="5"/>
    <x v="1"/>
    <x v="1"/>
    <n v="6.99"/>
    <n v="1"/>
  </r>
  <r>
    <x v="250"/>
    <x v="0"/>
    <s v="2023-2024"/>
    <x v="0"/>
    <x v="1"/>
    <x v="1"/>
    <x v="1"/>
    <n v="2478"/>
    <x v="0"/>
    <x v="1"/>
    <x v="2"/>
    <x v="2"/>
    <n v="6.99"/>
    <n v="1"/>
  </r>
  <r>
    <x v="251"/>
    <x v="2"/>
    <s v="2024-2025"/>
    <x v="1"/>
    <x v="42"/>
    <x v="3"/>
    <x v="3"/>
    <n v="4870"/>
    <x v="0"/>
    <x v="12"/>
    <x v="4"/>
    <x v="4"/>
    <n v="6.99"/>
    <n v="1"/>
  </r>
  <r>
    <x v="252"/>
    <x v="1"/>
    <s v="2022-2023"/>
    <x v="0"/>
    <x v="43"/>
    <x v="1"/>
    <x v="1"/>
    <n v="2560"/>
    <x v="0"/>
    <x v="2"/>
    <x v="1"/>
    <x v="1"/>
    <n v="6.99"/>
    <n v="1"/>
  </r>
  <r>
    <x v="253"/>
    <x v="0"/>
    <s v="2023-2024"/>
    <x v="0"/>
    <x v="28"/>
    <x v="1"/>
    <x v="1"/>
    <n v="2830"/>
    <x v="0"/>
    <x v="11"/>
    <x v="2"/>
    <x v="2"/>
    <n v="6.99"/>
    <n v="1"/>
  </r>
  <r>
    <x v="254"/>
    <x v="2"/>
    <s v="2024-2025"/>
    <x v="1"/>
    <x v="13"/>
    <x v="1"/>
    <x v="1"/>
    <n v="2480"/>
    <x v="0"/>
    <x v="1"/>
    <x v="6"/>
    <x v="6"/>
    <n v="6.99"/>
    <n v="1"/>
  </r>
  <r>
    <x v="255"/>
    <x v="0"/>
    <s v="2023-2024"/>
    <x v="0"/>
    <x v="35"/>
    <x v="3"/>
    <x v="3"/>
    <n v="4558"/>
    <x v="0"/>
    <x v="15"/>
    <x v="3"/>
    <x v="3"/>
    <n v="6.99"/>
    <n v="1"/>
  </r>
  <r>
    <x v="256"/>
    <x v="0"/>
    <s v="2023-2024"/>
    <x v="1"/>
    <x v="72"/>
    <x v="4"/>
    <x v="4"/>
    <n v="3931"/>
    <x v="0"/>
    <x v="16"/>
    <x v="3"/>
    <x v="3"/>
    <n v="6.99"/>
    <n v="1"/>
  </r>
  <r>
    <x v="124"/>
    <x v="2"/>
    <s v="2024-2025"/>
    <x v="0"/>
    <x v="52"/>
    <x v="3"/>
    <x v="3"/>
    <n v="4053"/>
    <x v="0"/>
    <x v="10"/>
    <x v="9"/>
    <x v="9"/>
    <n v="6.99"/>
    <n v="1"/>
  </r>
  <r>
    <x v="81"/>
    <x v="0"/>
    <s v="2023-2024"/>
    <x v="0"/>
    <x v="91"/>
    <x v="1"/>
    <x v="1"/>
    <n v="2064"/>
    <x v="0"/>
    <x v="5"/>
    <x v="3"/>
    <x v="3"/>
    <n v="7"/>
    <n v="1"/>
  </r>
  <r>
    <x v="257"/>
    <x v="1"/>
    <s v="2022-2023"/>
    <x v="0"/>
    <x v="41"/>
    <x v="5"/>
    <x v="5"/>
    <n v="7320"/>
    <x v="0"/>
    <x v="9"/>
    <x v="4"/>
    <x v="4"/>
    <n v="7"/>
    <n v="1"/>
  </r>
  <r>
    <x v="258"/>
    <x v="0"/>
    <s v="2023-2024"/>
    <x v="0"/>
    <x v="43"/>
    <x v="1"/>
    <x v="1"/>
    <n v="2560"/>
    <x v="0"/>
    <x v="2"/>
    <x v="0"/>
    <x v="0"/>
    <n v="7"/>
    <n v="1"/>
  </r>
  <r>
    <x v="259"/>
    <x v="2"/>
    <s v="2024-2025"/>
    <x v="0"/>
    <x v="7"/>
    <x v="4"/>
    <x v="4"/>
    <n v="3175"/>
    <x v="0"/>
    <x v="6"/>
    <x v="3"/>
    <x v="3"/>
    <n v="7"/>
    <n v="1"/>
  </r>
  <r>
    <x v="260"/>
    <x v="1"/>
    <s v="2022-2023"/>
    <x v="0"/>
    <x v="93"/>
    <x v="4"/>
    <x v="4"/>
    <n v="3915"/>
    <x v="0"/>
    <x v="16"/>
    <x v="3"/>
    <x v="3"/>
    <n v="7"/>
    <n v="1"/>
  </r>
  <r>
    <x v="261"/>
    <x v="1"/>
    <s v="2022-2023"/>
    <x v="0"/>
    <x v="12"/>
    <x v="3"/>
    <x v="3"/>
    <n v="4068"/>
    <x v="0"/>
    <x v="10"/>
    <x v="4"/>
    <x v="4"/>
    <n v="7"/>
    <n v="1"/>
  </r>
  <r>
    <x v="262"/>
    <x v="2"/>
    <s v="2024-2025"/>
    <x v="1"/>
    <x v="94"/>
    <x v="5"/>
    <x v="5"/>
    <n v="7250"/>
    <x v="0"/>
    <x v="9"/>
    <x v="1"/>
    <x v="1"/>
    <n v="7"/>
    <n v="1"/>
  </r>
  <r>
    <x v="263"/>
    <x v="0"/>
    <s v="2023-2024"/>
    <x v="0"/>
    <x v="14"/>
    <x v="1"/>
    <x v="1"/>
    <n v="2790"/>
    <x v="0"/>
    <x v="11"/>
    <x v="4"/>
    <x v="4"/>
    <n v="7"/>
    <n v="1"/>
  </r>
  <r>
    <x v="101"/>
    <x v="2"/>
    <s v="2024-2025"/>
    <x v="0"/>
    <x v="72"/>
    <x v="4"/>
    <x v="4"/>
    <n v="3931"/>
    <x v="0"/>
    <x v="16"/>
    <x v="0"/>
    <x v="0"/>
    <n v="7"/>
    <n v="1"/>
  </r>
  <r>
    <x v="264"/>
    <x v="0"/>
    <s v="2023-2024"/>
    <x v="0"/>
    <x v="19"/>
    <x v="1"/>
    <x v="1"/>
    <n v="2800"/>
    <x v="0"/>
    <x v="11"/>
    <x v="0"/>
    <x v="0"/>
    <n v="7"/>
    <n v="1"/>
  </r>
  <r>
    <x v="265"/>
    <x v="1"/>
    <s v="2022-2023"/>
    <x v="0"/>
    <x v="32"/>
    <x v="6"/>
    <x v="6"/>
    <n v="5169"/>
    <x v="0"/>
    <x v="13"/>
    <x v="0"/>
    <x v="0"/>
    <n v="7"/>
    <n v="1"/>
  </r>
  <r>
    <x v="266"/>
    <x v="1"/>
    <s v="2022-2023"/>
    <x v="0"/>
    <x v="21"/>
    <x v="3"/>
    <x v="3"/>
    <n v="4012"/>
    <x v="0"/>
    <x v="10"/>
    <x v="0"/>
    <x v="0"/>
    <n v="7"/>
    <n v="1"/>
  </r>
  <r>
    <x v="267"/>
    <x v="2"/>
    <s v="2024-2025"/>
    <x v="0"/>
    <x v="21"/>
    <x v="3"/>
    <x v="3"/>
    <n v="4012"/>
    <x v="0"/>
    <x v="10"/>
    <x v="3"/>
    <x v="3"/>
    <n v="7"/>
    <n v="1"/>
  </r>
  <r>
    <x v="268"/>
    <x v="0"/>
    <s v="2023-2024"/>
    <x v="0"/>
    <x v="53"/>
    <x v="3"/>
    <x v="3"/>
    <n v="4119"/>
    <x v="0"/>
    <x v="10"/>
    <x v="0"/>
    <x v="0"/>
    <n v="7"/>
    <n v="1"/>
  </r>
  <r>
    <x v="269"/>
    <x v="1"/>
    <s v="2022-2023"/>
    <x v="0"/>
    <x v="36"/>
    <x v="4"/>
    <x v="4"/>
    <n v="3148"/>
    <x v="0"/>
    <x v="6"/>
    <x v="1"/>
    <x v="1"/>
    <n v="7.09"/>
    <n v="1"/>
  </r>
  <r>
    <x v="270"/>
    <x v="0"/>
    <s v="2023-2024"/>
    <x v="0"/>
    <x v="2"/>
    <x v="2"/>
    <x v="2"/>
    <n v="2617"/>
    <x v="0"/>
    <x v="2"/>
    <x v="1"/>
    <x v="1"/>
    <n v="7.22"/>
    <n v="1"/>
  </r>
  <r>
    <x v="271"/>
    <x v="1"/>
    <s v="2022-2023"/>
    <x v="0"/>
    <x v="93"/>
    <x v="4"/>
    <x v="4"/>
    <n v="3915"/>
    <x v="0"/>
    <x v="16"/>
    <x v="3"/>
    <x v="3"/>
    <n v="7.29"/>
    <n v="1"/>
  </r>
  <r>
    <x v="62"/>
    <x v="0"/>
    <s v="2023-2024"/>
    <x v="0"/>
    <x v="90"/>
    <x v="3"/>
    <x v="3"/>
    <n v="4700"/>
    <x v="0"/>
    <x v="17"/>
    <x v="1"/>
    <x v="1"/>
    <n v="7.41"/>
    <n v="1"/>
  </r>
  <r>
    <x v="272"/>
    <x v="1"/>
    <s v="2022-2023"/>
    <x v="1"/>
    <x v="44"/>
    <x v="4"/>
    <x v="4"/>
    <n v="3977"/>
    <x v="0"/>
    <x v="16"/>
    <x v="3"/>
    <x v="3"/>
    <n v="7.5"/>
    <n v="1"/>
  </r>
  <r>
    <x v="273"/>
    <x v="1"/>
    <s v="2022-2023"/>
    <x v="0"/>
    <x v="82"/>
    <x v="3"/>
    <x v="3"/>
    <n v="4655"/>
    <x v="0"/>
    <x v="17"/>
    <x v="3"/>
    <x v="3"/>
    <n v="7.5"/>
    <n v="1"/>
  </r>
  <r>
    <x v="274"/>
    <x v="0"/>
    <s v="2023-2024"/>
    <x v="1"/>
    <x v="84"/>
    <x v="3"/>
    <x v="3"/>
    <n v="4215"/>
    <x v="0"/>
    <x v="3"/>
    <x v="1"/>
    <x v="1"/>
    <n v="7.57"/>
    <n v="1"/>
  </r>
  <r>
    <x v="84"/>
    <x v="2"/>
    <s v="2024-2025"/>
    <x v="1"/>
    <x v="84"/>
    <x v="3"/>
    <x v="3"/>
    <n v="4215"/>
    <x v="0"/>
    <x v="3"/>
    <x v="1"/>
    <x v="1"/>
    <n v="7.76"/>
    <n v="1"/>
  </r>
  <r>
    <x v="178"/>
    <x v="0"/>
    <s v="2023-2024"/>
    <x v="0"/>
    <x v="33"/>
    <x v="4"/>
    <x v="4"/>
    <n v="3280"/>
    <x v="0"/>
    <x v="8"/>
    <x v="6"/>
    <x v="6"/>
    <n v="7.96"/>
    <n v="1"/>
  </r>
  <r>
    <x v="275"/>
    <x v="2"/>
    <s v="2024-2025"/>
    <x v="0"/>
    <x v="64"/>
    <x v="1"/>
    <x v="1"/>
    <n v="2350"/>
    <x v="0"/>
    <x v="1"/>
    <x v="5"/>
    <x v="5"/>
    <n v="7.98"/>
    <n v="1"/>
  </r>
  <r>
    <x v="276"/>
    <x v="0"/>
    <s v="2023-2024"/>
    <x v="0"/>
    <x v="40"/>
    <x v="4"/>
    <x v="4"/>
    <n v="3353"/>
    <x v="0"/>
    <x v="8"/>
    <x v="6"/>
    <x v="6"/>
    <n v="7.98"/>
    <n v="1"/>
  </r>
  <r>
    <x v="277"/>
    <x v="2"/>
    <s v="2024-2025"/>
    <x v="1"/>
    <x v="26"/>
    <x v="0"/>
    <x v="0"/>
    <n v="6280"/>
    <x v="0"/>
    <x v="14"/>
    <x v="6"/>
    <x v="6"/>
    <n v="7.98"/>
    <n v="1"/>
  </r>
  <r>
    <x v="278"/>
    <x v="0"/>
    <s v="2023-2024"/>
    <x v="0"/>
    <x v="36"/>
    <x v="4"/>
    <x v="4"/>
    <n v="3148"/>
    <x v="0"/>
    <x v="6"/>
    <x v="5"/>
    <x v="5"/>
    <n v="7.98"/>
    <n v="1"/>
  </r>
  <r>
    <x v="279"/>
    <x v="2"/>
    <s v="2024-2025"/>
    <x v="0"/>
    <x v="69"/>
    <x v="4"/>
    <x v="4"/>
    <n v="3199"/>
    <x v="0"/>
    <x v="6"/>
    <x v="6"/>
    <x v="6"/>
    <n v="7.98"/>
    <n v="1"/>
  </r>
  <r>
    <x v="280"/>
    <x v="2"/>
    <s v="2024-2025"/>
    <x v="0"/>
    <x v="11"/>
    <x v="5"/>
    <x v="5"/>
    <n v="7010"/>
    <x v="0"/>
    <x v="9"/>
    <x v="5"/>
    <x v="5"/>
    <n v="7.98"/>
    <n v="1"/>
  </r>
  <r>
    <x v="111"/>
    <x v="0"/>
    <s v="2023-2024"/>
    <x v="0"/>
    <x v="58"/>
    <x v="0"/>
    <x v="0"/>
    <n v="6027"/>
    <x v="0"/>
    <x v="0"/>
    <x v="5"/>
    <x v="5"/>
    <n v="7.98"/>
    <n v="1"/>
  </r>
  <r>
    <x v="281"/>
    <x v="0"/>
    <s v="2023-2024"/>
    <x v="1"/>
    <x v="60"/>
    <x v="1"/>
    <x v="1"/>
    <n v="2541"/>
    <x v="0"/>
    <x v="2"/>
    <x v="4"/>
    <x v="4"/>
    <n v="7.98"/>
    <n v="1"/>
  </r>
  <r>
    <x v="282"/>
    <x v="2"/>
    <s v="2024-2025"/>
    <x v="0"/>
    <x v="30"/>
    <x v="4"/>
    <x v="4"/>
    <n v="3131"/>
    <x v="0"/>
    <x v="6"/>
    <x v="5"/>
    <x v="5"/>
    <n v="7.98"/>
    <n v="1"/>
  </r>
  <r>
    <x v="283"/>
    <x v="0"/>
    <s v="2023-2024"/>
    <x v="1"/>
    <x v="73"/>
    <x v="6"/>
    <x v="6"/>
    <n v="5607"/>
    <x v="0"/>
    <x v="18"/>
    <x v="5"/>
    <x v="5"/>
    <n v="7.98"/>
    <n v="1"/>
  </r>
  <r>
    <x v="188"/>
    <x v="0"/>
    <s v="2023-2024"/>
    <x v="0"/>
    <x v="24"/>
    <x v="1"/>
    <x v="1"/>
    <n v="2120"/>
    <x v="0"/>
    <x v="4"/>
    <x v="5"/>
    <x v="5"/>
    <n v="7.98"/>
    <n v="1"/>
  </r>
  <r>
    <x v="284"/>
    <x v="2"/>
    <s v="2024-2025"/>
    <x v="0"/>
    <x v="22"/>
    <x v="1"/>
    <x v="1"/>
    <n v="2539"/>
    <x v="0"/>
    <x v="2"/>
    <x v="5"/>
    <x v="5"/>
    <n v="7.98"/>
    <n v="1"/>
  </r>
  <r>
    <x v="285"/>
    <x v="1"/>
    <s v="2022-2023"/>
    <x v="1"/>
    <x v="53"/>
    <x v="3"/>
    <x v="3"/>
    <n v="4119"/>
    <x v="0"/>
    <x v="10"/>
    <x v="3"/>
    <x v="3"/>
    <n v="7.98"/>
    <n v="1"/>
  </r>
  <r>
    <x v="286"/>
    <x v="0"/>
    <s v="2023-2024"/>
    <x v="0"/>
    <x v="39"/>
    <x v="0"/>
    <x v="0"/>
    <n v="6330"/>
    <x v="0"/>
    <x v="14"/>
    <x v="3"/>
    <x v="3"/>
    <n v="7.99"/>
    <n v="1"/>
  </r>
  <r>
    <x v="287"/>
    <x v="0"/>
    <s v="2023-2024"/>
    <x v="0"/>
    <x v="34"/>
    <x v="4"/>
    <x v="4"/>
    <n v="3018"/>
    <x v="0"/>
    <x v="7"/>
    <x v="3"/>
    <x v="3"/>
    <n v="7.99"/>
    <n v="1"/>
  </r>
  <r>
    <x v="288"/>
    <x v="1"/>
    <s v="2022-2023"/>
    <x v="0"/>
    <x v="25"/>
    <x v="4"/>
    <x v="4"/>
    <n v="3550"/>
    <x v="0"/>
    <x v="8"/>
    <x v="3"/>
    <x v="3"/>
    <n v="7.99"/>
    <n v="1"/>
  </r>
  <r>
    <x v="273"/>
    <x v="1"/>
    <s v="2022-2023"/>
    <x v="0"/>
    <x v="41"/>
    <x v="5"/>
    <x v="5"/>
    <n v="7320"/>
    <x v="0"/>
    <x v="9"/>
    <x v="5"/>
    <x v="5"/>
    <n v="7.99"/>
    <n v="1"/>
  </r>
  <r>
    <x v="289"/>
    <x v="1"/>
    <s v="2022-2023"/>
    <x v="0"/>
    <x v="44"/>
    <x v="4"/>
    <x v="4"/>
    <n v="3977"/>
    <x v="0"/>
    <x v="16"/>
    <x v="2"/>
    <x v="2"/>
    <n v="7.99"/>
    <n v="1"/>
  </r>
  <r>
    <x v="36"/>
    <x v="2"/>
    <s v="2024-2025"/>
    <x v="0"/>
    <x v="7"/>
    <x v="4"/>
    <x v="4"/>
    <n v="3175"/>
    <x v="0"/>
    <x v="6"/>
    <x v="9"/>
    <x v="9"/>
    <n v="7.99"/>
    <n v="1"/>
  </r>
  <r>
    <x v="290"/>
    <x v="0"/>
    <s v="2023-2024"/>
    <x v="0"/>
    <x v="70"/>
    <x v="4"/>
    <x v="4"/>
    <n v="3400"/>
    <x v="0"/>
    <x v="8"/>
    <x v="4"/>
    <x v="4"/>
    <n v="7.99"/>
    <n v="1"/>
  </r>
  <r>
    <x v="291"/>
    <x v="2"/>
    <s v="2024-2025"/>
    <x v="1"/>
    <x v="13"/>
    <x v="1"/>
    <x v="1"/>
    <n v="2480"/>
    <x v="0"/>
    <x v="1"/>
    <x v="3"/>
    <x v="3"/>
    <n v="7.99"/>
    <n v="1"/>
  </r>
  <r>
    <x v="292"/>
    <x v="0"/>
    <s v="2023-2024"/>
    <x v="0"/>
    <x v="29"/>
    <x v="4"/>
    <x v="4"/>
    <n v="3500"/>
    <x v="0"/>
    <x v="8"/>
    <x v="7"/>
    <x v="7"/>
    <n v="7.99"/>
    <n v="1"/>
  </r>
  <r>
    <x v="218"/>
    <x v="1"/>
    <s v="2022-2023"/>
    <x v="0"/>
    <x v="47"/>
    <x v="1"/>
    <x v="1"/>
    <n v="2101"/>
    <x v="0"/>
    <x v="4"/>
    <x v="0"/>
    <x v="0"/>
    <n v="7.99"/>
    <n v="1"/>
  </r>
  <r>
    <x v="293"/>
    <x v="0"/>
    <s v="2023-2024"/>
    <x v="1"/>
    <x v="47"/>
    <x v="1"/>
    <x v="1"/>
    <n v="2101"/>
    <x v="0"/>
    <x v="4"/>
    <x v="9"/>
    <x v="9"/>
    <n v="7.99"/>
    <n v="1"/>
  </r>
  <r>
    <x v="222"/>
    <x v="2"/>
    <s v="2024-2025"/>
    <x v="0"/>
    <x v="90"/>
    <x v="3"/>
    <x v="3"/>
    <n v="4700"/>
    <x v="0"/>
    <x v="17"/>
    <x v="6"/>
    <x v="6"/>
    <n v="7.99"/>
    <n v="1"/>
  </r>
  <r>
    <x v="294"/>
    <x v="1"/>
    <s v="2022-2023"/>
    <x v="0"/>
    <x v="32"/>
    <x v="6"/>
    <x v="6"/>
    <n v="5169"/>
    <x v="0"/>
    <x v="13"/>
    <x v="7"/>
    <x v="7"/>
    <n v="7.99"/>
    <n v="1"/>
  </r>
  <r>
    <x v="295"/>
    <x v="0"/>
    <s v="2023-2024"/>
    <x v="1"/>
    <x v="84"/>
    <x v="3"/>
    <x v="3"/>
    <n v="4215"/>
    <x v="0"/>
    <x v="3"/>
    <x v="0"/>
    <x v="0"/>
    <n v="7.99"/>
    <n v="1"/>
  </r>
  <r>
    <x v="49"/>
    <x v="2"/>
    <s v="2024-2025"/>
    <x v="0"/>
    <x v="22"/>
    <x v="1"/>
    <x v="1"/>
    <n v="2539"/>
    <x v="0"/>
    <x v="2"/>
    <x v="0"/>
    <x v="0"/>
    <n v="7.99"/>
    <n v="1"/>
  </r>
  <r>
    <x v="296"/>
    <x v="0"/>
    <s v="2023-2024"/>
    <x v="0"/>
    <x v="45"/>
    <x v="3"/>
    <x v="3"/>
    <n v="4570"/>
    <x v="0"/>
    <x v="15"/>
    <x v="0"/>
    <x v="0"/>
    <n v="8"/>
    <n v="1"/>
  </r>
  <r>
    <x v="297"/>
    <x v="2"/>
    <s v="2024-2025"/>
    <x v="0"/>
    <x v="92"/>
    <x v="3"/>
    <x v="3"/>
    <n v="4305"/>
    <x v="0"/>
    <x v="3"/>
    <x v="0"/>
    <x v="0"/>
    <n v="8"/>
    <n v="1"/>
  </r>
  <r>
    <x v="298"/>
    <x v="1"/>
    <s v="2022-2023"/>
    <x v="0"/>
    <x v="14"/>
    <x v="1"/>
    <x v="1"/>
    <n v="2790"/>
    <x v="0"/>
    <x v="11"/>
    <x v="3"/>
    <x v="3"/>
    <n v="8"/>
    <n v="1"/>
  </r>
  <r>
    <x v="299"/>
    <x v="1"/>
    <s v="2022-2023"/>
    <x v="0"/>
    <x v="80"/>
    <x v="0"/>
    <x v="0"/>
    <n v="6109"/>
    <x v="0"/>
    <x v="14"/>
    <x v="3"/>
    <x v="3"/>
    <n v="8"/>
    <n v="1"/>
  </r>
  <r>
    <x v="113"/>
    <x v="2"/>
    <s v="2024-2025"/>
    <x v="1"/>
    <x v="16"/>
    <x v="0"/>
    <x v="0"/>
    <n v="6030"/>
    <x v="0"/>
    <x v="0"/>
    <x v="1"/>
    <x v="1"/>
    <n v="8"/>
    <n v="1"/>
  </r>
  <r>
    <x v="202"/>
    <x v="2"/>
    <s v="2024-2025"/>
    <x v="1"/>
    <x v="76"/>
    <x v="1"/>
    <x v="1"/>
    <n v="2031"/>
    <x v="0"/>
    <x v="5"/>
    <x v="4"/>
    <x v="4"/>
    <n v="8"/>
    <n v="1"/>
  </r>
  <r>
    <x v="300"/>
    <x v="2"/>
    <s v="2024-2025"/>
    <x v="1"/>
    <x v="53"/>
    <x v="3"/>
    <x v="3"/>
    <n v="4119"/>
    <x v="0"/>
    <x v="10"/>
    <x v="2"/>
    <x v="2"/>
    <n v="8"/>
    <n v="1"/>
  </r>
  <r>
    <x v="301"/>
    <x v="1"/>
    <s v="2022-2023"/>
    <x v="0"/>
    <x v="36"/>
    <x v="4"/>
    <x v="4"/>
    <n v="3148"/>
    <x v="0"/>
    <x v="6"/>
    <x v="3"/>
    <x v="3"/>
    <n v="8.1"/>
    <n v="1"/>
  </r>
  <r>
    <x v="19"/>
    <x v="0"/>
    <s v="2023-2024"/>
    <x v="0"/>
    <x v="10"/>
    <x v="4"/>
    <x v="4"/>
    <n v="3551"/>
    <x v="0"/>
    <x v="8"/>
    <x v="5"/>
    <x v="5"/>
    <n v="8.23"/>
    <n v="1"/>
  </r>
  <r>
    <x v="302"/>
    <x v="0"/>
    <s v="2023-2024"/>
    <x v="0"/>
    <x v="31"/>
    <x v="1"/>
    <x v="1"/>
    <n v="2116"/>
    <x v="0"/>
    <x v="4"/>
    <x v="9"/>
    <x v="9"/>
    <n v="8.26"/>
    <n v="1"/>
  </r>
  <r>
    <x v="94"/>
    <x v="0"/>
    <s v="2023-2024"/>
    <x v="0"/>
    <x v="31"/>
    <x v="1"/>
    <x v="1"/>
    <n v="2116"/>
    <x v="0"/>
    <x v="4"/>
    <x v="8"/>
    <x v="8"/>
    <n v="8.2799999999999994"/>
    <n v="1"/>
  </r>
  <r>
    <x v="303"/>
    <x v="1"/>
    <s v="2022-2023"/>
    <x v="0"/>
    <x v="31"/>
    <x v="1"/>
    <x v="1"/>
    <n v="2116"/>
    <x v="0"/>
    <x v="4"/>
    <x v="4"/>
    <x v="4"/>
    <n v="8.4400000000000013"/>
    <n v="1"/>
  </r>
  <r>
    <x v="304"/>
    <x v="1"/>
    <s v="2022-2023"/>
    <x v="0"/>
    <x v="75"/>
    <x v="0"/>
    <x v="0"/>
    <n v="6450"/>
    <x v="0"/>
    <x v="20"/>
    <x v="3"/>
    <x v="3"/>
    <n v="8.5"/>
    <n v="1"/>
  </r>
  <r>
    <x v="5"/>
    <x v="0"/>
    <s v="2023-2024"/>
    <x v="0"/>
    <x v="80"/>
    <x v="0"/>
    <x v="0"/>
    <n v="6109"/>
    <x v="0"/>
    <x v="14"/>
    <x v="3"/>
    <x v="3"/>
    <n v="8.5"/>
    <n v="1"/>
  </r>
  <r>
    <x v="305"/>
    <x v="0"/>
    <s v="2023-2024"/>
    <x v="0"/>
    <x v="76"/>
    <x v="1"/>
    <x v="1"/>
    <n v="2031"/>
    <x v="0"/>
    <x v="5"/>
    <x v="3"/>
    <x v="3"/>
    <n v="8.5"/>
    <n v="1"/>
  </r>
  <r>
    <x v="282"/>
    <x v="2"/>
    <s v="2024-2025"/>
    <x v="1"/>
    <x v="67"/>
    <x v="3"/>
    <x v="3"/>
    <n v="4551"/>
    <x v="0"/>
    <x v="15"/>
    <x v="2"/>
    <x v="2"/>
    <n v="8.629999999999999"/>
    <n v="1"/>
  </r>
  <r>
    <x v="4"/>
    <x v="0"/>
    <s v="2023-2024"/>
    <x v="0"/>
    <x v="64"/>
    <x v="1"/>
    <x v="1"/>
    <n v="2350"/>
    <x v="0"/>
    <x v="1"/>
    <x v="3"/>
    <x v="3"/>
    <n v="8.84"/>
    <n v="1"/>
  </r>
  <r>
    <x v="306"/>
    <x v="2"/>
    <s v="2024-2025"/>
    <x v="1"/>
    <x v="56"/>
    <x v="1"/>
    <x v="1"/>
    <n v="2795"/>
    <x v="0"/>
    <x v="11"/>
    <x v="1"/>
    <x v="1"/>
    <n v="8.9400000000000013"/>
    <n v="1"/>
  </r>
  <r>
    <x v="307"/>
    <x v="0"/>
    <s v="2023-2024"/>
    <x v="0"/>
    <x v="24"/>
    <x v="1"/>
    <x v="1"/>
    <n v="2120"/>
    <x v="0"/>
    <x v="4"/>
    <x v="1"/>
    <x v="1"/>
    <n v="8.9400000000000013"/>
    <n v="1"/>
  </r>
  <r>
    <x v="308"/>
    <x v="1"/>
    <s v="2022-2023"/>
    <x v="0"/>
    <x v="27"/>
    <x v="4"/>
    <x v="4"/>
    <n v="3066"/>
    <x v="0"/>
    <x v="7"/>
    <x v="3"/>
    <x v="3"/>
    <n v="8.9700000000000006"/>
    <n v="1"/>
  </r>
  <r>
    <x v="309"/>
    <x v="0"/>
    <s v="2023-2024"/>
    <x v="0"/>
    <x v="68"/>
    <x v="7"/>
    <x v="7"/>
    <n v="800"/>
    <x v="0"/>
    <x v="19"/>
    <x v="2"/>
    <x v="2"/>
    <n v="8.98"/>
    <n v="1"/>
  </r>
  <r>
    <x v="287"/>
    <x v="0"/>
    <s v="2023-2024"/>
    <x v="1"/>
    <x v="26"/>
    <x v="0"/>
    <x v="0"/>
    <n v="6280"/>
    <x v="0"/>
    <x v="14"/>
    <x v="0"/>
    <x v="0"/>
    <n v="8.99"/>
    <n v="1"/>
  </r>
  <r>
    <x v="310"/>
    <x v="0"/>
    <s v="2023-2024"/>
    <x v="0"/>
    <x v="43"/>
    <x v="1"/>
    <x v="1"/>
    <n v="2560"/>
    <x v="0"/>
    <x v="2"/>
    <x v="2"/>
    <x v="2"/>
    <n v="8.99"/>
    <n v="1"/>
  </r>
  <r>
    <x v="311"/>
    <x v="0"/>
    <s v="2023-2024"/>
    <x v="0"/>
    <x v="60"/>
    <x v="1"/>
    <x v="1"/>
    <n v="2541"/>
    <x v="0"/>
    <x v="2"/>
    <x v="9"/>
    <x v="9"/>
    <n v="8.99"/>
    <n v="1"/>
  </r>
  <r>
    <x v="142"/>
    <x v="1"/>
    <s v="2022-2023"/>
    <x v="0"/>
    <x v="95"/>
    <x v="7"/>
    <x v="7"/>
    <n v="870"/>
    <x v="0"/>
    <x v="19"/>
    <x v="3"/>
    <x v="3"/>
    <n v="9"/>
    <n v="1"/>
  </r>
  <r>
    <x v="312"/>
    <x v="1"/>
    <s v="2022-2023"/>
    <x v="0"/>
    <x v="0"/>
    <x v="0"/>
    <x v="0"/>
    <n v="6021"/>
    <x v="0"/>
    <x v="0"/>
    <x v="3"/>
    <x v="3"/>
    <n v="9"/>
    <n v="1"/>
  </r>
  <r>
    <x v="313"/>
    <x v="0"/>
    <s v="2023-2024"/>
    <x v="0"/>
    <x v="86"/>
    <x v="0"/>
    <x v="0"/>
    <n v="6725"/>
    <x v="0"/>
    <x v="20"/>
    <x v="3"/>
    <x v="3"/>
    <n v="9"/>
    <n v="1"/>
  </r>
  <r>
    <x v="314"/>
    <x v="0"/>
    <s v="2023-2024"/>
    <x v="0"/>
    <x v="6"/>
    <x v="0"/>
    <x v="0"/>
    <n v="6010"/>
    <x v="0"/>
    <x v="0"/>
    <x v="3"/>
    <x v="3"/>
    <n v="9"/>
    <n v="1"/>
  </r>
  <r>
    <x v="49"/>
    <x v="2"/>
    <s v="2024-2025"/>
    <x v="0"/>
    <x v="62"/>
    <x v="0"/>
    <x v="0"/>
    <n v="6112"/>
    <x v="0"/>
    <x v="14"/>
    <x v="1"/>
    <x v="1"/>
    <n v="9"/>
    <n v="1"/>
  </r>
  <r>
    <x v="315"/>
    <x v="0"/>
    <s v="2023-2024"/>
    <x v="0"/>
    <x v="72"/>
    <x v="4"/>
    <x v="4"/>
    <n v="3931"/>
    <x v="0"/>
    <x v="16"/>
    <x v="3"/>
    <x v="3"/>
    <n v="9"/>
    <n v="1"/>
  </r>
  <r>
    <x v="316"/>
    <x v="0"/>
    <s v="2023-2024"/>
    <x v="0"/>
    <x v="77"/>
    <x v="5"/>
    <x v="5"/>
    <n v="7018"/>
    <x v="0"/>
    <x v="9"/>
    <x v="3"/>
    <x v="3"/>
    <n v="9"/>
    <n v="1"/>
  </r>
  <r>
    <x v="317"/>
    <x v="0"/>
    <s v="2023-2024"/>
    <x v="0"/>
    <x v="34"/>
    <x v="4"/>
    <x v="4"/>
    <n v="3018"/>
    <x v="0"/>
    <x v="7"/>
    <x v="0"/>
    <x v="0"/>
    <n v="9.02"/>
    <n v="1"/>
  </r>
  <r>
    <x v="318"/>
    <x v="0"/>
    <s v="2023-2024"/>
    <x v="0"/>
    <x v="10"/>
    <x v="4"/>
    <x v="4"/>
    <n v="3551"/>
    <x v="0"/>
    <x v="8"/>
    <x v="3"/>
    <x v="3"/>
    <n v="9.11"/>
    <n v="1"/>
  </r>
  <r>
    <x v="238"/>
    <x v="2"/>
    <s v="2024-2025"/>
    <x v="0"/>
    <x v="23"/>
    <x v="1"/>
    <x v="1"/>
    <n v="2650"/>
    <x v="0"/>
    <x v="11"/>
    <x v="7"/>
    <x v="7"/>
    <n v="9.2899999999999991"/>
    <n v="1"/>
  </r>
  <r>
    <x v="90"/>
    <x v="2"/>
    <s v="2024-2025"/>
    <x v="0"/>
    <x v="34"/>
    <x v="4"/>
    <x v="4"/>
    <n v="3018"/>
    <x v="0"/>
    <x v="7"/>
    <x v="1"/>
    <x v="1"/>
    <n v="9.36"/>
    <n v="1"/>
  </r>
  <r>
    <x v="319"/>
    <x v="0"/>
    <s v="2023-2024"/>
    <x v="0"/>
    <x v="82"/>
    <x v="3"/>
    <x v="3"/>
    <n v="4655"/>
    <x v="0"/>
    <x v="17"/>
    <x v="1"/>
    <x v="1"/>
    <n v="9.5"/>
    <n v="1"/>
  </r>
  <r>
    <x v="244"/>
    <x v="0"/>
    <s v="2023-2024"/>
    <x v="0"/>
    <x v="12"/>
    <x v="3"/>
    <x v="3"/>
    <n v="4068"/>
    <x v="0"/>
    <x v="10"/>
    <x v="0"/>
    <x v="0"/>
    <n v="9.5"/>
    <n v="1"/>
  </r>
  <r>
    <x v="320"/>
    <x v="2"/>
    <s v="2024-2025"/>
    <x v="0"/>
    <x v="26"/>
    <x v="0"/>
    <x v="0"/>
    <n v="6280"/>
    <x v="0"/>
    <x v="14"/>
    <x v="3"/>
    <x v="3"/>
    <n v="9.52"/>
    <n v="1"/>
  </r>
  <r>
    <x v="321"/>
    <x v="0"/>
    <s v="2023-2024"/>
    <x v="0"/>
    <x v="75"/>
    <x v="0"/>
    <x v="0"/>
    <n v="6450"/>
    <x v="0"/>
    <x v="20"/>
    <x v="3"/>
    <x v="3"/>
    <n v="9.6"/>
    <n v="1"/>
  </r>
  <r>
    <x v="322"/>
    <x v="0"/>
    <s v="2023-2024"/>
    <x v="0"/>
    <x v="27"/>
    <x v="4"/>
    <x v="4"/>
    <n v="3066"/>
    <x v="0"/>
    <x v="7"/>
    <x v="1"/>
    <x v="1"/>
    <n v="9.85"/>
    <n v="1"/>
  </r>
  <r>
    <x v="323"/>
    <x v="0"/>
    <s v="2023-2024"/>
    <x v="0"/>
    <x v="5"/>
    <x v="1"/>
    <x v="1"/>
    <n v="2067"/>
    <x v="0"/>
    <x v="5"/>
    <x v="6"/>
    <x v="6"/>
    <n v="9.9499999999999993"/>
    <n v="1"/>
  </r>
  <r>
    <x v="324"/>
    <x v="0"/>
    <s v="2023-2024"/>
    <x v="1"/>
    <x v="37"/>
    <x v="1"/>
    <x v="1"/>
    <n v="2750"/>
    <x v="0"/>
    <x v="11"/>
    <x v="6"/>
    <x v="6"/>
    <n v="9.9499999999999993"/>
    <n v="1"/>
  </r>
  <r>
    <x v="143"/>
    <x v="2"/>
    <s v="2024-2025"/>
    <x v="0"/>
    <x v="35"/>
    <x v="3"/>
    <x v="3"/>
    <n v="4558"/>
    <x v="0"/>
    <x v="15"/>
    <x v="5"/>
    <x v="5"/>
    <n v="9.9700000000000006"/>
    <n v="1"/>
  </r>
  <r>
    <x v="269"/>
    <x v="1"/>
    <s v="2022-2023"/>
    <x v="0"/>
    <x v="31"/>
    <x v="1"/>
    <x v="1"/>
    <n v="2116"/>
    <x v="0"/>
    <x v="4"/>
    <x v="5"/>
    <x v="5"/>
    <n v="9.9700000000000006"/>
    <n v="1"/>
  </r>
  <r>
    <x v="325"/>
    <x v="1"/>
    <s v="2022-2023"/>
    <x v="0"/>
    <x v="66"/>
    <x v="3"/>
    <x v="3"/>
    <n v="4883"/>
    <x v="0"/>
    <x v="12"/>
    <x v="6"/>
    <x v="6"/>
    <n v="9.98"/>
    <n v="1"/>
  </r>
  <r>
    <x v="242"/>
    <x v="1"/>
    <s v="2022-2023"/>
    <x v="0"/>
    <x v="25"/>
    <x v="4"/>
    <x v="4"/>
    <n v="3550"/>
    <x v="0"/>
    <x v="8"/>
    <x v="5"/>
    <x v="5"/>
    <n v="9.98"/>
    <n v="1"/>
  </r>
  <r>
    <x v="326"/>
    <x v="0"/>
    <s v="2023-2024"/>
    <x v="0"/>
    <x v="25"/>
    <x v="4"/>
    <x v="4"/>
    <n v="3550"/>
    <x v="0"/>
    <x v="8"/>
    <x v="4"/>
    <x v="4"/>
    <n v="9.98"/>
    <n v="1"/>
  </r>
  <r>
    <x v="327"/>
    <x v="0"/>
    <s v="2023-2024"/>
    <x v="0"/>
    <x v="41"/>
    <x v="5"/>
    <x v="5"/>
    <n v="7320"/>
    <x v="0"/>
    <x v="9"/>
    <x v="7"/>
    <x v="7"/>
    <n v="9.98"/>
    <n v="1"/>
  </r>
  <r>
    <x v="247"/>
    <x v="2"/>
    <s v="2024-2025"/>
    <x v="1"/>
    <x v="36"/>
    <x v="4"/>
    <x v="4"/>
    <n v="3148"/>
    <x v="0"/>
    <x v="6"/>
    <x v="5"/>
    <x v="5"/>
    <n v="9.98"/>
    <n v="1"/>
  </r>
  <r>
    <x v="328"/>
    <x v="2"/>
    <s v="2024-2025"/>
    <x v="1"/>
    <x v="5"/>
    <x v="1"/>
    <x v="1"/>
    <n v="2067"/>
    <x v="0"/>
    <x v="5"/>
    <x v="5"/>
    <x v="5"/>
    <n v="9.98"/>
    <n v="1"/>
  </r>
  <r>
    <x v="329"/>
    <x v="0"/>
    <s v="2023-2024"/>
    <x v="0"/>
    <x v="8"/>
    <x v="1"/>
    <x v="1"/>
    <n v="2158"/>
    <x v="0"/>
    <x v="4"/>
    <x v="3"/>
    <x v="3"/>
    <n v="9.98"/>
    <n v="1"/>
  </r>
  <r>
    <x v="330"/>
    <x v="0"/>
    <s v="2023-2024"/>
    <x v="0"/>
    <x v="85"/>
    <x v="0"/>
    <x v="0"/>
    <n v="6530"/>
    <x v="0"/>
    <x v="20"/>
    <x v="2"/>
    <x v="2"/>
    <n v="9.98"/>
    <n v="1"/>
  </r>
  <r>
    <x v="32"/>
    <x v="0"/>
    <s v="2023-2024"/>
    <x v="0"/>
    <x v="45"/>
    <x v="3"/>
    <x v="3"/>
    <n v="4570"/>
    <x v="0"/>
    <x v="15"/>
    <x v="6"/>
    <x v="6"/>
    <n v="9.98"/>
    <n v="1"/>
  </r>
  <r>
    <x v="79"/>
    <x v="0"/>
    <s v="2023-2024"/>
    <x v="0"/>
    <x v="71"/>
    <x v="6"/>
    <x v="6"/>
    <n v="5043"/>
    <x v="0"/>
    <x v="13"/>
    <x v="1"/>
    <x v="1"/>
    <n v="9.98"/>
    <n v="1"/>
  </r>
  <r>
    <x v="331"/>
    <x v="0"/>
    <s v="2023-2024"/>
    <x v="0"/>
    <x v="71"/>
    <x v="6"/>
    <x v="6"/>
    <n v="5043"/>
    <x v="0"/>
    <x v="13"/>
    <x v="5"/>
    <x v="5"/>
    <n v="9.98"/>
    <n v="1"/>
  </r>
  <r>
    <x v="332"/>
    <x v="0"/>
    <s v="2023-2024"/>
    <x v="1"/>
    <x v="73"/>
    <x v="6"/>
    <x v="6"/>
    <n v="5607"/>
    <x v="0"/>
    <x v="18"/>
    <x v="5"/>
    <x v="5"/>
    <n v="9.98"/>
    <n v="1"/>
  </r>
  <r>
    <x v="49"/>
    <x v="2"/>
    <s v="2024-2025"/>
    <x v="0"/>
    <x v="90"/>
    <x v="3"/>
    <x v="3"/>
    <n v="4700"/>
    <x v="0"/>
    <x v="17"/>
    <x v="5"/>
    <x v="5"/>
    <n v="9.98"/>
    <n v="1"/>
  </r>
  <r>
    <x v="211"/>
    <x v="2"/>
    <s v="2024-2025"/>
    <x v="0"/>
    <x v="50"/>
    <x v="4"/>
    <x v="4"/>
    <n v="3179"/>
    <x v="0"/>
    <x v="6"/>
    <x v="1"/>
    <x v="1"/>
    <n v="9.98"/>
    <n v="1"/>
  </r>
  <r>
    <x v="194"/>
    <x v="2"/>
    <s v="2024-2025"/>
    <x v="1"/>
    <x v="84"/>
    <x v="3"/>
    <x v="3"/>
    <n v="4215"/>
    <x v="0"/>
    <x v="3"/>
    <x v="5"/>
    <x v="5"/>
    <n v="9.98"/>
    <n v="1"/>
  </r>
  <r>
    <x v="333"/>
    <x v="1"/>
    <s v="2022-2023"/>
    <x v="0"/>
    <x v="55"/>
    <x v="3"/>
    <x v="3"/>
    <n v="4703"/>
    <x v="0"/>
    <x v="17"/>
    <x v="5"/>
    <x v="5"/>
    <n v="9.98"/>
    <n v="1"/>
  </r>
  <r>
    <x v="18"/>
    <x v="0"/>
    <s v="2023-2024"/>
    <x v="0"/>
    <x v="39"/>
    <x v="0"/>
    <x v="0"/>
    <n v="6330"/>
    <x v="0"/>
    <x v="14"/>
    <x v="4"/>
    <x v="4"/>
    <n v="9.99"/>
    <n v="1"/>
  </r>
  <r>
    <x v="58"/>
    <x v="2"/>
    <s v="2024-2025"/>
    <x v="0"/>
    <x v="39"/>
    <x v="0"/>
    <x v="0"/>
    <n v="6330"/>
    <x v="0"/>
    <x v="14"/>
    <x v="9"/>
    <x v="9"/>
    <n v="9.99"/>
    <n v="1"/>
  </r>
  <r>
    <x v="334"/>
    <x v="2"/>
    <s v="2024-2025"/>
    <x v="0"/>
    <x v="40"/>
    <x v="4"/>
    <x v="4"/>
    <n v="3353"/>
    <x v="0"/>
    <x v="8"/>
    <x v="4"/>
    <x v="4"/>
    <n v="9.99"/>
    <n v="1"/>
  </r>
  <r>
    <x v="335"/>
    <x v="1"/>
    <s v="2022-2023"/>
    <x v="1"/>
    <x v="56"/>
    <x v="1"/>
    <x v="1"/>
    <n v="2795"/>
    <x v="0"/>
    <x v="11"/>
    <x v="3"/>
    <x v="3"/>
    <n v="9.99"/>
    <n v="1"/>
  </r>
  <r>
    <x v="54"/>
    <x v="0"/>
    <s v="2023-2024"/>
    <x v="0"/>
    <x v="86"/>
    <x v="0"/>
    <x v="0"/>
    <n v="6725"/>
    <x v="0"/>
    <x v="20"/>
    <x v="7"/>
    <x v="7"/>
    <n v="9.99"/>
    <n v="1"/>
  </r>
  <r>
    <x v="302"/>
    <x v="0"/>
    <s v="2023-2024"/>
    <x v="1"/>
    <x v="42"/>
    <x v="3"/>
    <x v="3"/>
    <n v="4870"/>
    <x v="0"/>
    <x v="12"/>
    <x v="0"/>
    <x v="0"/>
    <n v="9.99"/>
    <n v="1"/>
  </r>
  <r>
    <x v="336"/>
    <x v="0"/>
    <s v="2023-2024"/>
    <x v="1"/>
    <x v="67"/>
    <x v="3"/>
    <x v="3"/>
    <n v="4551"/>
    <x v="0"/>
    <x v="15"/>
    <x v="2"/>
    <x v="2"/>
    <n v="9.99"/>
    <n v="1"/>
  </r>
  <r>
    <x v="337"/>
    <x v="0"/>
    <s v="2023-2024"/>
    <x v="0"/>
    <x v="43"/>
    <x v="1"/>
    <x v="1"/>
    <n v="2560"/>
    <x v="0"/>
    <x v="2"/>
    <x v="2"/>
    <x v="2"/>
    <n v="9.99"/>
    <n v="1"/>
  </r>
  <r>
    <x v="41"/>
    <x v="1"/>
    <s v="2022-2023"/>
    <x v="0"/>
    <x v="4"/>
    <x v="1"/>
    <x v="1"/>
    <n v="2154"/>
    <x v="0"/>
    <x v="4"/>
    <x v="4"/>
    <x v="4"/>
    <n v="9.99"/>
    <n v="1"/>
  </r>
  <r>
    <x v="244"/>
    <x v="0"/>
    <s v="2023-2024"/>
    <x v="0"/>
    <x v="68"/>
    <x v="7"/>
    <x v="7"/>
    <n v="800"/>
    <x v="0"/>
    <x v="19"/>
    <x v="3"/>
    <x v="3"/>
    <n v="9.99"/>
    <n v="1"/>
  </r>
  <r>
    <x v="82"/>
    <x v="2"/>
    <s v="2024-2025"/>
    <x v="0"/>
    <x v="8"/>
    <x v="1"/>
    <x v="1"/>
    <n v="2158"/>
    <x v="0"/>
    <x v="4"/>
    <x v="3"/>
    <x v="3"/>
    <n v="9.99"/>
    <n v="1"/>
  </r>
  <r>
    <x v="338"/>
    <x v="0"/>
    <s v="2023-2024"/>
    <x v="1"/>
    <x v="10"/>
    <x v="4"/>
    <x v="4"/>
    <n v="3551"/>
    <x v="0"/>
    <x v="8"/>
    <x v="9"/>
    <x v="9"/>
    <n v="9.99"/>
    <n v="1"/>
  </r>
  <r>
    <x v="98"/>
    <x v="2"/>
    <s v="2024-2025"/>
    <x v="1"/>
    <x v="62"/>
    <x v="0"/>
    <x v="0"/>
    <n v="6112"/>
    <x v="0"/>
    <x v="14"/>
    <x v="4"/>
    <x v="4"/>
    <n v="9.99"/>
    <n v="1"/>
  </r>
  <r>
    <x v="99"/>
    <x v="0"/>
    <s v="2023-2024"/>
    <x v="0"/>
    <x v="70"/>
    <x v="4"/>
    <x v="4"/>
    <n v="3400"/>
    <x v="0"/>
    <x v="8"/>
    <x v="3"/>
    <x v="3"/>
    <n v="9.99"/>
    <n v="1"/>
  </r>
  <r>
    <x v="339"/>
    <x v="2"/>
    <s v="2024-2025"/>
    <x v="0"/>
    <x v="94"/>
    <x v="5"/>
    <x v="5"/>
    <n v="7250"/>
    <x v="0"/>
    <x v="9"/>
    <x v="5"/>
    <x v="5"/>
    <n v="9.99"/>
    <n v="1"/>
  </r>
  <r>
    <x v="340"/>
    <x v="2"/>
    <s v="2024-2025"/>
    <x v="1"/>
    <x v="16"/>
    <x v="0"/>
    <x v="0"/>
    <n v="6030"/>
    <x v="0"/>
    <x v="0"/>
    <x v="3"/>
    <x v="3"/>
    <n v="9.99"/>
    <n v="1"/>
  </r>
  <r>
    <x v="80"/>
    <x v="1"/>
    <s v="2022-2023"/>
    <x v="0"/>
    <x v="50"/>
    <x v="4"/>
    <x v="4"/>
    <n v="3179"/>
    <x v="0"/>
    <x v="6"/>
    <x v="5"/>
    <x v="5"/>
    <n v="9.99"/>
    <n v="1"/>
  </r>
  <r>
    <x v="204"/>
    <x v="0"/>
    <s v="2023-2024"/>
    <x v="0"/>
    <x v="32"/>
    <x v="6"/>
    <x v="6"/>
    <n v="5169"/>
    <x v="0"/>
    <x v="13"/>
    <x v="1"/>
    <x v="1"/>
    <n v="9.99"/>
    <n v="1"/>
  </r>
  <r>
    <x v="270"/>
    <x v="0"/>
    <s v="2023-2024"/>
    <x v="1"/>
    <x v="53"/>
    <x v="3"/>
    <x v="3"/>
    <n v="4119"/>
    <x v="0"/>
    <x v="10"/>
    <x v="1"/>
    <x v="1"/>
    <n v="9.99"/>
    <n v="1"/>
  </r>
  <r>
    <x v="341"/>
    <x v="1"/>
    <s v="2022-2023"/>
    <x v="0"/>
    <x v="33"/>
    <x v="4"/>
    <x v="4"/>
    <n v="3280"/>
    <x v="0"/>
    <x v="8"/>
    <x v="5"/>
    <x v="5"/>
    <n v="9.99"/>
    <n v="1"/>
  </r>
  <r>
    <x v="342"/>
    <x v="0"/>
    <s v="2023-2024"/>
    <x v="0"/>
    <x v="54"/>
    <x v="4"/>
    <x v="4"/>
    <n v="3030"/>
    <x v="0"/>
    <x v="7"/>
    <x v="7"/>
    <x v="7"/>
    <n v="9.99"/>
    <n v="1"/>
  </r>
  <r>
    <x v="343"/>
    <x v="0"/>
    <s v="2023-2024"/>
    <x v="0"/>
    <x v="38"/>
    <x v="3"/>
    <x v="3"/>
    <n v="4802"/>
    <x v="0"/>
    <x v="12"/>
    <x v="3"/>
    <x v="3"/>
    <n v="10"/>
    <n v="1"/>
  </r>
  <r>
    <x v="344"/>
    <x v="1"/>
    <s v="2022-2023"/>
    <x v="0"/>
    <x v="0"/>
    <x v="0"/>
    <x v="0"/>
    <n v="6021"/>
    <x v="0"/>
    <x v="0"/>
    <x v="4"/>
    <x v="4"/>
    <n v="10"/>
    <n v="1"/>
  </r>
  <r>
    <x v="131"/>
    <x v="1"/>
    <s v="2022-2023"/>
    <x v="0"/>
    <x v="7"/>
    <x v="4"/>
    <x v="4"/>
    <n v="3175"/>
    <x v="0"/>
    <x v="6"/>
    <x v="0"/>
    <x v="0"/>
    <n v="10"/>
    <n v="1"/>
  </r>
  <r>
    <x v="345"/>
    <x v="1"/>
    <s v="2022-2023"/>
    <x v="0"/>
    <x v="11"/>
    <x v="5"/>
    <x v="5"/>
    <n v="7010"/>
    <x v="0"/>
    <x v="9"/>
    <x v="3"/>
    <x v="3"/>
    <n v="10"/>
    <n v="1"/>
  </r>
  <r>
    <x v="346"/>
    <x v="0"/>
    <s v="2023-2024"/>
    <x v="0"/>
    <x v="58"/>
    <x v="0"/>
    <x v="0"/>
    <n v="6027"/>
    <x v="0"/>
    <x v="0"/>
    <x v="3"/>
    <x v="3"/>
    <n v="10"/>
    <n v="1"/>
  </r>
  <r>
    <x v="301"/>
    <x v="1"/>
    <s v="2022-2023"/>
    <x v="0"/>
    <x v="78"/>
    <x v="1"/>
    <x v="1"/>
    <n v="2141"/>
    <x v="0"/>
    <x v="4"/>
    <x v="3"/>
    <x v="3"/>
    <n v="10"/>
    <n v="1"/>
  </r>
  <r>
    <x v="163"/>
    <x v="0"/>
    <s v="2023-2024"/>
    <x v="0"/>
    <x v="29"/>
    <x v="4"/>
    <x v="4"/>
    <n v="3500"/>
    <x v="0"/>
    <x v="8"/>
    <x v="3"/>
    <x v="3"/>
    <n v="10"/>
    <n v="1"/>
  </r>
  <r>
    <x v="347"/>
    <x v="0"/>
    <s v="2023-2024"/>
    <x v="0"/>
    <x v="18"/>
    <x v="6"/>
    <x v="6"/>
    <n v="5168"/>
    <x v="0"/>
    <x v="13"/>
    <x v="3"/>
    <x v="3"/>
    <n v="10"/>
    <n v="1"/>
  </r>
  <r>
    <x v="133"/>
    <x v="1"/>
    <s v="2022-2023"/>
    <x v="1"/>
    <x v="60"/>
    <x v="1"/>
    <x v="1"/>
    <n v="2541"/>
    <x v="0"/>
    <x v="2"/>
    <x v="2"/>
    <x v="2"/>
    <n v="10"/>
    <n v="1"/>
  </r>
  <r>
    <x v="348"/>
    <x v="1"/>
    <s v="2022-2023"/>
    <x v="0"/>
    <x v="50"/>
    <x v="4"/>
    <x v="4"/>
    <n v="3179"/>
    <x v="0"/>
    <x v="6"/>
    <x v="1"/>
    <x v="1"/>
    <n v="10"/>
    <n v="1"/>
  </r>
  <r>
    <x v="110"/>
    <x v="2"/>
    <s v="2024-2025"/>
    <x v="0"/>
    <x v="74"/>
    <x v="1"/>
    <x v="1"/>
    <n v="2485"/>
    <x v="0"/>
    <x v="1"/>
    <x v="4"/>
    <x v="4"/>
    <n v="10"/>
    <n v="1"/>
  </r>
  <r>
    <x v="176"/>
    <x v="2"/>
    <s v="2024-2025"/>
    <x v="1"/>
    <x v="84"/>
    <x v="3"/>
    <x v="3"/>
    <n v="4215"/>
    <x v="0"/>
    <x v="3"/>
    <x v="3"/>
    <x v="3"/>
    <n v="10.050000000000001"/>
    <n v="1"/>
  </r>
  <r>
    <x v="258"/>
    <x v="0"/>
    <s v="2023-2024"/>
    <x v="0"/>
    <x v="28"/>
    <x v="1"/>
    <x v="1"/>
    <n v="2830"/>
    <x v="0"/>
    <x v="11"/>
    <x v="3"/>
    <x v="3"/>
    <n v="10.09"/>
    <n v="1"/>
  </r>
  <r>
    <x v="349"/>
    <x v="1"/>
    <s v="2022-2023"/>
    <x v="0"/>
    <x v="35"/>
    <x v="3"/>
    <x v="3"/>
    <n v="4558"/>
    <x v="0"/>
    <x v="15"/>
    <x v="3"/>
    <x v="3"/>
    <n v="10.25"/>
    <n v="1"/>
  </r>
  <r>
    <x v="350"/>
    <x v="1"/>
    <s v="2022-2023"/>
    <x v="0"/>
    <x v="93"/>
    <x v="4"/>
    <x v="4"/>
    <n v="3915"/>
    <x v="0"/>
    <x v="16"/>
    <x v="2"/>
    <x v="2"/>
    <n v="10.5"/>
    <n v="1"/>
  </r>
  <r>
    <x v="351"/>
    <x v="0"/>
    <s v="2023-2024"/>
    <x v="0"/>
    <x v="60"/>
    <x v="1"/>
    <x v="1"/>
    <n v="2541"/>
    <x v="0"/>
    <x v="2"/>
    <x v="7"/>
    <x v="7"/>
    <n v="10.5"/>
    <n v="1"/>
  </r>
  <r>
    <x v="17"/>
    <x v="0"/>
    <s v="2023-2024"/>
    <x v="0"/>
    <x v="13"/>
    <x v="1"/>
    <x v="1"/>
    <n v="2480"/>
    <x v="0"/>
    <x v="1"/>
    <x v="1"/>
    <x v="1"/>
    <n v="10.65"/>
    <n v="1"/>
  </r>
  <r>
    <x v="129"/>
    <x v="0"/>
    <s v="2023-2024"/>
    <x v="0"/>
    <x v="82"/>
    <x v="3"/>
    <x v="3"/>
    <n v="4655"/>
    <x v="0"/>
    <x v="17"/>
    <x v="4"/>
    <x v="4"/>
    <n v="10.7"/>
    <n v="1"/>
  </r>
  <r>
    <x v="352"/>
    <x v="0"/>
    <s v="2023-2024"/>
    <x v="1"/>
    <x v="56"/>
    <x v="1"/>
    <x v="1"/>
    <n v="2795"/>
    <x v="0"/>
    <x v="11"/>
    <x v="5"/>
    <x v="5"/>
    <n v="10.78"/>
    <n v="1"/>
  </r>
  <r>
    <x v="353"/>
    <x v="1"/>
    <s v="2022-2023"/>
    <x v="1"/>
    <x v="13"/>
    <x v="1"/>
    <x v="1"/>
    <n v="2480"/>
    <x v="0"/>
    <x v="1"/>
    <x v="3"/>
    <x v="3"/>
    <n v="10.8"/>
    <n v="1"/>
  </r>
  <r>
    <x v="354"/>
    <x v="1"/>
    <s v="2022-2023"/>
    <x v="0"/>
    <x v="60"/>
    <x v="1"/>
    <x v="1"/>
    <n v="2541"/>
    <x v="0"/>
    <x v="2"/>
    <x v="3"/>
    <x v="3"/>
    <n v="10.9"/>
    <n v="1"/>
  </r>
  <r>
    <x v="207"/>
    <x v="0"/>
    <s v="2023-2024"/>
    <x v="0"/>
    <x v="91"/>
    <x v="1"/>
    <x v="1"/>
    <n v="2064"/>
    <x v="0"/>
    <x v="5"/>
    <x v="7"/>
    <x v="7"/>
    <n v="10.98"/>
    <n v="1"/>
  </r>
  <r>
    <x v="355"/>
    <x v="0"/>
    <s v="2023-2024"/>
    <x v="1"/>
    <x v="86"/>
    <x v="0"/>
    <x v="0"/>
    <n v="6725"/>
    <x v="0"/>
    <x v="20"/>
    <x v="4"/>
    <x v="4"/>
    <n v="10.98"/>
    <n v="1"/>
  </r>
  <r>
    <x v="356"/>
    <x v="0"/>
    <s v="2023-2024"/>
    <x v="0"/>
    <x v="14"/>
    <x v="1"/>
    <x v="1"/>
    <n v="2790"/>
    <x v="0"/>
    <x v="11"/>
    <x v="2"/>
    <x v="2"/>
    <n v="10.98"/>
    <n v="1"/>
  </r>
  <r>
    <x v="357"/>
    <x v="0"/>
    <s v="2023-2024"/>
    <x v="1"/>
    <x v="73"/>
    <x v="6"/>
    <x v="6"/>
    <n v="5607"/>
    <x v="0"/>
    <x v="18"/>
    <x v="5"/>
    <x v="5"/>
    <n v="10.98"/>
    <n v="1"/>
  </r>
  <r>
    <x v="271"/>
    <x v="1"/>
    <s v="2022-2023"/>
    <x v="0"/>
    <x v="90"/>
    <x v="3"/>
    <x v="3"/>
    <n v="4700"/>
    <x v="0"/>
    <x v="17"/>
    <x v="1"/>
    <x v="1"/>
    <n v="10.98"/>
    <n v="1"/>
  </r>
  <r>
    <x v="37"/>
    <x v="2"/>
    <s v="2024-2025"/>
    <x v="1"/>
    <x v="5"/>
    <x v="1"/>
    <x v="1"/>
    <n v="2067"/>
    <x v="0"/>
    <x v="5"/>
    <x v="1"/>
    <x v="1"/>
    <n v="10.99"/>
    <n v="1"/>
  </r>
  <r>
    <x v="6"/>
    <x v="1"/>
    <s v="2022-2023"/>
    <x v="0"/>
    <x v="85"/>
    <x v="0"/>
    <x v="0"/>
    <n v="6530"/>
    <x v="0"/>
    <x v="20"/>
    <x v="9"/>
    <x v="9"/>
    <n v="10.99"/>
    <n v="1"/>
  </r>
  <r>
    <x v="264"/>
    <x v="0"/>
    <s v="2023-2024"/>
    <x v="0"/>
    <x v="91"/>
    <x v="1"/>
    <x v="1"/>
    <n v="2064"/>
    <x v="0"/>
    <x v="5"/>
    <x v="2"/>
    <x v="2"/>
    <n v="11"/>
    <n v="1"/>
  </r>
  <r>
    <x v="358"/>
    <x v="1"/>
    <s v="2022-2023"/>
    <x v="0"/>
    <x v="70"/>
    <x v="4"/>
    <x v="4"/>
    <n v="3400"/>
    <x v="0"/>
    <x v="8"/>
    <x v="3"/>
    <x v="3"/>
    <n v="11"/>
    <n v="1"/>
  </r>
  <r>
    <x v="287"/>
    <x v="0"/>
    <s v="2023-2024"/>
    <x v="1"/>
    <x v="83"/>
    <x v="0"/>
    <x v="0"/>
    <n v="6052"/>
    <x v="0"/>
    <x v="0"/>
    <x v="4"/>
    <x v="4"/>
    <n v="11"/>
    <n v="1"/>
  </r>
  <r>
    <x v="359"/>
    <x v="0"/>
    <s v="2023-2024"/>
    <x v="0"/>
    <x v="32"/>
    <x v="6"/>
    <x v="6"/>
    <n v="5169"/>
    <x v="0"/>
    <x v="13"/>
    <x v="3"/>
    <x v="3"/>
    <n v="11"/>
    <n v="1"/>
  </r>
  <r>
    <x v="224"/>
    <x v="1"/>
    <s v="2022-2023"/>
    <x v="0"/>
    <x v="19"/>
    <x v="1"/>
    <x v="1"/>
    <n v="2800"/>
    <x v="0"/>
    <x v="11"/>
    <x v="4"/>
    <x v="4"/>
    <n v="11.000000000000002"/>
    <n v="1"/>
  </r>
  <r>
    <x v="360"/>
    <x v="2"/>
    <s v="2024-2025"/>
    <x v="1"/>
    <x v="10"/>
    <x v="4"/>
    <x v="4"/>
    <n v="3551"/>
    <x v="0"/>
    <x v="8"/>
    <x v="3"/>
    <x v="3"/>
    <n v="11.32"/>
    <n v="1"/>
  </r>
  <r>
    <x v="126"/>
    <x v="0"/>
    <s v="2023-2024"/>
    <x v="0"/>
    <x v="41"/>
    <x v="5"/>
    <x v="5"/>
    <n v="7320"/>
    <x v="0"/>
    <x v="9"/>
    <x v="3"/>
    <x v="3"/>
    <n v="11.5"/>
    <n v="1"/>
  </r>
  <r>
    <x v="361"/>
    <x v="2"/>
    <s v="2024-2025"/>
    <x v="0"/>
    <x v="50"/>
    <x v="4"/>
    <x v="4"/>
    <n v="3179"/>
    <x v="0"/>
    <x v="6"/>
    <x v="3"/>
    <x v="3"/>
    <n v="11.5"/>
    <n v="1"/>
  </r>
  <r>
    <x v="362"/>
    <x v="0"/>
    <s v="2023-2024"/>
    <x v="0"/>
    <x v="89"/>
    <x v="4"/>
    <x v="4"/>
    <n v="3136"/>
    <x v="0"/>
    <x v="6"/>
    <x v="3"/>
    <x v="3"/>
    <n v="11.6"/>
    <n v="1"/>
  </r>
  <r>
    <x v="363"/>
    <x v="2"/>
    <s v="2024-2025"/>
    <x v="0"/>
    <x v="7"/>
    <x v="4"/>
    <x v="4"/>
    <n v="3175"/>
    <x v="0"/>
    <x v="6"/>
    <x v="8"/>
    <x v="8"/>
    <n v="11.61"/>
    <n v="1"/>
  </r>
  <r>
    <x v="276"/>
    <x v="0"/>
    <s v="2023-2024"/>
    <x v="1"/>
    <x v="76"/>
    <x v="1"/>
    <x v="1"/>
    <n v="2031"/>
    <x v="0"/>
    <x v="5"/>
    <x v="1"/>
    <x v="1"/>
    <n v="11.76"/>
    <n v="1"/>
  </r>
  <r>
    <x v="364"/>
    <x v="2"/>
    <s v="2024-2025"/>
    <x v="1"/>
    <x v="5"/>
    <x v="1"/>
    <x v="1"/>
    <n v="2067"/>
    <x v="0"/>
    <x v="5"/>
    <x v="7"/>
    <x v="7"/>
    <n v="11.92"/>
    <n v="1"/>
  </r>
  <r>
    <x v="365"/>
    <x v="0"/>
    <s v="2023-2024"/>
    <x v="1"/>
    <x v="2"/>
    <x v="2"/>
    <x v="2"/>
    <n v="2617"/>
    <x v="0"/>
    <x v="2"/>
    <x v="3"/>
    <x v="3"/>
    <n v="11.96"/>
    <n v="1"/>
  </r>
  <r>
    <x v="188"/>
    <x v="0"/>
    <s v="2023-2024"/>
    <x v="0"/>
    <x v="4"/>
    <x v="1"/>
    <x v="1"/>
    <n v="2154"/>
    <x v="0"/>
    <x v="4"/>
    <x v="3"/>
    <x v="3"/>
    <n v="11.96"/>
    <n v="1"/>
  </r>
  <r>
    <x v="229"/>
    <x v="1"/>
    <s v="2022-2023"/>
    <x v="1"/>
    <x v="59"/>
    <x v="3"/>
    <x v="3"/>
    <n v="4509"/>
    <x v="0"/>
    <x v="3"/>
    <x v="5"/>
    <x v="5"/>
    <n v="11.96"/>
    <n v="1"/>
  </r>
  <r>
    <x v="256"/>
    <x v="0"/>
    <s v="2023-2024"/>
    <x v="1"/>
    <x v="73"/>
    <x v="6"/>
    <x v="6"/>
    <n v="5607"/>
    <x v="0"/>
    <x v="18"/>
    <x v="6"/>
    <x v="6"/>
    <n v="11.96"/>
    <n v="1"/>
  </r>
  <r>
    <x v="366"/>
    <x v="1"/>
    <s v="2022-2023"/>
    <x v="0"/>
    <x v="39"/>
    <x v="0"/>
    <x v="0"/>
    <n v="6330"/>
    <x v="0"/>
    <x v="14"/>
    <x v="6"/>
    <x v="6"/>
    <n v="11.97"/>
    <n v="1"/>
  </r>
  <r>
    <x v="145"/>
    <x v="0"/>
    <s v="2023-2024"/>
    <x v="0"/>
    <x v="2"/>
    <x v="2"/>
    <x v="2"/>
    <n v="2617"/>
    <x v="0"/>
    <x v="2"/>
    <x v="5"/>
    <x v="5"/>
    <n v="11.97"/>
    <n v="1"/>
  </r>
  <r>
    <x v="367"/>
    <x v="0"/>
    <s v="2023-2024"/>
    <x v="0"/>
    <x v="2"/>
    <x v="2"/>
    <x v="2"/>
    <n v="2617"/>
    <x v="0"/>
    <x v="2"/>
    <x v="1"/>
    <x v="1"/>
    <n v="11.97"/>
    <n v="1"/>
  </r>
  <r>
    <x v="87"/>
    <x v="0"/>
    <s v="2023-2024"/>
    <x v="0"/>
    <x v="25"/>
    <x v="4"/>
    <x v="4"/>
    <n v="3550"/>
    <x v="0"/>
    <x v="8"/>
    <x v="6"/>
    <x v="6"/>
    <n v="11.97"/>
    <n v="1"/>
  </r>
  <r>
    <x v="330"/>
    <x v="0"/>
    <s v="2023-2024"/>
    <x v="1"/>
    <x v="42"/>
    <x v="3"/>
    <x v="3"/>
    <n v="4870"/>
    <x v="0"/>
    <x v="12"/>
    <x v="5"/>
    <x v="5"/>
    <n v="11.97"/>
    <n v="1"/>
  </r>
  <r>
    <x v="368"/>
    <x v="2"/>
    <s v="2024-2025"/>
    <x v="0"/>
    <x v="44"/>
    <x v="4"/>
    <x v="4"/>
    <n v="3977"/>
    <x v="0"/>
    <x v="16"/>
    <x v="4"/>
    <x v="4"/>
    <n v="11.97"/>
    <n v="1"/>
  </r>
  <r>
    <x v="283"/>
    <x v="0"/>
    <s v="2023-2024"/>
    <x v="0"/>
    <x v="81"/>
    <x v="3"/>
    <x v="3"/>
    <n v="4680"/>
    <x v="0"/>
    <x v="17"/>
    <x v="4"/>
    <x v="4"/>
    <n v="11.97"/>
    <n v="1"/>
  </r>
  <r>
    <x v="224"/>
    <x v="1"/>
    <s v="2022-2023"/>
    <x v="1"/>
    <x v="62"/>
    <x v="0"/>
    <x v="0"/>
    <n v="6112"/>
    <x v="0"/>
    <x v="14"/>
    <x v="2"/>
    <x v="2"/>
    <n v="11.97"/>
    <n v="1"/>
  </r>
  <r>
    <x v="369"/>
    <x v="0"/>
    <s v="2023-2024"/>
    <x v="0"/>
    <x v="82"/>
    <x v="3"/>
    <x v="3"/>
    <n v="4655"/>
    <x v="0"/>
    <x v="17"/>
    <x v="5"/>
    <x v="5"/>
    <n v="11.97"/>
    <n v="1"/>
  </r>
  <r>
    <x v="132"/>
    <x v="0"/>
    <s v="2023-2024"/>
    <x v="0"/>
    <x v="12"/>
    <x v="3"/>
    <x v="3"/>
    <n v="4068"/>
    <x v="0"/>
    <x v="10"/>
    <x v="5"/>
    <x v="5"/>
    <n v="11.97"/>
    <n v="1"/>
  </r>
  <r>
    <x v="370"/>
    <x v="2"/>
    <s v="2024-2025"/>
    <x v="1"/>
    <x v="37"/>
    <x v="1"/>
    <x v="1"/>
    <n v="2750"/>
    <x v="0"/>
    <x v="11"/>
    <x v="5"/>
    <x v="5"/>
    <n v="11.97"/>
    <n v="1"/>
  </r>
  <r>
    <x v="371"/>
    <x v="2"/>
    <s v="2024-2025"/>
    <x v="0"/>
    <x v="20"/>
    <x v="4"/>
    <x v="4"/>
    <n v="3429"/>
    <x v="0"/>
    <x v="8"/>
    <x v="5"/>
    <x v="5"/>
    <n v="11.97"/>
    <n v="1"/>
  </r>
  <r>
    <x v="350"/>
    <x v="1"/>
    <s v="2022-2023"/>
    <x v="0"/>
    <x v="55"/>
    <x v="3"/>
    <x v="3"/>
    <n v="4703"/>
    <x v="0"/>
    <x v="17"/>
    <x v="5"/>
    <x v="5"/>
    <n v="11.97"/>
    <n v="1"/>
  </r>
  <r>
    <x v="372"/>
    <x v="0"/>
    <s v="2023-2024"/>
    <x v="0"/>
    <x v="38"/>
    <x v="3"/>
    <x v="3"/>
    <n v="4802"/>
    <x v="0"/>
    <x v="12"/>
    <x v="0"/>
    <x v="0"/>
    <n v="11.98"/>
    <n v="1"/>
  </r>
  <r>
    <x v="373"/>
    <x v="0"/>
    <s v="2023-2024"/>
    <x v="0"/>
    <x v="61"/>
    <x v="6"/>
    <x v="6"/>
    <n v="5343"/>
    <x v="0"/>
    <x v="18"/>
    <x v="4"/>
    <x v="4"/>
    <n v="11.98"/>
    <n v="1"/>
  </r>
  <r>
    <x v="374"/>
    <x v="1"/>
    <s v="2022-2023"/>
    <x v="1"/>
    <x v="86"/>
    <x v="0"/>
    <x v="0"/>
    <n v="6725"/>
    <x v="0"/>
    <x v="20"/>
    <x v="6"/>
    <x v="6"/>
    <n v="11.98"/>
    <n v="1"/>
  </r>
  <r>
    <x v="26"/>
    <x v="1"/>
    <s v="2022-2023"/>
    <x v="0"/>
    <x v="41"/>
    <x v="5"/>
    <x v="5"/>
    <n v="7320"/>
    <x v="0"/>
    <x v="9"/>
    <x v="9"/>
    <x v="9"/>
    <n v="11.98"/>
    <n v="1"/>
  </r>
  <r>
    <x v="375"/>
    <x v="0"/>
    <s v="2023-2024"/>
    <x v="0"/>
    <x v="11"/>
    <x v="5"/>
    <x v="5"/>
    <n v="7010"/>
    <x v="0"/>
    <x v="9"/>
    <x v="6"/>
    <x v="6"/>
    <n v="11.98"/>
    <n v="1"/>
  </r>
  <r>
    <x v="57"/>
    <x v="0"/>
    <s v="2023-2024"/>
    <x v="0"/>
    <x v="70"/>
    <x v="4"/>
    <x v="4"/>
    <n v="3400"/>
    <x v="0"/>
    <x v="8"/>
    <x v="1"/>
    <x v="1"/>
    <n v="11.98"/>
    <n v="1"/>
  </r>
  <r>
    <x v="344"/>
    <x v="1"/>
    <s v="2022-2023"/>
    <x v="0"/>
    <x v="12"/>
    <x v="3"/>
    <x v="3"/>
    <n v="4068"/>
    <x v="0"/>
    <x v="10"/>
    <x v="3"/>
    <x v="3"/>
    <n v="11.98"/>
    <n v="1"/>
  </r>
  <r>
    <x v="376"/>
    <x v="1"/>
    <s v="2022-2023"/>
    <x v="0"/>
    <x v="92"/>
    <x v="3"/>
    <x v="3"/>
    <n v="4305"/>
    <x v="0"/>
    <x v="3"/>
    <x v="7"/>
    <x v="7"/>
    <n v="11.98"/>
    <n v="1"/>
  </r>
  <r>
    <x v="356"/>
    <x v="0"/>
    <s v="2023-2024"/>
    <x v="0"/>
    <x v="50"/>
    <x v="4"/>
    <x v="4"/>
    <n v="3179"/>
    <x v="0"/>
    <x v="6"/>
    <x v="4"/>
    <x v="4"/>
    <n v="11.98"/>
    <n v="1"/>
  </r>
  <r>
    <x v="377"/>
    <x v="0"/>
    <s v="2023-2024"/>
    <x v="0"/>
    <x v="22"/>
    <x v="1"/>
    <x v="1"/>
    <n v="2539"/>
    <x v="0"/>
    <x v="2"/>
    <x v="1"/>
    <x v="1"/>
    <n v="11.98"/>
    <n v="1"/>
  </r>
  <r>
    <x v="357"/>
    <x v="0"/>
    <s v="2023-2024"/>
    <x v="0"/>
    <x v="95"/>
    <x v="7"/>
    <x v="7"/>
    <n v="870"/>
    <x v="0"/>
    <x v="19"/>
    <x v="3"/>
    <x v="3"/>
    <n v="11.99"/>
    <n v="1"/>
  </r>
  <r>
    <x v="378"/>
    <x v="1"/>
    <s v="2022-2023"/>
    <x v="0"/>
    <x v="34"/>
    <x v="4"/>
    <x v="4"/>
    <n v="3018"/>
    <x v="0"/>
    <x v="7"/>
    <x v="1"/>
    <x v="1"/>
    <n v="11.99"/>
    <n v="1"/>
  </r>
  <r>
    <x v="379"/>
    <x v="2"/>
    <s v="2024-2025"/>
    <x v="0"/>
    <x v="30"/>
    <x v="4"/>
    <x v="4"/>
    <n v="3131"/>
    <x v="0"/>
    <x v="6"/>
    <x v="3"/>
    <x v="3"/>
    <n v="11.99"/>
    <n v="1"/>
  </r>
  <r>
    <x v="54"/>
    <x v="0"/>
    <s v="2023-2024"/>
    <x v="1"/>
    <x v="23"/>
    <x v="1"/>
    <x v="1"/>
    <n v="2650"/>
    <x v="0"/>
    <x v="11"/>
    <x v="0"/>
    <x v="0"/>
    <n v="12"/>
    <n v="1"/>
  </r>
  <r>
    <x v="380"/>
    <x v="0"/>
    <s v="2023-2024"/>
    <x v="0"/>
    <x v="12"/>
    <x v="3"/>
    <x v="3"/>
    <n v="4068"/>
    <x v="0"/>
    <x v="10"/>
    <x v="7"/>
    <x v="7"/>
    <n v="12.43"/>
    <n v="1"/>
  </r>
  <r>
    <x v="381"/>
    <x v="0"/>
    <s v="2023-2024"/>
    <x v="0"/>
    <x v="85"/>
    <x v="0"/>
    <x v="0"/>
    <n v="6530"/>
    <x v="0"/>
    <x v="20"/>
    <x v="3"/>
    <x v="3"/>
    <n v="12.52"/>
    <n v="1"/>
  </r>
  <r>
    <x v="81"/>
    <x v="0"/>
    <s v="2023-2024"/>
    <x v="1"/>
    <x v="2"/>
    <x v="2"/>
    <x v="2"/>
    <n v="2617"/>
    <x v="0"/>
    <x v="2"/>
    <x v="4"/>
    <x v="4"/>
    <n v="12.77"/>
    <n v="1"/>
  </r>
  <r>
    <x v="94"/>
    <x v="0"/>
    <s v="2023-2024"/>
    <x v="1"/>
    <x v="0"/>
    <x v="0"/>
    <x v="0"/>
    <n v="6021"/>
    <x v="0"/>
    <x v="0"/>
    <x v="5"/>
    <x v="5"/>
    <n v="12.98"/>
    <n v="1"/>
  </r>
  <r>
    <x v="311"/>
    <x v="0"/>
    <s v="2023-2024"/>
    <x v="0"/>
    <x v="43"/>
    <x v="1"/>
    <x v="1"/>
    <n v="2560"/>
    <x v="0"/>
    <x v="2"/>
    <x v="1"/>
    <x v="1"/>
    <n v="12.98"/>
    <n v="1"/>
  </r>
  <r>
    <x v="274"/>
    <x v="0"/>
    <s v="2023-2024"/>
    <x v="0"/>
    <x v="0"/>
    <x v="0"/>
    <x v="0"/>
    <n v="6021"/>
    <x v="0"/>
    <x v="0"/>
    <x v="3"/>
    <x v="3"/>
    <n v="12.99"/>
    <n v="1"/>
  </r>
  <r>
    <x v="382"/>
    <x v="1"/>
    <s v="2022-2023"/>
    <x v="0"/>
    <x v="41"/>
    <x v="5"/>
    <x v="5"/>
    <n v="7320"/>
    <x v="0"/>
    <x v="9"/>
    <x v="0"/>
    <x v="0"/>
    <n v="12.99"/>
    <n v="1"/>
  </r>
  <r>
    <x v="383"/>
    <x v="0"/>
    <s v="2023-2024"/>
    <x v="0"/>
    <x v="89"/>
    <x v="4"/>
    <x v="4"/>
    <n v="3136"/>
    <x v="0"/>
    <x v="6"/>
    <x v="0"/>
    <x v="0"/>
    <n v="12.99"/>
    <n v="1"/>
  </r>
  <r>
    <x v="384"/>
    <x v="1"/>
    <s v="2022-2023"/>
    <x v="0"/>
    <x v="68"/>
    <x v="7"/>
    <x v="7"/>
    <n v="800"/>
    <x v="0"/>
    <x v="19"/>
    <x v="3"/>
    <x v="3"/>
    <n v="12.99"/>
    <n v="1"/>
  </r>
  <r>
    <x v="385"/>
    <x v="1"/>
    <s v="2022-2023"/>
    <x v="0"/>
    <x v="9"/>
    <x v="4"/>
    <x v="4"/>
    <n v="3076"/>
    <x v="0"/>
    <x v="7"/>
    <x v="0"/>
    <x v="0"/>
    <n v="12.99"/>
    <n v="1"/>
  </r>
  <r>
    <x v="386"/>
    <x v="1"/>
    <s v="2022-2023"/>
    <x v="0"/>
    <x v="85"/>
    <x v="0"/>
    <x v="0"/>
    <n v="6530"/>
    <x v="0"/>
    <x v="20"/>
    <x v="0"/>
    <x v="0"/>
    <n v="12.99"/>
    <n v="1"/>
  </r>
  <r>
    <x v="387"/>
    <x v="2"/>
    <s v="2024-2025"/>
    <x v="0"/>
    <x v="45"/>
    <x v="3"/>
    <x v="3"/>
    <n v="4570"/>
    <x v="0"/>
    <x v="15"/>
    <x v="5"/>
    <x v="5"/>
    <n v="12.99"/>
    <n v="1"/>
  </r>
  <r>
    <x v="388"/>
    <x v="0"/>
    <s v="2023-2024"/>
    <x v="0"/>
    <x v="78"/>
    <x v="1"/>
    <x v="1"/>
    <n v="2141"/>
    <x v="0"/>
    <x v="4"/>
    <x v="4"/>
    <x v="4"/>
    <n v="12.99"/>
    <n v="1"/>
  </r>
  <r>
    <x v="389"/>
    <x v="2"/>
    <s v="2024-2025"/>
    <x v="1"/>
    <x v="13"/>
    <x v="1"/>
    <x v="1"/>
    <n v="2480"/>
    <x v="0"/>
    <x v="1"/>
    <x v="0"/>
    <x v="0"/>
    <n v="12.99"/>
    <n v="1"/>
  </r>
  <r>
    <x v="48"/>
    <x v="0"/>
    <s v="2023-2024"/>
    <x v="1"/>
    <x v="15"/>
    <x v="1"/>
    <x v="1"/>
    <n v="2020"/>
    <x v="0"/>
    <x v="5"/>
    <x v="0"/>
    <x v="0"/>
    <n v="12.99"/>
    <n v="1"/>
  </r>
  <r>
    <x v="4"/>
    <x v="0"/>
    <s v="2023-2024"/>
    <x v="0"/>
    <x v="29"/>
    <x v="4"/>
    <x v="4"/>
    <n v="3500"/>
    <x v="0"/>
    <x v="8"/>
    <x v="0"/>
    <x v="0"/>
    <n v="12.99"/>
    <n v="1"/>
  </r>
  <r>
    <x v="95"/>
    <x v="1"/>
    <s v="2022-2023"/>
    <x v="1"/>
    <x v="72"/>
    <x v="4"/>
    <x v="4"/>
    <n v="3931"/>
    <x v="0"/>
    <x v="16"/>
    <x v="0"/>
    <x v="0"/>
    <n v="12.99"/>
    <n v="1"/>
  </r>
  <r>
    <x v="165"/>
    <x v="0"/>
    <s v="2023-2024"/>
    <x v="1"/>
    <x v="37"/>
    <x v="1"/>
    <x v="1"/>
    <n v="2750"/>
    <x v="0"/>
    <x v="11"/>
    <x v="2"/>
    <x v="2"/>
    <n v="12.99"/>
    <n v="1"/>
  </r>
  <r>
    <x v="175"/>
    <x v="1"/>
    <s v="2022-2023"/>
    <x v="1"/>
    <x v="76"/>
    <x v="1"/>
    <x v="1"/>
    <n v="2031"/>
    <x v="0"/>
    <x v="5"/>
    <x v="0"/>
    <x v="0"/>
    <n v="12.99"/>
    <n v="1"/>
  </r>
  <r>
    <x v="89"/>
    <x v="0"/>
    <s v="2023-2024"/>
    <x v="1"/>
    <x v="23"/>
    <x v="1"/>
    <x v="1"/>
    <n v="2650"/>
    <x v="0"/>
    <x v="11"/>
    <x v="1"/>
    <x v="1"/>
    <n v="12.99"/>
    <n v="1"/>
  </r>
  <r>
    <x v="390"/>
    <x v="0"/>
    <s v="2023-2024"/>
    <x v="0"/>
    <x v="33"/>
    <x v="4"/>
    <x v="4"/>
    <n v="3280"/>
    <x v="0"/>
    <x v="8"/>
    <x v="0"/>
    <x v="0"/>
    <n v="12.99"/>
    <n v="1"/>
  </r>
  <r>
    <x v="391"/>
    <x v="2"/>
    <s v="2024-2025"/>
    <x v="0"/>
    <x v="33"/>
    <x v="4"/>
    <x v="4"/>
    <n v="3280"/>
    <x v="0"/>
    <x v="8"/>
    <x v="9"/>
    <x v="9"/>
    <n v="12.99"/>
    <n v="1"/>
  </r>
  <r>
    <x v="392"/>
    <x v="2"/>
    <s v="2024-2025"/>
    <x v="0"/>
    <x v="96"/>
    <x v="4"/>
    <x v="4"/>
    <n v="3690"/>
    <x v="0"/>
    <x v="16"/>
    <x v="3"/>
    <x v="3"/>
    <n v="12.99"/>
    <n v="1"/>
  </r>
  <r>
    <x v="133"/>
    <x v="1"/>
    <s v="2022-2023"/>
    <x v="0"/>
    <x v="28"/>
    <x v="1"/>
    <x v="1"/>
    <n v="2830"/>
    <x v="0"/>
    <x v="11"/>
    <x v="2"/>
    <x v="2"/>
    <n v="13"/>
    <n v="1"/>
  </r>
  <r>
    <x v="393"/>
    <x v="0"/>
    <s v="2023-2024"/>
    <x v="0"/>
    <x v="92"/>
    <x v="3"/>
    <x v="3"/>
    <n v="4305"/>
    <x v="0"/>
    <x v="3"/>
    <x v="2"/>
    <x v="2"/>
    <n v="13"/>
    <n v="1"/>
  </r>
  <r>
    <x v="394"/>
    <x v="0"/>
    <s v="2023-2024"/>
    <x v="0"/>
    <x v="22"/>
    <x v="1"/>
    <x v="1"/>
    <n v="2539"/>
    <x v="0"/>
    <x v="2"/>
    <x v="3"/>
    <x v="3"/>
    <n v="13"/>
    <n v="1"/>
  </r>
  <r>
    <x v="395"/>
    <x v="1"/>
    <s v="2022-2023"/>
    <x v="0"/>
    <x v="65"/>
    <x v="1"/>
    <x v="1"/>
    <n v="2131"/>
    <x v="0"/>
    <x v="4"/>
    <x v="0"/>
    <x v="0"/>
    <n v="13.01"/>
    <n v="1"/>
  </r>
  <r>
    <x v="284"/>
    <x v="2"/>
    <s v="2024-2025"/>
    <x v="0"/>
    <x v="34"/>
    <x v="4"/>
    <x v="4"/>
    <n v="3018"/>
    <x v="0"/>
    <x v="7"/>
    <x v="3"/>
    <x v="3"/>
    <n v="13.08"/>
    <n v="1"/>
  </r>
  <r>
    <x v="396"/>
    <x v="0"/>
    <s v="2023-2024"/>
    <x v="0"/>
    <x v="95"/>
    <x v="7"/>
    <x v="7"/>
    <n v="870"/>
    <x v="0"/>
    <x v="19"/>
    <x v="5"/>
    <x v="5"/>
    <n v="13.27"/>
    <n v="1"/>
  </r>
  <r>
    <x v="239"/>
    <x v="0"/>
    <s v="2023-2024"/>
    <x v="0"/>
    <x v="20"/>
    <x v="4"/>
    <x v="4"/>
    <n v="3429"/>
    <x v="0"/>
    <x v="8"/>
    <x v="1"/>
    <x v="1"/>
    <n v="13.440000000000001"/>
    <n v="1"/>
  </r>
  <r>
    <x v="360"/>
    <x v="2"/>
    <s v="2024-2025"/>
    <x v="0"/>
    <x v="2"/>
    <x v="2"/>
    <x v="2"/>
    <n v="2617"/>
    <x v="0"/>
    <x v="2"/>
    <x v="1"/>
    <x v="1"/>
    <n v="13.47"/>
    <n v="1"/>
  </r>
  <r>
    <x v="79"/>
    <x v="0"/>
    <s v="2023-2024"/>
    <x v="0"/>
    <x v="72"/>
    <x v="4"/>
    <x v="4"/>
    <n v="3931"/>
    <x v="0"/>
    <x v="16"/>
    <x v="2"/>
    <x v="2"/>
    <n v="13.5"/>
    <n v="1"/>
  </r>
  <r>
    <x v="300"/>
    <x v="2"/>
    <s v="2024-2025"/>
    <x v="0"/>
    <x v="52"/>
    <x v="3"/>
    <x v="3"/>
    <n v="4053"/>
    <x v="0"/>
    <x v="10"/>
    <x v="3"/>
    <x v="3"/>
    <n v="13.64"/>
    <n v="1"/>
  </r>
  <r>
    <x v="397"/>
    <x v="0"/>
    <s v="2023-2024"/>
    <x v="0"/>
    <x v="69"/>
    <x v="4"/>
    <x v="4"/>
    <n v="3199"/>
    <x v="0"/>
    <x v="6"/>
    <x v="6"/>
    <x v="6"/>
    <n v="13.86"/>
    <n v="1"/>
  </r>
  <r>
    <x v="194"/>
    <x v="2"/>
    <s v="2024-2025"/>
    <x v="0"/>
    <x v="27"/>
    <x v="4"/>
    <x v="4"/>
    <n v="3066"/>
    <x v="0"/>
    <x v="7"/>
    <x v="0"/>
    <x v="0"/>
    <n v="13.93"/>
    <n v="1"/>
  </r>
  <r>
    <x v="398"/>
    <x v="0"/>
    <s v="2023-2024"/>
    <x v="1"/>
    <x v="73"/>
    <x v="6"/>
    <x v="6"/>
    <n v="5607"/>
    <x v="0"/>
    <x v="18"/>
    <x v="7"/>
    <x v="7"/>
    <n v="13.95"/>
    <n v="1"/>
  </r>
  <r>
    <x v="17"/>
    <x v="0"/>
    <s v="2023-2024"/>
    <x v="0"/>
    <x v="75"/>
    <x v="0"/>
    <x v="0"/>
    <n v="6450"/>
    <x v="0"/>
    <x v="20"/>
    <x v="5"/>
    <x v="5"/>
    <n v="13.96"/>
    <n v="1"/>
  </r>
  <r>
    <x v="399"/>
    <x v="0"/>
    <s v="2023-2024"/>
    <x v="0"/>
    <x v="22"/>
    <x v="1"/>
    <x v="1"/>
    <n v="2539"/>
    <x v="0"/>
    <x v="2"/>
    <x v="6"/>
    <x v="6"/>
    <n v="13.97"/>
    <n v="1"/>
  </r>
  <r>
    <x v="180"/>
    <x v="1"/>
    <s v="2022-2023"/>
    <x v="0"/>
    <x v="91"/>
    <x v="1"/>
    <x v="1"/>
    <n v="2064"/>
    <x v="0"/>
    <x v="5"/>
    <x v="1"/>
    <x v="1"/>
    <n v="13.98"/>
    <n v="1"/>
  </r>
  <r>
    <x v="387"/>
    <x v="2"/>
    <s v="2024-2025"/>
    <x v="0"/>
    <x v="2"/>
    <x v="2"/>
    <x v="2"/>
    <n v="2617"/>
    <x v="0"/>
    <x v="2"/>
    <x v="4"/>
    <x v="4"/>
    <n v="13.98"/>
    <n v="1"/>
  </r>
  <r>
    <x v="326"/>
    <x v="0"/>
    <s v="2023-2024"/>
    <x v="0"/>
    <x v="95"/>
    <x v="7"/>
    <x v="7"/>
    <n v="870"/>
    <x v="0"/>
    <x v="19"/>
    <x v="2"/>
    <x v="2"/>
    <n v="13.99"/>
    <n v="1"/>
  </r>
  <r>
    <x v="37"/>
    <x v="2"/>
    <s v="2024-2025"/>
    <x v="0"/>
    <x v="28"/>
    <x v="1"/>
    <x v="1"/>
    <n v="2830"/>
    <x v="0"/>
    <x v="11"/>
    <x v="5"/>
    <x v="5"/>
    <n v="13.99"/>
    <n v="1"/>
  </r>
  <r>
    <x v="63"/>
    <x v="1"/>
    <s v="2022-2023"/>
    <x v="0"/>
    <x v="69"/>
    <x v="4"/>
    <x v="4"/>
    <n v="3199"/>
    <x v="0"/>
    <x v="6"/>
    <x v="0"/>
    <x v="0"/>
    <n v="13.99"/>
    <n v="1"/>
  </r>
  <r>
    <x v="400"/>
    <x v="0"/>
    <s v="2023-2024"/>
    <x v="0"/>
    <x v="81"/>
    <x v="3"/>
    <x v="3"/>
    <n v="4680"/>
    <x v="0"/>
    <x v="17"/>
    <x v="7"/>
    <x v="7"/>
    <n v="13.99"/>
    <n v="1"/>
  </r>
  <r>
    <x v="350"/>
    <x v="1"/>
    <s v="2022-2023"/>
    <x v="0"/>
    <x v="88"/>
    <x v="6"/>
    <x v="6"/>
    <n v="5011"/>
    <x v="0"/>
    <x v="13"/>
    <x v="5"/>
    <x v="5"/>
    <n v="14"/>
    <n v="1"/>
  </r>
  <r>
    <x v="401"/>
    <x v="2"/>
    <s v="2024-2025"/>
    <x v="0"/>
    <x v="4"/>
    <x v="1"/>
    <x v="1"/>
    <n v="2154"/>
    <x v="0"/>
    <x v="4"/>
    <x v="0"/>
    <x v="0"/>
    <n v="14"/>
    <n v="1"/>
  </r>
  <r>
    <x v="402"/>
    <x v="0"/>
    <s v="2023-2024"/>
    <x v="1"/>
    <x v="56"/>
    <x v="1"/>
    <x v="1"/>
    <n v="2795"/>
    <x v="0"/>
    <x v="11"/>
    <x v="2"/>
    <x v="2"/>
    <n v="14.11"/>
    <n v="1"/>
  </r>
  <r>
    <x v="237"/>
    <x v="0"/>
    <s v="2023-2024"/>
    <x v="0"/>
    <x v="2"/>
    <x v="2"/>
    <x v="2"/>
    <n v="2617"/>
    <x v="0"/>
    <x v="2"/>
    <x v="3"/>
    <x v="3"/>
    <n v="14.12"/>
    <n v="1"/>
  </r>
  <r>
    <x v="176"/>
    <x v="2"/>
    <s v="2024-2025"/>
    <x v="0"/>
    <x v="34"/>
    <x v="4"/>
    <x v="4"/>
    <n v="3018"/>
    <x v="0"/>
    <x v="7"/>
    <x v="8"/>
    <x v="8"/>
    <n v="14.21"/>
    <n v="1"/>
  </r>
  <r>
    <x v="203"/>
    <x v="0"/>
    <s v="2023-2024"/>
    <x v="1"/>
    <x v="59"/>
    <x v="3"/>
    <x v="3"/>
    <n v="4509"/>
    <x v="0"/>
    <x v="3"/>
    <x v="5"/>
    <x v="5"/>
    <n v="14.370000000000001"/>
    <n v="1"/>
  </r>
  <r>
    <x v="403"/>
    <x v="0"/>
    <s v="2023-2024"/>
    <x v="0"/>
    <x v="56"/>
    <x v="1"/>
    <x v="1"/>
    <n v="2795"/>
    <x v="0"/>
    <x v="11"/>
    <x v="3"/>
    <x v="3"/>
    <n v="14.55"/>
    <n v="1"/>
  </r>
  <r>
    <x v="404"/>
    <x v="1"/>
    <s v="2022-2023"/>
    <x v="0"/>
    <x v="60"/>
    <x v="1"/>
    <x v="1"/>
    <n v="2541"/>
    <x v="0"/>
    <x v="2"/>
    <x v="3"/>
    <x v="3"/>
    <n v="14.57"/>
    <n v="1"/>
  </r>
  <r>
    <x v="44"/>
    <x v="0"/>
    <s v="2023-2024"/>
    <x v="0"/>
    <x v="39"/>
    <x v="0"/>
    <x v="0"/>
    <n v="6330"/>
    <x v="0"/>
    <x v="14"/>
    <x v="7"/>
    <x v="7"/>
    <n v="14.73"/>
    <n v="1"/>
  </r>
  <r>
    <x v="23"/>
    <x v="2"/>
    <s v="2024-2025"/>
    <x v="0"/>
    <x v="56"/>
    <x v="1"/>
    <x v="1"/>
    <n v="2795"/>
    <x v="0"/>
    <x v="11"/>
    <x v="5"/>
    <x v="5"/>
    <n v="14.75"/>
    <n v="1"/>
  </r>
  <r>
    <x v="405"/>
    <x v="2"/>
    <s v="2024-2025"/>
    <x v="0"/>
    <x v="56"/>
    <x v="1"/>
    <x v="1"/>
    <n v="2795"/>
    <x v="0"/>
    <x v="11"/>
    <x v="3"/>
    <x v="3"/>
    <n v="14.9"/>
    <n v="1"/>
  </r>
  <r>
    <x v="114"/>
    <x v="0"/>
    <s v="2023-2024"/>
    <x v="0"/>
    <x v="81"/>
    <x v="3"/>
    <x v="3"/>
    <n v="4680"/>
    <x v="0"/>
    <x v="17"/>
    <x v="2"/>
    <x v="2"/>
    <n v="14.95"/>
    <n v="1"/>
  </r>
  <r>
    <x v="183"/>
    <x v="0"/>
    <s v="2023-2024"/>
    <x v="0"/>
    <x v="50"/>
    <x v="4"/>
    <x v="4"/>
    <n v="3179"/>
    <x v="0"/>
    <x v="6"/>
    <x v="2"/>
    <x v="2"/>
    <n v="14.95"/>
    <n v="1"/>
  </r>
  <r>
    <x v="230"/>
    <x v="1"/>
    <s v="2022-2023"/>
    <x v="0"/>
    <x v="34"/>
    <x v="4"/>
    <x v="4"/>
    <n v="3018"/>
    <x v="0"/>
    <x v="7"/>
    <x v="4"/>
    <x v="4"/>
    <n v="14.97"/>
    <n v="1"/>
  </r>
  <r>
    <x v="404"/>
    <x v="1"/>
    <s v="2022-2023"/>
    <x v="1"/>
    <x v="56"/>
    <x v="1"/>
    <x v="1"/>
    <n v="2795"/>
    <x v="0"/>
    <x v="11"/>
    <x v="0"/>
    <x v="0"/>
    <n v="14.97"/>
    <n v="1"/>
  </r>
  <r>
    <x v="406"/>
    <x v="2"/>
    <s v="2024-2025"/>
    <x v="1"/>
    <x v="76"/>
    <x v="1"/>
    <x v="1"/>
    <n v="2031"/>
    <x v="0"/>
    <x v="5"/>
    <x v="5"/>
    <x v="5"/>
    <n v="14.97"/>
    <n v="1"/>
  </r>
  <r>
    <x v="407"/>
    <x v="1"/>
    <s v="2022-2023"/>
    <x v="1"/>
    <x v="50"/>
    <x v="4"/>
    <x v="4"/>
    <n v="3179"/>
    <x v="0"/>
    <x v="6"/>
    <x v="5"/>
    <x v="5"/>
    <n v="14.97"/>
    <n v="1"/>
  </r>
  <r>
    <x v="56"/>
    <x v="2"/>
    <s v="2024-2025"/>
    <x v="0"/>
    <x v="74"/>
    <x v="1"/>
    <x v="1"/>
    <n v="2485"/>
    <x v="0"/>
    <x v="1"/>
    <x v="7"/>
    <x v="7"/>
    <n v="14.97"/>
    <n v="1"/>
  </r>
  <r>
    <x v="408"/>
    <x v="1"/>
    <s v="2022-2023"/>
    <x v="1"/>
    <x v="53"/>
    <x v="3"/>
    <x v="3"/>
    <n v="4119"/>
    <x v="0"/>
    <x v="10"/>
    <x v="1"/>
    <x v="1"/>
    <n v="14.97"/>
    <n v="1"/>
  </r>
  <r>
    <x v="32"/>
    <x v="0"/>
    <s v="2023-2024"/>
    <x v="1"/>
    <x v="83"/>
    <x v="0"/>
    <x v="0"/>
    <n v="6052"/>
    <x v="0"/>
    <x v="0"/>
    <x v="6"/>
    <x v="6"/>
    <n v="14.98"/>
    <n v="1"/>
  </r>
  <r>
    <x v="409"/>
    <x v="0"/>
    <s v="2023-2024"/>
    <x v="0"/>
    <x v="38"/>
    <x v="3"/>
    <x v="3"/>
    <n v="4802"/>
    <x v="0"/>
    <x v="12"/>
    <x v="3"/>
    <x v="3"/>
    <n v="14.99"/>
    <n v="1"/>
  </r>
  <r>
    <x v="37"/>
    <x v="2"/>
    <s v="2024-2025"/>
    <x v="0"/>
    <x v="64"/>
    <x v="1"/>
    <x v="1"/>
    <n v="2350"/>
    <x v="0"/>
    <x v="1"/>
    <x v="3"/>
    <x v="3"/>
    <n v="14.99"/>
    <n v="1"/>
  </r>
  <r>
    <x v="410"/>
    <x v="1"/>
    <s v="2022-2023"/>
    <x v="1"/>
    <x v="42"/>
    <x v="3"/>
    <x v="3"/>
    <n v="4870"/>
    <x v="0"/>
    <x v="12"/>
    <x v="4"/>
    <x v="4"/>
    <n v="14.99"/>
    <n v="1"/>
  </r>
  <r>
    <x v="411"/>
    <x v="1"/>
    <s v="2022-2023"/>
    <x v="1"/>
    <x v="5"/>
    <x v="1"/>
    <x v="1"/>
    <n v="2067"/>
    <x v="0"/>
    <x v="5"/>
    <x v="5"/>
    <x v="5"/>
    <n v="14.99"/>
    <n v="1"/>
  </r>
  <r>
    <x v="412"/>
    <x v="0"/>
    <s v="2023-2024"/>
    <x v="0"/>
    <x v="87"/>
    <x v="2"/>
    <x v="2"/>
    <n v="2609"/>
    <x v="0"/>
    <x v="2"/>
    <x v="3"/>
    <x v="3"/>
    <n v="14.99"/>
    <n v="1"/>
  </r>
  <r>
    <x v="413"/>
    <x v="2"/>
    <s v="2024-2025"/>
    <x v="1"/>
    <x v="62"/>
    <x v="0"/>
    <x v="0"/>
    <n v="6112"/>
    <x v="0"/>
    <x v="14"/>
    <x v="7"/>
    <x v="7"/>
    <n v="14.99"/>
    <n v="1"/>
  </r>
  <r>
    <x v="62"/>
    <x v="0"/>
    <s v="2023-2024"/>
    <x v="1"/>
    <x v="94"/>
    <x v="5"/>
    <x v="5"/>
    <n v="7250"/>
    <x v="0"/>
    <x v="9"/>
    <x v="0"/>
    <x v="0"/>
    <n v="14.99"/>
    <n v="1"/>
  </r>
  <r>
    <x v="414"/>
    <x v="0"/>
    <s v="2023-2024"/>
    <x v="0"/>
    <x v="46"/>
    <x v="3"/>
    <x v="3"/>
    <n v="4740"/>
    <x v="0"/>
    <x v="17"/>
    <x v="3"/>
    <x v="3"/>
    <n v="14.99"/>
    <n v="1"/>
  </r>
  <r>
    <x v="324"/>
    <x v="0"/>
    <s v="2023-2024"/>
    <x v="1"/>
    <x v="80"/>
    <x v="0"/>
    <x v="0"/>
    <n v="6109"/>
    <x v="0"/>
    <x v="14"/>
    <x v="4"/>
    <x v="4"/>
    <n v="14.99"/>
    <n v="1"/>
  </r>
  <r>
    <x v="6"/>
    <x v="1"/>
    <s v="2022-2023"/>
    <x v="1"/>
    <x v="15"/>
    <x v="1"/>
    <x v="1"/>
    <n v="2020"/>
    <x v="0"/>
    <x v="5"/>
    <x v="0"/>
    <x v="0"/>
    <n v="14.99"/>
    <n v="1"/>
  </r>
  <r>
    <x v="415"/>
    <x v="2"/>
    <s v="2024-2025"/>
    <x v="1"/>
    <x v="37"/>
    <x v="1"/>
    <x v="1"/>
    <n v="2750"/>
    <x v="0"/>
    <x v="11"/>
    <x v="1"/>
    <x v="1"/>
    <n v="14.99"/>
    <n v="1"/>
  </r>
  <r>
    <x v="416"/>
    <x v="0"/>
    <s v="2023-2024"/>
    <x v="1"/>
    <x v="37"/>
    <x v="1"/>
    <x v="1"/>
    <n v="2750"/>
    <x v="0"/>
    <x v="11"/>
    <x v="4"/>
    <x v="4"/>
    <n v="14.99"/>
    <n v="1"/>
  </r>
  <r>
    <x v="184"/>
    <x v="2"/>
    <s v="2024-2025"/>
    <x v="1"/>
    <x v="37"/>
    <x v="1"/>
    <x v="1"/>
    <n v="2750"/>
    <x v="0"/>
    <x v="11"/>
    <x v="0"/>
    <x v="0"/>
    <n v="14.99"/>
    <n v="1"/>
  </r>
  <r>
    <x v="68"/>
    <x v="2"/>
    <s v="2024-2025"/>
    <x v="0"/>
    <x v="57"/>
    <x v="6"/>
    <x v="6"/>
    <n v="5082"/>
    <x v="0"/>
    <x v="13"/>
    <x v="3"/>
    <x v="3"/>
    <n v="14.99"/>
    <n v="1"/>
  </r>
  <r>
    <x v="46"/>
    <x v="2"/>
    <s v="2024-2025"/>
    <x v="0"/>
    <x v="36"/>
    <x v="4"/>
    <x v="4"/>
    <n v="3148"/>
    <x v="0"/>
    <x v="6"/>
    <x v="4"/>
    <x v="4"/>
    <n v="15"/>
    <n v="1"/>
  </r>
  <r>
    <x v="417"/>
    <x v="2"/>
    <s v="2024-2025"/>
    <x v="0"/>
    <x v="46"/>
    <x v="3"/>
    <x v="3"/>
    <n v="4740"/>
    <x v="0"/>
    <x v="17"/>
    <x v="3"/>
    <x v="3"/>
    <n v="15"/>
    <n v="1"/>
  </r>
  <r>
    <x v="270"/>
    <x v="0"/>
    <s v="2023-2024"/>
    <x v="1"/>
    <x v="49"/>
    <x v="4"/>
    <x v="4"/>
    <n v="3134"/>
    <x v="0"/>
    <x v="6"/>
    <x v="3"/>
    <x v="3"/>
    <n v="15"/>
    <n v="1"/>
  </r>
  <r>
    <x v="418"/>
    <x v="2"/>
    <s v="2024-2025"/>
    <x v="0"/>
    <x v="74"/>
    <x v="1"/>
    <x v="1"/>
    <n v="2485"/>
    <x v="0"/>
    <x v="1"/>
    <x v="3"/>
    <x v="3"/>
    <n v="15"/>
    <n v="1"/>
  </r>
  <r>
    <x v="406"/>
    <x v="2"/>
    <s v="2024-2025"/>
    <x v="0"/>
    <x v="64"/>
    <x v="1"/>
    <x v="1"/>
    <n v="2350"/>
    <x v="0"/>
    <x v="1"/>
    <x v="1"/>
    <x v="1"/>
    <n v="15.059999999999999"/>
    <n v="1"/>
  </r>
  <r>
    <x v="419"/>
    <x v="2"/>
    <s v="2024-2025"/>
    <x v="0"/>
    <x v="36"/>
    <x v="4"/>
    <x v="4"/>
    <n v="3148"/>
    <x v="0"/>
    <x v="6"/>
    <x v="1"/>
    <x v="1"/>
    <n v="15.39"/>
    <n v="1"/>
  </r>
  <r>
    <x v="59"/>
    <x v="0"/>
    <s v="2023-2024"/>
    <x v="0"/>
    <x v="16"/>
    <x v="0"/>
    <x v="0"/>
    <n v="6030"/>
    <x v="0"/>
    <x v="0"/>
    <x v="3"/>
    <x v="3"/>
    <n v="15.5"/>
    <n v="1"/>
  </r>
  <r>
    <x v="420"/>
    <x v="1"/>
    <s v="2022-2023"/>
    <x v="1"/>
    <x v="36"/>
    <x v="4"/>
    <x v="4"/>
    <n v="3148"/>
    <x v="0"/>
    <x v="6"/>
    <x v="2"/>
    <x v="2"/>
    <n v="15.53"/>
    <n v="1"/>
  </r>
  <r>
    <x v="240"/>
    <x v="2"/>
    <s v="2024-2025"/>
    <x v="0"/>
    <x v="5"/>
    <x v="1"/>
    <x v="1"/>
    <n v="2067"/>
    <x v="0"/>
    <x v="5"/>
    <x v="7"/>
    <x v="7"/>
    <n v="15.84"/>
    <n v="1"/>
  </r>
  <r>
    <x v="421"/>
    <x v="0"/>
    <s v="2023-2024"/>
    <x v="1"/>
    <x v="23"/>
    <x v="1"/>
    <x v="1"/>
    <n v="2650"/>
    <x v="0"/>
    <x v="11"/>
    <x v="2"/>
    <x v="2"/>
    <n v="15.84"/>
    <n v="1"/>
  </r>
  <r>
    <x v="145"/>
    <x v="0"/>
    <s v="2023-2024"/>
    <x v="1"/>
    <x v="10"/>
    <x v="4"/>
    <x v="4"/>
    <n v="3551"/>
    <x v="0"/>
    <x v="8"/>
    <x v="2"/>
    <x v="2"/>
    <n v="15.9"/>
    <n v="1"/>
  </r>
  <r>
    <x v="243"/>
    <x v="2"/>
    <s v="2024-2025"/>
    <x v="0"/>
    <x v="39"/>
    <x v="0"/>
    <x v="0"/>
    <n v="6330"/>
    <x v="0"/>
    <x v="14"/>
    <x v="1"/>
    <x v="1"/>
    <n v="15.92"/>
    <n v="1"/>
  </r>
  <r>
    <x v="118"/>
    <x v="1"/>
    <s v="2022-2023"/>
    <x v="0"/>
    <x v="95"/>
    <x v="7"/>
    <x v="7"/>
    <n v="870"/>
    <x v="0"/>
    <x v="19"/>
    <x v="5"/>
    <x v="5"/>
    <n v="15.96"/>
    <n v="1"/>
  </r>
  <r>
    <x v="376"/>
    <x v="1"/>
    <s v="2022-2023"/>
    <x v="1"/>
    <x v="36"/>
    <x v="4"/>
    <x v="4"/>
    <n v="3148"/>
    <x v="0"/>
    <x v="6"/>
    <x v="7"/>
    <x v="7"/>
    <n v="15.96"/>
    <n v="1"/>
  </r>
  <r>
    <x v="377"/>
    <x v="0"/>
    <s v="2023-2024"/>
    <x v="0"/>
    <x v="44"/>
    <x v="4"/>
    <x v="4"/>
    <n v="3977"/>
    <x v="0"/>
    <x v="16"/>
    <x v="6"/>
    <x v="6"/>
    <n v="15.96"/>
    <n v="1"/>
  </r>
  <r>
    <x v="304"/>
    <x v="1"/>
    <s v="2022-2023"/>
    <x v="1"/>
    <x v="10"/>
    <x v="4"/>
    <x v="4"/>
    <n v="3551"/>
    <x v="0"/>
    <x v="8"/>
    <x v="1"/>
    <x v="1"/>
    <n v="15.96"/>
    <n v="1"/>
  </r>
  <r>
    <x v="422"/>
    <x v="0"/>
    <s v="2023-2024"/>
    <x v="0"/>
    <x v="78"/>
    <x v="1"/>
    <x v="1"/>
    <n v="2141"/>
    <x v="0"/>
    <x v="4"/>
    <x v="1"/>
    <x v="1"/>
    <n v="15.96"/>
    <n v="1"/>
  </r>
  <r>
    <x v="362"/>
    <x v="0"/>
    <s v="2023-2024"/>
    <x v="1"/>
    <x v="76"/>
    <x v="1"/>
    <x v="1"/>
    <n v="2031"/>
    <x v="0"/>
    <x v="5"/>
    <x v="6"/>
    <x v="6"/>
    <n v="15.96"/>
    <n v="1"/>
  </r>
  <r>
    <x v="206"/>
    <x v="2"/>
    <s v="2024-2025"/>
    <x v="1"/>
    <x v="36"/>
    <x v="4"/>
    <x v="4"/>
    <n v="3148"/>
    <x v="0"/>
    <x v="6"/>
    <x v="2"/>
    <x v="2"/>
    <n v="15.97"/>
    <n v="1"/>
  </r>
  <r>
    <x v="423"/>
    <x v="1"/>
    <s v="2022-2023"/>
    <x v="0"/>
    <x v="63"/>
    <x v="1"/>
    <x v="1"/>
    <n v="2015"/>
    <x v="0"/>
    <x v="5"/>
    <x v="0"/>
    <x v="0"/>
    <n v="15.98"/>
    <n v="1"/>
  </r>
  <r>
    <x v="115"/>
    <x v="0"/>
    <s v="2023-2024"/>
    <x v="0"/>
    <x v="34"/>
    <x v="4"/>
    <x v="4"/>
    <n v="3018"/>
    <x v="0"/>
    <x v="7"/>
    <x v="5"/>
    <x v="5"/>
    <n v="15.98"/>
    <n v="1"/>
  </r>
  <r>
    <x v="424"/>
    <x v="0"/>
    <s v="2023-2024"/>
    <x v="1"/>
    <x v="86"/>
    <x v="0"/>
    <x v="0"/>
    <n v="6725"/>
    <x v="0"/>
    <x v="20"/>
    <x v="9"/>
    <x v="9"/>
    <n v="15.98"/>
    <n v="1"/>
  </r>
  <r>
    <x v="413"/>
    <x v="2"/>
    <s v="2024-2025"/>
    <x v="1"/>
    <x v="67"/>
    <x v="3"/>
    <x v="3"/>
    <n v="4551"/>
    <x v="0"/>
    <x v="15"/>
    <x v="0"/>
    <x v="0"/>
    <n v="15.98"/>
    <n v="1"/>
  </r>
  <r>
    <x v="425"/>
    <x v="2"/>
    <s v="2024-2025"/>
    <x v="1"/>
    <x v="36"/>
    <x v="4"/>
    <x v="4"/>
    <n v="3148"/>
    <x v="0"/>
    <x v="6"/>
    <x v="1"/>
    <x v="1"/>
    <n v="15.98"/>
    <n v="1"/>
  </r>
  <r>
    <x v="365"/>
    <x v="0"/>
    <s v="2023-2024"/>
    <x v="0"/>
    <x v="44"/>
    <x v="4"/>
    <x v="4"/>
    <n v="3977"/>
    <x v="0"/>
    <x v="16"/>
    <x v="2"/>
    <x v="2"/>
    <n v="15.98"/>
    <n v="1"/>
  </r>
  <r>
    <x v="261"/>
    <x v="1"/>
    <s v="2022-2023"/>
    <x v="0"/>
    <x v="7"/>
    <x v="4"/>
    <x v="4"/>
    <n v="3175"/>
    <x v="0"/>
    <x v="6"/>
    <x v="9"/>
    <x v="9"/>
    <n v="15.98"/>
    <n v="1"/>
  </r>
  <r>
    <x v="184"/>
    <x v="2"/>
    <s v="2024-2025"/>
    <x v="0"/>
    <x v="75"/>
    <x v="0"/>
    <x v="0"/>
    <n v="6450"/>
    <x v="0"/>
    <x v="20"/>
    <x v="7"/>
    <x v="7"/>
    <n v="15.98"/>
    <n v="1"/>
  </r>
  <r>
    <x v="103"/>
    <x v="1"/>
    <s v="2022-2023"/>
    <x v="0"/>
    <x v="92"/>
    <x v="3"/>
    <x v="3"/>
    <n v="4305"/>
    <x v="0"/>
    <x v="3"/>
    <x v="3"/>
    <x v="3"/>
    <n v="15.98"/>
    <n v="1"/>
  </r>
  <r>
    <x v="87"/>
    <x v="0"/>
    <s v="2023-2024"/>
    <x v="0"/>
    <x v="71"/>
    <x v="6"/>
    <x v="6"/>
    <n v="5043"/>
    <x v="0"/>
    <x v="13"/>
    <x v="2"/>
    <x v="2"/>
    <n v="15.98"/>
    <n v="1"/>
  </r>
  <r>
    <x v="426"/>
    <x v="2"/>
    <s v="2024-2025"/>
    <x v="1"/>
    <x v="49"/>
    <x v="4"/>
    <x v="4"/>
    <n v="3134"/>
    <x v="0"/>
    <x v="6"/>
    <x v="2"/>
    <x v="2"/>
    <n v="15.98"/>
    <n v="1"/>
  </r>
  <r>
    <x v="183"/>
    <x v="0"/>
    <s v="2023-2024"/>
    <x v="0"/>
    <x v="84"/>
    <x v="3"/>
    <x v="3"/>
    <n v="4215"/>
    <x v="0"/>
    <x v="3"/>
    <x v="1"/>
    <x v="1"/>
    <n v="15.98"/>
    <n v="1"/>
  </r>
  <r>
    <x v="6"/>
    <x v="1"/>
    <s v="2022-2023"/>
    <x v="0"/>
    <x v="54"/>
    <x v="4"/>
    <x v="4"/>
    <n v="3030"/>
    <x v="0"/>
    <x v="7"/>
    <x v="3"/>
    <x v="3"/>
    <n v="15.99"/>
    <n v="1"/>
  </r>
  <r>
    <x v="233"/>
    <x v="1"/>
    <s v="2022-2023"/>
    <x v="0"/>
    <x v="39"/>
    <x v="0"/>
    <x v="0"/>
    <n v="6330"/>
    <x v="0"/>
    <x v="14"/>
    <x v="3"/>
    <x v="3"/>
    <n v="16"/>
    <n v="1"/>
  </r>
  <r>
    <x v="248"/>
    <x v="0"/>
    <s v="2023-2024"/>
    <x v="0"/>
    <x v="8"/>
    <x v="1"/>
    <x v="1"/>
    <n v="2158"/>
    <x v="0"/>
    <x v="4"/>
    <x v="0"/>
    <x v="0"/>
    <n v="16"/>
    <n v="1"/>
  </r>
  <r>
    <x v="427"/>
    <x v="0"/>
    <s v="2023-2024"/>
    <x v="0"/>
    <x v="82"/>
    <x v="3"/>
    <x v="3"/>
    <n v="4655"/>
    <x v="0"/>
    <x v="17"/>
    <x v="3"/>
    <x v="3"/>
    <n v="16"/>
    <n v="1"/>
  </r>
  <r>
    <x v="428"/>
    <x v="0"/>
    <s v="2023-2024"/>
    <x v="0"/>
    <x v="14"/>
    <x v="1"/>
    <x v="1"/>
    <n v="2790"/>
    <x v="0"/>
    <x v="11"/>
    <x v="3"/>
    <x v="3"/>
    <n v="16"/>
    <n v="1"/>
  </r>
  <r>
    <x v="429"/>
    <x v="1"/>
    <s v="2022-2023"/>
    <x v="0"/>
    <x v="15"/>
    <x v="1"/>
    <x v="1"/>
    <n v="2020"/>
    <x v="0"/>
    <x v="5"/>
    <x v="3"/>
    <x v="3"/>
    <n v="16.02"/>
    <n v="1"/>
  </r>
  <r>
    <x v="430"/>
    <x v="0"/>
    <s v="2023-2024"/>
    <x v="0"/>
    <x v="82"/>
    <x v="3"/>
    <x v="3"/>
    <n v="4655"/>
    <x v="0"/>
    <x v="17"/>
    <x v="3"/>
    <x v="3"/>
    <n v="16.39"/>
    <n v="1"/>
  </r>
  <r>
    <x v="431"/>
    <x v="0"/>
    <s v="2023-2024"/>
    <x v="1"/>
    <x v="23"/>
    <x v="1"/>
    <x v="1"/>
    <n v="2650"/>
    <x v="0"/>
    <x v="11"/>
    <x v="1"/>
    <x v="1"/>
    <n v="16.45"/>
    <n v="1"/>
  </r>
  <r>
    <x v="432"/>
    <x v="0"/>
    <s v="2023-2024"/>
    <x v="0"/>
    <x v="75"/>
    <x v="0"/>
    <x v="0"/>
    <n v="6450"/>
    <x v="0"/>
    <x v="20"/>
    <x v="7"/>
    <x v="7"/>
    <n v="16.490000000000002"/>
    <n v="1"/>
  </r>
  <r>
    <x v="433"/>
    <x v="0"/>
    <s v="2023-2024"/>
    <x v="0"/>
    <x v="43"/>
    <x v="1"/>
    <x v="1"/>
    <n v="2560"/>
    <x v="0"/>
    <x v="2"/>
    <x v="3"/>
    <x v="3"/>
    <n v="16.5"/>
    <n v="1"/>
  </r>
  <r>
    <x v="127"/>
    <x v="1"/>
    <s v="2022-2023"/>
    <x v="0"/>
    <x v="47"/>
    <x v="1"/>
    <x v="1"/>
    <n v="2101"/>
    <x v="0"/>
    <x v="4"/>
    <x v="3"/>
    <x v="3"/>
    <n v="16.5"/>
    <n v="1"/>
  </r>
  <r>
    <x v="114"/>
    <x v="0"/>
    <s v="2023-2024"/>
    <x v="0"/>
    <x v="50"/>
    <x v="4"/>
    <x v="4"/>
    <n v="3179"/>
    <x v="0"/>
    <x v="6"/>
    <x v="2"/>
    <x v="2"/>
    <n v="16.5"/>
    <n v="1"/>
  </r>
  <r>
    <x v="101"/>
    <x v="2"/>
    <s v="2024-2025"/>
    <x v="0"/>
    <x v="74"/>
    <x v="1"/>
    <x v="1"/>
    <n v="2485"/>
    <x v="0"/>
    <x v="1"/>
    <x v="6"/>
    <x v="6"/>
    <n v="16.899999999999999"/>
    <n v="1"/>
  </r>
  <r>
    <x v="434"/>
    <x v="0"/>
    <s v="2023-2024"/>
    <x v="0"/>
    <x v="89"/>
    <x v="4"/>
    <x v="4"/>
    <n v="3136"/>
    <x v="0"/>
    <x v="6"/>
    <x v="6"/>
    <x v="6"/>
    <n v="16.91"/>
    <n v="1"/>
  </r>
  <r>
    <x v="435"/>
    <x v="0"/>
    <s v="2023-2024"/>
    <x v="0"/>
    <x v="2"/>
    <x v="2"/>
    <x v="2"/>
    <n v="2617"/>
    <x v="0"/>
    <x v="2"/>
    <x v="3"/>
    <x v="3"/>
    <n v="16.98"/>
    <n v="1"/>
  </r>
  <r>
    <x v="425"/>
    <x v="2"/>
    <s v="2024-2025"/>
    <x v="0"/>
    <x v="66"/>
    <x v="3"/>
    <x v="3"/>
    <n v="4883"/>
    <x v="0"/>
    <x v="12"/>
    <x v="3"/>
    <x v="3"/>
    <n v="16.989999999999998"/>
    <n v="1"/>
  </r>
  <r>
    <x v="104"/>
    <x v="0"/>
    <s v="2023-2024"/>
    <x v="0"/>
    <x v="30"/>
    <x v="4"/>
    <x v="4"/>
    <n v="3131"/>
    <x v="0"/>
    <x v="6"/>
    <x v="4"/>
    <x v="4"/>
    <n v="16.989999999999998"/>
    <n v="1"/>
  </r>
  <r>
    <x v="4"/>
    <x v="0"/>
    <s v="2023-2024"/>
    <x v="0"/>
    <x v="32"/>
    <x v="6"/>
    <x v="6"/>
    <n v="5169"/>
    <x v="0"/>
    <x v="13"/>
    <x v="7"/>
    <x v="7"/>
    <n v="16.989999999999998"/>
    <n v="1"/>
  </r>
  <r>
    <x v="348"/>
    <x v="1"/>
    <s v="2022-2023"/>
    <x v="1"/>
    <x v="52"/>
    <x v="3"/>
    <x v="3"/>
    <n v="4053"/>
    <x v="0"/>
    <x v="10"/>
    <x v="0"/>
    <x v="0"/>
    <n v="16.990000000000002"/>
    <n v="1"/>
  </r>
  <r>
    <x v="64"/>
    <x v="1"/>
    <s v="2022-2023"/>
    <x v="0"/>
    <x v="69"/>
    <x v="4"/>
    <x v="4"/>
    <n v="3199"/>
    <x v="0"/>
    <x v="6"/>
    <x v="2"/>
    <x v="2"/>
    <n v="17"/>
    <n v="1"/>
  </r>
  <r>
    <x v="365"/>
    <x v="0"/>
    <s v="2023-2024"/>
    <x v="0"/>
    <x v="9"/>
    <x v="4"/>
    <x v="4"/>
    <n v="3076"/>
    <x v="0"/>
    <x v="7"/>
    <x v="6"/>
    <x v="6"/>
    <n v="17"/>
    <n v="1"/>
  </r>
  <r>
    <x v="436"/>
    <x v="2"/>
    <s v="2024-2025"/>
    <x v="0"/>
    <x v="50"/>
    <x v="4"/>
    <x v="4"/>
    <n v="3179"/>
    <x v="0"/>
    <x v="6"/>
    <x v="3"/>
    <x v="3"/>
    <n v="17"/>
    <n v="1"/>
  </r>
  <r>
    <x v="82"/>
    <x v="2"/>
    <s v="2024-2025"/>
    <x v="1"/>
    <x v="16"/>
    <x v="0"/>
    <x v="0"/>
    <n v="6030"/>
    <x v="0"/>
    <x v="0"/>
    <x v="6"/>
    <x v="6"/>
    <n v="17.37"/>
    <n v="1"/>
  </r>
  <r>
    <x v="43"/>
    <x v="1"/>
    <s v="2022-2023"/>
    <x v="1"/>
    <x v="79"/>
    <x v="6"/>
    <x v="6"/>
    <n v="5290"/>
    <x v="0"/>
    <x v="18"/>
    <x v="4"/>
    <x v="4"/>
    <n v="17.46"/>
    <n v="1"/>
  </r>
  <r>
    <x v="437"/>
    <x v="1"/>
    <s v="2022-2023"/>
    <x v="0"/>
    <x v="52"/>
    <x v="3"/>
    <x v="3"/>
    <n v="4053"/>
    <x v="0"/>
    <x v="10"/>
    <x v="1"/>
    <x v="1"/>
    <n v="17.490000000000002"/>
    <n v="1"/>
  </r>
  <r>
    <x v="410"/>
    <x v="1"/>
    <s v="2022-2023"/>
    <x v="1"/>
    <x v="59"/>
    <x v="3"/>
    <x v="3"/>
    <n v="4509"/>
    <x v="0"/>
    <x v="3"/>
    <x v="1"/>
    <x v="1"/>
    <n v="17.54"/>
    <n v="1"/>
  </r>
  <r>
    <x v="5"/>
    <x v="0"/>
    <s v="2023-2024"/>
    <x v="0"/>
    <x v="1"/>
    <x v="1"/>
    <x v="1"/>
    <n v="2478"/>
    <x v="0"/>
    <x v="1"/>
    <x v="5"/>
    <x v="5"/>
    <n v="17.829999999999998"/>
    <n v="1"/>
  </r>
  <r>
    <x v="438"/>
    <x v="1"/>
    <s v="2022-2023"/>
    <x v="0"/>
    <x v="53"/>
    <x v="3"/>
    <x v="3"/>
    <n v="4119"/>
    <x v="0"/>
    <x v="10"/>
    <x v="3"/>
    <x v="3"/>
    <n v="17.829999999999998"/>
    <n v="1"/>
  </r>
  <r>
    <x v="156"/>
    <x v="2"/>
    <s v="2024-2025"/>
    <x v="1"/>
    <x v="37"/>
    <x v="1"/>
    <x v="1"/>
    <n v="2750"/>
    <x v="0"/>
    <x v="11"/>
    <x v="6"/>
    <x v="6"/>
    <n v="17.91"/>
    <n v="1"/>
  </r>
  <r>
    <x v="236"/>
    <x v="0"/>
    <s v="2023-2024"/>
    <x v="1"/>
    <x v="0"/>
    <x v="0"/>
    <x v="0"/>
    <n v="6021"/>
    <x v="0"/>
    <x v="0"/>
    <x v="2"/>
    <x v="2"/>
    <n v="17.940000000000001"/>
    <n v="1"/>
  </r>
  <r>
    <x v="385"/>
    <x v="1"/>
    <s v="2022-2023"/>
    <x v="0"/>
    <x v="96"/>
    <x v="4"/>
    <x v="4"/>
    <n v="3690"/>
    <x v="0"/>
    <x v="16"/>
    <x v="6"/>
    <x v="6"/>
    <n v="17.940000000000001"/>
    <n v="1"/>
  </r>
  <r>
    <x v="95"/>
    <x v="1"/>
    <s v="2022-2023"/>
    <x v="1"/>
    <x v="47"/>
    <x v="1"/>
    <x v="1"/>
    <n v="2101"/>
    <x v="0"/>
    <x v="4"/>
    <x v="3"/>
    <x v="3"/>
    <n v="17.96"/>
    <n v="1"/>
  </r>
  <r>
    <x v="160"/>
    <x v="0"/>
    <s v="2023-2024"/>
    <x v="0"/>
    <x v="2"/>
    <x v="2"/>
    <x v="2"/>
    <n v="2617"/>
    <x v="0"/>
    <x v="2"/>
    <x v="2"/>
    <x v="2"/>
    <n v="17.97"/>
    <n v="1"/>
  </r>
  <r>
    <x v="100"/>
    <x v="0"/>
    <s v="2023-2024"/>
    <x v="1"/>
    <x v="61"/>
    <x v="6"/>
    <x v="6"/>
    <n v="5343"/>
    <x v="0"/>
    <x v="18"/>
    <x v="4"/>
    <x v="4"/>
    <n v="17.97"/>
    <n v="1"/>
  </r>
  <r>
    <x v="18"/>
    <x v="0"/>
    <s v="2023-2024"/>
    <x v="0"/>
    <x v="41"/>
    <x v="5"/>
    <x v="5"/>
    <n v="7320"/>
    <x v="0"/>
    <x v="9"/>
    <x v="0"/>
    <x v="0"/>
    <n v="17.97"/>
    <n v="1"/>
  </r>
  <r>
    <x v="439"/>
    <x v="0"/>
    <s v="2023-2024"/>
    <x v="0"/>
    <x v="68"/>
    <x v="7"/>
    <x v="7"/>
    <n v="800"/>
    <x v="0"/>
    <x v="19"/>
    <x v="5"/>
    <x v="5"/>
    <n v="17.97"/>
    <n v="1"/>
  </r>
  <r>
    <x v="365"/>
    <x v="0"/>
    <s v="2023-2024"/>
    <x v="1"/>
    <x v="62"/>
    <x v="0"/>
    <x v="0"/>
    <n v="6112"/>
    <x v="0"/>
    <x v="14"/>
    <x v="1"/>
    <x v="1"/>
    <n v="17.97"/>
    <n v="1"/>
  </r>
  <r>
    <x v="440"/>
    <x v="0"/>
    <s v="2023-2024"/>
    <x v="0"/>
    <x v="93"/>
    <x v="4"/>
    <x v="4"/>
    <n v="3915"/>
    <x v="0"/>
    <x v="16"/>
    <x v="3"/>
    <x v="3"/>
    <n v="17.97"/>
    <n v="1"/>
  </r>
  <r>
    <x v="441"/>
    <x v="0"/>
    <s v="2023-2024"/>
    <x v="0"/>
    <x v="12"/>
    <x v="3"/>
    <x v="3"/>
    <n v="4068"/>
    <x v="0"/>
    <x v="10"/>
    <x v="5"/>
    <x v="5"/>
    <n v="17.97"/>
    <n v="1"/>
  </r>
  <r>
    <x v="442"/>
    <x v="1"/>
    <s v="2022-2023"/>
    <x v="0"/>
    <x v="20"/>
    <x v="4"/>
    <x v="4"/>
    <n v="3429"/>
    <x v="0"/>
    <x v="8"/>
    <x v="6"/>
    <x v="6"/>
    <n v="17.97"/>
    <n v="1"/>
  </r>
  <r>
    <x v="396"/>
    <x v="0"/>
    <s v="2023-2024"/>
    <x v="1"/>
    <x v="23"/>
    <x v="1"/>
    <x v="1"/>
    <n v="2650"/>
    <x v="0"/>
    <x v="11"/>
    <x v="2"/>
    <x v="2"/>
    <n v="17.97"/>
    <n v="1"/>
  </r>
  <r>
    <x v="286"/>
    <x v="0"/>
    <s v="2023-2024"/>
    <x v="0"/>
    <x v="45"/>
    <x v="3"/>
    <x v="3"/>
    <n v="4570"/>
    <x v="0"/>
    <x v="15"/>
    <x v="6"/>
    <x v="6"/>
    <n v="17.98"/>
    <n v="1"/>
  </r>
  <r>
    <x v="280"/>
    <x v="2"/>
    <s v="2024-2025"/>
    <x v="0"/>
    <x v="58"/>
    <x v="0"/>
    <x v="0"/>
    <n v="6027"/>
    <x v="0"/>
    <x v="0"/>
    <x v="4"/>
    <x v="4"/>
    <n v="17.98"/>
    <n v="1"/>
  </r>
  <r>
    <x v="134"/>
    <x v="0"/>
    <s v="2023-2024"/>
    <x v="1"/>
    <x v="13"/>
    <x v="1"/>
    <x v="1"/>
    <n v="2480"/>
    <x v="0"/>
    <x v="1"/>
    <x v="1"/>
    <x v="1"/>
    <n v="17.98"/>
    <n v="1"/>
  </r>
  <r>
    <x v="443"/>
    <x v="1"/>
    <s v="2022-2023"/>
    <x v="0"/>
    <x v="73"/>
    <x v="6"/>
    <x v="6"/>
    <n v="5607"/>
    <x v="0"/>
    <x v="18"/>
    <x v="1"/>
    <x v="1"/>
    <n v="17.98"/>
    <n v="1"/>
  </r>
  <r>
    <x v="430"/>
    <x v="0"/>
    <s v="2023-2024"/>
    <x v="1"/>
    <x v="76"/>
    <x v="1"/>
    <x v="1"/>
    <n v="2031"/>
    <x v="0"/>
    <x v="5"/>
    <x v="0"/>
    <x v="0"/>
    <n v="17.98"/>
    <n v="1"/>
  </r>
  <r>
    <x v="34"/>
    <x v="2"/>
    <s v="2024-2025"/>
    <x v="0"/>
    <x v="95"/>
    <x v="7"/>
    <x v="7"/>
    <n v="870"/>
    <x v="0"/>
    <x v="19"/>
    <x v="4"/>
    <x v="4"/>
    <n v="17.990000000000002"/>
    <n v="1"/>
  </r>
  <r>
    <x v="391"/>
    <x v="2"/>
    <s v="2024-2025"/>
    <x v="0"/>
    <x v="25"/>
    <x v="4"/>
    <x v="4"/>
    <n v="3550"/>
    <x v="0"/>
    <x v="8"/>
    <x v="0"/>
    <x v="0"/>
    <n v="17.990000000000002"/>
    <n v="1"/>
  </r>
  <r>
    <x v="148"/>
    <x v="1"/>
    <s v="2022-2023"/>
    <x v="0"/>
    <x v="19"/>
    <x v="1"/>
    <x v="1"/>
    <n v="2800"/>
    <x v="0"/>
    <x v="11"/>
    <x v="3"/>
    <x v="3"/>
    <n v="17.990000000000002"/>
    <n v="1"/>
  </r>
  <r>
    <x v="444"/>
    <x v="0"/>
    <s v="2023-2024"/>
    <x v="0"/>
    <x v="54"/>
    <x v="4"/>
    <x v="4"/>
    <n v="3030"/>
    <x v="0"/>
    <x v="7"/>
    <x v="3"/>
    <x v="3"/>
    <n v="17.990000000000002"/>
    <n v="1"/>
  </r>
  <r>
    <x v="393"/>
    <x v="0"/>
    <s v="2023-2024"/>
    <x v="0"/>
    <x v="7"/>
    <x v="4"/>
    <x v="4"/>
    <n v="3175"/>
    <x v="0"/>
    <x v="6"/>
    <x v="5"/>
    <x v="5"/>
    <n v="18"/>
    <n v="1"/>
  </r>
  <r>
    <x v="445"/>
    <x v="0"/>
    <s v="2023-2024"/>
    <x v="0"/>
    <x v="81"/>
    <x v="3"/>
    <x v="3"/>
    <n v="4680"/>
    <x v="0"/>
    <x v="17"/>
    <x v="3"/>
    <x v="3"/>
    <n v="18"/>
    <n v="1"/>
  </r>
  <r>
    <x v="64"/>
    <x v="1"/>
    <s v="2022-2023"/>
    <x v="0"/>
    <x v="60"/>
    <x v="1"/>
    <x v="1"/>
    <n v="2541"/>
    <x v="0"/>
    <x v="2"/>
    <x v="4"/>
    <x v="4"/>
    <n v="18"/>
    <n v="1"/>
  </r>
  <r>
    <x v="370"/>
    <x v="2"/>
    <s v="2024-2025"/>
    <x v="0"/>
    <x v="24"/>
    <x v="1"/>
    <x v="1"/>
    <n v="2120"/>
    <x v="0"/>
    <x v="4"/>
    <x v="3"/>
    <x v="3"/>
    <n v="18.010000000000002"/>
    <n v="1"/>
  </r>
  <r>
    <x v="446"/>
    <x v="2"/>
    <s v="2024-2025"/>
    <x v="0"/>
    <x v="9"/>
    <x v="4"/>
    <x v="4"/>
    <n v="3076"/>
    <x v="0"/>
    <x v="7"/>
    <x v="3"/>
    <x v="3"/>
    <n v="18.309999999999999"/>
    <n v="1"/>
  </r>
  <r>
    <x v="447"/>
    <x v="0"/>
    <s v="2023-2024"/>
    <x v="0"/>
    <x v="41"/>
    <x v="5"/>
    <x v="5"/>
    <n v="7320"/>
    <x v="0"/>
    <x v="9"/>
    <x v="3"/>
    <x v="3"/>
    <n v="18.5"/>
    <n v="1"/>
  </r>
  <r>
    <x v="448"/>
    <x v="0"/>
    <s v="2023-2024"/>
    <x v="0"/>
    <x v="19"/>
    <x v="1"/>
    <x v="1"/>
    <n v="2800"/>
    <x v="0"/>
    <x v="11"/>
    <x v="0"/>
    <x v="0"/>
    <n v="18.57"/>
    <n v="1"/>
  </r>
  <r>
    <x v="111"/>
    <x v="0"/>
    <s v="2023-2024"/>
    <x v="0"/>
    <x v="96"/>
    <x v="4"/>
    <x v="4"/>
    <n v="3690"/>
    <x v="0"/>
    <x v="16"/>
    <x v="6"/>
    <x v="6"/>
    <n v="18.579999999999998"/>
    <n v="1"/>
  </r>
  <r>
    <x v="83"/>
    <x v="1"/>
    <s v="2022-2023"/>
    <x v="1"/>
    <x v="47"/>
    <x v="1"/>
    <x v="1"/>
    <n v="2101"/>
    <x v="0"/>
    <x v="4"/>
    <x v="7"/>
    <x v="7"/>
    <n v="18.89"/>
    <n v="1"/>
  </r>
  <r>
    <x v="331"/>
    <x v="0"/>
    <s v="2023-2024"/>
    <x v="0"/>
    <x v="65"/>
    <x v="1"/>
    <x v="1"/>
    <n v="2131"/>
    <x v="0"/>
    <x v="4"/>
    <x v="5"/>
    <x v="5"/>
    <n v="18.950000000000003"/>
    <n v="1"/>
  </r>
  <r>
    <x v="449"/>
    <x v="0"/>
    <s v="2023-2024"/>
    <x v="0"/>
    <x v="11"/>
    <x v="5"/>
    <x v="5"/>
    <n v="7010"/>
    <x v="0"/>
    <x v="9"/>
    <x v="6"/>
    <x v="6"/>
    <n v="18.950000000000003"/>
    <n v="1"/>
  </r>
  <r>
    <x v="416"/>
    <x v="0"/>
    <s v="2023-2024"/>
    <x v="0"/>
    <x v="39"/>
    <x v="0"/>
    <x v="0"/>
    <n v="6330"/>
    <x v="0"/>
    <x v="14"/>
    <x v="2"/>
    <x v="2"/>
    <n v="18.97"/>
    <n v="1"/>
  </r>
  <r>
    <x v="49"/>
    <x v="2"/>
    <s v="2024-2025"/>
    <x v="1"/>
    <x v="26"/>
    <x v="0"/>
    <x v="0"/>
    <n v="6280"/>
    <x v="0"/>
    <x v="14"/>
    <x v="4"/>
    <x v="4"/>
    <n v="18.98"/>
    <n v="1"/>
  </r>
  <r>
    <x v="150"/>
    <x v="0"/>
    <s v="2023-2024"/>
    <x v="0"/>
    <x v="42"/>
    <x v="3"/>
    <x v="3"/>
    <n v="4870"/>
    <x v="0"/>
    <x v="12"/>
    <x v="2"/>
    <x v="2"/>
    <n v="18.990000000000002"/>
    <n v="1"/>
  </r>
  <r>
    <x v="311"/>
    <x v="0"/>
    <s v="2023-2024"/>
    <x v="0"/>
    <x v="61"/>
    <x v="6"/>
    <x v="6"/>
    <n v="5343"/>
    <x v="0"/>
    <x v="18"/>
    <x v="1"/>
    <x v="1"/>
    <n v="19"/>
    <n v="1"/>
  </r>
  <r>
    <x v="450"/>
    <x v="1"/>
    <s v="2022-2023"/>
    <x v="0"/>
    <x v="39"/>
    <x v="0"/>
    <x v="0"/>
    <n v="6330"/>
    <x v="0"/>
    <x v="14"/>
    <x v="0"/>
    <x v="0"/>
    <n v="19"/>
    <n v="1"/>
  </r>
  <r>
    <x v="80"/>
    <x v="1"/>
    <s v="2022-2023"/>
    <x v="0"/>
    <x v="49"/>
    <x v="4"/>
    <x v="4"/>
    <n v="3134"/>
    <x v="0"/>
    <x v="6"/>
    <x v="2"/>
    <x v="2"/>
    <n v="19"/>
    <n v="1"/>
  </r>
  <r>
    <x v="277"/>
    <x v="2"/>
    <s v="2024-2025"/>
    <x v="1"/>
    <x v="60"/>
    <x v="1"/>
    <x v="1"/>
    <n v="2541"/>
    <x v="0"/>
    <x v="2"/>
    <x v="3"/>
    <x v="3"/>
    <n v="19.18"/>
    <n v="1"/>
  </r>
  <r>
    <x v="451"/>
    <x v="2"/>
    <s v="2024-2025"/>
    <x v="0"/>
    <x v="61"/>
    <x v="6"/>
    <x v="6"/>
    <n v="5343"/>
    <x v="0"/>
    <x v="18"/>
    <x v="3"/>
    <x v="3"/>
    <n v="19.2"/>
    <n v="1"/>
  </r>
  <r>
    <x v="239"/>
    <x v="0"/>
    <s v="2023-2024"/>
    <x v="1"/>
    <x v="67"/>
    <x v="3"/>
    <x v="3"/>
    <n v="4551"/>
    <x v="0"/>
    <x v="15"/>
    <x v="5"/>
    <x v="5"/>
    <n v="19.34"/>
    <n v="1"/>
  </r>
  <r>
    <x v="74"/>
    <x v="2"/>
    <s v="2024-2025"/>
    <x v="0"/>
    <x v="11"/>
    <x v="5"/>
    <x v="5"/>
    <n v="7010"/>
    <x v="0"/>
    <x v="9"/>
    <x v="7"/>
    <x v="7"/>
    <n v="19.39"/>
    <n v="1"/>
  </r>
  <r>
    <x v="452"/>
    <x v="0"/>
    <s v="2023-2024"/>
    <x v="0"/>
    <x v="89"/>
    <x v="4"/>
    <x v="4"/>
    <n v="3136"/>
    <x v="0"/>
    <x v="6"/>
    <x v="1"/>
    <x v="1"/>
    <n v="19.48"/>
    <n v="1"/>
  </r>
  <r>
    <x v="270"/>
    <x v="0"/>
    <s v="2023-2024"/>
    <x v="0"/>
    <x v="82"/>
    <x v="3"/>
    <x v="3"/>
    <n v="4655"/>
    <x v="0"/>
    <x v="17"/>
    <x v="4"/>
    <x v="4"/>
    <n v="19.490000000000002"/>
    <n v="1"/>
  </r>
  <r>
    <x v="453"/>
    <x v="0"/>
    <s v="2023-2024"/>
    <x v="0"/>
    <x v="46"/>
    <x v="3"/>
    <x v="3"/>
    <n v="4740"/>
    <x v="0"/>
    <x v="17"/>
    <x v="5"/>
    <x v="5"/>
    <n v="19.55"/>
    <n v="1"/>
  </r>
  <r>
    <x v="219"/>
    <x v="1"/>
    <s v="2022-2023"/>
    <x v="0"/>
    <x v="38"/>
    <x v="3"/>
    <x v="3"/>
    <n v="4802"/>
    <x v="0"/>
    <x v="12"/>
    <x v="6"/>
    <x v="6"/>
    <n v="19.899999999999999"/>
    <n v="1"/>
  </r>
  <r>
    <x v="454"/>
    <x v="0"/>
    <s v="2023-2024"/>
    <x v="0"/>
    <x v="34"/>
    <x v="4"/>
    <x v="4"/>
    <n v="3018"/>
    <x v="0"/>
    <x v="7"/>
    <x v="6"/>
    <x v="6"/>
    <n v="19.95"/>
    <n v="1"/>
  </r>
  <r>
    <x v="455"/>
    <x v="0"/>
    <s v="2023-2024"/>
    <x v="0"/>
    <x v="8"/>
    <x v="1"/>
    <x v="1"/>
    <n v="2158"/>
    <x v="0"/>
    <x v="4"/>
    <x v="5"/>
    <x v="5"/>
    <n v="19.95"/>
    <n v="1"/>
  </r>
  <r>
    <x v="128"/>
    <x v="2"/>
    <s v="2024-2025"/>
    <x v="1"/>
    <x v="76"/>
    <x v="1"/>
    <x v="1"/>
    <n v="2031"/>
    <x v="0"/>
    <x v="5"/>
    <x v="1"/>
    <x v="1"/>
    <n v="19.95"/>
    <n v="1"/>
  </r>
  <r>
    <x v="254"/>
    <x v="2"/>
    <s v="2024-2025"/>
    <x v="0"/>
    <x v="74"/>
    <x v="1"/>
    <x v="1"/>
    <n v="2485"/>
    <x v="0"/>
    <x v="1"/>
    <x v="5"/>
    <x v="5"/>
    <n v="19.95"/>
    <n v="1"/>
  </r>
  <r>
    <x v="179"/>
    <x v="0"/>
    <s v="2023-2024"/>
    <x v="0"/>
    <x v="91"/>
    <x v="1"/>
    <x v="1"/>
    <n v="2064"/>
    <x v="0"/>
    <x v="5"/>
    <x v="6"/>
    <x v="6"/>
    <n v="19.96"/>
    <n v="1"/>
  </r>
  <r>
    <x v="382"/>
    <x v="1"/>
    <s v="2022-2023"/>
    <x v="0"/>
    <x v="87"/>
    <x v="2"/>
    <x v="2"/>
    <n v="2609"/>
    <x v="0"/>
    <x v="2"/>
    <x v="1"/>
    <x v="1"/>
    <n v="19.96"/>
    <n v="1"/>
  </r>
  <r>
    <x v="371"/>
    <x v="2"/>
    <s v="2024-2025"/>
    <x v="0"/>
    <x v="29"/>
    <x v="4"/>
    <x v="4"/>
    <n v="3500"/>
    <x v="0"/>
    <x v="8"/>
    <x v="5"/>
    <x v="5"/>
    <n v="19.96"/>
    <n v="1"/>
  </r>
  <r>
    <x v="265"/>
    <x v="1"/>
    <s v="2022-2023"/>
    <x v="1"/>
    <x v="47"/>
    <x v="1"/>
    <x v="1"/>
    <n v="2101"/>
    <x v="0"/>
    <x v="4"/>
    <x v="5"/>
    <x v="5"/>
    <n v="19.96"/>
    <n v="1"/>
  </r>
  <r>
    <x v="456"/>
    <x v="0"/>
    <s v="2023-2024"/>
    <x v="0"/>
    <x v="57"/>
    <x v="6"/>
    <x v="6"/>
    <n v="5082"/>
    <x v="0"/>
    <x v="13"/>
    <x v="6"/>
    <x v="6"/>
    <n v="19.96"/>
    <n v="1"/>
  </r>
  <r>
    <x v="151"/>
    <x v="2"/>
    <s v="2024-2025"/>
    <x v="1"/>
    <x v="84"/>
    <x v="3"/>
    <x v="3"/>
    <n v="4215"/>
    <x v="0"/>
    <x v="3"/>
    <x v="5"/>
    <x v="5"/>
    <n v="19.96"/>
    <n v="1"/>
  </r>
  <r>
    <x v="338"/>
    <x v="0"/>
    <s v="2023-2024"/>
    <x v="1"/>
    <x v="86"/>
    <x v="0"/>
    <x v="0"/>
    <n v="6725"/>
    <x v="0"/>
    <x v="20"/>
    <x v="2"/>
    <x v="2"/>
    <n v="19.98"/>
    <n v="1"/>
  </r>
  <r>
    <x v="361"/>
    <x v="2"/>
    <s v="2024-2025"/>
    <x v="0"/>
    <x v="43"/>
    <x v="1"/>
    <x v="1"/>
    <n v="2560"/>
    <x v="0"/>
    <x v="2"/>
    <x v="4"/>
    <x v="4"/>
    <n v="19.98"/>
    <n v="1"/>
  </r>
  <r>
    <x v="427"/>
    <x v="0"/>
    <s v="2023-2024"/>
    <x v="0"/>
    <x v="11"/>
    <x v="5"/>
    <x v="5"/>
    <n v="7010"/>
    <x v="0"/>
    <x v="9"/>
    <x v="3"/>
    <x v="3"/>
    <n v="19.98"/>
    <n v="1"/>
  </r>
  <r>
    <x v="367"/>
    <x v="0"/>
    <s v="2023-2024"/>
    <x v="1"/>
    <x v="47"/>
    <x v="1"/>
    <x v="1"/>
    <n v="2101"/>
    <x v="0"/>
    <x v="4"/>
    <x v="4"/>
    <x v="4"/>
    <n v="19.98"/>
    <n v="1"/>
  </r>
  <r>
    <x v="166"/>
    <x v="0"/>
    <s v="2023-2024"/>
    <x v="0"/>
    <x v="51"/>
    <x v="4"/>
    <x v="4"/>
    <n v="3630"/>
    <x v="0"/>
    <x v="16"/>
    <x v="9"/>
    <x v="9"/>
    <n v="19.98"/>
    <n v="1"/>
  </r>
  <r>
    <x v="117"/>
    <x v="2"/>
    <s v="2024-2025"/>
    <x v="0"/>
    <x v="55"/>
    <x v="3"/>
    <x v="3"/>
    <n v="4703"/>
    <x v="0"/>
    <x v="17"/>
    <x v="4"/>
    <x v="4"/>
    <n v="19.98"/>
    <n v="1"/>
  </r>
  <r>
    <x v="249"/>
    <x v="1"/>
    <s v="2022-2023"/>
    <x v="0"/>
    <x v="38"/>
    <x v="3"/>
    <x v="3"/>
    <n v="4802"/>
    <x v="0"/>
    <x v="12"/>
    <x v="3"/>
    <x v="3"/>
    <n v="19.989999999999998"/>
    <n v="1"/>
  </r>
  <r>
    <x v="457"/>
    <x v="1"/>
    <s v="2022-2023"/>
    <x v="0"/>
    <x v="11"/>
    <x v="5"/>
    <x v="5"/>
    <n v="7010"/>
    <x v="0"/>
    <x v="9"/>
    <x v="7"/>
    <x v="7"/>
    <n v="19.989999999999998"/>
    <n v="1"/>
  </r>
  <r>
    <x v="453"/>
    <x v="0"/>
    <s v="2023-2024"/>
    <x v="0"/>
    <x v="30"/>
    <x v="4"/>
    <x v="4"/>
    <n v="3131"/>
    <x v="0"/>
    <x v="6"/>
    <x v="3"/>
    <x v="3"/>
    <n v="19.989999999999998"/>
    <n v="1"/>
  </r>
  <r>
    <x v="108"/>
    <x v="1"/>
    <s v="2022-2023"/>
    <x v="0"/>
    <x v="90"/>
    <x v="3"/>
    <x v="3"/>
    <n v="4700"/>
    <x v="0"/>
    <x v="17"/>
    <x v="1"/>
    <x v="1"/>
    <n v="19.989999999999998"/>
    <n v="1"/>
  </r>
  <r>
    <x v="458"/>
    <x v="2"/>
    <s v="2024-2025"/>
    <x v="0"/>
    <x v="24"/>
    <x v="1"/>
    <x v="1"/>
    <n v="2120"/>
    <x v="0"/>
    <x v="4"/>
    <x v="3"/>
    <x v="3"/>
    <n v="19.989999999999998"/>
    <n v="1"/>
  </r>
  <r>
    <x v="53"/>
    <x v="0"/>
    <s v="2023-2024"/>
    <x v="0"/>
    <x v="66"/>
    <x v="3"/>
    <x v="3"/>
    <n v="4883"/>
    <x v="0"/>
    <x v="12"/>
    <x v="7"/>
    <x v="7"/>
    <n v="19.990000000000002"/>
    <n v="1"/>
  </r>
  <r>
    <x v="459"/>
    <x v="0"/>
    <s v="2023-2024"/>
    <x v="0"/>
    <x v="63"/>
    <x v="1"/>
    <x v="1"/>
    <n v="2015"/>
    <x v="0"/>
    <x v="5"/>
    <x v="3"/>
    <x v="3"/>
    <n v="20"/>
    <n v="1"/>
  </r>
  <r>
    <x v="460"/>
    <x v="1"/>
    <s v="2022-2023"/>
    <x v="0"/>
    <x v="87"/>
    <x v="2"/>
    <x v="2"/>
    <n v="2609"/>
    <x v="0"/>
    <x v="2"/>
    <x v="3"/>
    <x v="3"/>
    <n v="20"/>
    <n v="1"/>
  </r>
  <r>
    <x v="116"/>
    <x v="2"/>
    <s v="2024-2025"/>
    <x v="0"/>
    <x v="18"/>
    <x v="6"/>
    <x v="6"/>
    <n v="5168"/>
    <x v="0"/>
    <x v="13"/>
    <x v="1"/>
    <x v="1"/>
    <n v="20"/>
    <n v="1"/>
  </r>
  <r>
    <x v="461"/>
    <x v="2"/>
    <s v="2024-2025"/>
    <x v="1"/>
    <x v="26"/>
    <x v="0"/>
    <x v="0"/>
    <n v="6280"/>
    <x v="0"/>
    <x v="14"/>
    <x v="3"/>
    <x v="3"/>
    <n v="20.010000000000002"/>
    <n v="1"/>
  </r>
  <r>
    <x v="281"/>
    <x v="0"/>
    <s v="2023-2024"/>
    <x v="1"/>
    <x v="59"/>
    <x v="3"/>
    <x v="3"/>
    <n v="4509"/>
    <x v="0"/>
    <x v="3"/>
    <x v="8"/>
    <x v="8"/>
    <n v="20.18"/>
    <n v="1"/>
  </r>
  <r>
    <x v="286"/>
    <x v="0"/>
    <s v="2023-2024"/>
    <x v="1"/>
    <x v="23"/>
    <x v="1"/>
    <x v="1"/>
    <n v="2650"/>
    <x v="0"/>
    <x v="11"/>
    <x v="8"/>
    <x v="8"/>
    <n v="20.32"/>
    <n v="1"/>
  </r>
  <r>
    <x v="151"/>
    <x v="2"/>
    <s v="2024-2025"/>
    <x v="0"/>
    <x v="43"/>
    <x v="1"/>
    <x v="1"/>
    <n v="2560"/>
    <x v="0"/>
    <x v="2"/>
    <x v="4"/>
    <x v="4"/>
    <n v="20.5"/>
    <n v="1"/>
  </r>
  <r>
    <x v="462"/>
    <x v="1"/>
    <s v="2022-2023"/>
    <x v="1"/>
    <x v="52"/>
    <x v="3"/>
    <x v="3"/>
    <n v="4053"/>
    <x v="0"/>
    <x v="10"/>
    <x v="8"/>
    <x v="8"/>
    <n v="20.58"/>
    <n v="1"/>
  </r>
  <r>
    <x v="326"/>
    <x v="0"/>
    <s v="2023-2024"/>
    <x v="0"/>
    <x v="2"/>
    <x v="2"/>
    <x v="2"/>
    <n v="2617"/>
    <x v="0"/>
    <x v="2"/>
    <x v="3"/>
    <x v="3"/>
    <n v="20.59"/>
    <n v="1"/>
  </r>
  <r>
    <x v="54"/>
    <x v="0"/>
    <s v="2023-2024"/>
    <x v="0"/>
    <x v="15"/>
    <x v="1"/>
    <x v="1"/>
    <n v="2020"/>
    <x v="0"/>
    <x v="5"/>
    <x v="3"/>
    <x v="3"/>
    <n v="20.75"/>
    <n v="1"/>
  </r>
  <r>
    <x v="463"/>
    <x v="0"/>
    <s v="2023-2024"/>
    <x v="0"/>
    <x v="95"/>
    <x v="7"/>
    <x v="7"/>
    <n v="870"/>
    <x v="0"/>
    <x v="19"/>
    <x v="7"/>
    <x v="7"/>
    <n v="20.87"/>
    <n v="1"/>
  </r>
  <r>
    <x v="329"/>
    <x v="0"/>
    <s v="2023-2024"/>
    <x v="0"/>
    <x v="9"/>
    <x v="4"/>
    <x v="4"/>
    <n v="3076"/>
    <x v="0"/>
    <x v="7"/>
    <x v="7"/>
    <x v="7"/>
    <n v="20.9"/>
    <n v="1"/>
  </r>
  <r>
    <x v="464"/>
    <x v="2"/>
    <s v="2024-2025"/>
    <x v="0"/>
    <x v="40"/>
    <x v="4"/>
    <x v="4"/>
    <n v="3353"/>
    <x v="0"/>
    <x v="8"/>
    <x v="5"/>
    <x v="5"/>
    <n v="20.93"/>
    <n v="1"/>
  </r>
  <r>
    <x v="166"/>
    <x v="0"/>
    <s v="2023-2024"/>
    <x v="0"/>
    <x v="78"/>
    <x v="1"/>
    <x v="1"/>
    <n v="2141"/>
    <x v="0"/>
    <x v="4"/>
    <x v="6"/>
    <x v="6"/>
    <n v="20.94"/>
    <n v="1"/>
  </r>
  <r>
    <x v="465"/>
    <x v="1"/>
    <s v="2022-2023"/>
    <x v="0"/>
    <x v="69"/>
    <x v="4"/>
    <x v="4"/>
    <n v="3199"/>
    <x v="0"/>
    <x v="6"/>
    <x v="5"/>
    <x v="5"/>
    <n v="20.950000000000003"/>
    <n v="1"/>
  </r>
  <r>
    <x v="466"/>
    <x v="2"/>
    <s v="2024-2025"/>
    <x v="0"/>
    <x v="91"/>
    <x v="1"/>
    <x v="1"/>
    <n v="2064"/>
    <x v="0"/>
    <x v="5"/>
    <x v="7"/>
    <x v="7"/>
    <n v="20.96"/>
    <n v="1"/>
  </r>
  <r>
    <x v="360"/>
    <x v="2"/>
    <s v="2024-2025"/>
    <x v="0"/>
    <x v="44"/>
    <x v="4"/>
    <x v="4"/>
    <n v="3977"/>
    <x v="0"/>
    <x v="16"/>
    <x v="1"/>
    <x v="1"/>
    <n v="20.97"/>
    <n v="1"/>
  </r>
  <r>
    <x v="467"/>
    <x v="0"/>
    <s v="2023-2024"/>
    <x v="0"/>
    <x v="45"/>
    <x v="3"/>
    <x v="3"/>
    <n v="4570"/>
    <x v="0"/>
    <x v="15"/>
    <x v="7"/>
    <x v="7"/>
    <n v="20.97"/>
    <n v="1"/>
  </r>
  <r>
    <x v="468"/>
    <x v="2"/>
    <s v="2024-2025"/>
    <x v="0"/>
    <x v="18"/>
    <x v="6"/>
    <x v="6"/>
    <n v="5168"/>
    <x v="0"/>
    <x v="13"/>
    <x v="1"/>
    <x v="1"/>
    <n v="20.97"/>
    <n v="1"/>
  </r>
  <r>
    <x v="384"/>
    <x v="1"/>
    <s v="2022-2023"/>
    <x v="0"/>
    <x v="11"/>
    <x v="5"/>
    <x v="5"/>
    <n v="7010"/>
    <x v="0"/>
    <x v="9"/>
    <x v="3"/>
    <x v="3"/>
    <n v="20.98"/>
    <n v="1"/>
  </r>
  <r>
    <x v="469"/>
    <x v="1"/>
    <s v="2022-2023"/>
    <x v="0"/>
    <x v="24"/>
    <x v="1"/>
    <x v="1"/>
    <n v="2120"/>
    <x v="0"/>
    <x v="4"/>
    <x v="0"/>
    <x v="0"/>
    <n v="20.98"/>
    <n v="1"/>
  </r>
  <r>
    <x v="470"/>
    <x v="0"/>
    <s v="2023-2024"/>
    <x v="0"/>
    <x v="65"/>
    <x v="1"/>
    <x v="1"/>
    <n v="2131"/>
    <x v="0"/>
    <x v="4"/>
    <x v="4"/>
    <x v="4"/>
    <n v="20.990000000000002"/>
    <n v="1"/>
  </r>
  <r>
    <x v="471"/>
    <x v="2"/>
    <s v="2024-2025"/>
    <x v="0"/>
    <x v="63"/>
    <x v="1"/>
    <x v="1"/>
    <n v="2015"/>
    <x v="0"/>
    <x v="5"/>
    <x v="1"/>
    <x v="1"/>
    <n v="21"/>
    <n v="1"/>
  </r>
  <r>
    <x v="354"/>
    <x v="1"/>
    <s v="2022-2023"/>
    <x v="0"/>
    <x v="61"/>
    <x v="6"/>
    <x v="6"/>
    <n v="5343"/>
    <x v="0"/>
    <x v="18"/>
    <x v="0"/>
    <x v="0"/>
    <n v="21"/>
    <n v="1"/>
  </r>
  <r>
    <x v="472"/>
    <x v="0"/>
    <s v="2023-2024"/>
    <x v="0"/>
    <x v="61"/>
    <x v="6"/>
    <x v="6"/>
    <n v="5343"/>
    <x v="0"/>
    <x v="18"/>
    <x v="2"/>
    <x v="2"/>
    <n v="21"/>
    <n v="1"/>
  </r>
  <r>
    <x v="473"/>
    <x v="1"/>
    <s v="2022-2023"/>
    <x v="0"/>
    <x v="71"/>
    <x v="6"/>
    <x v="6"/>
    <n v="5043"/>
    <x v="0"/>
    <x v="13"/>
    <x v="3"/>
    <x v="3"/>
    <n v="21"/>
    <n v="1"/>
  </r>
  <r>
    <x v="113"/>
    <x v="2"/>
    <s v="2024-2025"/>
    <x v="0"/>
    <x v="72"/>
    <x v="4"/>
    <x v="4"/>
    <n v="3931"/>
    <x v="0"/>
    <x v="16"/>
    <x v="9"/>
    <x v="9"/>
    <n v="21"/>
    <n v="1"/>
  </r>
  <r>
    <x v="474"/>
    <x v="0"/>
    <s v="2023-2024"/>
    <x v="1"/>
    <x v="30"/>
    <x v="4"/>
    <x v="4"/>
    <n v="3131"/>
    <x v="0"/>
    <x v="6"/>
    <x v="3"/>
    <x v="3"/>
    <n v="21"/>
    <n v="1"/>
  </r>
  <r>
    <x v="142"/>
    <x v="1"/>
    <s v="2022-2023"/>
    <x v="1"/>
    <x v="56"/>
    <x v="1"/>
    <x v="1"/>
    <n v="2795"/>
    <x v="0"/>
    <x v="11"/>
    <x v="4"/>
    <x v="4"/>
    <n v="21.310000000000002"/>
    <n v="1"/>
  </r>
  <r>
    <x v="475"/>
    <x v="0"/>
    <s v="2023-2024"/>
    <x v="1"/>
    <x v="36"/>
    <x v="4"/>
    <x v="4"/>
    <n v="3148"/>
    <x v="0"/>
    <x v="6"/>
    <x v="0"/>
    <x v="0"/>
    <n v="21.48"/>
    <n v="1"/>
  </r>
  <r>
    <x v="476"/>
    <x v="1"/>
    <s v="2022-2023"/>
    <x v="0"/>
    <x v="4"/>
    <x v="1"/>
    <x v="1"/>
    <n v="2154"/>
    <x v="0"/>
    <x v="4"/>
    <x v="4"/>
    <x v="4"/>
    <n v="21.490000000000002"/>
    <n v="1"/>
  </r>
  <r>
    <x v="461"/>
    <x v="2"/>
    <s v="2024-2025"/>
    <x v="0"/>
    <x v="43"/>
    <x v="1"/>
    <x v="1"/>
    <n v="2560"/>
    <x v="0"/>
    <x v="2"/>
    <x v="3"/>
    <x v="3"/>
    <n v="21.5"/>
    <n v="1"/>
  </r>
  <r>
    <x v="477"/>
    <x v="1"/>
    <s v="2022-2023"/>
    <x v="0"/>
    <x v="36"/>
    <x v="4"/>
    <x v="4"/>
    <n v="3148"/>
    <x v="0"/>
    <x v="6"/>
    <x v="3"/>
    <x v="3"/>
    <n v="21.75"/>
    <n v="1"/>
  </r>
  <r>
    <x v="478"/>
    <x v="2"/>
    <s v="2024-2025"/>
    <x v="0"/>
    <x v="7"/>
    <x v="4"/>
    <x v="4"/>
    <n v="3175"/>
    <x v="0"/>
    <x v="6"/>
    <x v="2"/>
    <x v="2"/>
    <n v="21.81"/>
    <n v="1"/>
  </r>
  <r>
    <x v="250"/>
    <x v="0"/>
    <s v="2023-2024"/>
    <x v="1"/>
    <x v="60"/>
    <x v="1"/>
    <x v="1"/>
    <n v="2541"/>
    <x v="0"/>
    <x v="2"/>
    <x v="6"/>
    <x v="6"/>
    <n v="21.94"/>
    <n v="1"/>
  </r>
  <r>
    <x v="233"/>
    <x v="1"/>
    <s v="2022-2023"/>
    <x v="0"/>
    <x v="22"/>
    <x v="1"/>
    <x v="1"/>
    <n v="2539"/>
    <x v="0"/>
    <x v="2"/>
    <x v="5"/>
    <x v="5"/>
    <n v="21.95"/>
    <n v="1"/>
  </r>
  <r>
    <x v="12"/>
    <x v="0"/>
    <s v="2023-2024"/>
    <x v="0"/>
    <x v="54"/>
    <x v="4"/>
    <x v="4"/>
    <n v="3030"/>
    <x v="0"/>
    <x v="7"/>
    <x v="5"/>
    <x v="5"/>
    <n v="21.96"/>
    <n v="1"/>
  </r>
  <r>
    <x v="288"/>
    <x v="1"/>
    <s v="2022-2023"/>
    <x v="0"/>
    <x v="7"/>
    <x v="4"/>
    <x v="4"/>
    <n v="3175"/>
    <x v="0"/>
    <x v="6"/>
    <x v="1"/>
    <x v="1"/>
    <n v="21.97"/>
    <n v="1"/>
  </r>
  <r>
    <x v="56"/>
    <x v="2"/>
    <s v="2024-2025"/>
    <x v="1"/>
    <x v="84"/>
    <x v="3"/>
    <x v="3"/>
    <n v="4215"/>
    <x v="0"/>
    <x v="3"/>
    <x v="2"/>
    <x v="2"/>
    <n v="21.97"/>
    <n v="1"/>
  </r>
  <r>
    <x v="189"/>
    <x v="2"/>
    <s v="2024-2025"/>
    <x v="1"/>
    <x v="16"/>
    <x v="0"/>
    <x v="0"/>
    <n v="6030"/>
    <x v="0"/>
    <x v="0"/>
    <x v="5"/>
    <x v="5"/>
    <n v="21.98"/>
    <n v="1"/>
  </r>
  <r>
    <x v="479"/>
    <x v="2"/>
    <s v="2024-2025"/>
    <x v="0"/>
    <x v="6"/>
    <x v="0"/>
    <x v="0"/>
    <n v="6010"/>
    <x v="0"/>
    <x v="0"/>
    <x v="7"/>
    <x v="7"/>
    <n v="21.99"/>
    <n v="1"/>
  </r>
  <r>
    <x v="480"/>
    <x v="0"/>
    <s v="2023-2024"/>
    <x v="0"/>
    <x v="92"/>
    <x v="3"/>
    <x v="3"/>
    <n v="4305"/>
    <x v="0"/>
    <x v="3"/>
    <x v="2"/>
    <x v="2"/>
    <n v="21.990000000000002"/>
    <n v="1"/>
  </r>
  <r>
    <x v="31"/>
    <x v="1"/>
    <s v="2022-2023"/>
    <x v="0"/>
    <x v="7"/>
    <x v="4"/>
    <x v="4"/>
    <n v="3175"/>
    <x v="0"/>
    <x v="6"/>
    <x v="3"/>
    <x v="3"/>
    <n v="22"/>
    <n v="1"/>
  </r>
  <r>
    <x v="136"/>
    <x v="0"/>
    <s v="2023-2024"/>
    <x v="0"/>
    <x v="51"/>
    <x v="4"/>
    <x v="4"/>
    <n v="3630"/>
    <x v="0"/>
    <x v="16"/>
    <x v="4"/>
    <x v="4"/>
    <n v="22"/>
    <n v="1"/>
  </r>
  <r>
    <x v="442"/>
    <x v="1"/>
    <s v="2022-2023"/>
    <x v="0"/>
    <x v="43"/>
    <x v="1"/>
    <x v="1"/>
    <n v="2560"/>
    <x v="0"/>
    <x v="2"/>
    <x v="0"/>
    <x v="0"/>
    <n v="22.25"/>
    <n v="1"/>
  </r>
  <r>
    <x v="481"/>
    <x v="2"/>
    <s v="2024-2025"/>
    <x v="0"/>
    <x v="73"/>
    <x v="6"/>
    <x v="6"/>
    <n v="5607"/>
    <x v="0"/>
    <x v="18"/>
    <x v="2"/>
    <x v="2"/>
    <n v="22.29"/>
    <n v="1"/>
  </r>
  <r>
    <x v="123"/>
    <x v="2"/>
    <s v="2024-2025"/>
    <x v="1"/>
    <x v="56"/>
    <x v="1"/>
    <x v="1"/>
    <n v="2795"/>
    <x v="0"/>
    <x v="11"/>
    <x v="3"/>
    <x v="3"/>
    <n v="22.41"/>
    <n v="1"/>
  </r>
  <r>
    <x v="482"/>
    <x v="2"/>
    <s v="2024-2025"/>
    <x v="0"/>
    <x v="28"/>
    <x v="1"/>
    <x v="1"/>
    <n v="2830"/>
    <x v="0"/>
    <x v="11"/>
    <x v="5"/>
    <x v="5"/>
    <n v="22.93"/>
    <n v="1"/>
  </r>
  <r>
    <x v="483"/>
    <x v="0"/>
    <s v="2023-2024"/>
    <x v="1"/>
    <x v="16"/>
    <x v="0"/>
    <x v="0"/>
    <n v="6030"/>
    <x v="0"/>
    <x v="0"/>
    <x v="6"/>
    <x v="6"/>
    <n v="22.939999999999998"/>
    <n v="1"/>
  </r>
  <r>
    <x v="354"/>
    <x v="1"/>
    <s v="2022-2023"/>
    <x v="1"/>
    <x v="49"/>
    <x v="4"/>
    <x v="4"/>
    <n v="3134"/>
    <x v="0"/>
    <x v="6"/>
    <x v="5"/>
    <x v="5"/>
    <n v="22.939999999999998"/>
    <n v="1"/>
  </r>
  <r>
    <x v="484"/>
    <x v="0"/>
    <s v="2023-2024"/>
    <x v="0"/>
    <x v="1"/>
    <x v="1"/>
    <x v="1"/>
    <n v="2478"/>
    <x v="0"/>
    <x v="1"/>
    <x v="7"/>
    <x v="7"/>
    <n v="22.97"/>
    <n v="1"/>
  </r>
  <r>
    <x v="189"/>
    <x v="2"/>
    <s v="2024-2025"/>
    <x v="0"/>
    <x v="12"/>
    <x v="3"/>
    <x v="3"/>
    <n v="4068"/>
    <x v="0"/>
    <x v="10"/>
    <x v="1"/>
    <x v="1"/>
    <n v="22.990000000000002"/>
    <n v="1"/>
  </r>
  <r>
    <x v="330"/>
    <x v="0"/>
    <s v="2023-2024"/>
    <x v="0"/>
    <x v="31"/>
    <x v="1"/>
    <x v="1"/>
    <n v="2116"/>
    <x v="0"/>
    <x v="4"/>
    <x v="5"/>
    <x v="5"/>
    <n v="23"/>
    <n v="1"/>
  </r>
  <r>
    <x v="279"/>
    <x v="2"/>
    <s v="2024-2025"/>
    <x v="0"/>
    <x v="6"/>
    <x v="0"/>
    <x v="0"/>
    <n v="6010"/>
    <x v="0"/>
    <x v="0"/>
    <x v="3"/>
    <x v="3"/>
    <n v="23"/>
    <n v="1"/>
  </r>
  <r>
    <x v="201"/>
    <x v="1"/>
    <s v="2022-2023"/>
    <x v="0"/>
    <x v="64"/>
    <x v="1"/>
    <x v="1"/>
    <n v="2350"/>
    <x v="0"/>
    <x v="1"/>
    <x v="3"/>
    <x v="3"/>
    <n v="23.16"/>
    <n v="1"/>
  </r>
  <r>
    <x v="56"/>
    <x v="2"/>
    <s v="2024-2025"/>
    <x v="0"/>
    <x v="38"/>
    <x v="3"/>
    <x v="3"/>
    <n v="4802"/>
    <x v="0"/>
    <x v="12"/>
    <x v="2"/>
    <x v="2"/>
    <n v="23.18"/>
    <n v="1"/>
  </r>
  <r>
    <x v="314"/>
    <x v="0"/>
    <s v="2023-2024"/>
    <x v="1"/>
    <x v="94"/>
    <x v="5"/>
    <x v="5"/>
    <n v="7250"/>
    <x v="0"/>
    <x v="9"/>
    <x v="0"/>
    <x v="0"/>
    <n v="23.38"/>
    <n v="1"/>
  </r>
  <r>
    <x v="233"/>
    <x v="1"/>
    <s v="2022-2023"/>
    <x v="1"/>
    <x v="47"/>
    <x v="1"/>
    <x v="1"/>
    <n v="2101"/>
    <x v="0"/>
    <x v="4"/>
    <x v="4"/>
    <x v="4"/>
    <n v="23.39"/>
    <n v="1"/>
  </r>
  <r>
    <x v="178"/>
    <x v="0"/>
    <s v="2023-2024"/>
    <x v="0"/>
    <x v="80"/>
    <x v="0"/>
    <x v="0"/>
    <n v="6109"/>
    <x v="0"/>
    <x v="14"/>
    <x v="2"/>
    <x v="2"/>
    <n v="23.490000000000002"/>
    <n v="1"/>
  </r>
  <r>
    <x v="485"/>
    <x v="2"/>
    <s v="2024-2025"/>
    <x v="1"/>
    <x v="10"/>
    <x v="4"/>
    <x v="4"/>
    <n v="3551"/>
    <x v="0"/>
    <x v="8"/>
    <x v="6"/>
    <x v="6"/>
    <n v="23.76"/>
    <n v="1"/>
  </r>
  <r>
    <x v="258"/>
    <x v="0"/>
    <s v="2023-2024"/>
    <x v="0"/>
    <x v="80"/>
    <x v="0"/>
    <x v="0"/>
    <n v="6109"/>
    <x v="0"/>
    <x v="14"/>
    <x v="6"/>
    <x v="6"/>
    <n v="23.89"/>
    <n v="1"/>
  </r>
  <r>
    <x v="363"/>
    <x v="2"/>
    <s v="2024-2025"/>
    <x v="0"/>
    <x v="64"/>
    <x v="1"/>
    <x v="1"/>
    <n v="2350"/>
    <x v="0"/>
    <x v="1"/>
    <x v="8"/>
    <x v="8"/>
    <n v="23.9"/>
    <n v="1"/>
  </r>
  <r>
    <x v="148"/>
    <x v="1"/>
    <s v="2022-2023"/>
    <x v="0"/>
    <x v="8"/>
    <x v="1"/>
    <x v="1"/>
    <n v="2158"/>
    <x v="0"/>
    <x v="4"/>
    <x v="6"/>
    <x v="6"/>
    <n v="23.92"/>
    <n v="1"/>
  </r>
  <r>
    <x v="192"/>
    <x v="1"/>
    <s v="2022-2023"/>
    <x v="0"/>
    <x v="24"/>
    <x v="1"/>
    <x v="1"/>
    <n v="2120"/>
    <x v="0"/>
    <x v="4"/>
    <x v="6"/>
    <x v="6"/>
    <n v="23.92"/>
    <n v="1"/>
  </r>
  <r>
    <x v="333"/>
    <x v="1"/>
    <s v="2022-2023"/>
    <x v="0"/>
    <x v="33"/>
    <x v="4"/>
    <x v="4"/>
    <n v="3280"/>
    <x v="0"/>
    <x v="8"/>
    <x v="2"/>
    <x v="2"/>
    <n v="23.92"/>
    <n v="1"/>
  </r>
  <r>
    <x v="228"/>
    <x v="0"/>
    <s v="2023-2024"/>
    <x v="0"/>
    <x v="2"/>
    <x v="2"/>
    <x v="2"/>
    <n v="2617"/>
    <x v="0"/>
    <x v="2"/>
    <x v="8"/>
    <x v="8"/>
    <n v="23.94"/>
    <n v="1"/>
  </r>
  <r>
    <x v="189"/>
    <x v="2"/>
    <s v="2024-2025"/>
    <x v="0"/>
    <x v="41"/>
    <x v="5"/>
    <x v="5"/>
    <n v="7320"/>
    <x v="0"/>
    <x v="9"/>
    <x v="4"/>
    <x v="4"/>
    <n v="23.94"/>
    <n v="1"/>
  </r>
  <r>
    <x v="486"/>
    <x v="1"/>
    <s v="2022-2023"/>
    <x v="1"/>
    <x v="67"/>
    <x v="3"/>
    <x v="3"/>
    <n v="4551"/>
    <x v="0"/>
    <x v="15"/>
    <x v="6"/>
    <x v="6"/>
    <n v="23.94"/>
    <n v="1"/>
  </r>
  <r>
    <x v="487"/>
    <x v="0"/>
    <s v="2023-2024"/>
    <x v="1"/>
    <x v="36"/>
    <x v="4"/>
    <x v="4"/>
    <n v="3148"/>
    <x v="0"/>
    <x v="6"/>
    <x v="2"/>
    <x v="2"/>
    <n v="23.94"/>
    <n v="1"/>
  </r>
  <r>
    <x v="488"/>
    <x v="2"/>
    <s v="2024-2025"/>
    <x v="0"/>
    <x v="58"/>
    <x v="0"/>
    <x v="0"/>
    <n v="6027"/>
    <x v="0"/>
    <x v="0"/>
    <x v="4"/>
    <x v="4"/>
    <n v="23.94"/>
    <n v="1"/>
  </r>
  <r>
    <x v="489"/>
    <x v="0"/>
    <s v="2023-2024"/>
    <x v="1"/>
    <x v="13"/>
    <x v="1"/>
    <x v="1"/>
    <n v="2480"/>
    <x v="0"/>
    <x v="1"/>
    <x v="4"/>
    <x v="4"/>
    <n v="23.94"/>
    <n v="1"/>
  </r>
  <r>
    <x v="298"/>
    <x v="1"/>
    <s v="2022-2023"/>
    <x v="1"/>
    <x v="80"/>
    <x v="0"/>
    <x v="0"/>
    <n v="6109"/>
    <x v="0"/>
    <x v="14"/>
    <x v="5"/>
    <x v="5"/>
    <n v="23.94"/>
    <n v="1"/>
  </r>
  <r>
    <x v="163"/>
    <x v="0"/>
    <s v="2023-2024"/>
    <x v="0"/>
    <x v="5"/>
    <x v="1"/>
    <x v="1"/>
    <n v="2067"/>
    <x v="0"/>
    <x v="5"/>
    <x v="3"/>
    <x v="3"/>
    <n v="23.96"/>
    <n v="1"/>
  </r>
  <r>
    <x v="457"/>
    <x v="1"/>
    <s v="2022-2023"/>
    <x v="0"/>
    <x v="68"/>
    <x v="7"/>
    <x v="7"/>
    <n v="800"/>
    <x v="0"/>
    <x v="19"/>
    <x v="2"/>
    <x v="2"/>
    <n v="23.96"/>
    <n v="1"/>
  </r>
  <r>
    <x v="173"/>
    <x v="0"/>
    <s v="2023-2024"/>
    <x v="1"/>
    <x v="10"/>
    <x v="4"/>
    <x v="4"/>
    <n v="3551"/>
    <x v="0"/>
    <x v="8"/>
    <x v="5"/>
    <x v="5"/>
    <n v="23.96"/>
    <n v="1"/>
  </r>
  <r>
    <x v="406"/>
    <x v="2"/>
    <s v="2024-2025"/>
    <x v="0"/>
    <x v="82"/>
    <x v="3"/>
    <x v="3"/>
    <n v="4655"/>
    <x v="0"/>
    <x v="17"/>
    <x v="4"/>
    <x v="4"/>
    <n v="23.96"/>
    <n v="1"/>
  </r>
  <r>
    <x v="167"/>
    <x v="2"/>
    <s v="2024-2025"/>
    <x v="0"/>
    <x v="17"/>
    <x v="3"/>
    <x v="3"/>
    <n v="4825"/>
    <x v="0"/>
    <x v="12"/>
    <x v="1"/>
    <x v="1"/>
    <n v="23.96"/>
    <n v="1"/>
  </r>
  <r>
    <x v="467"/>
    <x v="0"/>
    <s v="2023-2024"/>
    <x v="0"/>
    <x v="18"/>
    <x v="6"/>
    <x v="6"/>
    <n v="5168"/>
    <x v="0"/>
    <x v="13"/>
    <x v="6"/>
    <x v="6"/>
    <n v="23.96"/>
    <n v="1"/>
  </r>
  <r>
    <x v="35"/>
    <x v="0"/>
    <s v="2023-2024"/>
    <x v="1"/>
    <x v="50"/>
    <x v="4"/>
    <x v="4"/>
    <n v="3179"/>
    <x v="0"/>
    <x v="6"/>
    <x v="0"/>
    <x v="0"/>
    <n v="23.96"/>
    <n v="1"/>
  </r>
  <r>
    <x v="325"/>
    <x v="1"/>
    <s v="2022-2023"/>
    <x v="0"/>
    <x v="20"/>
    <x v="4"/>
    <x v="4"/>
    <n v="3429"/>
    <x v="0"/>
    <x v="8"/>
    <x v="0"/>
    <x v="0"/>
    <n v="23.96"/>
    <n v="1"/>
  </r>
  <r>
    <x v="490"/>
    <x v="0"/>
    <s v="2023-2024"/>
    <x v="0"/>
    <x v="21"/>
    <x v="3"/>
    <x v="3"/>
    <n v="4012"/>
    <x v="0"/>
    <x v="10"/>
    <x v="2"/>
    <x v="2"/>
    <n v="23.96"/>
    <n v="1"/>
  </r>
  <r>
    <x v="418"/>
    <x v="2"/>
    <s v="2024-2025"/>
    <x v="0"/>
    <x v="88"/>
    <x v="6"/>
    <x v="6"/>
    <n v="5011"/>
    <x v="0"/>
    <x v="13"/>
    <x v="2"/>
    <x v="2"/>
    <n v="23.96"/>
    <n v="1"/>
  </r>
  <r>
    <x v="491"/>
    <x v="0"/>
    <s v="2023-2024"/>
    <x v="0"/>
    <x v="40"/>
    <x v="4"/>
    <x v="4"/>
    <n v="3353"/>
    <x v="0"/>
    <x v="8"/>
    <x v="9"/>
    <x v="9"/>
    <n v="23.97"/>
    <n v="1"/>
  </r>
  <r>
    <x v="97"/>
    <x v="0"/>
    <s v="2023-2024"/>
    <x v="1"/>
    <x v="30"/>
    <x v="4"/>
    <x v="4"/>
    <n v="3131"/>
    <x v="0"/>
    <x v="6"/>
    <x v="0"/>
    <x v="0"/>
    <n v="23.97"/>
    <n v="1"/>
  </r>
  <r>
    <x v="319"/>
    <x v="0"/>
    <s v="2023-2024"/>
    <x v="0"/>
    <x v="95"/>
    <x v="7"/>
    <x v="7"/>
    <n v="870"/>
    <x v="0"/>
    <x v="19"/>
    <x v="3"/>
    <x v="3"/>
    <n v="23.98"/>
    <n v="1"/>
  </r>
  <r>
    <x v="37"/>
    <x v="2"/>
    <s v="2024-2025"/>
    <x v="0"/>
    <x v="48"/>
    <x v="3"/>
    <x v="3"/>
    <n v="4566"/>
    <x v="0"/>
    <x v="15"/>
    <x v="7"/>
    <x v="7"/>
    <n v="23.990000000000002"/>
    <n v="1"/>
  </r>
  <r>
    <x v="95"/>
    <x v="1"/>
    <s v="2022-2023"/>
    <x v="0"/>
    <x v="90"/>
    <x v="3"/>
    <x v="3"/>
    <n v="4700"/>
    <x v="0"/>
    <x v="17"/>
    <x v="3"/>
    <x v="3"/>
    <n v="23.990000000000002"/>
    <n v="1"/>
  </r>
  <r>
    <x v="492"/>
    <x v="1"/>
    <s v="2022-2023"/>
    <x v="1"/>
    <x v="10"/>
    <x v="4"/>
    <x v="4"/>
    <n v="3551"/>
    <x v="0"/>
    <x v="8"/>
    <x v="9"/>
    <x v="9"/>
    <n v="24.04"/>
    <n v="1"/>
  </r>
  <r>
    <x v="225"/>
    <x v="0"/>
    <s v="2023-2024"/>
    <x v="1"/>
    <x v="83"/>
    <x v="0"/>
    <x v="0"/>
    <n v="6052"/>
    <x v="0"/>
    <x v="0"/>
    <x v="5"/>
    <x v="5"/>
    <n v="24.08"/>
    <n v="1"/>
  </r>
  <r>
    <x v="397"/>
    <x v="0"/>
    <s v="2023-2024"/>
    <x v="1"/>
    <x v="62"/>
    <x v="0"/>
    <x v="0"/>
    <n v="6112"/>
    <x v="0"/>
    <x v="14"/>
    <x v="3"/>
    <x v="3"/>
    <n v="24.42"/>
    <n v="1"/>
  </r>
  <r>
    <x v="124"/>
    <x v="2"/>
    <s v="2024-2025"/>
    <x v="0"/>
    <x v="58"/>
    <x v="0"/>
    <x v="0"/>
    <n v="6027"/>
    <x v="0"/>
    <x v="0"/>
    <x v="7"/>
    <x v="7"/>
    <n v="24.439999999999998"/>
    <n v="1"/>
  </r>
  <r>
    <x v="95"/>
    <x v="1"/>
    <s v="2022-2023"/>
    <x v="0"/>
    <x v="54"/>
    <x v="4"/>
    <x v="4"/>
    <n v="3030"/>
    <x v="0"/>
    <x v="7"/>
    <x v="4"/>
    <x v="4"/>
    <n v="24.45"/>
    <n v="1"/>
  </r>
  <r>
    <x v="250"/>
    <x v="0"/>
    <s v="2023-2024"/>
    <x v="0"/>
    <x v="73"/>
    <x v="6"/>
    <x v="6"/>
    <n v="5607"/>
    <x v="0"/>
    <x v="18"/>
    <x v="3"/>
    <x v="3"/>
    <n v="24.46"/>
    <n v="1"/>
  </r>
  <r>
    <x v="493"/>
    <x v="1"/>
    <s v="2022-2023"/>
    <x v="0"/>
    <x v="90"/>
    <x v="3"/>
    <x v="3"/>
    <n v="4700"/>
    <x v="0"/>
    <x v="17"/>
    <x v="7"/>
    <x v="7"/>
    <n v="24.490000000000002"/>
    <n v="1"/>
  </r>
  <r>
    <x v="494"/>
    <x v="2"/>
    <s v="2024-2025"/>
    <x v="1"/>
    <x v="56"/>
    <x v="1"/>
    <x v="1"/>
    <n v="2795"/>
    <x v="0"/>
    <x v="11"/>
    <x v="0"/>
    <x v="0"/>
    <n v="24.58"/>
    <n v="1"/>
  </r>
  <r>
    <x v="162"/>
    <x v="1"/>
    <s v="2022-2023"/>
    <x v="1"/>
    <x v="56"/>
    <x v="1"/>
    <x v="1"/>
    <n v="2795"/>
    <x v="0"/>
    <x v="11"/>
    <x v="7"/>
    <x v="7"/>
    <n v="24.880000000000003"/>
    <n v="1"/>
  </r>
  <r>
    <x v="379"/>
    <x v="2"/>
    <s v="2024-2025"/>
    <x v="1"/>
    <x v="35"/>
    <x v="3"/>
    <x v="3"/>
    <n v="4558"/>
    <x v="0"/>
    <x v="15"/>
    <x v="2"/>
    <x v="2"/>
    <n v="24.93"/>
    <n v="1"/>
  </r>
  <r>
    <x v="338"/>
    <x v="0"/>
    <s v="2023-2024"/>
    <x v="0"/>
    <x v="89"/>
    <x v="4"/>
    <x v="4"/>
    <n v="3136"/>
    <x v="0"/>
    <x v="6"/>
    <x v="6"/>
    <x v="6"/>
    <n v="24.95"/>
    <n v="1"/>
  </r>
  <r>
    <x v="33"/>
    <x v="2"/>
    <s v="2024-2025"/>
    <x v="1"/>
    <x v="10"/>
    <x v="4"/>
    <x v="4"/>
    <n v="3551"/>
    <x v="0"/>
    <x v="8"/>
    <x v="6"/>
    <x v="6"/>
    <n v="24.95"/>
    <n v="1"/>
  </r>
  <r>
    <x v="424"/>
    <x v="0"/>
    <s v="2023-2024"/>
    <x v="0"/>
    <x v="35"/>
    <x v="3"/>
    <x v="3"/>
    <n v="4558"/>
    <x v="0"/>
    <x v="15"/>
    <x v="4"/>
    <x v="4"/>
    <n v="24.95"/>
    <n v="1"/>
  </r>
  <r>
    <x v="143"/>
    <x v="2"/>
    <s v="2024-2025"/>
    <x v="1"/>
    <x v="60"/>
    <x v="1"/>
    <x v="1"/>
    <n v="2541"/>
    <x v="0"/>
    <x v="2"/>
    <x v="5"/>
    <x v="5"/>
    <n v="24.97"/>
    <n v="1"/>
  </r>
  <r>
    <x v="458"/>
    <x v="2"/>
    <s v="2024-2025"/>
    <x v="1"/>
    <x v="56"/>
    <x v="1"/>
    <x v="1"/>
    <n v="2795"/>
    <x v="0"/>
    <x v="11"/>
    <x v="9"/>
    <x v="9"/>
    <n v="24.99"/>
    <n v="1"/>
  </r>
  <r>
    <x v="351"/>
    <x v="0"/>
    <s v="2023-2024"/>
    <x v="0"/>
    <x v="45"/>
    <x v="3"/>
    <x v="3"/>
    <n v="4570"/>
    <x v="0"/>
    <x v="15"/>
    <x v="7"/>
    <x v="7"/>
    <n v="24.99"/>
    <n v="1"/>
  </r>
  <r>
    <x v="361"/>
    <x v="2"/>
    <s v="2024-2025"/>
    <x v="0"/>
    <x v="14"/>
    <x v="1"/>
    <x v="1"/>
    <n v="2790"/>
    <x v="0"/>
    <x v="11"/>
    <x v="7"/>
    <x v="7"/>
    <n v="24.99"/>
    <n v="1"/>
  </r>
  <r>
    <x v="302"/>
    <x v="0"/>
    <s v="2023-2024"/>
    <x v="0"/>
    <x v="14"/>
    <x v="1"/>
    <x v="1"/>
    <n v="2790"/>
    <x v="0"/>
    <x v="11"/>
    <x v="3"/>
    <x v="3"/>
    <n v="24.99"/>
    <n v="1"/>
  </r>
  <r>
    <x v="173"/>
    <x v="0"/>
    <s v="2023-2024"/>
    <x v="0"/>
    <x v="70"/>
    <x v="4"/>
    <x v="4"/>
    <n v="3400"/>
    <x v="0"/>
    <x v="8"/>
    <x v="0"/>
    <x v="0"/>
    <n v="24.990000000000002"/>
    <n v="1"/>
  </r>
  <r>
    <x v="495"/>
    <x v="2"/>
    <s v="2024-2025"/>
    <x v="0"/>
    <x v="33"/>
    <x v="4"/>
    <x v="4"/>
    <n v="3280"/>
    <x v="0"/>
    <x v="8"/>
    <x v="4"/>
    <x v="4"/>
    <n v="25"/>
    <n v="1"/>
  </r>
  <r>
    <x v="496"/>
    <x v="2"/>
    <s v="2024-2025"/>
    <x v="0"/>
    <x v="13"/>
    <x v="1"/>
    <x v="1"/>
    <n v="2480"/>
    <x v="0"/>
    <x v="1"/>
    <x v="5"/>
    <x v="5"/>
    <n v="25"/>
    <n v="1"/>
  </r>
  <r>
    <x v="82"/>
    <x v="2"/>
    <s v="2024-2025"/>
    <x v="0"/>
    <x v="57"/>
    <x v="6"/>
    <x v="6"/>
    <n v="5082"/>
    <x v="0"/>
    <x v="13"/>
    <x v="3"/>
    <x v="3"/>
    <n v="25"/>
    <n v="1"/>
  </r>
  <r>
    <x v="497"/>
    <x v="0"/>
    <s v="2023-2024"/>
    <x v="0"/>
    <x v="33"/>
    <x v="4"/>
    <x v="4"/>
    <n v="3280"/>
    <x v="0"/>
    <x v="8"/>
    <x v="1"/>
    <x v="1"/>
    <n v="25"/>
    <n v="1"/>
  </r>
  <r>
    <x v="498"/>
    <x v="0"/>
    <s v="2023-2024"/>
    <x v="0"/>
    <x v="35"/>
    <x v="3"/>
    <x v="3"/>
    <n v="4558"/>
    <x v="0"/>
    <x v="15"/>
    <x v="3"/>
    <x v="3"/>
    <n v="25.19"/>
    <n v="1"/>
  </r>
  <r>
    <x v="188"/>
    <x v="0"/>
    <s v="2023-2024"/>
    <x v="0"/>
    <x v="28"/>
    <x v="1"/>
    <x v="1"/>
    <n v="2830"/>
    <x v="0"/>
    <x v="11"/>
    <x v="1"/>
    <x v="1"/>
    <n v="25.2"/>
    <n v="1"/>
  </r>
  <r>
    <x v="55"/>
    <x v="0"/>
    <s v="2023-2024"/>
    <x v="0"/>
    <x v="4"/>
    <x v="1"/>
    <x v="1"/>
    <n v="2154"/>
    <x v="0"/>
    <x v="4"/>
    <x v="0"/>
    <x v="0"/>
    <n v="25.5"/>
    <n v="1"/>
  </r>
  <r>
    <x v="499"/>
    <x v="0"/>
    <s v="2023-2024"/>
    <x v="0"/>
    <x v="69"/>
    <x v="4"/>
    <x v="4"/>
    <n v="3199"/>
    <x v="0"/>
    <x v="6"/>
    <x v="1"/>
    <x v="1"/>
    <n v="25.52"/>
    <n v="1"/>
  </r>
  <r>
    <x v="361"/>
    <x v="2"/>
    <s v="2024-2025"/>
    <x v="0"/>
    <x v="39"/>
    <x v="0"/>
    <x v="0"/>
    <n v="6330"/>
    <x v="0"/>
    <x v="14"/>
    <x v="3"/>
    <x v="3"/>
    <n v="25.6"/>
    <n v="1"/>
  </r>
  <r>
    <x v="139"/>
    <x v="2"/>
    <s v="2024-2025"/>
    <x v="0"/>
    <x v="19"/>
    <x v="1"/>
    <x v="1"/>
    <n v="2800"/>
    <x v="0"/>
    <x v="11"/>
    <x v="7"/>
    <x v="7"/>
    <n v="25.77"/>
    <n v="1"/>
  </r>
  <r>
    <x v="399"/>
    <x v="0"/>
    <s v="2023-2024"/>
    <x v="0"/>
    <x v="52"/>
    <x v="3"/>
    <x v="3"/>
    <n v="4053"/>
    <x v="0"/>
    <x v="10"/>
    <x v="8"/>
    <x v="8"/>
    <n v="25.79"/>
    <n v="1"/>
  </r>
  <r>
    <x v="500"/>
    <x v="1"/>
    <s v="2022-2023"/>
    <x v="0"/>
    <x v="93"/>
    <x v="4"/>
    <x v="4"/>
    <n v="3915"/>
    <x v="0"/>
    <x v="16"/>
    <x v="1"/>
    <x v="1"/>
    <n v="25.84"/>
    <n v="1"/>
  </r>
  <r>
    <x v="65"/>
    <x v="2"/>
    <s v="2024-2025"/>
    <x v="1"/>
    <x v="0"/>
    <x v="0"/>
    <x v="0"/>
    <n v="6021"/>
    <x v="0"/>
    <x v="0"/>
    <x v="5"/>
    <x v="5"/>
    <n v="25.92"/>
    <n v="1"/>
  </r>
  <r>
    <x v="128"/>
    <x v="2"/>
    <s v="2024-2025"/>
    <x v="1"/>
    <x v="23"/>
    <x v="1"/>
    <x v="1"/>
    <n v="2650"/>
    <x v="0"/>
    <x v="11"/>
    <x v="6"/>
    <x v="6"/>
    <n v="25.93"/>
    <n v="1"/>
  </r>
  <r>
    <x v="501"/>
    <x v="1"/>
    <s v="2022-2023"/>
    <x v="1"/>
    <x v="48"/>
    <x v="3"/>
    <x v="3"/>
    <n v="4566"/>
    <x v="0"/>
    <x v="15"/>
    <x v="5"/>
    <x v="5"/>
    <n v="25.95"/>
    <n v="1"/>
  </r>
  <r>
    <x v="411"/>
    <x v="1"/>
    <s v="2022-2023"/>
    <x v="0"/>
    <x v="77"/>
    <x v="5"/>
    <x v="5"/>
    <n v="7018"/>
    <x v="0"/>
    <x v="9"/>
    <x v="1"/>
    <x v="1"/>
    <n v="25.95"/>
    <n v="1"/>
  </r>
  <r>
    <x v="366"/>
    <x v="1"/>
    <s v="2022-2023"/>
    <x v="0"/>
    <x v="51"/>
    <x v="4"/>
    <x v="4"/>
    <n v="3630"/>
    <x v="0"/>
    <x v="16"/>
    <x v="5"/>
    <x v="5"/>
    <n v="25.95"/>
    <n v="1"/>
  </r>
  <r>
    <x v="303"/>
    <x v="1"/>
    <s v="2022-2023"/>
    <x v="0"/>
    <x v="88"/>
    <x v="6"/>
    <x v="6"/>
    <n v="5011"/>
    <x v="0"/>
    <x v="13"/>
    <x v="7"/>
    <x v="7"/>
    <n v="25.95"/>
    <n v="1"/>
  </r>
  <r>
    <x v="325"/>
    <x v="1"/>
    <s v="2022-2023"/>
    <x v="0"/>
    <x v="17"/>
    <x v="3"/>
    <x v="3"/>
    <n v="4825"/>
    <x v="0"/>
    <x v="12"/>
    <x v="4"/>
    <x v="4"/>
    <n v="25.96"/>
    <n v="1"/>
  </r>
  <r>
    <x v="384"/>
    <x v="1"/>
    <s v="2022-2023"/>
    <x v="0"/>
    <x v="91"/>
    <x v="1"/>
    <x v="1"/>
    <n v="2064"/>
    <x v="0"/>
    <x v="5"/>
    <x v="0"/>
    <x v="0"/>
    <n v="25.98"/>
    <n v="1"/>
  </r>
  <r>
    <x v="502"/>
    <x v="0"/>
    <s v="2023-2024"/>
    <x v="1"/>
    <x v="1"/>
    <x v="1"/>
    <x v="1"/>
    <n v="2478"/>
    <x v="0"/>
    <x v="1"/>
    <x v="0"/>
    <x v="0"/>
    <n v="25.98"/>
    <n v="1"/>
  </r>
  <r>
    <x v="503"/>
    <x v="0"/>
    <s v="2023-2024"/>
    <x v="1"/>
    <x v="42"/>
    <x v="3"/>
    <x v="3"/>
    <n v="4870"/>
    <x v="0"/>
    <x v="12"/>
    <x v="0"/>
    <x v="0"/>
    <n v="25.98"/>
    <n v="1"/>
  </r>
  <r>
    <x v="504"/>
    <x v="2"/>
    <s v="2024-2025"/>
    <x v="1"/>
    <x v="36"/>
    <x v="4"/>
    <x v="4"/>
    <n v="3148"/>
    <x v="0"/>
    <x v="6"/>
    <x v="0"/>
    <x v="0"/>
    <n v="25.98"/>
    <n v="1"/>
  </r>
  <r>
    <x v="41"/>
    <x v="1"/>
    <s v="2022-2023"/>
    <x v="0"/>
    <x v="5"/>
    <x v="1"/>
    <x v="1"/>
    <n v="2067"/>
    <x v="0"/>
    <x v="5"/>
    <x v="9"/>
    <x v="9"/>
    <n v="25.98"/>
    <n v="1"/>
  </r>
  <r>
    <x v="505"/>
    <x v="1"/>
    <s v="2022-2023"/>
    <x v="0"/>
    <x v="44"/>
    <x v="4"/>
    <x v="4"/>
    <n v="3977"/>
    <x v="0"/>
    <x v="16"/>
    <x v="0"/>
    <x v="0"/>
    <n v="25.98"/>
    <n v="1"/>
  </r>
  <r>
    <x v="506"/>
    <x v="0"/>
    <s v="2023-2024"/>
    <x v="0"/>
    <x v="8"/>
    <x v="1"/>
    <x v="1"/>
    <n v="2158"/>
    <x v="0"/>
    <x v="4"/>
    <x v="3"/>
    <x v="3"/>
    <n v="25.98"/>
    <n v="1"/>
  </r>
  <r>
    <x v="235"/>
    <x v="1"/>
    <s v="2022-2023"/>
    <x v="0"/>
    <x v="87"/>
    <x v="2"/>
    <x v="2"/>
    <n v="2609"/>
    <x v="0"/>
    <x v="2"/>
    <x v="3"/>
    <x v="3"/>
    <n v="25.98"/>
    <n v="1"/>
  </r>
  <r>
    <x v="507"/>
    <x v="0"/>
    <s v="2023-2024"/>
    <x v="0"/>
    <x v="45"/>
    <x v="3"/>
    <x v="3"/>
    <n v="4570"/>
    <x v="0"/>
    <x v="15"/>
    <x v="9"/>
    <x v="9"/>
    <n v="25.98"/>
    <n v="1"/>
  </r>
  <r>
    <x v="182"/>
    <x v="1"/>
    <s v="2022-2023"/>
    <x v="1"/>
    <x v="62"/>
    <x v="0"/>
    <x v="0"/>
    <n v="6112"/>
    <x v="0"/>
    <x v="14"/>
    <x v="0"/>
    <x v="0"/>
    <n v="25.98"/>
    <n v="1"/>
  </r>
  <r>
    <x v="342"/>
    <x v="0"/>
    <s v="2023-2024"/>
    <x v="0"/>
    <x v="93"/>
    <x v="4"/>
    <x v="4"/>
    <n v="3915"/>
    <x v="0"/>
    <x v="16"/>
    <x v="0"/>
    <x v="0"/>
    <n v="25.98"/>
    <n v="1"/>
  </r>
  <r>
    <x v="508"/>
    <x v="0"/>
    <s v="2023-2024"/>
    <x v="0"/>
    <x v="35"/>
    <x v="3"/>
    <x v="3"/>
    <n v="4558"/>
    <x v="0"/>
    <x v="15"/>
    <x v="0"/>
    <x v="0"/>
    <n v="25.98"/>
    <n v="1"/>
  </r>
  <r>
    <x v="509"/>
    <x v="0"/>
    <s v="2023-2024"/>
    <x v="1"/>
    <x v="72"/>
    <x v="4"/>
    <x v="4"/>
    <n v="3931"/>
    <x v="0"/>
    <x v="16"/>
    <x v="0"/>
    <x v="0"/>
    <n v="25.98"/>
    <n v="1"/>
  </r>
  <r>
    <x v="241"/>
    <x v="0"/>
    <s v="2023-2024"/>
    <x v="0"/>
    <x v="37"/>
    <x v="1"/>
    <x v="1"/>
    <n v="2750"/>
    <x v="0"/>
    <x v="11"/>
    <x v="3"/>
    <x v="3"/>
    <n v="25.98"/>
    <n v="1"/>
  </r>
  <r>
    <x v="157"/>
    <x v="2"/>
    <s v="2024-2025"/>
    <x v="0"/>
    <x v="31"/>
    <x v="1"/>
    <x v="1"/>
    <n v="2116"/>
    <x v="0"/>
    <x v="4"/>
    <x v="0"/>
    <x v="0"/>
    <n v="25.98"/>
    <n v="1"/>
  </r>
  <r>
    <x v="358"/>
    <x v="1"/>
    <s v="2022-2023"/>
    <x v="1"/>
    <x v="50"/>
    <x v="4"/>
    <x v="4"/>
    <n v="3179"/>
    <x v="0"/>
    <x v="6"/>
    <x v="0"/>
    <x v="0"/>
    <n v="25.98"/>
    <n v="1"/>
  </r>
  <r>
    <x v="510"/>
    <x v="1"/>
    <s v="2022-2023"/>
    <x v="0"/>
    <x v="84"/>
    <x v="3"/>
    <x v="3"/>
    <n v="4215"/>
    <x v="0"/>
    <x v="3"/>
    <x v="0"/>
    <x v="0"/>
    <n v="25.98"/>
    <n v="1"/>
  </r>
  <r>
    <x v="137"/>
    <x v="2"/>
    <s v="2024-2025"/>
    <x v="0"/>
    <x v="20"/>
    <x v="4"/>
    <x v="4"/>
    <n v="3429"/>
    <x v="0"/>
    <x v="8"/>
    <x v="4"/>
    <x v="4"/>
    <n v="25.98"/>
    <n v="1"/>
  </r>
  <r>
    <x v="469"/>
    <x v="1"/>
    <s v="2022-2023"/>
    <x v="0"/>
    <x v="22"/>
    <x v="1"/>
    <x v="1"/>
    <n v="2539"/>
    <x v="0"/>
    <x v="2"/>
    <x v="3"/>
    <x v="3"/>
    <n v="25.98"/>
    <n v="1"/>
  </r>
  <r>
    <x v="24"/>
    <x v="0"/>
    <s v="2023-2024"/>
    <x v="0"/>
    <x v="46"/>
    <x v="3"/>
    <x v="3"/>
    <n v="4740"/>
    <x v="0"/>
    <x v="17"/>
    <x v="9"/>
    <x v="9"/>
    <n v="26"/>
    <n v="1"/>
  </r>
  <r>
    <x v="320"/>
    <x v="2"/>
    <s v="2024-2025"/>
    <x v="0"/>
    <x v="65"/>
    <x v="1"/>
    <x v="1"/>
    <n v="2131"/>
    <x v="0"/>
    <x v="4"/>
    <x v="3"/>
    <x v="3"/>
    <n v="26"/>
    <n v="1"/>
  </r>
  <r>
    <x v="511"/>
    <x v="2"/>
    <s v="2024-2025"/>
    <x v="1"/>
    <x v="2"/>
    <x v="2"/>
    <x v="2"/>
    <n v="2617"/>
    <x v="0"/>
    <x v="2"/>
    <x v="3"/>
    <x v="3"/>
    <n v="26.28"/>
    <n v="1"/>
  </r>
  <r>
    <x v="512"/>
    <x v="0"/>
    <s v="2023-2024"/>
    <x v="1"/>
    <x v="59"/>
    <x v="3"/>
    <x v="3"/>
    <n v="4509"/>
    <x v="0"/>
    <x v="3"/>
    <x v="8"/>
    <x v="8"/>
    <n v="26.41"/>
    <n v="1"/>
  </r>
  <r>
    <x v="433"/>
    <x v="0"/>
    <s v="2023-2024"/>
    <x v="0"/>
    <x v="63"/>
    <x v="1"/>
    <x v="1"/>
    <n v="2015"/>
    <x v="0"/>
    <x v="5"/>
    <x v="3"/>
    <x v="3"/>
    <n v="26.810000000000002"/>
    <n v="1"/>
  </r>
  <r>
    <x v="70"/>
    <x v="0"/>
    <s v="2023-2024"/>
    <x v="0"/>
    <x v="18"/>
    <x v="6"/>
    <x v="6"/>
    <n v="5168"/>
    <x v="0"/>
    <x v="13"/>
    <x v="7"/>
    <x v="7"/>
    <n v="26.9"/>
    <n v="1"/>
  </r>
  <r>
    <x v="513"/>
    <x v="2"/>
    <s v="2024-2025"/>
    <x v="1"/>
    <x v="18"/>
    <x v="6"/>
    <x v="6"/>
    <n v="5168"/>
    <x v="0"/>
    <x v="13"/>
    <x v="2"/>
    <x v="2"/>
    <n v="26.91"/>
    <n v="1"/>
  </r>
  <r>
    <x v="514"/>
    <x v="1"/>
    <s v="2022-2023"/>
    <x v="0"/>
    <x v="69"/>
    <x v="4"/>
    <x v="4"/>
    <n v="3199"/>
    <x v="0"/>
    <x v="6"/>
    <x v="4"/>
    <x v="4"/>
    <n v="26.95"/>
    <n v="1"/>
  </r>
  <r>
    <x v="84"/>
    <x v="2"/>
    <s v="2024-2025"/>
    <x v="1"/>
    <x v="37"/>
    <x v="1"/>
    <x v="1"/>
    <n v="2750"/>
    <x v="0"/>
    <x v="11"/>
    <x v="1"/>
    <x v="1"/>
    <n v="26.950000000000003"/>
    <n v="1"/>
  </r>
  <r>
    <x v="515"/>
    <x v="0"/>
    <s v="2023-2024"/>
    <x v="1"/>
    <x v="94"/>
    <x v="5"/>
    <x v="5"/>
    <n v="7250"/>
    <x v="0"/>
    <x v="9"/>
    <x v="4"/>
    <x v="4"/>
    <n v="26.97"/>
    <n v="1"/>
  </r>
  <r>
    <x v="219"/>
    <x v="1"/>
    <s v="2022-2023"/>
    <x v="0"/>
    <x v="24"/>
    <x v="1"/>
    <x v="1"/>
    <n v="2120"/>
    <x v="0"/>
    <x v="4"/>
    <x v="7"/>
    <x v="7"/>
    <n v="26.979999999999997"/>
    <n v="1"/>
  </r>
  <r>
    <x v="58"/>
    <x v="2"/>
    <s v="2024-2025"/>
    <x v="0"/>
    <x v="66"/>
    <x v="3"/>
    <x v="3"/>
    <n v="4883"/>
    <x v="0"/>
    <x v="12"/>
    <x v="2"/>
    <x v="2"/>
    <n v="26.98"/>
    <n v="1"/>
  </r>
  <r>
    <x v="435"/>
    <x v="0"/>
    <s v="2023-2024"/>
    <x v="0"/>
    <x v="66"/>
    <x v="3"/>
    <x v="3"/>
    <n v="4883"/>
    <x v="0"/>
    <x v="12"/>
    <x v="3"/>
    <x v="3"/>
    <n v="26.98"/>
    <n v="1"/>
  </r>
  <r>
    <x v="97"/>
    <x v="0"/>
    <s v="2023-2024"/>
    <x v="0"/>
    <x v="30"/>
    <x v="4"/>
    <x v="4"/>
    <n v="3131"/>
    <x v="0"/>
    <x v="6"/>
    <x v="3"/>
    <x v="3"/>
    <n v="26.98"/>
    <n v="1"/>
  </r>
  <r>
    <x v="19"/>
    <x v="0"/>
    <s v="2023-2024"/>
    <x v="0"/>
    <x v="41"/>
    <x v="5"/>
    <x v="5"/>
    <n v="7320"/>
    <x v="0"/>
    <x v="9"/>
    <x v="2"/>
    <x v="2"/>
    <n v="26.990000000000002"/>
    <n v="1"/>
  </r>
  <r>
    <x v="172"/>
    <x v="1"/>
    <s v="2022-2023"/>
    <x v="0"/>
    <x v="27"/>
    <x v="4"/>
    <x v="4"/>
    <n v="3066"/>
    <x v="0"/>
    <x v="7"/>
    <x v="2"/>
    <x v="2"/>
    <n v="27"/>
    <n v="1"/>
  </r>
  <r>
    <x v="89"/>
    <x v="0"/>
    <s v="2023-2024"/>
    <x v="0"/>
    <x v="87"/>
    <x v="2"/>
    <x v="2"/>
    <n v="2609"/>
    <x v="0"/>
    <x v="2"/>
    <x v="5"/>
    <x v="5"/>
    <n v="27.18"/>
    <n v="1"/>
  </r>
  <r>
    <x v="6"/>
    <x v="1"/>
    <s v="2022-2023"/>
    <x v="0"/>
    <x v="35"/>
    <x v="3"/>
    <x v="3"/>
    <n v="4558"/>
    <x v="0"/>
    <x v="15"/>
    <x v="1"/>
    <x v="1"/>
    <n v="27.27"/>
    <n v="1"/>
  </r>
  <r>
    <x v="351"/>
    <x v="0"/>
    <s v="2023-2024"/>
    <x v="0"/>
    <x v="2"/>
    <x v="2"/>
    <x v="2"/>
    <n v="2617"/>
    <x v="0"/>
    <x v="2"/>
    <x v="4"/>
    <x v="4"/>
    <n v="27.36"/>
    <n v="1"/>
  </r>
  <r>
    <x v="516"/>
    <x v="2"/>
    <s v="2024-2025"/>
    <x v="0"/>
    <x v="74"/>
    <x v="1"/>
    <x v="1"/>
    <n v="2485"/>
    <x v="0"/>
    <x v="1"/>
    <x v="2"/>
    <x v="2"/>
    <n v="27.38"/>
    <n v="1"/>
  </r>
  <r>
    <x v="189"/>
    <x v="2"/>
    <s v="2024-2025"/>
    <x v="1"/>
    <x v="2"/>
    <x v="2"/>
    <x v="2"/>
    <n v="2617"/>
    <x v="0"/>
    <x v="2"/>
    <x v="0"/>
    <x v="0"/>
    <n v="27.48"/>
    <n v="1"/>
  </r>
  <r>
    <x v="517"/>
    <x v="1"/>
    <s v="2022-2023"/>
    <x v="0"/>
    <x v="81"/>
    <x v="3"/>
    <x v="3"/>
    <n v="4680"/>
    <x v="0"/>
    <x v="17"/>
    <x v="3"/>
    <x v="3"/>
    <n v="27.5"/>
    <n v="1"/>
  </r>
  <r>
    <x v="428"/>
    <x v="0"/>
    <s v="2023-2024"/>
    <x v="1"/>
    <x v="18"/>
    <x v="6"/>
    <x v="6"/>
    <n v="5168"/>
    <x v="0"/>
    <x v="13"/>
    <x v="2"/>
    <x v="2"/>
    <n v="27.53"/>
    <n v="1"/>
  </r>
  <r>
    <x v="427"/>
    <x v="0"/>
    <s v="2023-2024"/>
    <x v="0"/>
    <x v="9"/>
    <x v="4"/>
    <x v="4"/>
    <n v="3076"/>
    <x v="0"/>
    <x v="7"/>
    <x v="8"/>
    <x v="8"/>
    <n v="27.62"/>
    <n v="1"/>
  </r>
  <r>
    <x v="51"/>
    <x v="0"/>
    <s v="2023-2024"/>
    <x v="0"/>
    <x v="60"/>
    <x v="1"/>
    <x v="1"/>
    <n v="2541"/>
    <x v="0"/>
    <x v="2"/>
    <x v="1"/>
    <x v="1"/>
    <n v="27.72"/>
    <n v="1"/>
  </r>
  <r>
    <x v="244"/>
    <x v="0"/>
    <s v="2023-2024"/>
    <x v="0"/>
    <x v="94"/>
    <x v="5"/>
    <x v="5"/>
    <n v="7250"/>
    <x v="0"/>
    <x v="9"/>
    <x v="3"/>
    <x v="3"/>
    <n v="27.86"/>
    <n v="1"/>
  </r>
  <r>
    <x v="518"/>
    <x v="0"/>
    <s v="2023-2024"/>
    <x v="0"/>
    <x v="29"/>
    <x v="4"/>
    <x v="4"/>
    <n v="3500"/>
    <x v="0"/>
    <x v="8"/>
    <x v="4"/>
    <x v="4"/>
    <n v="27.93"/>
    <n v="1"/>
  </r>
  <r>
    <x v="468"/>
    <x v="2"/>
    <s v="2024-2025"/>
    <x v="1"/>
    <x v="79"/>
    <x v="6"/>
    <x v="6"/>
    <n v="5290"/>
    <x v="0"/>
    <x v="18"/>
    <x v="5"/>
    <x v="5"/>
    <n v="27.94"/>
    <n v="1"/>
  </r>
  <r>
    <x v="269"/>
    <x v="1"/>
    <s v="2022-2023"/>
    <x v="0"/>
    <x v="57"/>
    <x v="6"/>
    <x v="6"/>
    <n v="5082"/>
    <x v="0"/>
    <x v="13"/>
    <x v="5"/>
    <x v="5"/>
    <n v="27.94"/>
    <n v="1"/>
  </r>
  <r>
    <x v="178"/>
    <x v="0"/>
    <s v="2023-2024"/>
    <x v="0"/>
    <x v="84"/>
    <x v="3"/>
    <x v="3"/>
    <n v="4215"/>
    <x v="0"/>
    <x v="3"/>
    <x v="6"/>
    <x v="6"/>
    <n v="27.94"/>
    <n v="1"/>
  </r>
  <r>
    <x v="519"/>
    <x v="2"/>
    <s v="2024-2025"/>
    <x v="0"/>
    <x v="3"/>
    <x v="3"/>
    <x v="3"/>
    <n v="4220"/>
    <x v="0"/>
    <x v="3"/>
    <x v="6"/>
    <x v="6"/>
    <n v="27.96"/>
    <n v="1"/>
  </r>
  <r>
    <x v="257"/>
    <x v="1"/>
    <s v="2022-2023"/>
    <x v="0"/>
    <x v="96"/>
    <x v="4"/>
    <x v="4"/>
    <n v="3690"/>
    <x v="0"/>
    <x v="16"/>
    <x v="4"/>
    <x v="4"/>
    <n v="27.96"/>
    <n v="1"/>
  </r>
  <r>
    <x v="236"/>
    <x v="0"/>
    <s v="2023-2024"/>
    <x v="1"/>
    <x v="53"/>
    <x v="3"/>
    <x v="3"/>
    <n v="4119"/>
    <x v="0"/>
    <x v="10"/>
    <x v="0"/>
    <x v="0"/>
    <n v="27.97"/>
    <n v="1"/>
  </r>
  <r>
    <x v="263"/>
    <x v="0"/>
    <s v="2023-2024"/>
    <x v="1"/>
    <x v="53"/>
    <x v="3"/>
    <x v="3"/>
    <n v="4119"/>
    <x v="0"/>
    <x v="10"/>
    <x v="4"/>
    <x v="4"/>
    <n v="27.97"/>
    <n v="1"/>
  </r>
  <r>
    <x v="318"/>
    <x v="0"/>
    <s v="2023-2024"/>
    <x v="0"/>
    <x v="8"/>
    <x v="1"/>
    <x v="1"/>
    <n v="2158"/>
    <x v="0"/>
    <x v="4"/>
    <x v="2"/>
    <x v="2"/>
    <n v="27.98"/>
    <n v="1"/>
  </r>
  <r>
    <x v="455"/>
    <x v="0"/>
    <s v="2023-2024"/>
    <x v="0"/>
    <x v="81"/>
    <x v="3"/>
    <x v="3"/>
    <n v="4680"/>
    <x v="0"/>
    <x v="17"/>
    <x v="3"/>
    <x v="3"/>
    <n v="27.98"/>
    <n v="1"/>
  </r>
  <r>
    <x v="12"/>
    <x v="0"/>
    <s v="2023-2024"/>
    <x v="0"/>
    <x v="70"/>
    <x v="4"/>
    <x v="4"/>
    <n v="3400"/>
    <x v="0"/>
    <x v="8"/>
    <x v="3"/>
    <x v="3"/>
    <n v="27.98"/>
    <n v="1"/>
  </r>
  <r>
    <x v="418"/>
    <x v="2"/>
    <s v="2024-2025"/>
    <x v="0"/>
    <x v="44"/>
    <x v="4"/>
    <x v="4"/>
    <n v="3977"/>
    <x v="0"/>
    <x v="16"/>
    <x v="0"/>
    <x v="0"/>
    <n v="27.990000000000002"/>
    <n v="1"/>
  </r>
  <r>
    <x v="202"/>
    <x v="2"/>
    <s v="2024-2025"/>
    <x v="0"/>
    <x v="1"/>
    <x v="1"/>
    <x v="1"/>
    <n v="2478"/>
    <x v="0"/>
    <x v="1"/>
    <x v="2"/>
    <x v="2"/>
    <n v="28"/>
    <n v="1"/>
  </r>
  <r>
    <x v="514"/>
    <x v="1"/>
    <s v="2022-2023"/>
    <x v="1"/>
    <x v="26"/>
    <x v="0"/>
    <x v="0"/>
    <n v="6280"/>
    <x v="0"/>
    <x v="14"/>
    <x v="0"/>
    <x v="0"/>
    <n v="28.04"/>
    <n v="1"/>
  </r>
  <r>
    <x v="520"/>
    <x v="0"/>
    <s v="2023-2024"/>
    <x v="0"/>
    <x v="31"/>
    <x v="1"/>
    <x v="1"/>
    <n v="2116"/>
    <x v="0"/>
    <x v="4"/>
    <x v="5"/>
    <x v="5"/>
    <n v="28.13"/>
    <n v="1"/>
  </r>
  <r>
    <x v="281"/>
    <x v="0"/>
    <s v="2023-2024"/>
    <x v="0"/>
    <x v="76"/>
    <x v="1"/>
    <x v="1"/>
    <n v="2031"/>
    <x v="0"/>
    <x v="5"/>
    <x v="3"/>
    <x v="3"/>
    <n v="28.18"/>
    <n v="1"/>
  </r>
  <r>
    <x v="410"/>
    <x v="1"/>
    <s v="2022-2023"/>
    <x v="0"/>
    <x v="45"/>
    <x v="3"/>
    <x v="3"/>
    <n v="4570"/>
    <x v="0"/>
    <x v="15"/>
    <x v="2"/>
    <x v="2"/>
    <n v="28.47"/>
    <n v="1"/>
  </r>
  <r>
    <x v="4"/>
    <x v="0"/>
    <s v="2023-2024"/>
    <x v="0"/>
    <x v="82"/>
    <x v="3"/>
    <x v="3"/>
    <n v="4655"/>
    <x v="0"/>
    <x v="17"/>
    <x v="2"/>
    <x v="2"/>
    <n v="28.48"/>
    <n v="1"/>
  </r>
  <r>
    <x v="75"/>
    <x v="2"/>
    <s v="2024-2025"/>
    <x v="1"/>
    <x v="94"/>
    <x v="5"/>
    <x v="5"/>
    <n v="7250"/>
    <x v="0"/>
    <x v="9"/>
    <x v="5"/>
    <x v="5"/>
    <n v="28.53"/>
    <n v="1"/>
  </r>
  <r>
    <x v="215"/>
    <x v="2"/>
    <s v="2024-2025"/>
    <x v="1"/>
    <x v="17"/>
    <x v="3"/>
    <x v="3"/>
    <n v="4825"/>
    <x v="0"/>
    <x v="12"/>
    <x v="2"/>
    <x v="2"/>
    <n v="28.92"/>
    <n v="1"/>
  </r>
  <r>
    <x v="159"/>
    <x v="0"/>
    <s v="2023-2024"/>
    <x v="0"/>
    <x v="96"/>
    <x v="4"/>
    <x v="4"/>
    <n v="3690"/>
    <x v="0"/>
    <x v="16"/>
    <x v="6"/>
    <x v="6"/>
    <n v="28.92"/>
    <n v="1"/>
  </r>
  <r>
    <x v="521"/>
    <x v="0"/>
    <s v="2023-2024"/>
    <x v="1"/>
    <x v="74"/>
    <x v="1"/>
    <x v="1"/>
    <n v="2485"/>
    <x v="0"/>
    <x v="1"/>
    <x v="2"/>
    <x v="2"/>
    <n v="28.93"/>
    <n v="1"/>
  </r>
  <r>
    <x v="168"/>
    <x v="0"/>
    <s v="2023-2024"/>
    <x v="0"/>
    <x v="93"/>
    <x v="4"/>
    <x v="4"/>
    <n v="3915"/>
    <x v="0"/>
    <x v="16"/>
    <x v="1"/>
    <x v="1"/>
    <n v="28.939999999999998"/>
    <n v="1"/>
  </r>
  <r>
    <x v="31"/>
    <x v="1"/>
    <s v="2022-2023"/>
    <x v="1"/>
    <x v="62"/>
    <x v="0"/>
    <x v="0"/>
    <n v="6112"/>
    <x v="0"/>
    <x v="14"/>
    <x v="6"/>
    <x v="6"/>
    <n v="28.95"/>
    <n v="1"/>
  </r>
  <r>
    <x v="130"/>
    <x v="1"/>
    <s v="2022-2023"/>
    <x v="0"/>
    <x v="58"/>
    <x v="0"/>
    <x v="0"/>
    <n v="6027"/>
    <x v="0"/>
    <x v="0"/>
    <x v="6"/>
    <x v="6"/>
    <n v="28.96"/>
    <n v="1"/>
  </r>
  <r>
    <x v="218"/>
    <x v="1"/>
    <s v="2022-2023"/>
    <x v="1"/>
    <x v="60"/>
    <x v="1"/>
    <x v="1"/>
    <n v="2541"/>
    <x v="0"/>
    <x v="2"/>
    <x v="3"/>
    <x v="3"/>
    <n v="28.97"/>
    <n v="1"/>
  </r>
  <r>
    <x v="436"/>
    <x v="2"/>
    <s v="2024-2025"/>
    <x v="1"/>
    <x v="12"/>
    <x v="3"/>
    <x v="3"/>
    <n v="4068"/>
    <x v="0"/>
    <x v="10"/>
    <x v="1"/>
    <x v="1"/>
    <n v="28.979999999999997"/>
    <n v="1"/>
  </r>
  <r>
    <x v="522"/>
    <x v="0"/>
    <s v="2023-2024"/>
    <x v="1"/>
    <x v="73"/>
    <x v="6"/>
    <x v="6"/>
    <n v="5607"/>
    <x v="0"/>
    <x v="18"/>
    <x v="1"/>
    <x v="1"/>
    <n v="28.98"/>
    <n v="1"/>
  </r>
  <r>
    <x v="165"/>
    <x v="0"/>
    <s v="2023-2024"/>
    <x v="0"/>
    <x v="32"/>
    <x v="6"/>
    <x v="6"/>
    <n v="5169"/>
    <x v="0"/>
    <x v="13"/>
    <x v="3"/>
    <x v="3"/>
    <n v="29"/>
    <n v="1"/>
  </r>
  <r>
    <x v="508"/>
    <x v="0"/>
    <s v="2023-2024"/>
    <x v="0"/>
    <x v="39"/>
    <x v="0"/>
    <x v="0"/>
    <n v="6330"/>
    <x v="0"/>
    <x v="14"/>
    <x v="0"/>
    <x v="0"/>
    <n v="29"/>
    <n v="1"/>
  </r>
  <r>
    <x v="134"/>
    <x v="0"/>
    <s v="2023-2024"/>
    <x v="1"/>
    <x v="5"/>
    <x v="1"/>
    <x v="1"/>
    <n v="2067"/>
    <x v="0"/>
    <x v="5"/>
    <x v="3"/>
    <x v="3"/>
    <n v="29"/>
    <n v="1"/>
  </r>
  <r>
    <x v="523"/>
    <x v="1"/>
    <s v="2022-2023"/>
    <x v="0"/>
    <x v="62"/>
    <x v="0"/>
    <x v="0"/>
    <n v="6112"/>
    <x v="0"/>
    <x v="14"/>
    <x v="3"/>
    <x v="3"/>
    <n v="29"/>
    <n v="1"/>
  </r>
  <r>
    <x v="50"/>
    <x v="0"/>
    <s v="2023-2024"/>
    <x v="0"/>
    <x v="71"/>
    <x v="6"/>
    <x v="6"/>
    <n v="5043"/>
    <x v="0"/>
    <x v="13"/>
    <x v="3"/>
    <x v="3"/>
    <n v="29.009999999999998"/>
    <n v="1"/>
  </r>
  <r>
    <x v="487"/>
    <x v="0"/>
    <s v="2023-2024"/>
    <x v="1"/>
    <x v="59"/>
    <x v="3"/>
    <x v="3"/>
    <n v="4509"/>
    <x v="0"/>
    <x v="3"/>
    <x v="3"/>
    <x v="3"/>
    <n v="29.39"/>
    <n v="1"/>
  </r>
  <r>
    <x v="347"/>
    <x v="0"/>
    <s v="2023-2024"/>
    <x v="1"/>
    <x v="44"/>
    <x v="4"/>
    <x v="4"/>
    <n v="3977"/>
    <x v="0"/>
    <x v="16"/>
    <x v="3"/>
    <x v="3"/>
    <n v="29.5"/>
    <n v="1"/>
  </r>
  <r>
    <x v="47"/>
    <x v="2"/>
    <s v="2024-2025"/>
    <x v="0"/>
    <x v="3"/>
    <x v="3"/>
    <x v="3"/>
    <n v="4220"/>
    <x v="0"/>
    <x v="3"/>
    <x v="6"/>
    <x v="6"/>
    <n v="29.6"/>
    <n v="1"/>
  </r>
  <r>
    <x v="460"/>
    <x v="1"/>
    <s v="2022-2023"/>
    <x v="0"/>
    <x v="4"/>
    <x v="1"/>
    <x v="1"/>
    <n v="2154"/>
    <x v="0"/>
    <x v="4"/>
    <x v="8"/>
    <x v="8"/>
    <n v="29.65"/>
    <n v="1"/>
  </r>
  <r>
    <x v="369"/>
    <x v="0"/>
    <s v="2023-2024"/>
    <x v="1"/>
    <x v="30"/>
    <x v="4"/>
    <x v="4"/>
    <n v="3131"/>
    <x v="0"/>
    <x v="6"/>
    <x v="6"/>
    <x v="6"/>
    <n v="29.85"/>
    <n v="1"/>
  </r>
  <r>
    <x v="9"/>
    <x v="0"/>
    <s v="2023-2024"/>
    <x v="1"/>
    <x v="47"/>
    <x v="1"/>
    <x v="1"/>
    <n v="2101"/>
    <x v="0"/>
    <x v="4"/>
    <x v="5"/>
    <x v="5"/>
    <n v="29.9"/>
    <n v="1"/>
  </r>
  <r>
    <x v="524"/>
    <x v="0"/>
    <s v="2023-2024"/>
    <x v="0"/>
    <x v="70"/>
    <x v="4"/>
    <x v="4"/>
    <n v="3400"/>
    <x v="0"/>
    <x v="8"/>
    <x v="6"/>
    <x v="6"/>
    <n v="29.91"/>
    <n v="1"/>
  </r>
  <r>
    <x v="525"/>
    <x v="2"/>
    <s v="2024-2025"/>
    <x v="0"/>
    <x v="93"/>
    <x v="4"/>
    <x v="4"/>
    <n v="3915"/>
    <x v="0"/>
    <x v="16"/>
    <x v="5"/>
    <x v="5"/>
    <n v="29.910000000000004"/>
    <n v="1"/>
  </r>
  <r>
    <x v="280"/>
    <x v="2"/>
    <s v="2024-2025"/>
    <x v="0"/>
    <x v="66"/>
    <x v="3"/>
    <x v="3"/>
    <n v="4883"/>
    <x v="0"/>
    <x v="12"/>
    <x v="5"/>
    <x v="5"/>
    <n v="29.92"/>
    <n v="1"/>
  </r>
  <r>
    <x v="78"/>
    <x v="0"/>
    <s v="2023-2024"/>
    <x v="0"/>
    <x v="40"/>
    <x v="4"/>
    <x v="4"/>
    <n v="3353"/>
    <x v="0"/>
    <x v="8"/>
    <x v="0"/>
    <x v="0"/>
    <n v="29.95"/>
    <n v="1"/>
  </r>
  <r>
    <x v="526"/>
    <x v="2"/>
    <s v="2024-2025"/>
    <x v="0"/>
    <x v="28"/>
    <x v="1"/>
    <x v="1"/>
    <n v="2830"/>
    <x v="0"/>
    <x v="11"/>
    <x v="2"/>
    <x v="2"/>
    <n v="29.95"/>
    <n v="1"/>
  </r>
  <r>
    <x v="527"/>
    <x v="1"/>
    <s v="2022-2023"/>
    <x v="1"/>
    <x v="9"/>
    <x v="4"/>
    <x v="4"/>
    <n v="3076"/>
    <x v="0"/>
    <x v="7"/>
    <x v="0"/>
    <x v="0"/>
    <n v="29.95"/>
    <n v="1"/>
  </r>
  <r>
    <x v="528"/>
    <x v="1"/>
    <s v="2022-2023"/>
    <x v="0"/>
    <x v="11"/>
    <x v="5"/>
    <x v="5"/>
    <n v="7010"/>
    <x v="0"/>
    <x v="9"/>
    <x v="2"/>
    <x v="2"/>
    <n v="29.95"/>
    <n v="1"/>
  </r>
  <r>
    <x v="360"/>
    <x v="2"/>
    <s v="2024-2025"/>
    <x v="1"/>
    <x v="80"/>
    <x v="0"/>
    <x v="0"/>
    <n v="6109"/>
    <x v="0"/>
    <x v="14"/>
    <x v="2"/>
    <x v="2"/>
    <n v="29.95"/>
    <n v="1"/>
  </r>
  <r>
    <x v="529"/>
    <x v="0"/>
    <s v="2023-2024"/>
    <x v="0"/>
    <x v="37"/>
    <x v="1"/>
    <x v="1"/>
    <n v="2750"/>
    <x v="0"/>
    <x v="11"/>
    <x v="0"/>
    <x v="0"/>
    <n v="29.95"/>
    <n v="1"/>
  </r>
  <r>
    <x v="302"/>
    <x v="0"/>
    <s v="2023-2024"/>
    <x v="0"/>
    <x v="49"/>
    <x v="4"/>
    <x v="4"/>
    <n v="3134"/>
    <x v="0"/>
    <x v="6"/>
    <x v="0"/>
    <x v="0"/>
    <n v="29.95"/>
    <n v="1"/>
  </r>
  <r>
    <x v="117"/>
    <x v="2"/>
    <s v="2024-2025"/>
    <x v="0"/>
    <x v="21"/>
    <x v="3"/>
    <x v="3"/>
    <n v="4012"/>
    <x v="0"/>
    <x v="10"/>
    <x v="1"/>
    <x v="1"/>
    <n v="29.95"/>
    <n v="1"/>
  </r>
  <r>
    <x v="530"/>
    <x v="1"/>
    <s v="2022-2023"/>
    <x v="1"/>
    <x v="30"/>
    <x v="4"/>
    <x v="4"/>
    <n v="3131"/>
    <x v="0"/>
    <x v="6"/>
    <x v="6"/>
    <x v="6"/>
    <n v="29.950000000000003"/>
    <n v="1"/>
  </r>
  <r>
    <x v="103"/>
    <x v="1"/>
    <s v="2022-2023"/>
    <x v="0"/>
    <x v="95"/>
    <x v="7"/>
    <x v="7"/>
    <n v="870"/>
    <x v="0"/>
    <x v="19"/>
    <x v="4"/>
    <x v="4"/>
    <n v="29.97"/>
    <n v="1"/>
  </r>
  <r>
    <x v="363"/>
    <x v="2"/>
    <s v="2024-2025"/>
    <x v="1"/>
    <x v="1"/>
    <x v="1"/>
    <x v="1"/>
    <n v="2478"/>
    <x v="0"/>
    <x v="1"/>
    <x v="5"/>
    <x v="5"/>
    <n v="29.97"/>
    <n v="1"/>
  </r>
  <r>
    <x v="531"/>
    <x v="0"/>
    <s v="2023-2024"/>
    <x v="1"/>
    <x v="9"/>
    <x v="4"/>
    <x v="4"/>
    <n v="3076"/>
    <x v="0"/>
    <x v="7"/>
    <x v="4"/>
    <x v="4"/>
    <n v="29.97"/>
    <n v="1"/>
  </r>
  <r>
    <x v="192"/>
    <x v="1"/>
    <s v="2022-2023"/>
    <x v="0"/>
    <x v="82"/>
    <x v="3"/>
    <x v="3"/>
    <n v="4655"/>
    <x v="0"/>
    <x v="17"/>
    <x v="7"/>
    <x v="7"/>
    <n v="29.97"/>
    <n v="1"/>
  </r>
  <r>
    <x v="423"/>
    <x v="1"/>
    <s v="2022-2023"/>
    <x v="0"/>
    <x v="92"/>
    <x v="3"/>
    <x v="3"/>
    <n v="4305"/>
    <x v="0"/>
    <x v="3"/>
    <x v="3"/>
    <x v="3"/>
    <n v="29.97"/>
    <n v="1"/>
  </r>
  <r>
    <x v="532"/>
    <x v="1"/>
    <s v="2022-2023"/>
    <x v="1"/>
    <x v="16"/>
    <x v="0"/>
    <x v="0"/>
    <n v="6030"/>
    <x v="0"/>
    <x v="0"/>
    <x v="7"/>
    <x v="7"/>
    <n v="29.97"/>
    <n v="1"/>
  </r>
  <r>
    <x v="168"/>
    <x v="0"/>
    <s v="2023-2024"/>
    <x v="0"/>
    <x v="92"/>
    <x v="3"/>
    <x v="3"/>
    <n v="4305"/>
    <x v="0"/>
    <x v="3"/>
    <x v="3"/>
    <x v="3"/>
    <n v="29.98"/>
    <n v="1"/>
  </r>
  <r>
    <x v="328"/>
    <x v="2"/>
    <s v="2024-2025"/>
    <x v="1"/>
    <x v="94"/>
    <x v="5"/>
    <x v="5"/>
    <n v="7250"/>
    <x v="0"/>
    <x v="9"/>
    <x v="3"/>
    <x v="3"/>
    <n v="29.98"/>
    <n v="1"/>
  </r>
  <r>
    <x v="50"/>
    <x v="0"/>
    <s v="2023-2024"/>
    <x v="1"/>
    <x v="79"/>
    <x v="6"/>
    <x v="6"/>
    <n v="5290"/>
    <x v="0"/>
    <x v="18"/>
    <x v="3"/>
    <x v="3"/>
    <n v="29.98"/>
    <n v="1"/>
  </r>
  <r>
    <x v="125"/>
    <x v="2"/>
    <s v="2024-2025"/>
    <x v="0"/>
    <x v="77"/>
    <x v="5"/>
    <x v="5"/>
    <n v="7018"/>
    <x v="0"/>
    <x v="9"/>
    <x v="7"/>
    <x v="7"/>
    <n v="29.98"/>
    <n v="1"/>
  </r>
  <r>
    <x v="1"/>
    <x v="0"/>
    <s v="2023-2024"/>
    <x v="1"/>
    <x v="50"/>
    <x v="4"/>
    <x v="4"/>
    <n v="3179"/>
    <x v="0"/>
    <x v="6"/>
    <x v="7"/>
    <x v="7"/>
    <n v="29.98"/>
    <n v="1"/>
  </r>
  <r>
    <x v="533"/>
    <x v="1"/>
    <s v="2022-2023"/>
    <x v="0"/>
    <x v="20"/>
    <x v="4"/>
    <x v="4"/>
    <n v="3429"/>
    <x v="0"/>
    <x v="8"/>
    <x v="0"/>
    <x v="0"/>
    <n v="29.98"/>
    <n v="1"/>
  </r>
  <r>
    <x v="197"/>
    <x v="0"/>
    <s v="2023-2024"/>
    <x v="1"/>
    <x v="42"/>
    <x v="3"/>
    <x v="3"/>
    <n v="4870"/>
    <x v="0"/>
    <x v="12"/>
    <x v="3"/>
    <x v="3"/>
    <n v="29.99"/>
    <n v="1"/>
  </r>
  <r>
    <x v="166"/>
    <x v="0"/>
    <s v="2023-2024"/>
    <x v="0"/>
    <x v="6"/>
    <x v="0"/>
    <x v="0"/>
    <n v="6010"/>
    <x v="0"/>
    <x v="0"/>
    <x v="9"/>
    <x v="9"/>
    <n v="29.99"/>
    <n v="1"/>
  </r>
  <r>
    <x v="206"/>
    <x v="2"/>
    <s v="2024-2025"/>
    <x v="0"/>
    <x v="52"/>
    <x v="3"/>
    <x v="3"/>
    <n v="4053"/>
    <x v="0"/>
    <x v="10"/>
    <x v="0"/>
    <x v="0"/>
    <n v="30.369999999999997"/>
    <n v="1"/>
  </r>
  <r>
    <x v="175"/>
    <x v="1"/>
    <s v="2022-2023"/>
    <x v="0"/>
    <x v="80"/>
    <x v="0"/>
    <x v="0"/>
    <n v="6109"/>
    <x v="0"/>
    <x v="14"/>
    <x v="7"/>
    <x v="7"/>
    <n v="30.63"/>
    <n v="1"/>
  </r>
  <r>
    <x v="167"/>
    <x v="2"/>
    <s v="2024-2025"/>
    <x v="0"/>
    <x v="63"/>
    <x v="1"/>
    <x v="1"/>
    <n v="2015"/>
    <x v="0"/>
    <x v="5"/>
    <x v="5"/>
    <x v="5"/>
    <n v="30.86"/>
    <n v="1"/>
  </r>
  <r>
    <x v="507"/>
    <x v="0"/>
    <s v="2023-2024"/>
    <x v="0"/>
    <x v="1"/>
    <x v="1"/>
    <x v="1"/>
    <n v="2478"/>
    <x v="0"/>
    <x v="1"/>
    <x v="3"/>
    <x v="3"/>
    <n v="30.9"/>
    <n v="1"/>
  </r>
  <r>
    <x v="534"/>
    <x v="0"/>
    <s v="2023-2024"/>
    <x v="1"/>
    <x v="12"/>
    <x v="3"/>
    <x v="3"/>
    <n v="4068"/>
    <x v="0"/>
    <x v="10"/>
    <x v="2"/>
    <x v="2"/>
    <n v="30.92"/>
    <n v="1"/>
  </r>
  <r>
    <x v="535"/>
    <x v="1"/>
    <s v="2022-2023"/>
    <x v="0"/>
    <x v="55"/>
    <x v="3"/>
    <x v="3"/>
    <n v="4703"/>
    <x v="0"/>
    <x v="17"/>
    <x v="2"/>
    <x v="2"/>
    <n v="30.950000000000003"/>
    <n v="1"/>
  </r>
  <r>
    <x v="121"/>
    <x v="0"/>
    <s v="2023-2024"/>
    <x v="0"/>
    <x v="26"/>
    <x v="0"/>
    <x v="0"/>
    <n v="6280"/>
    <x v="0"/>
    <x v="14"/>
    <x v="8"/>
    <x v="8"/>
    <n v="31"/>
    <n v="1"/>
  </r>
  <r>
    <x v="536"/>
    <x v="1"/>
    <s v="2022-2023"/>
    <x v="0"/>
    <x v="87"/>
    <x v="2"/>
    <x v="2"/>
    <n v="2609"/>
    <x v="0"/>
    <x v="2"/>
    <x v="6"/>
    <x v="6"/>
    <n v="31"/>
    <n v="1"/>
  </r>
  <r>
    <x v="518"/>
    <x v="0"/>
    <s v="2023-2024"/>
    <x v="0"/>
    <x v="14"/>
    <x v="1"/>
    <x v="1"/>
    <n v="2790"/>
    <x v="0"/>
    <x v="11"/>
    <x v="3"/>
    <x v="3"/>
    <n v="31"/>
    <n v="1"/>
  </r>
  <r>
    <x v="41"/>
    <x v="1"/>
    <s v="2022-2023"/>
    <x v="0"/>
    <x v="3"/>
    <x v="3"/>
    <x v="3"/>
    <n v="4220"/>
    <x v="0"/>
    <x v="3"/>
    <x v="5"/>
    <x v="5"/>
    <n v="31.119999999999997"/>
    <n v="1"/>
  </r>
  <r>
    <x v="316"/>
    <x v="0"/>
    <s v="2023-2024"/>
    <x v="0"/>
    <x v="84"/>
    <x v="3"/>
    <x v="3"/>
    <n v="4215"/>
    <x v="0"/>
    <x v="3"/>
    <x v="0"/>
    <x v="0"/>
    <n v="31.16"/>
    <n v="1"/>
  </r>
  <r>
    <x v="91"/>
    <x v="0"/>
    <s v="2023-2024"/>
    <x v="0"/>
    <x v="96"/>
    <x v="4"/>
    <x v="4"/>
    <n v="3690"/>
    <x v="0"/>
    <x v="16"/>
    <x v="3"/>
    <x v="3"/>
    <n v="31.490000000000002"/>
    <n v="1"/>
  </r>
  <r>
    <x v="178"/>
    <x v="0"/>
    <s v="2023-2024"/>
    <x v="0"/>
    <x v="12"/>
    <x v="3"/>
    <x v="3"/>
    <n v="4068"/>
    <x v="0"/>
    <x v="10"/>
    <x v="3"/>
    <x v="3"/>
    <n v="31.5"/>
    <n v="1"/>
  </r>
  <r>
    <x v="346"/>
    <x v="0"/>
    <s v="2023-2024"/>
    <x v="0"/>
    <x v="48"/>
    <x v="3"/>
    <x v="3"/>
    <n v="4566"/>
    <x v="0"/>
    <x v="15"/>
    <x v="3"/>
    <x v="3"/>
    <n v="31.5"/>
    <n v="1"/>
  </r>
  <r>
    <x v="459"/>
    <x v="0"/>
    <s v="2023-2024"/>
    <x v="0"/>
    <x v="21"/>
    <x v="3"/>
    <x v="3"/>
    <n v="4012"/>
    <x v="0"/>
    <x v="10"/>
    <x v="3"/>
    <x v="3"/>
    <n v="31.5"/>
    <n v="1"/>
  </r>
  <r>
    <x v="537"/>
    <x v="1"/>
    <s v="2022-2023"/>
    <x v="1"/>
    <x v="36"/>
    <x v="4"/>
    <x v="4"/>
    <n v="3148"/>
    <x v="0"/>
    <x v="6"/>
    <x v="5"/>
    <x v="5"/>
    <n v="31.68"/>
    <n v="1"/>
  </r>
  <r>
    <x v="538"/>
    <x v="2"/>
    <s v="2024-2025"/>
    <x v="0"/>
    <x v="31"/>
    <x v="1"/>
    <x v="1"/>
    <n v="2116"/>
    <x v="0"/>
    <x v="4"/>
    <x v="6"/>
    <x v="6"/>
    <n v="31.68"/>
    <n v="1"/>
  </r>
  <r>
    <x v="307"/>
    <x v="0"/>
    <s v="2023-2024"/>
    <x v="1"/>
    <x v="47"/>
    <x v="1"/>
    <x v="1"/>
    <n v="2101"/>
    <x v="0"/>
    <x v="4"/>
    <x v="8"/>
    <x v="8"/>
    <n v="31.84"/>
    <n v="1"/>
  </r>
  <r>
    <x v="192"/>
    <x v="1"/>
    <s v="2022-2023"/>
    <x v="0"/>
    <x v="53"/>
    <x v="3"/>
    <x v="3"/>
    <n v="4119"/>
    <x v="0"/>
    <x v="10"/>
    <x v="3"/>
    <x v="3"/>
    <n v="31.880000000000003"/>
    <n v="1"/>
  </r>
  <r>
    <x v="405"/>
    <x v="2"/>
    <s v="2024-2025"/>
    <x v="1"/>
    <x v="90"/>
    <x v="3"/>
    <x v="3"/>
    <n v="4700"/>
    <x v="0"/>
    <x v="17"/>
    <x v="5"/>
    <x v="5"/>
    <n v="31.91"/>
    <n v="1"/>
  </r>
  <r>
    <x v="330"/>
    <x v="0"/>
    <s v="2023-2024"/>
    <x v="0"/>
    <x v="69"/>
    <x v="4"/>
    <x v="4"/>
    <n v="3199"/>
    <x v="0"/>
    <x v="6"/>
    <x v="5"/>
    <x v="5"/>
    <n v="31.92"/>
    <n v="1"/>
  </r>
  <r>
    <x v="158"/>
    <x v="0"/>
    <s v="2023-2024"/>
    <x v="1"/>
    <x v="53"/>
    <x v="3"/>
    <x v="3"/>
    <n v="4119"/>
    <x v="0"/>
    <x v="10"/>
    <x v="1"/>
    <x v="1"/>
    <n v="31.92"/>
    <n v="1"/>
  </r>
  <r>
    <x v="455"/>
    <x v="0"/>
    <s v="2023-2024"/>
    <x v="1"/>
    <x v="23"/>
    <x v="1"/>
    <x v="1"/>
    <n v="2650"/>
    <x v="0"/>
    <x v="11"/>
    <x v="7"/>
    <x v="7"/>
    <n v="31.92"/>
    <n v="1"/>
  </r>
  <r>
    <x v="199"/>
    <x v="0"/>
    <s v="2023-2024"/>
    <x v="0"/>
    <x v="27"/>
    <x v="4"/>
    <x v="4"/>
    <n v="3066"/>
    <x v="0"/>
    <x v="7"/>
    <x v="5"/>
    <x v="5"/>
    <n v="31.93"/>
    <n v="1"/>
  </r>
  <r>
    <x v="539"/>
    <x v="2"/>
    <s v="2024-2025"/>
    <x v="0"/>
    <x v="9"/>
    <x v="4"/>
    <x v="4"/>
    <n v="3076"/>
    <x v="0"/>
    <x v="7"/>
    <x v="5"/>
    <x v="5"/>
    <n v="31.93"/>
    <n v="1"/>
  </r>
  <r>
    <x v="392"/>
    <x v="2"/>
    <s v="2024-2025"/>
    <x v="0"/>
    <x v="34"/>
    <x v="4"/>
    <x v="4"/>
    <n v="3018"/>
    <x v="0"/>
    <x v="7"/>
    <x v="0"/>
    <x v="0"/>
    <n v="31.96"/>
    <n v="1"/>
  </r>
  <r>
    <x v="376"/>
    <x v="1"/>
    <s v="2022-2023"/>
    <x v="1"/>
    <x v="9"/>
    <x v="4"/>
    <x v="4"/>
    <n v="3076"/>
    <x v="0"/>
    <x v="7"/>
    <x v="1"/>
    <x v="1"/>
    <n v="31.96"/>
    <n v="1"/>
  </r>
  <r>
    <x v="540"/>
    <x v="2"/>
    <s v="2024-2025"/>
    <x v="0"/>
    <x v="81"/>
    <x v="3"/>
    <x v="3"/>
    <n v="4680"/>
    <x v="0"/>
    <x v="17"/>
    <x v="5"/>
    <x v="5"/>
    <n v="31.96"/>
    <n v="1"/>
  </r>
  <r>
    <x v="541"/>
    <x v="0"/>
    <s v="2023-2024"/>
    <x v="0"/>
    <x v="45"/>
    <x v="3"/>
    <x v="3"/>
    <n v="4570"/>
    <x v="0"/>
    <x v="15"/>
    <x v="6"/>
    <x v="6"/>
    <n v="31.96"/>
    <n v="1"/>
  </r>
  <r>
    <x v="289"/>
    <x v="1"/>
    <s v="2022-2023"/>
    <x v="0"/>
    <x v="35"/>
    <x v="3"/>
    <x v="3"/>
    <n v="4558"/>
    <x v="0"/>
    <x v="15"/>
    <x v="3"/>
    <x v="3"/>
    <n v="31.96"/>
    <n v="1"/>
  </r>
  <r>
    <x v="445"/>
    <x v="0"/>
    <s v="2023-2024"/>
    <x v="1"/>
    <x v="19"/>
    <x v="1"/>
    <x v="1"/>
    <n v="2800"/>
    <x v="0"/>
    <x v="11"/>
    <x v="0"/>
    <x v="0"/>
    <n v="31.96"/>
    <n v="1"/>
  </r>
  <r>
    <x v="542"/>
    <x v="2"/>
    <s v="2024-2025"/>
    <x v="0"/>
    <x v="90"/>
    <x v="3"/>
    <x v="3"/>
    <n v="4700"/>
    <x v="0"/>
    <x v="17"/>
    <x v="0"/>
    <x v="0"/>
    <n v="31.96"/>
    <n v="1"/>
  </r>
  <r>
    <x v="543"/>
    <x v="0"/>
    <s v="2023-2024"/>
    <x v="0"/>
    <x v="87"/>
    <x v="2"/>
    <x v="2"/>
    <n v="2609"/>
    <x v="0"/>
    <x v="2"/>
    <x v="0"/>
    <x v="0"/>
    <n v="31.97"/>
    <n v="1"/>
  </r>
  <r>
    <x v="406"/>
    <x v="2"/>
    <s v="2024-2025"/>
    <x v="1"/>
    <x v="48"/>
    <x v="3"/>
    <x v="3"/>
    <n v="4566"/>
    <x v="0"/>
    <x v="15"/>
    <x v="6"/>
    <x v="6"/>
    <n v="31.97"/>
    <n v="1"/>
  </r>
  <r>
    <x v="59"/>
    <x v="0"/>
    <s v="2023-2024"/>
    <x v="1"/>
    <x v="16"/>
    <x v="0"/>
    <x v="0"/>
    <n v="6030"/>
    <x v="0"/>
    <x v="0"/>
    <x v="4"/>
    <x v="4"/>
    <n v="32.46"/>
    <n v="1"/>
  </r>
  <r>
    <x v="358"/>
    <x v="1"/>
    <s v="2022-2023"/>
    <x v="0"/>
    <x v="85"/>
    <x v="0"/>
    <x v="0"/>
    <n v="6530"/>
    <x v="0"/>
    <x v="20"/>
    <x v="2"/>
    <x v="2"/>
    <n v="32.56"/>
    <n v="1"/>
  </r>
  <r>
    <x v="444"/>
    <x v="0"/>
    <s v="2023-2024"/>
    <x v="1"/>
    <x v="76"/>
    <x v="1"/>
    <x v="1"/>
    <n v="2031"/>
    <x v="0"/>
    <x v="5"/>
    <x v="5"/>
    <x v="5"/>
    <n v="32.67"/>
    <n v="1"/>
  </r>
  <r>
    <x v="391"/>
    <x v="2"/>
    <s v="2024-2025"/>
    <x v="0"/>
    <x v="19"/>
    <x v="1"/>
    <x v="1"/>
    <n v="2800"/>
    <x v="0"/>
    <x v="11"/>
    <x v="7"/>
    <x v="7"/>
    <n v="32.74"/>
    <n v="1"/>
  </r>
  <r>
    <x v="20"/>
    <x v="0"/>
    <s v="2023-2024"/>
    <x v="0"/>
    <x v="55"/>
    <x v="3"/>
    <x v="3"/>
    <n v="4703"/>
    <x v="0"/>
    <x v="17"/>
    <x v="3"/>
    <x v="3"/>
    <n v="32.799999999999997"/>
    <n v="1"/>
  </r>
  <r>
    <x v="31"/>
    <x v="1"/>
    <s v="2022-2023"/>
    <x v="0"/>
    <x v="25"/>
    <x v="4"/>
    <x v="4"/>
    <n v="3550"/>
    <x v="0"/>
    <x v="8"/>
    <x v="9"/>
    <x v="9"/>
    <n v="32.85"/>
    <n v="1"/>
  </r>
  <r>
    <x v="544"/>
    <x v="0"/>
    <s v="2023-2024"/>
    <x v="0"/>
    <x v="64"/>
    <x v="1"/>
    <x v="1"/>
    <n v="2350"/>
    <x v="0"/>
    <x v="1"/>
    <x v="2"/>
    <x v="2"/>
    <n v="32.89"/>
    <n v="1"/>
  </r>
  <r>
    <x v="417"/>
    <x v="2"/>
    <s v="2024-2025"/>
    <x v="0"/>
    <x v="70"/>
    <x v="4"/>
    <x v="4"/>
    <n v="3400"/>
    <x v="0"/>
    <x v="8"/>
    <x v="5"/>
    <x v="5"/>
    <n v="32.89"/>
    <n v="1"/>
  </r>
  <r>
    <x v="545"/>
    <x v="2"/>
    <s v="2024-2025"/>
    <x v="1"/>
    <x v="49"/>
    <x v="4"/>
    <x v="4"/>
    <n v="3134"/>
    <x v="0"/>
    <x v="6"/>
    <x v="7"/>
    <x v="7"/>
    <n v="32.94"/>
    <n v="1"/>
  </r>
  <r>
    <x v="514"/>
    <x v="1"/>
    <s v="2022-2023"/>
    <x v="0"/>
    <x v="93"/>
    <x v="4"/>
    <x v="4"/>
    <n v="3915"/>
    <x v="0"/>
    <x v="16"/>
    <x v="7"/>
    <x v="7"/>
    <n v="32.950000000000003"/>
    <n v="1"/>
  </r>
  <r>
    <x v="546"/>
    <x v="2"/>
    <s v="2024-2025"/>
    <x v="0"/>
    <x v="54"/>
    <x v="4"/>
    <x v="4"/>
    <n v="3030"/>
    <x v="0"/>
    <x v="7"/>
    <x v="9"/>
    <x v="9"/>
    <n v="32.99"/>
    <n v="1"/>
  </r>
  <r>
    <x v="380"/>
    <x v="0"/>
    <s v="2023-2024"/>
    <x v="0"/>
    <x v="84"/>
    <x v="3"/>
    <x v="3"/>
    <n v="4215"/>
    <x v="0"/>
    <x v="3"/>
    <x v="0"/>
    <x v="0"/>
    <n v="33"/>
    <n v="1"/>
  </r>
  <r>
    <x v="73"/>
    <x v="1"/>
    <s v="2022-2023"/>
    <x v="0"/>
    <x v="34"/>
    <x v="4"/>
    <x v="4"/>
    <n v="3018"/>
    <x v="0"/>
    <x v="7"/>
    <x v="1"/>
    <x v="1"/>
    <n v="33"/>
    <n v="1"/>
  </r>
  <r>
    <x v="178"/>
    <x v="0"/>
    <s v="2023-2024"/>
    <x v="0"/>
    <x v="79"/>
    <x v="6"/>
    <x v="6"/>
    <n v="5290"/>
    <x v="0"/>
    <x v="18"/>
    <x v="3"/>
    <x v="3"/>
    <n v="33"/>
    <n v="1"/>
  </r>
  <r>
    <x v="547"/>
    <x v="0"/>
    <s v="2023-2024"/>
    <x v="0"/>
    <x v="54"/>
    <x v="4"/>
    <x v="4"/>
    <n v="3030"/>
    <x v="0"/>
    <x v="7"/>
    <x v="7"/>
    <x v="7"/>
    <n v="33.380000000000003"/>
    <n v="1"/>
  </r>
  <r>
    <x v="119"/>
    <x v="0"/>
    <s v="2023-2024"/>
    <x v="0"/>
    <x v="59"/>
    <x v="3"/>
    <x v="3"/>
    <n v="4509"/>
    <x v="0"/>
    <x v="3"/>
    <x v="7"/>
    <x v="7"/>
    <n v="33.39"/>
    <n v="1"/>
  </r>
  <r>
    <x v="548"/>
    <x v="1"/>
    <s v="2022-2023"/>
    <x v="0"/>
    <x v="68"/>
    <x v="7"/>
    <x v="7"/>
    <n v="800"/>
    <x v="0"/>
    <x v="19"/>
    <x v="6"/>
    <x v="6"/>
    <n v="33.409999999999997"/>
    <n v="1"/>
  </r>
  <r>
    <x v="56"/>
    <x v="2"/>
    <s v="2024-2025"/>
    <x v="0"/>
    <x v="11"/>
    <x v="5"/>
    <x v="5"/>
    <n v="7010"/>
    <x v="0"/>
    <x v="9"/>
    <x v="7"/>
    <x v="7"/>
    <n v="33.43"/>
    <n v="1"/>
  </r>
  <r>
    <x v="549"/>
    <x v="1"/>
    <s v="2022-2023"/>
    <x v="1"/>
    <x v="69"/>
    <x v="4"/>
    <x v="4"/>
    <n v="3199"/>
    <x v="0"/>
    <x v="6"/>
    <x v="3"/>
    <x v="3"/>
    <n v="33.75"/>
    <n v="1"/>
  </r>
  <r>
    <x v="135"/>
    <x v="0"/>
    <s v="2023-2024"/>
    <x v="0"/>
    <x v="85"/>
    <x v="0"/>
    <x v="0"/>
    <n v="6530"/>
    <x v="0"/>
    <x v="20"/>
    <x v="5"/>
    <x v="5"/>
    <n v="33.89"/>
    <n v="1"/>
  </r>
  <r>
    <x v="501"/>
    <x v="1"/>
    <s v="2022-2023"/>
    <x v="0"/>
    <x v="22"/>
    <x v="1"/>
    <x v="1"/>
    <n v="2539"/>
    <x v="0"/>
    <x v="2"/>
    <x v="1"/>
    <x v="1"/>
    <n v="33.93"/>
    <n v="1"/>
  </r>
  <r>
    <x v="550"/>
    <x v="0"/>
    <s v="2023-2024"/>
    <x v="0"/>
    <x v="7"/>
    <x v="4"/>
    <x v="4"/>
    <n v="3175"/>
    <x v="0"/>
    <x v="6"/>
    <x v="5"/>
    <x v="5"/>
    <n v="33.94"/>
    <n v="1"/>
  </r>
  <r>
    <x v="551"/>
    <x v="0"/>
    <s v="2023-2024"/>
    <x v="0"/>
    <x v="43"/>
    <x v="1"/>
    <x v="1"/>
    <n v="2560"/>
    <x v="0"/>
    <x v="2"/>
    <x v="3"/>
    <x v="3"/>
    <n v="33.97"/>
    <n v="1"/>
  </r>
  <r>
    <x v="469"/>
    <x v="1"/>
    <s v="2022-2023"/>
    <x v="0"/>
    <x v="43"/>
    <x v="1"/>
    <x v="1"/>
    <n v="2560"/>
    <x v="0"/>
    <x v="2"/>
    <x v="0"/>
    <x v="0"/>
    <n v="33.979999999999997"/>
    <n v="1"/>
  </r>
  <r>
    <x v="384"/>
    <x v="1"/>
    <s v="2022-2023"/>
    <x v="0"/>
    <x v="44"/>
    <x v="4"/>
    <x v="4"/>
    <n v="3977"/>
    <x v="0"/>
    <x v="16"/>
    <x v="4"/>
    <x v="4"/>
    <n v="33.979999999999997"/>
    <n v="1"/>
  </r>
  <r>
    <x v="130"/>
    <x v="1"/>
    <s v="2022-2023"/>
    <x v="0"/>
    <x v="13"/>
    <x v="1"/>
    <x v="1"/>
    <n v="2480"/>
    <x v="0"/>
    <x v="1"/>
    <x v="3"/>
    <x v="3"/>
    <n v="34.120000000000005"/>
    <n v="1"/>
  </r>
  <r>
    <x v="552"/>
    <x v="2"/>
    <s v="2024-2025"/>
    <x v="0"/>
    <x v="89"/>
    <x v="4"/>
    <x v="4"/>
    <n v="3136"/>
    <x v="0"/>
    <x v="6"/>
    <x v="2"/>
    <x v="2"/>
    <n v="34.47"/>
    <n v="1"/>
  </r>
  <r>
    <x v="337"/>
    <x v="0"/>
    <s v="2023-2024"/>
    <x v="0"/>
    <x v="89"/>
    <x v="4"/>
    <x v="4"/>
    <n v="3136"/>
    <x v="0"/>
    <x v="6"/>
    <x v="3"/>
    <x v="3"/>
    <n v="34.5"/>
    <n v="1"/>
  </r>
  <r>
    <x v="553"/>
    <x v="2"/>
    <s v="2024-2025"/>
    <x v="0"/>
    <x v="64"/>
    <x v="1"/>
    <x v="1"/>
    <n v="2350"/>
    <x v="0"/>
    <x v="1"/>
    <x v="6"/>
    <x v="6"/>
    <n v="34.57"/>
    <n v="1"/>
  </r>
  <r>
    <x v="236"/>
    <x v="0"/>
    <s v="2023-2024"/>
    <x v="1"/>
    <x v="83"/>
    <x v="0"/>
    <x v="0"/>
    <n v="6052"/>
    <x v="0"/>
    <x v="0"/>
    <x v="0"/>
    <x v="0"/>
    <n v="34.74"/>
    <n v="1"/>
  </r>
  <r>
    <x v="89"/>
    <x v="0"/>
    <s v="2023-2024"/>
    <x v="1"/>
    <x v="67"/>
    <x v="3"/>
    <x v="3"/>
    <n v="4551"/>
    <x v="0"/>
    <x v="15"/>
    <x v="8"/>
    <x v="8"/>
    <n v="34.86"/>
    <n v="1"/>
  </r>
  <r>
    <x v="213"/>
    <x v="1"/>
    <s v="2022-2023"/>
    <x v="0"/>
    <x v="75"/>
    <x v="0"/>
    <x v="0"/>
    <n v="6450"/>
    <x v="0"/>
    <x v="20"/>
    <x v="5"/>
    <x v="5"/>
    <n v="34.910000000000004"/>
    <n v="1"/>
  </r>
  <r>
    <x v="554"/>
    <x v="0"/>
    <s v="2023-2024"/>
    <x v="0"/>
    <x v="96"/>
    <x v="4"/>
    <x v="4"/>
    <n v="3690"/>
    <x v="0"/>
    <x v="16"/>
    <x v="5"/>
    <x v="5"/>
    <n v="34.92"/>
    <n v="1"/>
  </r>
  <r>
    <x v="528"/>
    <x v="1"/>
    <s v="2022-2023"/>
    <x v="0"/>
    <x v="39"/>
    <x v="0"/>
    <x v="0"/>
    <n v="6330"/>
    <x v="0"/>
    <x v="14"/>
    <x v="7"/>
    <x v="7"/>
    <n v="34.93"/>
    <n v="1"/>
  </r>
  <r>
    <x v="289"/>
    <x v="1"/>
    <s v="2022-2023"/>
    <x v="0"/>
    <x v="39"/>
    <x v="0"/>
    <x v="0"/>
    <n v="6330"/>
    <x v="0"/>
    <x v="14"/>
    <x v="1"/>
    <x v="1"/>
    <n v="34.93"/>
    <n v="1"/>
  </r>
  <r>
    <x v="555"/>
    <x v="2"/>
    <s v="2024-2025"/>
    <x v="0"/>
    <x v="66"/>
    <x v="3"/>
    <x v="3"/>
    <n v="4883"/>
    <x v="0"/>
    <x v="12"/>
    <x v="1"/>
    <x v="1"/>
    <n v="34.93"/>
    <n v="1"/>
  </r>
  <r>
    <x v="175"/>
    <x v="1"/>
    <s v="2022-2023"/>
    <x v="1"/>
    <x v="1"/>
    <x v="1"/>
    <x v="1"/>
    <n v="2478"/>
    <x v="0"/>
    <x v="1"/>
    <x v="4"/>
    <x v="4"/>
    <n v="34.93"/>
    <n v="1"/>
  </r>
  <r>
    <x v="450"/>
    <x v="1"/>
    <s v="2022-2023"/>
    <x v="0"/>
    <x v="54"/>
    <x v="4"/>
    <x v="4"/>
    <n v="3030"/>
    <x v="0"/>
    <x v="7"/>
    <x v="3"/>
    <x v="3"/>
    <n v="34.950000000000003"/>
    <n v="1"/>
  </r>
  <r>
    <x v="535"/>
    <x v="1"/>
    <s v="2022-2023"/>
    <x v="0"/>
    <x v="81"/>
    <x v="3"/>
    <x v="3"/>
    <n v="4680"/>
    <x v="0"/>
    <x v="17"/>
    <x v="3"/>
    <x v="3"/>
    <n v="34.96"/>
    <n v="1"/>
  </r>
  <r>
    <x v="556"/>
    <x v="0"/>
    <s v="2023-2024"/>
    <x v="1"/>
    <x v="83"/>
    <x v="0"/>
    <x v="0"/>
    <n v="6052"/>
    <x v="0"/>
    <x v="0"/>
    <x v="7"/>
    <x v="7"/>
    <n v="34.97"/>
    <n v="1"/>
  </r>
  <r>
    <x v="522"/>
    <x v="0"/>
    <s v="2023-2024"/>
    <x v="0"/>
    <x v="67"/>
    <x v="3"/>
    <x v="3"/>
    <n v="4551"/>
    <x v="0"/>
    <x v="15"/>
    <x v="1"/>
    <x v="1"/>
    <n v="34.989999999999995"/>
    <n v="1"/>
  </r>
  <r>
    <x v="307"/>
    <x v="0"/>
    <s v="2023-2024"/>
    <x v="0"/>
    <x v="95"/>
    <x v="7"/>
    <x v="7"/>
    <n v="870"/>
    <x v="0"/>
    <x v="19"/>
    <x v="7"/>
    <x v="7"/>
    <n v="35"/>
    <n v="1"/>
  </r>
  <r>
    <x v="483"/>
    <x v="0"/>
    <s v="2023-2024"/>
    <x v="0"/>
    <x v="69"/>
    <x v="4"/>
    <x v="4"/>
    <n v="3199"/>
    <x v="0"/>
    <x v="6"/>
    <x v="2"/>
    <x v="2"/>
    <n v="35.11"/>
    <n v="1"/>
  </r>
  <r>
    <x v="371"/>
    <x v="2"/>
    <s v="2024-2025"/>
    <x v="0"/>
    <x v="6"/>
    <x v="0"/>
    <x v="0"/>
    <n v="6010"/>
    <x v="0"/>
    <x v="0"/>
    <x v="4"/>
    <x v="4"/>
    <n v="35.28"/>
    <n v="1"/>
  </r>
  <r>
    <x v="333"/>
    <x v="1"/>
    <s v="2022-2023"/>
    <x v="0"/>
    <x v="88"/>
    <x v="6"/>
    <x v="6"/>
    <n v="5011"/>
    <x v="0"/>
    <x v="13"/>
    <x v="3"/>
    <x v="3"/>
    <n v="35.480000000000004"/>
    <n v="1"/>
  </r>
  <r>
    <x v="303"/>
    <x v="1"/>
    <s v="2022-2023"/>
    <x v="0"/>
    <x v="3"/>
    <x v="3"/>
    <x v="3"/>
    <n v="4220"/>
    <x v="0"/>
    <x v="3"/>
    <x v="6"/>
    <x v="6"/>
    <n v="35.619999999999997"/>
    <n v="1"/>
  </r>
  <r>
    <x v="57"/>
    <x v="0"/>
    <s v="2023-2024"/>
    <x v="0"/>
    <x v="28"/>
    <x v="1"/>
    <x v="1"/>
    <n v="2830"/>
    <x v="0"/>
    <x v="11"/>
    <x v="9"/>
    <x v="9"/>
    <n v="35.72"/>
    <n v="1"/>
  </r>
  <r>
    <x v="557"/>
    <x v="0"/>
    <s v="2023-2024"/>
    <x v="0"/>
    <x v="5"/>
    <x v="1"/>
    <x v="1"/>
    <n v="2067"/>
    <x v="0"/>
    <x v="5"/>
    <x v="8"/>
    <x v="8"/>
    <n v="35.82"/>
    <n v="1"/>
  </r>
  <r>
    <x v="558"/>
    <x v="0"/>
    <s v="2023-2024"/>
    <x v="0"/>
    <x v="96"/>
    <x v="4"/>
    <x v="4"/>
    <n v="3690"/>
    <x v="0"/>
    <x v="16"/>
    <x v="0"/>
    <x v="0"/>
    <n v="35.840000000000003"/>
    <n v="1"/>
  </r>
  <r>
    <x v="559"/>
    <x v="0"/>
    <s v="2023-2024"/>
    <x v="1"/>
    <x v="62"/>
    <x v="0"/>
    <x v="0"/>
    <n v="6112"/>
    <x v="0"/>
    <x v="14"/>
    <x v="6"/>
    <x v="6"/>
    <n v="35.880000000000003"/>
    <n v="1"/>
  </r>
  <r>
    <x v="77"/>
    <x v="1"/>
    <s v="2022-2023"/>
    <x v="0"/>
    <x v="29"/>
    <x v="4"/>
    <x v="4"/>
    <n v="3500"/>
    <x v="0"/>
    <x v="8"/>
    <x v="2"/>
    <x v="2"/>
    <n v="35.880000000000003"/>
    <n v="1"/>
  </r>
  <r>
    <x v="365"/>
    <x v="0"/>
    <s v="2023-2024"/>
    <x v="1"/>
    <x v="48"/>
    <x v="3"/>
    <x v="3"/>
    <n v="4566"/>
    <x v="0"/>
    <x v="15"/>
    <x v="6"/>
    <x v="6"/>
    <n v="35.880000000000003"/>
    <n v="1"/>
  </r>
  <r>
    <x v="28"/>
    <x v="2"/>
    <s v="2024-2025"/>
    <x v="1"/>
    <x v="76"/>
    <x v="1"/>
    <x v="1"/>
    <n v="2031"/>
    <x v="0"/>
    <x v="5"/>
    <x v="6"/>
    <x v="6"/>
    <n v="35.880000000000003"/>
    <n v="1"/>
  </r>
  <r>
    <x v="14"/>
    <x v="0"/>
    <s v="2023-2024"/>
    <x v="0"/>
    <x v="63"/>
    <x v="1"/>
    <x v="1"/>
    <n v="2015"/>
    <x v="0"/>
    <x v="5"/>
    <x v="5"/>
    <x v="5"/>
    <n v="35.909999999999997"/>
    <n v="1"/>
  </r>
  <r>
    <x v="13"/>
    <x v="0"/>
    <s v="2023-2024"/>
    <x v="0"/>
    <x v="27"/>
    <x v="4"/>
    <x v="4"/>
    <n v="3066"/>
    <x v="0"/>
    <x v="7"/>
    <x v="7"/>
    <x v="7"/>
    <n v="35.909999999999997"/>
    <n v="1"/>
  </r>
  <r>
    <x v="560"/>
    <x v="0"/>
    <s v="2023-2024"/>
    <x v="0"/>
    <x v="45"/>
    <x v="3"/>
    <x v="3"/>
    <n v="4570"/>
    <x v="0"/>
    <x v="15"/>
    <x v="5"/>
    <x v="5"/>
    <n v="35.909999999999997"/>
    <n v="1"/>
  </r>
  <r>
    <x v="326"/>
    <x v="0"/>
    <s v="2023-2024"/>
    <x v="0"/>
    <x v="93"/>
    <x v="4"/>
    <x v="4"/>
    <n v="3915"/>
    <x v="0"/>
    <x v="16"/>
    <x v="4"/>
    <x v="4"/>
    <n v="35.909999999999997"/>
    <n v="1"/>
  </r>
  <r>
    <x v="210"/>
    <x v="0"/>
    <s v="2023-2024"/>
    <x v="0"/>
    <x v="78"/>
    <x v="1"/>
    <x v="1"/>
    <n v="2141"/>
    <x v="0"/>
    <x v="4"/>
    <x v="6"/>
    <x v="6"/>
    <n v="35.909999999999997"/>
    <n v="1"/>
  </r>
  <r>
    <x v="292"/>
    <x v="0"/>
    <s v="2023-2024"/>
    <x v="0"/>
    <x v="87"/>
    <x v="2"/>
    <x v="2"/>
    <n v="2609"/>
    <x v="0"/>
    <x v="2"/>
    <x v="5"/>
    <x v="5"/>
    <n v="35.910000000000004"/>
    <n v="1"/>
  </r>
  <r>
    <x v="335"/>
    <x v="1"/>
    <s v="2022-2023"/>
    <x v="0"/>
    <x v="73"/>
    <x v="6"/>
    <x v="6"/>
    <n v="5607"/>
    <x v="0"/>
    <x v="18"/>
    <x v="4"/>
    <x v="4"/>
    <n v="35.92"/>
    <n v="1"/>
  </r>
  <r>
    <x v="435"/>
    <x v="0"/>
    <s v="2023-2024"/>
    <x v="0"/>
    <x v="3"/>
    <x v="3"/>
    <x v="3"/>
    <n v="4220"/>
    <x v="0"/>
    <x v="3"/>
    <x v="2"/>
    <x v="2"/>
    <n v="35.94"/>
    <n v="1"/>
  </r>
  <r>
    <x v="561"/>
    <x v="0"/>
    <s v="2023-2024"/>
    <x v="1"/>
    <x v="81"/>
    <x v="3"/>
    <x v="3"/>
    <n v="4680"/>
    <x v="0"/>
    <x v="17"/>
    <x v="0"/>
    <x v="0"/>
    <n v="35.94"/>
    <n v="1"/>
  </r>
  <r>
    <x v="412"/>
    <x v="0"/>
    <s v="2023-2024"/>
    <x v="1"/>
    <x v="17"/>
    <x v="3"/>
    <x v="3"/>
    <n v="4825"/>
    <x v="0"/>
    <x v="12"/>
    <x v="0"/>
    <x v="0"/>
    <n v="35.94"/>
    <n v="1"/>
  </r>
  <r>
    <x v="490"/>
    <x v="0"/>
    <s v="2023-2024"/>
    <x v="0"/>
    <x v="24"/>
    <x v="1"/>
    <x v="1"/>
    <n v="2120"/>
    <x v="0"/>
    <x v="4"/>
    <x v="0"/>
    <x v="0"/>
    <n v="35.94"/>
    <n v="1"/>
  </r>
  <r>
    <x v="344"/>
    <x v="1"/>
    <s v="2022-2023"/>
    <x v="0"/>
    <x v="2"/>
    <x v="2"/>
    <x v="2"/>
    <n v="2617"/>
    <x v="0"/>
    <x v="2"/>
    <x v="4"/>
    <x v="4"/>
    <n v="35.96"/>
    <n v="1"/>
  </r>
  <r>
    <x v="562"/>
    <x v="1"/>
    <s v="2022-2023"/>
    <x v="1"/>
    <x v="0"/>
    <x v="0"/>
    <x v="0"/>
    <n v="6021"/>
    <x v="0"/>
    <x v="0"/>
    <x v="3"/>
    <x v="3"/>
    <n v="35.97"/>
    <n v="1"/>
  </r>
  <r>
    <x v="312"/>
    <x v="1"/>
    <s v="2022-2023"/>
    <x v="0"/>
    <x v="57"/>
    <x v="6"/>
    <x v="6"/>
    <n v="5082"/>
    <x v="0"/>
    <x v="13"/>
    <x v="5"/>
    <x v="5"/>
    <n v="35.980000000000004"/>
    <n v="1"/>
  </r>
  <r>
    <x v="493"/>
    <x v="1"/>
    <s v="2022-2023"/>
    <x v="0"/>
    <x v="65"/>
    <x v="1"/>
    <x v="1"/>
    <n v="2131"/>
    <x v="0"/>
    <x v="4"/>
    <x v="3"/>
    <x v="3"/>
    <n v="36"/>
    <n v="1"/>
  </r>
  <r>
    <x v="17"/>
    <x v="0"/>
    <s v="2023-2024"/>
    <x v="0"/>
    <x v="17"/>
    <x v="3"/>
    <x v="3"/>
    <n v="4825"/>
    <x v="0"/>
    <x v="12"/>
    <x v="3"/>
    <x v="3"/>
    <n v="36"/>
    <n v="1"/>
  </r>
  <r>
    <x v="417"/>
    <x v="2"/>
    <s v="2024-2025"/>
    <x v="0"/>
    <x v="51"/>
    <x v="4"/>
    <x v="4"/>
    <n v="3630"/>
    <x v="0"/>
    <x v="16"/>
    <x v="9"/>
    <x v="9"/>
    <n v="36"/>
    <n v="1"/>
  </r>
  <r>
    <x v="457"/>
    <x v="1"/>
    <s v="2022-2023"/>
    <x v="0"/>
    <x v="88"/>
    <x v="6"/>
    <x v="6"/>
    <n v="5011"/>
    <x v="0"/>
    <x v="13"/>
    <x v="3"/>
    <x v="3"/>
    <n v="36"/>
    <n v="1"/>
  </r>
  <r>
    <x v="87"/>
    <x v="0"/>
    <s v="2023-2024"/>
    <x v="0"/>
    <x v="68"/>
    <x v="7"/>
    <x v="7"/>
    <n v="800"/>
    <x v="0"/>
    <x v="19"/>
    <x v="1"/>
    <x v="1"/>
    <n v="36.08"/>
    <n v="1"/>
  </r>
  <r>
    <x v="26"/>
    <x v="1"/>
    <s v="2022-2023"/>
    <x v="0"/>
    <x v="57"/>
    <x v="6"/>
    <x v="6"/>
    <n v="5082"/>
    <x v="0"/>
    <x v="13"/>
    <x v="7"/>
    <x v="7"/>
    <n v="36.489999999999995"/>
    <n v="1"/>
  </r>
  <r>
    <x v="563"/>
    <x v="0"/>
    <s v="2023-2024"/>
    <x v="0"/>
    <x v="82"/>
    <x v="3"/>
    <x v="3"/>
    <n v="4655"/>
    <x v="0"/>
    <x v="17"/>
    <x v="3"/>
    <x v="3"/>
    <n v="36.5"/>
    <n v="1"/>
  </r>
  <r>
    <x v="564"/>
    <x v="0"/>
    <s v="2023-2024"/>
    <x v="0"/>
    <x v="94"/>
    <x v="5"/>
    <x v="5"/>
    <n v="7250"/>
    <x v="0"/>
    <x v="9"/>
    <x v="3"/>
    <x v="3"/>
    <n v="36.5"/>
    <n v="1"/>
  </r>
  <r>
    <x v="417"/>
    <x v="2"/>
    <s v="2024-2025"/>
    <x v="1"/>
    <x v="9"/>
    <x v="4"/>
    <x v="4"/>
    <n v="3076"/>
    <x v="0"/>
    <x v="7"/>
    <x v="4"/>
    <x v="4"/>
    <n v="36.54"/>
    <n v="1"/>
  </r>
  <r>
    <x v="112"/>
    <x v="0"/>
    <s v="2023-2024"/>
    <x v="0"/>
    <x v="63"/>
    <x v="1"/>
    <x v="1"/>
    <n v="2015"/>
    <x v="0"/>
    <x v="5"/>
    <x v="4"/>
    <x v="4"/>
    <n v="36.67"/>
    <n v="1"/>
  </r>
  <r>
    <x v="343"/>
    <x v="0"/>
    <s v="2023-2024"/>
    <x v="1"/>
    <x v="55"/>
    <x v="3"/>
    <x v="3"/>
    <n v="4703"/>
    <x v="0"/>
    <x v="17"/>
    <x v="2"/>
    <x v="2"/>
    <n v="36.92"/>
    <n v="1"/>
  </r>
  <r>
    <x v="192"/>
    <x v="1"/>
    <s v="2022-2023"/>
    <x v="1"/>
    <x v="1"/>
    <x v="1"/>
    <x v="1"/>
    <n v="2478"/>
    <x v="0"/>
    <x v="1"/>
    <x v="0"/>
    <x v="0"/>
    <n v="36.97"/>
    <n v="1"/>
  </r>
  <r>
    <x v="441"/>
    <x v="0"/>
    <s v="2023-2024"/>
    <x v="0"/>
    <x v="92"/>
    <x v="3"/>
    <x v="3"/>
    <n v="4305"/>
    <x v="0"/>
    <x v="3"/>
    <x v="5"/>
    <x v="5"/>
    <n v="36.97"/>
    <n v="1"/>
  </r>
  <r>
    <x v="565"/>
    <x v="1"/>
    <s v="2022-2023"/>
    <x v="0"/>
    <x v="66"/>
    <x v="3"/>
    <x v="3"/>
    <n v="4883"/>
    <x v="0"/>
    <x v="12"/>
    <x v="4"/>
    <x v="4"/>
    <n v="37"/>
    <n v="1"/>
  </r>
  <r>
    <x v="419"/>
    <x v="2"/>
    <s v="2024-2025"/>
    <x v="1"/>
    <x v="13"/>
    <x v="1"/>
    <x v="1"/>
    <n v="2480"/>
    <x v="0"/>
    <x v="1"/>
    <x v="8"/>
    <x v="8"/>
    <n v="37.19"/>
    <n v="1"/>
  </r>
  <r>
    <x v="566"/>
    <x v="0"/>
    <s v="2023-2024"/>
    <x v="0"/>
    <x v="10"/>
    <x v="4"/>
    <x v="4"/>
    <n v="3551"/>
    <x v="0"/>
    <x v="8"/>
    <x v="1"/>
    <x v="1"/>
    <n v="37.33"/>
    <n v="1"/>
  </r>
  <r>
    <x v="501"/>
    <x v="1"/>
    <s v="2022-2023"/>
    <x v="1"/>
    <x v="46"/>
    <x v="3"/>
    <x v="3"/>
    <n v="4740"/>
    <x v="0"/>
    <x v="17"/>
    <x v="7"/>
    <x v="7"/>
    <n v="37.42"/>
    <n v="1"/>
  </r>
  <r>
    <x v="56"/>
    <x v="2"/>
    <s v="2024-2025"/>
    <x v="0"/>
    <x v="19"/>
    <x v="1"/>
    <x v="1"/>
    <n v="2800"/>
    <x v="0"/>
    <x v="11"/>
    <x v="3"/>
    <x v="3"/>
    <n v="37.46"/>
    <n v="1"/>
  </r>
  <r>
    <x v="567"/>
    <x v="0"/>
    <s v="2023-2024"/>
    <x v="0"/>
    <x v="73"/>
    <x v="6"/>
    <x v="6"/>
    <n v="5607"/>
    <x v="0"/>
    <x v="18"/>
    <x v="3"/>
    <x v="3"/>
    <n v="37.47"/>
    <n v="1"/>
  </r>
  <r>
    <x v="320"/>
    <x v="2"/>
    <s v="2024-2025"/>
    <x v="0"/>
    <x v="87"/>
    <x v="2"/>
    <x v="2"/>
    <n v="2609"/>
    <x v="0"/>
    <x v="2"/>
    <x v="7"/>
    <x v="7"/>
    <n v="37.49"/>
    <n v="1"/>
  </r>
  <r>
    <x v="494"/>
    <x v="2"/>
    <s v="2024-2025"/>
    <x v="1"/>
    <x v="42"/>
    <x v="3"/>
    <x v="3"/>
    <n v="4870"/>
    <x v="0"/>
    <x v="12"/>
    <x v="3"/>
    <x v="3"/>
    <n v="37.5"/>
    <n v="1"/>
  </r>
  <r>
    <x v="503"/>
    <x v="0"/>
    <s v="2023-2024"/>
    <x v="1"/>
    <x v="36"/>
    <x v="4"/>
    <x v="4"/>
    <n v="3148"/>
    <x v="0"/>
    <x v="6"/>
    <x v="0"/>
    <x v="0"/>
    <n v="37.57"/>
    <n v="1"/>
  </r>
  <r>
    <x v="301"/>
    <x v="1"/>
    <s v="2022-2023"/>
    <x v="0"/>
    <x v="63"/>
    <x v="1"/>
    <x v="1"/>
    <n v="2015"/>
    <x v="0"/>
    <x v="5"/>
    <x v="9"/>
    <x v="9"/>
    <n v="37.619999999999997"/>
    <n v="1"/>
  </r>
  <r>
    <x v="230"/>
    <x v="1"/>
    <s v="2022-2023"/>
    <x v="1"/>
    <x v="15"/>
    <x v="1"/>
    <x v="1"/>
    <n v="2020"/>
    <x v="0"/>
    <x v="5"/>
    <x v="5"/>
    <x v="5"/>
    <n v="37.619999999999997"/>
    <n v="1"/>
  </r>
  <r>
    <x v="200"/>
    <x v="2"/>
    <s v="2024-2025"/>
    <x v="1"/>
    <x v="72"/>
    <x v="4"/>
    <x v="4"/>
    <n v="3931"/>
    <x v="0"/>
    <x v="16"/>
    <x v="4"/>
    <x v="4"/>
    <n v="37.620000000000005"/>
    <n v="1"/>
  </r>
  <r>
    <x v="426"/>
    <x v="2"/>
    <s v="2024-2025"/>
    <x v="0"/>
    <x v="59"/>
    <x v="3"/>
    <x v="3"/>
    <n v="4509"/>
    <x v="0"/>
    <x v="3"/>
    <x v="5"/>
    <x v="5"/>
    <n v="37.909999999999997"/>
    <n v="1"/>
  </r>
  <r>
    <x v="408"/>
    <x v="1"/>
    <s v="2022-2023"/>
    <x v="0"/>
    <x v="92"/>
    <x v="3"/>
    <x v="3"/>
    <n v="4305"/>
    <x v="0"/>
    <x v="3"/>
    <x v="6"/>
    <x v="6"/>
    <n v="37.910000000000004"/>
    <n v="1"/>
  </r>
  <r>
    <x v="568"/>
    <x v="2"/>
    <s v="2024-2025"/>
    <x v="0"/>
    <x v="96"/>
    <x v="4"/>
    <x v="4"/>
    <n v="3690"/>
    <x v="0"/>
    <x v="16"/>
    <x v="5"/>
    <x v="5"/>
    <n v="37.93"/>
    <n v="1"/>
  </r>
  <r>
    <x v="27"/>
    <x v="0"/>
    <s v="2023-2024"/>
    <x v="1"/>
    <x v="79"/>
    <x v="6"/>
    <x v="6"/>
    <n v="5290"/>
    <x v="0"/>
    <x v="18"/>
    <x v="7"/>
    <x v="7"/>
    <n v="37.96"/>
    <n v="1"/>
  </r>
  <r>
    <x v="167"/>
    <x v="2"/>
    <s v="2024-2025"/>
    <x v="0"/>
    <x v="93"/>
    <x v="4"/>
    <x v="4"/>
    <n v="3915"/>
    <x v="0"/>
    <x v="16"/>
    <x v="4"/>
    <x v="4"/>
    <n v="37.979999999999997"/>
    <n v="1"/>
  </r>
  <r>
    <x v="84"/>
    <x v="2"/>
    <s v="2024-2025"/>
    <x v="0"/>
    <x v="4"/>
    <x v="1"/>
    <x v="1"/>
    <n v="2154"/>
    <x v="0"/>
    <x v="4"/>
    <x v="5"/>
    <x v="5"/>
    <n v="38"/>
    <n v="1"/>
  </r>
  <r>
    <x v="150"/>
    <x v="0"/>
    <s v="2023-2024"/>
    <x v="0"/>
    <x v="19"/>
    <x v="1"/>
    <x v="1"/>
    <n v="2800"/>
    <x v="0"/>
    <x v="11"/>
    <x v="3"/>
    <x v="3"/>
    <n v="38"/>
    <n v="1"/>
  </r>
  <r>
    <x v="127"/>
    <x v="1"/>
    <s v="2022-2023"/>
    <x v="0"/>
    <x v="40"/>
    <x v="4"/>
    <x v="4"/>
    <n v="3353"/>
    <x v="0"/>
    <x v="8"/>
    <x v="7"/>
    <x v="7"/>
    <n v="38.130000000000003"/>
    <n v="1"/>
  </r>
  <r>
    <x v="72"/>
    <x v="2"/>
    <s v="2024-2025"/>
    <x v="0"/>
    <x v="34"/>
    <x v="4"/>
    <x v="4"/>
    <n v="3018"/>
    <x v="0"/>
    <x v="7"/>
    <x v="7"/>
    <x v="7"/>
    <n v="38.28"/>
    <n v="1"/>
  </r>
  <r>
    <x v="167"/>
    <x v="2"/>
    <s v="2024-2025"/>
    <x v="1"/>
    <x v="35"/>
    <x v="3"/>
    <x v="3"/>
    <n v="4558"/>
    <x v="0"/>
    <x v="15"/>
    <x v="5"/>
    <x v="5"/>
    <n v="38.340000000000003"/>
    <n v="1"/>
  </r>
  <r>
    <x v="294"/>
    <x v="1"/>
    <s v="2022-2023"/>
    <x v="0"/>
    <x v="96"/>
    <x v="4"/>
    <x v="4"/>
    <n v="3690"/>
    <x v="0"/>
    <x v="16"/>
    <x v="2"/>
    <x v="2"/>
    <n v="38.480000000000004"/>
    <n v="1"/>
  </r>
  <r>
    <x v="535"/>
    <x v="1"/>
    <s v="2022-2023"/>
    <x v="1"/>
    <x v="61"/>
    <x v="6"/>
    <x v="6"/>
    <n v="5343"/>
    <x v="0"/>
    <x v="18"/>
    <x v="2"/>
    <x v="2"/>
    <n v="38.869999999999997"/>
    <n v="1"/>
  </r>
  <r>
    <x v="569"/>
    <x v="1"/>
    <s v="2022-2023"/>
    <x v="0"/>
    <x v="38"/>
    <x v="3"/>
    <x v="3"/>
    <n v="4802"/>
    <x v="0"/>
    <x v="12"/>
    <x v="7"/>
    <x v="7"/>
    <n v="38.92"/>
    <n v="1"/>
  </r>
  <r>
    <x v="24"/>
    <x v="0"/>
    <s v="2023-2024"/>
    <x v="0"/>
    <x v="2"/>
    <x v="2"/>
    <x v="2"/>
    <n v="2617"/>
    <x v="0"/>
    <x v="2"/>
    <x v="6"/>
    <x v="6"/>
    <n v="38.94"/>
    <n v="1"/>
  </r>
  <r>
    <x v="570"/>
    <x v="0"/>
    <s v="2023-2024"/>
    <x v="0"/>
    <x v="69"/>
    <x v="4"/>
    <x v="4"/>
    <n v="3199"/>
    <x v="0"/>
    <x v="6"/>
    <x v="2"/>
    <x v="2"/>
    <n v="38.94"/>
    <n v="1"/>
  </r>
  <r>
    <x v="376"/>
    <x v="1"/>
    <s v="2022-2023"/>
    <x v="0"/>
    <x v="57"/>
    <x v="6"/>
    <x v="6"/>
    <n v="5082"/>
    <x v="0"/>
    <x v="13"/>
    <x v="2"/>
    <x v="2"/>
    <n v="38.96"/>
    <n v="1"/>
  </r>
  <r>
    <x v="163"/>
    <x v="0"/>
    <s v="2023-2024"/>
    <x v="0"/>
    <x v="95"/>
    <x v="7"/>
    <x v="7"/>
    <n v="870"/>
    <x v="0"/>
    <x v="19"/>
    <x v="0"/>
    <x v="0"/>
    <n v="38.97"/>
    <n v="1"/>
  </r>
  <r>
    <x v="571"/>
    <x v="1"/>
    <s v="2022-2023"/>
    <x v="0"/>
    <x v="78"/>
    <x v="1"/>
    <x v="1"/>
    <n v="2141"/>
    <x v="0"/>
    <x v="4"/>
    <x v="0"/>
    <x v="0"/>
    <n v="38.97"/>
    <n v="1"/>
  </r>
  <r>
    <x v="363"/>
    <x v="2"/>
    <s v="2024-2025"/>
    <x v="1"/>
    <x v="78"/>
    <x v="1"/>
    <x v="1"/>
    <n v="2141"/>
    <x v="0"/>
    <x v="4"/>
    <x v="4"/>
    <x v="4"/>
    <n v="38.97"/>
    <n v="1"/>
  </r>
  <r>
    <x v="265"/>
    <x v="1"/>
    <s v="2022-2023"/>
    <x v="1"/>
    <x v="49"/>
    <x v="4"/>
    <x v="4"/>
    <n v="3134"/>
    <x v="0"/>
    <x v="6"/>
    <x v="0"/>
    <x v="0"/>
    <n v="38.97"/>
    <n v="1"/>
  </r>
  <r>
    <x v="117"/>
    <x v="2"/>
    <s v="2024-2025"/>
    <x v="0"/>
    <x v="90"/>
    <x v="3"/>
    <x v="3"/>
    <n v="4700"/>
    <x v="0"/>
    <x v="17"/>
    <x v="0"/>
    <x v="0"/>
    <n v="38.97"/>
    <n v="1"/>
  </r>
  <r>
    <x v="572"/>
    <x v="0"/>
    <s v="2023-2024"/>
    <x v="0"/>
    <x v="77"/>
    <x v="5"/>
    <x v="5"/>
    <n v="7018"/>
    <x v="0"/>
    <x v="9"/>
    <x v="0"/>
    <x v="0"/>
    <n v="38.97"/>
    <n v="1"/>
  </r>
  <r>
    <x v="181"/>
    <x v="0"/>
    <s v="2023-2024"/>
    <x v="0"/>
    <x v="31"/>
    <x v="1"/>
    <x v="1"/>
    <n v="2116"/>
    <x v="0"/>
    <x v="4"/>
    <x v="0"/>
    <x v="0"/>
    <n v="38.97"/>
    <n v="1"/>
  </r>
  <r>
    <x v="214"/>
    <x v="2"/>
    <s v="2024-2025"/>
    <x v="0"/>
    <x v="19"/>
    <x v="1"/>
    <x v="1"/>
    <n v="2800"/>
    <x v="0"/>
    <x v="11"/>
    <x v="0"/>
    <x v="0"/>
    <n v="39"/>
    <n v="1"/>
  </r>
  <r>
    <x v="375"/>
    <x v="0"/>
    <s v="2023-2024"/>
    <x v="0"/>
    <x v="31"/>
    <x v="1"/>
    <x v="1"/>
    <n v="2116"/>
    <x v="0"/>
    <x v="4"/>
    <x v="2"/>
    <x v="2"/>
    <n v="39.049999999999997"/>
    <n v="1"/>
  </r>
  <r>
    <x v="111"/>
    <x v="0"/>
    <s v="2023-2024"/>
    <x v="1"/>
    <x v="16"/>
    <x v="0"/>
    <x v="0"/>
    <n v="6030"/>
    <x v="0"/>
    <x v="0"/>
    <x v="7"/>
    <x v="7"/>
    <n v="39.480000000000004"/>
    <n v="1"/>
  </r>
  <r>
    <x v="423"/>
    <x v="1"/>
    <s v="2022-2023"/>
    <x v="1"/>
    <x v="4"/>
    <x v="1"/>
    <x v="1"/>
    <n v="2154"/>
    <x v="0"/>
    <x v="4"/>
    <x v="0"/>
    <x v="0"/>
    <n v="39.5"/>
    <n v="1"/>
  </r>
  <r>
    <x v="573"/>
    <x v="1"/>
    <s v="2022-2023"/>
    <x v="1"/>
    <x v="60"/>
    <x v="1"/>
    <x v="1"/>
    <n v="2541"/>
    <x v="0"/>
    <x v="2"/>
    <x v="1"/>
    <x v="1"/>
    <n v="39.58"/>
    <n v="1"/>
  </r>
  <r>
    <x v="293"/>
    <x v="0"/>
    <s v="2023-2024"/>
    <x v="0"/>
    <x v="22"/>
    <x v="1"/>
    <x v="1"/>
    <n v="2539"/>
    <x v="0"/>
    <x v="2"/>
    <x v="7"/>
    <x v="7"/>
    <n v="39.78"/>
    <n v="1"/>
  </r>
  <r>
    <x v="406"/>
    <x v="2"/>
    <s v="2024-2025"/>
    <x v="0"/>
    <x v="53"/>
    <x v="3"/>
    <x v="3"/>
    <n v="4119"/>
    <x v="0"/>
    <x v="10"/>
    <x v="1"/>
    <x v="1"/>
    <n v="39.799999999999997"/>
    <n v="1"/>
  </r>
  <r>
    <x v="509"/>
    <x v="0"/>
    <s v="2023-2024"/>
    <x v="1"/>
    <x v="36"/>
    <x v="4"/>
    <x v="4"/>
    <n v="3148"/>
    <x v="0"/>
    <x v="6"/>
    <x v="7"/>
    <x v="7"/>
    <n v="39.83"/>
    <n v="1"/>
  </r>
  <r>
    <x v="574"/>
    <x v="2"/>
    <s v="2024-2025"/>
    <x v="1"/>
    <x v="48"/>
    <x v="3"/>
    <x v="3"/>
    <n v="4566"/>
    <x v="0"/>
    <x v="15"/>
    <x v="4"/>
    <x v="4"/>
    <n v="39.909999999999997"/>
    <n v="1"/>
  </r>
  <r>
    <x v="423"/>
    <x v="1"/>
    <s v="2022-2023"/>
    <x v="1"/>
    <x v="86"/>
    <x v="0"/>
    <x v="0"/>
    <n v="6725"/>
    <x v="0"/>
    <x v="20"/>
    <x v="6"/>
    <x v="6"/>
    <n v="39.92"/>
    <n v="1"/>
  </r>
  <r>
    <x v="464"/>
    <x v="2"/>
    <s v="2024-2025"/>
    <x v="0"/>
    <x v="8"/>
    <x v="1"/>
    <x v="1"/>
    <n v="2158"/>
    <x v="0"/>
    <x v="4"/>
    <x v="7"/>
    <x v="7"/>
    <n v="39.94"/>
    <n v="1"/>
  </r>
  <r>
    <x v="575"/>
    <x v="0"/>
    <s v="2023-2024"/>
    <x v="0"/>
    <x v="34"/>
    <x v="4"/>
    <x v="4"/>
    <n v="3018"/>
    <x v="0"/>
    <x v="7"/>
    <x v="2"/>
    <x v="2"/>
    <n v="39.950000000000003"/>
    <n v="1"/>
  </r>
  <r>
    <x v="9"/>
    <x v="0"/>
    <s v="2023-2024"/>
    <x v="0"/>
    <x v="34"/>
    <x v="4"/>
    <x v="4"/>
    <n v="3018"/>
    <x v="0"/>
    <x v="7"/>
    <x v="1"/>
    <x v="1"/>
    <n v="39.950000000000003"/>
    <n v="1"/>
  </r>
  <r>
    <x v="515"/>
    <x v="0"/>
    <s v="2023-2024"/>
    <x v="1"/>
    <x v="1"/>
    <x v="1"/>
    <x v="1"/>
    <n v="2478"/>
    <x v="0"/>
    <x v="1"/>
    <x v="6"/>
    <x v="6"/>
    <n v="39.950000000000003"/>
    <n v="1"/>
  </r>
  <r>
    <x v="214"/>
    <x v="2"/>
    <s v="2024-2025"/>
    <x v="1"/>
    <x v="36"/>
    <x v="4"/>
    <x v="4"/>
    <n v="3148"/>
    <x v="0"/>
    <x v="6"/>
    <x v="1"/>
    <x v="1"/>
    <n v="39.950000000000003"/>
    <n v="1"/>
  </r>
  <r>
    <x v="497"/>
    <x v="0"/>
    <s v="2023-2024"/>
    <x v="0"/>
    <x v="5"/>
    <x v="1"/>
    <x v="1"/>
    <n v="2067"/>
    <x v="0"/>
    <x v="5"/>
    <x v="2"/>
    <x v="2"/>
    <n v="39.950000000000003"/>
    <n v="1"/>
  </r>
  <r>
    <x v="420"/>
    <x v="1"/>
    <s v="2022-2023"/>
    <x v="0"/>
    <x v="27"/>
    <x v="4"/>
    <x v="4"/>
    <n v="3066"/>
    <x v="0"/>
    <x v="7"/>
    <x v="5"/>
    <x v="5"/>
    <n v="39.950000000000003"/>
    <n v="1"/>
  </r>
  <r>
    <x v="281"/>
    <x v="0"/>
    <s v="2023-2024"/>
    <x v="0"/>
    <x v="91"/>
    <x v="1"/>
    <x v="1"/>
    <n v="2064"/>
    <x v="0"/>
    <x v="5"/>
    <x v="9"/>
    <x v="9"/>
    <n v="39.96"/>
    <n v="1"/>
  </r>
  <r>
    <x v="120"/>
    <x v="2"/>
    <s v="2024-2025"/>
    <x v="1"/>
    <x v="61"/>
    <x v="6"/>
    <x v="6"/>
    <n v="5343"/>
    <x v="0"/>
    <x v="18"/>
    <x v="3"/>
    <x v="3"/>
    <n v="39.96"/>
    <n v="1"/>
  </r>
  <r>
    <x v="392"/>
    <x v="2"/>
    <s v="2024-2025"/>
    <x v="0"/>
    <x v="5"/>
    <x v="1"/>
    <x v="1"/>
    <n v="2067"/>
    <x v="0"/>
    <x v="5"/>
    <x v="4"/>
    <x v="4"/>
    <n v="39.96"/>
    <n v="1"/>
  </r>
  <r>
    <x v="30"/>
    <x v="1"/>
    <s v="2022-2023"/>
    <x v="0"/>
    <x v="45"/>
    <x v="3"/>
    <x v="3"/>
    <n v="4570"/>
    <x v="0"/>
    <x v="15"/>
    <x v="5"/>
    <x v="5"/>
    <n v="39.96"/>
    <n v="1"/>
  </r>
  <r>
    <x v="229"/>
    <x v="1"/>
    <s v="2022-2023"/>
    <x v="0"/>
    <x v="90"/>
    <x v="3"/>
    <x v="3"/>
    <n v="4700"/>
    <x v="0"/>
    <x v="17"/>
    <x v="2"/>
    <x v="2"/>
    <n v="39.96"/>
    <n v="1"/>
  </r>
  <r>
    <x v="109"/>
    <x v="0"/>
    <s v="2023-2024"/>
    <x v="0"/>
    <x v="86"/>
    <x v="0"/>
    <x v="0"/>
    <n v="6725"/>
    <x v="0"/>
    <x v="20"/>
    <x v="3"/>
    <x v="3"/>
    <n v="39.97"/>
    <n v="1"/>
  </r>
  <r>
    <x v="199"/>
    <x v="0"/>
    <s v="2023-2024"/>
    <x v="1"/>
    <x v="71"/>
    <x v="6"/>
    <x v="6"/>
    <n v="5043"/>
    <x v="0"/>
    <x v="13"/>
    <x v="0"/>
    <x v="0"/>
    <n v="39.97"/>
    <n v="1"/>
  </r>
  <r>
    <x v="284"/>
    <x v="2"/>
    <s v="2024-2025"/>
    <x v="0"/>
    <x v="22"/>
    <x v="1"/>
    <x v="1"/>
    <n v="2539"/>
    <x v="0"/>
    <x v="2"/>
    <x v="4"/>
    <x v="4"/>
    <n v="40"/>
    <n v="1"/>
  </r>
  <r>
    <x v="33"/>
    <x v="2"/>
    <s v="2024-2025"/>
    <x v="1"/>
    <x v="56"/>
    <x v="1"/>
    <x v="1"/>
    <n v="2795"/>
    <x v="0"/>
    <x v="11"/>
    <x v="9"/>
    <x v="9"/>
    <n v="40.21"/>
    <n v="1"/>
  </r>
  <r>
    <x v="66"/>
    <x v="1"/>
    <s v="2022-2023"/>
    <x v="1"/>
    <x v="4"/>
    <x v="1"/>
    <x v="1"/>
    <n v="2154"/>
    <x v="0"/>
    <x v="4"/>
    <x v="7"/>
    <x v="7"/>
    <n v="40.230000000000004"/>
    <n v="1"/>
  </r>
  <r>
    <x v="488"/>
    <x v="2"/>
    <s v="2024-2025"/>
    <x v="0"/>
    <x v="77"/>
    <x v="5"/>
    <x v="5"/>
    <n v="7018"/>
    <x v="0"/>
    <x v="9"/>
    <x v="6"/>
    <x v="6"/>
    <n v="40.29"/>
    <n v="1"/>
  </r>
  <r>
    <x v="328"/>
    <x v="2"/>
    <s v="2024-2025"/>
    <x v="0"/>
    <x v="27"/>
    <x v="4"/>
    <x v="4"/>
    <n v="3066"/>
    <x v="0"/>
    <x v="7"/>
    <x v="1"/>
    <x v="1"/>
    <n v="40.39"/>
    <n v="1"/>
  </r>
  <r>
    <x v="522"/>
    <x v="0"/>
    <s v="2023-2024"/>
    <x v="0"/>
    <x v="92"/>
    <x v="3"/>
    <x v="3"/>
    <n v="4305"/>
    <x v="0"/>
    <x v="3"/>
    <x v="6"/>
    <x v="6"/>
    <n v="40.450000000000003"/>
    <n v="1"/>
  </r>
  <r>
    <x v="576"/>
    <x v="0"/>
    <s v="2023-2024"/>
    <x v="0"/>
    <x v="27"/>
    <x v="4"/>
    <x v="4"/>
    <n v="3066"/>
    <x v="0"/>
    <x v="7"/>
    <x v="2"/>
    <x v="2"/>
    <n v="40.729999999999997"/>
    <n v="1"/>
  </r>
  <r>
    <x v="482"/>
    <x v="2"/>
    <s v="2024-2025"/>
    <x v="0"/>
    <x v="63"/>
    <x v="1"/>
    <x v="1"/>
    <n v="2015"/>
    <x v="0"/>
    <x v="5"/>
    <x v="1"/>
    <x v="1"/>
    <n v="40.79"/>
    <n v="1"/>
  </r>
  <r>
    <x v="471"/>
    <x v="2"/>
    <s v="2024-2025"/>
    <x v="0"/>
    <x v="25"/>
    <x v="4"/>
    <x v="4"/>
    <n v="3550"/>
    <x v="0"/>
    <x v="8"/>
    <x v="1"/>
    <x v="1"/>
    <n v="40.950000000000003"/>
    <n v="1"/>
  </r>
  <r>
    <x v="185"/>
    <x v="0"/>
    <s v="2023-2024"/>
    <x v="0"/>
    <x v="82"/>
    <x v="3"/>
    <x v="3"/>
    <n v="4655"/>
    <x v="0"/>
    <x v="17"/>
    <x v="3"/>
    <x v="3"/>
    <n v="40.980000000000004"/>
    <n v="1"/>
  </r>
  <r>
    <x v="151"/>
    <x v="2"/>
    <s v="2024-2025"/>
    <x v="1"/>
    <x v="23"/>
    <x v="1"/>
    <x v="1"/>
    <n v="2650"/>
    <x v="0"/>
    <x v="11"/>
    <x v="4"/>
    <x v="4"/>
    <n v="41.48"/>
    <n v="1"/>
  </r>
  <r>
    <x v="491"/>
    <x v="0"/>
    <s v="2023-2024"/>
    <x v="1"/>
    <x v="36"/>
    <x v="4"/>
    <x v="4"/>
    <n v="3148"/>
    <x v="0"/>
    <x v="6"/>
    <x v="4"/>
    <x v="4"/>
    <n v="41.64"/>
    <n v="1"/>
  </r>
  <r>
    <x v="458"/>
    <x v="2"/>
    <s v="2024-2025"/>
    <x v="1"/>
    <x v="47"/>
    <x v="1"/>
    <x v="1"/>
    <n v="2101"/>
    <x v="0"/>
    <x v="4"/>
    <x v="1"/>
    <x v="1"/>
    <n v="41.64"/>
    <n v="1"/>
  </r>
  <r>
    <x v="577"/>
    <x v="0"/>
    <s v="2023-2024"/>
    <x v="1"/>
    <x v="79"/>
    <x v="6"/>
    <x v="6"/>
    <n v="5290"/>
    <x v="0"/>
    <x v="18"/>
    <x v="7"/>
    <x v="7"/>
    <n v="41.75"/>
    <n v="1"/>
  </r>
  <r>
    <x v="259"/>
    <x v="2"/>
    <s v="2024-2025"/>
    <x v="0"/>
    <x v="19"/>
    <x v="1"/>
    <x v="1"/>
    <n v="2800"/>
    <x v="0"/>
    <x v="11"/>
    <x v="3"/>
    <x v="3"/>
    <n v="41.870000000000005"/>
    <n v="1"/>
  </r>
  <r>
    <x v="242"/>
    <x v="1"/>
    <s v="2022-2023"/>
    <x v="1"/>
    <x v="72"/>
    <x v="4"/>
    <x v="4"/>
    <n v="3931"/>
    <x v="0"/>
    <x v="16"/>
    <x v="5"/>
    <x v="5"/>
    <n v="41.88"/>
    <n v="1"/>
  </r>
  <r>
    <x v="438"/>
    <x v="1"/>
    <s v="2022-2023"/>
    <x v="0"/>
    <x v="77"/>
    <x v="5"/>
    <x v="5"/>
    <n v="7018"/>
    <x v="0"/>
    <x v="9"/>
    <x v="4"/>
    <x v="4"/>
    <n v="41.92"/>
    <n v="1"/>
  </r>
  <r>
    <x v="578"/>
    <x v="2"/>
    <s v="2024-2025"/>
    <x v="0"/>
    <x v="91"/>
    <x v="1"/>
    <x v="1"/>
    <n v="2064"/>
    <x v="0"/>
    <x v="5"/>
    <x v="0"/>
    <x v="0"/>
    <n v="41.93"/>
    <n v="1"/>
  </r>
  <r>
    <x v="461"/>
    <x v="2"/>
    <s v="2024-2025"/>
    <x v="1"/>
    <x v="0"/>
    <x v="0"/>
    <x v="0"/>
    <n v="6021"/>
    <x v="0"/>
    <x v="0"/>
    <x v="0"/>
    <x v="0"/>
    <n v="41.93"/>
    <n v="1"/>
  </r>
  <r>
    <x v="469"/>
    <x v="1"/>
    <s v="2022-2023"/>
    <x v="0"/>
    <x v="40"/>
    <x v="4"/>
    <x v="4"/>
    <n v="3353"/>
    <x v="0"/>
    <x v="8"/>
    <x v="5"/>
    <x v="5"/>
    <n v="41.93"/>
    <n v="1"/>
  </r>
  <r>
    <x v="29"/>
    <x v="0"/>
    <s v="2023-2024"/>
    <x v="0"/>
    <x v="89"/>
    <x v="4"/>
    <x v="4"/>
    <n v="3136"/>
    <x v="0"/>
    <x v="6"/>
    <x v="1"/>
    <x v="1"/>
    <n v="41.93"/>
    <n v="1"/>
  </r>
  <r>
    <x v="579"/>
    <x v="0"/>
    <s v="2023-2024"/>
    <x v="0"/>
    <x v="68"/>
    <x v="7"/>
    <x v="7"/>
    <n v="800"/>
    <x v="0"/>
    <x v="19"/>
    <x v="2"/>
    <x v="2"/>
    <n v="41.93"/>
    <n v="1"/>
  </r>
  <r>
    <x v="580"/>
    <x v="0"/>
    <s v="2023-2024"/>
    <x v="0"/>
    <x v="69"/>
    <x v="4"/>
    <x v="4"/>
    <n v="3199"/>
    <x v="0"/>
    <x v="6"/>
    <x v="2"/>
    <x v="2"/>
    <n v="41.93"/>
    <n v="1"/>
  </r>
  <r>
    <x v="348"/>
    <x v="1"/>
    <s v="2022-2023"/>
    <x v="0"/>
    <x v="58"/>
    <x v="0"/>
    <x v="0"/>
    <n v="6027"/>
    <x v="0"/>
    <x v="0"/>
    <x v="6"/>
    <x v="6"/>
    <n v="41.93"/>
    <n v="1"/>
  </r>
  <r>
    <x v="83"/>
    <x v="1"/>
    <s v="2022-2023"/>
    <x v="1"/>
    <x v="16"/>
    <x v="0"/>
    <x v="0"/>
    <n v="6030"/>
    <x v="0"/>
    <x v="0"/>
    <x v="0"/>
    <x v="0"/>
    <n v="41.93"/>
    <n v="1"/>
  </r>
  <r>
    <x v="581"/>
    <x v="0"/>
    <s v="2023-2024"/>
    <x v="1"/>
    <x v="79"/>
    <x v="6"/>
    <x v="6"/>
    <n v="5290"/>
    <x v="0"/>
    <x v="18"/>
    <x v="6"/>
    <x v="6"/>
    <n v="41.93"/>
    <n v="1"/>
  </r>
  <r>
    <x v="147"/>
    <x v="0"/>
    <s v="2023-2024"/>
    <x v="0"/>
    <x v="7"/>
    <x v="4"/>
    <x v="4"/>
    <n v="3175"/>
    <x v="0"/>
    <x v="6"/>
    <x v="4"/>
    <x v="4"/>
    <n v="41.96"/>
    <n v="1"/>
  </r>
  <r>
    <x v="168"/>
    <x v="0"/>
    <s v="2023-2024"/>
    <x v="0"/>
    <x v="43"/>
    <x v="1"/>
    <x v="1"/>
    <n v="2560"/>
    <x v="0"/>
    <x v="2"/>
    <x v="7"/>
    <x v="7"/>
    <n v="41.97"/>
    <n v="1"/>
  </r>
  <r>
    <x v="582"/>
    <x v="0"/>
    <s v="2023-2024"/>
    <x v="0"/>
    <x v="62"/>
    <x v="0"/>
    <x v="0"/>
    <n v="6112"/>
    <x v="0"/>
    <x v="14"/>
    <x v="3"/>
    <x v="3"/>
    <n v="42"/>
    <n v="1"/>
  </r>
  <r>
    <x v="39"/>
    <x v="0"/>
    <s v="2023-2024"/>
    <x v="0"/>
    <x v="69"/>
    <x v="4"/>
    <x v="4"/>
    <n v="3199"/>
    <x v="0"/>
    <x v="6"/>
    <x v="1"/>
    <x v="1"/>
    <n v="42.17"/>
    <n v="1"/>
  </r>
  <r>
    <x v="583"/>
    <x v="2"/>
    <s v="2024-2025"/>
    <x v="0"/>
    <x v="14"/>
    <x v="1"/>
    <x v="1"/>
    <n v="2790"/>
    <x v="0"/>
    <x v="11"/>
    <x v="7"/>
    <x v="7"/>
    <n v="42.65"/>
    <n v="1"/>
  </r>
  <r>
    <x v="472"/>
    <x v="0"/>
    <s v="2023-2024"/>
    <x v="0"/>
    <x v="84"/>
    <x v="3"/>
    <x v="3"/>
    <n v="4215"/>
    <x v="0"/>
    <x v="3"/>
    <x v="8"/>
    <x v="8"/>
    <n v="42.79"/>
    <n v="1"/>
  </r>
  <r>
    <x v="418"/>
    <x v="2"/>
    <s v="2024-2025"/>
    <x v="0"/>
    <x v="89"/>
    <x v="4"/>
    <x v="4"/>
    <n v="3136"/>
    <x v="0"/>
    <x v="6"/>
    <x v="6"/>
    <x v="6"/>
    <n v="42.92"/>
    <n v="1"/>
  </r>
  <r>
    <x v="500"/>
    <x v="1"/>
    <s v="2022-2023"/>
    <x v="0"/>
    <x v="29"/>
    <x v="4"/>
    <x v="4"/>
    <n v="3500"/>
    <x v="0"/>
    <x v="8"/>
    <x v="5"/>
    <x v="5"/>
    <n v="42.92"/>
    <n v="1"/>
  </r>
  <r>
    <x v="225"/>
    <x v="0"/>
    <s v="2023-2024"/>
    <x v="0"/>
    <x v="75"/>
    <x v="0"/>
    <x v="0"/>
    <n v="6450"/>
    <x v="0"/>
    <x v="20"/>
    <x v="2"/>
    <x v="2"/>
    <n v="42.93"/>
    <n v="1"/>
  </r>
  <r>
    <x v="179"/>
    <x v="0"/>
    <s v="2023-2024"/>
    <x v="1"/>
    <x v="42"/>
    <x v="3"/>
    <x v="3"/>
    <n v="4870"/>
    <x v="0"/>
    <x v="12"/>
    <x v="3"/>
    <x v="3"/>
    <n v="42.96"/>
    <n v="1"/>
  </r>
  <r>
    <x v="541"/>
    <x v="0"/>
    <s v="2023-2024"/>
    <x v="0"/>
    <x v="65"/>
    <x v="1"/>
    <x v="1"/>
    <n v="2131"/>
    <x v="0"/>
    <x v="4"/>
    <x v="3"/>
    <x v="3"/>
    <n v="42.98"/>
    <n v="1"/>
  </r>
  <r>
    <x v="584"/>
    <x v="1"/>
    <s v="2022-2023"/>
    <x v="0"/>
    <x v="71"/>
    <x v="6"/>
    <x v="6"/>
    <n v="5043"/>
    <x v="0"/>
    <x v="13"/>
    <x v="3"/>
    <x v="3"/>
    <n v="43"/>
    <n v="1"/>
  </r>
  <r>
    <x v="585"/>
    <x v="0"/>
    <s v="2023-2024"/>
    <x v="0"/>
    <x v="13"/>
    <x v="1"/>
    <x v="1"/>
    <n v="2480"/>
    <x v="0"/>
    <x v="1"/>
    <x v="9"/>
    <x v="9"/>
    <n v="43.13"/>
    <n v="1"/>
  </r>
  <r>
    <x v="184"/>
    <x v="2"/>
    <s v="2024-2025"/>
    <x v="0"/>
    <x v="5"/>
    <x v="1"/>
    <x v="1"/>
    <n v="2067"/>
    <x v="0"/>
    <x v="5"/>
    <x v="8"/>
    <x v="8"/>
    <n v="43.28"/>
    <n v="1"/>
  </r>
  <r>
    <x v="368"/>
    <x v="2"/>
    <s v="2024-2025"/>
    <x v="0"/>
    <x v="70"/>
    <x v="4"/>
    <x v="4"/>
    <n v="3400"/>
    <x v="0"/>
    <x v="8"/>
    <x v="7"/>
    <x v="7"/>
    <n v="43.47"/>
    <n v="1"/>
  </r>
  <r>
    <x v="175"/>
    <x v="1"/>
    <s v="2022-2023"/>
    <x v="0"/>
    <x v="7"/>
    <x v="4"/>
    <x v="4"/>
    <n v="3175"/>
    <x v="0"/>
    <x v="6"/>
    <x v="8"/>
    <x v="8"/>
    <n v="43.56"/>
    <n v="1"/>
  </r>
  <r>
    <x v="365"/>
    <x v="0"/>
    <s v="2023-2024"/>
    <x v="0"/>
    <x v="89"/>
    <x v="4"/>
    <x v="4"/>
    <n v="3136"/>
    <x v="0"/>
    <x v="6"/>
    <x v="5"/>
    <x v="5"/>
    <n v="43.58"/>
    <n v="1"/>
  </r>
  <r>
    <x v="586"/>
    <x v="0"/>
    <s v="2023-2024"/>
    <x v="0"/>
    <x v="5"/>
    <x v="1"/>
    <x v="1"/>
    <n v="2067"/>
    <x v="0"/>
    <x v="5"/>
    <x v="2"/>
    <x v="2"/>
    <n v="43.64"/>
    <n v="1"/>
  </r>
  <r>
    <x v="86"/>
    <x v="1"/>
    <s v="2022-2023"/>
    <x v="1"/>
    <x v="13"/>
    <x v="1"/>
    <x v="1"/>
    <n v="2480"/>
    <x v="0"/>
    <x v="1"/>
    <x v="1"/>
    <x v="1"/>
    <n v="43.75"/>
    <n v="1"/>
  </r>
  <r>
    <x v="334"/>
    <x v="2"/>
    <s v="2024-2025"/>
    <x v="0"/>
    <x v="6"/>
    <x v="0"/>
    <x v="0"/>
    <n v="6010"/>
    <x v="0"/>
    <x v="0"/>
    <x v="5"/>
    <x v="5"/>
    <n v="43.89"/>
    <n v="1"/>
  </r>
  <r>
    <x v="233"/>
    <x v="1"/>
    <s v="2022-2023"/>
    <x v="0"/>
    <x v="14"/>
    <x v="1"/>
    <x v="1"/>
    <n v="2790"/>
    <x v="0"/>
    <x v="11"/>
    <x v="5"/>
    <x v="5"/>
    <n v="43.89"/>
    <n v="1"/>
  </r>
  <r>
    <x v="510"/>
    <x v="1"/>
    <s v="2022-2023"/>
    <x v="0"/>
    <x v="67"/>
    <x v="3"/>
    <x v="3"/>
    <n v="4551"/>
    <x v="0"/>
    <x v="15"/>
    <x v="6"/>
    <x v="6"/>
    <n v="43.900000000000006"/>
    <n v="1"/>
  </r>
  <r>
    <x v="587"/>
    <x v="0"/>
    <s v="2023-2024"/>
    <x v="1"/>
    <x v="9"/>
    <x v="4"/>
    <x v="4"/>
    <n v="3076"/>
    <x v="0"/>
    <x v="7"/>
    <x v="6"/>
    <x v="6"/>
    <n v="43.900000000000006"/>
    <n v="1"/>
  </r>
  <r>
    <x v="316"/>
    <x v="0"/>
    <s v="2023-2024"/>
    <x v="0"/>
    <x v="44"/>
    <x v="4"/>
    <x v="4"/>
    <n v="3977"/>
    <x v="0"/>
    <x v="16"/>
    <x v="6"/>
    <x v="6"/>
    <n v="43.92"/>
    <n v="1"/>
  </r>
  <r>
    <x v="155"/>
    <x v="2"/>
    <s v="2024-2025"/>
    <x v="0"/>
    <x v="25"/>
    <x v="4"/>
    <x v="4"/>
    <n v="3550"/>
    <x v="0"/>
    <x v="8"/>
    <x v="5"/>
    <x v="5"/>
    <n v="43.95"/>
    <n v="1"/>
  </r>
  <r>
    <x v="87"/>
    <x v="0"/>
    <s v="2023-2024"/>
    <x v="1"/>
    <x v="80"/>
    <x v="0"/>
    <x v="0"/>
    <n v="6109"/>
    <x v="0"/>
    <x v="14"/>
    <x v="3"/>
    <x v="3"/>
    <n v="43.96"/>
    <n v="1"/>
  </r>
  <r>
    <x v="387"/>
    <x v="2"/>
    <s v="2024-2025"/>
    <x v="0"/>
    <x v="65"/>
    <x v="1"/>
    <x v="1"/>
    <n v="2131"/>
    <x v="0"/>
    <x v="4"/>
    <x v="7"/>
    <x v="7"/>
    <n v="43.97"/>
    <n v="1"/>
  </r>
  <r>
    <x v="588"/>
    <x v="0"/>
    <s v="2023-2024"/>
    <x v="0"/>
    <x v="20"/>
    <x v="4"/>
    <x v="4"/>
    <n v="3429"/>
    <x v="0"/>
    <x v="8"/>
    <x v="7"/>
    <x v="7"/>
    <n v="43.97"/>
    <n v="1"/>
  </r>
  <r>
    <x v="100"/>
    <x v="0"/>
    <s v="2023-2024"/>
    <x v="0"/>
    <x v="79"/>
    <x v="6"/>
    <x v="6"/>
    <n v="5290"/>
    <x v="0"/>
    <x v="18"/>
    <x v="3"/>
    <x v="3"/>
    <n v="44"/>
    <n v="1"/>
  </r>
  <r>
    <x v="579"/>
    <x v="0"/>
    <s v="2023-2024"/>
    <x v="1"/>
    <x v="74"/>
    <x v="1"/>
    <x v="1"/>
    <n v="2485"/>
    <x v="0"/>
    <x v="1"/>
    <x v="2"/>
    <x v="2"/>
    <n v="44.33"/>
    <n v="1"/>
  </r>
  <r>
    <x v="299"/>
    <x v="1"/>
    <s v="2022-2023"/>
    <x v="1"/>
    <x v="52"/>
    <x v="3"/>
    <x v="3"/>
    <n v="4053"/>
    <x v="0"/>
    <x v="10"/>
    <x v="8"/>
    <x v="8"/>
    <n v="44.38"/>
    <n v="1"/>
  </r>
  <r>
    <x v="553"/>
    <x v="2"/>
    <s v="2024-2025"/>
    <x v="1"/>
    <x v="55"/>
    <x v="3"/>
    <x v="3"/>
    <n v="4703"/>
    <x v="0"/>
    <x v="17"/>
    <x v="4"/>
    <x v="4"/>
    <n v="44.42"/>
    <n v="1"/>
  </r>
  <r>
    <x v="205"/>
    <x v="0"/>
    <s v="2023-2024"/>
    <x v="0"/>
    <x v="66"/>
    <x v="3"/>
    <x v="3"/>
    <n v="4883"/>
    <x v="0"/>
    <x v="12"/>
    <x v="7"/>
    <x v="7"/>
    <n v="44.47"/>
    <n v="1"/>
  </r>
  <r>
    <x v="508"/>
    <x v="0"/>
    <s v="2023-2024"/>
    <x v="1"/>
    <x v="49"/>
    <x v="4"/>
    <x v="4"/>
    <n v="3134"/>
    <x v="0"/>
    <x v="6"/>
    <x v="3"/>
    <x v="3"/>
    <n v="44.47"/>
    <n v="1"/>
  </r>
  <r>
    <x v="454"/>
    <x v="0"/>
    <s v="2023-2024"/>
    <x v="0"/>
    <x v="25"/>
    <x v="4"/>
    <x v="4"/>
    <n v="3550"/>
    <x v="0"/>
    <x v="8"/>
    <x v="0"/>
    <x v="0"/>
    <n v="44.5"/>
    <n v="1"/>
  </r>
  <r>
    <x v="589"/>
    <x v="0"/>
    <s v="2023-2024"/>
    <x v="0"/>
    <x v="57"/>
    <x v="6"/>
    <x v="6"/>
    <n v="5082"/>
    <x v="0"/>
    <x v="13"/>
    <x v="4"/>
    <x v="4"/>
    <n v="44.5"/>
    <n v="1"/>
  </r>
  <r>
    <x v="421"/>
    <x v="0"/>
    <s v="2023-2024"/>
    <x v="0"/>
    <x v="84"/>
    <x v="3"/>
    <x v="3"/>
    <n v="4215"/>
    <x v="0"/>
    <x v="3"/>
    <x v="3"/>
    <x v="3"/>
    <n v="44.53"/>
    <n v="1"/>
  </r>
  <r>
    <x v="62"/>
    <x v="0"/>
    <s v="2023-2024"/>
    <x v="0"/>
    <x v="31"/>
    <x v="1"/>
    <x v="1"/>
    <n v="2116"/>
    <x v="0"/>
    <x v="4"/>
    <x v="8"/>
    <x v="8"/>
    <n v="44.599999999999994"/>
    <n v="1"/>
  </r>
  <r>
    <x v="590"/>
    <x v="0"/>
    <s v="2023-2024"/>
    <x v="0"/>
    <x v="75"/>
    <x v="0"/>
    <x v="0"/>
    <n v="6450"/>
    <x v="0"/>
    <x v="20"/>
    <x v="0"/>
    <x v="0"/>
    <n v="44.67"/>
    <n v="1"/>
  </r>
  <r>
    <x v="514"/>
    <x v="1"/>
    <s v="2022-2023"/>
    <x v="0"/>
    <x v="68"/>
    <x v="7"/>
    <x v="7"/>
    <n v="800"/>
    <x v="0"/>
    <x v="19"/>
    <x v="8"/>
    <x v="8"/>
    <n v="44.820000000000007"/>
    <n v="1"/>
  </r>
  <r>
    <x v="532"/>
    <x v="1"/>
    <s v="2022-2023"/>
    <x v="1"/>
    <x v="52"/>
    <x v="3"/>
    <x v="3"/>
    <n v="4053"/>
    <x v="0"/>
    <x v="10"/>
    <x v="5"/>
    <x v="5"/>
    <n v="44.84"/>
    <n v="1"/>
  </r>
  <r>
    <x v="160"/>
    <x v="0"/>
    <s v="2023-2024"/>
    <x v="0"/>
    <x v="17"/>
    <x v="3"/>
    <x v="3"/>
    <n v="4825"/>
    <x v="0"/>
    <x v="12"/>
    <x v="6"/>
    <x v="6"/>
    <n v="44.87"/>
    <n v="1"/>
  </r>
  <r>
    <x v="591"/>
    <x v="2"/>
    <s v="2024-2025"/>
    <x v="0"/>
    <x v="76"/>
    <x v="1"/>
    <x v="1"/>
    <n v="2031"/>
    <x v="0"/>
    <x v="5"/>
    <x v="3"/>
    <x v="3"/>
    <n v="44.9"/>
    <n v="1"/>
  </r>
  <r>
    <x v="196"/>
    <x v="0"/>
    <s v="2023-2024"/>
    <x v="0"/>
    <x v="38"/>
    <x v="3"/>
    <x v="3"/>
    <n v="4802"/>
    <x v="0"/>
    <x v="12"/>
    <x v="9"/>
    <x v="9"/>
    <n v="44.91"/>
    <n v="1"/>
  </r>
  <r>
    <x v="537"/>
    <x v="1"/>
    <s v="2022-2023"/>
    <x v="0"/>
    <x v="78"/>
    <x v="1"/>
    <x v="1"/>
    <n v="2141"/>
    <x v="0"/>
    <x v="4"/>
    <x v="6"/>
    <x v="6"/>
    <n v="44.91"/>
    <n v="1"/>
  </r>
  <r>
    <x v="578"/>
    <x v="2"/>
    <s v="2024-2025"/>
    <x v="0"/>
    <x v="15"/>
    <x v="1"/>
    <x v="1"/>
    <n v="2020"/>
    <x v="0"/>
    <x v="5"/>
    <x v="6"/>
    <x v="6"/>
    <n v="44.91"/>
    <n v="1"/>
  </r>
  <r>
    <x v="14"/>
    <x v="0"/>
    <s v="2023-2024"/>
    <x v="0"/>
    <x v="51"/>
    <x v="4"/>
    <x v="4"/>
    <n v="3630"/>
    <x v="0"/>
    <x v="16"/>
    <x v="2"/>
    <x v="2"/>
    <n v="44.91"/>
    <n v="1"/>
  </r>
  <r>
    <x v="189"/>
    <x v="2"/>
    <s v="2024-2025"/>
    <x v="1"/>
    <x v="61"/>
    <x v="6"/>
    <x v="6"/>
    <n v="5343"/>
    <x v="0"/>
    <x v="18"/>
    <x v="7"/>
    <x v="7"/>
    <n v="44.96"/>
    <n v="1"/>
  </r>
  <r>
    <x v="358"/>
    <x v="1"/>
    <s v="2022-2023"/>
    <x v="0"/>
    <x v="6"/>
    <x v="0"/>
    <x v="0"/>
    <n v="6010"/>
    <x v="0"/>
    <x v="0"/>
    <x v="3"/>
    <x v="3"/>
    <n v="44.97"/>
    <n v="1"/>
  </r>
  <r>
    <x v="573"/>
    <x v="1"/>
    <s v="2022-2023"/>
    <x v="1"/>
    <x v="16"/>
    <x v="0"/>
    <x v="0"/>
    <n v="6030"/>
    <x v="0"/>
    <x v="0"/>
    <x v="0"/>
    <x v="0"/>
    <n v="44.97"/>
    <n v="1"/>
  </r>
  <r>
    <x v="294"/>
    <x v="1"/>
    <s v="2022-2023"/>
    <x v="1"/>
    <x v="30"/>
    <x v="4"/>
    <x v="4"/>
    <n v="3131"/>
    <x v="0"/>
    <x v="6"/>
    <x v="7"/>
    <x v="7"/>
    <n v="44.97"/>
    <n v="1"/>
  </r>
  <r>
    <x v="590"/>
    <x v="0"/>
    <s v="2023-2024"/>
    <x v="0"/>
    <x v="33"/>
    <x v="4"/>
    <x v="4"/>
    <n v="3280"/>
    <x v="0"/>
    <x v="8"/>
    <x v="3"/>
    <x v="3"/>
    <n v="44.97"/>
    <n v="1"/>
  </r>
  <r>
    <x v="503"/>
    <x v="0"/>
    <s v="2023-2024"/>
    <x v="0"/>
    <x v="63"/>
    <x v="1"/>
    <x v="1"/>
    <n v="2015"/>
    <x v="0"/>
    <x v="5"/>
    <x v="3"/>
    <x v="3"/>
    <n v="45"/>
    <n v="1"/>
  </r>
  <r>
    <x v="143"/>
    <x v="2"/>
    <s v="2024-2025"/>
    <x v="0"/>
    <x v="72"/>
    <x v="4"/>
    <x v="4"/>
    <n v="3931"/>
    <x v="0"/>
    <x v="16"/>
    <x v="3"/>
    <x v="3"/>
    <n v="45"/>
    <n v="1"/>
  </r>
  <r>
    <x v="368"/>
    <x v="2"/>
    <s v="2024-2025"/>
    <x v="0"/>
    <x v="48"/>
    <x v="3"/>
    <x v="3"/>
    <n v="4566"/>
    <x v="0"/>
    <x v="15"/>
    <x v="9"/>
    <x v="9"/>
    <n v="45"/>
    <n v="1"/>
  </r>
  <r>
    <x v="238"/>
    <x v="2"/>
    <s v="2024-2025"/>
    <x v="1"/>
    <x v="86"/>
    <x v="0"/>
    <x v="0"/>
    <n v="6725"/>
    <x v="0"/>
    <x v="20"/>
    <x v="7"/>
    <x v="7"/>
    <n v="45.15"/>
    <n v="1"/>
  </r>
  <r>
    <x v="293"/>
    <x v="0"/>
    <s v="2023-2024"/>
    <x v="0"/>
    <x v="22"/>
    <x v="1"/>
    <x v="1"/>
    <n v="2539"/>
    <x v="0"/>
    <x v="2"/>
    <x v="7"/>
    <x v="7"/>
    <n v="45.15"/>
    <n v="1"/>
  </r>
  <r>
    <x v="592"/>
    <x v="1"/>
    <s v="2022-2023"/>
    <x v="0"/>
    <x v="63"/>
    <x v="1"/>
    <x v="1"/>
    <n v="2015"/>
    <x v="0"/>
    <x v="5"/>
    <x v="4"/>
    <x v="4"/>
    <n v="45.46"/>
    <n v="1"/>
  </r>
  <r>
    <x v="20"/>
    <x v="0"/>
    <s v="2023-2024"/>
    <x v="0"/>
    <x v="87"/>
    <x v="2"/>
    <x v="2"/>
    <n v="2609"/>
    <x v="0"/>
    <x v="2"/>
    <x v="3"/>
    <x v="3"/>
    <n v="45.46"/>
    <n v="1"/>
  </r>
  <r>
    <x v="593"/>
    <x v="0"/>
    <s v="2023-2024"/>
    <x v="0"/>
    <x v="33"/>
    <x v="4"/>
    <x v="4"/>
    <n v="3280"/>
    <x v="0"/>
    <x v="8"/>
    <x v="3"/>
    <x v="3"/>
    <n v="45.49"/>
    <n v="1"/>
  </r>
  <r>
    <x v="594"/>
    <x v="1"/>
    <s v="2022-2023"/>
    <x v="0"/>
    <x v="39"/>
    <x v="0"/>
    <x v="0"/>
    <n v="6330"/>
    <x v="0"/>
    <x v="14"/>
    <x v="6"/>
    <x v="6"/>
    <n v="45.54"/>
    <n v="1"/>
  </r>
  <r>
    <x v="366"/>
    <x v="1"/>
    <s v="2022-2023"/>
    <x v="1"/>
    <x v="79"/>
    <x v="6"/>
    <x v="6"/>
    <n v="5290"/>
    <x v="0"/>
    <x v="18"/>
    <x v="5"/>
    <x v="5"/>
    <n v="45.65"/>
    <n v="1"/>
  </r>
  <r>
    <x v="595"/>
    <x v="0"/>
    <s v="2023-2024"/>
    <x v="0"/>
    <x v="25"/>
    <x v="4"/>
    <x v="4"/>
    <n v="3550"/>
    <x v="0"/>
    <x v="8"/>
    <x v="3"/>
    <x v="3"/>
    <n v="45.89"/>
    <n v="1"/>
  </r>
  <r>
    <x v="546"/>
    <x v="2"/>
    <s v="2024-2025"/>
    <x v="1"/>
    <x v="18"/>
    <x v="6"/>
    <x v="6"/>
    <n v="5168"/>
    <x v="0"/>
    <x v="13"/>
    <x v="4"/>
    <x v="4"/>
    <n v="45.91"/>
    <n v="1"/>
  </r>
  <r>
    <x v="441"/>
    <x v="0"/>
    <s v="2023-2024"/>
    <x v="0"/>
    <x v="44"/>
    <x v="4"/>
    <x v="4"/>
    <n v="3977"/>
    <x v="0"/>
    <x v="16"/>
    <x v="5"/>
    <x v="5"/>
    <n v="45.92"/>
    <n v="1"/>
  </r>
  <r>
    <x v="433"/>
    <x v="0"/>
    <s v="2023-2024"/>
    <x v="1"/>
    <x v="83"/>
    <x v="0"/>
    <x v="0"/>
    <n v="6052"/>
    <x v="0"/>
    <x v="0"/>
    <x v="7"/>
    <x v="7"/>
    <n v="45.92"/>
    <n v="1"/>
  </r>
  <r>
    <x v="596"/>
    <x v="0"/>
    <s v="2023-2024"/>
    <x v="0"/>
    <x v="32"/>
    <x v="6"/>
    <x v="6"/>
    <n v="5169"/>
    <x v="0"/>
    <x v="13"/>
    <x v="3"/>
    <x v="3"/>
    <n v="46"/>
    <n v="1"/>
  </r>
  <r>
    <x v="525"/>
    <x v="2"/>
    <s v="2024-2025"/>
    <x v="0"/>
    <x v="25"/>
    <x v="4"/>
    <x v="4"/>
    <n v="3550"/>
    <x v="0"/>
    <x v="8"/>
    <x v="8"/>
    <x v="8"/>
    <n v="46.31"/>
    <n v="1"/>
  </r>
  <r>
    <x v="347"/>
    <x v="0"/>
    <s v="2023-2024"/>
    <x v="0"/>
    <x v="73"/>
    <x v="6"/>
    <x v="6"/>
    <n v="5607"/>
    <x v="0"/>
    <x v="18"/>
    <x v="3"/>
    <x v="3"/>
    <n v="46.5"/>
    <n v="1"/>
  </r>
  <r>
    <x v="424"/>
    <x v="0"/>
    <s v="2023-2024"/>
    <x v="1"/>
    <x v="61"/>
    <x v="6"/>
    <x v="6"/>
    <n v="5343"/>
    <x v="0"/>
    <x v="18"/>
    <x v="7"/>
    <x v="7"/>
    <n v="46.9"/>
    <n v="1"/>
  </r>
  <r>
    <x v="207"/>
    <x v="0"/>
    <s v="2023-2024"/>
    <x v="0"/>
    <x v="2"/>
    <x v="2"/>
    <x v="2"/>
    <n v="2617"/>
    <x v="0"/>
    <x v="2"/>
    <x v="4"/>
    <x v="4"/>
    <n v="46.91"/>
    <n v="1"/>
  </r>
  <r>
    <x v="597"/>
    <x v="0"/>
    <s v="2023-2024"/>
    <x v="1"/>
    <x v="71"/>
    <x v="6"/>
    <x v="6"/>
    <n v="5043"/>
    <x v="0"/>
    <x v="13"/>
    <x v="4"/>
    <x v="4"/>
    <n v="46.93"/>
    <n v="1"/>
  </r>
  <r>
    <x v="586"/>
    <x v="0"/>
    <s v="2023-2024"/>
    <x v="0"/>
    <x v="38"/>
    <x v="3"/>
    <x v="3"/>
    <n v="4802"/>
    <x v="0"/>
    <x v="12"/>
    <x v="0"/>
    <x v="0"/>
    <n v="46.96"/>
    <n v="1"/>
  </r>
  <r>
    <x v="475"/>
    <x v="0"/>
    <s v="2023-2024"/>
    <x v="0"/>
    <x v="61"/>
    <x v="6"/>
    <x v="6"/>
    <n v="5343"/>
    <x v="0"/>
    <x v="18"/>
    <x v="3"/>
    <x v="3"/>
    <n v="47"/>
    <n v="1"/>
  </r>
  <r>
    <x v="495"/>
    <x v="2"/>
    <s v="2024-2025"/>
    <x v="1"/>
    <x v="62"/>
    <x v="0"/>
    <x v="0"/>
    <n v="6112"/>
    <x v="0"/>
    <x v="14"/>
    <x v="2"/>
    <x v="2"/>
    <n v="47.440000000000005"/>
    <n v="1"/>
  </r>
  <r>
    <x v="153"/>
    <x v="1"/>
    <s v="2022-2023"/>
    <x v="0"/>
    <x v="85"/>
    <x v="0"/>
    <x v="0"/>
    <n v="6530"/>
    <x v="0"/>
    <x v="20"/>
    <x v="8"/>
    <x v="8"/>
    <n v="47.64"/>
    <n v="1"/>
  </r>
  <r>
    <x v="598"/>
    <x v="1"/>
    <s v="2022-2023"/>
    <x v="1"/>
    <x v="36"/>
    <x v="4"/>
    <x v="4"/>
    <n v="3148"/>
    <x v="0"/>
    <x v="6"/>
    <x v="6"/>
    <x v="6"/>
    <n v="47.84"/>
    <n v="1"/>
  </r>
  <r>
    <x v="322"/>
    <x v="0"/>
    <s v="2023-2024"/>
    <x v="1"/>
    <x v="94"/>
    <x v="5"/>
    <x v="5"/>
    <n v="7250"/>
    <x v="0"/>
    <x v="9"/>
    <x v="6"/>
    <x v="6"/>
    <n v="47.84"/>
    <n v="1"/>
  </r>
  <r>
    <x v="280"/>
    <x v="2"/>
    <s v="2024-2025"/>
    <x v="0"/>
    <x v="32"/>
    <x v="6"/>
    <x v="6"/>
    <n v="5169"/>
    <x v="0"/>
    <x v="13"/>
    <x v="6"/>
    <x v="6"/>
    <n v="47.84"/>
    <n v="1"/>
  </r>
  <r>
    <x v="331"/>
    <x v="0"/>
    <s v="2023-2024"/>
    <x v="0"/>
    <x v="65"/>
    <x v="1"/>
    <x v="1"/>
    <n v="2131"/>
    <x v="0"/>
    <x v="4"/>
    <x v="5"/>
    <x v="5"/>
    <n v="47.849999999999994"/>
    <n v="1"/>
  </r>
  <r>
    <x v="251"/>
    <x v="2"/>
    <s v="2024-2025"/>
    <x v="1"/>
    <x v="1"/>
    <x v="1"/>
    <x v="1"/>
    <n v="2478"/>
    <x v="0"/>
    <x v="1"/>
    <x v="7"/>
    <x v="7"/>
    <n v="47.86"/>
    <n v="1"/>
  </r>
  <r>
    <x v="599"/>
    <x v="2"/>
    <s v="2024-2025"/>
    <x v="0"/>
    <x v="64"/>
    <x v="1"/>
    <x v="1"/>
    <n v="2350"/>
    <x v="0"/>
    <x v="1"/>
    <x v="1"/>
    <x v="1"/>
    <n v="47.88"/>
    <n v="1"/>
  </r>
  <r>
    <x v="339"/>
    <x v="2"/>
    <s v="2024-2025"/>
    <x v="0"/>
    <x v="84"/>
    <x v="3"/>
    <x v="3"/>
    <n v="4215"/>
    <x v="0"/>
    <x v="3"/>
    <x v="6"/>
    <x v="6"/>
    <n v="47.88"/>
    <n v="1"/>
  </r>
  <r>
    <x v="600"/>
    <x v="0"/>
    <s v="2023-2024"/>
    <x v="0"/>
    <x v="21"/>
    <x v="3"/>
    <x v="3"/>
    <n v="4012"/>
    <x v="0"/>
    <x v="10"/>
    <x v="5"/>
    <x v="5"/>
    <n v="47.88"/>
    <n v="1"/>
  </r>
  <r>
    <x v="17"/>
    <x v="0"/>
    <s v="2023-2024"/>
    <x v="0"/>
    <x v="6"/>
    <x v="0"/>
    <x v="0"/>
    <n v="6010"/>
    <x v="0"/>
    <x v="0"/>
    <x v="2"/>
    <x v="2"/>
    <n v="47.92"/>
    <n v="1"/>
  </r>
  <r>
    <x v="196"/>
    <x v="0"/>
    <s v="2023-2024"/>
    <x v="0"/>
    <x v="87"/>
    <x v="2"/>
    <x v="2"/>
    <n v="2609"/>
    <x v="0"/>
    <x v="2"/>
    <x v="4"/>
    <x v="4"/>
    <n v="47.92"/>
    <n v="1"/>
  </r>
  <r>
    <x v="410"/>
    <x v="1"/>
    <s v="2022-2023"/>
    <x v="1"/>
    <x v="30"/>
    <x v="4"/>
    <x v="4"/>
    <n v="3131"/>
    <x v="0"/>
    <x v="6"/>
    <x v="9"/>
    <x v="9"/>
    <n v="47.92"/>
    <n v="1"/>
  </r>
  <r>
    <x v="73"/>
    <x v="1"/>
    <s v="2022-2023"/>
    <x v="0"/>
    <x v="21"/>
    <x v="3"/>
    <x v="3"/>
    <n v="4012"/>
    <x v="0"/>
    <x v="10"/>
    <x v="6"/>
    <x v="6"/>
    <n v="47.92"/>
    <n v="1"/>
  </r>
  <r>
    <x v="163"/>
    <x v="0"/>
    <s v="2023-2024"/>
    <x v="0"/>
    <x v="34"/>
    <x v="4"/>
    <x v="4"/>
    <n v="3018"/>
    <x v="0"/>
    <x v="7"/>
    <x v="1"/>
    <x v="1"/>
    <n v="47.94"/>
    <n v="1"/>
  </r>
  <r>
    <x v="385"/>
    <x v="1"/>
    <s v="2022-2023"/>
    <x v="0"/>
    <x v="2"/>
    <x v="2"/>
    <x v="2"/>
    <n v="2617"/>
    <x v="0"/>
    <x v="2"/>
    <x v="3"/>
    <x v="3"/>
    <n v="47.94"/>
    <n v="1"/>
  </r>
  <r>
    <x v="601"/>
    <x v="0"/>
    <s v="2023-2024"/>
    <x v="1"/>
    <x v="62"/>
    <x v="0"/>
    <x v="0"/>
    <n v="6112"/>
    <x v="0"/>
    <x v="14"/>
    <x v="2"/>
    <x v="2"/>
    <n v="47.94"/>
    <n v="1"/>
  </r>
  <r>
    <x v="194"/>
    <x v="2"/>
    <s v="2024-2025"/>
    <x v="1"/>
    <x v="94"/>
    <x v="5"/>
    <x v="5"/>
    <n v="7250"/>
    <x v="0"/>
    <x v="9"/>
    <x v="7"/>
    <x v="7"/>
    <n v="47.94"/>
    <n v="1"/>
  </r>
  <r>
    <x v="246"/>
    <x v="2"/>
    <s v="2024-2025"/>
    <x v="0"/>
    <x v="15"/>
    <x v="1"/>
    <x v="1"/>
    <n v="2020"/>
    <x v="0"/>
    <x v="5"/>
    <x v="1"/>
    <x v="1"/>
    <n v="47.94"/>
    <n v="1"/>
  </r>
  <r>
    <x v="433"/>
    <x v="0"/>
    <s v="2023-2024"/>
    <x v="1"/>
    <x v="52"/>
    <x v="3"/>
    <x v="3"/>
    <n v="4053"/>
    <x v="0"/>
    <x v="10"/>
    <x v="3"/>
    <x v="3"/>
    <n v="47.94"/>
    <n v="1"/>
  </r>
  <r>
    <x v="541"/>
    <x v="0"/>
    <s v="2023-2024"/>
    <x v="1"/>
    <x v="53"/>
    <x v="3"/>
    <x v="3"/>
    <n v="4119"/>
    <x v="0"/>
    <x v="10"/>
    <x v="0"/>
    <x v="0"/>
    <n v="47.94"/>
    <n v="1"/>
  </r>
  <r>
    <x v="161"/>
    <x v="0"/>
    <s v="2023-2024"/>
    <x v="0"/>
    <x v="91"/>
    <x v="1"/>
    <x v="1"/>
    <n v="2064"/>
    <x v="0"/>
    <x v="5"/>
    <x v="2"/>
    <x v="2"/>
    <n v="47.95"/>
    <n v="1"/>
  </r>
  <r>
    <x v="322"/>
    <x v="0"/>
    <s v="2023-2024"/>
    <x v="0"/>
    <x v="81"/>
    <x v="3"/>
    <x v="3"/>
    <n v="4680"/>
    <x v="0"/>
    <x v="17"/>
    <x v="3"/>
    <x v="3"/>
    <n v="47.97"/>
    <n v="1"/>
  </r>
  <r>
    <x v="602"/>
    <x v="0"/>
    <s v="2023-2024"/>
    <x v="1"/>
    <x v="48"/>
    <x v="3"/>
    <x v="3"/>
    <n v="4566"/>
    <x v="0"/>
    <x v="15"/>
    <x v="7"/>
    <x v="7"/>
    <n v="47.97"/>
    <n v="1"/>
  </r>
  <r>
    <x v="313"/>
    <x v="0"/>
    <s v="2023-2024"/>
    <x v="0"/>
    <x v="70"/>
    <x v="4"/>
    <x v="4"/>
    <n v="3400"/>
    <x v="0"/>
    <x v="8"/>
    <x v="3"/>
    <x v="3"/>
    <n v="47.980000000000004"/>
    <n v="1"/>
  </r>
  <r>
    <x v="595"/>
    <x v="0"/>
    <s v="2023-2024"/>
    <x v="0"/>
    <x v="62"/>
    <x v="0"/>
    <x v="0"/>
    <n v="6112"/>
    <x v="0"/>
    <x v="14"/>
    <x v="3"/>
    <x v="3"/>
    <n v="48"/>
    <n v="1"/>
  </r>
  <r>
    <x v="428"/>
    <x v="0"/>
    <s v="2023-2024"/>
    <x v="1"/>
    <x v="20"/>
    <x v="4"/>
    <x v="4"/>
    <n v="3429"/>
    <x v="0"/>
    <x v="8"/>
    <x v="3"/>
    <x v="3"/>
    <n v="48"/>
    <n v="1"/>
  </r>
  <r>
    <x v="393"/>
    <x v="0"/>
    <s v="2023-2024"/>
    <x v="0"/>
    <x v="24"/>
    <x v="1"/>
    <x v="1"/>
    <n v="2120"/>
    <x v="0"/>
    <x v="4"/>
    <x v="7"/>
    <x v="7"/>
    <n v="48.04"/>
    <n v="1"/>
  </r>
  <r>
    <x v="434"/>
    <x v="0"/>
    <s v="2023-2024"/>
    <x v="1"/>
    <x v="13"/>
    <x v="1"/>
    <x v="1"/>
    <n v="2480"/>
    <x v="0"/>
    <x v="1"/>
    <x v="8"/>
    <x v="8"/>
    <n v="48.09"/>
    <n v="1"/>
  </r>
  <r>
    <x v="540"/>
    <x v="2"/>
    <s v="2024-2025"/>
    <x v="0"/>
    <x v="64"/>
    <x v="1"/>
    <x v="1"/>
    <n v="2350"/>
    <x v="0"/>
    <x v="1"/>
    <x v="7"/>
    <x v="7"/>
    <n v="48.209999999999994"/>
    <n v="1"/>
  </r>
  <r>
    <x v="603"/>
    <x v="2"/>
    <s v="2024-2025"/>
    <x v="0"/>
    <x v="31"/>
    <x v="1"/>
    <x v="1"/>
    <n v="2116"/>
    <x v="0"/>
    <x v="4"/>
    <x v="3"/>
    <x v="3"/>
    <n v="48.83"/>
    <n v="1"/>
  </r>
  <r>
    <x v="89"/>
    <x v="0"/>
    <s v="2023-2024"/>
    <x v="1"/>
    <x v="16"/>
    <x v="0"/>
    <x v="0"/>
    <n v="6030"/>
    <x v="0"/>
    <x v="0"/>
    <x v="5"/>
    <x v="5"/>
    <n v="48.85"/>
    <n v="1"/>
  </r>
  <r>
    <x v="546"/>
    <x v="2"/>
    <s v="2024-2025"/>
    <x v="0"/>
    <x v="31"/>
    <x v="1"/>
    <x v="1"/>
    <n v="2116"/>
    <x v="0"/>
    <x v="4"/>
    <x v="2"/>
    <x v="2"/>
    <n v="48.910000000000004"/>
    <n v="1"/>
  </r>
  <r>
    <x v="471"/>
    <x v="2"/>
    <s v="2024-2025"/>
    <x v="1"/>
    <x v="23"/>
    <x v="1"/>
    <x v="1"/>
    <n v="2650"/>
    <x v="0"/>
    <x v="11"/>
    <x v="5"/>
    <x v="5"/>
    <n v="48.92"/>
    <n v="1"/>
  </r>
  <r>
    <x v="423"/>
    <x v="1"/>
    <s v="2022-2023"/>
    <x v="0"/>
    <x v="95"/>
    <x v="7"/>
    <x v="7"/>
    <n v="870"/>
    <x v="0"/>
    <x v="19"/>
    <x v="2"/>
    <x v="2"/>
    <n v="48.93"/>
    <n v="1"/>
  </r>
  <r>
    <x v="223"/>
    <x v="1"/>
    <s v="2022-2023"/>
    <x v="0"/>
    <x v="27"/>
    <x v="4"/>
    <x v="4"/>
    <n v="3066"/>
    <x v="0"/>
    <x v="7"/>
    <x v="1"/>
    <x v="1"/>
    <n v="48.93"/>
    <n v="1"/>
  </r>
  <r>
    <x v="522"/>
    <x v="0"/>
    <s v="2023-2024"/>
    <x v="1"/>
    <x v="42"/>
    <x v="3"/>
    <x v="3"/>
    <n v="4870"/>
    <x v="0"/>
    <x v="12"/>
    <x v="3"/>
    <x v="3"/>
    <n v="48.94"/>
    <n v="1"/>
  </r>
  <r>
    <x v="604"/>
    <x v="2"/>
    <s v="2024-2025"/>
    <x v="1"/>
    <x v="46"/>
    <x v="3"/>
    <x v="3"/>
    <n v="4740"/>
    <x v="0"/>
    <x v="17"/>
    <x v="3"/>
    <x v="3"/>
    <n v="48.97"/>
    <n v="1"/>
  </r>
  <r>
    <x v="599"/>
    <x v="2"/>
    <s v="2024-2025"/>
    <x v="1"/>
    <x v="51"/>
    <x v="4"/>
    <x v="4"/>
    <n v="3630"/>
    <x v="0"/>
    <x v="16"/>
    <x v="3"/>
    <x v="3"/>
    <n v="49"/>
    <n v="1"/>
  </r>
  <r>
    <x v="67"/>
    <x v="2"/>
    <s v="2024-2025"/>
    <x v="1"/>
    <x v="10"/>
    <x v="4"/>
    <x v="4"/>
    <n v="3551"/>
    <x v="0"/>
    <x v="8"/>
    <x v="7"/>
    <x v="7"/>
    <n v="49.25"/>
    <n v="1"/>
  </r>
  <r>
    <x v="605"/>
    <x v="0"/>
    <s v="2023-2024"/>
    <x v="0"/>
    <x v="65"/>
    <x v="1"/>
    <x v="1"/>
    <n v="2131"/>
    <x v="0"/>
    <x v="4"/>
    <x v="1"/>
    <x v="1"/>
    <n v="49.9"/>
    <n v="1"/>
  </r>
  <r>
    <x v="265"/>
    <x v="1"/>
    <s v="2022-2023"/>
    <x v="1"/>
    <x v="56"/>
    <x v="1"/>
    <x v="1"/>
    <n v="2795"/>
    <x v="0"/>
    <x v="11"/>
    <x v="1"/>
    <x v="1"/>
    <n v="49.9"/>
    <n v="1"/>
  </r>
  <r>
    <x v="293"/>
    <x v="0"/>
    <s v="2023-2024"/>
    <x v="0"/>
    <x v="6"/>
    <x v="0"/>
    <x v="0"/>
    <n v="6010"/>
    <x v="0"/>
    <x v="0"/>
    <x v="2"/>
    <x v="2"/>
    <n v="49.91"/>
    <n v="1"/>
  </r>
  <r>
    <x v="110"/>
    <x v="2"/>
    <s v="2024-2025"/>
    <x v="1"/>
    <x v="19"/>
    <x v="1"/>
    <x v="1"/>
    <n v="2800"/>
    <x v="0"/>
    <x v="11"/>
    <x v="9"/>
    <x v="9"/>
    <n v="49.93"/>
    <n v="1"/>
  </r>
  <r>
    <x v="171"/>
    <x v="1"/>
    <s v="2022-2023"/>
    <x v="1"/>
    <x v="10"/>
    <x v="4"/>
    <x v="4"/>
    <n v="3551"/>
    <x v="0"/>
    <x v="8"/>
    <x v="3"/>
    <x v="3"/>
    <n v="49.94"/>
    <n v="1"/>
  </r>
  <r>
    <x v="31"/>
    <x v="1"/>
    <s v="2022-2023"/>
    <x v="0"/>
    <x v="81"/>
    <x v="3"/>
    <x v="3"/>
    <n v="4680"/>
    <x v="0"/>
    <x v="17"/>
    <x v="0"/>
    <x v="0"/>
    <n v="49.94"/>
    <n v="1"/>
  </r>
  <r>
    <x v="109"/>
    <x v="0"/>
    <s v="2023-2024"/>
    <x v="0"/>
    <x v="82"/>
    <x v="3"/>
    <x v="3"/>
    <n v="4655"/>
    <x v="0"/>
    <x v="17"/>
    <x v="7"/>
    <x v="7"/>
    <n v="49.94"/>
    <n v="1"/>
  </r>
  <r>
    <x v="606"/>
    <x v="0"/>
    <s v="2023-2024"/>
    <x v="0"/>
    <x v="92"/>
    <x v="3"/>
    <x v="3"/>
    <n v="4305"/>
    <x v="0"/>
    <x v="3"/>
    <x v="3"/>
    <x v="3"/>
    <n v="49.94"/>
    <n v="1"/>
  </r>
  <r>
    <x v="382"/>
    <x v="1"/>
    <s v="2022-2023"/>
    <x v="0"/>
    <x v="57"/>
    <x v="6"/>
    <x v="6"/>
    <n v="5082"/>
    <x v="0"/>
    <x v="13"/>
    <x v="7"/>
    <x v="7"/>
    <n v="49.94"/>
    <n v="1"/>
  </r>
  <r>
    <x v="417"/>
    <x v="2"/>
    <s v="2024-2025"/>
    <x v="1"/>
    <x v="12"/>
    <x v="3"/>
    <x v="3"/>
    <n v="4068"/>
    <x v="0"/>
    <x v="10"/>
    <x v="3"/>
    <x v="3"/>
    <n v="49.95"/>
    <n v="1"/>
  </r>
  <r>
    <x v="607"/>
    <x v="0"/>
    <s v="2023-2024"/>
    <x v="1"/>
    <x v="50"/>
    <x v="4"/>
    <x v="4"/>
    <n v="3179"/>
    <x v="0"/>
    <x v="6"/>
    <x v="4"/>
    <x v="4"/>
    <n v="49.95"/>
    <n v="1"/>
  </r>
  <r>
    <x v="408"/>
    <x v="1"/>
    <s v="2022-2023"/>
    <x v="0"/>
    <x v="96"/>
    <x v="4"/>
    <x v="4"/>
    <n v="3690"/>
    <x v="0"/>
    <x v="16"/>
    <x v="7"/>
    <x v="7"/>
    <n v="49.97"/>
    <n v="1"/>
  </r>
  <r>
    <x v="591"/>
    <x v="2"/>
    <s v="2024-2025"/>
    <x v="0"/>
    <x v="8"/>
    <x v="1"/>
    <x v="1"/>
    <n v="2158"/>
    <x v="0"/>
    <x v="4"/>
    <x v="0"/>
    <x v="0"/>
    <n v="49.980000000000004"/>
    <n v="1"/>
  </r>
  <r>
    <x v="239"/>
    <x v="0"/>
    <s v="2023-2024"/>
    <x v="0"/>
    <x v="41"/>
    <x v="5"/>
    <x v="5"/>
    <n v="7320"/>
    <x v="0"/>
    <x v="9"/>
    <x v="3"/>
    <x v="3"/>
    <n v="50"/>
    <n v="1"/>
  </r>
  <r>
    <x v="498"/>
    <x v="0"/>
    <s v="2023-2024"/>
    <x v="0"/>
    <x v="22"/>
    <x v="1"/>
    <x v="1"/>
    <n v="2539"/>
    <x v="0"/>
    <x v="2"/>
    <x v="3"/>
    <x v="3"/>
    <n v="50"/>
    <n v="1"/>
  </r>
  <r>
    <x v="608"/>
    <x v="2"/>
    <s v="2024-2025"/>
    <x v="0"/>
    <x v="67"/>
    <x v="3"/>
    <x v="3"/>
    <n v="4551"/>
    <x v="0"/>
    <x v="15"/>
    <x v="1"/>
    <x v="1"/>
    <n v="50.22"/>
    <n v="1"/>
  </r>
  <r>
    <x v="609"/>
    <x v="0"/>
    <s v="2023-2024"/>
    <x v="1"/>
    <x v="10"/>
    <x v="4"/>
    <x v="4"/>
    <n v="3551"/>
    <x v="0"/>
    <x v="8"/>
    <x v="4"/>
    <x v="4"/>
    <n v="50.25"/>
    <n v="1"/>
  </r>
  <r>
    <x v="563"/>
    <x v="0"/>
    <s v="2023-2024"/>
    <x v="0"/>
    <x v="65"/>
    <x v="1"/>
    <x v="1"/>
    <n v="2131"/>
    <x v="0"/>
    <x v="4"/>
    <x v="7"/>
    <x v="7"/>
    <n v="50.36"/>
    <n v="1"/>
  </r>
  <r>
    <x v="270"/>
    <x v="0"/>
    <s v="2023-2024"/>
    <x v="0"/>
    <x v="63"/>
    <x v="1"/>
    <x v="1"/>
    <n v="2015"/>
    <x v="0"/>
    <x v="5"/>
    <x v="8"/>
    <x v="8"/>
    <n v="50.4"/>
    <n v="1"/>
  </r>
  <r>
    <x v="12"/>
    <x v="0"/>
    <s v="2023-2024"/>
    <x v="0"/>
    <x v="65"/>
    <x v="1"/>
    <x v="1"/>
    <n v="2131"/>
    <x v="0"/>
    <x v="4"/>
    <x v="6"/>
    <x v="6"/>
    <n v="50.400000000000006"/>
    <n v="1"/>
  </r>
  <r>
    <x v="610"/>
    <x v="0"/>
    <s v="2023-2024"/>
    <x v="0"/>
    <x v="91"/>
    <x v="1"/>
    <x v="1"/>
    <n v="2064"/>
    <x v="0"/>
    <x v="5"/>
    <x v="0"/>
    <x v="0"/>
    <n v="50.97"/>
    <n v="1"/>
  </r>
  <r>
    <x v="31"/>
    <x v="1"/>
    <s v="2022-2023"/>
    <x v="0"/>
    <x v="60"/>
    <x v="1"/>
    <x v="1"/>
    <n v="2541"/>
    <x v="0"/>
    <x v="2"/>
    <x v="6"/>
    <x v="6"/>
    <n v="51"/>
    <n v="1"/>
  </r>
  <r>
    <x v="255"/>
    <x v="0"/>
    <s v="2023-2024"/>
    <x v="1"/>
    <x v="5"/>
    <x v="1"/>
    <x v="1"/>
    <n v="2067"/>
    <x v="0"/>
    <x v="5"/>
    <x v="5"/>
    <x v="5"/>
    <n v="51"/>
    <n v="1"/>
  </r>
  <r>
    <x v="517"/>
    <x v="1"/>
    <s v="2022-2023"/>
    <x v="0"/>
    <x v="67"/>
    <x v="3"/>
    <x v="3"/>
    <n v="4551"/>
    <x v="0"/>
    <x v="15"/>
    <x v="3"/>
    <x v="3"/>
    <n v="51"/>
    <n v="1"/>
  </r>
  <r>
    <x v="185"/>
    <x v="0"/>
    <s v="2023-2024"/>
    <x v="1"/>
    <x v="7"/>
    <x v="4"/>
    <x v="4"/>
    <n v="3175"/>
    <x v="0"/>
    <x v="6"/>
    <x v="7"/>
    <x v="7"/>
    <n v="51.05"/>
    <n v="1"/>
  </r>
  <r>
    <x v="285"/>
    <x v="1"/>
    <s v="2022-2023"/>
    <x v="0"/>
    <x v="81"/>
    <x v="3"/>
    <x v="3"/>
    <n v="4680"/>
    <x v="0"/>
    <x v="17"/>
    <x v="2"/>
    <x v="2"/>
    <n v="51.5"/>
    <n v="1"/>
  </r>
  <r>
    <x v="244"/>
    <x v="0"/>
    <s v="2023-2024"/>
    <x v="0"/>
    <x v="5"/>
    <x v="1"/>
    <x v="1"/>
    <n v="2067"/>
    <x v="0"/>
    <x v="5"/>
    <x v="4"/>
    <x v="4"/>
    <n v="51.87"/>
    <n v="1"/>
  </r>
  <r>
    <x v="154"/>
    <x v="1"/>
    <s v="2022-2023"/>
    <x v="0"/>
    <x v="70"/>
    <x v="4"/>
    <x v="4"/>
    <n v="3400"/>
    <x v="0"/>
    <x v="8"/>
    <x v="4"/>
    <x v="4"/>
    <n v="51.87"/>
    <n v="1"/>
  </r>
  <r>
    <x v="454"/>
    <x v="0"/>
    <s v="2023-2024"/>
    <x v="0"/>
    <x v="91"/>
    <x v="1"/>
    <x v="1"/>
    <n v="2064"/>
    <x v="0"/>
    <x v="5"/>
    <x v="7"/>
    <x v="7"/>
    <n v="51.94"/>
    <n v="1"/>
  </r>
  <r>
    <x v="611"/>
    <x v="0"/>
    <s v="2023-2024"/>
    <x v="0"/>
    <x v="3"/>
    <x v="3"/>
    <x v="3"/>
    <n v="4220"/>
    <x v="0"/>
    <x v="3"/>
    <x v="0"/>
    <x v="0"/>
    <n v="51.96"/>
    <n v="1"/>
  </r>
  <r>
    <x v="612"/>
    <x v="0"/>
    <s v="2023-2024"/>
    <x v="1"/>
    <x v="26"/>
    <x v="0"/>
    <x v="0"/>
    <n v="6280"/>
    <x v="0"/>
    <x v="14"/>
    <x v="0"/>
    <x v="0"/>
    <n v="51.96"/>
    <n v="1"/>
  </r>
  <r>
    <x v="159"/>
    <x v="0"/>
    <s v="2023-2024"/>
    <x v="0"/>
    <x v="67"/>
    <x v="3"/>
    <x v="3"/>
    <n v="4551"/>
    <x v="0"/>
    <x v="15"/>
    <x v="0"/>
    <x v="0"/>
    <n v="51.96"/>
    <n v="1"/>
  </r>
  <r>
    <x v="550"/>
    <x v="0"/>
    <s v="2023-2024"/>
    <x v="0"/>
    <x v="8"/>
    <x v="1"/>
    <x v="1"/>
    <n v="2158"/>
    <x v="0"/>
    <x v="4"/>
    <x v="9"/>
    <x v="9"/>
    <n v="51.96"/>
    <n v="1"/>
  </r>
  <r>
    <x v="320"/>
    <x v="2"/>
    <s v="2024-2025"/>
    <x v="1"/>
    <x v="10"/>
    <x v="4"/>
    <x v="4"/>
    <n v="3551"/>
    <x v="0"/>
    <x v="8"/>
    <x v="0"/>
    <x v="0"/>
    <n v="51.96"/>
    <n v="1"/>
  </r>
  <r>
    <x v="415"/>
    <x v="2"/>
    <s v="2024-2025"/>
    <x v="0"/>
    <x v="69"/>
    <x v="4"/>
    <x v="4"/>
    <n v="3199"/>
    <x v="0"/>
    <x v="6"/>
    <x v="0"/>
    <x v="0"/>
    <n v="51.96"/>
    <n v="1"/>
  </r>
  <r>
    <x v="421"/>
    <x v="0"/>
    <s v="2023-2024"/>
    <x v="1"/>
    <x v="87"/>
    <x v="2"/>
    <x v="2"/>
    <n v="2609"/>
    <x v="0"/>
    <x v="2"/>
    <x v="0"/>
    <x v="0"/>
    <n v="51.96"/>
    <n v="1"/>
  </r>
  <r>
    <x v="134"/>
    <x v="0"/>
    <s v="2023-2024"/>
    <x v="0"/>
    <x v="81"/>
    <x v="3"/>
    <x v="3"/>
    <n v="4680"/>
    <x v="0"/>
    <x v="17"/>
    <x v="0"/>
    <x v="0"/>
    <n v="51.96"/>
    <n v="1"/>
  </r>
  <r>
    <x v="157"/>
    <x v="2"/>
    <s v="2024-2025"/>
    <x v="1"/>
    <x v="12"/>
    <x v="3"/>
    <x v="3"/>
    <n v="4068"/>
    <x v="0"/>
    <x v="10"/>
    <x v="0"/>
    <x v="0"/>
    <n v="51.96"/>
    <n v="1"/>
  </r>
  <r>
    <x v="131"/>
    <x v="1"/>
    <s v="2022-2023"/>
    <x v="0"/>
    <x v="92"/>
    <x v="3"/>
    <x v="3"/>
    <n v="4305"/>
    <x v="0"/>
    <x v="3"/>
    <x v="0"/>
    <x v="0"/>
    <n v="51.96"/>
    <n v="1"/>
  </r>
  <r>
    <x v="613"/>
    <x v="2"/>
    <s v="2024-2025"/>
    <x v="0"/>
    <x v="92"/>
    <x v="3"/>
    <x v="3"/>
    <n v="4305"/>
    <x v="0"/>
    <x v="3"/>
    <x v="4"/>
    <x v="4"/>
    <n v="51.96"/>
    <n v="1"/>
  </r>
  <r>
    <x v="454"/>
    <x v="0"/>
    <s v="2023-2024"/>
    <x v="1"/>
    <x v="46"/>
    <x v="3"/>
    <x v="3"/>
    <n v="4740"/>
    <x v="0"/>
    <x v="17"/>
    <x v="0"/>
    <x v="0"/>
    <n v="51.96"/>
    <n v="1"/>
  </r>
  <r>
    <x v="541"/>
    <x v="0"/>
    <s v="2023-2024"/>
    <x v="0"/>
    <x v="73"/>
    <x v="6"/>
    <x v="6"/>
    <n v="5607"/>
    <x v="0"/>
    <x v="18"/>
    <x v="0"/>
    <x v="0"/>
    <n v="51.96"/>
    <n v="1"/>
  </r>
  <r>
    <x v="498"/>
    <x v="0"/>
    <s v="2023-2024"/>
    <x v="1"/>
    <x v="20"/>
    <x v="4"/>
    <x v="4"/>
    <n v="3429"/>
    <x v="0"/>
    <x v="8"/>
    <x v="0"/>
    <x v="0"/>
    <n v="51.96"/>
    <n v="1"/>
  </r>
  <r>
    <x v="314"/>
    <x v="0"/>
    <s v="2023-2024"/>
    <x v="0"/>
    <x v="24"/>
    <x v="1"/>
    <x v="1"/>
    <n v="2120"/>
    <x v="0"/>
    <x v="4"/>
    <x v="0"/>
    <x v="0"/>
    <n v="51.96"/>
    <n v="1"/>
  </r>
  <r>
    <x v="598"/>
    <x v="1"/>
    <s v="2022-2023"/>
    <x v="0"/>
    <x v="22"/>
    <x v="1"/>
    <x v="1"/>
    <n v="2539"/>
    <x v="0"/>
    <x v="2"/>
    <x v="0"/>
    <x v="0"/>
    <n v="51.96"/>
    <n v="1"/>
  </r>
  <r>
    <x v="614"/>
    <x v="1"/>
    <s v="2022-2023"/>
    <x v="0"/>
    <x v="88"/>
    <x v="6"/>
    <x v="6"/>
    <n v="5011"/>
    <x v="0"/>
    <x v="13"/>
    <x v="6"/>
    <x v="6"/>
    <n v="51.96"/>
    <n v="1"/>
  </r>
  <r>
    <x v="210"/>
    <x v="0"/>
    <s v="2023-2024"/>
    <x v="0"/>
    <x v="88"/>
    <x v="6"/>
    <x v="6"/>
    <n v="5011"/>
    <x v="0"/>
    <x v="13"/>
    <x v="0"/>
    <x v="0"/>
    <n v="51.96"/>
    <n v="1"/>
  </r>
  <r>
    <x v="416"/>
    <x v="0"/>
    <s v="2023-2024"/>
    <x v="0"/>
    <x v="57"/>
    <x v="6"/>
    <x v="6"/>
    <n v="5082"/>
    <x v="0"/>
    <x v="13"/>
    <x v="3"/>
    <x v="3"/>
    <n v="51.980000000000004"/>
    <n v="1"/>
  </r>
  <r>
    <x v="63"/>
    <x v="1"/>
    <s v="2022-2023"/>
    <x v="0"/>
    <x v="51"/>
    <x v="4"/>
    <x v="4"/>
    <n v="3630"/>
    <x v="0"/>
    <x v="16"/>
    <x v="7"/>
    <x v="7"/>
    <n v="51.980000000000004"/>
    <n v="1"/>
  </r>
  <r>
    <x v="502"/>
    <x v="0"/>
    <s v="2023-2024"/>
    <x v="0"/>
    <x v="74"/>
    <x v="1"/>
    <x v="1"/>
    <n v="2485"/>
    <x v="0"/>
    <x v="1"/>
    <x v="7"/>
    <x v="7"/>
    <n v="52.15"/>
    <n v="1"/>
  </r>
  <r>
    <x v="496"/>
    <x v="2"/>
    <s v="2024-2025"/>
    <x v="1"/>
    <x v="90"/>
    <x v="3"/>
    <x v="3"/>
    <n v="4700"/>
    <x v="0"/>
    <x v="17"/>
    <x v="4"/>
    <x v="4"/>
    <n v="52.269999999999996"/>
    <n v="1"/>
  </r>
  <r>
    <x v="3"/>
    <x v="0"/>
    <s v="2023-2024"/>
    <x v="0"/>
    <x v="61"/>
    <x v="6"/>
    <x v="6"/>
    <n v="5343"/>
    <x v="0"/>
    <x v="18"/>
    <x v="3"/>
    <x v="3"/>
    <n v="52.3"/>
    <n v="1"/>
  </r>
  <r>
    <x v="380"/>
    <x v="0"/>
    <s v="2023-2024"/>
    <x v="1"/>
    <x v="86"/>
    <x v="0"/>
    <x v="0"/>
    <n v="6725"/>
    <x v="0"/>
    <x v="20"/>
    <x v="2"/>
    <x v="2"/>
    <n v="52.45"/>
    <n v="1"/>
  </r>
  <r>
    <x v="394"/>
    <x v="0"/>
    <s v="2023-2024"/>
    <x v="0"/>
    <x v="63"/>
    <x v="1"/>
    <x v="1"/>
    <n v="2015"/>
    <x v="0"/>
    <x v="5"/>
    <x v="2"/>
    <x v="2"/>
    <n v="52.519999999999996"/>
    <n v="1"/>
  </r>
  <r>
    <x v="7"/>
    <x v="0"/>
    <s v="2023-2024"/>
    <x v="0"/>
    <x v="85"/>
    <x v="0"/>
    <x v="0"/>
    <n v="6530"/>
    <x v="0"/>
    <x v="20"/>
    <x v="0"/>
    <x v="0"/>
    <n v="52.71"/>
    <n v="1"/>
  </r>
  <r>
    <x v="491"/>
    <x v="0"/>
    <s v="2023-2024"/>
    <x v="0"/>
    <x v="92"/>
    <x v="3"/>
    <x v="3"/>
    <n v="4305"/>
    <x v="0"/>
    <x v="3"/>
    <x v="1"/>
    <x v="1"/>
    <n v="52.9"/>
    <n v="1"/>
  </r>
  <r>
    <x v="193"/>
    <x v="2"/>
    <s v="2024-2025"/>
    <x v="1"/>
    <x v="1"/>
    <x v="1"/>
    <x v="1"/>
    <n v="2478"/>
    <x v="0"/>
    <x v="1"/>
    <x v="2"/>
    <x v="2"/>
    <n v="52.92"/>
    <n v="1"/>
  </r>
  <r>
    <x v="532"/>
    <x v="1"/>
    <s v="2022-2023"/>
    <x v="1"/>
    <x v="46"/>
    <x v="3"/>
    <x v="3"/>
    <n v="4740"/>
    <x v="0"/>
    <x v="17"/>
    <x v="2"/>
    <x v="2"/>
    <n v="52.92"/>
    <n v="1"/>
  </r>
  <r>
    <x v="615"/>
    <x v="1"/>
    <s v="2022-2023"/>
    <x v="1"/>
    <x v="0"/>
    <x v="0"/>
    <x v="0"/>
    <n v="6021"/>
    <x v="0"/>
    <x v="0"/>
    <x v="3"/>
    <x v="3"/>
    <n v="52.94"/>
    <n v="1"/>
  </r>
  <r>
    <x v="616"/>
    <x v="0"/>
    <s v="2023-2024"/>
    <x v="0"/>
    <x v="77"/>
    <x v="5"/>
    <x v="5"/>
    <n v="7018"/>
    <x v="0"/>
    <x v="9"/>
    <x v="2"/>
    <x v="2"/>
    <n v="52.95"/>
    <n v="1"/>
  </r>
  <r>
    <x v="164"/>
    <x v="1"/>
    <s v="2022-2023"/>
    <x v="0"/>
    <x v="6"/>
    <x v="0"/>
    <x v="0"/>
    <n v="6010"/>
    <x v="0"/>
    <x v="0"/>
    <x v="3"/>
    <x v="3"/>
    <n v="52.97"/>
    <n v="1"/>
  </r>
  <r>
    <x v="595"/>
    <x v="0"/>
    <s v="2023-2024"/>
    <x v="0"/>
    <x v="28"/>
    <x v="1"/>
    <x v="1"/>
    <n v="2830"/>
    <x v="0"/>
    <x v="11"/>
    <x v="0"/>
    <x v="0"/>
    <n v="53"/>
    <n v="1"/>
  </r>
  <r>
    <x v="581"/>
    <x v="0"/>
    <s v="2023-2024"/>
    <x v="0"/>
    <x v="93"/>
    <x v="4"/>
    <x v="4"/>
    <n v="3915"/>
    <x v="0"/>
    <x v="16"/>
    <x v="3"/>
    <x v="3"/>
    <n v="53.430000000000007"/>
    <n v="1"/>
  </r>
  <r>
    <x v="599"/>
    <x v="2"/>
    <s v="2024-2025"/>
    <x v="0"/>
    <x v="77"/>
    <x v="5"/>
    <x v="5"/>
    <n v="7018"/>
    <x v="0"/>
    <x v="9"/>
    <x v="9"/>
    <x v="9"/>
    <n v="53.46"/>
    <n v="1"/>
  </r>
  <r>
    <x v="332"/>
    <x v="0"/>
    <s v="2023-2024"/>
    <x v="1"/>
    <x v="5"/>
    <x v="1"/>
    <x v="1"/>
    <n v="2067"/>
    <x v="0"/>
    <x v="5"/>
    <x v="4"/>
    <x v="4"/>
    <n v="53.82"/>
    <n v="1"/>
  </r>
  <r>
    <x v="289"/>
    <x v="1"/>
    <s v="2022-2023"/>
    <x v="0"/>
    <x v="96"/>
    <x v="4"/>
    <x v="4"/>
    <n v="3690"/>
    <x v="0"/>
    <x v="16"/>
    <x v="2"/>
    <x v="2"/>
    <n v="53.82"/>
    <n v="1"/>
  </r>
  <r>
    <x v="617"/>
    <x v="2"/>
    <s v="2024-2025"/>
    <x v="1"/>
    <x v="42"/>
    <x v="3"/>
    <x v="3"/>
    <n v="4870"/>
    <x v="0"/>
    <x v="12"/>
    <x v="6"/>
    <x v="6"/>
    <n v="53.89"/>
    <n v="1"/>
  </r>
  <r>
    <x v="618"/>
    <x v="1"/>
    <s v="2022-2023"/>
    <x v="0"/>
    <x v="89"/>
    <x v="4"/>
    <x v="4"/>
    <n v="3136"/>
    <x v="0"/>
    <x v="6"/>
    <x v="2"/>
    <x v="2"/>
    <n v="53.900000000000006"/>
    <n v="1"/>
  </r>
  <r>
    <x v="576"/>
    <x v="0"/>
    <s v="2023-2024"/>
    <x v="0"/>
    <x v="40"/>
    <x v="4"/>
    <x v="4"/>
    <n v="3353"/>
    <x v="0"/>
    <x v="8"/>
    <x v="3"/>
    <x v="3"/>
    <n v="53.91"/>
    <n v="1"/>
  </r>
  <r>
    <x v="619"/>
    <x v="0"/>
    <s v="2023-2024"/>
    <x v="1"/>
    <x v="56"/>
    <x v="1"/>
    <x v="1"/>
    <n v="2795"/>
    <x v="0"/>
    <x v="11"/>
    <x v="6"/>
    <x v="6"/>
    <n v="53.91"/>
    <n v="1"/>
  </r>
  <r>
    <x v="620"/>
    <x v="1"/>
    <s v="2022-2023"/>
    <x v="0"/>
    <x v="11"/>
    <x v="5"/>
    <x v="5"/>
    <n v="7010"/>
    <x v="0"/>
    <x v="9"/>
    <x v="0"/>
    <x v="0"/>
    <n v="53.91"/>
    <n v="1"/>
  </r>
  <r>
    <x v="150"/>
    <x v="0"/>
    <s v="2023-2024"/>
    <x v="1"/>
    <x v="70"/>
    <x v="4"/>
    <x v="4"/>
    <n v="3400"/>
    <x v="0"/>
    <x v="8"/>
    <x v="3"/>
    <x v="3"/>
    <n v="53.91"/>
    <n v="1"/>
  </r>
  <r>
    <x v="6"/>
    <x v="1"/>
    <s v="2022-2023"/>
    <x v="0"/>
    <x v="32"/>
    <x v="6"/>
    <x v="6"/>
    <n v="5169"/>
    <x v="0"/>
    <x v="13"/>
    <x v="0"/>
    <x v="0"/>
    <n v="53.91"/>
    <n v="1"/>
  </r>
  <r>
    <x v="47"/>
    <x v="2"/>
    <s v="2024-2025"/>
    <x v="0"/>
    <x v="96"/>
    <x v="4"/>
    <x v="4"/>
    <n v="3690"/>
    <x v="0"/>
    <x v="16"/>
    <x v="0"/>
    <x v="0"/>
    <n v="53.91"/>
    <n v="1"/>
  </r>
  <r>
    <x v="443"/>
    <x v="1"/>
    <s v="2022-2023"/>
    <x v="0"/>
    <x v="88"/>
    <x v="6"/>
    <x v="6"/>
    <n v="5011"/>
    <x v="0"/>
    <x v="13"/>
    <x v="6"/>
    <x v="6"/>
    <n v="53.91"/>
    <n v="1"/>
  </r>
  <r>
    <x v="46"/>
    <x v="2"/>
    <s v="2024-2025"/>
    <x v="0"/>
    <x v="28"/>
    <x v="1"/>
    <x v="1"/>
    <n v="2830"/>
    <x v="0"/>
    <x v="11"/>
    <x v="7"/>
    <x v="7"/>
    <n v="53.94"/>
    <n v="1"/>
  </r>
  <r>
    <x v="212"/>
    <x v="0"/>
    <s v="2023-2024"/>
    <x v="0"/>
    <x v="95"/>
    <x v="7"/>
    <x v="7"/>
    <n v="870"/>
    <x v="0"/>
    <x v="19"/>
    <x v="3"/>
    <x v="3"/>
    <n v="53.95"/>
    <n v="1"/>
  </r>
  <r>
    <x v="292"/>
    <x v="0"/>
    <s v="2023-2024"/>
    <x v="1"/>
    <x v="79"/>
    <x v="6"/>
    <x v="6"/>
    <n v="5290"/>
    <x v="0"/>
    <x v="18"/>
    <x v="3"/>
    <x v="3"/>
    <n v="53.95"/>
    <n v="1"/>
  </r>
  <r>
    <x v="591"/>
    <x v="2"/>
    <s v="2024-2025"/>
    <x v="0"/>
    <x v="38"/>
    <x v="3"/>
    <x v="3"/>
    <n v="4802"/>
    <x v="0"/>
    <x v="12"/>
    <x v="3"/>
    <x v="3"/>
    <n v="53.96"/>
    <n v="1"/>
  </r>
  <r>
    <x v="214"/>
    <x v="2"/>
    <s v="2024-2025"/>
    <x v="0"/>
    <x v="12"/>
    <x v="3"/>
    <x v="3"/>
    <n v="4068"/>
    <x v="0"/>
    <x v="10"/>
    <x v="9"/>
    <x v="9"/>
    <n v="54"/>
    <n v="1"/>
  </r>
  <r>
    <x v="77"/>
    <x v="1"/>
    <s v="2022-2023"/>
    <x v="0"/>
    <x v="26"/>
    <x v="0"/>
    <x v="0"/>
    <n v="6280"/>
    <x v="0"/>
    <x v="14"/>
    <x v="5"/>
    <x v="5"/>
    <n v="54.129999999999995"/>
    <n v="1"/>
  </r>
  <r>
    <x v="621"/>
    <x v="0"/>
    <s v="2023-2024"/>
    <x v="1"/>
    <x v="67"/>
    <x v="3"/>
    <x v="3"/>
    <n v="4551"/>
    <x v="0"/>
    <x v="15"/>
    <x v="0"/>
    <x v="0"/>
    <n v="54.62"/>
    <n v="1"/>
  </r>
  <r>
    <x v="20"/>
    <x v="0"/>
    <s v="2023-2024"/>
    <x v="0"/>
    <x v="9"/>
    <x v="4"/>
    <x v="4"/>
    <n v="3076"/>
    <x v="0"/>
    <x v="7"/>
    <x v="3"/>
    <x v="3"/>
    <n v="54.66"/>
    <n v="1"/>
  </r>
  <r>
    <x v="165"/>
    <x v="0"/>
    <s v="2023-2024"/>
    <x v="1"/>
    <x v="35"/>
    <x v="3"/>
    <x v="3"/>
    <n v="4558"/>
    <x v="0"/>
    <x v="15"/>
    <x v="6"/>
    <x v="6"/>
    <n v="54.82"/>
    <n v="1"/>
  </r>
  <r>
    <x v="622"/>
    <x v="0"/>
    <s v="2023-2024"/>
    <x v="0"/>
    <x v="89"/>
    <x v="4"/>
    <x v="4"/>
    <n v="3136"/>
    <x v="0"/>
    <x v="6"/>
    <x v="4"/>
    <x v="4"/>
    <n v="54.88"/>
    <n v="1"/>
  </r>
  <r>
    <x v="623"/>
    <x v="1"/>
    <s v="2022-2023"/>
    <x v="0"/>
    <x v="57"/>
    <x v="6"/>
    <x v="6"/>
    <n v="5082"/>
    <x v="0"/>
    <x v="13"/>
    <x v="5"/>
    <x v="5"/>
    <n v="54.89"/>
    <n v="1"/>
  </r>
  <r>
    <x v="227"/>
    <x v="0"/>
    <s v="2023-2024"/>
    <x v="1"/>
    <x v="52"/>
    <x v="3"/>
    <x v="3"/>
    <n v="4053"/>
    <x v="0"/>
    <x v="10"/>
    <x v="6"/>
    <x v="6"/>
    <n v="54.89"/>
    <n v="1"/>
  </r>
  <r>
    <x v="392"/>
    <x v="2"/>
    <s v="2024-2025"/>
    <x v="0"/>
    <x v="22"/>
    <x v="1"/>
    <x v="1"/>
    <n v="2539"/>
    <x v="0"/>
    <x v="2"/>
    <x v="1"/>
    <x v="1"/>
    <n v="54.89"/>
    <n v="1"/>
  </r>
  <r>
    <x v="338"/>
    <x v="0"/>
    <s v="2023-2024"/>
    <x v="0"/>
    <x v="32"/>
    <x v="6"/>
    <x v="6"/>
    <n v="5169"/>
    <x v="0"/>
    <x v="13"/>
    <x v="6"/>
    <x v="6"/>
    <n v="54.92"/>
    <n v="1"/>
  </r>
  <r>
    <x v="224"/>
    <x v="1"/>
    <s v="2022-2023"/>
    <x v="1"/>
    <x v="83"/>
    <x v="0"/>
    <x v="0"/>
    <n v="6052"/>
    <x v="0"/>
    <x v="0"/>
    <x v="3"/>
    <x v="3"/>
    <n v="54.97"/>
    <n v="1"/>
  </r>
  <r>
    <x v="33"/>
    <x v="2"/>
    <s v="2024-2025"/>
    <x v="1"/>
    <x v="90"/>
    <x v="3"/>
    <x v="3"/>
    <n v="4700"/>
    <x v="0"/>
    <x v="17"/>
    <x v="9"/>
    <x v="9"/>
    <n v="54.99"/>
    <n v="1"/>
  </r>
  <r>
    <x v="624"/>
    <x v="2"/>
    <s v="2024-2025"/>
    <x v="0"/>
    <x v="43"/>
    <x v="1"/>
    <x v="1"/>
    <n v="2560"/>
    <x v="0"/>
    <x v="2"/>
    <x v="4"/>
    <x v="4"/>
    <n v="55"/>
    <n v="1"/>
  </r>
  <r>
    <x v="192"/>
    <x v="1"/>
    <s v="2022-2023"/>
    <x v="1"/>
    <x v="35"/>
    <x v="3"/>
    <x v="3"/>
    <n v="4558"/>
    <x v="0"/>
    <x v="15"/>
    <x v="1"/>
    <x v="1"/>
    <n v="55.13"/>
    <n v="1"/>
  </r>
  <r>
    <x v="625"/>
    <x v="0"/>
    <s v="2023-2024"/>
    <x v="0"/>
    <x v="92"/>
    <x v="3"/>
    <x v="3"/>
    <n v="4305"/>
    <x v="0"/>
    <x v="3"/>
    <x v="5"/>
    <x v="5"/>
    <n v="55.14"/>
    <n v="1"/>
  </r>
  <r>
    <x v="471"/>
    <x v="2"/>
    <s v="2024-2025"/>
    <x v="1"/>
    <x v="47"/>
    <x v="1"/>
    <x v="1"/>
    <n v="2101"/>
    <x v="0"/>
    <x v="4"/>
    <x v="1"/>
    <x v="1"/>
    <n v="55.47"/>
    <n v="1"/>
  </r>
  <r>
    <x v="424"/>
    <x v="0"/>
    <s v="2023-2024"/>
    <x v="0"/>
    <x v="44"/>
    <x v="4"/>
    <x v="4"/>
    <n v="3977"/>
    <x v="0"/>
    <x v="16"/>
    <x v="5"/>
    <x v="5"/>
    <n v="55.5"/>
    <n v="1"/>
  </r>
  <r>
    <x v="40"/>
    <x v="0"/>
    <s v="2023-2024"/>
    <x v="0"/>
    <x v="67"/>
    <x v="3"/>
    <x v="3"/>
    <n v="4551"/>
    <x v="0"/>
    <x v="15"/>
    <x v="7"/>
    <x v="7"/>
    <n v="55.57"/>
    <n v="1"/>
  </r>
  <r>
    <x v="316"/>
    <x v="0"/>
    <s v="2023-2024"/>
    <x v="0"/>
    <x v="45"/>
    <x v="3"/>
    <x v="3"/>
    <n v="4570"/>
    <x v="0"/>
    <x v="15"/>
    <x v="2"/>
    <x v="2"/>
    <n v="55.86"/>
    <n v="1"/>
  </r>
  <r>
    <x v="82"/>
    <x v="2"/>
    <s v="2024-2025"/>
    <x v="0"/>
    <x v="92"/>
    <x v="3"/>
    <x v="3"/>
    <n v="4305"/>
    <x v="0"/>
    <x v="3"/>
    <x v="4"/>
    <x v="4"/>
    <n v="55.86"/>
    <n v="1"/>
  </r>
  <r>
    <x v="292"/>
    <x v="0"/>
    <s v="2023-2024"/>
    <x v="1"/>
    <x v="76"/>
    <x v="1"/>
    <x v="1"/>
    <n v="2031"/>
    <x v="0"/>
    <x v="5"/>
    <x v="4"/>
    <x v="4"/>
    <n v="55.9"/>
    <n v="1"/>
  </r>
  <r>
    <x v="548"/>
    <x v="1"/>
    <s v="2022-2023"/>
    <x v="0"/>
    <x v="58"/>
    <x v="0"/>
    <x v="0"/>
    <n v="6027"/>
    <x v="0"/>
    <x v="0"/>
    <x v="4"/>
    <x v="4"/>
    <n v="55.92"/>
    <n v="1"/>
  </r>
  <r>
    <x v="626"/>
    <x v="2"/>
    <s v="2024-2025"/>
    <x v="0"/>
    <x v="63"/>
    <x v="1"/>
    <x v="1"/>
    <n v="2015"/>
    <x v="0"/>
    <x v="5"/>
    <x v="9"/>
    <x v="9"/>
    <n v="55.93"/>
    <n v="1"/>
  </r>
  <r>
    <x v="615"/>
    <x v="1"/>
    <s v="2022-2023"/>
    <x v="0"/>
    <x v="89"/>
    <x v="4"/>
    <x v="4"/>
    <n v="3136"/>
    <x v="0"/>
    <x v="6"/>
    <x v="4"/>
    <x v="4"/>
    <n v="55.93"/>
    <n v="1"/>
  </r>
  <r>
    <x v="134"/>
    <x v="0"/>
    <s v="2023-2024"/>
    <x v="1"/>
    <x v="9"/>
    <x v="4"/>
    <x v="4"/>
    <n v="3076"/>
    <x v="0"/>
    <x v="7"/>
    <x v="1"/>
    <x v="1"/>
    <n v="55.93"/>
    <n v="1"/>
  </r>
  <r>
    <x v="587"/>
    <x v="0"/>
    <s v="2023-2024"/>
    <x v="0"/>
    <x v="93"/>
    <x v="4"/>
    <x v="4"/>
    <n v="3915"/>
    <x v="0"/>
    <x v="16"/>
    <x v="3"/>
    <x v="3"/>
    <n v="55.93"/>
    <n v="1"/>
  </r>
  <r>
    <x v="272"/>
    <x v="1"/>
    <s v="2022-2023"/>
    <x v="1"/>
    <x v="53"/>
    <x v="3"/>
    <x v="3"/>
    <n v="4119"/>
    <x v="0"/>
    <x v="10"/>
    <x v="2"/>
    <x v="2"/>
    <n v="55.93"/>
    <n v="1"/>
  </r>
  <r>
    <x v="522"/>
    <x v="0"/>
    <s v="2023-2024"/>
    <x v="0"/>
    <x v="59"/>
    <x v="3"/>
    <x v="3"/>
    <n v="4509"/>
    <x v="0"/>
    <x v="3"/>
    <x v="4"/>
    <x v="4"/>
    <n v="55.95"/>
    <n v="1"/>
  </r>
  <r>
    <x v="149"/>
    <x v="2"/>
    <s v="2024-2025"/>
    <x v="0"/>
    <x v="5"/>
    <x v="1"/>
    <x v="1"/>
    <n v="2067"/>
    <x v="0"/>
    <x v="5"/>
    <x v="6"/>
    <x v="6"/>
    <n v="56"/>
    <n v="1"/>
  </r>
  <r>
    <x v="443"/>
    <x v="1"/>
    <s v="2022-2023"/>
    <x v="1"/>
    <x v="79"/>
    <x v="6"/>
    <x v="6"/>
    <n v="5290"/>
    <x v="0"/>
    <x v="18"/>
    <x v="2"/>
    <x v="2"/>
    <n v="56.46"/>
    <n v="1"/>
  </r>
  <r>
    <x v="479"/>
    <x v="2"/>
    <s v="2024-2025"/>
    <x v="0"/>
    <x v="59"/>
    <x v="3"/>
    <x v="3"/>
    <n v="4509"/>
    <x v="0"/>
    <x v="3"/>
    <x v="3"/>
    <x v="3"/>
    <n v="56.699999999999996"/>
    <n v="1"/>
  </r>
  <r>
    <x v="315"/>
    <x v="0"/>
    <s v="2023-2024"/>
    <x v="1"/>
    <x v="13"/>
    <x v="1"/>
    <x v="1"/>
    <n v="2480"/>
    <x v="0"/>
    <x v="1"/>
    <x v="5"/>
    <x v="5"/>
    <n v="56.81"/>
    <n v="1"/>
  </r>
  <r>
    <x v="394"/>
    <x v="0"/>
    <s v="2023-2024"/>
    <x v="1"/>
    <x v="54"/>
    <x v="4"/>
    <x v="4"/>
    <n v="3030"/>
    <x v="0"/>
    <x v="7"/>
    <x v="2"/>
    <x v="2"/>
    <n v="56.81"/>
    <n v="1"/>
  </r>
  <r>
    <x v="331"/>
    <x v="0"/>
    <s v="2023-2024"/>
    <x v="0"/>
    <x v="13"/>
    <x v="1"/>
    <x v="1"/>
    <n v="2480"/>
    <x v="0"/>
    <x v="1"/>
    <x v="1"/>
    <x v="1"/>
    <n v="57"/>
    <n v="1"/>
  </r>
  <r>
    <x v="345"/>
    <x v="1"/>
    <s v="2022-2023"/>
    <x v="0"/>
    <x v="10"/>
    <x v="4"/>
    <x v="4"/>
    <n v="3551"/>
    <x v="0"/>
    <x v="8"/>
    <x v="5"/>
    <x v="5"/>
    <n v="57.18"/>
    <n v="1"/>
  </r>
  <r>
    <x v="535"/>
    <x v="1"/>
    <s v="2022-2023"/>
    <x v="0"/>
    <x v="75"/>
    <x v="0"/>
    <x v="0"/>
    <n v="6450"/>
    <x v="0"/>
    <x v="20"/>
    <x v="3"/>
    <x v="3"/>
    <n v="57.2"/>
    <n v="1"/>
  </r>
  <r>
    <x v="296"/>
    <x v="0"/>
    <s v="2023-2024"/>
    <x v="0"/>
    <x v="58"/>
    <x v="0"/>
    <x v="0"/>
    <n v="6027"/>
    <x v="0"/>
    <x v="0"/>
    <x v="7"/>
    <x v="7"/>
    <n v="57.2"/>
    <n v="1"/>
  </r>
  <r>
    <x v="297"/>
    <x v="2"/>
    <s v="2024-2025"/>
    <x v="0"/>
    <x v="66"/>
    <x v="3"/>
    <x v="3"/>
    <n v="4883"/>
    <x v="0"/>
    <x v="12"/>
    <x v="3"/>
    <x v="3"/>
    <n v="57.44"/>
    <n v="1"/>
  </r>
  <r>
    <x v="507"/>
    <x v="0"/>
    <s v="2023-2024"/>
    <x v="1"/>
    <x v="17"/>
    <x v="3"/>
    <x v="3"/>
    <n v="4825"/>
    <x v="0"/>
    <x v="12"/>
    <x v="0"/>
    <x v="0"/>
    <n v="57.66"/>
    <n v="1"/>
  </r>
  <r>
    <x v="494"/>
    <x v="2"/>
    <s v="2024-2025"/>
    <x v="1"/>
    <x v="2"/>
    <x v="2"/>
    <x v="2"/>
    <n v="2617"/>
    <x v="0"/>
    <x v="2"/>
    <x v="5"/>
    <x v="5"/>
    <n v="57.8"/>
    <n v="1"/>
  </r>
  <r>
    <x v="171"/>
    <x v="1"/>
    <s v="2022-2023"/>
    <x v="1"/>
    <x v="86"/>
    <x v="0"/>
    <x v="0"/>
    <n v="6725"/>
    <x v="0"/>
    <x v="20"/>
    <x v="7"/>
    <x v="7"/>
    <n v="57.86"/>
    <n v="1"/>
  </r>
  <r>
    <x v="61"/>
    <x v="1"/>
    <s v="2022-2023"/>
    <x v="1"/>
    <x v="46"/>
    <x v="3"/>
    <x v="3"/>
    <n v="4740"/>
    <x v="0"/>
    <x v="17"/>
    <x v="6"/>
    <x v="6"/>
    <n v="57.88"/>
    <n v="1"/>
  </r>
  <r>
    <x v="179"/>
    <x v="0"/>
    <s v="2023-2024"/>
    <x v="0"/>
    <x v="27"/>
    <x v="4"/>
    <x v="4"/>
    <n v="3066"/>
    <x v="0"/>
    <x v="7"/>
    <x v="0"/>
    <x v="0"/>
    <n v="57.91"/>
    <n v="1"/>
  </r>
  <r>
    <x v="393"/>
    <x v="0"/>
    <s v="2023-2024"/>
    <x v="0"/>
    <x v="51"/>
    <x v="4"/>
    <x v="4"/>
    <n v="3630"/>
    <x v="0"/>
    <x v="16"/>
    <x v="7"/>
    <x v="7"/>
    <n v="57.94"/>
    <n v="1"/>
  </r>
  <r>
    <x v="497"/>
    <x v="0"/>
    <s v="2023-2024"/>
    <x v="1"/>
    <x v="17"/>
    <x v="3"/>
    <x v="3"/>
    <n v="4825"/>
    <x v="0"/>
    <x v="12"/>
    <x v="3"/>
    <x v="3"/>
    <n v="57.940000000000005"/>
    <n v="1"/>
  </r>
  <r>
    <x v="480"/>
    <x v="0"/>
    <s v="2023-2024"/>
    <x v="0"/>
    <x v="28"/>
    <x v="1"/>
    <x v="1"/>
    <n v="2830"/>
    <x v="0"/>
    <x v="11"/>
    <x v="3"/>
    <x v="3"/>
    <n v="57.96"/>
    <n v="1"/>
  </r>
  <r>
    <x v="247"/>
    <x v="2"/>
    <s v="2024-2025"/>
    <x v="1"/>
    <x v="35"/>
    <x v="3"/>
    <x v="3"/>
    <n v="4558"/>
    <x v="0"/>
    <x v="15"/>
    <x v="7"/>
    <x v="7"/>
    <n v="58.19"/>
    <n v="1"/>
  </r>
  <r>
    <x v="15"/>
    <x v="0"/>
    <s v="2023-2024"/>
    <x v="1"/>
    <x v="0"/>
    <x v="0"/>
    <x v="0"/>
    <n v="6021"/>
    <x v="0"/>
    <x v="0"/>
    <x v="7"/>
    <x v="7"/>
    <n v="58.459999999999994"/>
    <n v="1"/>
  </r>
  <r>
    <x v="27"/>
    <x v="0"/>
    <s v="2023-2024"/>
    <x v="0"/>
    <x v="78"/>
    <x v="1"/>
    <x v="1"/>
    <n v="2141"/>
    <x v="0"/>
    <x v="4"/>
    <x v="7"/>
    <x v="7"/>
    <n v="58.769999999999996"/>
    <n v="1"/>
  </r>
  <r>
    <x v="627"/>
    <x v="2"/>
    <s v="2024-2025"/>
    <x v="0"/>
    <x v="20"/>
    <x v="4"/>
    <x v="4"/>
    <n v="3429"/>
    <x v="0"/>
    <x v="8"/>
    <x v="2"/>
    <x v="2"/>
    <n v="58.82"/>
    <n v="1"/>
  </r>
  <r>
    <x v="524"/>
    <x v="0"/>
    <s v="2023-2024"/>
    <x v="1"/>
    <x v="83"/>
    <x v="0"/>
    <x v="0"/>
    <n v="6052"/>
    <x v="0"/>
    <x v="0"/>
    <x v="5"/>
    <x v="5"/>
    <n v="58.84"/>
    <n v="1"/>
  </r>
  <r>
    <x v="628"/>
    <x v="0"/>
    <s v="2023-2024"/>
    <x v="1"/>
    <x v="81"/>
    <x v="3"/>
    <x v="3"/>
    <n v="4680"/>
    <x v="0"/>
    <x v="17"/>
    <x v="5"/>
    <x v="5"/>
    <n v="58.88"/>
    <n v="1"/>
  </r>
  <r>
    <x v="629"/>
    <x v="1"/>
    <s v="2022-2023"/>
    <x v="1"/>
    <x v="42"/>
    <x v="3"/>
    <x v="3"/>
    <n v="4870"/>
    <x v="0"/>
    <x v="12"/>
    <x v="7"/>
    <x v="7"/>
    <n v="58.89"/>
    <n v="1"/>
  </r>
  <r>
    <x v="351"/>
    <x v="0"/>
    <s v="2023-2024"/>
    <x v="1"/>
    <x v="72"/>
    <x v="4"/>
    <x v="4"/>
    <n v="3931"/>
    <x v="0"/>
    <x v="16"/>
    <x v="6"/>
    <x v="6"/>
    <n v="58.9"/>
    <n v="1"/>
  </r>
  <r>
    <x v="20"/>
    <x v="0"/>
    <s v="2023-2024"/>
    <x v="1"/>
    <x v="23"/>
    <x v="1"/>
    <x v="1"/>
    <n v="2650"/>
    <x v="0"/>
    <x v="11"/>
    <x v="1"/>
    <x v="1"/>
    <n v="58.9"/>
    <n v="1"/>
  </r>
  <r>
    <x v="193"/>
    <x v="2"/>
    <s v="2024-2025"/>
    <x v="0"/>
    <x v="28"/>
    <x v="1"/>
    <x v="1"/>
    <n v="2830"/>
    <x v="0"/>
    <x v="11"/>
    <x v="0"/>
    <x v="0"/>
    <n v="58.96"/>
    <n v="1"/>
  </r>
  <r>
    <x v="364"/>
    <x v="2"/>
    <s v="2024-2025"/>
    <x v="1"/>
    <x v="80"/>
    <x v="0"/>
    <x v="0"/>
    <n v="6109"/>
    <x v="0"/>
    <x v="14"/>
    <x v="4"/>
    <x v="4"/>
    <n v="58.96"/>
    <n v="1"/>
  </r>
  <r>
    <x v="408"/>
    <x v="1"/>
    <s v="2022-2023"/>
    <x v="0"/>
    <x v="21"/>
    <x v="3"/>
    <x v="3"/>
    <n v="4012"/>
    <x v="0"/>
    <x v="10"/>
    <x v="7"/>
    <x v="7"/>
    <n v="58.96"/>
    <n v="1"/>
  </r>
  <r>
    <x v="41"/>
    <x v="1"/>
    <s v="2022-2023"/>
    <x v="0"/>
    <x v="78"/>
    <x v="1"/>
    <x v="1"/>
    <n v="2141"/>
    <x v="0"/>
    <x v="4"/>
    <x v="3"/>
    <x v="3"/>
    <n v="58.97"/>
    <n v="1"/>
  </r>
  <r>
    <x v="528"/>
    <x v="1"/>
    <s v="2022-2023"/>
    <x v="0"/>
    <x v="32"/>
    <x v="6"/>
    <x v="6"/>
    <n v="5169"/>
    <x v="0"/>
    <x v="13"/>
    <x v="3"/>
    <x v="3"/>
    <n v="59"/>
    <n v="1"/>
  </r>
  <r>
    <x v="266"/>
    <x v="1"/>
    <s v="2022-2023"/>
    <x v="1"/>
    <x v="23"/>
    <x v="1"/>
    <x v="1"/>
    <n v="2650"/>
    <x v="0"/>
    <x v="11"/>
    <x v="3"/>
    <x v="3"/>
    <n v="59"/>
    <n v="1"/>
  </r>
  <r>
    <x v="145"/>
    <x v="0"/>
    <s v="2023-2024"/>
    <x v="0"/>
    <x v="5"/>
    <x v="1"/>
    <x v="1"/>
    <n v="2067"/>
    <x v="0"/>
    <x v="5"/>
    <x v="0"/>
    <x v="0"/>
    <n v="59.3"/>
    <n v="1"/>
  </r>
  <r>
    <x v="251"/>
    <x v="2"/>
    <s v="2024-2025"/>
    <x v="1"/>
    <x v="22"/>
    <x v="1"/>
    <x v="1"/>
    <n v="2539"/>
    <x v="0"/>
    <x v="2"/>
    <x v="2"/>
    <x v="2"/>
    <n v="59.43"/>
    <n v="1"/>
  </r>
  <r>
    <x v="124"/>
    <x v="2"/>
    <s v="2024-2025"/>
    <x v="0"/>
    <x v="58"/>
    <x v="0"/>
    <x v="0"/>
    <n v="6027"/>
    <x v="0"/>
    <x v="0"/>
    <x v="5"/>
    <x v="5"/>
    <n v="59.45"/>
    <n v="1"/>
  </r>
  <r>
    <x v="205"/>
    <x v="0"/>
    <s v="2023-2024"/>
    <x v="1"/>
    <x v="71"/>
    <x v="6"/>
    <x v="6"/>
    <n v="5043"/>
    <x v="0"/>
    <x v="13"/>
    <x v="4"/>
    <x v="4"/>
    <n v="59.580000000000005"/>
    <n v="1"/>
  </r>
  <r>
    <x v="90"/>
    <x v="2"/>
    <s v="2024-2025"/>
    <x v="0"/>
    <x v="14"/>
    <x v="1"/>
    <x v="1"/>
    <n v="2790"/>
    <x v="0"/>
    <x v="11"/>
    <x v="1"/>
    <x v="1"/>
    <n v="59.85"/>
    <n v="1"/>
  </r>
  <r>
    <x v="340"/>
    <x v="2"/>
    <s v="2024-2025"/>
    <x v="1"/>
    <x v="42"/>
    <x v="3"/>
    <x v="3"/>
    <n v="4870"/>
    <x v="0"/>
    <x v="12"/>
    <x v="1"/>
    <x v="1"/>
    <n v="59.88"/>
    <n v="1"/>
  </r>
  <r>
    <x v="583"/>
    <x v="2"/>
    <s v="2024-2025"/>
    <x v="1"/>
    <x v="12"/>
    <x v="3"/>
    <x v="3"/>
    <n v="4068"/>
    <x v="0"/>
    <x v="10"/>
    <x v="1"/>
    <x v="1"/>
    <n v="59.88"/>
    <n v="1"/>
  </r>
  <r>
    <x v="102"/>
    <x v="0"/>
    <s v="2023-2024"/>
    <x v="0"/>
    <x v="64"/>
    <x v="1"/>
    <x v="1"/>
    <n v="2350"/>
    <x v="0"/>
    <x v="1"/>
    <x v="4"/>
    <x v="4"/>
    <n v="59.9"/>
    <n v="1"/>
  </r>
  <r>
    <x v="403"/>
    <x v="0"/>
    <s v="2023-2024"/>
    <x v="0"/>
    <x v="28"/>
    <x v="1"/>
    <x v="1"/>
    <n v="2830"/>
    <x v="0"/>
    <x v="11"/>
    <x v="0"/>
    <x v="0"/>
    <n v="59.9"/>
    <n v="1"/>
  </r>
  <r>
    <x v="331"/>
    <x v="0"/>
    <s v="2023-2024"/>
    <x v="1"/>
    <x v="87"/>
    <x v="2"/>
    <x v="2"/>
    <n v="2609"/>
    <x v="0"/>
    <x v="2"/>
    <x v="2"/>
    <x v="2"/>
    <n v="59.9"/>
    <n v="1"/>
  </r>
  <r>
    <x v="403"/>
    <x v="0"/>
    <s v="2023-2024"/>
    <x v="1"/>
    <x v="83"/>
    <x v="0"/>
    <x v="0"/>
    <n v="6052"/>
    <x v="0"/>
    <x v="0"/>
    <x v="6"/>
    <x v="6"/>
    <n v="59.9"/>
    <n v="1"/>
  </r>
  <r>
    <x v="630"/>
    <x v="0"/>
    <s v="2023-2024"/>
    <x v="1"/>
    <x v="17"/>
    <x v="3"/>
    <x v="3"/>
    <n v="4825"/>
    <x v="0"/>
    <x v="12"/>
    <x v="4"/>
    <x v="4"/>
    <n v="59.9"/>
    <n v="1"/>
  </r>
  <r>
    <x v="16"/>
    <x v="1"/>
    <s v="2022-2023"/>
    <x v="1"/>
    <x v="46"/>
    <x v="3"/>
    <x v="3"/>
    <n v="4740"/>
    <x v="0"/>
    <x v="17"/>
    <x v="2"/>
    <x v="2"/>
    <n v="59.900000000000006"/>
    <n v="1"/>
  </r>
  <r>
    <x v="631"/>
    <x v="2"/>
    <s v="2024-2025"/>
    <x v="1"/>
    <x v="9"/>
    <x v="4"/>
    <x v="4"/>
    <n v="3076"/>
    <x v="0"/>
    <x v="7"/>
    <x v="9"/>
    <x v="9"/>
    <n v="59.94"/>
    <n v="1"/>
  </r>
  <r>
    <x v="500"/>
    <x v="1"/>
    <s v="2022-2023"/>
    <x v="1"/>
    <x v="56"/>
    <x v="1"/>
    <x v="1"/>
    <n v="2795"/>
    <x v="0"/>
    <x v="11"/>
    <x v="3"/>
    <x v="3"/>
    <n v="59.96"/>
    <n v="1"/>
  </r>
  <r>
    <x v="136"/>
    <x v="0"/>
    <s v="2023-2024"/>
    <x v="0"/>
    <x v="90"/>
    <x v="3"/>
    <x v="3"/>
    <n v="4700"/>
    <x v="0"/>
    <x v="17"/>
    <x v="3"/>
    <x v="3"/>
    <n v="59.96"/>
    <n v="1"/>
  </r>
  <r>
    <x v="632"/>
    <x v="2"/>
    <s v="2024-2025"/>
    <x v="1"/>
    <x v="41"/>
    <x v="5"/>
    <x v="5"/>
    <n v="7320"/>
    <x v="0"/>
    <x v="9"/>
    <x v="3"/>
    <x v="3"/>
    <n v="59.97"/>
    <n v="1"/>
  </r>
  <r>
    <x v="532"/>
    <x v="1"/>
    <s v="2022-2023"/>
    <x v="0"/>
    <x v="7"/>
    <x v="4"/>
    <x v="4"/>
    <n v="3175"/>
    <x v="0"/>
    <x v="6"/>
    <x v="4"/>
    <x v="4"/>
    <n v="59.97"/>
    <n v="1"/>
  </r>
  <r>
    <x v="254"/>
    <x v="2"/>
    <s v="2024-2025"/>
    <x v="1"/>
    <x v="78"/>
    <x v="1"/>
    <x v="1"/>
    <n v="2141"/>
    <x v="0"/>
    <x v="4"/>
    <x v="3"/>
    <x v="3"/>
    <n v="59.97"/>
    <n v="1"/>
  </r>
  <r>
    <x v="461"/>
    <x v="2"/>
    <s v="2024-2025"/>
    <x v="1"/>
    <x v="76"/>
    <x v="1"/>
    <x v="1"/>
    <n v="2031"/>
    <x v="0"/>
    <x v="5"/>
    <x v="3"/>
    <x v="3"/>
    <n v="59.97"/>
    <n v="1"/>
  </r>
  <r>
    <x v="633"/>
    <x v="1"/>
    <s v="2022-2023"/>
    <x v="1"/>
    <x v="90"/>
    <x v="3"/>
    <x v="3"/>
    <n v="4700"/>
    <x v="0"/>
    <x v="17"/>
    <x v="9"/>
    <x v="9"/>
    <n v="59.97"/>
    <n v="1"/>
  </r>
  <r>
    <x v="524"/>
    <x v="0"/>
    <s v="2023-2024"/>
    <x v="0"/>
    <x v="89"/>
    <x v="4"/>
    <x v="4"/>
    <n v="3136"/>
    <x v="0"/>
    <x v="6"/>
    <x v="9"/>
    <x v="9"/>
    <n v="59.98"/>
    <n v="1"/>
  </r>
  <r>
    <x v="51"/>
    <x v="0"/>
    <s v="2023-2024"/>
    <x v="0"/>
    <x v="11"/>
    <x v="5"/>
    <x v="5"/>
    <n v="7010"/>
    <x v="0"/>
    <x v="9"/>
    <x v="3"/>
    <x v="3"/>
    <n v="60"/>
    <n v="1"/>
  </r>
  <r>
    <x v="59"/>
    <x v="0"/>
    <s v="2023-2024"/>
    <x v="0"/>
    <x v="13"/>
    <x v="1"/>
    <x v="1"/>
    <n v="2480"/>
    <x v="0"/>
    <x v="1"/>
    <x v="0"/>
    <x v="0"/>
    <n v="60.2"/>
    <n v="1"/>
  </r>
  <r>
    <x v="250"/>
    <x v="0"/>
    <s v="2023-2024"/>
    <x v="1"/>
    <x v="48"/>
    <x v="3"/>
    <x v="3"/>
    <n v="4566"/>
    <x v="0"/>
    <x v="15"/>
    <x v="3"/>
    <x v="3"/>
    <n v="60.440000000000005"/>
    <n v="1"/>
  </r>
  <r>
    <x v="589"/>
    <x v="0"/>
    <s v="2023-2024"/>
    <x v="1"/>
    <x v="53"/>
    <x v="3"/>
    <x v="3"/>
    <n v="4119"/>
    <x v="0"/>
    <x v="10"/>
    <x v="3"/>
    <x v="3"/>
    <n v="60.78"/>
    <n v="1"/>
  </r>
  <r>
    <x v="199"/>
    <x v="0"/>
    <s v="2023-2024"/>
    <x v="1"/>
    <x v="12"/>
    <x v="3"/>
    <x v="3"/>
    <n v="4068"/>
    <x v="0"/>
    <x v="10"/>
    <x v="6"/>
    <x v="6"/>
    <n v="60.879999999999995"/>
    <n v="1"/>
  </r>
  <r>
    <x v="476"/>
    <x v="1"/>
    <s v="2022-2023"/>
    <x v="0"/>
    <x v="68"/>
    <x v="7"/>
    <x v="7"/>
    <n v="800"/>
    <x v="0"/>
    <x v="19"/>
    <x v="9"/>
    <x v="9"/>
    <n v="61"/>
    <n v="1"/>
  </r>
  <r>
    <x v="398"/>
    <x v="0"/>
    <s v="2023-2024"/>
    <x v="0"/>
    <x v="26"/>
    <x v="0"/>
    <x v="0"/>
    <n v="6280"/>
    <x v="0"/>
    <x v="14"/>
    <x v="1"/>
    <x v="1"/>
    <n v="61.1"/>
    <n v="1"/>
  </r>
  <r>
    <x v="634"/>
    <x v="1"/>
    <s v="2022-2023"/>
    <x v="0"/>
    <x v="75"/>
    <x v="0"/>
    <x v="0"/>
    <n v="6450"/>
    <x v="0"/>
    <x v="20"/>
    <x v="0"/>
    <x v="0"/>
    <n v="61.13"/>
    <n v="1"/>
  </r>
  <r>
    <x v="540"/>
    <x v="2"/>
    <s v="2024-2025"/>
    <x v="1"/>
    <x v="86"/>
    <x v="0"/>
    <x v="0"/>
    <n v="6725"/>
    <x v="0"/>
    <x v="20"/>
    <x v="5"/>
    <x v="5"/>
    <n v="61.410000000000004"/>
    <n v="1"/>
  </r>
  <r>
    <x v="558"/>
    <x v="0"/>
    <s v="2023-2024"/>
    <x v="1"/>
    <x v="76"/>
    <x v="1"/>
    <x v="1"/>
    <n v="2031"/>
    <x v="0"/>
    <x v="5"/>
    <x v="7"/>
    <x v="7"/>
    <n v="61.449999999999996"/>
    <n v="1"/>
  </r>
  <r>
    <x v="520"/>
    <x v="0"/>
    <s v="2023-2024"/>
    <x v="0"/>
    <x v="27"/>
    <x v="4"/>
    <x v="4"/>
    <n v="3066"/>
    <x v="0"/>
    <x v="7"/>
    <x v="6"/>
    <x v="6"/>
    <n v="61.569999999999993"/>
    <n v="1"/>
  </r>
  <r>
    <x v="405"/>
    <x v="2"/>
    <s v="2024-2025"/>
    <x v="1"/>
    <x v="41"/>
    <x v="5"/>
    <x v="5"/>
    <n v="7320"/>
    <x v="0"/>
    <x v="9"/>
    <x v="5"/>
    <x v="5"/>
    <n v="61.8"/>
    <n v="1"/>
  </r>
  <r>
    <x v="178"/>
    <x v="0"/>
    <s v="2023-2024"/>
    <x v="1"/>
    <x v="86"/>
    <x v="0"/>
    <x v="0"/>
    <n v="6725"/>
    <x v="0"/>
    <x v="20"/>
    <x v="2"/>
    <x v="2"/>
    <n v="61.89"/>
    <n v="1"/>
  </r>
  <r>
    <x v="43"/>
    <x v="1"/>
    <s v="2022-2023"/>
    <x v="0"/>
    <x v="6"/>
    <x v="0"/>
    <x v="0"/>
    <n v="6010"/>
    <x v="0"/>
    <x v="0"/>
    <x v="6"/>
    <x v="6"/>
    <n v="61.91"/>
    <n v="1"/>
  </r>
  <r>
    <x v="635"/>
    <x v="0"/>
    <s v="2023-2024"/>
    <x v="1"/>
    <x v="41"/>
    <x v="5"/>
    <x v="5"/>
    <n v="7320"/>
    <x v="0"/>
    <x v="9"/>
    <x v="3"/>
    <x v="3"/>
    <n v="61.940000000000005"/>
    <n v="1"/>
  </r>
  <r>
    <x v="469"/>
    <x v="1"/>
    <s v="2022-2023"/>
    <x v="0"/>
    <x v="95"/>
    <x v="7"/>
    <x v="7"/>
    <n v="870"/>
    <x v="0"/>
    <x v="19"/>
    <x v="3"/>
    <x v="3"/>
    <n v="61.96"/>
    <n v="1"/>
  </r>
  <r>
    <x v="305"/>
    <x v="0"/>
    <s v="2023-2024"/>
    <x v="0"/>
    <x v="30"/>
    <x v="4"/>
    <x v="4"/>
    <n v="3131"/>
    <x v="0"/>
    <x v="6"/>
    <x v="2"/>
    <x v="2"/>
    <n v="62.15"/>
    <n v="1"/>
  </r>
  <r>
    <x v="273"/>
    <x v="1"/>
    <s v="2022-2023"/>
    <x v="0"/>
    <x v="85"/>
    <x v="0"/>
    <x v="0"/>
    <n v="6530"/>
    <x v="0"/>
    <x v="20"/>
    <x v="7"/>
    <x v="7"/>
    <n v="62.21"/>
    <n v="1"/>
  </r>
  <r>
    <x v="13"/>
    <x v="0"/>
    <s v="2023-2024"/>
    <x v="1"/>
    <x v="72"/>
    <x v="4"/>
    <x v="4"/>
    <n v="3931"/>
    <x v="0"/>
    <x v="16"/>
    <x v="3"/>
    <x v="3"/>
    <n v="62.35"/>
    <n v="1"/>
  </r>
  <r>
    <x v="163"/>
    <x v="0"/>
    <s v="2023-2024"/>
    <x v="0"/>
    <x v="29"/>
    <x v="4"/>
    <x v="4"/>
    <n v="3500"/>
    <x v="0"/>
    <x v="8"/>
    <x v="3"/>
    <x v="3"/>
    <n v="62.46"/>
    <n v="1"/>
  </r>
  <r>
    <x v="636"/>
    <x v="0"/>
    <s v="2023-2024"/>
    <x v="0"/>
    <x v="45"/>
    <x v="3"/>
    <x v="3"/>
    <n v="4570"/>
    <x v="0"/>
    <x v="15"/>
    <x v="0"/>
    <x v="0"/>
    <n v="62.480000000000004"/>
    <n v="1"/>
  </r>
  <r>
    <x v="14"/>
    <x v="0"/>
    <s v="2023-2024"/>
    <x v="0"/>
    <x v="42"/>
    <x v="3"/>
    <x v="3"/>
    <n v="4870"/>
    <x v="0"/>
    <x v="12"/>
    <x v="7"/>
    <x v="7"/>
    <n v="62.49"/>
    <n v="1"/>
  </r>
  <r>
    <x v="637"/>
    <x v="1"/>
    <s v="2022-2023"/>
    <x v="0"/>
    <x v="75"/>
    <x v="0"/>
    <x v="0"/>
    <n v="6450"/>
    <x v="0"/>
    <x v="20"/>
    <x v="2"/>
    <x v="2"/>
    <n v="62.620000000000005"/>
    <n v="1"/>
  </r>
  <r>
    <x v="570"/>
    <x v="0"/>
    <s v="2023-2024"/>
    <x v="0"/>
    <x v="10"/>
    <x v="4"/>
    <x v="4"/>
    <n v="3551"/>
    <x v="0"/>
    <x v="8"/>
    <x v="5"/>
    <x v="5"/>
    <n v="62.75"/>
    <n v="1"/>
  </r>
  <r>
    <x v="185"/>
    <x v="0"/>
    <s v="2023-2024"/>
    <x v="1"/>
    <x v="51"/>
    <x v="4"/>
    <x v="4"/>
    <n v="3630"/>
    <x v="0"/>
    <x v="16"/>
    <x v="6"/>
    <x v="6"/>
    <n v="62.839999999999996"/>
    <n v="1"/>
  </r>
  <r>
    <x v="638"/>
    <x v="0"/>
    <s v="2023-2024"/>
    <x v="0"/>
    <x v="33"/>
    <x v="4"/>
    <x v="4"/>
    <n v="3280"/>
    <x v="0"/>
    <x v="8"/>
    <x v="5"/>
    <x v="5"/>
    <n v="62.910000000000004"/>
    <n v="1"/>
  </r>
  <r>
    <x v="334"/>
    <x v="2"/>
    <s v="2024-2025"/>
    <x v="0"/>
    <x v="82"/>
    <x v="3"/>
    <x v="3"/>
    <n v="4655"/>
    <x v="0"/>
    <x v="17"/>
    <x v="0"/>
    <x v="0"/>
    <n v="63"/>
    <n v="1"/>
  </r>
  <r>
    <x v="113"/>
    <x v="2"/>
    <s v="2024-2025"/>
    <x v="0"/>
    <x v="13"/>
    <x v="1"/>
    <x v="1"/>
    <n v="2480"/>
    <x v="0"/>
    <x v="1"/>
    <x v="1"/>
    <x v="1"/>
    <n v="63.11"/>
    <n v="1"/>
  </r>
  <r>
    <x v="445"/>
    <x v="0"/>
    <s v="2023-2024"/>
    <x v="0"/>
    <x v="88"/>
    <x v="6"/>
    <x v="6"/>
    <n v="5011"/>
    <x v="0"/>
    <x v="13"/>
    <x v="2"/>
    <x v="2"/>
    <n v="63.46"/>
    <n v="1"/>
  </r>
  <r>
    <x v="631"/>
    <x v="2"/>
    <s v="2024-2025"/>
    <x v="0"/>
    <x v="77"/>
    <x v="5"/>
    <x v="5"/>
    <n v="7018"/>
    <x v="0"/>
    <x v="9"/>
    <x v="7"/>
    <x v="7"/>
    <n v="63.64"/>
    <n v="1"/>
  </r>
  <r>
    <x v="639"/>
    <x v="1"/>
    <s v="2022-2023"/>
    <x v="0"/>
    <x v="75"/>
    <x v="0"/>
    <x v="0"/>
    <n v="6450"/>
    <x v="0"/>
    <x v="20"/>
    <x v="6"/>
    <x v="6"/>
    <n v="63.89"/>
    <n v="1"/>
  </r>
  <r>
    <x v="432"/>
    <x v="0"/>
    <s v="2023-2024"/>
    <x v="0"/>
    <x v="38"/>
    <x v="3"/>
    <x v="3"/>
    <n v="4802"/>
    <x v="0"/>
    <x v="12"/>
    <x v="7"/>
    <x v="7"/>
    <n v="63.92"/>
    <n v="1"/>
  </r>
  <r>
    <x v="640"/>
    <x v="0"/>
    <s v="2023-2024"/>
    <x v="0"/>
    <x v="43"/>
    <x v="1"/>
    <x v="1"/>
    <n v="2560"/>
    <x v="0"/>
    <x v="2"/>
    <x v="0"/>
    <x v="0"/>
    <n v="63.92"/>
    <n v="1"/>
  </r>
  <r>
    <x v="308"/>
    <x v="1"/>
    <s v="2022-2023"/>
    <x v="1"/>
    <x v="83"/>
    <x v="0"/>
    <x v="0"/>
    <n v="6052"/>
    <x v="0"/>
    <x v="0"/>
    <x v="2"/>
    <x v="2"/>
    <n v="63.92"/>
    <n v="1"/>
  </r>
  <r>
    <x v="496"/>
    <x v="2"/>
    <s v="2024-2025"/>
    <x v="1"/>
    <x v="47"/>
    <x v="1"/>
    <x v="1"/>
    <n v="2101"/>
    <x v="0"/>
    <x v="4"/>
    <x v="9"/>
    <x v="9"/>
    <n v="63.92"/>
    <n v="1"/>
  </r>
  <r>
    <x v="52"/>
    <x v="2"/>
    <s v="2024-2025"/>
    <x v="0"/>
    <x v="26"/>
    <x v="0"/>
    <x v="0"/>
    <n v="6280"/>
    <x v="0"/>
    <x v="14"/>
    <x v="1"/>
    <x v="1"/>
    <n v="64"/>
    <n v="1"/>
  </r>
  <r>
    <x v="191"/>
    <x v="0"/>
    <s v="2023-2024"/>
    <x v="0"/>
    <x v="64"/>
    <x v="1"/>
    <x v="1"/>
    <n v="2350"/>
    <x v="0"/>
    <x v="1"/>
    <x v="1"/>
    <x v="1"/>
    <n v="64.87"/>
    <n v="1"/>
  </r>
  <r>
    <x v="225"/>
    <x v="0"/>
    <s v="2023-2024"/>
    <x v="1"/>
    <x v="0"/>
    <x v="0"/>
    <x v="0"/>
    <n v="6021"/>
    <x v="0"/>
    <x v="0"/>
    <x v="4"/>
    <x v="4"/>
    <n v="64.89"/>
    <n v="1"/>
  </r>
  <r>
    <x v="543"/>
    <x v="0"/>
    <s v="2023-2024"/>
    <x v="0"/>
    <x v="45"/>
    <x v="3"/>
    <x v="3"/>
    <n v="4570"/>
    <x v="0"/>
    <x v="15"/>
    <x v="7"/>
    <x v="7"/>
    <n v="64.900000000000006"/>
    <n v="1"/>
  </r>
  <r>
    <x v="35"/>
    <x v="0"/>
    <s v="2023-2024"/>
    <x v="0"/>
    <x v="63"/>
    <x v="1"/>
    <x v="1"/>
    <n v="2015"/>
    <x v="0"/>
    <x v="5"/>
    <x v="0"/>
    <x v="0"/>
    <n v="64.95"/>
    <n v="1"/>
  </r>
  <r>
    <x v="362"/>
    <x v="0"/>
    <s v="2023-2024"/>
    <x v="0"/>
    <x v="95"/>
    <x v="7"/>
    <x v="7"/>
    <n v="870"/>
    <x v="0"/>
    <x v="19"/>
    <x v="3"/>
    <x v="3"/>
    <n v="64.95"/>
    <n v="1"/>
  </r>
  <r>
    <x v="221"/>
    <x v="0"/>
    <s v="2023-2024"/>
    <x v="1"/>
    <x v="71"/>
    <x v="6"/>
    <x v="6"/>
    <n v="5043"/>
    <x v="0"/>
    <x v="13"/>
    <x v="3"/>
    <x v="3"/>
    <n v="64.95"/>
    <n v="1"/>
  </r>
  <r>
    <x v="598"/>
    <x v="1"/>
    <s v="2022-2023"/>
    <x v="0"/>
    <x v="15"/>
    <x v="1"/>
    <x v="1"/>
    <n v="2020"/>
    <x v="0"/>
    <x v="5"/>
    <x v="0"/>
    <x v="0"/>
    <n v="64.95"/>
    <n v="1"/>
  </r>
  <r>
    <x v="518"/>
    <x v="0"/>
    <s v="2023-2024"/>
    <x v="1"/>
    <x v="76"/>
    <x v="1"/>
    <x v="1"/>
    <n v="2031"/>
    <x v="0"/>
    <x v="5"/>
    <x v="0"/>
    <x v="0"/>
    <n v="64.95"/>
    <n v="1"/>
  </r>
  <r>
    <x v="618"/>
    <x v="1"/>
    <s v="2022-2023"/>
    <x v="0"/>
    <x v="32"/>
    <x v="6"/>
    <x v="6"/>
    <n v="5169"/>
    <x v="0"/>
    <x v="13"/>
    <x v="0"/>
    <x v="0"/>
    <n v="64.95"/>
    <n v="1"/>
  </r>
  <r>
    <x v="20"/>
    <x v="0"/>
    <s v="2023-2024"/>
    <x v="0"/>
    <x v="51"/>
    <x v="4"/>
    <x v="4"/>
    <n v="3630"/>
    <x v="0"/>
    <x v="16"/>
    <x v="4"/>
    <x v="4"/>
    <n v="64.95"/>
    <n v="1"/>
  </r>
  <r>
    <x v="497"/>
    <x v="0"/>
    <s v="2023-2024"/>
    <x v="1"/>
    <x v="55"/>
    <x v="3"/>
    <x v="3"/>
    <n v="4703"/>
    <x v="0"/>
    <x v="17"/>
    <x v="3"/>
    <x v="3"/>
    <n v="64.95"/>
    <n v="1"/>
  </r>
  <r>
    <x v="410"/>
    <x v="1"/>
    <s v="2022-2023"/>
    <x v="0"/>
    <x v="27"/>
    <x v="4"/>
    <x v="4"/>
    <n v="3066"/>
    <x v="0"/>
    <x v="7"/>
    <x v="8"/>
    <x v="8"/>
    <n v="64.960000000000008"/>
    <n v="1"/>
  </r>
  <r>
    <x v="324"/>
    <x v="0"/>
    <s v="2023-2024"/>
    <x v="0"/>
    <x v="5"/>
    <x v="1"/>
    <x v="1"/>
    <n v="2067"/>
    <x v="0"/>
    <x v="5"/>
    <x v="1"/>
    <x v="1"/>
    <n v="64.98"/>
    <n v="1"/>
  </r>
  <r>
    <x v="189"/>
    <x v="2"/>
    <s v="2024-2025"/>
    <x v="1"/>
    <x v="59"/>
    <x v="3"/>
    <x v="3"/>
    <n v="4509"/>
    <x v="0"/>
    <x v="3"/>
    <x v="1"/>
    <x v="1"/>
    <n v="65.209999999999994"/>
    <n v="1"/>
  </r>
  <r>
    <x v="641"/>
    <x v="0"/>
    <s v="2023-2024"/>
    <x v="0"/>
    <x v="77"/>
    <x v="5"/>
    <x v="5"/>
    <n v="7018"/>
    <x v="0"/>
    <x v="9"/>
    <x v="3"/>
    <x v="3"/>
    <n v="65.490000000000009"/>
    <n v="1"/>
  </r>
  <r>
    <x v="43"/>
    <x v="1"/>
    <s v="2022-2023"/>
    <x v="1"/>
    <x v="52"/>
    <x v="3"/>
    <x v="3"/>
    <n v="4053"/>
    <x v="0"/>
    <x v="10"/>
    <x v="3"/>
    <x v="3"/>
    <n v="65.490000000000009"/>
    <n v="1"/>
  </r>
  <r>
    <x v="596"/>
    <x v="0"/>
    <s v="2023-2024"/>
    <x v="1"/>
    <x v="36"/>
    <x v="4"/>
    <x v="4"/>
    <n v="3148"/>
    <x v="0"/>
    <x v="6"/>
    <x v="9"/>
    <x v="9"/>
    <n v="65.5"/>
    <n v="1"/>
  </r>
  <r>
    <x v="631"/>
    <x v="2"/>
    <s v="2024-2025"/>
    <x v="1"/>
    <x v="74"/>
    <x v="1"/>
    <x v="1"/>
    <n v="2485"/>
    <x v="0"/>
    <x v="1"/>
    <x v="2"/>
    <x v="2"/>
    <n v="65.56"/>
    <n v="1"/>
  </r>
  <r>
    <x v="115"/>
    <x v="0"/>
    <s v="2023-2024"/>
    <x v="0"/>
    <x v="58"/>
    <x v="0"/>
    <x v="0"/>
    <n v="6027"/>
    <x v="0"/>
    <x v="0"/>
    <x v="6"/>
    <x v="6"/>
    <n v="65.8"/>
    <n v="1"/>
  </r>
  <r>
    <x v="112"/>
    <x v="0"/>
    <s v="2023-2024"/>
    <x v="1"/>
    <x v="71"/>
    <x v="6"/>
    <x v="6"/>
    <n v="5043"/>
    <x v="0"/>
    <x v="13"/>
    <x v="2"/>
    <x v="2"/>
    <n v="65.88"/>
    <n v="1"/>
  </r>
  <r>
    <x v="195"/>
    <x v="0"/>
    <s v="2023-2024"/>
    <x v="1"/>
    <x v="30"/>
    <x v="4"/>
    <x v="4"/>
    <n v="3131"/>
    <x v="0"/>
    <x v="6"/>
    <x v="6"/>
    <x v="6"/>
    <n v="65.88"/>
    <n v="1"/>
  </r>
  <r>
    <x v="327"/>
    <x v="0"/>
    <s v="2023-2024"/>
    <x v="0"/>
    <x v="40"/>
    <x v="4"/>
    <x v="4"/>
    <n v="3353"/>
    <x v="0"/>
    <x v="8"/>
    <x v="1"/>
    <x v="1"/>
    <n v="65.89"/>
    <n v="1"/>
  </r>
  <r>
    <x v="642"/>
    <x v="2"/>
    <s v="2024-2025"/>
    <x v="1"/>
    <x v="43"/>
    <x v="1"/>
    <x v="1"/>
    <n v="2560"/>
    <x v="0"/>
    <x v="2"/>
    <x v="0"/>
    <x v="0"/>
    <n v="65.89"/>
    <n v="1"/>
  </r>
  <r>
    <x v="570"/>
    <x v="0"/>
    <s v="2023-2024"/>
    <x v="0"/>
    <x v="27"/>
    <x v="4"/>
    <x v="4"/>
    <n v="3066"/>
    <x v="0"/>
    <x v="7"/>
    <x v="2"/>
    <x v="2"/>
    <n v="65.89"/>
    <n v="1"/>
  </r>
  <r>
    <x v="420"/>
    <x v="1"/>
    <s v="2022-2023"/>
    <x v="1"/>
    <x v="82"/>
    <x v="3"/>
    <x v="3"/>
    <n v="4655"/>
    <x v="0"/>
    <x v="17"/>
    <x v="0"/>
    <x v="0"/>
    <n v="65.89"/>
    <n v="1"/>
  </r>
  <r>
    <x v="588"/>
    <x v="0"/>
    <s v="2023-2024"/>
    <x v="1"/>
    <x v="70"/>
    <x v="4"/>
    <x v="4"/>
    <n v="3400"/>
    <x v="0"/>
    <x v="8"/>
    <x v="0"/>
    <x v="0"/>
    <n v="65.89"/>
    <n v="1"/>
  </r>
  <r>
    <x v="83"/>
    <x v="1"/>
    <s v="2022-2023"/>
    <x v="0"/>
    <x v="58"/>
    <x v="0"/>
    <x v="0"/>
    <n v="6027"/>
    <x v="0"/>
    <x v="0"/>
    <x v="9"/>
    <x v="9"/>
    <n v="65.89"/>
    <n v="1"/>
  </r>
  <r>
    <x v="643"/>
    <x v="0"/>
    <s v="2023-2024"/>
    <x v="1"/>
    <x v="80"/>
    <x v="0"/>
    <x v="0"/>
    <n v="6109"/>
    <x v="0"/>
    <x v="14"/>
    <x v="9"/>
    <x v="9"/>
    <n v="65.89"/>
    <n v="1"/>
  </r>
  <r>
    <x v="430"/>
    <x v="0"/>
    <s v="2023-2024"/>
    <x v="0"/>
    <x v="15"/>
    <x v="1"/>
    <x v="1"/>
    <n v="2020"/>
    <x v="0"/>
    <x v="5"/>
    <x v="0"/>
    <x v="0"/>
    <n v="65.89"/>
    <n v="1"/>
  </r>
  <r>
    <x v="225"/>
    <x v="0"/>
    <s v="2023-2024"/>
    <x v="0"/>
    <x v="21"/>
    <x v="3"/>
    <x v="3"/>
    <n v="4012"/>
    <x v="0"/>
    <x v="10"/>
    <x v="0"/>
    <x v="0"/>
    <n v="65.89"/>
    <n v="1"/>
  </r>
  <r>
    <x v="604"/>
    <x v="2"/>
    <s v="2024-2025"/>
    <x v="1"/>
    <x v="41"/>
    <x v="5"/>
    <x v="5"/>
    <n v="7320"/>
    <x v="0"/>
    <x v="9"/>
    <x v="5"/>
    <x v="5"/>
    <n v="65.900000000000006"/>
    <n v="1"/>
  </r>
  <r>
    <x v="479"/>
    <x v="2"/>
    <s v="2024-2025"/>
    <x v="1"/>
    <x v="74"/>
    <x v="1"/>
    <x v="1"/>
    <n v="2485"/>
    <x v="0"/>
    <x v="1"/>
    <x v="4"/>
    <x v="4"/>
    <n v="65.92"/>
    <n v="1"/>
  </r>
  <r>
    <x v="53"/>
    <x v="0"/>
    <s v="2023-2024"/>
    <x v="1"/>
    <x v="43"/>
    <x v="1"/>
    <x v="1"/>
    <n v="2560"/>
    <x v="0"/>
    <x v="2"/>
    <x v="1"/>
    <x v="1"/>
    <n v="65.930000000000007"/>
    <n v="1"/>
  </r>
  <r>
    <x v="140"/>
    <x v="0"/>
    <s v="2023-2024"/>
    <x v="0"/>
    <x v="45"/>
    <x v="3"/>
    <x v="3"/>
    <n v="4570"/>
    <x v="0"/>
    <x v="15"/>
    <x v="4"/>
    <x v="4"/>
    <n v="65.930000000000007"/>
    <n v="1"/>
  </r>
  <r>
    <x v="518"/>
    <x v="0"/>
    <s v="2023-2024"/>
    <x v="0"/>
    <x v="68"/>
    <x v="7"/>
    <x v="7"/>
    <n v="800"/>
    <x v="0"/>
    <x v="19"/>
    <x v="3"/>
    <x v="3"/>
    <n v="65.960000000000008"/>
    <n v="1"/>
  </r>
  <r>
    <x v="395"/>
    <x v="1"/>
    <s v="2022-2023"/>
    <x v="1"/>
    <x v="86"/>
    <x v="0"/>
    <x v="0"/>
    <n v="6725"/>
    <x v="0"/>
    <x v="20"/>
    <x v="9"/>
    <x v="9"/>
    <n v="66"/>
    <n v="1"/>
  </r>
  <r>
    <x v="259"/>
    <x v="2"/>
    <s v="2024-2025"/>
    <x v="1"/>
    <x v="48"/>
    <x v="3"/>
    <x v="3"/>
    <n v="4566"/>
    <x v="0"/>
    <x v="15"/>
    <x v="2"/>
    <x v="2"/>
    <n v="66.11"/>
    <n v="1"/>
  </r>
  <r>
    <x v="294"/>
    <x v="1"/>
    <s v="2022-2023"/>
    <x v="0"/>
    <x v="37"/>
    <x v="1"/>
    <x v="1"/>
    <n v="2750"/>
    <x v="0"/>
    <x v="11"/>
    <x v="6"/>
    <x v="6"/>
    <n v="66.650000000000006"/>
    <n v="1"/>
  </r>
  <r>
    <x v="625"/>
    <x v="0"/>
    <s v="2023-2024"/>
    <x v="0"/>
    <x v="39"/>
    <x v="0"/>
    <x v="0"/>
    <n v="6330"/>
    <x v="0"/>
    <x v="14"/>
    <x v="8"/>
    <x v="8"/>
    <n v="66.87"/>
    <n v="1"/>
  </r>
  <r>
    <x v="342"/>
    <x v="0"/>
    <s v="2023-2024"/>
    <x v="0"/>
    <x v="49"/>
    <x v="4"/>
    <x v="4"/>
    <n v="3134"/>
    <x v="0"/>
    <x v="6"/>
    <x v="2"/>
    <x v="2"/>
    <n v="66.87"/>
    <n v="1"/>
  </r>
  <r>
    <x v="227"/>
    <x v="0"/>
    <s v="2023-2024"/>
    <x v="1"/>
    <x v="26"/>
    <x v="0"/>
    <x v="0"/>
    <n v="6280"/>
    <x v="0"/>
    <x v="14"/>
    <x v="8"/>
    <x v="8"/>
    <n v="66.92"/>
    <n v="1"/>
  </r>
  <r>
    <x v="235"/>
    <x v="1"/>
    <s v="2022-2023"/>
    <x v="0"/>
    <x v="28"/>
    <x v="1"/>
    <x v="1"/>
    <n v="2830"/>
    <x v="0"/>
    <x v="11"/>
    <x v="8"/>
    <x v="8"/>
    <n v="66.930000000000007"/>
    <n v="1"/>
  </r>
  <r>
    <x v="3"/>
    <x v="0"/>
    <s v="2023-2024"/>
    <x v="0"/>
    <x v="66"/>
    <x v="3"/>
    <x v="3"/>
    <n v="4883"/>
    <x v="0"/>
    <x v="12"/>
    <x v="3"/>
    <x v="3"/>
    <n v="66.94"/>
    <n v="1"/>
  </r>
  <r>
    <x v="499"/>
    <x v="0"/>
    <s v="2023-2024"/>
    <x v="0"/>
    <x v="58"/>
    <x v="0"/>
    <x v="0"/>
    <n v="6027"/>
    <x v="0"/>
    <x v="0"/>
    <x v="3"/>
    <x v="3"/>
    <n v="66.94"/>
    <n v="1"/>
  </r>
  <r>
    <x v="587"/>
    <x v="0"/>
    <s v="2023-2024"/>
    <x v="1"/>
    <x v="71"/>
    <x v="6"/>
    <x v="6"/>
    <n v="5043"/>
    <x v="0"/>
    <x v="13"/>
    <x v="3"/>
    <x v="3"/>
    <n v="66.95"/>
    <n v="1"/>
  </r>
  <r>
    <x v="342"/>
    <x v="0"/>
    <s v="2023-2024"/>
    <x v="1"/>
    <x v="77"/>
    <x v="5"/>
    <x v="5"/>
    <n v="7018"/>
    <x v="0"/>
    <x v="9"/>
    <x v="3"/>
    <x v="3"/>
    <n v="66.960000000000008"/>
    <n v="1"/>
  </r>
  <r>
    <x v="644"/>
    <x v="0"/>
    <s v="2023-2024"/>
    <x v="0"/>
    <x v="68"/>
    <x v="7"/>
    <x v="7"/>
    <n v="800"/>
    <x v="0"/>
    <x v="19"/>
    <x v="7"/>
    <x v="7"/>
    <n v="67.180000000000007"/>
    <n v="1"/>
  </r>
  <r>
    <x v="645"/>
    <x v="0"/>
    <s v="2023-2024"/>
    <x v="0"/>
    <x v="51"/>
    <x v="4"/>
    <x v="4"/>
    <n v="3630"/>
    <x v="0"/>
    <x v="16"/>
    <x v="5"/>
    <x v="5"/>
    <n v="67.430000000000007"/>
    <n v="1"/>
  </r>
  <r>
    <x v="621"/>
    <x v="0"/>
    <s v="2023-2024"/>
    <x v="1"/>
    <x v="60"/>
    <x v="1"/>
    <x v="1"/>
    <n v="2541"/>
    <x v="0"/>
    <x v="2"/>
    <x v="8"/>
    <x v="8"/>
    <n v="67.45"/>
    <n v="1"/>
  </r>
  <r>
    <x v="335"/>
    <x v="1"/>
    <s v="2022-2023"/>
    <x v="1"/>
    <x v="49"/>
    <x v="4"/>
    <x v="4"/>
    <n v="3134"/>
    <x v="0"/>
    <x v="6"/>
    <x v="3"/>
    <x v="3"/>
    <n v="67.47"/>
    <n v="1"/>
  </r>
  <r>
    <x v="525"/>
    <x v="2"/>
    <s v="2024-2025"/>
    <x v="0"/>
    <x v="34"/>
    <x v="4"/>
    <x v="4"/>
    <n v="3018"/>
    <x v="0"/>
    <x v="7"/>
    <x v="1"/>
    <x v="1"/>
    <n v="67.58"/>
    <n v="1"/>
  </r>
  <r>
    <x v="362"/>
    <x v="0"/>
    <s v="2023-2024"/>
    <x v="0"/>
    <x v="69"/>
    <x v="4"/>
    <x v="4"/>
    <n v="3199"/>
    <x v="0"/>
    <x v="6"/>
    <x v="3"/>
    <x v="3"/>
    <n v="67.66"/>
    <n v="1"/>
  </r>
  <r>
    <x v="176"/>
    <x v="2"/>
    <s v="2024-2025"/>
    <x v="0"/>
    <x v="28"/>
    <x v="1"/>
    <x v="1"/>
    <n v="2830"/>
    <x v="0"/>
    <x v="11"/>
    <x v="6"/>
    <x v="6"/>
    <n v="67.83"/>
    <n v="1"/>
  </r>
  <r>
    <x v="532"/>
    <x v="1"/>
    <s v="2022-2023"/>
    <x v="1"/>
    <x v="94"/>
    <x v="5"/>
    <x v="5"/>
    <n v="7250"/>
    <x v="0"/>
    <x v="9"/>
    <x v="4"/>
    <x v="4"/>
    <n v="67.83"/>
    <n v="1"/>
  </r>
  <r>
    <x v="71"/>
    <x v="0"/>
    <s v="2023-2024"/>
    <x v="0"/>
    <x v="54"/>
    <x v="4"/>
    <x v="4"/>
    <n v="3030"/>
    <x v="0"/>
    <x v="7"/>
    <x v="1"/>
    <x v="1"/>
    <n v="67.83"/>
    <n v="1"/>
  </r>
  <r>
    <x v="646"/>
    <x v="0"/>
    <s v="2023-2024"/>
    <x v="1"/>
    <x v="90"/>
    <x v="3"/>
    <x v="3"/>
    <n v="4700"/>
    <x v="0"/>
    <x v="17"/>
    <x v="5"/>
    <x v="5"/>
    <n v="67.849999999999994"/>
    <n v="1"/>
  </r>
  <r>
    <x v="118"/>
    <x v="1"/>
    <s v="2022-2023"/>
    <x v="1"/>
    <x v="12"/>
    <x v="3"/>
    <x v="3"/>
    <n v="4068"/>
    <x v="0"/>
    <x v="10"/>
    <x v="8"/>
    <x v="8"/>
    <n v="67.86"/>
    <n v="1"/>
  </r>
  <r>
    <x v="279"/>
    <x v="2"/>
    <s v="2024-2025"/>
    <x v="0"/>
    <x v="54"/>
    <x v="4"/>
    <x v="4"/>
    <n v="3030"/>
    <x v="0"/>
    <x v="7"/>
    <x v="2"/>
    <x v="2"/>
    <n v="67.89"/>
    <n v="1"/>
  </r>
  <r>
    <x v="647"/>
    <x v="0"/>
    <s v="2023-2024"/>
    <x v="1"/>
    <x v="54"/>
    <x v="4"/>
    <x v="4"/>
    <n v="3030"/>
    <x v="0"/>
    <x v="7"/>
    <x v="0"/>
    <x v="0"/>
    <n v="67.94"/>
    <n v="1"/>
  </r>
  <r>
    <x v="366"/>
    <x v="1"/>
    <s v="2022-2023"/>
    <x v="0"/>
    <x v="24"/>
    <x v="1"/>
    <x v="1"/>
    <n v="2120"/>
    <x v="0"/>
    <x v="4"/>
    <x v="3"/>
    <x v="3"/>
    <n v="68"/>
    <n v="1"/>
  </r>
  <r>
    <x v="120"/>
    <x v="2"/>
    <s v="2024-2025"/>
    <x v="0"/>
    <x v="67"/>
    <x v="3"/>
    <x v="3"/>
    <n v="4551"/>
    <x v="0"/>
    <x v="15"/>
    <x v="4"/>
    <x v="4"/>
    <n v="68.290000000000006"/>
    <n v="1"/>
  </r>
  <r>
    <x v="311"/>
    <x v="0"/>
    <s v="2023-2024"/>
    <x v="0"/>
    <x v="2"/>
    <x v="2"/>
    <x v="2"/>
    <n v="2617"/>
    <x v="0"/>
    <x v="2"/>
    <x v="8"/>
    <x v="8"/>
    <n v="68.419999999999987"/>
    <n v="1"/>
  </r>
  <r>
    <x v="370"/>
    <x v="2"/>
    <s v="2024-2025"/>
    <x v="0"/>
    <x v="24"/>
    <x v="1"/>
    <x v="1"/>
    <n v="2120"/>
    <x v="0"/>
    <x v="4"/>
    <x v="7"/>
    <x v="7"/>
    <n v="68.44"/>
    <n v="1"/>
  </r>
  <r>
    <x v="2"/>
    <x v="1"/>
    <s v="2022-2023"/>
    <x v="1"/>
    <x v="48"/>
    <x v="3"/>
    <x v="3"/>
    <n v="4566"/>
    <x v="0"/>
    <x v="15"/>
    <x v="7"/>
    <x v="7"/>
    <n v="69.11"/>
    <n v="1"/>
  </r>
  <r>
    <x v="449"/>
    <x v="0"/>
    <s v="2023-2024"/>
    <x v="1"/>
    <x v="4"/>
    <x v="1"/>
    <x v="1"/>
    <n v="2154"/>
    <x v="0"/>
    <x v="4"/>
    <x v="8"/>
    <x v="8"/>
    <n v="69.2"/>
    <n v="1"/>
  </r>
  <r>
    <x v="438"/>
    <x v="1"/>
    <s v="2022-2023"/>
    <x v="0"/>
    <x v="40"/>
    <x v="4"/>
    <x v="4"/>
    <n v="3353"/>
    <x v="0"/>
    <x v="8"/>
    <x v="7"/>
    <x v="7"/>
    <n v="69.27"/>
    <n v="1"/>
  </r>
  <r>
    <x v="447"/>
    <x v="0"/>
    <s v="2023-2024"/>
    <x v="1"/>
    <x v="12"/>
    <x v="3"/>
    <x v="3"/>
    <n v="4068"/>
    <x v="0"/>
    <x v="10"/>
    <x v="8"/>
    <x v="8"/>
    <n v="69.3"/>
    <n v="1"/>
  </r>
  <r>
    <x v="175"/>
    <x v="1"/>
    <s v="2022-2023"/>
    <x v="0"/>
    <x v="31"/>
    <x v="1"/>
    <x v="1"/>
    <n v="2116"/>
    <x v="0"/>
    <x v="4"/>
    <x v="1"/>
    <x v="1"/>
    <n v="69.400000000000006"/>
    <n v="1"/>
  </r>
  <r>
    <x v="252"/>
    <x v="1"/>
    <s v="2022-2023"/>
    <x v="0"/>
    <x v="13"/>
    <x v="1"/>
    <x v="1"/>
    <n v="2480"/>
    <x v="0"/>
    <x v="1"/>
    <x v="1"/>
    <x v="1"/>
    <n v="69.86"/>
    <n v="1"/>
  </r>
  <r>
    <x v="590"/>
    <x v="0"/>
    <s v="2023-2024"/>
    <x v="0"/>
    <x v="52"/>
    <x v="3"/>
    <x v="3"/>
    <n v="4053"/>
    <x v="0"/>
    <x v="10"/>
    <x v="0"/>
    <x v="0"/>
    <n v="70"/>
    <n v="1"/>
  </r>
  <r>
    <x v="378"/>
    <x v="1"/>
    <s v="2022-2023"/>
    <x v="1"/>
    <x v="74"/>
    <x v="1"/>
    <x v="1"/>
    <n v="2485"/>
    <x v="0"/>
    <x v="1"/>
    <x v="3"/>
    <x v="3"/>
    <n v="70.25"/>
    <n v="1"/>
  </r>
  <r>
    <x v="628"/>
    <x v="0"/>
    <s v="2023-2024"/>
    <x v="0"/>
    <x v="40"/>
    <x v="4"/>
    <x v="4"/>
    <n v="3353"/>
    <x v="0"/>
    <x v="8"/>
    <x v="2"/>
    <x v="2"/>
    <n v="70.34"/>
    <n v="1"/>
  </r>
  <r>
    <x v="132"/>
    <x v="0"/>
    <s v="2023-2024"/>
    <x v="1"/>
    <x v="77"/>
    <x v="5"/>
    <x v="5"/>
    <n v="7018"/>
    <x v="0"/>
    <x v="9"/>
    <x v="3"/>
    <x v="3"/>
    <n v="70.45"/>
    <n v="1"/>
  </r>
  <r>
    <x v="648"/>
    <x v="1"/>
    <s v="2022-2023"/>
    <x v="0"/>
    <x v="73"/>
    <x v="6"/>
    <x v="6"/>
    <n v="5607"/>
    <x v="0"/>
    <x v="18"/>
    <x v="3"/>
    <x v="3"/>
    <n v="70.5"/>
    <n v="1"/>
  </r>
  <r>
    <x v="563"/>
    <x v="0"/>
    <s v="2023-2024"/>
    <x v="1"/>
    <x v="56"/>
    <x v="1"/>
    <x v="1"/>
    <n v="2795"/>
    <x v="0"/>
    <x v="11"/>
    <x v="8"/>
    <x v="8"/>
    <n v="70.599999999999994"/>
    <n v="1"/>
  </r>
  <r>
    <x v="121"/>
    <x v="0"/>
    <s v="2023-2024"/>
    <x v="1"/>
    <x v="20"/>
    <x v="4"/>
    <x v="4"/>
    <n v="3429"/>
    <x v="0"/>
    <x v="8"/>
    <x v="2"/>
    <x v="2"/>
    <n v="70.680000000000007"/>
    <n v="1"/>
  </r>
  <r>
    <x v="649"/>
    <x v="1"/>
    <s v="2022-2023"/>
    <x v="0"/>
    <x v="40"/>
    <x v="4"/>
    <x v="4"/>
    <n v="3353"/>
    <x v="0"/>
    <x v="8"/>
    <x v="5"/>
    <x v="5"/>
    <n v="70.83"/>
    <n v="1"/>
  </r>
  <r>
    <x v="450"/>
    <x v="1"/>
    <s v="2022-2023"/>
    <x v="1"/>
    <x v="15"/>
    <x v="1"/>
    <x v="1"/>
    <n v="2020"/>
    <x v="0"/>
    <x v="5"/>
    <x v="8"/>
    <x v="8"/>
    <n v="70.930000000000007"/>
    <n v="1"/>
  </r>
  <r>
    <x v="306"/>
    <x v="2"/>
    <s v="2024-2025"/>
    <x v="0"/>
    <x v="3"/>
    <x v="3"/>
    <x v="3"/>
    <n v="4220"/>
    <x v="0"/>
    <x v="3"/>
    <x v="3"/>
    <x v="3"/>
    <n v="71.14"/>
    <n v="1"/>
  </r>
  <r>
    <x v="91"/>
    <x v="0"/>
    <s v="2023-2024"/>
    <x v="0"/>
    <x v="57"/>
    <x v="6"/>
    <x v="6"/>
    <n v="5082"/>
    <x v="0"/>
    <x v="13"/>
    <x v="6"/>
    <x v="6"/>
    <n v="71.39"/>
    <n v="1"/>
  </r>
  <r>
    <x v="578"/>
    <x v="2"/>
    <s v="2024-2025"/>
    <x v="0"/>
    <x v="58"/>
    <x v="0"/>
    <x v="0"/>
    <n v="6027"/>
    <x v="0"/>
    <x v="0"/>
    <x v="2"/>
    <x v="2"/>
    <n v="71.490000000000009"/>
    <n v="1"/>
  </r>
  <r>
    <x v="437"/>
    <x v="1"/>
    <s v="2022-2023"/>
    <x v="0"/>
    <x v="31"/>
    <x v="1"/>
    <x v="1"/>
    <n v="2116"/>
    <x v="0"/>
    <x v="4"/>
    <x v="9"/>
    <x v="9"/>
    <n v="71.5"/>
    <n v="1"/>
  </r>
  <r>
    <x v="68"/>
    <x v="2"/>
    <s v="2024-2025"/>
    <x v="0"/>
    <x v="63"/>
    <x v="1"/>
    <x v="1"/>
    <n v="2015"/>
    <x v="0"/>
    <x v="5"/>
    <x v="7"/>
    <x v="7"/>
    <n v="71.709999999999994"/>
    <n v="1"/>
  </r>
  <r>
    <x v="466"/>
    <x v="2"/>
    <s v="2024-2025"/>
    <x v="0"/>
    <x v="27"/>
    <x v="4"/>
    <x v="4"/>
    <n v="3066"/>
    <x v="0"/>
    <x v="7"/>
    <x v="3"/>
    <x v="3"/>
    <n v="71.760000000000005"/>
    <n v="1"/>
  </r>
  <r>
    <x v="485"/>
    <x v="2"/>
    <s v="2024-2025"/>
    <x v="1"/>
    <x v="3"/>
    <x v="3"/>
    <x v="3"/>
    <n v="4220"/>
    <x v="0"/>
    <x v="3"/>
    <x v="1"/>
    <x v="1"/>
    <n v="71.819999999999993"/>
    <n v="1"/>
  </r>
  <r>
    <x v="54"/>
    <x v="0"/>
    <s v="2023-2024"/>
    <x v="0"/>
    <x v="10"/>
    <x v="4"/>
    <x v="4"/>
    <n v="3551"/>
    <x v="0"/>
    <x v="8"/>
    <x v="1"/>
    <x v="1"/>
    <n v="71.86"/>
    <n v="1"/>
  </r>
  <r>
    <x v="427"/>
    <x v="0"/>
    <s v="2023-2024"/>
    <x v="1"/>
    <x v="78"/>
    <x v="1"/>
    <x v="1"/>
    <n v="2141"/>
    <x v="0"/>
    <x v="4"/>
    <x v="2"/>
    <x v="2"/>
    <n v="71.88"/>
    <n v="1"/>
  </r>
  <r>
    <x v="516"/>
    <x v="2"/>
    <s v="2024-2025"/>
    <x v="1"/>
    <x v="23"/>
    <x v="1"/>
    <x v="1"/>
    <n v="2650"/>
    <x v="0"/>
    <x v="11"/>
    <x v="5"/>
    <x v="5"/>
    <n v="71.88"/>
    <n v="1"/>
  </r>
  <r>
    <x v="369"/>
    <x v="0"/>
    <s v="2023-2024"/>
    <x v="0"/>
    <x v="59"/>
    <x v="3"/>
    <x v="3"/>
    <n v="4509"/>
    <x v="0"/>
    <x v="3"/>
    <x v="9"/>
    <x v="9"/>
    <n v="71.91"/>
    <n v="1"/>
  </r>
  <r>
    <x v="548"/>
    <x v="1"/>
    <s v="2022-2023"/>
    <x v="0"/>
    <x v="33"/>
    <x v="4"/>
    <x v="4"/>
    <n v="3280"/>
    <x v="0"/>
    <x v="8"/>
    <x v="4"/>
    <x v="4"/>
    <n v="72.84"/>
    <n v="1"/>
  </r>
  <r>
    <x v="27"/>
    <x v="0"/>
    <s v="2023-2024"/>
    <x v="1"/>
    <x v="0"/>
    <x v="0"/>
    <x v="0"/>
    <n v="6021"/>
    <x v="0"/>
    <x v="0"/>
    <x v="4"/>
    <x v="4"/>
    <n v="72.900000000000006"/>
    <n v="1"/>
  </r>
  <r>
    <x v="181"/>
    <x v="0"/>
    <s v="2023-2024"/>
    <x v="1"/>
    <x v="20"/>
    <x v="4"/>
    <x v="4"/>
    <n v="3429"/>
    <x v="0"/>
    <x v="8"/>
    <x v="3"/>
    <x v="3"/>
    <n v="72.94"/>
    <n v="1"/>
  </r>
  <r>
    <x v="599"/>
    <x v="2"/>
    <s v="2024-2025"/>
    <x v="0"/>
    <x v="68"/>
    <x v="7"/>
    <x v="7"/>
    <n v="800"/>
    <x v="0"/>
    <x v="19"/>
    <x v="3"/>
    <x v="3"/>
    <n v="73.12"/>
    <n v="1"/>
  </r>
  <r>
    <x v="462"/>
    <x v="1"/>
    <s v="2022-2023"/>
    <x v="0"/>
    <x v="12"/>
    <x v="3"/>
    <x v="3"/>
    <n v="4068"/>
    <x v="0"/>
    <x v="10"/>
    <x v="2"/>
    <x v="2"/>
    <n v="73.22"/>
    <n v="1"/>
  </r>
  <r>
    <x v="260"/>
    <x v="1"/>
    <s v="2022-2023"/>
    <x v="0"/>
    <x v="39"/>
    <x v="0"/>
    <x v="0"/>
    <n v="6330"/>
    <x v="0"/>
    <x v="14"/>
    <x v="3"/>
    <x v="3"/>
    <n v="73.490000000000009"/>
    <n v="1"/>
  </r>
  <r>
    <x v="585"/>
    <x v="0"/>
    <s v="2023-2024"/>
    <x v="0"/>
    <x v="18"/>
    <x v="6"/>
    <x v="6"/>
    <n v="5168"/>
    <x v="0"/>
    <x v="13"/>
    <x v="3"/>
    <x v="3"/>
    <n v="73.5"/>
    <n v="1"/>
  </r>
  <r>
    <x v="381"/>
    <x v="0"/>
    <s v="2023-2024"/>
    <x v="1"/>
    <x v="30"/>
    <x v="4"/>
    <x v="4"/>
    <n v="3131"/>
    <x v="0"/>
    <x v="6"/>
    <x v="7"/>
    <x v="7"/>
    <n v="73.59"/>
    <n v="1"/>
  </r>
  <r>
    <x v="357"/>
    <x v="0"/>
    <s v="2023-2024"/>
    <x v="1"/>
    <x v="78"/>
    <x v="1"/>
    <x v="1"/>
    <n v="2141"/>
    <x v="0"/>
    <x v="4"/>
    <x v="6"/>
    <x v="6"/>
    <n v="73.830000000000013"/>
    <n v="1"/>
  </r>
  <r>
    <x v="571"/>
    <x v="1"/>
    <s v="2022-2023"/>
    <x v="1"/>
    <x v="35"/>
    <x v="3"/>
    <x v="3"/>
    <n v="4558"/>
    <x v="0"/>
    <x v="15"/>
    <x v="8"/>
    <x v="8"/>
    <n v="73.89"/>
    <n v="1"/>
  </r>
  <r>
    <x v="28"/>
    <x v="2"/>
    <s v="2024-2025"/>
    <x v="0"/>
    <x v="91"/>
    <x v="1"/>
    <x v="1"/>
    <n v="2064"/>
    <x v="0"/>
    <x v="5"/>
    <x v="4"/>
    <x v="4"/>
    <n v="73.930000000000007"/>
    <n v="1"/>
  </r>
  <r>
    <x v="583"/>
    <x v="2"/>
    <s v="2024-2025"/>
    <x v="1"/>
    <x v="18"/>
    <x v="6"/>
    <x v="6"/>
    <n v="5168"/>
    <x v="0"/>
    <x v="13"/>
    <x v="3"/>
    <x v="3"/>
    <n v="74"/>
    <n v="1"/>
  </r>
  <r>
    <x v="608"/>
    <x v="2"/>
    <s v="2024-2025"/>
    <x v="0"/>
    <x v="84"/>
    <x v="3"/>
    <x v="3"/>
    <n v="4215"/>
    <x v="0"/>
    <x v="3"/>
    <x v="7"/>
    <x v="7"/>
    <n v="74.16"/>
    <n v="1"/>
  </r>
  <r>
    <x v="650"/>
    <x v="0"/>
    <s v="2023-2024"/>
    <x v="1"/>
    <x v="35"/>
    <x v="3"/>
    <x v="3"/>
    <n v="4558"/>
    <x v="0"/>
    <x v="15"/>
    <x v="8"/>
    <x v="8"/>
    <n v="74.169999999999987"/>
    <n v="1"/>
  </r>
  <r>
    <x v="219"/>
    <x v="1"/>
    <s v="2022-2023"/>
    <x v="0"/>
    <x v="90"/>
    <x v="3"/>
    <x v="3"/>
    <n v="4700"/>
    <x v="0"/>
    <x v="17"/>
    <x v="6"/>
    <x v="6"/>
    <n v="74.34"/>
    <n v="1"/>
  </r>
  <r>
    <x v="651"/>
    <x v="0"/>
    <s v="2023-2024"/>
    <x v="1"/>
    <x v="94"/>
    <x v="5"/>
    <x v="5"/>
    <n v="7250"/>
    <x v="0"/>
    <x v="9"/>
    <x v="2"/>
    <x v="2"/>
    <n v="74.5"/>
    <n v="1"/>
  </r>
  <r>
    <x v="368"/>
    <x v="2"/>
    <s v="2024-2025"/>
    <x v="0"/>
    <x v="84"/>
    <x v="3"/>
    <x v="3"/>
    <n v="4215"/>
    <x v="0"/>
    <x v="3"/>
    <x v="6"/>
    <x v="6"/>
    <n v="74.75"/>
    <n v="1"/>
  </r>
  <r>
    <x v="381"/>
    <x v="0"/>
    <s v="2023-2024"/>
    <x v="0"/>
    <x v="32"/>
    <x v="6"/>
    <x v="6"/>
    <n v="5169"/>
    <x v="0"/>
    <x v="13"/>
    <x v="2"/>
    <x v="2"/>
    <n v="74.789999999999992"/>
    <n v="1"/>
  </r>
  <r>
    <x v="652"/>
    <x v="2"/>
    <s v="2024-2025"/>
    <x v="0"/>
    <x v="25"/>
    <x v="4"/>
    <x v="4"/>
    <n v="3550"/>
    <x v="0"/>
    <x v="8"/>
    <x v="6"/>
    <x v="6"/>
    <n v="74.86"/>
    <n v="1"/>
  </r>
  <r>
    <x v="153"/>
    <x v="1"/>
    <s v="2022-2023"/>
    <x v="0"/>
    <x v="67"/>
    <x v="3"/>
    <x v="3"/>
    <n v="4551"/>
    <x v="0"/>
    <x v="15"/>
    <x v="1"/>
    <x v="1"/>
    <n v="74.88"/>
    <n v="1"/>
  </r>
  <r>
    <x v="467"/>
    <x v="0"/>
    <s v="2023-2024"/>
    <x v="0"/>
    <x v="7"/>
    <x v="4"/>
    <x v="4"/>
    <n v="3175"/>
    <x v="0"/>
    <x v="6"/>
    <x v="3"/>
    <x v="3"/>
    <n v="74.91"/>
    <n v="1"/>
  </r>
  <r>
    <x v="234"/>
    <x v="2"/>
    <s v="2024-2025"/>
    <x v="0"/>
    <x v="59"/>
    <x v="3"/>
    <x v="3"/>
    <n v="4509"/>
    <x v="0"/>
    <x v="3"/>
    <x v="3"/>
    <x v="3"/>
    <n v="74.910000000000011"/>
    <n v="1"/>
  </r>
  <r>
    <x v="282"/>
    <x v="2"/>
    <s v="2024-2025"/>
    <x v="0"/>
    <x v="32"/>
    <x v="6"/>
    <x v="6"/>
    <n v="5169"/>
    <x v="0"/>
    <x v="13"/>
    <x v="3"/>
    <x v="3"/>
    <n v="74.930000000000007"/>
    <n v="1"/>
  </r>
  <r>
    <x v="401"/>
    <x v="2"/>
    <s v="2024-2025"/>
    <x v="0"/>
    <x v="38"/>
    <x v="3"/>
    <x v="3"/>
    <n v="4802"/>
    <x v="0"/>
    <x v="12"/>
    <x v="4"/>
    <x v="4"/>
    <n v="74.95"/>
    <n v="1"/>
  </r>
  <r>
    <x v="416"/>
    <x v="0"/>
    <s v="2023-2024"/>
    <x v="1"/>
    <x v="1"/>
    <x v="1"/>
    <x v="1"/>
    <n v="2478"/>
    <x v="0"/>
    <x v="1"/>
    <x v="7"/>
    <x v="7"/>
    <n v="74.95"/>
    <n v="1"/>
  </r>
  <r>
    <x v="598"/>
    <x v="1"/>
    <s v="2022-2023"/>
    <x v="0"/>
    <x v="89"/>
    <x v="4"/>
    <x v="4"/>
    <n v="3136"/>
    <x v="0"/>
    <x v="6"/>
    <x v="3"/>
    <x v="3"/>
    <n v="74.95"/>
    <n v="1"/>
  </r>
  <r>
    <x v="50"/>
    <x v="0"/>
    <s v="2023-2024"/>
    <x v="0"/>
    <x v="61"/>
    <x v="6"/>
    <x v="6"/>
    <n v="5343"/>
    <x v="0"/>
    <x v="18"/>
    <x v="2"/>
    <x v="2"/>
    <n v="75.05"/>
    <n v="1"/>
  </r>
  <r>
    <x v="457"/>
    <x v="1"/>
    <s v="2022-2023"/>
    <x v="1"/>
    <x v="45"/>
    <x v="3"/>
    <x v="3"/>
    <n v="4570"/>
    <x v="0"/>
    <x v="15"/>
    <x v="4"/>
    <x v="4"/>
    <n v="75.41"/>
    <n v="1"/>
  </r>
  <r>
    <x v="506"/>
    <x v="0"/>
    <s v="2023-2024"/>
    <x v="0"/>
    <x v="40"/>
    <x v="4"/>
    <x v="4"/>
    <n v="3353"/>
    <x v="0"/>
    <x v="8"/>
    <x v="0"/>
    <x v="0"/>
    <n v="75.5"/>
    <n v="1"/>
  </r>
  <r>
    <x v="653"/>
    <x v="0"/>
    <s v="2023-2024"/>
    <x v="1"/>
    <x v="62"/>
    <x v="0"/>
    <x v="0"/>
    <n v="6112"/>
    <x v="0"/>
    <x v="14"/>
    <x v="4"/>
    <x v="4"/>
    <n v="75.89"/>
    <n v="1"/>
  </r>
  <r>
    <x v="470"/>
    <x v="0"/>
    <s v="2023-2024"/>
    <x v="0"/>
    <x v="44"/>
    <x v="4"/>
    <x v="4"/>
    <n v="3977"/>
    <x v="0"/>
    <x v="16"/>
    <x v="4"/>
    <x v="4"/>
    <n v="75.959999999999994"/>
    <n v="1"/>
  </r>
  <r>
    <x v="228"/>
    <x v="0"/>
    <s v="2023-2024"/>
    <x v="1"/>
    <x v="47"/>
    <x v="1"/>
    <x v="1"/>
    <n v="2101"/>
    <x v="0"/>
    <x v="4"/>
    <x v="1"/>
    <x v="1"/>
    <n v="75.960000000000008"/>
    <n v="1"/>
  </r>
  <r>
    <x v="74"/>
    <x v="2"/>
    <s v="2024-2025"/>
    <x v="1"/>
    <x v="50"/>
    <x v="4"/>
    <x v="4"/>
    <n v="3179"/>
    <x v="0"/>
    <x v="6"/>
    <x v="2"/>
    <x v="2"/>
    <n v="76.210000000000008"/>
    <n v="1"/>
  </r>
  <r>
    <x v="168"/>
    <x v="0"/>
    <s v="2023-2024"/>
    <x v="0"/>
    <x v="90"/>
    <x v="3"/>
    <x v="3"/>
    <n v="4700"/>
    <x v="0"/>
    <x v="17"/>
    <x v="7"/>
    <x v="7"/>
    <n v="76.66"/>
    <n v="1"/>
  </r>
  <r>
    <x v="246"/>
    <x v="2"/>
    <s v="2024-2025"/>
    <x v="0"/>
    <x v="75"/>
    <x v="0"/>
    <x v="0"/>
    <n v="6450"/>
    <x v="0"/>
    <x v="20"/>
    <x v="6"/>
    <x v="6"/>
    <n v="76.86999999999999"/>
    <n v="1"/>
  </r>
  <r>
    <x v="323"/>
    <x v="0"/>
    <s v="2023-2024"/>
    <x v="1"/>
    <x v="43"/>
    <x v="1"/>
    <x v="1"/>
    <n v="2560"/>
    <x v="0"/>
    <x v="2"/>
    <x v="2"/>
    <x v="2"/>
    <n v="76.88"/>
    <n v="1"/>
  </r>
  <r>
    <x v="373"/>
    <x v="0"/>
    <s v="2023-2024"/>
    <x v="0"/>
    <x v="37"/>
    <x v="1"/>
    <x v="1"/>
    <n v="2750"/>
    <x v="0"/>
    <x v="11"/>
    <x v="7"/>
    <x v="7"/>
    <n v="76.899999999999991"/>
    <n v="1"/>
  </r>
  <r>
    <x v="536"/>
    <x v="1"/>
    <s v="2022-2023"/>
    <x v="1"/>
    <x v="83"/>
    <x v="0"/>
    <x v="0"/>
    <n v="6052"/>
    <x v="0"/>
    <x v="0"/>
    <x v="3"/>
    <x v="3"/>
    <n v="76.92"/>
    <n v="1"/>
  </r>
  <r>
    <x v="378"/>
    <x v="1"/>
    <s v="2022-2023"/>
    <x v="1"/>
    <x v="47"/>
    <x v="1"/>
    <x v="1"/>
    <n v="2101"/>
    <x v="0"/>
    <x v="4"/>
    <x v="9"/>
    <x v="9"/>
    <n v="76.95"/>
    <n v="1"/>
  </r>
  <r>
    <x v="12"/>
    <x v="0"/>
    <s v="2023-2024"/>
    <x v="0"/>
    <x v="75"/>
    <x v="0"/>
    <x v="0"/>
    <n v="6450"/>
    <x v="0"/>
    <x v="20"/>
    <x v="3"/>
    <x v="3"/>
    <n v="77"/>
    <n v="1"/>
  </r>
  <r>
    <x v="553"/>
    <x v="2"/>
    <s v="2024-2025"/>
    <x v="0"/>
    <x v="67"/>
    <x v="3"/>
    <x v="3"/>
    <n v="4551"/>
    <x v="0"/>
    <x v="15"/>
    <x v="3"/>
    <x v="3"/>
    <n v="77.12"/>
    <n v="1"/>
  </r>
  <r>
    <x v="3"/>
    <x v="0"/>
    <s v="2023-2024"/>
    <x v="1"/>
    <x v="50"/>
    <x v="4"/>
    <x v="4"/>
    <n v="3179"/>
    <x v="0"/>
    <x v="6"/>
    <x v="6"/>
    <x v="6"/>
    <n v="77.14"/>
    <n v="1"/>
  </r>
  <r>
    <x v="433"/>
    <x v="0"/>
    <s v="2023-2024"/>
    <x v="0"/>
    <x v="21"/>
    <x v="3"/>
    <x v="3"/>
    <n v="4012"/>
    <x v="0"/>
    <x v="10"/>
    <x v="6"/>
    <x v="6"/>
    <n v="77.350000000000009"/>
    <n v="1"/>
  </r>
  <r>
    <x v="279"/>
    <x v="2"/>
    <s v="2024-2025"/>
    <x v="0"/>
    <x v="13"/>
    <x v="1"/>
    <x v="1"/>
    <n v="2480"/>
    <x v="0"/>
    <x v="1"/>
    <x v="2"/>
    <x v="2"/>
    <n v="77.87"/>
    <n v="1"/>
  </r>
  <r>
    <x v="256"/>
    <x v="0"/>
    <s v="2023-2024"/>
    <x v="1"/>
    <x v="14"/>
    <x v="1"/>
    <x v="1"/>
    <n v="2790"/>
    <x v="0"/>
    <x v="11"/>
    <x v="2"/>
    <x v="2"/>
    <n v="77.87"/>
    <n v="1"/>
  </r>
  <r>
    <x v="518"/>
    <x v="0"/>
    <s v="2023-2024"/>
    <x v="1"/>
    <x v="79"/>
    <x v="6"/>
    <x v="6"/>
    <n v="5290"/>
    <x v="0"/>
    <x v="18"/>
    <x v="9"/>
    <x v="9"/>
    <n v="77.87"/>
    <n v="1"/>
  </r>
  <r>
    <x v="323"/>
    <x v="0"/>
    <s v="2023-2024"/>
    <x v="1"/>
    <x v="30"/>
    <x v="4"/>
    <x v="4"/>
    <n v="3131"/>
    <x v="0"/>
    <x v="6"/>
    <x v="0"/>
    <x v="0"/>
    <n v="77.87"/>
    <n v="1"/>
  </r>
  <r>
    <x v="424"/>
    <x v="0"/>
    <s v="2023-2024"/>
    <x v="1"/>
    <x v="23"/>
    <x v="1"/>
    <x v="1"/>
    <n v="2650"/>
    <x v="0"/>
    <x v="11"/>
    <x v="0"/>
    <x v="0"/>
    <n v="77.87"/>
    <n v="1"/>
  </r>
  <r>
    <x v="635"/>
    <x v="0"/>
    <s v="2023-2024"/>
    <x v="0"/>
    <x v="49"/>
    <x v="4"/>
    <x v="4"/>
    <n v="3134"/>
    <x v="0"/>
    <x v="6"/>
    <x v="3"/>
    <x v="3"/>
    <n v="77.92"/>
    <n v="1"/>
  </r>
  <r>
    <x v="245"/>
    <x v="0"/>
    <s v="2023-2024"/>
    <x v="0"/>
    <x v="61"/>
    <x v="6"/>
    <x v="6"/>
    <n v="5343"/>
    <x v="0"/>
    <x v="18"/>
    <x v="0"/>
    <x v="0"/>
    <n v="77.94"/>
    <n v="1"/>
  </r>
  <r>
    <x v="307"/>
    <x v="0"/>
    <s v="2023-2024"/>
    <x v="1"/>
    <x v="43"/>
    <x v="1"/>
    <x v="1"/>
    <n v="2560"/>
    <x v="0"/>
    <x v="2"/>
    <x v="9"/>
    <x v="9"/>
    <n v="77.94"/>
    <n v="1"/>
  </r>
  <r>
    <x v="128"/>
    <x v="2"/>
    <s v="2024-2025"/>
    <x v="1"/>
    <x v="4"/>
    <x v="1"/>
    <x v="1"/>
    <n v="2154"/>
    <x v="0"/>
    <x v="4"/>
    <x v="9"/>
    <x v="9"/>
    <n v="77.94"/>
    <n v="1"/>
  </r>
  <r>
    <x v="638"/>
    <x v="0"/>
    <s v="2023-2024"/>
    <x v="0"/>
    <x v="11"/>
    <x v="5"/>
    <x v="5"/>
    <n v="7010"/>
    <x v="0"/>
    <x v="9"/>
    <x v="0"/>
    <x v="0"/>
    <n v="77.94"/>
    <n v="1"/>
  </r>
  <r>
    <x v="13"/>
    <x v="0"/>
    <s v="2023-2024"/>
    <x v="1"/>
    <x v="82"/>
    <x v="3"/>
    <x v="3"/>
    <n v="4655"/>
    <x v="0"/>
    <x v="17"/>
    <x v="0"/>
    <x v="0"/>
    <n v="77.94"/>
    <n v="1"/>
  </r>
  <r>
    <x v="57"/>
    <x v="0"/>
    <s v="2023-2024"/>
    <x v="1"/>
    <x v="20"/>
    <x v="4"/>
    <x v="4"/>
    <n v="3429"/>
    <x v="0"/>
    <x v="8"/>
    <x v="3"/>
    <x v="3"/>
    <n v="77.94"/>
    <n v="1"/>
  </r>
  <r>
    <x v="440"/>
    <x v="0"/>
    <s v="2023-2024"/>
    <x v="0"/>
    <x v="21"/>
    <x v="3"/>
    <x v="3"/>
    <n v="4012"/>
    <x v="0"/>
    <x v="10"/>
    <x v="0"/>
    <x v="0"/>
    <n v="77.94"/>
    <n v="1"/>
  </r>
  <r>
    <x v="462"/>
    <x v="1"/>
    <s v="2022-2023"/>
    <x v="0"/>
    <x v="96"/>
    <x v="4"/>
    <x v="4"/>
    <n v="3690"/>
    <x v="0"/>
    <x v="16"/>
    <x v="0"/>
    <x v="0"/>
    <n v="77.94"/>
    <n v="1"/>
  </r>
  <r>
    <x v="438"/>
    <x v="1"/>
    <s v="2022-2023"/>
    <x v="0"/>
    <x v="25"/>
    <x v="4"/>
    <x v="4"/>
    <n v="3550"/>
    <x v="0"/>
    <x v="8"/>
    <x v="7"/>
    <x v="7"/>
    <n v="78.62"/>
    <n v="1"/>
  </r>
  <r>
    <x v="654"/>
    <x v="2"/>
    <s v="2024-2025"/>
    <x v="1"/>
    <x v="17"/>
    <x v="3"/>
    <x v="3"/>
    <n v="4825"/>
    <x v="0"/>
    <x v="12"/>
    <x v="1"/>
    <x v="1"/>
    <n v="78.89"/>
    <n v="1"/>
  </r>
  <r>
    <x v="152"/>
    <x v="0"/>
    <s v="2023-2024"/>
    <x v="0"/>
    <x v="17"/>
    <x v="3"/>
    <x v="3"/>
    <n v="4825"/>
    <x v="0"/>
    <x v="12"/>
    <x v="3"/>
    <x v="3"/>
    <n v="78.97"/>
    <n v="1"/>
  </r>
  <r>
    <x v="414"/>
    <x v="0"/>
    <s v="2023-2024"/>
    <x v="1"/>
    <x v="51"/>
    <x v="4"/>
    <x v="4"/>
    <n v="3630"/>
    <x v="0"/>
    <x v="16"/>
    <x v="3"/>
    <x v="3"/>
    <n v="78.97"/>
    <n v="1"/>
  </r>
  <r>
    <x v="552"/>
    <x v="2"/>
    <s v="2024-2025"/>
    <x v="0"/>
    <x v="3"/>
    <x v="3"/>
    <x v="3"/>
    <n v="4220"/>
    <x v="0"/>
    <x v="3"/>
    <x v="0"/>
    <x v="0"/>
    <n v="79"/>
    <n v="1"/>
  </r>
  <r>
    <x v="275"/>
    <x v="2"/>
    <s v="2024-2025"/>
    <x v="0"/>
    <x v="39"/>
    <x v="0"/>
    <x v="0"/>
    <n v="6330"/>
    <x v="0"/>
    <x v="14"/>
    <x v="1"/>
    <x v="1"/>
    <n v="79.099999999999994"/>
    <n v="1"/>
  </r>
  <r>
    <x v="175"/>
    <x v="1"/>
    <s v="2022-2023"/>
    <x v="1"/>
    <x v="50"/>
    <x v="4"/>
    <x v="4"/>
    <n v="3179"/>
    <x v="0"/>
    <x v="6"/>
    <x v="0"/>
    <x v="0"/>
    <n v="79.289999999999992"/>
    <n v="1"/>
  </r>
  <r>
    <x v="16"/>
    <x v="1"/>
    <s v="2022-2023"/>
    <x v="1"/>
    <x v="42"/>
    <x v="3"/>
    <x v="3"/>
    <n v="4870"/>
    <x v="0"/>
    <x v="12"/>
    <x v="6"/>
    <x v="6"/>
    <n v="79.62"/>
    <n v="1"/>
  </r>
  <r>
    <x v="629"/>
    <x v="1"/>
    <s v="2022-2023"/>
    <x v="0"/>
    <x v="40"/>
    <x v="4"/>
    <x v="4"/>
    <n v="3353"/>
    <x v="0"/>
    <x v="8"/>
    <x v="6"/>
    <x v="6"/>
    <n v="79.72"/>
    <n v="1"/>
  </r>
  <r>
    <x v="372"/>
    <x v="0"/>
    <s v="2023-2024"/>
    <x v="1"/>
    <x v="19"/>
    <x v="1"/>
    <x v="1"/>
    <n v="2800"/>
    <x v="0"/>
    <x v="11"/>
    <x v="4"/>
    <x v="4"/>
    <n v="79.900000000000006"/>
    <n v="1"/>
  </r>
  <r>
    <x v="302"/>
    <x v="0"/>
    <s v="2023-2024"/>
    <x v="1"/>
    <x v="81"/>
    <x v="3"/>
    <x v="3"/>
    <n v="4680"/>
    <x v="0"/>
    <x v="17"/>
    <x v="7"/>
    <x v="7"/>
    <n v="79.910000000000011"/>
    <n v="1"/>
  </r>
  <r>
    <x v="55"/>
    <x v="0"/>
    <s v="2023-2024"/>
    <x v="1"/>
    <x v="3"/>
    <x v="3"/>
    <x v="3"/>
    <n v="4220"/>
    <x v="0"/>
    <x v="3"/>
    <x v="4"/>
    <x v="4"/>
    <n v="79.92"/>
    <n v="1"/>
  </r>
  <r>
    <x v="617"/>
    <x v="2"/>
    <s v="2024-2025"/>
    <x v="0"/>
    <x v="68"/>
    <x v="7"/>
    <x v="7"/>
    <n v="800"/>
    <x v="0"/>
    <x v="19"/>
    <x v="8"/>
    <x v="8"/>
    <n v="79.94"/>
    <n v="1"/>
  </r>
  <r>
    <x v="447"/>
    <x v="0"/>
    <s v="2023-2024"/>
    <x v="1"/>
    <x v="83"/>
    <x v="0"/>
    <x v="0"/>
    <n v="6052"/>
    <x v="0"/>
    <x v="0"/>
    <x v="2"/>
    <x v="2"/>
    <n v="79.94"/>
    <n v="1"/>
  </r>
  <r>
    <x v="214"/>
    <x v="2"/>
    <s v="2024-2025"/>
    <x v="1"/>
    <x v="46"/>
    <x v="3"/>
    <x v="3"/>
    <n v="4740"/>
    <x v="0"/>
    <x v="17"/>
    <x v="7"/>
    <x v="7"/>
    <n v="79.94"/>
    <n v="1"/>
  </r>
  <r>
    <x v="655"/>
    <x v="0"/>
    <s v="2023-2024"/>
    <x v="1"/>
    <x v="7"/>
    <x v="4"/>
    <x v="4"/>
    <n v="3175"/>
    <x v="0"/>
    <x v="6"/>
    <x v="7"/>
    <x v="7"/>
    <n v="79.95"/>
    <n v="1"/>
  </r>
  <r>
    <x v="182"/>
    <x v="1"/>
    <s v="2022-2023"/>
    <x v="1"/>
    <x v="72"/>
    <x v="4"/>
    <x v="4"/>
    <n v="3931"/>
    <x v="0"/>
    <x v="16"/>
    <x v="3"/>
    <x v="3"/>
    <n v="79.95"/>
    <n v="1"/>
  </r>
  <r>
    <x v="537"/>
    <x v="1"/>
    <s v="2022-2023"/>
    <x v="1"/>
    <x v="82"/>
    <x v="3"/>
    <x v="3"/>
    <n v="4655"/>
    <x v="0"/>
    <x v="17"/>
    <x v="9"/>
    <x v="9"/>
    <n v="79.98"/>
    <n v="1"/>
  </r>
  <r>
    <x v="389"/>
    <x v="2"/>
    <s v="2024-2025"/>
    <x v="1"/>
    <x v="14"/>
    <x v="1"/>
    <x v="1"/>
    <n v="2790"/>
    <x v="0"/>
    <x v="11"/>
    <x v="9"/>
    <x v="9"/>
    <n v="79.98"/>
    <n v="1"/>
  </r>
  <r>
    <x v="501"/>
    <x v="1"/>
    <s v="2022-2023"/>
    <x v="1"/>
    <x v="42"/>
    <x v="3"/>
    <x v="3"/>
    <n v="4870"/>
    <x v="0"/>
    <x v="12"/>
    <x v="3"/>
    <x v="3"/>
    <n v="80.45"/>
    <n v="1"/>
  </r>
  <r>
    <x v="656"/>
    <x v="1"/>
    <s v="2022-2023"/>
    <x v="1"/>
    <x v="23"/>
    <x v="1"/>
    <x v="1"/>
    <n v="2650"/>
    <x v="0"/>
    <x v="11"/>
    <x v="2"/>
    <x v="2"/>
    <n v="80.45"/>
    <n v="1"/>
  </r>
  <r>
    <x v="452"/>
    <x v="0"/>
    <s v="2023-2024"/>
    <x v="1"/>
    <x v="0"/>
    <x v="0"/>
    <x v="0"/>
    <n v="6021"/>
    <x v="0"/>
    <x v="0"/>
    <x v="2"/>
    <x v="2"/>
    <n v="80.460000000000008"/>
    <n v="1"/>
  </r>
  <r>
    <x v="25"/>
    <x v="1"/>
    <s v="2022-2023"/>
    <x v="0"/>
    <x v="30"/>
    <x v="4"/>
    <x v="4"/>
    <n v="3131"/>
    <x v="0"/>
    <x v="6"/>
    <x v="3"/>
    <x v="3"/>
    <n v="80.5"/>
    <n v="1"/>
  </r>
  <r>
    <x v="657"/>
    <x v="0"/>
    <s v="2023-2024"/>
    <x v="1"/>
    <x v="80"/>
    <x v="0"/>
    <x v="0"/>
    <n v="6109"/>
    <x v="0"/>
    <x v="14"/>
    <x v="5"/>
    <x v="5"/>
    <n v="80.92"/>
    <n v="1"/>
  </r>
  <r>
    <x v="522"/>
    <x v="0"/>
    <s v="2023-2024"/>
    <x v="1"/>
    <x v="50"/>
    <x v="4"/>
    <x v="4"/>
    <n v="3179"/>
    <x v="0"/>
    <x v="6"/>
    <x v="6"/>
    <x v="6"/>
    <n v="80.92"/>
    <n v="1"/>
  </r>
  <r>
    <x v="569"/>
    <x v="1"/>
    <s v="2022-2023"/>
    <x v="1"/>
    <x v="55"/>
    <x v="3"/>
    <x v="3"/>
    <n v="4703"/>
    <x v="0"/>
    <x v="17"/>
    <x v="4"/>
    <x v="4"/>
    <n v="80.94"/>
    <n v="1"/>
  </r>
  <r>
    <x v="602"/>
    <x v="0"/>
    <s v="2023-2024"/>
    <x v="0"/>
    <x v="11"/>
    <x v="5"/>
    <x v="5"/>
    <n v="7010"/>
    <x v="0"/>
    <x v="9"/>
    <x v="2"/>
    <x v="2"/>
    <n v="80.95"/>
    <n v="1"/>
  </r>
  <r>
    <x v="539"/>
    <x v="2"/>
    <s v="2024-2025"/>
    <x v="1"/>
    <x v="49"/>
    <x v="4"/>
    <x v="4"/>
    <n v="3134"/>
    <x v="0"/>
    <x v="6"/>
    <x v="6"/>
    <x v="6"/>
    <n v="80.95"/>
    <n v="1"/>
  </r>
  <r>
    <x v="275"/>
    <x v="2"/>
    <s v="2024-2025"/>
    <x v="1"/>
    <x v="23"/>
    <x v="1"/>
    <x v="1"/>
    <n v="2650"/>
    <x v="0"/>
    <x v="11"/>
    <x v="3"/>
    <x v="3"/>
    <n v="81.25"/>
    <n v="1"/>
  </r>
  <r>
    <x v="540"/>
    <x v="2"/>
    <s v="2024-2025"/>
    <x v="1"/>
    <x v="36"/>
    <x v="4"/>
    <x v="4"/>
    <n v="3148"/>
    <x v="0"/>
    <x v="6"/>
    <x v="9"/>
    <x v="9"/>
    <n v="81.510000000000005"/>
    <n v="1"/>
  </r>
  <r>
    <x v="600"/>
    <x v="0"/>
    <s v="2023-2024"/>
    <x v="0"/>
    <x v="95"/>
    <x v="7"/>
    <x v="7"/>
    <n v="870"/>
    <x v="0"/>
    <x v="19"/>
    <x v="6"/>
    <x v="6"/>
    <n v="81.540000000000006"/>
    <n v="1"/>
  </r>
  <r>
    <x v="544"/>
    <x v="0"/>
    <s v="2023-2024"/>
    <x v="1"/>
    <x v="56"/>
    <x v="1"/>
    <x v="1"/>
    <n v="2795"/>
    <x v="0"/>
    <x v="11"/>
    <x v="6"/>
    <x v="6"/>
    <n v="81.59"/>
    <n v="1"/>
  </r>
  <r>
    <x v="200"/>
    <x v="2"/>
    <s v="2024-2025"/>
    <x v="1"/>
    <x v="53"/>
    <x v="3"/>
    <x v="3"/>
    <n v="4119"/>
    <x v="0"/>
    <x v="10"/>
    <x v="8"/>
    <x v="8"/>
    <n v="81.73"/>
    <n v="1"/>
  </r>
  <r>
    <x v="199"/>
    <x v="0"/>
    <s v="2023-2024"/>
    <x v="0"/>
    <x v="87"/>
    <x v="2"/>
    <x v="2"/>
    <n v="2609"/>
    <x v="0"/>
    <x v="2"/>
    <x v="7"/>
    <x v="7"/>
    <n v="81.800000000000011"/>
    <n v="1"/>
  </r>
  <r>
    <x v="127"/>
    <x v="1"/>
    <s v="2022-2023"/>
    <x v="1"/>
    <x v="7"/>
    <x v="4"/>
    <x v="4"/>
    <n v="3175"/>
    <x v="0"/>
    <x v="6"/>
    <x v="5"/>
    <x v="5"/>
    <n v="81.81"/>
    <n v="1"/>
  </r>
  <r>
    <x v="210"/>
    <x v="0"/>
    <s v="2023-2024"/>
    <x v="0"/>
    <x v="8"/>
    <x v="1"/>
    <x v="1"/>
    <n v="2158"/>
    <x v="0"/>
    <x v="4"/>
    <x v="2"/>
    <x v="2"/>
    <n v="81.86"/>
    <n v="1"/>
  </r>
  <r>
    <x v="6"/>
    <x v="1"/>
    <s v="2022-2023"/>
    <x v="1"/>
    <x v="46"/>
    <x v="3"/>
    <x v="3"/>
    <n v="4740"/>
    <x v="0"/>
    <x v="17"/>
    <x v="4"/>
    <x v="4"/>
    <n v="81.95"/>
    <n v="1"/>
  </r>
  <r>
    <x v="519"/>
    <x v="2"/>
    <s v="2024-2025"/>
    <x v="0"/>
    <x v="60"/>
    <x v="1"/>
    <x v="1"/>
    <n v="2541"/>
    <x v="0"/>
    <x v="2"/>
    <x v="1"/>
    <x v="1"/>
    <n v="82.16"/>
    <n v="1"/>
  </r>
  <r>
    <x v="364"/>
    <x v="2"/>
    <s v="2024-2025"/>
    <x v="0"/>
    <x v="27"/>
    <x v="4"/>
    <x v="4"/>
    <n v="3066"/>
    <x v="0"/>
    <x v="7"/>
    <x v="7"/>
    <x v="7"/>
    <n v="82.169999999999987"/>
    <n v="1"/>
  </r>
  <r>
    <x v="141"/>
    <x v="0"/>
    <s v="2023-2024"/>
    <x v="0"/>
    <x v="84"/>
    <x v="3"/>
    <x v="3"/>
    <n v="4215"/>
    <x v="0"/>
    <x v="3"/>
    <x v="3"/>
    <x v="3"/>
    <n v="82.21"/>
    <n v="1"/>
  </r>
  <r>
    <x v="658"/>
    <x v="2"/>
    <s v="2024-2025"/>
    <x v="1"/>
    <x v="53"/>
    <x v="3"/>
    <x v="3"/>
    <n v="4119"/>
    <x v="0"/>
    <x v="10"/>
    <x v="3"/>
    <x v="3"/>
    <n v="82.3"/>
    <n v="1"/>
  </r>
  <r>
    <x v="395"/>
    <x v="1"/>
    <s v="2022-2023"/>
    <x v="0"/>
    <x v="44"/>
    <x v="4"/>
    <x v="4"/>
    <n v="3977"/>
    <x v="0"/>
    <x v="16"/>
    <x v="6"/>
    <x v="6"/>
    <n v="82.7"/>
    <n v="1"/>
  </r>
  <r>
    <x v="215"/>
    <x v="2"/>
    <s v="2024-2025"/>
    <x v="0"/>
    <x v="37"/>
    <x v="1"/>
    <x v="1"/>
    <n v="2750"/>
    <x v="0"/>
    <x v="11"/>
    <x v="3"/>
    <x v="3"/>
    <n v="82.92"/>
    <n v="1"/>
  </r>
  <r>
    <x v="272"/>
    <x v="1"/>
    <s v="2022-2023"/>
    <x v="0"/>
    <x v="31"/>
    <x v="1"/>
    <x v="1"/>
    <n v="2116"/>
    <x v="0"/>
    <x v="4"/>
    <x v="8"/>
    <x v="8"/>
    <n v="83.02"/>
    <n v="1"/>
  </r>
  <r>
    <x v="489"/>
    <x v="0"/>
    <s v="2023-2024"/>
    <x v="0"/>
    <x v="43"/>
    <x v="1"/>
    <x v="1"/>
    <n v="2560"/>
    <x v="0"/>
    <x v="2"/>
    <x v="6"/>
    <x v="6"/>
    <n v="83.18"/>
    <n v="1"/>
  </r>
  <r>
    <x v="659"/>
    <x v="2"/>
    <s v="2024-2025"/>
    <x v="1"/>
    <x v="36"/>
    <x v="4"/>
    <x v="4"/>
    <n v="3148"/>
    <x v="0"/>
    <x v="6"/>
    <x v="6"/>
    <x v="6"/>
    <n v="83.39"/>
    <n v="1"/>
  </r>
  <r>
    <x v="7"/>
    <x v="0"/>
    <s v="2023-2024"/>
    <x v="1"/>
    <x v="71"/>
    <x v="6"/>
    <x v="6"/>
    <n v="5043"/>
    <x v="0"/>
    <x v="13"/>
    <x v="9"/>
    <x v="9"/>
    <n v="83.47999999999999"/>
    <n v="1"/>
  </r>
  <r>
    <x v="46"/>
    <x v="2"/>
    <s v="2024-2025"/>
    <x v="0"/>
    <x v="27"/>
    <x v="4"/>
    <x v="4"/>
    <n v="3066"/>
    <x v="0"/>
    <x v="7"/>
    <x v="6"/>
    <x v="6"/>
    <n v="83.789999999999992"/>
    <n v="1"/>
  </r>
  <r>
    <x v="658"/>
    <x v="2"/>
    <s v="2024-2025"/>
    <x v="0"/>
    <x v="34"/>
    <x v="4"/>
    <x v="4"/>
    <n v="3018"/>
    <x v="0"/>
    <x v="7"/>
    <x v="3"/>
    <x v="3"/>
    <n v="83.86"/>
    <n v="1"/>
  </r>
  <r>
    <x v="450"/>
    <x v="1"/>
    <s v="2022-2023"/>
    <x v="1"/>
    <x v="80"/>
    <x v="0"/>
    <x v="0"/>
    <n v="6109"/>
    <x v="0"/>
    <x v="14"/>
    <x v="6"/>
    <x v="6"/>
    <n v="83.86"/>
    <n v="1"/>
  </r>
  <r>
    <x v="174"/>
    <x v="0"/>
    <s v="2023-2024"/>
    <x v="0"/>
    <x v="92"/>
    <x v="3"/>
    <x v="3"/>
    <n v="4305"/>
    <x v="0"/>
    <x v="3"/>
    <x v="3"/>
    <x v="3"/>
    <n v="83.89"/>
    <n v="1"/>
  </r>
  <r>
    <x v="77"/>
    <x v="1"/>
    <s v="2022-2023"/>
    <x v="0"/>
    <x v="6"/>
    <x v="0"/>
    <x v="0"/>
    <n v="6010"/>
    <x v="0"/>
    <x v="0"/>
    <x v="4"/>
    <x v="4"/>
    <n v="83.93"/>
    <n v="1"/>
  </r>
  <r>
    <x v="29"/>
    <x v="0"/>
    <s v="2023-2024"/>
    <x v="1"/>
    <x v="77"/>
    <x v="5"/>
    <x v="5"/>
    <n v="7018"/>
    <x v="0"/>
    <x v="9"/>
    <x v="4"/>
    <x v="4"/>
    <n v="83.949999999999989"/>
    <n v="1"/>
  </r>
  <r>
    <x v="439"/>
    <x v="0"/>
    <s v="2023-2024"/>
    <x v="0"/>
    <x v="89"/>
    <x v="4"/>
    <x v="4"/>
    <n v="3136"/>
    <x v="0"/>
    <x v="6"/>
    <x v="7"/>
    <x v="7"/>
    <n v="84.16"/>
    <n v="1"/>
  </r>
  <r>
    <x v="504"/>
    <x v="2"/>
    <s v="2024-2025"/>
    <x v="0"/>
    <x v="22"/>
    <x v="1"/>
    <x v="1"/>
    <n v="2539"/>
    <x v="0"/>
    <x v="2"/>
    <x v="3"/>
    <x v="3"/>
    <n v="84.44"/>
    <n v="1"/>
  </r>
  <r>
    <x v="194"/>
    <x v="2"/>
    <s v="2024-2025"/>
    <x v="1"/>
    <x v="22"/>
    <x v="1"/>
    <x v="1"/>
    <n v="2539"/>
    <x v="0"/>
    <x v="2"/>
    <x v="3"/>
    <x v="3"/>
    <n v="84.93"/>
    <n v="1"/>
  </r>
  <r>
    <x v="213"/>
    <x v="1"/>
    <s v="2022-2023"/>
    <x v="0"/>
    <x v="88"/>
    <x v="6"/>
    <x v="6"/>
    <n v="5011"/>
    <x v="0"/>
    <x v="13"/>
    <x v="4"/>
    <x v="4"/>
    <n v="84.94"/>
    <n v="1"/>
  </r>
  <r>
    <x v="646"/>
    <x v="0"/>
    <s v="2023-2024"/>
    <x v="1"/>
    <x v="23"/>
    <x v="1"/>
    <x v="1"/>
    <n v="2650"/>
    <x v="0"/>
    <x v="11"/>
    <x v="4"/>
    <x v="4"/>
    <n v="84.95"/>
    <n v="1"/>
  </r>
  <r>
    <x v="28"/>
    <x v="2"/>
    <s v="2024-2025"/>
    <x v="1"/>
    <x v="76"/>
    <x v="1"/>
    <x v="1"/>
    <n v="2031"/>
    <x v="0"/>
    <x v="5"/>
    <x v="8"/>
    <x v="8"/>
    <n v="85.65"/>
    <n v="1"/>
  </r>
  <r>
    <x v="2"/>
    <x v="1"/>
    <s v="2022-2023"/>
    <x v="1"/>
    <x v="83"/>
    <x v="0"/>
    <x v="0"/>
    <n v="6052"/>
    <x v="0"/>
    <x v="0"/>
    <x v="6"/>
    <x v="6"/>
    <n v="85.82"/>
    <n v="1"/>
  </r>
  <r>
    <x v="549"/>
    <x v="1"/>
    <s v="2022-2023"/>
    <x v="1"/>
    <x v="50"/>
    <x v="4"/>
    <x v="4"/>
    <n v="3179"/>
    <x v="0"/>
    <x v="6"/>
    <x v="7"/>
    <x v="7"/>
    <n v="85.84"/>
    <n v="1"/>
  </r>
  <r>
    <x v="355"/>
    <x v="0"/>
    <s v="2023-2024"/>
    <x v="0"/>
    <x v="88"/>
    <x v="6"/>
    <x v="6"/>
    <n v="5011"/>
    <x v="0"/>
    <x v="13"/>
    <x v="7"/>
    <x v="7"/>
    <n v="85.86"/>
    <n v="1"/>
  </r>
  <r>
    <x v="452"/>
    <x v="0"/>
    <s v="2023-2024"/>
    <x v="1"/>
    <x v="18"/>
    <x v="6"/>
    <x v="6"/>
    <n v="5168"/>
    <x v="0"/>
    <x v="13"/>
    <x v="6"/>
    <x v="6"/>
    <n v="85.88"/>
    <n v="1"/>
  </r>
  <r>
    <x v="461"/>
    <x v="2"/>
    <s v="2024-2025"/>
    <x v="0"/>
    <x v="95"/>
    <x v="7"/>
    <x v="7"/>
    <n v="870"/>
    <x v="0"/>
    <x v="19"/>
    <x v="3"/>
    <x v="3"/>
    <n v="85.92"/>
    <n v="1"/>
  </r>
  <r>
    <x v="165"/>
    <x v="0"/>
    <s v="2023-2024"/>
    <x v="0"/>
    <x v="13"/>
    <x v="1"/>
    <x v="1"/>
    <n v="2480"/>
    <x v="0"/>
    <x v="1"/>
    <x v="3"/>
    <x v="3"/>
    <n v="85.949999999999989"/>
    <n v="1"/>
  </r>
  <r>
    <x v="194"/>
    <x v="2"/>
    <s v="2024-2025"/>
    <x v="0"/>
    <x v="5"/>
    <x v="1"/>
    <x v="1"/>
    <n v="2067"/>
    <x v="0"/>
    <x v="5"/>
    <x v="1"/>
    <x v="1"/>
    <n v="86.29"/>
    <n v="1"/>
  </r>
  <r>
    <x v="378"/>
    <x v="1"/>
    <s v="2022-2023"/>
    <x v="0"/>
    <x v="75"/>
    <x v="0"/>
    <x v="0"/>
    <n v="6450"/>
    <x v="0"/>
    <x v="20"/>
    <x v="9"/>
    <x v="9"/>
    <n v="86.43"/>
    <n v="1"/>
  </r>
  <r>
    <x v="456"/>
    <x v="0"/>
    <s v="2023-2024"/>
    <x v="0"/>
    <x v="71"/>
    <x v="6"/>
    <x v="6"/>
    <n v="5043"/>
    <x v="0"/>
    <x v="13"/>
    <x v="7"/>
    <x v="7"/>
    <n v="86.48"/>
    <n v="1"/>
  </r>
  <r>
    <x v="272"/>
    <x v="1"/>
    <s v="2022-2023"/>
    <x v="0"/>
    <x v="12"/>
    <x v="3"/>
    <x v="3"/>
    <n v="4068"/>
    <x v="0"/>
    <x v="10"/>
    <x v="6"/>
    <x v="6"/>
    <n v="86.77"/>
    <n v="1"/>
  </r>
  <r>
    <x v="56"/>
    <x v="2"/>
    <s v="2024-2025"/>
    <x v="1"/>
    <x v="79"/>
    <x v="6"/>
    <x v="6"/>
    <n v="5290"/>
    <x v="0"/>
    <x v="18"/>
    <x v="3"/>
    <x v="3"/>
    <n v="86.789999999999992"/>
    <n v="1"/>
  </r>
  <r>
    <x v="298"/>
    <x v="1"/>
    <s v="2022-2023"/>
    <x v="1"/>
    <x v="90"/>
    <x v="3"/>
    <x v="3"/>
    <n v="4700"/>
    <x v="0"/>
    <x v="17"/>
    <x v="2"/>
    <x v="2"/>
    <n v="86.88000000000001"/>
    <n v="1"/>
  </r>
  <r>
    <x v="79"/>
    <x v="0"/>
    <s v="2023-2024"/>
    <x v="1"/>
    <x v="79"/>
    <x v="6"/>
    <x v="6"/>
    <n v="5290"/>
    <x v="0"/>
    <x v="18"/>
    <x v="4"/>
    <x v="4"/>
    <n v="86.91"/>
    <n v="1"/>
  </r>
  <r>
    <x v="407"/>
    <x v="1"/>
    <s v="2022-2023"/>
    <x v="1"/>
    <x v="56"/>
    <x v="1"/>
    <x v="1"/>
    <n v="2795"/>
    <x v="0"/>
    <x v="11"/>
    <x v="0"/>
    <x v="0"/>
    <n v="86.940000000000012"/>
    <n v="1"/>
  </r>
  <r>
    <x v="488"/>
    <x v="2"/>
    <s v="2024-2025"/>
    <x v="1"/>
    <x v="26"/>
    <x v="0"/>
    <x v="0"/>
    <n v="6280"/>
    <x v="0"/>
    <x v="14"/>
    <x v="3"/>
    <x v="3"/>
    <n v="87.410000000000011"/>
    <n v="1"/>
  </r>
  <r>
    <x v="455"/>
    <x v="0"/>
    <s v="2023-2024"/>
    <x v="0"/>
    <x v="60"/>
    <x v="1"/>
    <x v="1"/>
    <n v="2541"/>
    <x v="0"/>
    <x v="2"/>
    <x v="5"/>
    <x v="5"/>
    <n v="87.63000000000001"/>
    <n v="1"/>
  </r>
  <r>
    <x v="358"/>
    <x v="1"/>
    <s v="2022-2023"/>
    <x v="1"/>
    <x v="52"/>
    <x v="3"/>
    <x v="3"/>
    <n v="4053"/>
    <x v="0"/>
    <x v="10"/>
    <x v="7"/>
    <x v="7"/>
    <n v="87.679999999999993"/>
    <n v="1"/>
  </r>
  <r>
    <x v="415"/>
    <x v="2"/>
    <s v="2024-2025"/>
    <x v="1"/>
    <x v="80"/>
    <x v="0"/>
    <x v="0"/>
    <n v="6109"/>
    <x v="0"/>
    <x v="14"/>
    <x v="1"/>
    <x v="1"/>
    <n v="87.78"/>
    <n v="1"/>
  </r>
  <r>
    <x v="294"/>
    <x v="1"/>
    <s v="2022-2023"/>
    <x v="0"/>
    <x v="35"/>
    <x v="3"/>
    <x v="3"/>
    <n v="4558"/>
    <x v="0"/>
    <x v="15"/>
    <x v="1"/>
    <x v="1"/>
    <n v="87.78"/>
    <n v="1"/>
  </r>
  <r>
    <x v="660"/>
    <x v="0"/>
    <s v="2023-2024"/>
    <x v="0"/>
    <x v="90"/>
    <x v="3"/>
    <x v="3"/>
    <n v="4700"/>
    <x v="0"/>
    <x v="17"/>
    <x v="4"/>
    <x v="4"/>
    <n v="87.83"/>
    <n v="1"/>
  </r>
  <r>
    <x v="594"/>
    <x v="1"/>
    <s v="2022-2023"/>
    <x v="0"/>
    <x v="63"/>
    <x v="1"/>
    <x v="1"/>
    <n v="2015"/>
    <x v="0"/>
    <x v="5"/>
    <x v="0"/>
    <x v="0"/>
    <n v="87.85"/>
    <n v="1"/>
  </r>
  <r>
    <x v="160"/>
    <x v="0"/>
    <s v="2023-2024"/>
    <x v="1"/>
    <x v="77"/>
    <x v="5"/>
    <x v="5"/>
    <n v="7018"/>
    <x v="0"/>
    <x v="9"/>
    <x v="3"/>
    <x v="3"/>
    <n v="87.96"/>
    <n v="1"/>
  </r>
  <r>
    <x v="661"/>
    <x v="0"/>
    <s v="2023-2024"/>
    <x v="0"/>
    <x v="88"/>
    <x v="6"/>
    <x v="6"/>
    <n v="5011"/>
    <x v="0"/>
    <x v="13"/>
    <x v="3"/>
    <x v="3"/>
    <n v="88.42"/>
    <n v="1"/>
  </r>
  <r>
    <x v="616"/>
    <x v="0"/>
    <s v="2023-2024"/>
    <x v="1"/>
    <x v="72"/>
    <x v="4"/>
    <x v="4"/>
    <n v="3931"/>
    <x v="0"/>
    <x v="16"/>
    <x v="7"/>
    <x v="7"/>
    <n v="88.460000000000008"/>
    <n v="1"/>
  </r>
  <r>
    <x v="356"/>
    <x v="0"/>
    <s v="2023-2024"/>
    <x v="0"/>
    <x v="22"/>
    <x v="1"/>
    <x v="1"/>
    <n v="2539"/>
    <x v="0"/>
    <x v="2"/>
    <x v="3"/>
    <x v="3"/>
    <n v="88.5"/>
    <n v="1"/>
  </r>
  <r>
    <x v="219"/>
    <x v="1"/>
    <s v="2022-2023"/>
    <x v="0"/>
    <x v="8"/>
    <x v="1"/>
    <x v="1"/>
    <n v="2158"/>
    <x v="0"/>
    <x v="4"/>
    <x v="7"/>
    <x v="7"/>
    <n v="88.859999999999985"/>
    <n v="1"/>
  </r>
  <r>
    <x v="583"/>
    <x v="2"/>
    <s v="2024-2025"/>
    <x v="1"/>
    <x v="57"/>
    <x v="6"/>
    <x v="6"/>
    <n v="5082"/>
    <x v="0"/>
    <x v="13"/>
    <x v="1"/>
    <x v="1"/>
    <n v="88.88"/>
    <n v="1"/>
  </r>
  <r>
    <x v="153"/>
    <x v="1"/>
    <s v="2022-2023"/>
    <x v="0"/>
    <x v="7"/>
    <x v="4"/>
    <x v="4"/>
    <n v="3175"/>
    <x v="0"/>
    <x v="6"/>
    <x v="1"/>
    <x v="1"/>
    <n v="88.92"/>
    <n v="1"/>
  </r>
  <r>
    <x v="653"/>
    <x v="0"/>
    <s v="2023-2024"/>
    <x v="1"/>
    <x v="83"/>
    <x v="0"/>
    <x v="0"/>
    <n v="6052"/>
    <x v="0"/>
    <x v="0"/>
    <x v="7"/>
    <x v="7"/>
    <n v="88.95"/>
    <n v="1"/>
  </r>
  <r>
    <x v="134"/>
    <x v="0"/>
    <s v="2023-2024"/>
    <x v="1"/>
    <x v="50"/>
    <x v="4"/>
    <x v="4"/>
    <n v="3179"/>
    <x v="0"/>
    <x v="6"/>
    <x v="5"/>
    <x v="5"/>
    <n v="89.19"/>
    <n v="1"/>
  </r>
  <r>
    <x v="383"/>
    <x v="0"/>
    <s v="2023-2024"/>
    <x v="1"/>
    <x v="4"/>
    <x v="1"/>
    <x v="1"/>
    <n v="2154"/>
    <x v="0"/>
    <x v="4"/>
    <x v="1"/>
    <x v="1"/>
    <n v="89.32"/>
    <n v="1"/>
  </r>
  <r>
    <x v="628"/>
    <x v="0"/>
    <s v="2023-2024"/>
    <x v="0"/>
    <x v="5"/>
    <x v="1"/>
    <x v="1"/>
    <n v="2067"/>
    <x v="0"/>
    <x v="5"/>
    <x v="2"/>
    <x v="2"/>
    <n v="89.36"/>
    <n v="1"/>
  </r>
  <r>
    <x v="415"/>
    <x v="2"/>
    <s v="2024-2025"/>
    <x v="0"/>
    <x v="5"/>
    <x v="1"/>
    <x v="1"/>
    <n v="2067"/>
    <x v="0"/>
    <x v="5"/>
    <x v="3"/>
    <x v="3"/>
    <n v="89.41"/>
    <n v="1"/>
  </r>
  <r>
    <x v="123"/>
    <x v="2"/>
    <s v="2024-2025"/>
    <x v="0"/>
    <x v="67"/>
    <x v="3"/>
    <x v="3"/>
    <n v="4551"/>
    <x v="0"/>
    <x v="15"/>
    <x v="3"/>
    <x v="3"/>
    <n v="89.539999999999992"/>
    <n v="1"/>
  </r>
  <r>
    <x v="168"/>
    <x v="0"/>
    <s v="2023-2024"/>
    <x v="0"/>
    <x v="8"/>
    <x v="1"/>
    <x v="1"/>
    <n v="2158"/>
    <x v="0"/>
    <x v="4"/>
    <x v="1"/>
    <x v="1"/>
    <n v="89.82"/>
    <n v="1"/>
  </r>
  <r>
    <x v="3"/>
    <x v="0"/>
    <s v="2023-2024"/>
    <x v="0"/>
    <x v="59"/>
    <x v="3"/>
    <x v="3"/>
    <n v="4509"/>
    <x v="0"/>
    <x v="3"/>
    <x v="1"/>
    <x v="1"/>
    <n v="89.82"/>
    <n v="1"/>
  </r>
  <r>
    <x v="269"/>
    <x v="1"/>
    <s v="2022-2023"/>
    <x v="1"/>
    <x v="33"/>
    <x v="4"/>
    <x v="4"/>
    <n v="3280"/>
    <x v="0"/>
    <x v="8"/>
    <x v="9"/>
    <x v="9"/>
    <n v="89.82"/>
    <n v="1"/>
  </r>
  <r>
    <x v="624"/>
    <x v="2"/>
    <s v="2024-2025"/>
    <x v="1"/>
    <x v="18"/>
    <x v="6"/>
    <x v="6"/>
    <n v="5168"/>
    <x v="0"/>
    <x v="13"/>
    <x v="4"/>
    <x v="4"/>
    <n v="89.9"/>
    <n v="1"/>
  </r>
  <r>
    <x v="182"/>
    <x v="1"/>
    <s v="2022-2023"/>
    <x v="1"/>
    <x v="42"/>
    <x v="3"/>
    <x v="3"/>
    <n v="4870"/>
    <x v="0"/>
    <x v="12"/>
    <x v="4"/>
    <x v="4"/>
    <n v="89.91"/>
    <n v="1"/>
  </r>
  <r>
    <x v="145"/>
    <x v="0"/>
    <s v="2023-2024"/>
    <x v="1"/>
    <x v="30"/>
    <x v="4"/>
    <x v="4"/>
    <n v="3131"/>
    <x v="0"/>
    <x v="6"/>
    <x v="4"/>
    <x v="4"/>
    <n v="89.91"/>
    <n v="1"/>
  </r>
  <r>
    <x v="600"/>
    <x v="0"/>
    <s v="2023-2024"/>
    <x v="0"/>
    <x v="29"/>
    <x v="4"/>
    <x v="4"/>
    <n v="3500"/>
    <x v="0"/>
    <x v="8"/>
    <x v="7"/>
    <x v="7"/>
    <n v="89.919999999999987"/>
    <n v="1"/>
  </r>
  <r>
    <x v="192"/>
    <x v="1"/>
    <s v="2022-2023"/>
    <x v="1"/>
    <x v="29"/>
    <x v="4"/>
    <x v="4"/>
    <n v="3500"/>
    <x v="0"/>
    <x v="8"/>
    <x v="2"/>
    <x v="2"/>
    <n v="89.93"/>
    <n v="1"/>
  </r>
  <r>
    <x v="343"/>
    <x v="0"/>
    <s v="2023-2024"/>
    <x v="0"/>
    <x v="37"/>
    <x v="1"/>
    <x v="1"/>
    <n v="2750"/>
    <x v="0"/>
    <x v="11"/>
    <x v="3"/>
    <x v="3"/>
    <n v="89.94"/>
    <n v="1"/>
  </r>
  <r>
    <x v="467"/>
    <x v="0"/>
    <s v="2023-2024"/>
    <x v="1"/>
    <x v="20"/>
    <x v="4"/>
    <x v="4"/>
    <n v="3429"/>
    <x v="0"/>
    <x v="8"/>
    <x v="3"/>
    <x v="3"/>
    <n v="89.95"/>
    <n v="1"/>
  </r>
  <r>
    <x v="93"/>
    <x v="2"/>
    <s v="2024-2025"/>
    <x v="0"/>
    <x v="67"/>
    <x v="3"/>
    <x v="3"/>
    <n v="4551"/>
    <x v="0"/>
    <x v="15"/>
    <x v="9"/>
    <x v="9"/>
    <n v="89.97"/>
    <n v="1"/>
  </r>
  <r>
    <x v="551"/>
    <x v="0"/>
    <s v="2023-2024"/>
    <x v="0"/>
    <x v="75"/>
    <x v="0"/>
    <x v="0"/>
    <n v="6450"/>
    <x v="0"/>
    <x v="20"/>
    <x v="9"/>
    <x v="9"/>
    <n v="89.97"/>
    <n v="1"/>
  </r>
  <r>
    <x v="231"/>
    <x v="0"/>
    <s v="2023-2024"/>
    <x v="0"/>
    <x v="31"/>
    <x v="1"/>
    <x v="1"/>
    <n v="2116"/>
    <x v="0"/>
    <x v="4"/>
    <x v="1"/>
    <x v="1"/>
    <n v="90.22"/>
    <n v="1"/>
  </r>
  <r>
    <x v="76"/>
    <x v="2"/>
    <s v="2024-2025"/>
    <x v="1"/>
    <x v="24"/>
    <x v="1"/>
    <x v="1"/>
    <n v="2120"/>
    <x v="0"/>
    <x v="4"/>
    <x v="3"/>
    <x v="3"/>
    <n v="90.43"/>
    <n v="1"/>
  </r>
  <r>
    <x v="595"/>
    <x v="0"/>
    <s v="2023-2024"/>
    <x v="0"/>
    <x v="89"/>
    <x v="4"/>
    <x v="4"/>
    <n v="3136"/>
    <x v="0"/>
    <x v="6"/>
    <x v="3"/>
    <x v="3"/>
    <n v="90.44"/>
    <n v="1"/>
  </r>
  <r>
    <x v="371"/>
    <x v="2"/>
    <s v="2024-2025"/>
    <x v="1"/>
    <x v="46"/>
    <x v="3"/>
    <x v="3"/>
    <n v="4740"/>
    <x v="0"/>
    <x v="17"/>
    <x v="4"/>
    <x v="4"/>
    <n v="90.850000000000009"/>
    <n v="1"/>
  </r>
  <r>
    <x v="76"/>
    <x v="2"/>
    <s v="2024-2025"/>
    <x v="0"/>
    <x v="5"/>
    <x v="1"/>
    <x v="1"/>
    <n v="2067"/>
    <x v="0"/>
    <x v="5"/>
    <x v="2"/>
    <x v="2"/>
    <n v="90.87"/>
    <n v="1"/>
  </r>
  <r>
    <x v="270"/>
    <x v="0"/>
    <s v="2023-2024"/>
    <x v="0"/>
    <x v="34"/>
    <x v="4"/>
    <x v="4"/>
    <n v="3018"/>
    <x v="0"/>
    <x v="7"/>
    <x v="0"/>
    <x v="0"/>
    <n v="90.93"/>
    <n v="1"/>
  </r>
  <r>
    <x v="585"/>
    <x v="0"/>
    <s v="2023-2024"/>
    <x v="0"/>
    <x v="6"/>
    <x v="0"/>
    <x v="0"/>
    <n v="6010"/>
    <x v="0"/>
    <x v="0"/>
    <x v="0"/>
    <x v="0"/>
    <n v="90.93"/>
    <n v="1"/>
  </r>
  <r>
    <x v="49"/>
    <x v="2"/>
    <s v="2024-2025"/>
    <x v="1"/>
    <x v="93"/>
    <x v="4"/>
    <x v="4"/>
    <n v="3915"/>
    <x v="0"/>
    <x v="16"/>
    <x v="4"/>
    <x v="4"/>
    <n v="90.93"/>
    <n v="1"/>
  </r>
  <r>
    <x v="321"/>
    <x v="0"/>
    <s v="2023-2024"/>
    <x v="0"/>
    <x v="58"/>
    <x v="0"/>
    <x v="0"/>
    <n v="6027"/>
    <x v="0"/>
    <x v="0"/>
    <x v="0"/>
    <x v="0"/>
    <n v="90.93"/>
    <n v="1"/>
  </r>
  <r>
    <x v="258"/>
    <x v="0"/>
    <s v="2023-2024"/>
    <x v="1"/>
    <x v="60"/>
    <x v="1"/>
    <x v="1"/>
    <n v="2541"/>
    <x v="0"/>
    <x v="2"/>
    <x v="0"/>
    <x v="0"/>
    <n v="90.93"/>
    <n v="1"/>
  </r>
  <r>
    <x v="662"/>
    <x v="2"/>
    <s v="2024-2025"/>
    <x v="1"/>
    <x v="24"/>
    <x v="1"/>
    <x v="1"/>
    <n v="2120"/>
    <x v="0"/>
    <x v="4"/>
    <x v="3"/>
    <x v="3"/>
    <n v="90.93"/>
    <n v="1"/>
  </r>
  <r>
    <x v="311"/>
    <x v="0"/>
    <s v="2023-2024"/>
    <x v="1"/>
    <x v="55"/>
    <x v="3"/>
    <x v="3"/>
    <n v="4703"/>
    <x v="0"/>
    <x v="17"/>
    <x v="0"/>
    <x v="0"/>
    <n v="90.93"/>
    <n v="1"/>
  </r>
  <r>
    <x v="87"/>
    <x v="0"/>
    <s v="2023-2024"/>
    <x v="1"/>
    <x v="17"/>
    <x v="3"/>
    <x v="3"/>
    <n v="4825"/>
    <x v="0"/>
    <x v="12"/>
    <x v="7"/>
    <x v="7"/>
    <n v="90.95"/>
    <n v="1"/>
  </r>
  <r>
    <x v="246"/>
    <x v="2"/>
    <s v="2024-2025"/>
    <x v="1"/>
    <x v="9"/>
    <x v="4"/>
    <x v="4"/>
    <n v="3076"/>
    <x v="0"/>
    <x v="7"/>
    <x v="3"/>
    <x v="3"/>
    <n v="90.97"/>
    <n v="1"/>
  </r>
  <r>
    <x v="43"/>
    <x v="1"/>
    <s v="2022-2023"/>
    <x v="1"/>
    <x v="71"/>
    <x v="6"/>
    <x v="6"/>
    <n v="5043"/>
    <x v="0"/>
    <x v="13"/>
    <x v="1"/>
    <x v="1"/>
    <n v="91.009999999999991"/>
    <n v="1"/>
  </r>
  <r>
    <x v="572"/>
    <x v="0"/>
    <s v="2023-2024"/>
    <x v="0"/>
    <x v="27"/>
    <x v="4"/>
    <x v="4"/>
    <n v="3066"/>
    <x v="0"/>
    <x v="7"/>
    <x v="3"/>
    <x v="3"/>
    <n v="91.1"/>
    <n v="1"/>
  </r>
  <r>
    <x v="399"/>
    <x v="0"/>
    <s v="2023-2024"/>
    <x v="1"/>
    <x v="52"/>
    <x v="3"/>
    <x v="3"/>
    <n v="4053"/>
    <x v="0"/>
    <x v="10"/>
    <x v="3"/>
    <x v="3"/>
    <n v="91.339999999999989"/>
    <n v="1"/>
  </r>
  <r>
    <x v="144"/>
    <x v="1"/>
    <s v="2022-2023"/>
    <x v="1"/>
    <x v="86"/>
    <x v="0"/>
    <x v="0"/>
    <n v="6725"/>
    <x v="0"/>
    <x v="20"/>
    <x v="1"/>
    <x v="1"/>
    <n v="91.37"/>
    <n v="1"/>
  </r>
  <r>
    <x v="269"/>
    <x v="1"/>
    <s v="2022-2023"/>
    <x v="0"/>
    <x v="68"/>
    <x v="7"/>
    <x v="7"/>
    <n v="800"/>
    <x v="0"/>
    <x v="19"/>
    <x v="3"/>
    <x v="3"/>
    <n v="91.7"/>
    <n v="1"/>
  </r>
  <r>
    <x v="369"/>
    <x v="0"/>
    <s v="2023-2024"/>
    <x v="1"/>
    <x v="78"/>
    <x v="1"/>
    <x v="1"/>
    <n v="2141"/>
    <x v="0"/>
    <x v="4"/>
    <x v="5"/>
    <x v="5"/>
    <n v="91.77"/>
    <n v="1"/>
  </r>
  <r>
    <x v="233"/>
    <x v="1"/>
    <s v="2022-2023"/>
    <x v="0"/>
    <x v="88"/>
    <x v="6"/>
    <x v="6"/>
    <n v="5011"/>
    <x v="0"/>
    <x v="13"/>
    <x v="1"/>
    <x v="1"/>
    <n v="91.77"/>
    <n v="1"/>
  </r>
  <r>
    <x v="81"/>
    <x v="0"/>
    <s v="2023-2024"/>
    <x v="1"/>
    <x v="22"/>
    <x v="1"/>
    <x v="1"/>
    <n v="2539"/>
    <x v="0"/>
    <x v="2"/>
    <x v="4"/>
    <x v="4"/>
    <n v="91.83"/>
    <n v="1"/>
  </r>
  <r>
    <x v="291"/>
    <x v="2"/>
    <s v="2024-2025"/>
    <x v="1"/>
    <x v="36"/>
    <x v="4"/>
    <x v="4"/>
    <n v="3148"/>
    <x v="0"/>
    <x v="6"/>
    <x v="8"/>
    <x v="8"/>
    <n v="91.87"/>
    <n v="1"/>
  </r>
  <r>
    <x v="306"/>
    <x v="2"/>
    <s v="2024-2025"/>
    <x v="1"/>
    <x v="33"/>
    <x v="4"/>
    <x v="4"/>
    <n v="3280"/>
    <x v="0"/>
    <x v="8"/>
    <x v="4"/>
    <x v="4"/>
    <n v="91.91"/>
    <n v="1"/>
  </r>
  <r>
    <x v="299"/>
    <x v="1"/>
    <s v="2022-2023"/>
    <x v="0"/>
    <x v="10"/>
    <x v="4"/>
    <x v="4"/>
    <n v="3551"/>
    <x v="0"/>
    <x v="8"/>
    <x v="3"/>
    <x v="3"/>
    <n v="91.950000000000017"/>
    <n v="1"/>
  </r>
  <r>
    <x v="586"/>
    <x v="0"/>
    <s v="2023-2024"/>
    <x v="0"/>
    <x v="65"/>
    <x v="1"/>
    <x v="1"/>
    <n v="2131"/>
    <x v="0"/>
    <x v="4"/>
    <x v="2"/>
    <x v="2"/>
    <n v="92.39"/>
    <n v="1"/>
  </r>
  <r>
    <x v="379"/>
    <x v="2"/>
    <s v="2024-2025"/>
    <x v="0"/>
    <x v="34"/>
    <x v="4"/>
    <x v="4"/>
    <n v="3018"/>
    <x v="0"/>
    <x v="7"/>
    <x v="8"/>
    <x v="8"/>
    <n v="92.61"/>
    <n v="1"/>
  </r>
  <r>
    <x v="86"/>
    <x v="1"/>
    <s v="2022-2023"/>
    <x v="1"/>
    <x v="79"/>
    <x v="6"/>
    <x v="6"/>
    <n v="5290"/>
    <x v="0"/>
    <x v="18"/>
    <x v="2"/>
    <x v="2"/>
    <n v="92.82"/>
    <n v="1"/>
  </r>
  <r>
    <x v="622"/>
    <x v="0"/>
    <s v="2023-2024"/>
    <x v="0"/>
    <x v="51"/>
    <x v="4"/>
    <x v="4"/>
    <n v="3630"/>
    <x v="0"/>
    <x v="16"/>
    <x v="4"/>
    <x v="4"/>
    <n v="92.88"/>
    <n v="1"/>
  </r>
  <r>
    <x v="359"/>
    <x v="0"/>
    <s v="2023-2024"/>
    <x v="0"/>
    <x v="5"/>
    <x v="1"/>
    <x v="1"/>
    <n v="2067"/>
    <x v="0"/>
    <x v="5"/>
    <x v="3"/>
    <x v="3"/>
    <n v="92.89"/>
    <n v="1"/>
  </r>
  <r>
    <x v="653"/>
    <x v="0"/>
    <s v="2023-2024"/>
    <x v="0"/>
    <x v="2"/>
    <x v="2"/>
    <x v="2"/>
    <n v="2617"/>
    <x v="0"/>
    <x v="2"/>
    <x v="0"/>
    <x v="0"/>
    <n v="93"/>
    <n v="1"/>
  </r>
  <r>
    <x v="40"/>
    <x v="0"/>
    <s v="2023-2024"/>
    <x v="1"/>
    <x v="50"/>
    <x v="4"/>
    <x v="4"/>
    <n v="3179"/>
    <x v="0"/>
    <x v="6"/>
    <x v="4"/>
    <x v="4"/>
    <n v="93.31"/>
    <n v="1"/>
  </r>
  <r>
    <x v="634"/>
    <x v="1"/>
    <s v="2022-2023"/>
    <x v="0"/>
    <x v="2"/>
    <x v="2"/>
    <x v="2"/>
    <n v="2617"/>
    <x v="0"/>
    <x v="2"/>
    <x v="4"/>
    <x v="4"/>
    <n v="93.81"/>
    <n v="1"/>
  </r>
  <r>
    <x v="13"/>
    <x v="0"/>
    <s v="2023-2024"/>
    <x v="1"/>
    <x v="82"/>
    <x v="3"/>
    <x v="3"/>
    <n v="4655"/>
    <x v="0"/>
    <x v="17"/>
    <x v="7"/>
    <x v="7"/>
    <n v="93.810000000000016"/>
    <n v="1"/>
  </r>
  <r>
    <x v="59"/>
    <x v="0"/>
    <s v="2023-2024"/>
    <x v="0"/>
    <x v="3"/>
    <x v="3"/>
    <x v="3"/>
    <n v="4220"/>
    <x v="0"/>
    <x v="3"/>
    <x v="7"/>
    <x v="7"/>
    <n v="93.85"/>
    <n v="1"/>
  </r>
  <r>
    <x v="173"/>
    <x v="0"/>
    <s v="2023-2024"/>
    <x v="1"/>
    <x v="30"/>
    <x v="4"/>
    <x v="4"/>
    <n v="3131"/>
    <x v="0"/>
    <x v="6"/>
    <x v="7"/>
    <x v="7"/>
    <n v="93.850000000000009"/>
    <n v="1"/>
  </r>
  <r>
    <x v="426"/>
    <x v="2"/>
    <s v="2024-2025"/>
    <x v="0"/>
    <x v="90"/>
    <x v="3"/>
    <x v="3"/>
    <n v="4700"/>
    <x v="0"/>
    <x v="17"/>
    <x v="3"/>
    <x v="3"/>
    <n v="93.95"/>
    <n v="1"/>
  </r>
  <r>
    <x v="68"/>
    <x v="2"/>
    <s v="2024-2025"/>
    <x v="0"/>
    <x v="28"/>
    <x v="1"/>
    <x v="1"/>
    <n v="2830"/>
    <x v="0"/>
    <x v="11"/>
    <x v="5"/>
    <x v="5"/>
    <n v="94"/>
    <n v="1"/>
  </r>
  <r>
    <x v="60"/>
    <x v="0"/>
    <s v="2023-2024"/>
    <x v="0"/>
    <x v="69"/>
    <x v="4"/>
    <x v="4"/>
    <n v="3199"/>
    <x v="0"/>
    <x v="6"/>
    <x v="5"/>
    <x v="5"/>
    <n v="94.23"/>
    <n v="1"/>
  </r>
  <r>
    <x v="449"/>
    <x v="0"/>
    <s v="2023-2024"/>
    <x v="1"/>
    <x v="55"/>
    <x v="3"/>
    <x v="3"/>
    <n v="4703"/>
    <x v="0"/>
    <x v="17"/>
    <x v="3"/>
    <x v="3"/>
    <n v="94.44"/>
    <n v="1"/>
  </r>
  <r>
    <x v="461"/>
    <x v="2"/>
    <s v="2024-2025"/>
    <x v="1"/>
    <x v="44"/>
    <x v="4"/>
    <x v="4"/>
    <n v="3977"/>
    <x v="0"/>
    <x v="16"/>
    <x v="3"/>
    <x v="3"/>
    <n v="94.5"/>
    <n v="1"/>
  </r>
  <r>
    <x v="663"/>
    <x v="0"/>
    <s v="2023-2024"/>
    <x v="0"/>
    <x v="61"/>
    <x v="6"/>
    <x v="6"/>
    <n v="5343"/>
    <x v="0"/>
    <x v="18"/>
    <x v="5"/>
    <x v="5"/>
    <n v="94.740000000000009"/>
    <n v="1"/>
  </r>
  <r>
    <x v="114"/>
    <x v="0"/>
    <s v="2023-2024"/>
    <x v="1"/>
    <x v="20"/>
    <x v="4"/>
    <x v="4"/>
    <n v="3429"/>
    <x v="0"/>
    <x v="8"/>
    <x v="1"/>
    <x v="1"/>
    <n v="94.81"/>
    <n v="1"/>
  </r>
  <r>
    <x v="2"/>
    <x v="1"/>
    <s v="2022-2023"/>
    <x v="1"/>
    <x v="17"/>
    <x v="3"/>
    <x v="3"/>
    <n v="4825"/>
    <x v="0"/>
    <x v="12"/>
    <x v="0"/>
    <x v="0"/>
    <n v="94.91"/>
    <n v="1"/>
  </r>
  <r>
    <x v="112"/>
    <x v="0"/>
    <s v="2023-2024"/>
    <x v="1"/>
    <x v="0"/>
    <x v="0"/>
    <x v="0"/>
    <n v="6021"/>
    <x v="0"/>
    <x v="0"/>
    <x v="7"/>
    <x v="7"/>
    <n v="94.93"/>
    <n v="1"/>
  </r>
  <r>
    <x v="32"/>
    <x v="0"/>
    <s v="2023-2024"/>
    <x v="1"/>
    <x v="18"/>
    <x v="6"/>
    <x v="6"/>
    <n v="5168"/>
    <x v="0"/>
    <x v="13"/>
    <x v="2"/>
    <x v="2"/>
    <n v="95.04"/>
    <n v="1"/>
  </r>
  <r>
    <x v="664"/>
    <x v="0"/>
    <s v="2023-2024"/>
    <x v="1"/>
    <x v="53"/>
    <x v="3"/>
    <x v="3"/>
    <n v="4119"/>
    <x v="0"/>
    <x v="10"/>
    <x v="4"/>
    <x v="4"/>
    <n v="95.27"/>
    <n v="1"/>
  </r>
  <r>
    <x v="640"/>
    <x v="0"/>
    <s v="2023-2024"/>
    <x v="1"/>
    <x v="3"/>
    <x v="3"/>
    <x v="3"/>
    <n v="4220"/>
    <x v="0"/>
    <x v="3"/>
    <x v="9"/>
    <x v="9"/>
    <n v="95.32"/>
    <n v="1"/>
  </r>
  <r>
    <x v="211"/>
    <x v="2"/>
    <s v="2024-2025"/>
    <x v="1"/>
    <x v="53"/>
    <x v="3"/>
    <x v="3"/>
    <n v="4119"/>
    <x v="0"/>
    <x v="10"/>
    <x v="8"/>
    <x v="8"/>
    <n v="95.32"/>
    <n v="1"/>
  </r>
  <r>
    <x v="665"/>
    <x v="0"/>
    <s v="2023-2024"/>
    <x v="1"/>
    <x v="54"/>
    <x v="4"/>
    <x v="4"/>
    <n v="3030"/>
    <x v="0"/>
    <x v="7"/>
    <x v="7"/>
    <x v="7"/>
    <n v="95.38000000000001"/>
    <n v="1"/>
  </r>
  <r>
    <x v="614"/>
    <x v="1"/>
    <s v="2022-2023"/>
    <x v="1"/>
    <x v="35"/>
    <x v="3"/>
    <x v="3"/>
    <n v="4558"/>
    <x v="0"/>
    <x v="15"/>
    <x v="3"/>
    <x v="3"/>
    <n v="95.559999999999988"/>
    <n v="1"/>
  </r>
  <r>
    <x v="38"/>
    <x v="0"/>
    <s v="2023-2024"/>
    <x v="0"/>
    <x v="65"/>
    <x v="1"/>
    <x v="1"/>
    <n v="2131"/>
    <x v="0"/>
    <x v="4"/>
    <x v="2"/>
    <x v="2"/>
    <n v="95.72999999999999"/>
    <n v="1"/>
  </r>
  <r>
    <x v="611"/>
    <x v="0"/>
    <s v="2023-2024"/>
    <x v="1"/>
    <x v="24"/>
    <x v="1"/>
    <x v="1"/>
    <n v="2120"/>
    <x v="0"/>
    <x v="4"/>
    <x v="5"/>
    <x v="5"/>
    <n v="95.759999999999991"/>
    <n v="1"/>
  </r>
  <r>
    <x v="600"/>
    <x v="0"/>
    <s v="2023-2024"/>
    <x v="0"/>
    <x v="27"/>
    <x v="4"/>
    <x v="4"/>
    <n v="3066"/>
    <x v="0"/>
    <x v="7"/>
    <x v="6"/>
    <x v="6"/>
    <n v="95.8"/>
    <n v="1"/>
  </r>
  <r>
    <x v="407"/>
    <x v="1"/>
    <s v="2022-2023"/>
    <x v="1"/>
    <x v="14"/>
    <x v="1"/>
    <x v="1"/>
    <n v="2790"/>
    <x v="0"/>
    <x v="11"/>
    <x v="6"/>
    <x v="6"/>
    <n v="95.84"/>
    <n v="1"/>
  </r>
  <r>
    <x v="312"/>
    <x v="1"/>
    <s v="2022-2023"/>
    <x v="1"/>
    <x v="35"/>
    <x v="3"/>
    <x v="3"/>
    <n v="4558"/>
    <x v="0"/>
    <x v="15"/>
    <x v="6"/>
    <x v="6"/>
    <n v="95.84"/>
    <n v="1"/>
  </r>
  <r>
    <x v="416"/>
    <x v="0"/>
    <s v="2023-2024"/>
    <x v="0"/>
    <x v="49"/>
    <x v="4"/>
    <x v="4"/>
    <n v="3134"/>
    <x v="0"/>
    <x v="6"/>
    <x v="5"/>
    <x v="5"/>
    <n v="95.85"/>
    <n v="1"/>
  </r>
  <r>
    <x v="253"/>
    <x v="0"/>
    <s v="2023-2024"/>
    <x v="1"/>
    <x v="54"/>
    <x v="4"/>
    <x v="4"/>
    <n v="3030"/>
    <x v="0"/>
    <x v="7"/>
    <x v="4"/>
    <x v="4"/>
    <n v="95.85"/>
    <n v="1"/>
  </r>
  <r>
    <x v="482"/>
    <x v="2"/>
    <s v="2024-2025"/>
    <x v="1"/>
    <x v="45"/>
    <x v="3"/>
    <x v="3"/>
    <n v="4570"/>
    <x v="0"/>
    <x v="15"/>
    <x v="1"/>
    <x v="1"/>
    <n v="95.87"/>
    <n v="1"/>
  </r>
  <r>
    <x v="635"/>
    <x v="0"/>
    <s v="2023-2024"/>
    <x v="1"/>
    <x v="25"/>
    <x v="4"/>
    <x v="4"/>
    <n v="3550"/>
    <x v="0"/>
    <x v="8"/>
    <x v="1"/>
    <x v="1"/>
    <n v="95.88"/>
    <n v="1"/>
  </r>
  <r>
    <x v="663"/>
    <x v="0"/>
    <s v="2023-2024"/>
    <x v="0"/>
    <x v="76"/>
    <x v="1"/>
    <x v="1"/>
    <n v="2031"/>
    <x v="0"/>
    <x v="5"/>
    <x v="1"/>
    <x v="1"/>
    <n v="95.88"/>
    <n v="1"/>
  </r>
  <r>
    <x v="167"/>
    <x v="2"/>
    <s v="2024-2025"/>
    <x v="1"/>
    <x v="45"/>
    <x v="3"/>
    <x v="3"/>
    <n v="4570"/>
    <x v="0"/>
    <x v="15"/>
    <x v="3"/>
    <x v="3"/>
    <n v="95.94"/>
    <n v="1"/>
  </r>
  <r>
    <x v="537"/>
    <x v="1"/>
    <s v="2022-2023"/>
    <x v="0"/>
    <x v="45"/>
    <x v="3"/>
    <x v="3"/>
    <n v="4570"/>
    <x v="0"/>
    <x v="15"/>
    <x v="3"/>
    <x v="3"/>
    <n v="96.53"/>
    <n v="1"/>
  </r>
  <r>
    <x v="564"/>
    <x v="0"/>
    <s v="2023-2024"/>
    <x v="1"/>
    <x v="78"/>
    <x v="1"/>
    <x v="1"/>
    <n v="2141"/>
    <x v="0"/>
    <x v="4"/>
    <x v="7"/>
    <x v="7"/>
    <n v="96.81"/>
    <n v="1"/>
  </r>
  <r>
    <x v="649"/>
    <x v="1"/>
    <s v="2022-2023"/>
    <x v="1"/>
    <x v="77"/>
    <x v="5"/>
    <x v="5"/>
    <n v="7018"/>
    <x v="0"/>
    <x v="9"/>
    <x v="5"/>
    <x v="5"/>
    <n v="96.820000000000007"/>
    <n v="1"/>
  </r>
  <r>
    <x v="81"/>
    <x v="0"/>
    <s v="2023-2024"/>
    <x v="1"/>
    <x v="72"/>
    <x v="4"/>
    <x v="4"/>
    <n v="3931"/>
    <x v="0"/>
    <x v="16"/>
    <x v="4"/>
    <x v="4"/>
    <n v="96.830000000000013"/>
    <n v="1"/>
  </r>
  <r>
    <x v="435"/>
    <x v="0"/>
    <s v="2023-2024"/>
    <x v="1"/>
    <x v="4"/>
    <x v="1"/>
    <x v="1"/>
    <n v="2154"/>
    <x v="0"/>
    <x v="4"/>
    <x v="3"/>
    <x v="3"/>
    <n v="96.91"/>
    <n v="1"/>
  </r>
  <r>
    <x v="280"/>
    <x v="2"/>
    <s v="2024-2025"/>
    <x v="1"/>
    <x v="74"/>
    <x v="1"/>
    <x v="1"/>
    <n v="2485"/>
    <x v="0"/>
    <x v="1"/>
    <x v="4"/>
    <x v="4"/>
    <n v="96.93"/>
    <n v="1"/>
  </r>
  <r>
    <x v="160"/>
    <x v="0"/>
    <s v="2023-2024"/>
    <x v="1"/>
    <x v="16"/>
    <x v="0"/>
    <x v="0"/>
    <n v="6030"/>
    <x v="0"/>
    <x v="0"/>
    <x v="3"/>
    <x v="3"/>
    <n v="96.97"/>
    <n v="1"/>
  </r>
  <r>
    <x v="235"/>
    <x v="1"/>
    <s v="2022-2023"/>
    <x v="0"/>
    <x v="52"/>
    <x v="3"/>
    <x v="3"/>
    <n v="4053"/>
    <x v="0"/>
    <x v="10"/>
    <x v="0"/>
    <x v="0"/>
    <n v="97"/>
    <n v="1"/>
  </r>
  <r>
    <x v="421"/>
    <x v="0"/>
    <s v="2023-2024"/>
    <x v="0"/>
    <x v="35"/>
    <x v="3"/>
    <x v="3"/>
    <n v="4558"/>
    <x v="0"/>
    <x v="15"/>
    <x v="0"/>
    <x v="0"/>
    <n v="97"/>
    <n v="1"/>
  </r>
  <r>
    <x v="666"/>
    <x v="2"/>
    <s v="2024-2025"/>
    <x v="1"/>
    <x v="18"/>
    <x v="6"/>
    <x v="6"/>
    <n v="5168"/>
    <x v="0"/>
    <x v="13"/>
    <x v="3"/>
    <x v="3"/>
    <n v="97.41"/>
    <n v="1"/>
  </r>
  <r>
    <x v="540"/>
    <x v="2"/>
    <s v="2024-2025"/>
    <x v="1"/>
    <x v="15"/>
    <x v="1"/>
    <x v="1"/>
    <n v="2020"/>
    <x v="0"/>
    <x v="5"/>
    <x v="6"/>
    <x v="6"/>
    <n v="97.51"/>
    <n v="1"/>
  </r>
  <r>
    <x v="344"/>
    <x v="1"/>
    <s v="2022-2023"/>
    <x v="0"/>
    <x v="9"/>
    <x v="4"/>
    <x v="4"/>
    <n v="3076"/>
    <x v="0"/>
    <x v="7"/>
    <x v="9"/>
    <x v="9"/>
    <n v="97.74"/>
    <n v="1"/>
  </r>
  <r>
    <x v="347"/>
    <x v="0"/>
    <s v="2023-2024"/>
    <x v="0"/>
    <x v="27"/>
    <x v="4"/>
    <x v="4"/>
    <n v="3066"/>
    <x v="0"/>
    <x v="7"/>
    <x v="2"/>
    <x v="2"/>
    <n v="97.81"/>
    <n v="1"/>
  </r>
  <r>
    <x v="560"/>
    <x v="0"/>
    <s v="2023-2024"/>
    <x v="1"/>
    <x v="72"/>
    <x v="4"/>
    <x v="4"/>
    <n v="3931"/>
    <x v="0"/>
    <x v="16"/>
    <x v="2"/>
    <x v="2"/>
    <n v="97.83"/>
    <n v="1"/>
  </r>
  <r>
    <x v="104"/>
    <x v="0"/>
    <s v="2023-2024"/>
    <x v="0"/>
    <x v="40"/>
    <x v="4"/>
    <x v="4"/>
    <n v="3353"/>
    <x v="0"/>
    <x v="8"/>
    <x v="6"/>
    <x v="6"/>
    <n v="97.84"/>
    <n v="1"/>
  </r>
  <r>
    <x v="471"/>
    <x v="2"/>
    <s v="2024-2025"/>
    <x v="1"/>
    <x v="57"/>
    <x v="6"/>
    <x v="6"/>
    <n v="5082"/>
    <x v="0"/>
    <x v="13"/>
    <x v="2"/>
    <x v="2"/>
    <n v="97.86"/>
    <n v="1"/>
  </r>
  <r>
    <x v="443"/>
    <x v="1"/>
    <s v="2022-2023"/>
    <x v="0"/>
    <x v="84"/>
    <x v="3"/>
    <x v="3"/>
    <n v="4215"/>
    <x v="0"/>
    <x v="3"/>
    <x v="1"/>
    <x v="1"/>
    <n v="97.86"/>
    <n v="1"/>
  </r>
  <r>
    <x v="500"/>
    <x v="1"/>
    <s v="2022-2023"/>
    <x v="1"/>
    <x v="50"/>
    <x v="4"/>
    <x v="4"/>
    <n v="3179"/>
    <x v="0"/>
    <x v="6"/>
    <x v="3"/>
    <x v="3"/>
    <n v="97.92"/>
    <n v="1"/>
  </r>
  <r>
    <x v="24"/>
    <x v="0"/>
    <s v="2023-2024"/>
    <x v="1"/>
    <x v="17"/>
    <x v="3"/>
    <x v="3"/>
    <n v="4825"/>
    <x v="0"/>
    <x v="12"/>
    <x v="2"/>
    <x v="2"/>
    <n v="97.93"/>
    <n v="1"/>
  </r>
  <r>
    <x v="15"/>
    <x v="0"/>
    <s v="2023-2024"/>
    <x v="1"/>
    <x v="72"/>
    <x v="4"/>
    <x v="4"/>
    <n v="3931"/>
    <x v="0"/>
    <x v="16"/>
    <x v="7"/>
    <x v="7"/>
    <n v="98.13"/>
    <n v="1"/>
  </r>
  <r>
    <x v="136"/>
    <x v="0"/>
    <s v="2023-2024"/>
    <x v="1"/>
    <x v="96"/>
    <x v="4"/>
    <x v="4"/>
    <n v="3690"/>
    <x v="0"/>
    <x v="16"/>
    <x v="3"/>
    <x v="3"/>
    <n v="98.14"/>
    <n v="1"/>
  </r>
  <r>
    <x v="603"/>
    <x v="2"/>
    <s v="2024-2025"/>
    <x v="0"/>
    <x v="69"/>
    <x v="4"/>
    <x v="4"/>
    <n v="3199"/>
    <x v="0"/>
    <x v="6"/>
    <x v="4"/>
    <x v="4"/>
    <n v="98.41"/>
    <n v="1"/>
  </r>
  <r>
    <x v="503"/>
    <x v="0"/>
    <s v="2023-2024"/>
    <x v="0"/>
    <x v="39"/>
    <x v="0"/>
    <x v="0"/>
    <n v="6330"/>
    <x v="0"/>
    <x v="14"/>
    <x v="1"/>
    <x v="1"/>
    <n v="98.740000000000009"/>
    <n v="1"/>
  </r>
  <r>
    <x v="53"/>
    <x v="0"/>
    <s v="2023-2024"/>
    <x v="1"/>
    <x v="93"/>
    <x v="4"/>
    <x v="4"/>
    <n v="3915"/>
    <x v="0"/>
    <x v="16"/>
    <x v="0"/>
    <x v="0"/>
    <n v="98.9"/>
    <n v="1"/>
  </r>
  <r>
    <x v="436"/>
    <x v="2"/>
    <s v="2024-2025"/>
    <x v="1"/>
    <x v="72"/>
    <x v="4"/>
    <x v="4"/>
    <n v="3931"/>
    <x v="0"/>
    <x v="16"/>
    <x v="2"/>
    <x v="2"/>
    <n v="98.93"/>
    <n v="1"/>
  </r>
  <r>
    <x v="390"/>
    <x v="0"/>
    <s v="2023-2024"/>
    <x v="1"/>
    <x v="70"/>
    <x v="4"/>
    <x v="4"/>
    <n v="3400"/>
    <x v="0"/>
    <x v="8"/>
    <x v="5"/>
    <x v="5"/>
    <n v="98.95"/>
    <n v="1"/>
  </r>
  <r>
    <x v="358"/>
    <x v="1"/>
    <s v="2022-2023"/>
    <x v="0"/>
    <x v="96"/>
    <x v="4"/>
    <x v="4"/>
    <n v="3690"/>
    <x v="0"/>
    <x v="16"/>
    <x v="3"/>
    <x v="3"/>
    <n v="98.990000000000009"/>
    <n v="1"/>
  </r>
  <r>
    <x v="229"/>
    <x v="1"/>
    <s v="2022-2023"/>
    <x v="0"/>
    <x v="86"/>
    <x v="0"/>
    <x v="0"/>
    <n v="6725"/>
    <x v="0"/>
    <x v="20"/>
    <x v="3"/>
    <x v="3"/>
    <n v="99.39"/>
    <n v="1"/>
  </r>
  <r>
    <x v="667"/>
    <x v="0"/>
    <s v="2023-2024"/>
    <x v="1"/>
    <x v="56"/>
    <x v="1"/>
    <x v="1"/>
    <n v="2795"/>
    <x v="0"/>
    <x v="11"/>
    <x v="6"/>
    <x v="6"/>
    <n v="99.440000000000012"/>
    <n v="1"/>
  </r>
  <r>
    <x v="613"/>
    <x v="2"/>
    <s v="2024-2025"/>
    <x v="0"/>
    <x v="65"/>
    <x v="1"/>
    <x v="1"/>
    <n v="2131"/>
    <x v="0"/>
    <x v="4"/>
    <x v="4"/>
    <x v="4"/>
    <n v="99.48"/>
    <n v="1"/>
  </r>
  <r>
    <x v="173"/>
    <x v="0"/>
    <s v="2023-2024"/>
    <x v="0"/>
    <x v="76"/>
    <x v="1"/>
    <x v="1"/>
    <n v="2031"/>
    <x v="0"/>
    <x v="5"/>
    <x v="5"/>
    <x v="5"/>
    <n v="99.77000000000001"/>
    <n v="1"/>
  </r>
  <r>
    <x v="61"/>
    <x v="1"/>
    <s v="2022-2023"/>
    <x v="0"/>
    <x v="5"/>
    <x v="1"/>
    <x v="1"/>
    <n v="2067"/>
    <x v="0"/>
    <x v="5"/>
    <x v="1"/>
    <x v="1"/>
    <n v="99.8"/>
    <n v="1"/>
  </r>
  <r>
    <x v="499"/>
    <x v="0"/>
    <s v="2023-2024"/>
    <x v="1"/>
    <x v="47"/>
    <x v="1"/>
    <x v="1"/>
    <n v="2101"/>
    <x v="0"/>
    <x v="4"/>
    <x v="1"/>
    <x v="1"/>
    <n v="99.8"/>
    <n v="1"/>
  </r>
  <r>
    <x v="544"/>
    <x v="0"/>
    <s v="2023-2024"/>
    <x v="0"/>
    <x v="40"/>
    <x v="4"/>
    <x v="4"/>
    <n v="3353"/>
    <x v="0"/>
    <x v="8"/>
    <x v="4"/>
    <x v="4"/>
    <n v="99.95"/>
    <n v="1"/>
  </r>
  <r>
    <x v="54"/>
    <x v="0"/>
    <s v="2023-2024"/>
    <x v="0"/>
    <x v="48"/>
    <x v="3"/>
    <x v="3"/>
    <n v="4566"/>
    <x v="0"/>
    <x v="15"/>
    <x v="1"/>
    <x v="1"/>
    <n v="100"/>
    <n v="1"/>
  </r>
  <r>
    <x v="87"/>
    <x v="0"/>
    <s v="2023-2024"/>
    <x v="0"/>
    <x v="64"/>
    <x v="1"/>
    <x v="1"/>
    <n v="2350"/>
    <x v="0"/>
    <x v="1"/>
    <x v="8"/>
    <x v="8"/>
    <n v="100.38"/>
    <n v="1"/>
  </r>
  <r>
    <x v="246"/>
    <x v="2"/>
    <s v="2024-2025"/>
    <x v="0"/>
    <x v="61"/>
    <x v="6"/>
    <x v="6"/>
    <n v="5343"/>
    <x v="0"/>
    <x v="18"/>
    <x v="3"/>
    <x v="3"/>
    <n v="100.6"/>
    <n v="1"/>
  </r>
  <r>
    <x v="144"/>
    <x v="1"/>
    <s v="2022-2023"/>
    <x v="0"/>
    <x v="69"/>
    <x v="4"/>
    <x v="4"/>
    <n v="3199"/>
    <x v="0"/>
    <x v="6"/>
    <x v="8"/>
    <x v="8"/>
    <n v="100.77"/>
    <n v="1"/>
  </r>
  <r>
    <x v="250"/>
    <x v="0"/>
    <s v="2023-2024"/>
    <x v="0"/>
    <x v="26"/>
    <x v="0"/>
    <x v="0"/>
    <n v="6280"/>
    <x v="0"/>
    <x v="14"/>
    <x v="7"/>
    <x v="7"/>
    <n v="100.83000000000001"/>
    <n v="1"/>
  </r>
  <r>
    <x v="90"/>
    <x v="2"/>
    <s v="2024-2025"/>
    <x v="1"/>
    <x v="15"/>
    <x v="1"/>
    <x v="1"/>
    <n v="2020"/>
    <x v="0"/>
    <x v="5"/>
    <x v="4"/>
    <x v="4"/>
    <n v="101.5"/>
    <n v="1"/>
  </r>
  <r>
    <x v="668"/>
    <x v="2"/>
    <s v="2024-2025"/>
    <x v="1"/>
    <x v="52"/>
    <x v="3"/>
    <x v="3"/>
    <n v="4053"/>
    <x v="0"/>
    <x v="10"/>
    <x v="1"/>
    <x v="1"/>
    <n v="101.55"/>
    <n v="1"/>
  </r>
  <r>
    <x v="214"/>
    <x v="2"/>
    <s v="2024-2025"/>
    <x v="0"/>
    <x v="57"/>
    <x v="6"/>
    <x v="6"/>
    <n v="5082"/>
    <x v="0"/>
    <x v="13"/>
    <x v="6"/>
    <x v="6"/>
    <n v="101.66"/>
    <n v="1"/>
  </r>
  <r>
    <x v="406"/>
    <x v="2"/>
    <s v="2024-2025"/>
    <x v="0"/>
    <x v="21"/>
    <x v="3"/>
    <x v="3"/>
    <n v="4012"/>
    <x v="0"/>
    <x v="10"/>
    <x v="2"/>
    <x v="2"/>
    <n v="101.87"/>
    <n v="1"/>
  </r>
  <r>
    <x v="539"/>
    <x v="2"/>
    <s v="2024-2025"/>
    <x v="1"/>
    <x v="35"/>
    <x v="3"/>
    <x v="3"/>
    <n v="4558"/>
    <x v="0"/>
    <x v="15"/>
    <x v="9"/>
    <x v="9"/>
    <n v="101.88"/>
    <n v="1"/>
  </r>
  <r>
    <x v="314"/>
    <x v="0"/>
    <s v="2023-2024"/>
    <x v="0"/>
    <x v="89"/>
    <x v="4"/>
    <x v="4"/>
    <n v="3136"/>
    <x v="0"/>
    <x v="6"/>
    <x v="3"/>
    <x v="3"/>
    <n v="101.89000000000001"/>
    <n v="1"/>
  </r>
  <r>
    <x v="541"/>
    <x v="0"/>
    <s v="2023-2024"/>
    <x v="1"/>
    <x v="24"/>
    <x v="1"/>
    <x v="1"/>
    <n v="2120"/>
    <x v="0"/>
    <x v="4"/>
    <x v="6"/>
    <x v="6"/>
    <n v="102.33000000000001"/>
    <n v="1"/>
  </r>
  <r>
    <x v="493"/>
    <x v="1"/>
    <s v="2022-2023"/>
    <x v="0"/>
    <x v="24"/>
    <x v="1"/>
    <x v="1"/>
    <n v="2120"/>
    <x v="0"/>
    <x v="4"/>
    <x v="2"/>
    <x v="2"/>
    <n v="102.43"/>
    <n v="1"/>
  </r>
  <r>
    <x v="198"/>
    <x v="2"/>
    <s v="2024-2025"/>
    <x v="1"/>
    <x v="80"/>
    <x v="0"/>
    <x v="0"/>
    <n v="6109"/>
    <x v="0"/>
    <x v="14"/>
    <x v="0"/>
    <x v="0"/>
    <n v="102.62"/>
    <n v="1"/>
  </r>
  <r>
    <x v="669"/>
    <x v="1"/>
    <s v="2022-2023"/>
    <x v="0"/>
    <x v="94"/>
    <x v="5"/>
    <x v="5"/>
    <n v="7250"/>
    <x v="0"/>
    <x v="9"/>
    <x v="2"/>
    <x v="2"/>
    <n v="102.77"/>
    <n v="1"/>
  </r>
  <r>
    <x v="469"/>
    <x v="1"/>
    <s v="2022-2023"/>
    <x v="0"/>
    <x v="11"/>
    <x v="5"/>
    <x v="5"/>
    <n v="7010"/>
    <x v="0"/>
    <x v="9"/>
    <x v="4"/>
    <x v="4"/>
    <n v="102.81"/>
    <n v="1"/>
  </r>
  <r>
    <x v="500"/>
    <x v="1"/>
    <s v="2022-2023"/>
    <x v="0"/>
    <x v="57"/>
    <x v="6"/>
    <x v="6"/>
    <n v="5082"/>
    <x v="0"/>
    <x v="13"/>
    <x v="3"/>
    <x v="3"/>
    <n v="102.89999999999999"/>
    <n v="1"/>
  </r>
  <r>
    <x v="56"/>
    <x v="2"/>
    <s v="2024-2025"/>
    <x v="0"/>
    <x v="21"/>
    <x v="3"/>
    <x v="3"/>
    <n v="4012"/>
    <x v="0"/>
    <x v="10"/>
    <x v="0"/>
    <x v="0"/>
    <n v="102.93"/>
    <n v="1"/>
  </r>
  <r>
    <x v="95"/>
    <x v="1"/>
    <s v="2022-2023"/>
    <x v="0"/>
    <x v="59"/>
    <x v="3"/>
    <x v="3"/>
    <n v="4509"/>
    <x v="0"/>
    <x v="3"/>
    <x v="1"/>
    <x v="1"/>
    <n v="103"/>
    <n v="1"/>
  </r>
  <r>
    <x v="635"/>
    <x v="0"/>
    <s v="2023-2024"/>
    <x v="0"/>
    <x v="31"/>
    <x v="1"/>
    <x v="1"/>
    <n v="2116"/>
    <x v="0"/>
    <x v="4"/>
    <x v="0"/>
    <x v="0"/>
    <n v="103.07"/>
    <n v="1"/>
  </r>
  <r>
    <x v="376"/>
    <x v="1"/>
    <s v="2022-2023"/>
    <x v="1"/>
    <x v="48"/>
    <x v="3"/>
    <x v="3"/>
    <n v="4566"/>
    <x v="0"/>
    <x v="15"/>
    <x v="6"/>
    <x v="6"/>
    <n v="103.77"/>
    <n v="1"/>
  </r>
  <r>
    <x v="117"/>
    <x v="2"/>
    <s v="2024-2025"/>
    <x v="1"/>
    <x v="70"/>
    <x v="4"/>
    <x v="4"/>
    <n v="3400"/>
    <x v="0"/>
    <x v="8"/>
    <x v="7"/>
    <x v="7"/>
    <n v="103.87"/>
    <n v="1"/>
  </r>
  <r>
    <x v="114"/>
    <x v="0"/>
    <s v="2023-2024"/>
    <x v="1"/>
    <x v="93"/>
    <x v="4"/>
    <x v="4"/>
    <n v="3915"/>
    <x v="0"/>
    <x v="16"/>
    <x v="3"/>
    <x v="3"/>
    <n v="103.92"/>
    <n v="1"/>
  </r>
  <r>
    <x v="670"/>
    <x v="0"/>
    <s v="2023-2024"/>
    <x v="0"/>
    <x v="18"/>
    <x v="6"/>
    <x v="6"/>
    <n v="5168"/>
    <x v="0"/>
    <x v="13"/>
    <x v="0"/>
    <x v="0"/>
    <n v="103.92"/>
    <n v="1"/>
  </r>
  <r>
    <x v="217"/>
    <x v="0"/>
    <s v="2023-2024"/>
    <x v="1"/>
    <x v="50"/>
    <x v="4"/>
    <x v="4"/>
    <n v="3179"/>
    <x v="0"/>
    <x v="6"/>
    <x v="3"/>
    <x v="3"/>
    <n v="103.92"/>
    <n v="1"/>
  </r>
  <r>
    <x v="671"/>
    <x v="1"/>
    <s v="2022-2023"/>
    <x v="1"/>
    <x v="53"/>
    <x v="3"/>
    <x v="3"/>
    <n v="4119"/>
    <x v="0"/>
    <x v="10"/>
    <x v="0"/>
    <x v="0"/>
    <n v="103.92"/>
    <n v="1"/>
  </r>
  <r>
    <x v="672"/>
    <x v="0"/>
    <s v="2023-2024"/>
    <x v="1"/>
    <x v="18"/>
    <x v="6"/>
    <x v="6"/>
    <n v="5168"/>
    <x v="0"/>
    <x v="13"/>
    <x v="3"/>
    <x v="3"/>
    <n v="104.47"/>
    <n v="1"/>
  </r>
  <r>
    <x v="596"/>
    <x v="0"/>
    <s v="2023-2024"/>
    <x v="1"/>
    <x v="50"/>
    <x v="4"/>
    <x v="4"/>
    <n v="3179"/>
    <x v="0"/>
    <x v="6"/>
    <x v="7"/>
    <x v="7"/>
    <n v="104.5"/>
    <n v="1"/>
  </r>
  <r>
    <x v="1"/>
    <x v="0"/>
    <s v="2023-2024"/>
    <x v="0"/>
    <x v="13"/>
    <x v="1"/>
    <x v="1"/>
    <n v="2480"/>
    <x v="0"/>
    <x v="1"/>
    <x v="4"/>
    <x v="4"/>
    <n v="104.73"/>
    <n v="1"/>
  </r>
  <r>
    <x v="278"/>
    <x v="0"/>
    <s v="2023-2024"/>
    <x v="0"/>
    <x v="67"/>
    <x v="3"/>
    <x v="3"/>
    <n v="4551"/>
    <x v="0"/>
    <x v="15"/>
    <x v="8"/>
    <x v="8"/>
    <n v="104.77"/>
    <n v="1"/>
  </r>
  <r>
    <x v="673"/>
    <x v="2"/>
    <s v="2024-2025"/>
    <x v="1"/>
    <x v="80"/>
    <x v="0"/>
    <x v="0"/>
    <n v="6109"/>
    <x v="0"/>
    <x v="14"/>
    <x v="1"/>
    <x v="1"/>
    <n v="104.79"/>
    <n v="1"/>
  </r>
  <r>
    <x v="252"/>
    <x v="1"/>
    <s v="2022-2023"/>
    <x v="0"/>
    <x v="15"/>
    <x v="1"/>
    <x v="1"/>
    <n v="2020"/>
    <x v="0"/>
    <x v="5"/>
    <x v="1"/>
    <x v="1"/>
    <n v="104.79"/>
    <n v="1"/>
  </r>
  <r>
    <x v="649"/>
    <x v="1"/>
    <s v="2022-2023"/>
    <x v="0"/>
    <x v="96"/>
    <x v="4"/>
    <x v="4"/>
    <n v="3690"/>
    <x v="0"/>
    <x v="16"/>
    <x v="1"/>
    <x v="1"/>
    <n v="104.79"/>
    <n v="1"/>
  </r>
  <r>
    <x v="324"/>
    <x v="0"/>
    <s v="2023-2024"/>
    <x v="0"/>
    <x v="61"/>
    <x v="6"/>
    <x v="6"/>
    <n v="5343"/>
    <x v="0"/>
    <x v="18"/>
    <x v="2"/>
    <x v="2"/>
    <n v="104.84"/>
    <n v="1"/>
  </r>
  <r>
    <x v="159"/>
    <x v="0"/>
    <s v="2023-2024"/>
    <x v="0"/>
    <x v="16"/>
    <x v="0"/>
    <x v="0"/>
    <n v="6030"/>
    <x v="0"/>
    <x v="0"/>
    <x v="4"/>
    <x v="4"/>
    <n v="104.89000000000001"/>
    <n v="1"/>
  </r>
  <r>
    <x v="445"/>
    <x v="0"/>
    <s v="2023-2024"/>
    <x v="1"/>
    <x v="16"/>
    <x v="0"/>
    <x v="0"/>
    <n v="6030"/>
    <x v="0"/>
    <x v="0"/>
    <x v="4"/>
    <x v="4"/>
    <n v="104.9"/>
    <n v="1"/>
  </r>
  <r>
    <x v="651"/>
    <x v="0"/>
    <s v="2023-2024"/>
    <x v="0"/>
    <x v="64"/>
    <x v="1"/>
    <x v="1"/>
    <n v="2350"/>
    <x v="0"/>
    <x v="1"/>
    <x v="3"/>
    <x v="3"/>
    <n v="104.93"/>
    <n v="1"/>
  </r>
  <r>
    <x v="353"/>
    <x v="1"/>
    <s v="2022-2023"/>
    <x v="1"/>
    <x v="80"/>
    <x v="0"/>
    <x v="0"/>
    <n v="6109"/>
    <x v="0"/>
    <x v="14"/>
    <x v="0"/>
    <x v="0"/>
    <n v="104.93"/>
    <n v="1"/>
  </r>
  <r>
    <x v="129"/>
    <x v="0"/>
    <s v="2023-2024"/>
    <x v="1"/>
    <x v="20"/>
    <x v="4"/>
    <x v="4"/>
    <n v="3429"/>
    <x v="0"/>
    <x v="8"/>
    <x v="9"/>
    <x v="9"/>
    <n v="104.93"/>
    <n v="1"/>
  </r>
  <r>
    <x v="573"/>
    <x v="1"/>
    <s v="2022-2023"/>
    <x v="1"/>
    <x v="16"/>
    <x v="0"/>
    <x v="0"/>
    <n v="6030"/>
    <x v="0"/>
    <x v="0"/>
    <x v="2"/>
    <x v="2"/>
    <n v="104.98"/>
    <n v="1"/>
  </r>
  <r>
    <x v="335"/>
    <x v="1"/>
    <s v="2022-2023"/>
    <x v="1"/>
    <x v="45"/>
    <x v="3"/>
    <x v="3"/>
    <n v="4570"/>
    <x v="0"/>
    <x v="15"/>
    <x v="1"/>
    <x v="1"/>
    <n v="105.37"/>
    <n v="1"/>
  </r>
  <r>
    <x v="395"/>
    <x v="1"/>
    <s v="2022-2023"/>
    <x v="0"/>
    <x v="21"/>
    <x v="3"/>
    <x v="3"/>
    <n v="4012"/>
    <x v="0"/>
    <x v="10"/>
    <x v="3"/>
    <x v="3"/>
    <n v="105.4"/>
    <n v="1"/>
  </r>
  <r>
    <x v="305"/>
    <x v="0"/>
    <s v="2023-2024"/>
    <x v="1"/>
    <x v="56"/>
    <x v="1"/>
    <x v="1"/>
    <n v="2795"/>
    <x v="0"/>
    <x v="11"/>
    <x v="2"/>
    <x v="2"/>
    <n v="105.47"/>
    <n v="1"/>
  </r>
  <r>
    <x v="674"/>
    <x v="2"/>
    <s v="2024-2025"/>
    <x v="0"/>
    <x v="91"/>
    <x v="1"/>
    <x v="1"/>
    <n v="2064"/>
    <x v="0"/>
    <x v="5"/>
    <x v="2"/>
    <x v="2"/>
    <n v="105.76"/>
    <n v="1"/>
  </r>
  <r>
    <x v="607"/>
    <x v="0"/>
    <s v="2023-2024"/>
    <x v="1"/>
    <x v="74"/>
    <x v="1"/>
    <x v="1"/>
    <n v="2485"/>
    <x v="0"/>
    <x v="1"/>
    <x v="7"/>
    <x v="7"/>
    <n v="105.82"/>
    <n v="1"/>
  </r>
  <r>
    <x v="675"/>
    <x v="2"/>
    <s v="2024-2025"/>
    <x v="0"/>
    <x v="34"/>
    <x v="4"/>
    <x v="4"/>
    <n v="3018"/>
    <x v="0"/>
    <x v="7"/>
    <x v="6"/>
    <x v="6"/>
    <n v="105.84"/>
    <n v="1"/>
  </r>
  <r>
    <x v="406"/>
    <x v="2"/>
    <s v="2024-2025"/>
    <x v="1"/>
    <x v="86"/>
    <x v="0"/>
    <x v="0"/>
    <n v="6725"/>
    <x v="0"/>
    <x v="20"/>
    <x v="6"/>
    <x v="6"/>
    <n v="105.88"/>
    <n v="1"/>
  </r>
  <r>
    <x v="223"/>
    <x v="1"/>
    <s v="2022-2023"/>
    <x v="1"/>
    <x v="82"/>
    <x v="3"/>
    <x v="3"/>
    <n v="4655"/>
    <x v="0"/>
    <x v="17"/>
    <x v="6"/>
    <x v="6"/>
    <n v="105.88"/>
    <n v="1"/>
  </r>
  <r>
    <x v="384"/>
    <x v="1"/>
    <s v="2022-2023"/>
    <x v="0"/>
    <x v="18"/>
    <x v="6"/>
    <x v="6"/>
    <n v="5168"/>
    <x v="0"/>
    <x v="13"/>
    <x v="9"/>
    <x v="9"/>
    <n v="105.91000000000001"/>
    <n v="1"/>
  </r>
  <r>
    <x v="632"/>
    <x v="2"/>
    <s v="2024-2025"/>
    <x v="1"/>
    <x v="41"/>
    <x v="5"/>
    <x v="5"/>
    <n v="7320"/>
    <x v="0"/>
    <x v="9"/>
    <x v="7"/>
    <x v="7"/>
    <n v="105.92"/>
    <n v="1"/>
  </r>
  <r>
    <x v="675"/>
    <x v="2"/>
    <s v="2024-2025"/>
    <x v="1"/>
    <x v="55"/>
    <x v="3"/>
    <x v="3"/>
    <n v="4703"/>
    <x v="0"/>
    <x v="17"/>
    <x v="3"/>
    <x v="3"/>
    <n v="106.35"/>
    <n v="1"/>
  </r>
  <r>
    <x v="546"/>
    <x v="2"/>
    <s v="2024-2025"/>
    <x v="0"/>
    <x v="8"/>
    <x v="1"/>
    <x v="1"/>
    <n v="2158"/>
    <x v="0"/>
    <x v="4"/>
    <x v="3"/>
    <x v="3"/>
    <n v="106.94"/>
    <n v="1"/>
  </r>
  <r>
    <x v="173"/>
    <x v="0"/>
    <s v="2023-2024"/>
    <x v="0"/>
    <x v="3"/>
    <x v="3"/>
    <x v="3"/>
    <n v="4220"/>
    <x v="0"/>
    <x v="3"/>
    <x v="1"/>
    <x v="1"/>
    <n v="106.99000000000001"/>
    <n v="1"/>
  </r>
  <r>
    <x v="308"/>
    <x v="1"/>
    <s v="2022-2023"/>
    <x v="0"/>
    <x v="44"/>
    <x v="4"/>
    <x v="4"/>
    <n v="3977"/>
    <x v="0"/>
    <x v="16"/>
    <x v="2"/>
    <x v="2"/>
    <n v="107.78"/>
    <n v="1"/>
  </r>
  <r>
    <x v="132"/>
    <x v="0"/>
    <s v="2023-2024"/>
    <x v="1"/>
    <x v="42"/>
    <x v="3"/>
    <x v="3"/>
    <n v="4870"/>
    <x v="0"/>
    <x v="12"/>
    <x v="2"/>
    <x v="2"/>
    <n v="107.9"/>
    <n v="1"/>
  </r>
  <r>
    <x v="663"/>
    <x v="0"/>
    <s v="2023-2024"/>
    <x v="0"/>
    <x v="15"/>
    <x v="1"/>
    <x v="1"/>
    <n v="2020"/>
    <x v="0"/>
    <x v="5"/>
    <x v="2"/>
    <x v="2"/>
    <n v="107.9"/>
    <n v="1"/>
  </r>
  <r>
    <x v="3"/>
    <x v="0"/>
    <s v="2023-2024"/>
    <x v="1"/>
    <x v="74"/>
    <x v="1"/>
    <x v="1"/>
    <n v="2485"/>
    <x v="0"/>
    <x v="1"/>
    <x v="3"/>
    <x v="3"/>
    <n v="108.44"/>
    <n v="1"/>
  </r>
  <r>
    <x v="535"/>
    <x v="1"/>
    <s v="2022-2023"/>
    <x v="0"/>
    <x v="18"/>
    <x v="6"/>
    <x v="6"/>
    <n v="5168"/>
    <x v="0"/>
    <x v="13"/>
    <x v="4"/>
    <x v="4"/>
    <n v="108.46000000000001"/>
    <n v="1"/>
  </r>
  <r>
    <x v="612"/>
    <x v="0"/>
    <s v="2023-2024"/>
    <x v="0"/>
    <x v="51"/>
    <x v="4"/>
    <x v="4"/>
    <n v="3630"/>
    <x v="0"/>
    <x v="16"/>
    <x v="4"/>
    <x v="4"/>
    <n v="108.76"/>
    <n v="1"/>
  </r>
  <r>
    <x v="598"/>
    <x v="1"/>
    <s v="2022-2023"/>
    <x v="1"/>
    <x v="74"/>
    <x v="1"/>
    <x v="1"/>
    <n v="2485"/>
    <x v="0"/>
    <x v="1"/>
    <x v="1"/>
    <x v="1"/>
    <n v="108.78"/>
    <n v="1"/>
  </r>
  <r>
    <x v="457"/>
    <x v="1"/>
    <s v="2022-2023"/>
    <x v="0"/>
    <x v="39"/>
    <x v="0"/>
    <x v="0"/>
    <n v="6330"/>
    <x v="0"/>
    <x v="14"/>
    <x v="9"/>
    <x v="9"/>
    <n v="108.87"/>
    <n v="1"/>
  </r>
  <r>
    <x v="224"/>
    <x v="1"/>
    <s v="2022-2023"/>
    <x v="1"/>
    <x v="9"/>
    <x v="4"/>
    <x v="4"/>
    <n v="3076"/>
    <x v="0"/>
    <x v="7"/>
    <x v="0"/>
    <x v="0"/>
    <n v="108.91"/>
    <n v="1"/>
  </r>
  <r>
    <x v="542"/>
    <x v="2"/>
    <s v="2024-2025"/>
    <x v="1"/>
    <x v="74"/>
    <x v="1"/>
    <x v="1"/>
    <n v="2485"/>
    <x v="0"/>
    <x v="1"/>
    <x v="1"/>
    <x v="1"/>
    <n v="109.04"/>
    <n v="1"/>
  </r>
  <r>
    <x v="676"/>
    <x v="1"/>
    <s v="2022-2023"/>
    <x v="0"/>
    <x v="10"/>
    <x v="4"/>
    <x v="4"/>
    <n v="3551"/>
    <x v="0"/>
    <x v="8"/>
    <x v="6"/>
    <x v="6"/>
    <n v="109.08"/>
    <n v="1"/>
  </r>
  <r>
    <x v="480"/>
    <x v="0"/>
    <s v="2023-2024"/>
    <x v="0"/>
    <x v="64"/>
    <x v="1"/>
    <x v="1"/>
    <n v="2350"/>
    <x v="0"/>
    <x v="1"/>
    <x v="6"/>
    <x v="6"/>
    <n v="109.69999999999999"/>
    <n v="1"/>
  </r>
  <r>
    <x v="260"/>
    <x v="1"/>
    <s v="2022-2023"/>
    <x v="1"/>
    <x v="4"/>
    <x v="1"/>
    <x v="1"/>
    <n v="2154"/>
    <x v="0"/>
    <x v="4"/>
    <x v="6"/>
    <x v="6"/>
    <n v="109.69999999999999"/>
    <n v="1"/>
  </r>
  <r>
    <x v="132"/>
    <x v="0"/>
    <s v="2023-2024"/>
    <x v="1"/>
    <x v="28"/>
    <x v="1"/>
    <x v="1"/>
    <n v="2830"/>
    <x v="0"/>
    <x v="11"/>
    <x v="3"/>
    <x v="3"/>
    <n v="109.78999999999999"/>
    <n v="1"/>
  </r>
  <r>
    <x v="194"/>
    <x v="2"/>
    <s v="2024-2025"/>
    <x v="1"/>
    <x v="60"/>
    <x v="1"/>
    <x v="1"/>
    <n v="2541"/>
    <x v="0"/>
    <x v="2"/>
    <x v="3"/>
    <x v="3"/>
    <n v="109.83"/>
    <n v="1"/>
  </r>
  <r>
    <x v="81"/>
    <x v="0"/>
    <s v="2023-2024"/>
    <x v="1"/>
    <x v="43"/>
    <x v="1"/>
    <x v="1"/>
    <n v="2560"/>
    <x v="0"/>
    <x v="2"/>
    <x v="4"/>
    <x v="4"/>
    <n v="109.89"/>
    <n v="1"/>
  </r>
  <r>
    <x v="515"/>
    <x v="0"/>
    <s v="2023-2024"/>
    <x v="0"/>
    <x v="62"/>
    <x v="0"/>
    <x v="0"/>
    <n v="6112"/>
    <x v="0"/>
    <x v="14"/>
    <x v="3"/>
    <x v="3"/>
    <n v="109.91"/>
    <n v="1"/>
  </r>
  <r>
    <x v="114"/>
    <x v="0"/>
    <s v="2023-2024"/>
    <x v="1"/>
    <x v="3"/>
    <x v="3"/>
    <x v="3"/>
    <n v="4220"/>
    <x v="0"/>
    <x v="3"/>
    <x v="3"/>
    <x v="3"/>
    <n v="109.95"/>
    <n v="1"/>
  </r>
  <r>
    <x v="551"/>
    <x v="0"/>
    <s v="2023-2024"/>
    <x v="0"/>
    <x v="94"/>
    <x v="5"/>
    <x v="5"/>
    <n v="7250"/>
    <x v="0"/>
    <x v="9"/>
    <x v="3"/>
    <x v="3"/>
    <n v="110.22"/>
    <n v="1"/>
  </r>
  <r>
    <x v="288"/>
    <x v="1"/>
    <s v="2022-2023"/>
    <x v="1"/>
    <x v="23"/>
    <x v="1"/>
    <x v="1"/>
    <n v="2650"/>
    <x v="0"/>
    <x v="11"/>
    <x v="1"/>
    <x v="1"/>
    <n v="110.41"/>
    <n v="1"/>
  </r>
  <r>
    <x v="599"/>
    <x v="2"/>
    <s v="2024-2025"/>
    <x v="0"/>
    <x v="31"/>
    <x v="1"/>
    <x v="1"/>
    <n v="2116"/>
    <x v="0"/>
    <x v="4"/>
    <x v="6"/>
    <x v="6"/>
    <n v="110.62"/>
    <n v="1"/>
  </r>
  <r>
    <x v="587"/>
    <x v="0"/>
    <s v="2023-2024"/>
    <x v="1"/>
    <x v="48"/>
    <x v="3"/>
    <x v="3"/>
    <n v="4566"/>
    <x v="0"/>
    <x v="15"/>
    <x v="2"/>
    <x v="2"/>
    <n v="110.63000000000001"/>
    <n v="1"/>
  </r>
  <r>
    <x v="206"/>
    <x v="2"/>
    <s v="2024-2025"/>
    <x v="0"/>
    <x v="51"/>
    <x v="4"/>
    <x v="4"/>
    <n v="3630"/>
    <x v="0"/>
    <x v="16"/>
    <x v="7"/>
    <x v="7"/>
    <n v="111.25"/>
    <n v="1"/>
  </r>
  <r>
    <x v="677"/>
    <x v="0"/>
    <s v="2023-2024"/>
    <x v="1"/>
    <x v="79"/>
    <x v="6"/>
    <x v="6"/>
    <n v="5290"/>
    <x v="0"/>
    <x v="18"/>
    <x v="0"/>
    <x v="0"/>
    <n v="111.27000000000001"/>
    <n v="1"/>
  </r>
  <r>
    <x v="115"/>
    <x v="0"/>
    <s v="2023-2024"/>
    <x v="1"/>
    <x v="70"/>
    <x v="4"/>
    <x v="4"/>
    <n v="3400"/>
    <x v="0"/>
    <x v="8"/>
    <x v="2"/>
    <x v="2"/>
    <n v="111.39"/>
    <n v="1"/>
  </r>
  <r>
    <x v="2"/>
    <x v="1"/>
    <s v="2022-2023"/>
    <x v="1"/>
    <x v="87"/>
    <x v="2"/>
    <x v="2"/>
    <n v="2609"/>
    <x v="0"/>
    <x v="2"/>
    <x v="2"/>
    <x v="2"/>
    <n v="111.7"/>
    <n v="1"/>
  </r>
  <r>
    <x v="579"/>
    <x v="0"/>
    <s v="2023-2024"/>
    <x v="0"/>
    <x v="11"/>
    <x v="5"/>
    <x v="5"/>
    <n v="7010"/>
    <x v="0"/>
    <x v="9"/>
    <x v="1"/>
    <x v="1"/>
    <n v="111.72"/>
    <n v="1"/>
  </r>
  <r>
    <x v="522"/>
    <x v="0"/>
    <s v="2023-2024"/>
    <x v="0"/>
    <x v="13"/>
    <x v="1"/>
    <x v="1"/>
    <n v="2480"/>
    <x v="0"/>
    <x v="1"/>
    <x v="4"/>
    <x v="4"/>
    <n v="111.75"/>
    <n v="1"/>
  </r>
  <r>
    <x v="325"/>
    <x v="1"/>
    <s v="2022-2023"/>
    <x v="0"/>
    <x v="77"/>
    <x v="5"/>
    <x v="5"/>
    <n v="7018"/>
    <x v="0"/>
    <x v="9"/>
    <x v="2"/>
    <x v="2"/>
    <n v="111.79"/>
    <n v="1"/>
  </r>
  <r>
    <x v="653"/>
    <x v="0"/>
    <s v="2023-2024"/>
    <x v="0"/>
    <x v="21"/>
    <x v="3"/>
    <x v="3"/>
    <n v="4012"/>
    <x v="0"/>
    <x v="10"/>
    <x v="4"/>
    <x v="4"/>
    <n v="111.83"/>
    <n v="1"/>
  </r>
  <r>
    <x v="597"/>
    <x v="0"/>
    <s v="2023-2024"/>
    <x v="1"/>
    <x v="4"/>
    <x v="1"/>
    <x v="1"/>
    <n v="2154"/>
    <x v="0"/>
    <x v="4"/>
    <x v="2"/>
    <x v="2"/>
    <n v="111.86"/>
    <n v="1"/>
  </r>
  <r>
    <x v="595"/>
    <x v="0"/>
    <s v="2023-2024"/>
    <x v="0"/>
    <x v="19"/>
    <x v="1"/>
    <x v="1"/>
    <n v="2800"/>
    <x v="0"/>
    <x v="11"/>
    <x v="1"/>
    <x v="1"/>
    <n v="112"/>
    <n v="1"/>
  </r>
  <r>
    <x v="506"/>
    <x v="0"/>
    <s v="2023-2024"/>
    <x v="0"/>
    <x v="2"/>
    <x v="2"/>
    <x v="2"/>
    <n v="2617"/>
    <x v="0"/>
    <x v="2"/>
    <x v="2"/>
    <x v="2"/>
    <n v="112.14"/>
    <n v="1"/>
  </r>
  <r>
    <x v="572"/>
    <x v="0"/>
    <s v="2023-2024"/>
    <x v="0"/>
    <x v="92"/>
    <x v="3"/>
    <x v="3"/>
    <n v="4305"/>
    <x v="0"/>
    <x v="3"/>
    <x v="7"/>
    <x v="7"/>
    <n v="112.37"/>
    <n v="1"/>
  </r>
  <r>
    <x v="419"/>
    <x v="2"/>
    <s v="2024-2025"/>
    <x v="1"/>
    <x v="92"/>
    <x v="3"/>
    <x v="3"/>
    <n v="4305"/>
    <x v="0"/>
    <x v="3"/>
    <x v="2"/>
    <x v="2"/>
    <n v="112.64"/>
    <n v="1"/>
  </r>
  <r>
    <x v="118"/>
    <x v="1"/>
    <s v="2022-2023"/>
    <x v="0"/>
    <x v="37"/>
    <x v="1"/>
    <x v="1"/>
    <n v="2750"/>
    <x v="0"/>
    <x v="11"/>
    <x v="2"/>
    <x v="2"/>
    <n v="112.78"/>
    <n v="1"/>
  </r>
  <r>
    <x v="231"/>
    <x v="0"/>
    <s v="2023-2024"/>
    <x v="1"/>
    <x v="70"/>
    <x v="4"/>
    <x v="4"/>
    <n v="3400"/>
    <x v="0"/>
    <x v="8"/>
    <x v="3"/>
    <x v="3"/>
    <n v="112.92"/>
    <n v="1"/>
  </r>
  <r>
    <x v="334"/>
    <x v="2"/>
    <s v="2024-2025"/>
    <x v="0"/>
    <x v="55"/>
    <x v="3"/>
    <x v="3"/>
    <n v="4703"/>
    <x v="0"/>
    <x v="17"/>
    <x v="7"/>
    <x v="7"/>
    <n v="113.67999999999999"/>
    <n v="1"/>
  </r>
  <r>
    <x v="274"/>
    <x v="0"/>
    <s v="2023-2024"/>
    <x v="1"/>
    <x v="43"/>
    <x v="1"/>
    <x v="1"/>
    <n v="2560"/>
    <x v="0"/>
    <x v="2"/>
    <x v="1"/>
    <x v="1"/>
    <n v="113.75999999999999"/>
    <n v="1"/>
  </r>
  <r>
    <x v="339"/>
    <x v="2"/>
    <s v="2024-2025"/>
    <x v="1"/>
    <x v="4"/>
    <x v="1"/>
    <x v="1"/>
    <n v="2154"/>
    <x v="0"/>
    <x v="4"/>
    <x v="0"/>
    <x v="0"/>
    <n v="113.81"/>
    <n v="1"/>
  </r>
  <r>
    <x v="439"/>
    <x v="0"/>
    <s v="2023-2024"/>
    <x v="1"/>
    <x v="72"/>
    <x v="4"/>
    <x v="4"/>
    <n v="3931"/>
    <x v="0"/>
    <x v="16"/>
    <x v="5"/>
    <x v="5"/>
    <n v="113.89"/>
    <n v="1"/>
  </r>
  <r>
    <x v="65"/>
    <x v="2"/>
    <s v="2024-2025"/>
    <x v="1"/>
    <x v="72"/>
    <x v="4"/>
    <x v="4"/>
    <n v="3931"/>
    <x v="0"/>
    <x v="16"/>
    <x v="3"/>
    <x v="3"/>
    <n v="113.91"/>
    <n v="1"/>
  </r>
  <r>
    <x v="248"/>
    <x v="0"/>
    <s v="2023-2024"/>
    <x v="0"/>
    <x v="70"/>
    <x v="4"/>
    <x v="4"/>
    <n v="3400"/>
    <x v="0"/>
    <x v="8"/>
    <x v="7"/>
    <x v="7"/>
    <n v="114.42999999999999"/>
    <n v="1"/>
  </r>
  <r>
    <x v="299"/>
    <x v="1"/>
    <s v="2022-2023"/>
    <x v="1"/>
    <x v="4"/>
    <x v="1"/>
    <x v="1"/>
    <n v="2154"/>
    <x v="0"/>
    <x v="4"/>
    <x v="2"/>
    <x v="2"/>
    <n v="114.78"/>
    <n v="1"/>
  </r>
  <r>
    <x v="603"/>
    <x v="2"/>
    <s v="2024-2025"/>
    <x v="1"/>
    <x v="19"/>
    <x v="1"/>
    <x v="1"/>
    <n v="2800"/>
    <x v="0"/>
    <x v="11"/>
    <x v="8"/>
    <x v="8"/>
    <n v="114.82000000000001"/>
    <n v="1"/>
  </r>
  <r>
    <x v="319"/>
    <x v="0"/>
    <s v="2023-2024"/>
    <x v="0"/>
    <x v="85"/>
    <x v="0"/>
    <x v="0"/>
    <n v="6530"/>
    <x v="0"/>
    <x v="20"/>
    <x v="3"/>
    <x v="3"/>
    <n v="115.41"/>
    <n v="1"/>
  </r>
  <r>
    <x v="678"/>
    <x v="1"/>
    <s v="2022-2023"/>
    <x v="1"/>
    <x v="30"/>
    <x v="4"/>
    <x v="4"/>
    <n v="3131"/>
    <x v="0"/>
    <x v="6"/>
    <x v="0"/>
    <x v="0"/>
    <n v="115.62"/>
    <n v="1"/>
  </r>
  <r>
    <x v="319"/>
    <x v="0"/>
    <s v="2023-2024"/>
    <x v="0"/>
    <x v="66"/>
    <x v="3"/>
    <x v="3"/>
    <n v="4883"/>
    <x v="0"/>
    <x v="12"/>
    <x v="6"/>
    <x v="6"/>
    <n v="115.67"/>
    <n v="1"/>
  </r>
  <r>
    <x v="286"/>
    <x v="0"/>
    <s v="2023-2024"/>
    <x v="1"/>
    <x v="52"/>
    <x v="3"/>
    <x v="3"/>
    <n v="4053"/>
    <x v="0"/>
    <x v="10"/>
    <x v="4"/>
    <x v="4"/>
    <n v="115.7"/>
    <n v="1"/>
  </r>
  <r>
    <x v="474"/>
    <x v="0"/>
    <s v="2023-2024"/>
    <x v="0"/>
    <x v="1"/>
    <x v="1"/>
    <x v="1"/>
    <n v="2478"/>
    <x v="0"/>
    <x v="1"/>
    <x v="5"/>
    <x v="5"/>
    <n v="115.71"/>
    <n v="1"/>
  </r>
  <r>
    <x v="440"/>
    <x v="0"/>
    <s v="2023-2024"/>
    <x v="0"/>
    <x v="34"/>
    <x v="4"/>
    <x v="4"/>
    <n v="3018"/>
    <x v="0"/>
    <x v="7"/>
    <x v="3"/>
    <x v="3"/>
    <n v="115.85"/>
    <n v="1"/>
  </r>
  <r>
    <x v="498"/>
    <x v="0"/>
    <s v="2023-2024"/>
    <x v="1"/>
    <x v="14"/>
    <x v="1"/>
    <x v="1"/>
    <n v="2790"/>
    <x v="0"/>
    <x v="11"/>
    <x v="0"/>
    <x v="0"/>
    <n v="115.92"/>
    <n v="1"/>
  </r>
  <r>
    <x v="523"/>
    <x v="1"/>
    <s v="2022-2023"/>
    <x v="1"/>
    <x v="22"/>
    <x v="1"/>
    <x v="1"/>
    <n v="2539"/>
    <x v="0"/>
    <x v="2"/>
    <x v="3"/>
    <x v="3"/>
    <n v="115.93"/>
    <n v="1"/>
  </r>
  <r>
    <x v="620"/>
    <x v="1"/>
    <s v="2022-2023"/>
    <x v="1"/>
    <x v="23"/>
    <x v="1"/>
    <x v="1"/>
    <n v="2650"/>
    <x v="0"/>
    <x v="11"/>
    <x v="7"/>
    <x v="7"/>
    <n v="116.57"/>
    <n v="1"/>
  </r>
  <r>
    <x v="404"/>
    <x v="1"/>
    <s v="2022-2023"/>
    <x v="1"/>
    <x v="47"/>
    <x v="1"/>
    <x v="1"/>
    <n v="2101"/>
    <x v="0"/>
    <x v="4"/>
    <x v="6"/>
    <x v="6"/>
    <n v="116.71000000000001"/>
    <n v="1"/>
  </r>
  <r>
    <x v="543"/>
    <x v="0"/>
    <s v="2023-2024"/>
    <x v="0"/>
    <x v="52"/>
    <x v="3"/>
    <x v="3"/>
    <n v="4053"/>
    <x v="0"/>
    <x v="10"/>
    <x v="1"/>
    <x v="1"/>
    <n v="116.71000000000001"/>
    <n v="1"/>
  </r>
  <r>
    <x v="36"/>
    <x v="2"/>
    <s v="2024-2025"/>
    <x v="0"/>
    <x v="51"/>
    <x v="4"/>
    <x v="4"/>
    <n v="3630"/>
    <x v="0"/>
    <x v="16"/>
    <x v="6"/>
    <x v="6"/>
    <n v="116.8"/>
    <n v="1"/>
  </r>
  <r>
    <x v="44"/>
    <x v="0"/>
    <s v="2023-2024"/>
    <x v="0"/>
    <x v="67"/>
    <x v="3"/>
    <x v="3"/>
    <n v="4551"/>
    <x v="0"/>
    <x v="15"/>
    <x v="9"/>
    <x v="9"/>
    <n v="116.86"/>
    <n v="1"/>
  </r>
  <r>
    <x v="624"/>
    <x v="2"/>
    <s v="2024-2025"/>
    <x v="0"/>
    <x v="25"/>
    <x v="4"/>
    <x v="4"/>
    <n v="3550"/>
    <x v="0"/>
    <x v="8"/>
    <x v="0"/>
    <x v="0"/>
    <n v="116.91"/>
    <n v="1"/>
  </r>
  <r>
    <x v="561"/>
    <x v="0"/>
    <s v="2023-2024"/>
    <x v="1"/>
    <x v="70"/>
    <x v="4"/>
    <x v="4"/>
    <n v="3400"/>
    <x v="0"/>
    <x v="8"/>
    <x v="4"/>
    <x v="4"/>
    <n v="116.91"/>
    <n v="1"/>
  </r>
  <r>
    <x v="395"/>
    <x v="1"/>
    <s v="2022-2023"/>
    <x v="0"/>
    <x v="7"/>
    <x v="4"/>
    <x v="4"/>
    <n v="3175"/>
    <x v="0"/>
    <x v="6"/>
    <x v="9"/>
    <x v="9"/>
    <n v="117.41"/>
    <n v="1"/>
  </r>
  <r>
    <x v="679"/>
    <x v="0"/>
    <s v="2023-2024"/>
    <x v="0"/>
    <x v="33"/>
    <x v="4"/>
    <x v="4"/>
    <n v="3280"/>
    <x v="0"/>
    <x v="8"/>
    <x v="3"/>
    <x v="3"/>
    <n v="117.44"/>
    <n v="1"/>
  </r>
  <r>
    <x v="432"/>
    <x v="0"/>
    <s v="2023-2024"/>
    <x v="0"/>
    <x v="27"/>
    <x v="4"/>
    <x v="4"/>
    <n v="3066"/>
    <x v="0"/>
    <x v="7"/>
    <x v="4"/>
    <x v="4"/>
    <n v="117.63"/>
    <n v="1"/>
  </r>
  <r>
    <x v="530"/>
    <x v="1"/>
    <s v="2022-2023"/>
    <x v="0"/>
    <x v="64"/>
    <x v="1"/>
    <x v="1"/>
    <n v="2350"/>
    <x v="0"/>
    <x v="1"/>
    <x v="3"/>
    <x v="3"/>
    <n v="117.72"/>
    <n v="1"/>
  </r>
  <r>
    <x v="370"/>
    <x v="2"/>
    <s v="2024-2025"/>
    <x v="0"/>
    <x v="26"/>
    <x v="0"/>
    <x v="0"/>
    <n v="6280"/>
    <x v="0"/>
    <x v="14"/>
    <x v="3"/>
    <x v="3"/>
    <n v="117.99"/>
    <n v="1"/>
  </r>
  <r>
    <x v="462"/>
    <x v="1"/>
    <s v="2022-2023"/>
    <x v="0"/>
    <x v="44"/>
    <x v="4"/>
    <x v="4"/>
    <n v="3977"/>
    <x v="0"/>
    <x v="16"/>
    <x v="3"/>
    <x v="3"/>
    <n v="118.5"/>
    <n v="1"/>
  </r>
  <r>
    <x v="107"/>
    <x v="1"/>
    <s v="2022-2023"/>
    <x v="0"/>
    <x v="84"/>
    <x v="3"/>
    <x v="3"/>
    <n v="4215"/>
    <x v="0"/>
    <x v="3"/>
    <x v="1"/>
    <x v="1"/>
    <n v="118.5"/>
    <n v="1"/>
  </r>
  <r>
    <x v="668"/>
    <x v="2"/>
    <s v="2024-2025"/>
    <x v="1"/>
    <x v="41"/>
    <x v="5"/>
    <x v="5"/>
    <n v="7320"/>
    <x v="0"/>
    <x v="9"/>
    <x v="6"/>
    <x v="6"/>
    <n v="118.75"/>
    <n v="1"/>
  </r>
  <r>
    <x v="537"/>
    <x v="1"/>
    <s v="2022-2023"/>
    <x v="1"/>
    <x v="16"/>
    <x v="0"/>
    <x v="0"/>
    <n v="6030"/>
    <x v="0"/>
    <x v="0"/>
    <x v="9"/>
    <x v="9"/>
    <n v="118.8"/>
    <n v="1"/>
  </r>
  <r>
    <x v="680"/>
    <x v="0"/>
    <s v="2023-2024"/>
    <x v="0"/>
    <x v="73"/>
    <x v="6"/>
    <x v="6"/>
    <n v="5607"/>
    <x v="0"/>
    <x v="18"/>
    <x v="3"/>
    <x v="3"/>
    <n v="118.82"/>
    <n v="1"/>
  </r>
  <r>
    <x v="183"/>
    <x v="0"/>
    <s v="2023-2024"/>
    <x v="1"/>
    <x v="77"/>
    <x v="5"/>
    <x v="5"/>
    <n v="7018"/>
    <x v="0"/>
    <x v="9"/>
    <x v="6"/>
    <x v="6"/>
    <n v="119.19"/>
    <n v="1"/>
  </r>
  <r>
    <x v="417"/>
    <x v="2"/>
    <s v="2024-2025"/>
    <x v="1"/>
    <x v="87"/>
    <x v="2"/>
    <x v="2"/>
    <n v="2609"/>
    <x v="0"/>
    <x v="2"/>
    <x v="5"/>
    <x v="5"/>
    <n v="119.22"/>
    <n v="1"/>
  </r>
  <r>
    <x v="537"/>
    <x v="1"/>
    <s v="2022-2023"/>
    <x v="0"/>
    <x v="85"/>
    <x v="0"/>
    <x v="0"/>
    <n v="6530"/>
    <x v="0"/>
    <x v="20"/>
    <x v="9"/>
    <x v="9"/>
    <n v="119.36"/>
    <n v="1"/>
  </r>
  <r>
    <x v="150"/>
    <x v="0"/>
    <s v="2023-2024"/>
    <x v="0"/>
    <x v="33"/>
    <x v="4"/>
    <x v="4"/>
    <n v="3280"/>
    <x v="0"/>
    <x v="8"/>
    <x v="2"/>
    <x v="2"/>
    <n v="119.41"/>
    <n v="1"/>
  </r>
  <r>
    <x v="343"/>
    <x v="0"/>
    <s v="2023-2024"/>
    <x v="1"/>
    <x v="47"/>
    <x v="1"/>
    <x v="1"/>
    <n v="2101"/>
    <x v="0"/>
    <x v="4"/>
    <x v="4"/>
    <x v="4"/>
    <n v="119.7"/>
    <n v="1"/>
  </r>
  <r>
    <x v="583"/>
    <x v="2"/>
    <s v="2024-2025"/>
    <x v="1"/>
    <x v="33"/>
    <x v="4"/>
    <x v="4"/>
    <n v="3280"/>
    <x v="0"/>
    <x v="8"/>
    <x v="1"/>
    <x v="1"/>
    <n v="119.76"/>
    <n v="1"/>
  </r>
  <r>
    <x v="473"/>
    <x v="1"/>
    <s v="2022-2023"/>
    <x v="1"/>
    <x v="36"/>
    <x v="4"/>
    <x v="4"/>
    <n v="3148"/>
    <x v="0"/>
    <x v="6"/>
    <x v="1"/>
    <x v="1"/>
    <n v="119.8"/>
    <n v="1"/>
  </r>
  <r>
    <x v="11"/>
    <x v="0"/>
    <s v="2023-2024"/>
    <x v="1"/>
    <x v="93"/>
    <x v="4"/>
    <x v="4"/>
    <n v="3915"/>
    <x v="0"/>
    <x v="16"/>
    <x v="1"/>
    <x v="1"/>
    <n v="119.8"/>
    <n v="1"/>
  </r>
  <r>
    <x v="433"/>
    <x v="0"/>
    <s v="2023-2024"/>
    <x v="1"/>
    <x v="33"/>
    <x v="4"/>
    <x v="4"/>
    <n v="3280"/>
    <x v="0"/>
    <x v="8"/>
    <x v="0"/>
    <x v="0"/>
    <n v="119.80000000000001"/>
    <n v="1"/>
  </r>
  <r>
    <x v="82"/>
    <x v="2"/>
    <s v="2024-2025"/>
    <x v="1"/>
    <x v="72"/>
    <x v="4"/>
    <x v="4"/>
    <n v="3931"/>
    <x v="0"/>
    <x v="16"/>
    <x v="0"/>
    <x v="0"/>
    <n v="119.88"/>
    <n v="1"/>
  </r>
  <r>
    <x v="352"/>
    <x v="0"/>
    <s v="2023-2024"/>
    <x v="0"/>
    <x v="6"/>
    <x v="0"/>
    <x v="0"/>
    <n v="6010"/>
    <x v="0"/>
    <x v="0"/>
    <x v="3"/>
    <x v="3"/>
    <n v="119.91000000000001"/>
    <n v="1"/>
  </r>
  <r>
    <x v="287"/>
    <x v="0"/>
    <s v="2023-2024"/>
    <x v="0"/>
    <x v="61"/>
    <x v="6"/>
    <x v="6"/>
    <n v="5343"/>
    <x v="0"/>
    <x v="18"/>
    <x v="3"/>
    <x v="3"/>
    <n v="119.92"/>
    <n v="1"/>
  </r>
  <r>
    <x v="107"/>
    <x v="1"/>
    <s v="2022-2023"/>
    <x v="0"/>
    <x v="58"/>
    <x v="0"/>
    <x v="0"/>
    <n v="6027"/>
    <x v="0"/>
    <x v="0"/>
    <x v="3"/>
    <x v="3"/>
    <n v="119.92"/>
    <n v="1"/>
  </r>
  <r>
    <x v="368"/>
    <x v="2"/>
    <s v="2024-2025"/>
    <x v="0"/>
    <x v="34"/>
    <x v="4"/>
    <x v="4"/>
    <n v="3018"/>
    <x v="0"/>
    <x v="7"/>
    <x v="9"/>
    <x v="9"/>
    <n v="119.96"/>
    <n v="1"/>
  </r>
  <r>
    <x v="342"/>
    <x v="0"/>
    <s v="2023-2024"/>
    <x v="0"/>
    <x v="31"/>
    <x v="1"/>
    <x v="1"/>
    <n v="2116"/>
    <x v="0"/>
    <x v="4"/>
    <x v="9"/>
    <x v="9"/>
    <n v="119.96"/>
    <n v="1"/>
  </r>
  <r>
    <x v="321"/>
    <x v="0"/>
    <s v="2023-2024"/>
    <x v="0"/>
    <x v="31"/>
    <x v="1"/>
    <x v="1"/>
    <n v="2116"/>
    <x v="0"/>
    <x v="4"/>
    <x v="3"/>
    <x v="3"/>
    <n v="120.13"/>
    <n v="1"/>
  </r>
  <r>
    <x v="549"/>
    <x v="1"/>
    <s v="2022-2023"/>
    <x v="0"/>
    <x v="27"/>
    <x v="4"/>
    <x v="4"/>
    <n v="3066"/>
    <x v="0"/>
    <x v="7"/>
    <x v="1"/>
    <x v="1"/>
    <n v="120.49000000000001"/>
    <n v="1"/>
  </r>
  <r>
    <x v="409"/>
    <x v="0"/>
    <s v="2023-2024"/>
    <x v="1"/>
    <x v="53"/>
    <x v="3"/>
    <x v="3"/>
    <n v="4119"/>
    <x v="0"/>
    <x v="10"/>
    <x v="2"/>
    <x v="2"/>
    <n v="120.55999999999999"/>
    <n v="1"/>
  </r>
  <r>
    <x v="493"/>
    <x v="1"/>
    <s v="2022-2023"/>
    <x v="0"/>
    <x v="49"/>
    <x v="4"/>
    <x v="4"/>
    <n v="3134"/>
    <x v="0"/>
    <x v="6"/>
    <x v="7"/>
    <x v="7"/>
    <n v="120.78"/>
    <n v="1"/>
  </r>
  <r>
    <x v="298"/>
    <x v="1"/>
    <s v="2022-2023"/>
    <x v="0"/>
    <x v="5"/>
    <x v="1"/>
    <x v="1"/>
    <n v="2067"/>
    <x v="0"/>
    <x v="5"/>
    <x v="2"/>
    <x v="2"/>
    <n v="120.78999999999999"/>
    <n v="1"/>
  </r>
  <r>
    <x v="103"/>
    <x v="1"/>
    <s v="2022-2023"/>
    <x v="1"/>
    <x v="4"/>
    <x v="1"/>
    <x v="1"/>
    <n v="2154"/>
    <x v="0"/>
    <x v="4"/>
    <x v="2"/>
    <x v="2"/>
    <n v="121.32000000000001"/>
    <n v="1"/>
  </r>
  <r>
    <x v="524"/>
    <x v="0"/>
    <s v="2023-2024"/>
    <x v="0"/>
    <x v="26"/>
    <x v="0"/>
    <x v="0"/>
    <n v="6280"/>
    <x v="0"/>
    <x v="14"/>
    <x v="6"/>
    <x v="6"/>
    <n v="121.57"/>
    <n v="1"/>
  </r>
  <r>
    <x v="330"/>
    <x v="0"/>
    <s v="2023-2024"/>
    <x v="0"/>
    <x v="96"/>
    <x v="4"/>
    <x v="4"/>
    <n v="3690"/>
    <x v="0"/>
    <x v="16"/>
    <x v="7"/>
    <x v="7"/>
    <n v="121.76"/>
    <n v="1"/>
  </r>
  <r>
    <x v="303"/>
    <x v="1"/>
    <s v="2022-2023"/>
    <x v="1"/>
    <x v="46"/>
    <x v="3"/>
    <x v="3"/>
    <n v="4740"/>
    <x v="0"/>
    <x v="17"/>
    <x v="2"/>
    <x v="2"/>
    <n v="121.78"/>
    <n v="1"/>
  </r>
  <r>
    <x v="633"/>
    <x v="1"/>
    <s v="2022-2023"/>
    <x v="1"/>
    <x v="3"/>
    <x v="3"/>
    <x v="3"/>
    <n v="4220"/>
    <x v="0"/>
    <x v="3"/>
    <x v="7"/>
    <x v="7"/>
    <n v="121.8"/>
    <n v="1"/>
  </r>
  <r>
    <x v="600"/>
    <x v="0"/>
    <s v="2023-2024"/>
    <x v="0"/>
    <x v="48"/>
    <x v="3"/>
    <x v="3"/>
    <n v="4566"/>
    <x v="0"/>
    <x v="15"/>
    <x v="2"/>
    <x v="2"/>
    <n v="121.85"/>
    <n v="1"/>
  </r>
  <r>
    <x v="252"/>
    <x v="1"/>
    <s v="2022-2023"/>
    <x v="0"/>
    <x v="8"/>
    <x v="1"/>
    <x v="1"/>
    <n v="2158"/>
    <x v="0"/>
    <x v="4"/>
    <x v="3"/>
    <x v="3"/>
    <n v="121.92"/>
    <n v="1"/>
  </r>
  <r>
    <x v="266"/>
    <x v="1"/>
    <s v="2022-2023"/>
    <x v="1"/>
    <x v="48"/>
    <x v="3"/>
    <x v="3"/>
    <n v="4566"/>
    <x v="0"/>
    <x v="15"/>
    <x v="3"/>
    <x v="3"/>
    <n v="121.92"/>
    <n v="1"/>
  </r>
  <r>
    <x v="681"/>
    <x v="2"/>
    <s v="2024-2025"/>
    <x v="1"/>
    <x v="76"/>
    <x v="1"/>
    <x v="1"/>
    <n v="2031"/>
    <x v="0"/>
    <x v="5"/>
    <x v="8"/>
    <x v="8"/>
    <n v="122.03999999999999"/>
    <n v="1"/>
  </r>
  <r>
    <x v="351"/>
    <x v="0"/>
    <s v="2023-2024"/>
    <x v="1"/>
    <x v="56"/>
    <x v="1"/>
    <x v="1"/>
    <n v="2795"/>
    <x v="0"/>
    <x v="11"/>
    <x v="5"/>
    <x v="5"/>
    <n v="122.41"/>
    <n v="1"/>
  </r>
  <r>
    <x v="682"/>
    <x v="1"/>
    <s v="2022-2023"/>
    <x v="1"/>
    <x v="20"/>
    <x v="4"/>
    <x v="4"/>
    <n v="3429"/>
    <x v="0"/>
    <x v="8"/>
    <x v="7"/>
    <x v="7"/>
    <n v="122.63"/>
    <n v="1"/>
  </r>
  <r>
    <x v="274"/>
    <x v="0"/>
    <s v="2023-2024"/>
    <x v="0"/>
    <x v="38"/>
    <x v="3"/>
    <x v="3"/>
    <n v="4802"/>
    <x v="0"/>
    <x v="12"/>
    <x v="5"/>
    <x v="5"/>
    <n v="122.69"/>
    <n v="1"/>
  </r>
  <r>
    <x v="525"/>
    <x v="2"/>
    <s v="2024-2025"/>
    <x v="1"/>
    <x v="43"/>
    <x v="1"/>
    <x v="1"/>
    <n v="2560"/>
    <x v="0"/>
    <x v="2"/>
    <x v="7"/>
    <x v="7"/>
    <n v="122.72999999999999"/>
    <n v="1"/>
  </r>
  <r>
    <x v="112"/>
    <x v="0"/>
    <s v="2023-2024"/>
    <x v="1"/>
    <x v="23"/>
    <x v="1"/>
    <x v="1"/>
    <n v="2650"/>
    <x v="0"/>
    <x v="11"/>
    <x v="6"/>
    <x v="6"/>
    <n v="122.77000000000001"/>
    <n v="1"/>
  </r>
  <r>
    <x v="630"/>
    <x v="0"/>
    <s v="2023-2024"/>
    <x v="0"/>
    <x v="15"/>
    <x v="1"/>
    <x v="1"/>
    <n v="2020"/>
    <x v="0"/>
    <x v="5"/>
    <x v="9"/>
    <x v="9"/>
    <n v="122.86999999999999"/>
    <n v="1"/>
  </r>
  <r>
    <x v="446"/>
    <x v="2"/>
    <s v="2024-2025"/>
    <x v="0"/>
    <x v="22"/>
    <x v="1"/>
    <x v="1"/>
    <n v="2539"/>
    <x v="0"/>
    <x v="2"/>
    <x v="6"/>
    <x v="6"/>
    <n v="122.89"/>
    <n v="1"/>
  </r>
  <r>
    <x v="458"/>
    <x v="2"/>
    <s v="2024-2025"/>
    <x v="1"/>
    <x v="92"/>
    <x v="3"/>
    <x v="3"/>
    <n v="4305"/>
    <x v="0"/>
    <x v="3"/>
    <x v="3"/>
    <x v="3"/>
    <n v="122.91"/>
    <n v="1"/>
  </r>
  <r>
    <x v="36"/>
    <x v="2"/>
    <s v="2024-2025"/>
    <x v="0"/>
    <x v="38"/>
    <x v="3"/>
    <x v="3"/>
    <n v="4802"/>
    <x v="0"/>
    <x v="12"/>
    <x v="3"/>
    <x v="3"/>
    <n v="123.16"/>
    <n v="1"/>
  </r>
  <r>
    <x v="315"/>
    <x v="0"/>
    <s v="2023-2024"/>
    <x v="0"/>
    <x v="38"/>
    <x v="3"/>
    <x v="3"/>
    <n v="4802"/>
    <x v="0"/>
    <x v="12"/>
    <x v="2"/>
    <x v="2"/>
    <n v="123.31"/>
    <n v="1"/>
  </r>
  <r>
    <x v="282"/>
    <x v="2"/>
    <s v="2024-2025"/>
    <x v="1"/>
    <x v="41"/>
    <x v="5"/>
    <x v="5"/>
    <n v="7320"/>
    <x v="0"/>
    <x v="9"/>
    <x v="3"/>
    <x v="3"/>
    <n v="123.42"/>
    <n v="1"/>
  </r>
  <r>
    <x v="580"/>
    <x v="0"/>
    <s v="2023-2024"/>
    <x v="1"/>
    <x v="93"/>
    <x v="4"/>
    <x v="4"/>
    <n v="3915"/>
    <x v="0"/>
    <x v="16"/>
    <x v="3"/>
    <x v="3"/>
    <n v="123.86"/>
    <n v="1"/>
  </r>
  <r>
    <x v="602"/>
    <x v="0"/>
    <s v="2023-2024"/>
    <x v="1"/>
    <x v="78"/>
    <x v="1"/>
    <x v="1"/>
    <n v="2141"/>
    <x v="0"/>
    <x v="4"/>
    <x v="0"/>
    <x v="0"/>
    <n v="123.91"/>
    <n v="1"/>
  </r>
  <r>
    <x v="501"/>
    <x v="1"/>
    <s v="2022-2023"/>
    <x v="0"/>
    <x v="25"/>
    <x v="4"/>
    <x v="4"/>
    <n v="3550"/>
    <x v="0"/>
    <x v="8"/>
    <x v="3"/>
    <x v="3"/>
    <n v="124.08000000000001"/>
    <n v="1"/>
  </r>
  <r>
    <x v="540"/>
    <x v="2"/>
    <s v="2024-2025"/>
    <x v="1"/>
    <x v="93"/>
    <x v="4"/>
    <x v="4"/>
    <n v="3915"/>
    <x v="0"/>
    <x v="16"/>
    <x v="5"/>
    <x v="5"/>
    <n v="124.22"/>
    <n v="1"/>
  </r>
  <r>
    <x v="157"/>
    <x v="2"/>
    <s v="2024-2025"/>
    <x v="0"/>
    <x v="69"/>
    <x v="4"/>
    <x v="4"/>
    <n v="3199"/>
    <x v="0"/>
    <x v="6"/>
    <x v="1"/>
    <x v="1"/>
    <n v="124.75"/>
    <n v="1"/>
  </r>
  <r>
    <x v="45"/>
    <x v="0"/>
    <s v="2023-2024"/>
    <x v="1"/>
    <x v="17"/>
    <x v="3"/>
    <x v="3"/>
    <n v="4825"/>
    <x v="0"/>
    <x v="12"/>
    <x v="1"/>
    <x v="1"/>
    <n v="124.75"/>
    <n v="1"/>
  </r>
  <r>
    <x v="399"/>
    <x v="0"/>
    <s v="2023-2024"/>
    <x v="0"/>
    <x v="46"/>
    <x v="3"/>
    <x v="3"/>
    <n v="4740"/>
    <x v="0"/>
    <x v="17"/>
    <x v="1"/>
    <x v="1"/>
    <n v="124.8"/>
    <n v="1"/>
  </r>
  <r>
    <x v="307"/>
    <x v="0"/>
    <s v="2023-2024"/>
    <x v="1"/>
    <x v="43"/>
    <x v="1"/>
    <x v="1"/>
    <n v="2560"/>
    <x v="0"/>
    <x v="2"/>
    <x v="4"/>
    <x v="4"/>
    <n v="124.89000000000001"/>
    <n v="1"/>
  </r>
  <r>
    <x v="683"/>
    <x v="0"/>
    <s v="2023-2024"/>
    <x v="1"/>
    <x v="36"/>
    <x v="4"/>
    <x v="4"/>
    <n v="3148"/>
    <x v="0"/>
    <x v="6"/>
    <x v="8"/>
    <x v="8"/>
    <n v="125.13"/>
    <n v="1"/>
  </r>
  <r>
    <x v="56"/>
    <x v="2"/>
    <s v="2024-2025"/>
    <x v="0"/>
    <x v="15"/>
    <x v="1"/>
    <x v="1"/>
    <n v="2020"/>
    <x v="0"/>
    <x v="5"/>
    <x v="6"/>
    <x v="6"/>
    <n v="125.28"/>
    <n v="1"/>
  </r>
  <r>
    <x v="684"/>
    <x v="2"/>
    <s v="2024-2025"/>
    <x v="0"/>
    <x v="27"/>
    <x v="4"/>
    <x v="4"/>
    <n v="3066"/>
    <x v="0"/>
    <x v="7"/>
    <x v="7"/>
    <x v="7"/>
    <n v="126.35"/>
    <n v="1"/>
  </r>
  <r>
    <x v="226"/>
    <x v="0"/>
    <s v="2023-2024"/>
    <x v="0"/>
    <x v="37"/>
    <x v="1"/>
    <x v="1"/>
    <n v="2750"/>
    <x v="0"/>
    <x v="11"/>
    <x v="7"/>
    <x v="7"/>
    <n v="126.67"/>
    <n v="1"/>
  </r>
  <r>
    <x v="198"/>
    <x v="2"/>
    <s v="2024-2025"/>
    <x v="0"/>
    <x v="59"/>
    <x v="3"/>
    <x v="3"/>
    <n v="4509"/>
    <x v="0"/>
    <x v="3"/>
    <x v="2"/>
    <x v="2"/>
    <n v="127.25"/>
    <n v="1"/>
  </r>
  <r>
    <x v="562"/>
    <x v="1"/>
    <s v="2022-2023"/>
    <x v="0"/>
    <x v="6"/>
    <x v="0"/>
    <x v="0"/>
    <n v="6010"/>
    <x v="0"/>
    <x v="0"/>
    <x v="1"/>
    <x v="1"/>
    <n v="127.28"/>
    <n v="1"/>
  </r>
  <r>
    <x v="261"/>
    <x v="1"/>
    <s v="2022-2023"/>
    <x v="1"/>
    <x v="43"/>
    <x v="1"/>
    <x v="1"/>
    <n v="2560"/>
    <x v="0"/>
    <x v="2"/>
    <x v="8"/>
    <x v="8"/>
    <n v="127.72999999999999"/>
    <n v="1"/>
  </r>
  <r>
    <x v="685"/>
    <x v="0"/>
    <s v="2023-2024"/>
    <x v="1"/>
    <x v="43"/>
    <x v="1"/>
    <x v="1"/>
    <n v="2560"/>
    <x v="0"/>
    <x v="2"/>
    <x v="1"/>
    <x v="1"/>
    <n v="127.82"/>
    <n v="1"/>
  </r>
  <r>
    <x v="50"/>
    <x v="0"/>
    <s v="2023-2024"/>
    <x v="0"/>
    <x v="55"/>
    <x v="3"/>
    <x v="3"/>
    <n v="4703"/>
    <x v="0"/>
    <x v="17"/>
    <x v="4"/>
    <x v="4"/>
    <n v="127.86999999999999"/>
    <n v="1"/>
  </r>
  <r>
    <x v="481"/>
    <x v="2"/>
    <s v="2024-2025"/>
    <x v="0"/>
    <x v="76"/>
    <x v="1"/>
    <x v="1"/>
    <n v="2031"/>
    <x v="0"/>
    <x v="5"/>
    <x v="9"/>
    <x v="9"/>
    <n v="128.09"/>
    <n v="1"/>
  </r>
  <r>
    <x v="371"/>
    <x v="2"/>
    <s v="2024-2025"/>
    <x v="0"/>
    <x v="95"/>
    <x v="7"/>
    <x v="7"/>
    <n v="870"/>
    <x v="0"/>
    <x v="19"/>
    <x v="7"/>
    <x v="7"/>
    <n v="128.81"/>
    <n v="1"/>
  </r>
  <r>
    <x v="35"/>
    <x v="0"/>
    <s v="2023-2024"/>
    <x v="0"/>
    <x v="15"/>
    <x v="1"/>
    <x v="1"/>
    <n v="2020"/>
    <x v="0"/>
    <x v="5"/>
    <x v="9"/>
    <x v="9"/>
    <n v="128.94"/>
    <n v="1"/>
  </r>
  <r>
    <x v="508"/>
    <x v="0"/>
    <s v="2023-2024"/>
    <x v="0"/>
    <x v="13"/>
    <x v="1"/>
    <x v="1"/>
    <n v="2480"/>
    <x v="0"/>
    <x v="1"/>
    <x v="5"/>
    <x v="5"/>
    <n v="129.06"/>
    <n v="1"/>
  </r>
  <r>
    <x v="448"/>
    <x v="0"/>
    <s v="2023-2024"/>
    <x v="0"/>
    <x v="49"/>
    <x v="4"/>
    <x v="4"/>
    <n v="3134"/>
    <x v="0"/>
    <x v="6"/>
    <x v="7"/>
    <x v="7"/>
    <n v="129.56"/>
    <n v="1"/>
  </r>
  <r>
    <x v="125"/>
    <x v="2"/>
    <s v="2024-2025"/>
    <x v="0"/>
    <x v="91"/>
    <x v="1"/>
    <x v="1"/>
    <n v="2064"/>
    <x v="0"/>
    <x v="5"/>
    <x v="5"/>
    <x v="5"/>
    <n v="129.68"/>
    <n v="1"/>
  </r>
  <r>
    <x v="686"/>
    <x v="1"/>
    <s v="2022-2023"/>
    <x v="1"/>
    <x v="1"/>
    <x v="1"/>
    <x v="1"/>
    <n v="2478"/>
    <x v="0"/>
    <x v="1"/>
    <x v="6"/>
    <x v="6"/>
    <n v="129.74"/>
    <n v="1"/>
  </r>
  <r>
    <x v="670"/>
    <x v="0"/>
    <s v="2023-2024"/>
    <x v="0"/>
    <x v="12"/>
    <x v="3"/>
    <x v="3"/>
    <n v="4068"/>
    <x v="0"/>
    <x v="10"/>
    <x v="3"/>
    <x v="3"/>
    <n v="129.82"/>
    <n v="1"/>
  </r>
  <r>
    <x v="173"/>
    <x v="0"/>
    <s v="2023-2024"/>
    <x v="1"/>
    <x v="35"/>
    <x v="3"/>
    <x v="3"/>
    <n v="4558"/>
    <x v="0"/>
    <x v="15"/>
    <x v="3"/>
    <x v="3"/>
    <n v="129.87"/>
    <n v="1"/>
  </r>
  <r>
    <x v="542"/>
    <x v="2"/>
    <s v="2024-2025"/>
    <x v="1"/>
    <x v="17"/>
    <x v="3"/>
    <x v="3"/>
    <n v="4825"/>
    <x v="0"/>
    <x v="12"/>
    <x v="3"/>
    <x v="3"/>
    <n v="129.9"/>
    <n v="1"/>
  </r>
  <r>
    <x v="495"/>
    <x v="2"/>
    <s v="2024-2025"/>
    <x v="1"/>
    <x v="22"/>
    <x v="1"/>
    <x v="1"/>
    <n v="2539"/>
    <x v="0"/>
    <x v="2"/>
    <x v="0"/>
    <x v="0"/>
    <n v="129.91"/>
    <n v="1"/>
  </r>
  <r>
    <x v="429"/>
    <x v="1"/>
    <s v="2022-2023"/>
    <x v="0"/>
    <x v="64"/>
    <x v="1"/>
    <x v="1"/>
    <n v="2350"/>
    <x v="0"/>
    <x v="1"/>
    <x v="3"/>
    <x v="3"/>
    <n v="130.26"/>
    <n v="1"/>
  </r>
  <r>
    <x v="436"/>
    <x v="2"/>
    <s v="2024-2025"/>
    <x v="0"/>
    <x v="68"/>
    <x v="7"/>
    <x v="7"/>
    <n v="800"/>
    <x v="0"/>
    <x v="19"/>
    <x v="9"/>
    <x v="9"/>
    <n v="130.86000000000001"/>
    <n v="1"/>
  </r>
  <r>
    <x v="389"/>
    <x v="2"/>
    <s v="2024-2025"/>
    <x v="0"/>
    <x v="62"/>
    <x v="0"/>
    <x v="0"/>
    <n v="6112"/>
    <x v="0"/>
    <x v="14"/>
    <x v="3"/>
    <x v="3"/>
    <n v="130.93"/>
    <n v="1"/>
  </r>
  <r>
    <x v="607"/>
    <x v="0"/>
    <s v="2023-2024"/>
    <x v="0"/>
    <x v="19"/>
    <x v="1"/>
    <x v="1"/>
    <n v="2800"/>
    <x v="0"/>
    <x v="11"/>
    <x v="2"/>
    <x v="2"/>
    <n v="130.99"/>
    <n v="1"/>
  </r>
  <r>
    <x v="637"/>
    <x v="1"/>
    <s v="2022-2023"/>
    <x v="0"/>
    <x v="27"/>
    <x v="4"/>
    <x v="4"/>
    <n v="3066"/>
    <x v="0"/>
    <x v="7"/>
    <x v="3"/>
    <x v="3"/>
    <n v="131.18"/>
    <n v="1"/>
  </r>
  <r>
    <x v="546"/>
    <x v="2"/>
    <s v="2024-2025"/>
    <x v="0"/>
    <x v="68"/>
    <x v="7"/>
    <x v="7"/>
    <n v="800"/>
    <x v="0"/>
    <x v="19"/>
    <x v="4"/>
    <x v="4"/>
    <n v="131.26999999999998"/>
    <n v="1"/>
  </r>
  <r>
    <x v="628"/>
    <x v="0"/>
    <s v="2023-2024"/>
    <x v="0"/>
    <x v="68"/>
    <x v="7"/>
    <x v="7"/>
    <n v="800"/>
    <x v="0"/>
    <x v="19"/>
    <x v="5"/>
    <x v="5"/>
    <n v="131.47"/>
    <n v="1"/>
  </r>
  <r>
    <x v="656"/>
    <x v="1"/>
    <s v="2022-2023"/>
    <x v="0"/>
    <x v="26"/>
    <x v="0"/>
    <x v="0"/>
    <n v="6280"/>
    <x v="0"/>
    <x v="14"/>
    <x v="6"/>
    <x v="6"/>
    <n v="131.78"/>
    <n v="1"/>
  </r>
  <r>
    <x v="248"/>
    <x v="0"/>
    <s v="2023-2024"/>
    <x v="0"/>
    <x v="51"/>
    <x v="4"/>
    <x v="4"/>
    <n v="3630"/>
    <x v="0"/>
    <x v="16"/>
    <x v="6"/>
    <x v="6"/>
    <n v="131.82999999999998"/>
    <n v="1"/>
  </r>
  <r>
    <x v="560"/>
    <x v="0"/>
    <s v="2023-2024"/>
    <x v="1"/>
    <x v="14"/>
    <x v="1"/>
    <x v="1"/>
    <n v="2790"/>
    <x v="0"/>
    <x v="11"/>
    <x v="9"/>
    <x v="9"/>
    <n v="131.9"/>
    <n v="1"/>
  </r>
  <r>
    <x v="166"/>
    <x v="0"/>
    <s v="2023-2024"/>
    <x v="1"/>
    <x v="47"/>
    <x v="1"/>
    <x v="1"/>
    <n v="2101"/>
    <x v="0"/>
    <x v="4"/>
    <x v="8"/>
    <x v="8"/>
    <n v="131.97999999999999"/>
    <n v="1"/>
  </r>
  <r>
    <x v="383"/>
    <x v="0"/>
    <s v="2023-2024"/>
    <x v="0"/>
    <x v="34"/>
    <x v="4"/>
    <x v="4"/>
    <n v="3018"/>
    <x v="0"/>
    <x v="7"/>
    <x v="5"/>
    <x v="5"/>
    <n v="132.66"/>
    <n v="1"/>
  </r>
  <r>
    <x v="454"/>
    <x v="0"/>
    <s v="2023-2024"/>
    <x v="0"/>
    <x v="51"/>
    <x v="4"/>
    <x v="4"/>
    <n v="3630"/>
    <x v="0"/>
    <x v="16"/>
    <x v="1"/>
    <x v="1"/>
    <n v="132.75"/>
    <n v="1"/>
  </r>
  <r>
    <x v="204"/>
    <x v="0"/>
    <s v="2023-2024"/>
    <x v="1"/>
    <x v="0"/>
    <x v="0"/>
    <x v="0"/>
    <n v="6021"/>
    <x v="0"/>
    <x v="0"/>
    <x v="6"/>
    <x v="6"/>
    <n v="133.67000000000002"/>
    <n v="1"/>
  </r>
  <r>
    <x v="170"/>
    <x v="0"/>
    <s v="2023-2024"/>
    <x v="0"/>
    <x v="18"/>
    <x v="6"/>
    <x v="6"/>
    <n v="5168"/>
    <x v="0"/>
    <x v="13"/>
    <x v="7"/>
    <x v="7"/>
    <n v="133.76999999999998"/>
    <n v="1"/>
  </r>
  <r>
    <x v="375"/>
    <x v="0"/>
    <s v="2023-2024"/>
    <x v="0"/>
    <x v="8"/>
    <x v="1"/>
    <x v="1"/>
    <n v="2158"/>
    <x v="0"/>
    <x v="4"/>
    <x v="6"/>
    <x v="6"/>
    <n v="133.77000000000001"/>
    <n v="1"/>
  </r>
  <r>
    <x v="687"/>
    <x v="0"/>
    <s v="2023-2024"/>
    <x v="1"/>
    <x v="14"/>
    <x v="1"/>
    <x v="1"/>
    <n v="2790"/>
    <x v="0"/>
    <x v="11"/>
    <x v="1"/>
    <x v="1"/>
    <n v="133.82"/>
    <n v="1"/>
  </r>
  <r>
    <x v="103"/>
    <x v="1"/>
    <s v="2022-2023"/>
    <x v="1"/>
    <x v="43"/>
    <x v="1"/>
    <x v="1"/>
    <n v="2560"/>
    <x v="0"/>
    <x v="2"/>
    <x v="6"/>
    <x v="6"/>
    <n v="134.18"/>
    <n v="1"/>
  </r>
  <r>
    <x v="504"/>
    <x v="2"/>
    <s v="2024-2025"/>
    <x v="0"/>
    <x v="49"/>
    <x v="4"/>
    <x v="4"/>
    <n v="3134"/>
    <x v="0"/>
    <x v="6"/>
    <x v="1"/>
    <x v="1"/>
    <n v="134.72999999999999"/>
    <n v="1"/>
  </r>
  <r>
    <x v="448"/>
    <x v="0"/>
    <s v="2023-2024"/>
    <x v="1"/>
    <x v="14"/>
    <x v="1"/>
    <x v="1"/>
    <n v="2790"/>
    <x v="0"/>
    <x v="11"/>
    <x v="3"/>
    <x v="3"/>
    <n v="134.9"/>
    <n v="1"/>
  </r>
  <r>
    <x v="530"/>
    <x v="1"/>
    <s v="2022-2023"/>
    <x v="1"/>
    <x v="87"/>
    <x v="2"/>
    <x v="2"/>
    <n v="2609"/>
    <x v="0"/>
    <x v="2"/>
    <x v="9"/>
    <x v="9"/>
    <n v="134.91"/>
    <n v="1"/>
  </r>
  <r>
    <x v="688"/>
    <x v="0"/>
    <s v="2023-2024"/>
    <x v="0"/>
    <x v="11"/>
    <x v="5"/>
    <x v="5"/>
    <n v="7010"/>
    <x v="0"/>
    <x v="9"/>
    <x v="2"/>
    <x v="2"/>
    <n v="135.84"/>
    <n v="1"/>
  </r>
  <r>
    <x v="620"/>
    <x v="1"/>
    <s v="2022-2023"/>
    <x v="1"/>
    <x v="78"/>
    <x v="1"/>
    <x v="1"/>
    <n v="2141"/>
    <x v="0"/>
    <x v="4"/>
    <x v="3"/>
    <x v="3"/>
    <n v="135.92000000000002"/>
    <n v="1"/>
  </r>
  <r>
    <x v="328"/>
    <x v="2"/>
    <s v="2024-2025"/>
    <x v="1"/>
    <x v="53"/>
    <x v="3"/>
    <x v="3"/>
    <n v="4119"/>
    <x v="0"/>
    <x v="10"/>
    <x v="8"/>
    <x v="8"/>
    <n v="136.16999999999999"/>
    <n v="1"/>
  </r>
  <r>
    <x v="658"/>
    <x v="2"/>
    <s v="2024-2025"/>
    <x v="0"/>
    <x v="19"/>
    <x v="1"/>
    <x v="1"/>
    <n v="2800"/>
    <x v="0"/>
    <x v="11"/>
    <x v="1"/>
    <x v="1"/>
    <n v="136.28"/>
    <n v="1"/>
  </r>
  <r>
    <x v="83"/>
    <x v="1"/>
    <s v="2022-2023"/>
    <x v="1"/>
    <x v="29"/>
    <x v="4"/>
    <x v="4"/>
    <n v="3500"/>
    <x v="0"/>
    <x v="8"/>
    <x v="2"/>
    <x v="2"/>
    <n v="136.41"/>
    <n v="1"/>
  </r>
  <r>
    <x v="689"/>
    <x v="1"/>
    <s v="2022-2023"/>
    <x v="0"/>
    <x v="62"/>
    <x v="0"/>
    <x v="0"/>
    <n v="6112"/>
    <x v="0"/>
    <x v="14"/>
    <x v="3"/>
    <x v="3"/>
    <n v="136.47"/>
    <n v="1"/>
  </r>
  <r>
    <x v="609"/>
    <x v="0"/>
    <s v="2023-2024"/>
    <x v="0"/>
    <x v="84"/>
    <x v="3"/>
    <x v="3"/>
    <n v="4215"/>
    <x v="0"/>
    <x v="3"/>
    <x v="4"/>
    <x v="4"/>
    <n v="136.66"/>
    <n v="1"/>
  </r>
  <r>
    <x v="9"/>
    <x v="0"/>
    <s v="2023-2024"/>
    <x v="1"/>
    <x v="93"/>
    <x v="4"/>
    <x v="4"/>
    <n v="3915"/>
    <x v="0"/>
    <x v="16"/>
    <x v="2"/>
    <x v="2"/>
    <n v="136.79"/>
    <n v="1"/>
  </r>
  <r>
    <x v="29"/>
    <x v="0"/>
    <s v="2023-2024"/>
    <x v="0"/>
    <x v="26"/>
    <x v="0"/>
    <x v="0"/>
    <n v="6280"/>
    <x v="0"/>
    <x v="14"/>
    <x v="4"/>
    <x v="4"/>
    <n v="136.85"/>
    <n v="1"/>
  </r>
  <r>
    <x v="246"/>
    <x v="2"/>
    <s v="2024-2025"/>
    <x v="1"/>
    <x v="29"/>
    <x v="4"/>
    <x v="4"/>
    <n v="3500"/>
    <x v="0"/>
    <x v="8"/>
    <x v="2"/>
    <x v="2"/>
    <n v="137.76000000000002"/>
    <n v="1"/>
  </r>
  <r>
    <x v="594"/>
    <x v="1"/>
    <s v="2022-2023"/>
    <x v="0"/>
    <x v="49"/>
    <x v="4"/>
    <x v="4"/>
    <n v="3134"/>
    <x v="0"/>
    <x v="6"/>
    <x v="9"/>
    <x v="9"/>
    <n v="137.76999999999998"/>
    <n v="1"/>
  </r>
  <r>
    <x v="8"/>
    <x v="0"/>
    <s v="2023-2024"/>
    <x v="1"/>
    <x v="42"/>
    <x v="3"/>
    <x v="3"/>
    <n v="4870"/>
    <x v="0"/>
    <x v="12"/>
    <x v="9"/>
    <x v="9"/>
    <n v="137.81"/>
    <n v="1"/>
  </r>
  <r>
    <x v="687"/>
    <x v="0"/>
    <s v="2023-2024"/>
    <x v="0"/>
    <x v="25"/>
    <x v="4"/>
    <x v="4"/>
    <n v="3550"/>
    <x v="0"/>
    <x v="8"/>
    <x v="8"/>
    <x v="8"/>
    <n v="138.13"/>
    <n v="1"/>
  </r>
  <r>
    <x v="536"/>
    <x v="1"/>
    <s v="2022-2023"/>
    <x v="0"/>
    <x v="39"/>
    <x v="0"/>
    <x v="0"/>
    <n v="6330"/>
    <x v="0"/>
    <x v="14"/>
    <x v="1"/>
    <x v="1"/>
    <n v="138.26"/>
    <n v="1"/>
  </r>
  <r>
    <x v="690"/>
    <x v="1"/>
    <s v="2022-2023"/>
    <x v="1"/>
    <x v="80"/>
    <x v="0"/>
    <x v="0"/>
    <n v="6109"/>
    <x v="0"/>
    <x v="14"/>
    <x v="3"/>
    <x v="3"/>
    <n v="138.38"/>
    <n v="1"/>
  </r>
  <r>
    <x v="276"/>
    <x v="0"/>
    <s v="2023-2024"/>
    <x v="1"/>
    <x v="71"/>
    <x v="6"/>
    <x v="6"/>
    <n v="5043"/>
    <x v="0"/>
    <x v="13"/>
    <x v="2"/>
    <x v="2"/>
    <n v="138.86000000000001"/>
    <n v="1"/>
  </r>
  <r>
    <x v="239"/>
    <x v="0"/>
    <s v="2023-2024"/>
    <x v="1"/>
    <x v="36"/>
    <x v="4"/>
    <x v="4"/>
    <n v="3148"/>
    <x v="0"/>
    <x v="6"/>
    <x v="4"/>
    <x v="4"/>
    <n v="138.99"/>
    <n v="1"/>
  </r>
  <r>
    <x v="581"/>
    <x v="0"/>
    <s v="2023-2024"/>
    <x v="1"/>
    <x v="42"/>
    <x v="3"/>
    <x v="3"/>
    <n v="4870"/>
    <x v="0"/>
    <x v="12"/>
    <x v="4"/>
    <x v="4"/>
    <n v="139.01999999999998"/>
    <n v="1"/>
  </r>
  <r>
    <x v="556"/>
    <x v="0"/>
    <s v="2023-2024"/>
    <x v="1"/>
    <x v="57"/>
    <x v="6"/>
    <x v="6"/>
    <n v="5082"/>
    <x v="0"/>
    <x v="13"/>
    <x v="2"/>
    <x v="2"/>
    <n v="139.66999999999999"/>
    <n v="1"/>
  </r>
  <r>
    <x v="663"/>
    <x v="0"/>
    <s v="2023-2024"/>
    <x v="0"/>
    <x v="69"/>
    <x v="4"/>
    <x v="4"/>
    <n v="3199"/>
    <x v="0"/>
    <x v="6"/>
    <x v="8"/>
    <x v="8"/>
    <n v="139.69999999999999"/>
    <n v="1"/>
  </r>
  <r>
    <x v="335"/>
    <x v="1"/>
    <s v="2022-2023"/>
    <x v="1"/>
    <x v="79"/>
    <x v="6"/>
    <x v="6"/>
    <n v="5290"/>
    <x v="0"/>
    <x v="18"/>
    <x v="1"/>
    <x v="1"/>
    <n v="139.72"/>
    <n v="1"/>
  </r>
  <r>
    <x v="203"/>
    <x v="0"/>
    <s v="2023-2024"/>
    <x v="0"/>
    <x v="36"/>
    <x v="4"/>
    <x v="4"/>
    <n v="3148"/>
    <x v="0"/>
    <x v="6"/>
    <x v="0"/>
    <x v="0"/>
    <n v="139.86000000000001"/>
    <n v="1"/>
  </r>
  <r>
    <x v="691"/>
    <x v="2"/>
    <s v="2024-2025"/>
    <x v="1"/>
    <x v="96"/>
    <x v="4"/>
    <x v="4"/>
    <n v="3690"/>
    <x v="0"/>
    <x v="16"/>
    <x v="1"/>
    <x v="1"/>
    <n v="139.86000000000001"/>
    <n v="1"/>
  </r>
  <r>
    <x v="206"/>
    <x v="2"/>
    <s v="2024-2025"/>
    <x v="1"/>
    <x v="58"/>
    <x v="0"/>
    <x v="0"/>
    <n v="6027"/>
    <x v="0"/>
    <x v="0"/>
    <x v="3"/>
    <x v="3"/>
    <n v="139.88"/>
    <n v="1"/>
  </r>
  <r>
    <x v="413"/>
    <x v="2"/>
    <s v="2024-2025"/>
    <x v="0"/>
    <x v="45"/>
    <x v="3"/>
    <x v="3"/>
    <n v="4570"/>
    <x v="0"/>
    <x v="15"/>
    <x v="2"/>
    <x v="2"/>
    <n v="139.96"/>
    <n v="1"/>
  </r>
  <r>
    <x v="188"/>
    <x v="0"/>
    <s v="2023-2024"/>
    <x v="1"/>
    <x v="56"/>
    <x v="1"/>
    <x v="1"/>
    <n v="2795"/>
    <x v="0"/>
    <x v="11"/>
    <x v="7"/>
    <x v="7"/>
    <n v="140.03000000000003"/>
    <n v="1"/>
  </r>
  <r>
    <x v="45"/>
    <x v="0"/>
    <s v="2023-2024"/>
    <x v="0"/>
    <x v="69"/>
    <x v="4"/>
    <x v="4"/>
    <n v="3199"/>
    <x v="0"/>
    <x v="6"/>
    <x v="4"/>
    <x v="4"/>
    <n v="140.38999999999999"/>
    <n v="1"/>
  </r>
  <r>
    <x v="94"/>
    <x v="0"/>
    <s v="2023-2024"/>
    <x v="1"/>
    <x v="80"/>
    <x v="0"/>
    <x v="0"/>
    <n v="6109"/>
    <x v="0"/>
    <x v="14"/>
    <x v="7"/>
    <x v="7"/>
    <n v="140.69999999999999"/>
    <n v="1"/>
  </r>
  <r>
    <x v="662"/>
    <x v="2"/>
    <s v="2024-2025"/>
    <x v="1"/>
    <x v="48"/>
    <x v="3"/>
    <x v="3"/>
    <n v="4566"/>
    <x v="0"/>
    <x v="15"/>
    <x v="4"/>
    <x v="4"/>
    <n v="141.30000000000001"/>
    <n v="1"/>
  </r>
  <r>
    <x v="240"/>
    <x v="2"/>
    <s v="2024-2025"/>
    <x v="1"/>
    <x v="30"/>
    <x v="4"/>
    <x v="4"/>
    <n v="3131"/>
    <x v="0"/>
    <x v="6"/>
    <x v="2"/>
    <x v="2"/>
    <n v="141.76999999999998"/>
    <n v="1"/>
  </r>
  <r>
    <x v="133"/>
    <x v="1"/>
    <s v="2022-2023"/>
    <x v="0"/>
    <x v="65"/>
    <x v="1"/>
    <x v="1"/>
    <n v="2131"/>
    <x v="0"/>
    <x v="4"/>
    <x v="0"/>
    <x v="0"/>
    <n v="142.89000000000001"/>
    <n v="1"/>
  </r>
  <r>
    <x v="143"/>
    <x v="2"/>
    <s v="2024-2025"/>
    <x v="0"/>
    <x v="76"/>
    <x v="1"/>
    <x v="1"/>
    <n v="2031"/>
    <x v="0"/>
    <x v="5"/>
    <x v="1"/>
    <x v="1"/>
    <n v="142.89000000000001"/>
    <n v="1"/>
  </r>
  <r>
    <x v="220"/>
    <x v="0"/>
    <s v="2023-2024"/>
    <x v="0"/>
    <x v="94"/>
    <x v="5"/>
    <x v="5"/>
    <n v="7250"/>
    <x v="0"/>
    <x v="9"/>
    <x v="3"/>
    <x v="3"/>
    <n v="142.89999999999998"/>
    <n v="1"/>
  </r>
  <r>
    <x v="136"/>
    <x v="0"/>
    <s v="2023-2024"/>
    <x v="1"/>
    <x v="17"/>
    <x v="3"/>
    <x v="3"/>
    <n v="4825"/>
    <x v="0"/>
    <x v="12"/>
    <x v="2"/>
    <x v="2"/>
    <n v="143.71"/>
    <n v="1"/>
  </r>
  <r>
    <x v="539"/>
    <x v="2"/>
    <s v="2024-2025"/>
    <x v="0"/>
    <x v="16"/>
    <x v="0"/>
    <x v="0"/>
    <n v="6030"/>
    <x v="0"/>
    <x v="0"/>
    <x v="2"/>
    <x v="2"/>
    <n v="143.79"/>
    <n v="1"/>
  </r>
  <r>
    <x v="18"/>
    <x v="0"/>
    <s v="2023-2024"/>
    <x v="1"/>
    <x v="11"/>
    <x v="5"/>
    <x v="5"/>
    <n v="7010"/>
    <x v="0"/>
    <x v="9"/>
    <x v="4"/>
    <x v="4"/>
    <n v="143.88999999999999"/>
    <n v="1"/>
  </r>
  <r>
    <x v="413"/>
    <x v="2"/>
    <s v="2024-2025"/>
    <x v="1"/>
    <x v="79"/>
    <x v="6"/>
    <x v="6"/>
    <n v="5290"/>
    <x v="0"/>
    <x v="18"/>
    <x v="6"/>
    <x v="6"/>
    <n v="143.91999999999999"/>
    <n v="1"/>
  </r>
  <r>
    <x v="692"/>
    <x v="0"/>
    <s v="2023-2024"/>
    <x v="0"/>
    <x v="44"/>
    <x v="4"/>
    <x v="4"/>
    <n v="3977"/>
    <x v="0"/>
    <x v="16"/>
    <x v="9"/>
    <x v="9"/>
    <n v="144.08000000000001"/>
    <n v="1"/>
  </r>
  <r>
    <x v="406"/>
    <x v="2"/>
    <s v="2024-2025"/>
    <x v="1"/>
    <x v="45"/>
    <x v="3"/>
    <x v="3"/>
    <n v="4570"/>
    <x v="0"/>
    <x v="15"/>
    <x v="5"/>
    <x v="5"/>
    <n v="144.18"/>
    <n v="1"/>
  </r>
  <r>
    <x v="251"/>
    <x v="2"/>
    <s v="2024-2025"/>
    <x v="1"/>
    <x v="71"/>
    <x v="6"/>
    <x v="6"/>
    <n v="5043"/>
    <x v="0"/>
    <x v="13"/>
    <x v="4"/>
    <x v="4"/>
    <n v="144.87"/>
    <n v="1"/>
  </r>
  <r>
    <x v="24"/>
    <x v="0"/>
    <s v="2023-2024"/>
    <x v="1"/>
    <x v="43"/>
    <x v="1"/>
    <x v="1"/>
    <n v="2560"/>
    <x v="0"/>
    <x v="2"/>
    <x v="9"/>
    <x v="9"/>
    <n v="145.80000000000001"/>
    <n v="1"/>
  </r>
  <r>
    <x v="600"/>
    <x v="0"/>
    <s v="2023-2024"/>
    <x v="0"/>
    <x v="21"/>
    <x v="3"/>
    <x v="3"/>
    <n v="4012"/>
    <x v="0"/>
    <x v="10"/>
    <x v="2"/>
    <x v="2"/>
    <n v="145.88"/>
    <n v="1"/>
  </r>
  <r>
    <x v="693"/>
    <x v="0"/>
    <s v="2023-2024"/>
    <x v="0"/>
    <x v="94"/>
    <x v="5"/>
    <x v="5"/>
    <n v="7250"/>
    <x v="0"/>
    <x v="9"/>
    <x v="4"/>
    <x v="4"/>
    <n v="145.91"/>
    <n v="1"/>
  </r>
  <r>
    <x v="487"/>
    <x v="0"/>
    <s v="2023-2024"/>
    <x v="0"/>
    <x v="6"/>
    <x v="0"/>
    <x v="0"/>
    <n v="6010"/>
    <x v="0"/>
    <x v="0"/>
    <x v="7"/>
    <x v="7"/>
    <n v="146.26999999999998"/>
    <n v="1"/>
  </r>
  <r>
    <x v="606"/>
    <x v="0"/>
    <s v="2023-2024"/>
    <x v="0"/>
    <x v="40"/>
    <x v="4"/>
    <x v="4"/>
    <n v="3353"/>
    <x v="0"/>
    <x v="8"/>
    <x v="8"/>
    <x v="8"/>
    <n v="146.48000000000002"/>
    <n v="1"/>
  </r>
  <r>
    <x v="86"/>
    <x v="1"/>
    <s v="2022-2023"/>
    <x v="0"/>
    <x v="44"/>
    <x v="4"/>
    <x v="4"/>
    <n v="3977"/>
    <x v="0"/>
    <x v="16"/>
    <x v="7"/>
    <x v="7"/>
    <n v="146.63"/>
    <n v="1"/>
  </r>
  <r>
    <x v="623"/>
    <x v="1"/>
    <s v="2022-2023"/>
    <x v="1"/>
    <x v="62"/>
    <x v="0"/>
    <x v="0"/>
    <n v="6112"/>
    <x v="0"/>
    <x v="14"/>
    <x v="7"/>
    <x v="7"/>
    <n v="146.68"/>
    <n v="1"/>
  </r>
  <r>
    <x v="262"/>
    <x v="2"/>
    <s v="2024-2025"/>
    <x v="1"/>
    <x v="3"/>
    <x v="3"/>
    <x v="3"/>
    <n v="4220"/>
    <x v="0"/>
    <x v="3"/>
    <x v="3"/>
    <x v="3"/>
    <n v="146.88"/>
    <n v="1"/>
  </r>
  <r>
    <x v="210"/>
    <x v="0"/>
    <s v="2023-2024"/>
    <x v="1"/>
    <x v="14"/>
    <x v="1"/>
    <x v="1"/>
    <n v="2790"/>
    <x v="0"/>
    <x v="11"/>
    <x v="3"/>
    <x v="3"/>
    <n v="146.93"/>
    <n v="1"/>
  </r>
  <r>
    <x v="336"/>
    <x v="0"/>
    <s v="2023-2024"/>
    <x v="0"/>
    <x v="35"/>
    <x v="3"/>
    <x v="3"/>
    <n v="4558"/>
    <x v="0"/>
    <x v="15"/>
    <x v="3"/>
    <x v="3"/>
    <n v="147.74"/>
    <n v="1"/>
  </r>
  <r>
    <x v="137"/>
    <x v="2"/>
    <s v="2024-2025"/>
    <x v="1"/>
    <x v="76"/>
    <x v="1"/>
    <x v="1"/>
    <n v="2031"/>
    <x v="0"/>
    <x v="5"/>
    <x v="1"/>
    <x v="1"/>
    <n v="147.80000000000001"/>
    <n v="1"/>
  </r>
  <r>
    <x v="35"/>
    <x v="0"/>
    <s v="2023-2024"/>
    <x v="1"/>
    <x v="83"/>
    <x v="0"/>
    <x v="0"/>
    <n v="6052"/>
    <x v="0"/>
    <x v="0"/>
    <x v="0"/>
    <x v="0"/>
    <n v="147.86000000000001"/>
    <n v="1"/>
  </r>
  <r>
    <x v="86"/>
    <x v="1"/>
    <s v="2022-2023"/>
    <x v="0"/>
    <x v="39"/>
    <x v="0"/>
    <x v="0"/>
    <n v="6330"/>
    <x v="0"/>
    <x v="14"/>
    <x v="3"/>
    <x v="3"/>
    <n v="147.88999999999999"/>
    <n v="1"/>
  </r>
  <r>
    <x v="682"/>
    <x v="1"/>
    <s v="2022-2023"/>
    <x v="1"/>
    <x v="70"/>
    <x v="4"/>
    <x v="4"/>
    <n v="3400"/>
    <x v="0"/>
    <x v="8"/>
    <x v="3"/>
    <x v="3"/>
    <n v="147.88999999999999"/>
    <n v="1"/>
  </r>
  <r>
    <x v="655"/>
    <x v="0"/>
    <s v="2023-2024"/>
    <x v="1"/>
    <x v="20"/>
    <x v="4"/>
    <x v="4"/>
    <n v="3429"/>
    <x v="0"/>
    <x v="8"/>
    <x v="5"/>
    <x v="5"/>
    <n v="148.33000000000001"/>
    <n v="1"/>
  </r>
  <r>
    <x v="641"/>
    <x v="0"/>
    <s v="2023-2024"/>
    <x v="0"/>
    <x v="41"/>
    <x v="5"/>
    <x v="5"/>
    <n v="7320"/>
    <x v="0"/>
    <x v="9"/>
    <x v="2"/>
    <x v="2"/>
    <n v="148.72"/>
    <n v="1"/>
  </r>
  <r>
    <x v="292"/>
    <x v="0"/>
    <s v="2023-2024"/>
    <x v="1"/>
    <x v="54"/>
    <x v="4"/>
    <x v="4"/>
    <n v="3030"/>
    <x v="0"/>
    <x v="7"/>
    <x v="6"/>
    <x v="6"/>
    <n v="148.76999999999998"/>
    <n v="1"/>
  </r>
  <r>
    <x v="576"/>
    <x v="0"/>
    <s v="2023-2024"/>
    <x v="1"/>
    <x v="87"/>
    <x v="2"/>
    <x v="2"/>
    <n v="2609"/>
    <x v="0"/>
    <x v="2"/>
    <x v="2"/>
    <x v="2"/>
    <n v="148.78"/>
    <n v="1"/>
  </r>
  <r>
    <x v="233"/>
    <x v="1"/>
    <s v="2022-2023"/>
    <x v="0"/>
    <x v="67"/>
    <x v="3"/>
    <x v="3"/>
    <n v="4551"/>
    <x v="0"/>
    <x v="15"/>
    <x v="1"/>
    <x v="1"/>
    <n v="148.82"/>
    <n v="1"/>
  </r>
  <r>
    <x v="417"/>
    <x v="2"/>
    <s v="2024-2025"/>
    <x v="0"/>
    <x v="57"/>
    <x v="6"/>
    <x v="6"/>
    <n v="5082"/>
    <x v="0"/>
    <x v="13"/>
    <x v="0"/>
    <x v="0"/>
    <n v="148.87"/>
    <n v="1"/>
  </r>
  <r>
    <x v="611"/>
    <x v="0"/>
    <s v="2023-2024"/>
    <x v="0"/>
    <x v="15"/>
    <x v="1"/>
    <x v="1"/>
    <n v="2020"/>
    <x v="0"/>
    <x v="5"/>
    <x v="4"/>
    <x v="4"/>
    <n v="148.88999999999999"/>
    <n v="1"/>
  </r>
  <r>
    <x v="289"/>
    <x v="1"/>
    <s v="2022-2023"/>
    <x v="1"/>
    <x v="32"/>
    <x v="6"/>
    <x v="6"/>
    <n v="5169"/>
    <x v="0"/>
    <x v="13"/>
    <x v="9"/>
    <x v="9"/>
    <n v="148.88999999999999"/>
    <n v="1"/>
  </r>
  <r>
    <x v="102"/>
    <x v="0"/>
    <s v="2023-2024"/>
    <x v="0"/>
    <x v="69"/>
    <x v="4"/>
    <x v="4"/>
    <n v="3199"/>
    <x v="0"/>
    <x v="6"/>
    <x v="3"/>
    <x v="3"/>
    <n v="149.29000000000002"/>
    <n v="1"/>
  </r>
  <r>
    <x v="620"/>
    <x v="1"/>
    <s v="2022-2023"/>
    <x v="1"/>
    <x v="78"/>
    <x v="1"/>
    <x v="1"/>
    <n v="2141"/>
    <x v="0"/>
    <x v="4"/>
    <x v="9"/>
    <x v="9"/>
    <n v="149.79"/>
    <n v="1"/>
  </r>
  <r>
    <x v="94"/>
    <x v="0"/>
    <s v="2023-2024"/>
    <x v="0"/>
    <x v="91"/>
    <x v="1"/>
    <x v="1"/>
    <n v="2064"/>
    <x v="0"/>
    <x v="5"/>
    <x v="9"/>
    <x v="9"/>
    <n v="149.79999999999998"/>
    <n v="1"/>
  </r>
  <r>
    <x v="612"/>
    <x v="0"/>
    <s v="2023-2024"/>
    <x v="1"/>
    <x v="3"/>
    <x v="3"/>
    <x v="3"/>
    <n v="4220"/>
    <x v="0"/>
    <x v="3"/>
    <x v="3"/>
    <x v="3"/>
    <n v="149.9"/>
    <n v="1"/>
  </r>
  <r>
    <x v="404"/>
    <x v="1"/>
    <s v="2022-2023"/>
    <x v="0"/>
    <x v="76"/>
    <x v="1"/>
    <x v="1"/>
    <n v="2031"/>
    <x v="0"/>
    <x v="5"/>
    <x v="9"/>
    <x v="9"/>
    <n v="149.94999999999999"/>
    <n v="1"/>
  </r>
  <r>
    <x v="274"/>
    <x v="0"/>
    <s v="2023-2024"/>
    <x v="1"/>
    <x v="25"/>
    <x v="4"/>
    <x v="4"/>
    <n v="3550"/>
    <x v="0"/>
    <x v="8"/>
    <x v="4"/>
    <x v="4"/>
    <n v="149.99"/>
    <n v="1"/>
  </r>
  <r>
    <x v="307"/>
    <x v="0"/>
    <s v="2023-2024"/>
    <x v="0"/>
    <x v="65"/>
    <x v="1"/>
    <x v="1"/>
    <n v="2131"/>
    <x v="0"/>
    <x v="4"/>
    <x v="6"/>
    <x v="6"/>
    <n v="150.59"/>
    <n v="1"/>
  </r>
  <r>
    <x v="307"/>
    <x v="0"/>
    <s v="2023-2024"/>
    <x v="0"/>
    <x v="6"/>
    <x v="0"/>
    <x v="0"/>
    <n v="6010"/>
    <x v="0"/>
    <x v="0"/>
    <x v="5"/>
    <x v="5"/>
    <n v="150.61000000000001"/>
    <n v="1"/>
  </r>
  <r>
    <x v="465"/>
    <x v="1"/>
    <s v="2022-2023"/>
    <x v="0"/>
    <x v="36"/>
    <x v="4"/>
    <x v="4"/>
    <n v="3148"/>
    <x v="0"/>
    <x v="6"/>
    <x v="1"/>
    <x v="1"/>
    <n v="150.63999999999999"/>
    <n v="1"/>
  </r>
  <r>
    <x v="522"/>
    <x v="0"/>
    <s v="2023-2024"/>
    <x v="0"/>
    <x v="15"/>
    <x v="1"/>
    <x v="1"/>
    <n v="2020"/>
    <x v="0"/>
    <x v="5"/>
    <x v="1"/>
    <x v="1"/>
    <n v="150.86000000000001"/>
    <n v="1"/>
  </r>
  <r>
    <x v="130"/>
    <x v="1"/>
    <s v="2022-2023"/>
    <x v="0"/>
    <x v="38"/>
    <x v="3"/>
    <x v="3"/>
    <n v="4802"/>
    <x v="0"/>
    <x v="12"/>
    <x v="7"/>
    <x v="7"/>
    <n v="151.01"/>
    <n v="1"/>
  </r>
  <r>
    <x v="324"/>
    <x v="0"/>
    <s v="2023-2024"/>
    <x v="0"/>
    <x v="2"/>
    <x v="2"/>
    <x v="2"/>
    <n v="2617"/>
    <x v="0"/>
    <x v="2"/>
    <x v="8"/>
    <x v="8"/>
    <n v="151.02000000000001"/>
    <n v="1"/>
  </r>
  <r>
    <x v="56"/>
    <x v="2"/>
    <s v="2024-2025"/>
    <x v="0"/>
    <x v="54"/>
    <x v="4"/>
    <x v="4"/>
    <n v="3030"/>
    <x v="0"/>
    <x v="7"/>
    <x v="9"/>
    <x v="9"/>
    <n v="151.12"/>
    <n v="1"/>
  </r>
  <r>
    <x v="603"/>
    <x v="2"/>
    <s v="2024-2025"/>
    <x v="0"/>
    <x v="31"/>
    <x v="1"/>
    <x v="1"/>
    <n v="2116"/>
    <x v="0"/>
    <x v="4"/>
    <x v="7"/>
    <x v="7"/>
    <n v="151.13000000000002"/>
    <n v="1"/>
  </r>
  <r>
    <x v="3"/>
    <x v="0"/>
    <s v="2023-2024"/>
    <x v="1"/>
    <x v="17"/>
    <x v="3"/>
    <x v="3"/>
    <n v="4825"/>
    <x v="0"/>
    <x v="12"/>
    <x v="3"/>
    <x v="3"/>
    <n v="151.25"/>
    <n v="1"/>
  </r>
  <r>
    <x v="42"/>
    <x v="0"/>
    <s v="2023-2024"/>
    <x v="0"/>
    <x v="15"/>
    <x v="1"/>
    <x v="1"/>
    <n v="2020"/>
    <x v="0"/>
    <x v="5"/>
    <x v="9"/>
    <x v="9"/>
    <n v="151.76"/>
    <n v="1"/>
  </r>
  <r>
    <x v="641"/>
    <x v="0"/>
    <s v="2023-2024"/>
    <x v="0"/>
    <x v="61"/>
    <x v="6"/>
    <x v="6"/>
    <n v="5343"/>
    <x v="0"/>
    <x v="18"/>
    <x v="6"/>
    <x v="6"/>
    <n v="151.85"/>
    <n v="1"/>
  </r>
  <r>
    <x v="0"/>
    <x v="0"/>
    <s v="2023-2024"/>
    <x v="1"/>
    <x v="11"/>
    <x v="5"/>
    <x v="5"/>
    <n v="7010"/>
    <x v="0"/>
    <x v="9"/>
    <x v="3"/>
    <x v="3"/>
    <n v="151.86000000000001"/>
    <n v="1"/>
  </r>
  <r>
    <x v="325"/>
    <x v="1"/>
    <s v="2022-2023"/>
    <x v="1"/>
    <x v="24"/>
    <x v="1"/>
    <x v="1"/>
    <n v="2120"/>
    <x v="0"/>
    <x v="4"/>
    <x v="9"/>
    <x v="9"/>
    <n v="151.88999999999999"/>
    <n v="1"/>
  </r>
  <r>
    <x v="491"/>
    <x v="0"/>
    <s v="2023-2024"/>
    <x v="0"/>
    <x v="40"/>
    <x v="4"/>
    <x v="4"/>
    <n v="3353"/>
    <x v="0"/>
    <x v="8"/>
    <x v="1"/>
    <x v="1"/>
    <n v="151.93"/>
    <n v="1"/>
  </r>
  <r>
    <x v="194"/>
    <x v="2"/>
    <s v="2024-2025"/>
    <x v="1"/>
    <x v="32"/>
    <x v="6"/>
    <x v="6"/>
    <n v="5169"/>
    <x v="0"/>
    <x v="13"/>
    <x v="0"/>
    <x v="0"/>
    <n v="152.34"/>
    <n v="1"/>
  </r>
  <r>
    <x v="367"/>
    <x v="0"/>
    <s v="2023-2024"/>
    <x v="0"/>
    <x v="66"/>
    <x v="3"/>
    <x v="3"/>
    <n v="4883"/>
    <x v="0"/>
    <x v="12"/>
    <x v="1"/>
    <x v="1"/>
    <n v="152.67000000000002"/>
    <n v="1"/>
  </r>
  <r>
    <x v="584"/>
    <x v="1"/>
    <s v="2022-2023"/>
    <x v="0"/>
    <x v="85"/>
    <x v="0"/>
    <x v="0"/>
    <n v="6530"/>
    <x v="0"/>
    <x v="20"/>
    <x v="1"/>
    <x v="1"/>
    <n v="152.71"/>
    <n v="1"/>
  </r>
  <r>
    <x v="397"/>
    <x v="0"/>
    <s v="2023-2024"/>
    <x v="0"/>
    <x v="35"/>
    <x v="3"/>
    <x v="3"/>
    <n v="4558"/>
    <x v="0"/>
    <x v="15"/>
    <x v="1"/>
    <x v="1"/>
    <n v="152.77000000000001"/>
    <n v="1"/>
  </r>
  <r>
    <x v="543"/>
    <x v="0"/>
    <s v="2023-2024"/>
    <x v="0"/>
    <x v="95"/>
    <x v="7"/>
    <x v="7"/>
    <n v="870"/>
    <x v="0"/>
    <x v="19"/>
    <x v="1"/>
    <x v="1"/>
    <n v="152.86000000000001"/>
    <n v="1"/>
  </r>
  <r>
    <x v="694"/>
    <x v="2"/>
    <s v="2024-2025"/>
    <x v="1"/>
    <x v="46"/>
    <x v="3"/>
    <x v="3"/>
    <n v="4740"/>
    <x v="0"/>
    <x v="17"/>
    <x v="0"/>
    <x v="0"/>
    <n v="152.86000000000001"/>
    <n v="1"/>
  </r>
  <r>
    <x v="660"/>
    <x v="0"/>
    <s v="2023-2024"/>
    <x v="0"/>
    <x v="88"/>
    <x v="6"/>
    <x v="6"/>
    <n v="5011"/>
    <x v="0"/>
    <x v="13"/>
    <x v="3"/>
    <x v="3"/>
    <n v="152.9"/>
    <n v="1"/>
  </r>
  <r>
    <x v="375"/>
    <x v="0"/>
    <s v="2023-2024"/>
    <x v="0"/>
    <x v="48"/>
    <x v="3"/>
    <x v="3"/>
    <n v="4566"/>
    <x v="0"/>
    <x v="15"/>
    <x v="3"/>
    <x v="3"/>
    <n v="153.62"/>
    <n v="1"/>
  </r>
  <r>
    <x v="240"/>
    <x v="2"/>
    <s v="2024-2025"/>
    <x v="0"/>
    <x v="2"/>
    <x v="2"/>
    <x v="2"/>
    <n v="2617"/>
    <x v="0"/>
    <x v="2"/>
    <x v="2"/>
    <x v="2"/>
    <n v="153.76"/>
    <n v="1"/>
  </r>
  <r>
    <x v="644"/>
    <x v="0"/>
    <s v="2023-2024"/>
    <x v="1"/>
    <x v="9"/>
    <x v="4"/>
    <x v="4"/>
    <n v="3076"/>
    <x v="0"/>
    <x v="7"/>
    <x v="3"/>
    <x v="3"/>
    <n v="154.07"/>
    <n v="1"/>
  </r>
  <r>
    <x v="500"/>
    <x v="1"/>
    <s v="2022-2023"/>
    <x v="1"/>
    <x v="60"/>
    <x v="1"/>
    <x v="1"/>
    <n v="2541"/>
    <x v="0"/>
    <x v="2"/>
    <x v="1"/>
    <x v="1"/>
    <n v="154.47"/>
    <n v="1"/>
  </r>
  <r>
    <x v="525"/>
    <x v="2"/>
    <s v="2024-2025"/>
    <x v="0"/>
    <x v="10"/>
    <x v="4"/>
    <x v="4"/>
    <n v="3551"/>
    <x v="0"/>
    <x v="8"/>
    <x v="0"/>
    <x v="0"/>
    <n v="154.47999999999999"/>
    <n v="1"/>
  </r>
  <r>
    <x v="568"/>
    <x v="2"/>
    <s v="2024-2025"/>
    <x v="0"/>
    <x v="15"/>
    <x v="1"/>
    <x v="1"/>
    <n v="2020"/>
    <x v="0"/>
    <x v="5"/>
    <x v="3"/>
    <x v="3"/>
    <n v="154.55000000000001"/>
    <n v="1"/>
  </r>
  <r>
    <x v="606"/>
    <x v="0"/>
    <s v="2023-2024"/>
    <x v="1"/>
    <x v="74"/>
    <x v="1"/>
    <x v="1"/>
    <n v="2485"/>
    <x v="0"/>
    <x v="1"/>
    <x v="9"/>
    <x v="9"/>
    <n v="154.84"/>
    <n v="1"/>
  </r>
  <r>
    <x v="384"/>
    <x v="1"/>
    <s v="2022-2023"/>
    <x v="0"/>
    <x v="10"/>
    <x v="4"/>
    <x v="4"/>
    <n v="3551"/>
    <x v="0"/>
    <x v="8"/>
    <x v="6"/>
    <x v="6"/>
    <n v="154.87"/>
    <n v="1"/>
  </r>
  <r>
    <x v="557"/>
    <x v="0"/>
    <s v="2023-2024"/>
    <x v="0"/>
    <x v="37"/>
    <x v="1"/>
    <x v="1"/>
    <n v="2750"/>
    <x v="0"/>
    <x v="11"/>
    <x v="3"/>
    <x v="3"/>
    <n v="154.89000000000001"/>
    <n v="1"/>
  </r>
  <r>
    <x v="588"/>
    <x v="0"/>
    <s v="2023-2024"/>
    <x v="1"/>
    <x v="85"/>
    <x v="0"/>
    <x v="0"/>
    <n v="6530"/>
    <x v="0"/>
    <x v="20"/>
    <x v="4"/>
    <x v="4"/>
    <n v="155"/>
    <n v="1"/>
  </r>
  <r>
    <x v="26"/>
    <x v="1"/>
    <s v="2022-2023"/>
    <x v="1"/>
    <x v="80"/>
    <x v="0"/>
    <x v="0"/>
    <n v="6109"/>
    <x v="0"/>
    <x v="14"/>
    <x v="5"/>
    <x v="5"/>
    <n v="155.46"/>
    <n v="1"/>
  </r>
  <r>
    <x v="385"/>
    <x v="1"/>
    <s v="2022-2023"/>
    <x v="0"/>
    <x v="88"/>
    <x v="6"/>
    <x v="6"/>
    <n v="5011"/>
    <x v="0"/>
    <x v="13"/>
    <x v="9"/>
    <x v="9"/>
    <n v="155.74"/>
    <n v="1"/>
  </r>
  <r>
    <x v="458"/>
    <x v="2"/>
    <s v="2024-2025"/>
    <x v="0"/>
    <x v="2"/>
    <x v="2"/>
    <x v="2"/>
    <n v="2617"/>
    <x v="0"/>
    <x v="2"/>
    <x v="1"/>
    <x v="1"/>
    <n v="156.04000000000002"/>
    <n v="1"/>
  </r>
  <r>
    <x v="251"/>
    <x v="2"/>
    <s v="2024-2025"/>
    <x v="0"/>
    <x v="54"/>
    <x v="4"/>
    <x v="4"/>
    <n v="3030"/>
    <x v="0"/>
    <x v="7"/>
    <x v="5"/>
    <x v="5"/>
    <n v="157.41999999999999"/>
    <n v="1"/>
  </r>
  <r>
    <x v="241"/>
    <x v="0"/>
    <s v="2023-2024"/>
    <x v="1"/>
    <x v="51"/>
    <x v="4"/>
    <x v="4"/>
    <n v="3630"/>
    <x v="0"/>
    <x v="16"/>
    <x v="2"/>
    <x v="2"/>
    <n v="157.44999999999999"/>
    <n v="1"/>
  </r>
  <r>
    <x v="417"/>
    <x v="2"/>
    <s v="2024-2025"/>
    <x v="1"/>
    <x v="9"/>
    <x v="4"/>
    <x v="4"/>
    <n v="3076"/>
    <x v="0"/>
    <x v="7"/>
    <x v="9"/>
    <x v="9"/>
    <n v="157.69999999999999"/>
    <n v="1"/>
  </r>
  <r>
    <x v="177"/>
    <x v="1"/>
    <s v="2022-2023"/>
    <x v="1"/>
    <x v="33"/>
    <x v="4"/>
    <x v="4"/>
    <n v="3280"/>
    <x v="0"/>
    <x v="8"/>
    <x v="2"/>
    <x v="2"/>
    <n v="157.74"/>
    <n v="1"/>
  </r>
  <r>
    <x v="464"/>
    <x v="2"/>
    <s v="2024-2025"/>
    <x v="0"/>
    <x v="16"/>
    <x v="0"/>
    <x v="0"/>
    <n v="6030"/>
    <x v="0"/>
    <x v="0"/>
    <x v="1"/>
    <x v="1"/>
    <n v="157.80000000000001"/>
    <n v="1"/>
  </r>
  <r>
    <x v="393"/>
    <x v="0"/>
    <s v="2023-2024"/>
    <x v="0"/>
    <x v="94"/>
    <x v="5"/>
    <x v="5"/>
    <n v="7250"/>
    <x v="0"/>
    <x v="9"/>
    <x v="0"/>
    <x v="0"/>
    <n v="157.81"/>
    <n v="1"/>
  </r>
  <r>
    <x v="163"/>
    <x v="0"/>
    <s v="2023-2024"/>
    <x v="1"/>
    <x v="24"/>
    <x v="1"/>
    <x v="1"/>
    <n v="2120"/>
    <x v="0"/>
    <x v="4"/>
    <x v="3"/>
    <x v="3"/>
    <n v="157.82999999999998"/>
    <n v="1"/>
  </r>
  <r>
    <x v="652"/>
    <x v="2"/>
    <s v="2024-2025"/>
    <x v="1"/>
    <x v="7"/>
    <x v="4"/>
    <x v="4"/>
    <n v="3175"/>
    <x v="0"/>
    <x v="6"/>
    <x v="3"/>
    <x v="3"/>
    <n v="157.91000000000003"/>
    <n v="1"/>
  </r>
  <r>
    <x v="560"/>
    <x v="0"/>
    <s v="2023-2024"/>
    <x v="0"/>
    <x v="39"/>
    <x v="0"/>
    <x v="0"/>
    <n v="6330"/>
    <x v="0"/>
    <x v="14"/>
    <x v="8"/>
    <x v="8"/>
    <n v="157.94999999999999"/>
    <n v="1"/>
  </r>
  <r>
    <x v="618"/>
    <x v="1"/>
    <s v="2022-2023"/>
    <x v="1"/>
    <x v="28"/>
    <x v="1"/>
    <x v="1"/>
    <n v="2830"/>
    <x v="0"/>
    <x v="11"/>
    <x v="4"/>
    <x v="4"/>
    <n v="157.97999999999999"/>
    <n v="1"/>
  </r>
  <r>
    <x v="418"/>
    <x v="2"/>
    <s v="2024-2025"/>
    <x v="0"/>
    <x v="54"/>
    <x v="4"/>
    <x v="4"/>
    <n v="3030"/>
    <x v="0"/>
    <x v="7"/>
    <x v="4"/>
    <x v="4"/>
    <n v="158.05000000000001"/>
    <n v="1"/>
  </r>
  <r>
    <x v="470"/>
    <x v="0"/>
    <s v="2023-2024"/>
    <x v="0"/>
    <x v="45"/>
    <x v="3"/>
    <x v="3"/>
    <n v="4570"/>
    <x v="0"/>
    <x v="15"/>
    <x v="7"/>
    <x v="7"/>
    <n v="158.43000000000004"/>
    <n v="1"/>
  </r>
  <r>
    <x v="538"/>
    <x v="2"/>
    <s v="2024-2025"/>
    <x v="0"/>
    <x v="67"/>
    <x v="3"/>
    <x v="3"/>
    <n v="4551"/>
    <x v="0"/>
    <x v="15"/>
    <x v="4"/>
    <x v="4"/>
    <n v="158.54"/>
    <n v="1"/>
  </r>
  <r>
    <x v="213"/>
    <x v="1"/>
    <s v="2022-2023"/>
    <x v="0"/>
    <x v="94"/>
    <x v="5"/>
    <x v="5"/>
    <n v="7250"/>
    <x v="0"/>
    <x v="9"/>
    <x v="3"/>
    <x v="3"/>
    <n v="158.78"/>
    <n v="1"/>
  </r>
  <r>
    <x v="137"/>
    <x v="2"/>
    <s v="2024-2025"/>
    <x v="1"/>
    <x v="75"/>
    <x v="0"/>
    <x v="0"/>
    <n v="6450"/>
    <x v="0"/>
    <x v="20"/>
    <x v="4"/>
    <x v="4"/>
    <n v="159.11000000000001"/>
    <n v="1"/>
  </r>
  <r>
    <x v="232"/>
    <x v="1"/>
    <s v="2022-2023"/>
    <x v="0"/>
    <x v="35"/>
    <x v="3"/>
    <x v="3"/>
    <n v="4558"/>
    <x v="0"/>
    <x v="15"/>
    <x v="4"/>
    <x v="4"/>
    <n v="159.58000000000001"/>
    <n v="1"/>
  </r>
  <r>
    <x v="695"/>
    <x v="0"/>
    <s v="2023-2024"/>
    <x v="1"/>
    <x v="83"/>
    <x v="0"/>
    <x v="0"/>
    <n v="6052"/>
    <x v="0"/>
    <x v="0"/>
    <x v="2"/>
    <x v="2"/>
    <n v="159.73000000000002"/>
    <n v="1"/>
  </r>
  <r>
    <x v="610"/>
    <x v="0"/>
    <s v="2023-2024"/>
    <x v="0"/>
    <x v="75"/>
    <x v="0"/>
    <x v="0"/>
    <n v="6450"/>
    <x v="0"/>
    <x v="20"/>
    <x v="3"/>
    <x v="3"/>
    <n v="159.91"/>
    <n v="1"/>
  </r>
  <r>
    <x v="1"/>
    <x v="0"/>
    <s v="2023-2024"/>
    <x v="0"/>
    <x v="31"/>
    <x v="1"/>
    <x v="1"/>
    <n v="2116"/>
    <x v="0"/>
    <x v="4"/>
    <x v="3"/>
    <x v="3"/>
    <n v="160.08000000000001"/>
    <n v="1"/>
  </r>
  <r>
    <x v="370"/>
    <x v="2"/>
    <s v="2024-2025"/>
    <x v="1"/>
    <x v="70"/>
    <x v="4"/>
    <x v="4"/>
    <n v="3400"/>
    <x v="0"/>
    <x v="8"/>
    <x v="6"/>
    <x v="6"/>
    <n v="160.44999999999999"/>
    <n v="1"/>
  </r>
  <r>
    <x v="4"/>
    <x v="0"/>
    <s v="2023-2024"/>
    <x v="1"/>
    <x v="29"/>
    <x v="4"/>
    <x v="4"/>
    <n v="3500"/>
    <x v="0"/>
    <x v="8"/>
    <x v="9"/>
    <x v="9"/>
    <n v="160.84"/>
    <n v="1"/>
  </r>
  <r>
    <x v="692"/>
    <x v="0"/>
    <s v="2023-2024"/>
    <x v="0"/>
    <x v="15"/>
    <x v="1"/>
    <x v="1"/>
    <n v="2020"/>
    <x v="0"/>
    <x v="5"/>
    <x v="2"/>
    <x v="2"/>
    <n v="161.12"/>
    <n v="1"/>
  </r>
  <r>
    <x v="24"/>
    <x v="0"/>
    <s v="2023-2024"/>
    <x v="0"/>
    <x v="12"/>
    <x v="3"/>
    <x v="3"/>
    <n v="4068"/>
    <x v="0"/>
    <x v="10"/>
    <x v="5"/>
    <x v="5"/>
    <n v="161.18"/>
    <n v="1"/>
  </r>
  <r>
    <x v="334"/>
    <x v="2"/>
    <s v="2024-2025"/>
    <x v="0"/>
    <x v="59"/>
    <x v="3"/>
    <x v="3"/>
    <n v="4509"/>
    <x v="0"/>
    <x v="3"/>
    <x v="6"/>
    <x v="6"/>
    <n v="161.68"/>
    <n v="1"/>
  </r>
  <r>
    <x v="365"/>
    <x v="0"/>
    <s v="2023-2024"/>
    <x v="0"/>
    <x v="86"/>
    <x v="0"/>
    <x v="0"/>
    <n v="6725"/>
    <x v="0"/>
    <x v="20"/>
    <x v="3"/>
    <x v="3"/>
    <n v="161.88"/>
    <n v="1"/>
  </r>
  <r>
    <x v="17"/>
    <x v="0"/>
    <s v="2023-2024"/>
    <x v="0"/>
    <x v="79"/>
    <x v="6"/>
    <x v="6"/>
    <n v="5290"/>
    <x v="0"/>
    <x v="18"/>
    <x v="4"/>
    <x v="4"/>
    <n v="163.15"/>
    <n v="1"/>
  </r>
  <r>
    <x v="301"/>
    <x v="1"/>
    <s v="2022-2023"/>
    <x v="0"/>
    <x v="15"/>
    <x v="1"/>
    <x v="1"/>
    <n v="2020"/>
    <x v="0"/>
    <x v="5"/>
    <x v="3"/>
    <x v="3"/>
    <n v="163.38"/>
    <n v="1"/>
  </r>
  <r>
    <x v="544"/>
    <x v="0"/>
    <s v="2023-2024"/>
    <x v="0"/>
    <x v="5"/>
    <x v="1"/>
    <x v="1"/>
    <n v="2067"/>
    <x v="0"/>
    <x v="5"/>
    <x v="8"/>
    <x v="8"/>
    <n v="163.71"/>
    <n v="1"/>
  </r>
  <r>
    <x v="235"/>
    <x v="1"/>
    <s v="2022-2023"/>
    <x v="0"/>
    <x v="61"/>
    <x v="6"/>
    <x v="6"/>
    <n v="5343"/>
    <x v="0"/>
    <x v="18"/>
    <x v="4"/>
    <x v="4"/>
    <n v="163.77000000000001"/>
    <n v="1"/>
  </r>
  <r>
    <x v="371"/>
    <x v="2"/>
    <s v="2024-2025"/>
    <x v="1"/>
    <x v="43"/>
    <x v="1"/>
    <x v="1"/>
    <n v="2560"/>
    <x v="0"/>
    <x v="2"/>
    <x v="1"/>
    <x v="1"/>
    <n v="163.81"/>
    <n v="1"/>
  </r>
  <r>
    <x v="510"/>
    <x v="1"/>
    <s v="2022-2023"/>
    <x v="0"/>
    <x v="69"/>
    <x v="4"/>
    <x v="4"/>
    <n v="3199"/>
    <x v="0"/>
    <x v="6"/>
    <x v="8"/>
    <x v="8"/>
    <n v="164.26"/>
    <n v="1"/>
  </r>
  <r>
    <x v="406"/>
    <x v="2"/>
    <s v="2024-2025"/>
    <x v="1"/>
    <x v="53"/>
    <x v="3"/>
    <x v="3"/>
    <n v="4119"/>
    <x v="0"/>
    <x v="10"/>
    <x v="4"/>
    <x v="4"/>
    <n v="164.36"/>
    <n v="1"/>
  </r>
  <r>
    <x v="360"/>
    <x v="2"/>
    <s v="2024-2025"/>
    <x v="0"/>
    <x v="61"/>
    <x v="6"/>
    <x v="6"/>
    <n v="5343"/>
    <x v="0"/>
    <x v="18"/>
    <x v="7"/>
    <x v="7"/>
    <n v="164.51999999999998"/>
    <n v="1"/>
  </r>
  <r>
    <x v="61"/>
    <x v="1"/>
    <s v="2022-2023"/>
    <x v="0"/>
    <x v="61"/>
    <x v="6"/>
    <x v="6"/>
    <n v="5343"/>
    <x v="0"/>
    <x v="18"/>
    <x v="6"/>
    <x v="6"/>
    <n v="164.82"/>
    <n v="1"/>
  </r>
  <r>
    <x v="500"/>
    <x v="1"/>
    <s v="2022-2023"/>
    <x v="1"/>
    <x v="24"/>
    <x v="1"/>
    <x v="1"/>
    <n v="2120"/>
    <x v="0"/>
    <x v="4"/>
    <x v="4"/>
    <x v="4"/>
    <n v="164.89"/>
    <n v="1"/>
  </r>
  <r>
    <x v="308"/>
    <x v="1"/>
    <s v="2022-2023"/>
    <x v="0"/>
    <x v="2"/>
    <x v="2"/>
    <x v="2"/>
    <n v="2617"/>
    <x v="0"/>
    <x v="2"/>
    <x v="7"/>
    <x v="7"/>
    <n v="164.96"/>
    <n v="1"/>
  </r>
  <r>
    <x v="560"/>
    <x v="0"/>
    <s v="2023-2024"/>
    <x v="0"/>
    <x v="69"/>
    <x v="4"/>
    <x v="4"/>
    <n v="3199"/>
    <x v="0"/>
    <x v="6"/>
    <x v="7"/>
    <x v="7"/>
    <n v="165.05"/>
    <n v="1"/>
  </r>
  <r>
    <x v="493"/>
    <x v="1"/>
    <s v="2022-2023"/>
    <x v="1"/>
    <x v="42"/>
    <x v="3"/>
    <x v="3"/>
    <n v="4870"/>
    <x v="0"/>
    <x v="12"/>
    <x v="3"/>
    <x v="3"/>
    <n v="165.22"/>
    <n v="1"/>
  </r>
  <r>
    <x v="521"/>
    <x v="0"/>
    <s v="2023-2024"/>
    <x v="0"/>
    <x v="64"/>
    <x v="1"/>
    <x v="1"/>
    <n v="2350"/>
    <x v="0"/>
    <x v="1"/>
    <x v="5"/>
    <x v="5"/>
    <n v="165.44"/>
    <n v="1"/>
  </r>
  <r>
    <x v="696"/>
    <x v="1"/>
    <s v="2022-2023"/>
    <x v="0"/>
    <x v="79"/>
    <x v="6"/>
    <x v="6"/>
    <n v="5290"/>
    <x v="0"/>
    <x v="18"/>
    <x v="2"/>
    <x v="2"/>
    <n v="165.67"/>
    <n v="1"/>
  </r>
  <r>
    <x v="637"/>
    <x v="1"/>
    <s v="2022-2023"/>
    <x v="1"/>
    <x v="9"/>
    <x v="4"/>
    <x v="4"/>
    <n v="3076"/>
    <x v="0"/>
    <x v="7"/>
    <x v="2"/>
    <x v="2"/>
    <n v="165.71"/>
    <n v="1"/>
  </r>
  <r>
    <x v="619"/>
    <x v="0"/>
    <s v="2023-2024"/>
    <x v="1"/>
    <x v="83"/>
    <x v="0"/>
    <x v="0"/>
    <n v="6052"/>
    <x v="0"/>
    <x v="0"/>
    <x v="3"/>
    <x v="3"/>
    <n v="165.82"/>
    <n v="1"/>
  </r>
  <r>
    <x v="404"/>
    <x v="1"/>
    <s v="2022-2023"/>
    <x v="1"/>
    <x v="74"/>
    <x v="1"/>
    <x v="1"/>
    <n v="2485"/>
    <x v="0"/>
    <x v="1"/>
    <x v="5"/>
    <x v="5"/>
    <n v="166.25"/>
    <n v="1"/>
  </r>
  <r>
    <x v="274"/>
    <x v="0"/>
    <s v="2023-2024"/>
    <x v="0"/>
    <x v="39"/>
    <x v="0"/>
    <x v="0"/>
    <n v="6330"/>
    <x v="0"/>
    <x v="14"/>
    <x v="3"/>
    <x v="3"/>
    <n v="166.53"/>
    <n v="1"/>
  </r>
  <r>
    <x v="32"/>
    <x v="0"/>
    <s v="2023-2024"/>
    <x v="1"/>
    <x v="78"/>
    <x v="1"/>
    <x v="1"/>
    <n v="2141"/>
    <x v="0"/>
    <x v="4"/>
    <x v="3"/>
    <x v="3"/>
    <n v="167.13"/>
    <n v="1"/>
  </r>
  <r>
    <x v="559"/>
    <x v="0"/>
    <s v="2023-2024"/>
    <x v="0"/>
    <x v="91"/>
    <x v="1"/>
    <x v="1"/>
    <n v="2064"/>
    <x v="0"/>
    <x v="5"/>
    <x v="5"/>
    <x v="5"/>
    <n v="167.18"/>
    <n v="1"/>
  </r>
  <r>
    <x v="196"/>
    <x v="0"/>
    <s v="2023-2024"/>
    <x v="0"/>
    <x v="44"/>
    <x v="4"/>
    <x v="4"/>
    <n v="3977"/>
    <x v="0"/>
    <x v="16"/>
    <x v="1"/>
    <x v="1"/>
    <n v="167.18"/>
    <n v="1"/>
  </r>
  <r>
    <x v="341"/>
    <x v="1"/>
    <s v="2022-2023"/>
    <x v="1"/>
    <x v="11"/>
    <x v="5"/>
    <x v="5"/>
    <n v="7010"/>
    <x v="0"/>
    <x v="9"/>
    <x v="5"/>
    <x v="5"/>
    <n v="167.49"/>
    <n v="1"/>
  </r>
  <r>
    <x v="496"/>
    <x v="2"/>
    <s v="2024-2025"/>
    <x v="1"/>
    <x v="81"/>
    <x v="3"/>
    <x v="3"/>
    <n v="4680"/>
    <x v="0"/>
    <x v="17"/>
    <x v="7"/>
    <x v="7"/>
    <n v="167.71"/>
    <n v="1"/>
  </r>
  <r>
    <x v="39"/>
    <x v="0"/>
    <s v="2023-2024"/>
    <x v="0"/>
    <x v="55"/>
    <x v="3"/>
    <x v="3"/>
    <n v="4703"/>
    <x v="0"/>
    <x v="17"/>
    <x v="2"/>
    <x v="2"/>
    <n v="167.74"/>
    <n v="1"/>
  </r>
  <r>
    <x v="585"/>
    <x v="0"/>
    <s v="2023-2024"/>
    <x v="0"/>
    <x v="48"/>
    <x v="3"/>
    <x v="3"/>
    <n v="4566"/>
    <x v="0"/>
    <x v="15"/>
    <x v="0"/>
    <x v="0"/>
    <n v="167.89"/>
    <n v="1"/>
  </r>
  <r>
    <x v="455"/>
    <x v="0"/>
    <s v="2023-2024"/>
    <x v="0"/>
    <x v="93"/>
    <x v="4"/>
    <x v="4"/>
    <n v="3915"/>
    <x v="0"/>
    <x v="16"/>
    <x v="7"/>
    <x v="7"/>
    <n v="168.05"/>
    <n v="1"/>
  </r>
  <r>
    <x v="214"/>
    <x v="2"/>
    <s v="2024-2025"/>
    <x v="0"/>
    <x v="6"/>
    <x v="0"/>
    <x v="0"/>
    <n v="6010"/>
    <x v="0"/>
    <x v="0"/>
    <x v="3"/>
    <x v="3"/>
    <n v="168.54000000000002"/>
    <n v="1"/>
  </r>
  <r>
    <x v="53"/>
    <x v="0"/>
    <s v="2023-2024"/>
    <x v="0"/>
    <x v="12"/>
    <x v="3"/>
    <x v="3"/>
    <n v="4068"/>
    <x v="0"/>
    <x v="10"/>
    <x v="5"/>
    <x v="5"/>
    <n v="168.66000000000003"/>
    <n v="1"/>
  </r>
  <r>
    <x v="450"/>
    <x v="1"/>
    <s v="2022-2023"/>
    <x v="1"/>
    <x v="78"/>
    <x v="1"/>
    <x v="1"/>
    <n v="2141"/>
    <x v="0"/>
    <x v="4"/>
    <x v="7"/>
    <x v="7"/>
    <n v="168.74"/>
    <n v="1"/>
  </r>
  <r>
    <x v="697"/>
    <x v="1"/>
    <s v="2022-2023"/>
    <x v="1"/>
    <x v="50"/>
    <x v="4"/>
    <x v="4"/>
    <n v="3179"/>
    <x v="0"/>
    <x v="6"/>
    <x v="0"/>
    <x v="0"/>
    <n v="168.79000000000002"/>
    <n v="1"/>
  </r>
  <r>
    <x v="157"/>
    <x v="2"/>
    <s v="2024-2025"/>
    <x v="0"/>
    <x v="38"/>
    <x v="3"/>
    <x v="3"/>
    <n v="4802"/>
    <x v="0"/>
    <x v="12"/>
    <x v="4"/>
    <x v="4"/>
    <n v="168.87"/>
    <n v="1"/>
  </r>
  <r>
    <x v="591"/>
    <x v="2"/>
    <s v="2024-2025"/>
    <x v="0"/>
    <x v="41"/>
    <x v="5"/>
    <x v="5"/>
    <n v="7320"/>
    <x v="0"/>
    <x v="9"/>
    <x v="0"/>
    <x v="0"/>
    <n v="168.87"/>
    <n v="1"/>
  </r>
  <r>
    <x v="206"/>
    <x v="2"/>
    <s v="2024-2025"/>
    <x v="1"/>
    <x v="82"/>
    <x v="3"/>
    <x v="3"/>
    <n v="4655"/>
    <x v="0"/>
    <x v="17"/>
    <x v="2"/>
    <x v="2"/>
    <n v="169.1"/>
    <n v="1"/>
  </r>
  <r>
    <x v="326"/>
    <x v="0"/>
    <s v="2023-2024"/>
    <x v="0"/>
    <x v="6"/>
    <x v="0"/>
    <x v="0"/>
    <n v="6010"/>
    <x v="0"/>
    <x v="0"/>
    <x v="2"/>
    <x v="2"/>
    <n v="169.19"/>
    <n v="1"/>
  </r>
  <r>
    <x v="556"/>
    <x v="0"/>
    <s v="2023-2024"/>
    <x v="0"/>
    <x v="13"/>
    <x v="1"/>
    <x v="1"/>
    <n v="2480"/>
    <x v="0"/>
    <x v="1"/>
    <x v="6"/>
    <x v="6"/>
    <n v="169.26"/>
    <n v="1"/>
  </r>
  <r>
    <x v="698"/>
    <x v="2"/>
    <s v="2024-2025"/>
    <x v="0"/>
    <x v="58"/>
    <x v="0"/>
    <x v="0"/>
    <n v="6027"/>
    <x v="0"/>
    <x v="0"/>
    <x v="2"/>
    <x v="2"/>
    <n v="169.78000000000003"/>
    <n v="1"/>
  </r>
  <r>
    <x v="274"/>
    <x v="0"/>
    <s v="2023-2024"/>
    <x v="1"/>
    <x v="43"/>
    <x v="1"/>
    <x v="1"/>
    <n v="2560"/>
    <x v="0"/>
    <x v="2"/>
    <x v="1"/>
    <x v="1"/>
    <n v="170.28"/>
    <n v="1"/>
  </r>
  <r>
    <x v="211"/>
    <x v="2"/>
    <s v="2024-2025"/>
    <x v="0"/>
    <x v="95"/>
    <x v="7"/>
    <x v="7"/>
    <n v="870"/>
    <x v="0"/>
    <x v="19"/>
    <x v="7"/>
    <x v="7"/>
    <n v="170.72"/>
    <n v="1"/>
  </r>
  <r>
    <x v="602"/>
    <x v="0"/>
    <s v="2023-2024"/>
    <x v="1"/>
    <x v="10"/>
    <x v="4"/>
    <x v="4"/>
    <n v="3551"/>
    <x v="0"/>
    <x v="8"/>
    <x v="3"/>
    <x v="3"/>
    <n v="171.16"/>
    <n v="1"/>
  </r>
  <r>
    <x v="411"/>
    <x v="1"/>
    <s v="2022-2023"/>
    <x v="0"/>
    <x v="7"/>
    <x v="4"/>
    <x v="4"/>
    <n v="3175"/>
    <x v="0"/>
    <x v="6"/>
    <x v="8"/>
    <x v="8"/>
    <n v="171.54999999999998"/>
    <n v="1"/>
  </r>
  <r>
    <x v="240"/>
    <x v="2"/>
    <s v="2024-2025"/>
    <x v="0"/>
    <x v="88"/>
    <x v="6"/>
    <x v="6"/>
    <n v="5011"/>
    <x v="0"/>
    <x v="13"/>
    <x v="4"/>
    <x v="4"/>
    <n v="171.76"/>
    <n v="1"/>
  </r>
  <r>
    <x v="522"/>
    <x v="0"/>
    <s v="2023-2024"/>
    <x v="0"/>
    <x v="26"/>
    <x v="0"/>
    <x v="0"/>
    <n v="6280"/>
    <x v="0"/>
    <x v="14"/>
    <x v="8"/>
    <x v="8"/>
    <n v="171.81"/>
    <n v="1"/>
  </r>
  <r>
    <x v="447"/>
    <x v="0"/>
    <s v="2023-2024"/>
    <x v="1"/>
    <x v="45"/>
    <x v="3"/>
    <x v="3"/>
    <n v="4570"/>
    <x v="0"/>
    <x v="15"/>
    <x v="3"/>
    <x v="3"/>
    <n v="171.94"/>
    <n v="1"/>
  </r>
  <r>
    <x v="364"/>
    <x v="2"/>
    <s v="2024-2025"/>
    <x v="0"/>
    <x v="34"/>
    <x v="4"/>
    <x v="4"/>
    <n v="3018"/>
    <x v="0"/>
    <x v="7"/>
    <x v="9"/>
    <x v="9"/>
    <n v="172.26"/>
    <n v="1"/>
  </r>
  <r>
    <x v="304"/>
    <x v="1"/>
    <s v="2022-2023"/>
    <x v="0"/>
    <x v="88"/>
    <x v="6"/>
    <x v="6"/>
    <n v="5011"/>
    <x v="0"/>
    <x v="13"/>
    <x v="5"/>
    <x v="5"/>
    <n v="172.73000000000002"/>
    <n v="1"/>
  </r>
  <r>
    <x v="65"/>
    <x v="2"/>
    <s v="2024-2025"/>
    <x v="1"/>
    <x v="0"/>
    <x v="0"/>
    <x v="0"/>
    <n v="6021"/>
    <x v="0"/>
    <x v="0"/>
    <x v="3"/>
    <x v="3"/>
    <n v="172.82999999999998"/>
    <n v="1"/>
  </r>
  <r>
    <x v="597"/>
    <x v="0"/>
    <s v="2023-2024"/>
    <x v="0"/>
    <x v="92"/>
    <x v="3"/>
    <x v="3"/>
    <n v="4305"/>
    <x v="0"/>
    <x v="3"/>
    <x v="1"/>
    <x v="1"/>
    <n v="173.71"/>
    <n v="1"/>
  </r>
  <r>
    <x v="47"/>
    <x v="2"/>
    <s v="2024-2025"/>
    <x v="0"/>
    <x v="40"/>
    <x v="4"/>
    <x v="4"/>
    <n v="3353"/>
    <x v="0"/>
    <x v="8"/>
    <x v="8"/>
    <x v="8"/>
    <n v="174.04"/>
    <n v="1"/>
  </r>
  <r>
    <x v="465"/>
    <x v="1"/>
    <s v="2022-2023"/>
    <x v="0"/>
    <x v="95"/>
    <x v="7"/>
    <x v="7"/>
    <n v="870"/>
    <x v="0"/>
    <x v="19"/>
    <x v="1"/>
    <x v="1"/>
    <n v="174.35"/>
    <n v="1"/>
  </r>
  <r>
    <x v="427"/>
    <x v="0"/>
    <s v="2023-2024"/>
    <x v="0"/>
    <x v="21"/>
    <x v="3"/>
    <x v="3"/>
    <n v="4012"/>
    <x v="0"/>
    <x v="10"/>
    <x v="1"/>
    <x v="1"/>
    <n v="174.60000000000002"/>
    <n v="1"/>
  </r>
  <r>
    <x v="446"/>
    <x v="2"/>
    <s v="2024-2025"/>
    <x v="1"/>
    <x v="32"/>
    <x v="6"/>
    <x v="6"/>
    <n v="5169"/>
    <x v="0"/>
    <x v="13"/>
    <x v="7"/>
    <x v="7"/>
    <n v="174.74"/>
    <n v="1"/>
  </r>
  <r>
    <x v="311"/>
    <x v="0"/>
    <s v="2023-2024"/>
    <x v="0"/>
    <x v="26"/>
    <x v="0"/>
    <x v="0"/>
    <n v="6280"/>
    <x v="0"/>
    <x v="14"/>
    <x v="3"/>
    <x v="3"/>
    <n v="174.82"/>
    <n v="1"/>
  </r>
  <r>
    <x v="317"/>
    <x v="0"/>
    <s v="2023-2024"/>
    <x v="1"/>
    <x v="52"/>
    <x v="3"/>
    <x v="3"/>
    <n v="4053"/>
    <x v="0"/>
    <x v="10"/>
    <x v="3"/>
    <x v="3"/>
    <n v="174.94"/>
    <n v="1"/>
  </r>
  <r>
    <x v="342"/>
    <x v="0"/>
    <s v="2023-2024"/>
    <x v="0"/>
    <x v="13"/>
    <x v="1"/>
    <x v="1"/>
    <n v="2480"/>
    <x v="0"/>
    <x v="1"/>
    <x v="5"/>
    <x v="5"/>
    <n v="175.01000000000002"/>
    <n v="1"/>
  </r>
  <r>
    <x v="462"/>
    <x v="1"/>
    <s v="2022-2023"/>
    <x v="0"/>
    <x v="11"/>
    <x v="5"/>
    <x v="5"/>
    <n v="7010"/>
    <x v="0"/>
    <x v="9"/>
    <x v="5"/>
    <x v="5"/>
    <n v="175.07"/>
    <n v="1"/>
  </r>
  <r>
    <x v="306"/>
    <x v="2"/>
    <s v="2024-2025"/>
    <x v="0"/>
    <x v="51"/>
    <x v="4"/>
    <x v="4"/>
    <n v="3630"/>
    <x v="0"/>
    <x v="16"/>
    <x v="7"/>
    <x v="7"/>
    <n v="175.13"/>
    <n v="1"/>
  </r>
  <r>
    <x v="118"/>
    <x v="1"/>
    <s v="2022-2023"/>
    <x v="0"/>
    <x v="55"/>
    <x v="3"/>
    <x v="3"/>
    <n v="4703"/>
    <x v="0"/>
    <x v="17"/>
    <x v="5"/>
    <x v="5"/>
    <n v="175.13"/>
    <n v="1"/>
  </r>
  <r>
    <x v="327"/>
    <x v="0"/>
    <s v="2023-2024"/>
    <x v="1"/>
    <x v="4"/>
    <x v="1"/>
    <x v="1"/>
    <n v="2154"/>
    <x v="0"/>
    <x v="4"/>
    <x v="1"/>
    <x v="1"/>
    <n v="175.76000000000002"/>
    <n v="1"/>
  </r>
  <r>
    <x v="435"/>
    <x v="0"/>
    <s v="2023-2024"/>
    <x v="1"/>
    <x v="9"/>
    <x v="4"/>
    <x v="4"/>
    <n v="3076"/>
    <x v="0"/>
    <x v="7"/>
    <x v="1"/>
    <x v="1"/>
    <n v="175.79999999999998"/>
    <n v="1"/>
  </r>
  <r>
    <x v="380"/>
    <x v="0"/>
    <s v="2023-2024"/>
    <x v="1"/>
    <x v="33"/>
    <x v="4"/>
    <x v="4"/>
    <n v="3280"/>
    <x v="0"/>
    <x v="8"/>
    <x v="3"/>
    <x v="3"/>
    <n v="175.86"/>
    <n v="1"/>
  </r>
  <r>
    <x v="275"/>
    <x v="2"/>
    <s v="2024-2025"/>
    <x v="1"/>
    <x v="29"/>
    <x v="4"/>
    <x v="4"/>
    <n v="3500"/>
    <x v="0"/>
    <x v="8"/>
    <x v="3"/>
    <x v="3"/>
    <n v="176.12"/>
    <n v="1"/>
  </r>
  <r>
    <x v="312"/>
    <x v="1"/>
    <s v="2022-2023"/>
    <x v="0"/>
    <x v="79"/>
    <x v="6"/>
    <x v="6"/>
    <n v="5290"/>
    <x v="0"/>
    <x v="18"/>
    <x v="7"/>
    <x v="7"/>
    <n v="176.19"/>
    <n v="1"/>
  </r>
  <r>
    <x v="270"/>
    <x v="0"/>
    <s v="2023-2024"/>
    <x v="0"/>
    <x v="48"/>
    <x v="3"/>
    <x v="3"/>
    <n v="4566"/>
    <x v="0"/>
    <x v="15"/>
    <x v="7"/>
    <x v="7"/>
    <n v="176.37"/>
    <n v="1"/>
  </r>
  <r>
    <x v="599"/>
    <x v="2"/>
    <s v="2024-2025"/>
    <x v="0"/>
    <x v="12"/>
    <x v="3"/>
    <x v="3"/>
    <n v="4068"/>
    <x v="0"/>
    <x v="10"/>
    <x v="6"/>
    <x v="6"/>
    <n v="176.54"/>
    <n v="1"/>
  </r>
  <r>
    <x v="535"/>
    <x v="1"/>
    <s v="2022-2023"/>
    <x v="0"/>
    <x v="94"/>
    <x v="5"/>
    <x v="5"/>
    <n v="7250"/>
    <x v="0"/>
    <x v="9"/>
    <x v="5"/>
    <x v="5"/>
    <n v="176.66"/>
    <n v="1"/>
  </r>
  <r>
    <x v="456"/>
    <x v="0"/>
    <s v="2023-2024"/>
    <x v="0"/>
    <x v="26"/>
    <x v="0"/>
    <x v="0"/>
    <n v="6280"/>
    <x v="0"/>
    <x v="14"/>
    <x v="9"/>
    <x v="9"/>
    <n v="176.79000000000002"/>
    <n v="1"/>
  </r>
  <r>
    <x v="653"/>
    <x v="0"/>
    <s v="2023-2024"/>
    <x v="1"/>
    <x v="0"/>
    <x v="0"/>
    <x v="0"/>
    <n v="6021"/>
    <x v="0"/>
    <x v="0"/>
    <x v="4"/>
    <x v="4"/>
    <n v="176.81"/>
    <n v="1"/>
  </r>
  <r>
    <x v="664"/>
    <x v="0"/>
    <s v="2023-2024"/>
    <x v="0"/>
    <x v="80"/>
    <x v="0"/>
    <x v="0"/>
    <n v="6109"/>
    <x v="0"/>
    <x v="14"/>
    <x v="2"/>
    <x v="2"/>
    <n v="177.19"/>
    <n v="1"/>
  </r>
  <r>
    <x v="630"/>
    <x v="0"/>
    <s v="2023-2024"/>
    <x v="1"/>
    <x v="20"/>
    <x v="4"/>
    <x v="4"/>
    <n v="3429"/>
    <x v="0"/>
    <x v="8"/>
    <x v="6"/>
    <x v="6"/>
    <n v="177.74"/>
    <n v="1"/>
  </r>
  <r>
    <x v="152"/>
    <x v="0"/>
    <s v="2023-2024"/>
    <x v="1"/>
    <x v="32"/>
    <x v="6"/>
    <x v="6"/>
    <n v="5169"/>
    <x v="0"/>
    <x v="13"/>
    <x v="3"/>
    <x v="3"/>
    <n v="177.9"/>
    <n v="1"/>
  </r>
  <r>
    <x v="32"/>
    <x v="0"/>
    <s v="2023-2024"/>
    <x v="1"/>
    <x v="0"/>
    <x v="0"/>
    <x v="0"/>
    <n v="6021"/>
    <x v="0"/>
    <x v="0"/>
    <x v="3"/>
    <x v="3"/>
    <n v="177.91"/>
    <n v="1"/>
  </r>
  <r>
    <x v="287"/>
    <x v="0"/>
    <s v="2023-2024"/>
    <x v="0"/>
    <x v="21"/>
    <x v="3"/>
    <x v="3"/>
    <n v="4012"/>
    <x v="0"/>
    <x v="10"/>
    <x v="9"/>
    <x v="9"/>
    <n v="178.39000000000001"/>
    <n v="1"/>
  </r>
  <r>
    <x v="261"/>
    <x v="1"/>
    <s v="2022-2023"/>
    <x v="0"/>
    <x v="85"/>
    <x v="0"/>
    <x v="0"/>
    <n v="6530"/>
    <x v="0"/>
    <x v="20"/>
    <x v="8"/>
    <x v="8"/>
    <n v="179.13"/>
    <n v="1"/>
  </r>
  <r>
    <x v="152"/>
    <x v="0"/>
    <s v="2023-2024"/>
    <x v="1"/>
    <x v="29"/>
    <x v="4"/>
    <x v="4"/>
    <n v="3500"/>
    <x v="0"/>
    <x v="8"/>
    <x v="5"/>
    <x v="5"/>
    <n v="179.66"/>
    <n v="1"/>
  </r>
  <r>
    <x v="178"/>
    <x v="0"/>
    <s v="2023-2024"/>
    <x v="0"/>
    <x v="91"/>
    <x v="1"/>
    <x v="1"/>
    <n v="2064"/>
    <x v="0"/>
    <x v="5"/>
    <x v="6"/>
    <x v="6"/>
    <n v="179.69"/>
    <n v="1"/>
  </r>
  <r>
    <x v="48"/>
    <x v="0"/>
    <s v="2023-2024"/>
    <x v="1"/>
    <x v="0"/>
    <x v="0"/>
    <x v="0"/>
    <n v="6021"/>
    <x v="0"/>
    <x v="0"/>
    <x v="9"/>
    <x v="9"/>
    <n v="179.7"/>
    <n v="1"/>
  </r>
  <r>
    <x v="646"/>
    <x v="0"/>
    <s v="2023-2024"/>
    <x v="1"/>
    <x v="82"/>
    <x v="3"/>
    <x v="3"/>
    <n v="4655"/>
    <x v="0"/>
    <x v="17"/>
    <x v="9"/>
    <x v="9"/>
    <n v="179.7"/>
    <n v="1"/>
  </r>
  <r>
    <x v="359"/>
    <x v="0"/>
    <s v="2023-2024"/>
    <x v="0"/>
    <x v="1"/>
    <x v="1"/>
    <x v="1"/>
    <n v="2478"/>
    <x v="0"/>
    <x v="1"/>
    <x v="9"/>
    <x v="9"/>
    <n v="179.82"/>
    <n v="1"/>
  </r>
  <r>
    <x v="277"/>
    <x v="2"/>
    <s v="2024-2025"/>
    <x v="0"/>
    <x v="21"/>
    <x v="3"/>
    <x v="3"/>
    <n v="4012"/>
    <x v="0"/>
    <x v="10"/>
    <x v="3"/>
    <x v="3"/>
    <n v="179.85000000000002"/>
    <n v="1"/>
  </r>
  <r>
    <x v="350"/>
    <x v="1"/>
    <s v="2022-2023"/>
    <x v="1"/>
    <x v="52"/>
    <x v="3"/>
    <x v="3"/>
    <n v="4053"/>
    <x v="0"/>
    <x v="10"/>
    <x v="9"/>
    <x v="9"/>
    <n v="179.94"/>
    <n v="1"/>
  </r>
  <r>
    <x v="694"/>
    <x v="2"/>
    <s v="2024-2025"/>
    <x v="0"/>
    <x v="55"/>
    <x v="3"/>
    <x v="3"/>
    <n v="4703"/>
    <x v="0"/>
    <x v="17"/>
    <x v="9"/>
    <x v="9"/>
    <n v="179.94"/>
    <n v="1"/>
  </r>
  <r>
    <x v="55"/>
    <x v="0"/>
    <s v="2023-2024"/>
    <x v="1"/>
    <x v="17"/>
    <x v="3"/>
    <x v="3"/>
    <n v="4825"/>
    <x v="0"/>
    <x v="12"/>
    <x v="5"/>
    <x v="5"/>
    <n v="180.70999999999998"/>
    <n v="1"/>
  </r>
  <r>
    <x v="636"/>
    <x v="0"/>
    <s v="2023-2024"/>
    <x v="0"/>
    <x v="20"/>
    <x v="4"/>
    <x v="4"/>
    <n v="3429"/>
    <x v="0"/>
    <x v="8"/>
    <x v="4"/>
    <x v="4"/>
    <n v="180.82999999999998"/>
    <n v="1"/>
  </r>
  <r>
    <x v="127"/>
    <x v="1"/>
    <s v="2022-2023"/>
    <x v="0"/>
    <x v="31"/>
    <x v="1"/>
    <x v="1"/>
    <n v="2116"/>
    <x v="0"/>
    <x v="4"/>
    <x v="4"/>
    <x v="4"/>
    <n v="181.11"/>
    <n v="1"/>
  </r>
  <r>
    <x v="379"/>
    <x v="2"/>
    <s v="2024-2025"/>
    <x v="0"/>
    <x v="66"/>
    <x v="3"/>
    <x v="3"/>
    <n v="4883"/>
    <x v="0"/>
    <x v="12"/>
    <x v="2"/>
    <x v="2"/>
    <n v="181.29"/>
    <n v="1"/>
  </r>
  <r>
    <x v="78"/>
    <x v="0"/>
    <s v="2023-2024"/>
    <x v="0"/>
    <x v="88"/>
    <x v="6"/>
    <x v="6"/>
    <n v="5011"/>
    <x v="0"/>
    <x v="13"/>
    <x v="3"/>
    <x v="3"/>
    <n v="181.32000000000002"/>
    <n v="1"/>
  </r>
  <r>
    <x v="699"/>
    <x v="2"/>
    <s v="2024-2025"/>
    <x v="1"/>
    <x v="28"/>
    <x v="1"/>
    <x v="1"/>
    <n v="2830"/>
    <x v="0"/>
    <x v="11"/>
    <x v="2"/>
    <x v="2"/>
    <n v="181.74"/>
    <n v="1"/>
  </r>
  <r>
    <x v="641"/>
    <x v="0"/>
    <s v="2023-2024"/>
    <x v="1"/>
    <x v="46"/>
    <x v="3"/>
    <x v="3"/>
    <n v="4740"/>
    <x v="0"/>
    <x v="17"/>
    <x v="7"/>
    <x v="7"/>
    <n v="181.75000000000003"/>
    <n v="1"/>
  </r>
  <r>
    <x v="99"/>
    <x v="0"/>
    <s v="2023-2024"/>
    <x v="1"/>
    <x v="90"/>
    <x v="3"/>
    <x v="3"/>
    <n v="4700"/>
    <x v="0"/>
    <x v="17"/>
    <x v="3"/>
    <x v="3"/>
    <n v="181.85"/>
    <n v="1"/>
  </r>
  <r>
    <x v="700"/>
    <x v="2"/>
    <s v="2024-2025"/>
    <x v="1"/>
    <x v="28"/>
    <x v="1"/>
    <x v="1"/>
    <n v="2830"/>
    <x v="0"/>
    <x v="11"/>
    <x v="3"/>
    <x v="3"/>
    <n v="182.3"/>
    <n v="1"/>
  </r>
  <r>
    <x v="692"/>
    <x v="0"/>
    <s v="2023-2024"/>
    <x v="1"/>
    <x v="28"/>
    <x v="1"/>
    <x v="1"/>
    <n v="2830"/>
    <x v="0"/>
    <x v="11"/>
    <x v="3"/>
    <x v="3"/>
    <n v="182.98000000000002"/>
    <n v="1"/>
  </r>
  <r>
    <x v="463"/>
    <x v="0"/>
    <s v="2023-2024"/>
    <x v="1"/>
    <x v="30"/>
    <x v="4"/>
    <x v="4"/>
    <n v="3131"/>
    <x v="0"/>
    <x v="6"/>
    <x v="4"/>
    <x v="4"/>
    <n v="183.33"/>
    <n v="1"/>
  </r>
  <r>
    <x v="3"/>
    <x v="0"/>
    <s v="2023-2024"/>
    <x v="1"/>
    <x v="33"/>
    <x v="4"/>
    <x v="4"/>
    <n v="3280"/>
    <x v="0"/>
    <x v="8"/>
    <x v="7"/>
    <x v="7"/>
    <n v="183.35"/>
    <n v="1"/>
  </r>
  <r>
    <x v="296"/>
    <x v="0"/>
    <s v="2023-2024"/>
    <x v="1"/>
    <x v="30"/>
    <x v="4"/>
    <x v="4"/>
    <n v="3131"/>
    <x v="0"/>
    <x v="6"/>
    <x v="5"/>
    <x v="5"/>
    <n v="183.61"/>
    <n v="1"/>
  </r>
  <r>
    <x v="639"/>
    <x v="1"/>
    <s v="2022-2023"/>
    <x v="0"/>
    <x v="37"/>
    <x v="1"/>
    <x v="1"/>
    <n v="2750"/>
    <x v="0"/>
    <x v="11"/>
    <x v="2"/>
    <x v="2"/>
    <n v="183.67000000000002"/>
    <n v="1"/>
  </r>
  <r>
    <x v="701"/>
    <x v="2"/>
    <s v="2024-2025"/>
    <x v="1"/>
    <x v="24"/>
    <x v="1"/>
    <x v="1"/>
    <n v="2120"/>
    <x v="0"/>
    <x v="4"/>
    <x v="4"/>
    <x v="4"/>
    <n v="183.7"/>
    <n v="1"/>
  </r>
  <r>
    <x v="319"/>
    <x v="0"/>
    <s v="2023-2024"/>
    <x v="1"/>
    <x v="0"/>
    <x v="0"/>
    <x v="0"/>
    <n v="6021"/>
    <x v="0"/>
    <x v="0"/>
    <x v="1"/>
    <x v="1"/>
    <n v="184.13000000000002"/>
    <n v="1"/>
  </r>
  <r>
    <x v="353"/>
    <x v="1"/>
    <s v="2022-2023"/>
    <x v="1"/>
    <x v="28"/>
    <x v="1"/>
    <x v="1"/>
    <n v="2830"/>
    <x v="0"/>
    <x v="11"/>
    <x v="1"/>
    <x v="1"/>
    <n v="184.24"/>
    <n v="1"/>
  </r>
  <r>
    <x v="353"/>
    <x v="1"/>
    <s v="2022-2023"/>
    <x v="1"/>
    <x v="28"/>
    <x v="1"/>
    <x v="1"/>
    <n v="2830"/>
    <x v="0"/>
    <x v="11"/>
    <x v="8"/>
    <x v="8"/>
    <n v="184.62"/>
    <n v="1"/>
  </r>
  <r>
    <x v="333"/>
    <x v="1"/>
    <s v="2022-2023"/>
    <x v="1"/>
    <x v="55"/>
    <x v="3"/>
    <x v="3"/>
    <n v="4703"/>
    <x v="0"/>
    <x v="17"/>
    <x v="0"/>
    <x v="0"/>
    <n v="184.87"/>
    <n v="1"/>
  </r>
  <r>
    <x v="520"/>
    <x v="0"/>
    <s v="2023-2024"/>
    <x v="0"/>
    <x v="93"/>
    <x v="4"/>
    <x v="4"/>
    <n v="3915"/>
    <x v="0"/>
    <x v="16"/>
    <x v="9"/>
    <x v="9"/>
    <n v="184.97"/>
    <n v="1"/>
  </r>
  <r>
    <x v="199"/>
    <x v="0"/>
    <s v="2023-2024"/>
    <x v="0"/>
    <x v="43"/>
    <x v="1"/>
    <x v="1"/>
    <n v="2560"/>
    <x v="0"/>
    <x v="2"/>
    <x v="9"/>
    <x v="9"/>
    <n v="185.32999999999998"/>
    <n v="1"/>
  </r>
  <r>
    <x v="171"/>
    <x v="1"/>
    <s v="2022-2023"/>
    <x v="0"/>
    <x v="12"/>
    <x v="3"/>
    <x v="3"/>
    <n v="4068"/>
    <x v="0"/>
    <x v="10"/>
    <x v="3"/>
    <x v="3"/>
    <n v="185.34"/>
    <n v="1"/>
  </r>
  <r>
    <x v="2"/>
    <x v="1"/>
    <s v="2022-2023"/>
    <x v="0"/>
    <x v="35"/>
    <x v="3"/>
    <x v="3"/>
    <n v="4558"/>
    <x v="0"/>
    <x v="15"/>
    <x v="6"/>
    <x v="6"/>
    <n v="185.7"/>
    <n v="1"/>
  </r>
  <r>
    <x v="55"/>
    <x v="0"/>
    <s v="2023-2024"/>
    <x v="0"/>
    <x v="73"/>
    <x v="6"/>
    <x v="6"/>
    <n v="5607"/>
    <x v="0"/>
    <x v="18"/>
    <x v="9"/>
    <x v="9"/>
    <n v="185.80999999999997"/>
    <n v="1"/>
  </r>
  <r>
    <x v="449"/>
    <x v="0"/>
    <s v="2023-2024"/>
    <x v="0"/>
    <x v="5"/>
    <x v="1"/>
    <x v="1"/>
    <n v="2067"/>
    <x v="0"/>
    <x v="5"/>
    <x v="0"/>
    <x v="0"/>
    <n v="185.82"/>
    <n v="1"/>
  </r>
  <r>
    <x v="603"/>
    <x v="2"/>
    <s v="2024-2025"/>
    <x v="0"/>
    <x v="53"/>
    <x v="3"/>
    <x v="3"/>
    <n v="4119"/>
    <x v="0"/>
    <x v="10"/>
    <x v="0"/>
    <x v="0"/>
    <n v="185.82999999999998"/>
    <n v="1"/>
  </r>
  <r>
    <x v="88"/>
    <x v="0"/>
    <s v="2023-2024"/>
    <x v="1"/>
    <x v="70"/>
    <x v="4"/>
    <x v="4"/>
    <n v="3400"/>
    <x v="0"/>
    <x v="8"/>
    <x v="5"/>
    <x v="5"/>
    <n v="187.22"/>
    <n v="1"/>
  </r>
  <r>
    <x v="33"/>
    <x v="2"/>
    <s v="2024-2025"/>
    <x v="1"/>
    <x v="92"/>
    <x v="3"/>
    <x v="3"/>
    <n v="4305"/>
    <x v="0"/>
    <x v="3"/>
    <x v="7"/>
    <x v="7"/>
    <n v="187.41000000000003"/>
    <n v="1"/>
  </r>
  <r>
    <x v="511"/>
    <x v="2"/>
    <s v="2024-2025"/>
    <x v="1"/>
    <x v="41"/>
    <x v="5"/>
    <x v="5"/>
    <n v="7320"/>
    <x v="0"/>
    <x v="9"/>
    <x v="6"/>
    <x v="6"/>
    <n v="187.53"/>
    <n v="1"/>
  </r>
  <r>
    <x v="701"/>
    <x v="2"/>
    <s v="2024-2025"/>
    <x v="0"/>
    <x v="5"/>
    <x v="1"/>
    <x v="1"/>
    <n v="2067"/>
    <x v="0"/>
    <x v="5"/>
    <x v="1"/>
    <x v="1"/>
    <n v="187.81"/>
    <n v="1"/>
  </r>
  <r>
    <x v="541"/>
    <x v="0"/>
    <s v="2023-2024"/>
    <x v="1"/>
    <x v="55"/>
    <x v="3"/>
    <x v="3"/>
    <n v="4703"/>
    <x v="0"/>
    <x v="17"/>
    <x v="6"/>
    <x v="6"/>
    <n v="188.13"/>
    <n v="1"/>
  </r>
  <r>
    <x v="408"/>
    <x v="1"/>
    <s v="2022-2023"/>
    <x v="1"/>
    <x v="42"/>
    <x v="3"/>
    <x v="3"/>
    <n v="4870"/>
    <x v="0"/>
    <x v="12"/>
    <x v="5"/>
    <x v="5"/>
    <n v="188.22"/>
    <n v="1"/>
  </r>
  <r>
    <x v="235"/>
    <x v="1"/>
    <s v="2022-2023"/>
    <x v="1"/>
    <x v="0"/>
    <x v="0"/>
    <x v="0"/>
    <n v="6021"/>
    <x v="0"/>
    <x v="0"/>
    <x v="1"/>
    <x v="1"/>
    <n v="188.94"/>
    <n v="1"/>
  </r>
  <r>
    <x v="425"/>
    <x v="2"/>
    <s v="2024-2025"/>
    <x v="0"/>
    <x v="2"/>
    <x v="2"/>
    <x v="2"/>
    <n v="2617"/>
    <x v="0"/>
    <x v="2"/>
    <x v="4"/>
    <x v="4"/>
    <n v="189.58"/>
    <n v="1"/>
  </r>
  <r>
    <x v="240"/>
    <x v="2"/>
    <s v="2024-2025"/>
    <x v="0"/>
    <x v="10"/>
    <x v="4"/>
    <x v="4"/>
    <n v="3551"/>
    <x v="0"/>
    <x v="8"/>
    <x v="8"/>
    <x v="8"/>
    <n v="189.72"/>
    <n v="1"/>
  </r>
  <r>
    <x v="197"/>
    <x v="0"/>
    <s v="2023-2024"/>
    <x v="0"/>
    <x v="5"/>
    <x v="1"/>
    <x v="1"/>
    <n v="2067"/>
    <x v="0"/>
    <x v="5"/>
    <x v="9"/>
    <x v="9"/>
    <n v="189.81"/>
    <n v="1"/>
  </r>
  <r>
    <x v="233"/>
    <x v="1"/>
    <s v="2022-2023"/>
    <x v="1"/>
    <x v="28"/>
    <x v="1"/>
    <x v="1"/>
    <n v="2830"/>
    <x v="0"/>
    <x v="11"/>
    <x v="3"/>
    <x v="3"/>
    <n v="189.82"/>
    <n v="1"/>
  </r>
  <r>
    <x v="203"/>
    <x v="0"/>
    <s v="2023-2024"/>
    <x v="1"/>
    <x v="72"/>
    <x v="4"/>
    <x v="4"/>
    <n v="3931"/>
    <x v="0"/>
    <x v="16"/>
    <x v="0"/>
    <x v="0"/>
    <n v="189.87"/>
    <n v="1"/>
  </r>
  <r>
    <x v="589"/>
    <x v="0"/>
    <s v="2023-2024"/>
    <x v="1"/>
    <x v="1"/>
    <x v="1"/>
    <x v="1"/>
    <n v="2478"/>
    <x v="0"/>
    <x v="1"/>
    <x v="3"/>
    <x v="3"/>
    <n v="190.83"/>
    <n v="1"/>
  </r>
  <r>
    <x v="664"/>
    <x v="0"/>
    <s v="2023-2024"/>
    <x v="1"/>
    <x v="17"/>
    <x v="3"/>
    <x v="3"/>
    <n v="4825"/>
    <x v="0"/>
    <x v="12"/>
    <x v="9"/>
    <x v="9"/>
    <n v="191.07999999999998"/>
    <n v="1"/>
  </r>
  <r>
    <x v="372"/>
    <x v="0"/>
    <s v="2023-2024"/>
    <x v="0"/>
    <x v="49"/>
    <x v="4"/>
    <x v="4"/>
    <n v="3134"/>
    <x v="0"/>
    <x v="6"/>
    <x v="6"/>
    <x v="6"/>
    <n v="191.57999999999998"/>
    <n v="1"/>
  </r>
  <r>
    <x v="27"/>
    <x v="0"/>
    <s v="2023-2024"/>
    <x v="0"/>
    <x v="5"/>
    <x v="1"/>
    <x v="1"/>
    <n v="2067"/>
    <x v="0"/>
    <x v="5"/>
    <x v="9"/>
    <x v="9"/>
    <n v="191.62"/>
    <n v="1"/>
  </r>
  <r>
    <x v="435"/>
    <x v="0"/>
    <s v="2023-2024"/>
    <x v="1"/>
    <x v="43"/>
    <x v="1"/>
    <x v="1"/>
    <n v="2560"/>
    <x v="0"/>
    <x v="2"/>
    <x v="8"/>
    <x v="8"/>
    <n v="191.65"/>
    <n v="1"/>
  </r>
  <r>
    <x v="108"/>
    <x v="1"/>
    <s v="2022-2023"/>
    <x v="1"/>
    <x v="10"/>
    <x v="4"/>
    <x v="4"/>
    <n v="3551"/>
    <x v="0"/>
    <x v="8"/>
    <x v="1"/>
    <x v="1"/>
    <n v="192.45999999999998"/>
    <n v="1"/>
  </r>
  <r>
    <x v="689"/>
    <x v="1"/>
    <s v="2022-2023"/>
    <x v="0"/>
    <x v="40"/>
    <x v="4"/>
    <x v="4"/>
    <n v="3353"/>
    <x v="0"/>
    <x v="8"/>
    <x v="3"/>
    <x v="3"/>
    <n v="192.47"/>
    <n v="1"/>
  </r>
  <r>
    <x v="198"/>
    <x v="2"/>
    <s v="2024-2025"/>
    <x v="0"/>
    <x v="64"/>
    <x v="1"/>
    <x v="1"/>
    <n v="2350"/>
    <x v="0"/>
    <x v="1"/>
    <x v="2"/>
    <x v="2"/>
    <n v="192.65"/>
    <n v="1"/>
  </r>
  <r>
    <x v="399"/>
    <x v="0"/>
    <s v="2023-2024"/>
    <x v="0"/>
    <x v="17"/>
    <x v="3"/>
    <x v="3"/>
    <n v="4825"/>
    <x v="0"/>
    <x v="12"/>
    <x v="5"/>
    <x v="5"/>
    <n v="192.67"/>
    <n v="1"/>
  </r>
  <r>
    <x v="7"/>
    <x v="0"/>
    <s v="2023-2024"/>
    <x v="1"/>
    <x v="92"/>
    <x v="3"/>
    <x v="3"/>
    <n v="4305"/>
    <x v="0"/>
    <x v="3"/>
    <x v="7"/>
    <x v="7"/>
    <n v="193.7"/>
    <n v="1"/>
  </r>
  <r>
    <x v="52"/>
    <x v="2"/>
    <s v="2024-2025"/>
    <x v="1"/>
    <x v="82"/>
    <x v="3"/>
    <x v="3"/>
    <n v="4655"/>
    <x v="0"/>
    <x v="17"/>
    <x v="4"/>
    <x v="4"/>
    <n v="193.8"/>
    <n v="1"/>
  </r>
  <r>
    <x v="698"/>
    <x v="2"/>
    <s v="2024-2025"/>
    <x v="1"/>
    <x v="0"/>
    <x v="0"/>
    <x v="0"/>
    <n v="6021"/>
    <x v="0"/>
    <x v="0"/>
    <x v="3"/>
    <x v="3"/>
    <n v="193.95"/>
    <n v="1"/>
  </r>
  <r>
    <x v="218"/>
    <x v="1"/>
    <s v="2022-2023"/>
    <x v="0"/>
    <x v="65"/>
    <x v="1"/>
    <x v="1"/>
    <n v="2131"/>
    <x v="0"/>
    <x v="4"/>
    <x v="3"/>
    <x v="3"/>
    <n v="194.06"/>
    <n v="1"/>
  </r>
  <r>
    <x v="587"/>
    <x v="0"/>
    <s v="2023-2024"/>
    <x v="0"/>
    <x v="27"/>
    <x v="4"/>
    <x v="4"/>
    <n v="3066"/>
    <x v="0"/>
    <x v="7"/>
    <x v="3"/>
    <x v="3"/>
    <n v="194.56"/>
    <n v="1"/>
  </r>
  <r>
    <x v="586"/>
    <x v="0"/>
    <s v="2023-2024"/>
    <x v="0"/>
    <x v="86"/>
    <x v="0"/>
    <x v="0"/>
    <n v="6725"/>
    <x v="0"/>
    <x v="20"/>
    <x v="5"/>
    <x v="5"/>
    <n v="194.63"/>
    <n v="1"/>
  </r>
  <r>
    <x v="668"/>
    <x v="2"/>
    <s v="2024-2025"/>
    <x v="0"/>
    <x v="36"/>
    <x v="4"/>
    <x v="4"/>
    <n v="3148"/>
    <x v="0"/>
    <x v="6"/>
    <x v="3"/>
    <x v="3"/>
    <n v="194.64"/>
    <n v="1"/>
  </r>
  <r>
    <x v="344"/>
    <x v="1"/>
    <s v="2022-2023"/>
    <x v="0"/>
    <x v="7"/>
    <x v="4"/>
    <x v="4"/>
    <n v="3175"/>
    <x v="0"/>
    <x v="6"/>
    <x v="2"/>
    <x v="2"/>
    <n v="194.64999999999998"/>
    <n v="1"/>
  </r>
  <r>
    <x v="702"/>
    <x v="0"/>
    <s v="2023-2024"/>
    <x v="1"/>
    <x v="82"/>
    <x v="3"/>
    <x v="3"/>
    <n v="4655"/>
    <x v="0"/>
    <x v="17"/>
    <x v="1"/>
    <x v="1"/>
    <n v="194.71"/>
    <n v="1"/>
  </r>
  <r>
    <x v="434"/>
    <x v="0"/>
    <s v="2023-2024"/>
    <x v="0"/>
    <x v="16"/>
    <x v="0"/>
    <x v="0"/>
    <n v="6030"/>
    <x v="0"/>
    <x v="0"/>
    <x v="4"/>
    <x v="4"/>
    <n v="194.85"/>
    <n v="1"/>
  </r>
  <r>
    <x v="699"/>
    <x v="2"/>
    <s v="2024-2025"/>
    <x v="0"/>
    <x v="75"/>
    <x v="0"/>
    <x v="0"/>
    <n v="6450"/>
    <x v="0"/>
    <x v="20"/>
    <x v="7"/>
    <x v="7"/>
    <n v="195.1"/>
    <n v="1"/>
  </r>
  <r>
    <x v="450"/>
    <x v="1"/>
    <s v="2022-2023"/>
    <x v="1"/>
    <x v="71"/>
    <x v="6"/>
    <x v="6"/>
    <n v="5043"/>
    <x v="0"/>
    <x v="13"/>
    <x v="5"/>
    <x v="5"/>
    <n v="195.16"/>
    <n v="1"/>
  </r>
  <r>
    <x v="324"/>
    <x v="0"/>
    <s v="2023-2024"/>
    <x v="0"/>
    <x v="63"/>
    <x v="1"/>
    <x v="1"/>
    <n v="2015"/>
    <x v="0"/>
    <x v="5"/>
    <x v="8"/>
    <x v="8"/>
    <n v="195.35000000000002"/>
    <n v="1"/>
  </r>
  <r>
    <x v="613"/>
    <x v="2"/>
    <s v="2024-2025"/>
    <x v="0"/>
    <x v="63"/>
    <x v="1"/>
    <x v="1"/>
    <n v="2015"/>
    <x v="0"/>
    <x v="5"/>
    <x v="7"/>
    <x v="7"/>
    <n v="195.65000000000003"/>
    <n v="1"/>
  </r>
  <r>
    <x v="33"/>
    <x v="2"/>
    <s v="2024-2025"/>
    <x v="1"/>
    <x v="29"/>
    <x v="4"/>
    <x v="4"/>
    <n v="3500"/>
    <x v="0"/>
    <x v="8"/>
    <x v="6"/>
    <x v="6"/>
    <n v="196.21"/>
    <n v="1"/>
  </r>
  <r>
    <x v="424"/>
    <x v="0"/>
    <s v="2023-2024"/>
    <x v="0"/>
    <x v="60"/>
    <x v="1"/>
    <x v="1"/>
    <n v="2541"/>
    <x v="0"/>
    <x v="2"/>
    <x v="0"/>
    <x v="0"/>
    <n v="196.23999999999998"/>
    <n v="1"/>
  </r>
  <r>
    <x v="1"/>
    <x v="0"/>
    <s v="2023-2024"/>
    <x v="1"/>
    <x v="28"/>
    <x v="1"/>
    <x v="1"/>
    <n v="2830"/>
    <x v="0"/>
    <x v="11"/>
    <x v="6"/>
    <x v="6"/>
    <n v="196.49"/>
    <n v="1"/>
  </r>
  <r>
    <x v="361"/>
    <x v="2"/>
    <s v="2024-2025"/>
    <x v="1"/>
    <x v="75"/>
    <x v="0"/>
    <x v="0"/>
    <n v="6450"/>
    <x v="0"/>
    <x v="20"/>
    <x v="2"/>
    <x v="2"/>
    <n v="196.62"/>
    <n v="1"/>
  </r>
  <r>
    <x v="256"/>
    <x v="0"/>
    <s v="2023-2024"/>
    <x v="0"/>
    <x v="55"/>
    <x v="3"/>
    <x v="3"/>
    <n v="4703"/>
    <x v="0"/>
    <x v="17"/>
    <x v="3"/>
    <x v="3"/>
    <n v="196.82"/>
    <n v="1"/>
  </r>
  <r>
    <x v="304"/>
    <x v="1"/>
    <s v="2022-2023"/>
    <x v="0"/>
    <x v="90"/>
    <x v="3"/>
    <x v="3"/>
    <n v="4700"/>
    <x v="0"/>
    <x v="17"/>
    <x v="3"/>
    <x v="3"/>
    <n v="196.88000000000002"/>
    <n v="1"/>
  </r>
  <r>
    <x v="65"/>
    <x v="2"/>
    <s v="2024-2025"/>
    <x v="0"/>
    <x v="69"/>
    <x v="4"/>
    <x v="4"/>
    <n v="3199"/>
    <x v="0"/>
    <x v="6"/>
    <x v="3"/>
    <x v="3"/>
    <n v="197.04"/>
    <n v="1"/>
  </r>
  <r>
    <x v="703"/>
    <x v="0"/>
    <s v="2023-2024"/>
    <x v="0"/>
    <x v="73"/>
    <x v="6"/>
    <x v="6"/>
    <n v="5607"/>
    <x v="0"/>
    <x v="18"/>
    <x v="6"/>
    <x v="6"/>
    <n v="197.66"/>
    <n v="1"/>
  </r>
  <r>
    <x v="440"/>
    <x v="0"/>
    <s v="2023-2024"/>
    <x v="0"/>
    <x v="85"/>
    <x v="0"/>
    <x v="0"/>
    <n v="6530"/>
    <x v="0"/>
    <x v="20"/>
    <x v="1"/>
    <x v="1"/>
    <n v="197.91"/>
    <n v="1"/>
  </r>
  <r>
    <x v="120"/>
    <x v="2"/>
    <s v="2024-2025"/>
    <x v="0"/>
    <x v="26"/>
    <x v="0"/>
    <x v="0"/>
    <n v="6280"/>
    <x v="0"/>
    <x v="14"/>
    <x v="8"/>
    <x v="8"/>
    <n v="198.01999999999998"/>
    <n v="1"/>
  </r>
  <r>
    <x v="455"/>
    <x v="0"/>
    <s v="2023-2024"/>
    <x v="1"/>
    <x v="0"/>
    <x v="0"/>
    <x v="0"/>
    <n v="6021"/>
    <x v="0"/>
    <x v="0"/>
    <x v="2"/>
    <x v="2"/>
    <n v="198.07"/>
    <n v="1"/>
  </r>
  <r>
    <x v="447"/>
    <x v="0"/>
    <s v="2023-2024"/>
    <x v="0"/>
    <x v="20"/>
    <x v="4"/>
    <x v="4"/>
    <n v="3429"/>
    <x v="0"/>
    <x v="8"/>
    <x v="4"/>
    <x v="4"/>
    <n v="198.64"/>
    <n v="1"/>
  </r>
  <r>
    <x v="603"/>
    <x v="2"/>
    <s v="2024-2025"/>
    <x v="0"/>
    <x v="25"/>
    <x v="4"/>
    <x v="4"/>
    <n v="3550"/>
    <x v="0"/>
    <x v="8"/>
    <x v="1"/>
    <x v="1"/>
    <n v="198.75"/>
    <n v="1"/>
  </r>
  <r>
    <x v="366"/>
    <x v="1"/>
    <s v="2022-2023"/>
    <x v="0"/>
    <x v="21"/>
    <x v="3"/>
    <x v="3"/>
    <n v="4012"/>
    <x v="0"/>
    <x v="10"/>
    <x v="3"/>
    <x v="3"/>
    <n v="198.84"/>
    <n v="1"/>
  </r>
  <r>
    <x v="415"/>
    <x v="2"/>
    <s v="2024-2025"/>
    <x v="0"/>
    <x v="2"/>
    <x v="2"/>
    <x v="2"/>
    <n v="2617"/>
    <x v="0"/>
    <x v="2"/>
    <x v="0"/>
    <x v="0"/>
    <n v="199.12"/>
    <n v="1"/>
  </r>
  <r>
    <x v="613"/>
    <x v="2"/>
    <s v="2024-2025"/>
    <x v="0"/>
    <x v="94"/>
    <x v="5"/>
    <x v="5"/>
    <n v="7250"/>
    <x v="0"/>
    <x v="9"/>
    <x v="7"/>
    <x v="7"/>
    <n v="199.82"/>
    <n v="1"/>
  </r>
  <r>
    <x v="511"/>
    <x v="2"/>
    <s v="2024-2025"/>
    <x v="0"/>
    <x v="58"/>
    <x v="0"/>
    <x v="0"/>
    <n v="6027"/>
    <x v="0"/>
    <x v="0"/>
    <x v="9"/>
    <x v="9"/>
    <n v="199.95"/>
    <n v="1"/>
  </r>
  <r>
    <x v="691"/>
    <x v="2"/>
    <s v="2024-2025"/>
    <x v="0"/>
    <x v="63"/>
    <x v="1"/>
    <x v="1"/>
    <n v="2015"/>
    <x v="0"/>
    <x v="5"/>
    <x v="5"/>
    <x v="5"/>
    <n v="200.05"/>
    <n v="1"/>
  </r>
  <r>
    <x v="47"/>
    <x v="2"/>
    <s v="2024-2025"/>
    <x v="0"/>
    <x v="19"/>
    <x v="1"/>
    <x v="1"/>
    <n v="2800"/>
    <x v="0"/>
    <x v="11"/>
    <x v="6"/>
    <x v="6"/>
    <n v="200.39"/>
    <n v="1"/>
  </r>
  <r>
    <x v="704"/>
    <x v="0"/>
    <s v="2023-2024"/>
    <x v="0"/>
    <x v="15"/>
    <x v="1"/>
    <x v="1"/>
    <n v="2020"/>
    <x v="0"/>
    <x v="5"/>
    <x v="1"/>
    <x v="1"/>
    <n v="200.44"/>
    <n v="1"/>
  </r>
  <r>
    <x v="94"/>
    <x v="0"/>
    <s v="2023-2024"/>
    <x v="0"/>
    <x v="90"/>
    <x v="3"/>
    <x v="3"/>
    <n v="4700"/>
    <x v="0"/>
    <x v="17"/>
    <x v="1"/>
    <x v="1"/>
    <n v="200.64999999999998"/>
    <n v="1"/>
  </r>
  <r>
    <x v="186"/>
    <x v="2"/>
    <s v="2024-2025"/>
    <x v="0"/>
    <x v="84"/>
    <x v="3"/>
    <x v="3"/>
    <n v="4215"/>
    <x v="0"/>
    <x v="3"/>
    <x v="9"/>
    <x v="9"/>
    <n v="200.70999999999998"/>
    <n v="1"/>
  </r>
  <r>
    <x v="589"/>
    <x v="0"/>
    <s v="2023-2024"/>
    <x v="0"/>
    <x v="83"/>
    <x v="0"/>
    <x v="0"/>
    <n v="6052"/>
    <x v="0"/>
    <x v="0"/>
    <x v="1"/>
    <x v="1"/>
    <n v="200.73"/>
    <n v="1"/>
  </r>
  <r>
    <x v="33"/>
    <x v="2"/>
    <s v="2024-2025"/>
    <x v="1"/>
    <x v="9"/>
    <x v="4"/>
    <x v="4"/>
    <n v="3076"/>
    <x v="0"/>
    <x v="7"/>
    <x v="0"/>
    <x v="0"/>
    <n v="200.82000000000002"/>
    <n v="1"/>
  </r>
  <r>
    <x v="465"/>
    <x v="1"/>
    <s v="2022-2023"/>
    <x v="1"/>
    <x v="4"/>
    <x v="1"/>
    <x v="1"/>
    <n v="2154"/>
    <x v="0"/>
    <x v="4"/>
    <x v="3"/>
    <x v="3"/>
    <n v="200.87"/>
    <n v="1"/>
  </r>
  <r>
    <x v="705"/>
    <x v="0"/>
    <s v="2023-2024"/>
    <x v="0"/>
    <x v="59"/>
    <x v="3"/>
    <x v="3"/>
    <n v="4509"/>
    <x v="0"/>
    <x v="3"/>
    <x v="8"/>
    <x v="8"/>
    <n v="200.87"/>
    <n v="1"/>
  </r>
  <r>
    <x v="214"/>
    <x v="2"/>
    <s v="2024-2025"/>
    <x v="0"/>
    <x v="73"/>
    <x v="6"/>
    <x v="6"/>
    <n v="5607"/>
    <x v="0"/>
    <x v="18"/>
    <x v="6"/>
    <x v="6"/>
    <n v="201.14"/>
    <n v="1"/>
  </r>
  <r>
    <x v="679"/>
    <x v="0"/>
    <s v="2023-2024"/>
    <x v="1"/>
    <x v="17"/>
    <x v="3"/>
    <x v="3"/>
    <n v="4825"/>
    <x v="0"/>
    <x v="12"/>
    <x v="0"/>
    <x v="0"/>
    <n v="201.22"/>
    <n v="1"/>
  </r>
  <r>
    <x v="385"/>
    <x v="1"/>
    <s v="2022-2023"/>
    <x v="0"/>
    <x v="49"/>
    <x v="4"/>
    <x v="4"/>
    <n v="3134"/>
    <x v="0"/>
    <x v="6"/>
    <x v="7"/>
    <x v="7"/>
    <n v="201.22000000000003"/>
    <n v="1"/>
  </r>
  <r>
    <x v="177"/>
    <x v="1"/>
    <s v="2022-2023"/>
    <x v="1"/>
    <x v="33"/>
    <x v="4"/>
    <x v="4"/>
    <n v="3280"/>
    <x v="0"/>
    <x v="8"/>
    <x v="3"/>
    <x v="3"/>
    <n v="201.92"/>
    <n v="1"/>
  </r>
  <r>
    <x v="211"/>
    <x v="2"/>
    <s v="2024-2025"/>
    <x v="0"/>
    <x v="77"/>
    <x v="5"/>
    <x v="5"/>
    <n v="7018"/>
    <x v="0"/>
    <x v="9"/>
    <x v="3"/>
    <x v="3"/>
    <n v="202.16"/>
    <n v="1"/>
  </r>
  <r>
    <x v="353"/>
    <x v="1"/>
    <s v="2022-2023"/>
    <x v="0"/>
    <x v="42"/>
    <x v="3"/>
    <x v="3"/>
    <n v="4870"/>
    <x v="0"/>
    <x v="12"/>
    <x v="5"/>
    <x v="5"/>
    <n v="202.28"/>
    <n v="1"/>
  </r>
  <r>
    <x v="522"/>
    <x v="0"/>
    <s v="2023-2024"/>
    <x v="0"/>
    <x v="95"/>
    <x v="7"/>
    <x v="7"/>
    <n v="870"/>
    <x v="0"/>
    <x v="19"/>
    <x v="2"/>
    <x v="2"/>
    <n v="202.61"/>
    <n v="1"/>
  </r>
  <r>
    <x v="588"/>
    <x v="0"/>
    <s v="2023-2024"/>
    <x v="0"/>
    <x v="34"/>
    <x v="4"/>
    <x v="4"/>
    <n v="3018"/>
    <x v="0"/>
    <x v="7"/>
    <x v="4"/>
    <x v="4"/>
    <n v="202.86999999999998"/>
    <n v="1"/>
  </r>
  <r>
    <x v="585"/>
    <x v="0"/>
    <s v="2023-2024"/>
    <x v="1"/>
    <x v="4"/>
    <x v="1"/>
    <x v="1"/>
    <n v="2154"/>
    <x v="0"/>
    <x v="4"/>
    <x v="1"/>
    <x v="1"/>
    <n v="203.66"/>
    <n v="1"/>
  </r>
  <r>
    <x v="690"/>
    <x v="1"/>
    <s v="2022-2023"/>
    <x v="0"/>
    <x v="47"/>
    <x v="1"/>
    <x v="1"/>
    <n v="2101"/>
    <x v="0"/>
    <x v="4"/>
    <x v="1"/>
    <x v="1"/>
    <n v="203.68"/>
    <n v="1"/>
  </r>
  <r>
    <x v="72"/>
    <x v="2"/>
    <s v="2024-2025"/>
    <x v="1"/>
    <x v="9"/>
    <x v="4"/>
    <x v="4"/>
    <n v="3076"/>
    <x v="0"/>
    <x v="7"/>
    <x v="2"/>
    <x v="2"/>
    <n v="203.88"/>
    <n v="1"/>
  </r>
  <r>
    <x v="158"/>
    <x v="0"/>
    <s v="2023-2024"/>
    <x v="0"/>
    <x v="61"/>
    <x v="6"/>
    <x v="6"/>
    <n v="5343"/>
    <x v="0"/>
    <x v="18"/>
    <x v="9"/>
    <x v="9"/>
    <n v="204.10000000000002"/>
    <n v="1"/>
  </r>
  <r>
    <x v="649"/>
    <x v="1"/>
    <s v="2022-2023"/>
    <x v="0"/>
    <x v="5"/>
    <x v="1"/>
    <x v="1"/>
    <n v="2067"/>
    <x v="0"/>
    <x v="5"/>
    <x v="1"/>
    <x v="1"/>
    <n v="204.21"/>
    <n v="1"/>
  </r>
  <r>
    <x v="620"/>
    <x v="1"/>
    <s v="2022-2023"/>
    <x v="0"/>
    <x v="35"/>
    <x v="3"/>
    <x v="3"/>
    <n v="4558"/>
    <x v="0"/>
    <x v="15"/>
    <x v="4"/>
    <x v="4"/>
    <n v="204.48000000000002"/>
    <n v="1"/>
  </r>
  <r>
    <x v="76"/>
    <x v="2"/>
    <s v="2024-2025"/>
    <x v="0"/>
    <x v="88"/>
    <x v="6"/>
    <x v="6"/>
    <n v="5011"/>
    <x v="0"/>
    <x v="13"/>
    <x v="1"/>
    <x v="1"/>
    <n v="204.59"/>
    <n v="1"/>
  </r>
  <r>
    <x v="706"/>
    <x v="1"/>
    <s v="2022-2023"/>
    <x v="0"/>
    <x v="66"/>
    <x v="3"/>
    <x v="3"/>
    <n v="4883"/>
    <x v="0"/>
    <x v="12"/>
    <x v="5"/>
    <x v="5"/>
    <n v="204.61"/>
    <n v="1"/>
  </r>
  <r>
    <x v="58"/>
    <x v="2"/>
    <s v="2024-2025"/>
    <x v="1"/>
    <x v="32"/>
    <x v="6"/>
    <x v="6"/>
    <n v="5169"/>
    <x v="0"/>
    <x v="13"/>
    <x v="4"/>
    <x v="4"/>
    <n v="204.64"/>
    <n v="1"/>
  </r>
  <r>
    <x v="175"/>
    <x v="1"/>
    <s v="2022-2023"/>
    <x v="0"/>
    <x v="58"/>
    <x v="0"/>
    <x v="0"/>
    <n v="6027"/>
    <x v="0"/>
    <x v="0"/>
    <x v="7"/>
    <x v="7"/>
    <n v="204.69000000000003"/>
    <n v="1"/>
  </r>
  <r>
    <x v="707"/>
    <x v="1"/>
    <s v="2022-2023"/>
    <x v="0"/>
    <x v="51"/>
    <x v="4"/>
    <x v="4"/>
    <n v="3630"/>
    <x v="0"/>
    <x v="16"/>
    <x v="3"/>
    <x v="3"/>
    <n v="204.79000000000002"/>
    <n v="1"/>
  </r>
  <r>
    <x v="521"/>
    <x v="0"/>
    <s v="2023-2024"/>
    <x v="1"/>
    <x v="82"/>
    <x v="3"/>
    <x v="3"/>
    <n v="4655"/>
    <x v="0"/>
    <x v="17"/>
    <x v="0"/>
    <x v="0"/>
    <n v="204.82999999999998"/>
    <n v="1"/>
  </r>
  <r>
    <x v="174"/>
    <x v="0"/>
    <s v="2023-2024"/>
    <x v="0"/>
    <x v="37"/>
    <x v="1"/>
    <x v="1"/>
    <n v="2750"/>
    <x v="0"/>
    <x v="11"/>
    <x v="7"/>
    <x v="7"/>
    <n v="204.84"/>
    <n v="1"/>
  </r>
  <r>
    <x v="564"/>
    <x v="0"/>
    <s v="2023-2024"/>
    <x v="0"/>
    <x v="45"/>
    <x v="3"/>
    <x v="3"/>
    <n v="4570"/>
    <x v="0"/>
    <x v="15"/>
    <x v="0"/>
    <x v="0"/>
    <n v="204.85"/>
    <n v="1"/>
  </r>
  <r>
    <x v="645"/>
    <x v="0"/>
    <s v="2023-2024"/>
    <x v="1"/>
    <x v="9"/>
    <x v="4"/>
    <x v="4"/>
    <n v="3076"/>
    <x v="0"/>
    <x v="7"/>
    <x v="8"/>
    <x v="8"/>
    <n v="205.46"/>
    <n v="1"/>
  </r>
  <r>
    <x v="156"/>
    <x v="2"/>
    <s v="2024-2025"/>
    <x v="1"/>
    <x v="23"/>
    <x v="1"/>
    <x v="1"/>
    <n v="2650"/>
    <x v="0"/>
    <x v="11"/>
    <x v="0"/>
    <x v="0"/>
    <n v="205.64"/>
    <n v="1"/>
  </r>
  <r>
    <x v="469"/>
    <x v="1"/>
    <s v="2022-2023"/>
    <x v="1"/>
    <x v="36"/>
    <x v="4"/>
    <x v="4"/>
    <n v="3148"/>
    <x v="0"/>
    <x v="6"/>
    <x v="1"/>
    <x v="1"/>
    <n v="205.76999999999998"/>
    <n v="1"/>
  </r>
  <r>
    <x v="691"/>
    <x v="2"/>
    <s v="2024-2025"/>
    <x v="0"/>
    <x v="65"/>
    <x v="1"/>
    <x v="1"/>
    <n v="2131"/>
    <x v="0"/>
    <x v="4"/>
    <x v="1"/>
    <x v="1"/>
    <n v="206.74"/>
    <n v="1"/>
  </r>
  <r>
    <x v="307"/>
    <x v="0"/>
    <s v="2023-2024"/>
    <x v="1"/>
    <x v="81"/>
    <x v="3"/>
    <x v="3"/>
    <n v="4680"/>
    <x v="0"/>
    <x v="17"/>
    <x v="3"/>
    <x v="3"/>
    <n v="206.82"/>
    <n v="1"/>
  </r>
  <r>
    <x v="439"/>
    <x v="0"/>
    <s v="2023-2024"/>
    <x v="1"/>
    <x v="96"/>
    <x v="4"/>
    <x v="4"/>
    <n v="3690"/>
    <x v="0"/>
    <x v="16"/>
    <x v="4"/>
    <x v="4"/>
    <n v="207.62"/>
    <n v="1"/>
  </r>
  <r>
    <x v="190"/>
    <x v="1"/>
    <s v="2022-2023"/>
    <x v="1"/>
    <x v="22"/>
    <x v="1"/>
    <x v="1"/>
    <n v="2539"/>
    <x v="0"/>
    <x v="2"/>
    <x v="7"/>
    <x v="7"/>
    <n v="207.73"/>
    <n v="1"/>
  </r>
  <r>
    <x v="161"/>
    <x v="0"/>
    <s v="2023-2024"/>
    <x v="1"/>
    <x v="33"/>
    <x v="4"/>
    <x v="4"/>
    <n v="3280"/>
    <x v="0"/>
    <x v="8"/>
    <x v="4"/>
    <x v="4"/>
    <n v="207.74"/>
    <n v="1"/>
  </r>
  <r>
    <x v="600"/>
    <x v="0"/>
    <s v="2023-2024"/>
    <x v="0"/>
    <x v="12"/>
    <x v="3"/>
    <x v="3"/>
    <n v="4068"/>
    <x v="0"/>
    <x v="10"/>
    <x v="8"/>
    <x v="8"/>
    <n v="207.77"/>
    <n v="1"/>
  </r>
  <r>
    <x v="41"/>
    <x v="1"/>
    <s v="2022-2023"/>
    <x v="1"/>
    <x v="70"/>
    <x v="4"/>
    <x v="4"/>
    <n v="3400"/>
    <x v="0"/>
    <x v="8"/>
    <x v="0"/>
    <x v="0"/>
    <n v="207.84"/>
    <n v="1"/>
  </r>
  <r>
    <x v="196"/>
    <x v="0"/>
    <s v="2023-2024"/>
    <x v="1"/>
    <x v="30"/>
    <x v="4"/>
    <x v="4"/>
    <n v="3131"/>
    <x v="0"/>
    <x v="6"/>
    <x v="3"/>
    <x v="3"/>
    <n v="207.84"/>
    <n v="1"/>
  </r>
  <r>
    <x v="610"/>
    <x v="0"/>
    <s v="2023-2024"/>
    <x v="0"/>
    <x v="35"/>
    <x v="3"/>
    <x v="3"/>
    <n v="4558"/>
    <x v="0"/>
    <x v="15"/>
    <x v="3"/>
    <x v="3"/>
    <n v="208.14000000000001"/>
    <n v="1"/>
  </r>
  <r>
    <x v="708"/>
    <x v="1"/>
    <s v="2022-2023"/>
    <x v="0"/>
    <x v="95"/>
    <x v="7"/>
    <x v="7"/>
    <n v="870"/>
    <x v="0"/>
    <x v="19"/>
    <x v="9"/>
    <x v="9"/>
    <n v="208.22"/>
    <n v="1"/>
  </r>
  <r>
    <x v="623"/>
    <x v="1"/>
    <s v="2022-2023"/>
    <x v="0"/>
    <x v="61"/>
    <x v="6"/>
    <x v="6"/>
    <n v="5343"/>
    <x v="0"/>
    <x v="18"/>
    <x v="9"/>
    <x v="9"/>
    <n v="208.44"/>
    <n v="1"/>
  </r>
  <r>
    <x v="316"/>
    <x v="0"/>
    <s v="2023-2024"/>
    <x v="1"/>
    <x v="81"/>
    <x v="3"/>
    <x v="3"/>
    <n v="4680"/>
    <x v="0"/>
    <x v="17"/>
    <x v="5"/>
    <x v="5"/>
    <n v="208.73000000000002"/>
    <n v="1"/>
  </r>
  <r>
    <x v="667"/>
    <x v="0"/>
    <s v="2023-2024"/>
    <x v="1"/>
    <x v="41"/>
    <x v="5"/>
    <x v="5"/>
    <n v="7320"/>
    <x v="0"/>
    <x v="9"/>
    <x v="7"/>
    <x v="7"/>
    <n v="209.62"/>
    <n v="1"/>
  </r>
  <r>
    <x v="235"/>
    <x v="1"/>
    <s v="2022-2023"/>
    <x v="0"/>
    <x v="23"/>
    <x v="1"/>
    <x v="1"/>
    <n v="2650"/>
    <x v="0"/>
    <x v="11"/>
    <x v="1"/>
    <x v="1"/>
    <n v="209.62"/>
    <n v="1"/>
  </r>
  <r>
    <x v="549"/>
    <x v="1"/>
    <s v="2022-2023"/>
    <x v="0"/>
    <x v="66"/>
    <x v="3"/>
    <x v="3"/>
    <n v="4883"/>
    <x v="0"/>
    <x v="12"/>
    <x v="9"/>
    <x v="9"/>
    <n v="209.65"/>
    <n v="1"/>
  </r>
  <r>
    <x v="444"/>
    <x v="0"/>
    <s v="2023-2024"/>
    <x v="0"/>
    <x v="27"/>
    <x v="4"/>
    <x v="4"/>
    <n v="3066"/>
    <x v="0"/>
    <x v="7"/>
    <x v="1"/>
    <x v="1"/>
    <n v="209.65"/>
    <n v="1"/>
  </r>
  <r>
    <x v="93"/>
    <x v="2"/>
    <s v="2024-2025"/>
    <x v="0"/>
    <x v="49"/>
    <x v="4"/>
    <x v="4"/>
    <n v="3134"/>
    <x v="0"/>
    <x v="6"/>
    <x v="4"/>
    <x v="4"/>
    <n v="209.79"/>
    <n v="1"/>
  </r>
  <r>
    <x v="299"/>
    <x v="1"/>
    <s v="2022-2023"/>
    <x v="0"/>
    <x v="76"/>
    <x v="1"/>
    <x v="1"/>
    <n v="2031"/>
    <x v="0"/>
    <x v="5"/>
    <x v="2"/>
    <x v="2"/>
    <n v="209.8"/>
    <n v="1"/>
  </r>
  <r>
    <x v="334"/>
    <x v="2"/>
    <s v="2024-2025"/>
    <x v="1"/>
    <x v="70"/>
    <x v="4"/>
    <x v="4"/>
    <n v="3400"/>
    <x v="0"/>
    <x v="8"/>
    <x v="9"/>
    <x v="9"/>
    <n v="209.9"/>
    <n v="1"/>
  </r>
  <r>
    <x v="543"/>
    <x v="0"/>
    <s v="2023-2024"/>
    <x v="0"/>
    <x v="70"/>
    <x v="4"/>
    <x v="4"/>
    <n v="3400"/>
    <x v="0"/>
    <x v="8"/>
    <x v="1"/>
    <x v="1"/>
    <n v="210.05"/>
    <n v="1"/>
  </r>
  <r>
    <x v="86"/>
    <x v="1"/>
    <s v="2022-2023"/>
    <x v="0"/>
    <x v="5"/>
    <x v="1"/>
    <x v="1"/>
    <n v="2067"/>
    <x v="0"/>
    <x v="5"/>
    <x v="4"/>
    <x v="4"/>
    <n v="210.75"/>
    <n v="1"/>
  </r>
  <r>
    <x v="543"/>
    <x v="0"/>
    <s v="2023-2024"/>
    <x v="1"/>
    <x v="85"/>
    <x v="0"/>
    <x v="0"/>
    <n v="6530"/>
    <x v="0"/>
    <x v="20"/>
    <x v="4"/>
    <x v="4"/>
    <n v="210.75"/>
    <n v="1"/>
  </r>
  <r>
    <x v="421"/>
    <x v="0"/>
    <s v="2023-2024"/>
    <x v="0"/>
    <x v="42"/>
    <x v="3"/>
    <x v="3"/>
    <n v="4870"/>
    <x v="0"/>
    <x v="12"/>
    <x v="3"/>
    <x v="3"/>
    <n v="210.81"/>
    <n v="1"/>
  </r>
  <r>
    <x v="401"/>
    <x v="2"/>
    <s v="2024-2025"/>
    <x v="1"/>
    <x v="32"/>
    <x v="6"/>
    <x v="6"/>
    <n v="5169"/>
    <x v="0"/>
    <x v="13"/>
    <x v="7"/>
    <x v="7"/>
    <n v="211.57000000000002"/>
    <n v="1"/>
  </r>
  <r>
    <x v="0"/>
    <x v="0"/>
    <s v="2023-2024"/>
    <x v="0"/>
    <x v="10"/>
    <x v="4"/>
    <x v="4"/>
    <n v="3551"/>
    <x v="0"/>
    <x v="8"/>
    <x v="8"/>
    <x v="8"/>
    <n v="211.59"/>
    <n v="1"/>
  </r>
  <r>
    <x v="428"/>
    <x v="0"/>
    <s v="2023-2024"/>
    <x v="0"/>
    <x v="73"/>
    <x v="6"/>
    <x v="6"/>
    <n v="5607"/>
    <x v="0"/>
    <x v="18"/>
    <x v="2"/>
    <x v="2"/>
    <n v="211.63"/>
    <n v="1"/>
  </r>
  <r>
    <x v="709"/>
    <x v="0"/>
    <s v="2023-2024"/>
    <x v="0"/>
    <x v="38"/>
    <x v="3"/>
    <x v="3"/>
    <n v="4802"/>
    <x v="0"/>
    <x v="12"/>
    <x v="6"/>
    <x v="6"/>
    <n v="212.54999999999998"/>
    <n v="1"/>
  </r>
  <r>
    <x v="330"/>
    <x v="0"/>
    <s v="2023-2024"/>
    <x v="0"/>
    <x v="88"/>
    <x v="6"/>
    <x v="6"/>
    <n v="5011"/>
    <x v="0"/>
    <x v="13"/>
    <x v="4"/>
    <x v="4"/>
    <n v="212.8"/>
    <n v="1"/>
  </r>
  <r>
    <x v="331"/>
    <x v="0"/>
    <s v="2023-2024"/>
    <x v="1"/>
    <x v="56"/>
    <x v="1"/>
    <x v="1"/>
    <n v="2795"/>
    <x v="0"/>
    <x v="11"/>
    <x v="8"/>
    <x v="8"/>
    <n v="212.88"/>
    <n v="1"/>
  </r>
  <r>
    <x v="481"/>
    <x v="2"/>
    <s v="2024-2025"/>
    <x v="0"/>
    <x v="62"/>
    <x v="0"/>
    <x v="0"/>
    <n v="6112"/>
    <x v="0"/>
    <x v="14"/>
    <x v="3"/>
    <x v="3"/>
    <n v="212.91"/>
    <n v="1"/>
  </r>
  <r>
    <x v="616"/>
    <x v="0"/>
    <s v="2023-2024"/>
    <x v="1"/>
    <x v="7"/>
    <x v="4"/>
    <x v="4"/>
    <n v="3175"/>
    <x v="0"/>
    <x v="6"/>
    <x v="1"/>
    <x v="1"/>
    <n v="213.03"/>
    <n v="1"/>
  </r>
  <r>
    <x v="687"/>
    <x v="0"/>
    <s v="2023-2024"/>
    <x v="0"/>
    <x v="44"/>
    <x v="4"/>
    <x v="4"/>
    <n v="3977"/>
    <x v="0"/>
    <x v="16"/>
    <x v="7"/>
    <x v="7"/>
    <n v="213.16"/>
    <n v="1"/>
  </r>
  <r>
    <x v="459"/>
    <x v="0"/>
    <s v="2023-2024"/>
    <x v="0"/>
    <x v="65"/>
    <x v="1"/>
    <x v="1"/>
    <n v="2131"/>
    <x v="0"/>
    <x v="4"/>
    <x v="3"/>
    <x v="3"/>
    <n v="213.37"/>
    <n v="1"/>
  </r>
  <r>
    <x v="403"/>
    <x v="0"/>
    <s v="2023-2024"/>
    <x v="1"/>
    <x v="96"/>
    <x v="4"/>
    <x v="4"/>
    <n v="3690"/>
    <x v="0"/>
    <x v="16"/>
    <x v="5"/>
    <x v="5"/>
    <n v="213.62"/>
    <n v="1"/>
  </r>
  <r>
    <x v="710"/>
    <x v="1"/>
    <s v="2022-2023"/>
    <x v="0"/>
    <x v="73"/>
    <x v="6"/>
    <x v="6"/>
    <n v="5607"/>
    <x v="0"/>
    <x v="18"/>
    <x v="4"/>
    <x v="4"/>
    <n v="213.75"/>
    <n v="1"/>
  </r>
  <r>
    <x v="527"/>
    <x v="1"/>
    <s v="2022-2023"/>
    <x v="1"/>
    <x v="72"/>
    <x v="4"/>
    <x v="4"/>
    <n v="3931"/>
    <x v="0"/>
    <x v="16"/>
    <x v="4"/>
    <x v="4"/>
    <n v="213.8"/>
    <n v="1"/>
  </r>
  <r>
    <x v="350"/>
    <x v="1"/>
    <s v="2022-2023"/>
    <x v="1"/>
    <x v="0"/>
    <x v="0"/>
    <x v="0"/>
    <n v="6021"/>
    <x v="0"/>
    <x v="0"/>
    <x v="0"/>
    <x v="0"/>
    <n v="213.83"/>
    <n v="1"/>
  </r>
  <r>
    <x v="556"/>
    <x v="0"/>
    <s v="2023-2024"/>
    <x v="1"/>
    <x v="32"/>
    <x v="6"/>
    <x v="6"/>
    <n v="5169"/>
    <x v="0"/>
    <x v="13"/>
    <x v="4"/>
    <x v="4"/>
    <n v="213.92000000000002"/>
    <n v="1"/>
  </r>
  <r>
    <x v="490"/>
    <x v="0"/>
    <s v="2023-2024"/>
    <x v="0"/>
    <x v="15"/>
    <x v="1"/>
    <x v="1"/>
    <n v="2020"/>
    <x v="0"/>
    <x v="5"/>
    <x v="6"/>
    <x v="6"/>
    <n v="214.01000000000002"/>
    <n v="1"/>
  </r>
  <r>
    <x v="606"/>
    <x v="0"/>
    <s v="2023-2024"/>
    <x v="0"/>
    <x v="21"/>
    <x v="3"/>
    <x v="3"/>
    <n v="4012"/>
    <x v="0"/>
    <x v="10"/>
    <x v="5"/>
    <x v="5"/>
    <n v="214.07"/>
    <n v="1"/>
  </r>
  <r>
    <x v="460"/>
    <x v="1"/>
    <s v="2022-2023"/>
    <x v="0"/>
    <x v="63"/>
    <x v="1"/>
    <x v="1"/>
    <n v="2015"/>
    <x v="0"/>
    <x v="5"/>
    <x v="5"/>
    <x v="5"/>
    <n v="214.48000000000002"/>
    <n v="1"/>
  </r>
  <r>
    <x v="326"/>
    <x v="0"/>
    <s v="2023-2024"/>
    <x v="1"/>
    <x v="68"/>
    <x v="7"/>
    <x v="7"/>
    <n v="800"/>
    <x v="0"/>
    <x v="19"/>
    <x v="5"/>
    <x v="5"/>
    <n v="215.45000000000002"/>
    <n v="1"/>
  </r>
  <r>
    <x v="155"/>
    <x v="2"/>
    <s v="2024-2025"/>
    <x v="1"/>
    <x v="14"/>
    <x v="1"/>
    <x v="1"/>
    <n v="2790"/>
    <x v="0"/>
    <x v="11"/>
    <x v="3"/>
    <x v="3"/>
    <n v="215.58"/>
    <n v="1"/>
  </r>
  <r>
    <x v="449"/>
    <x v="0"/>
    <s v="2023-2024"/>
    <x v="0"/>
    <x v="3"/>
    <x v="3"/>
    <x v="3"/>
    <n v="4220"/>
    <x v="0"/>
    <x v="3"/>
    <x v="2"/>
    <x v="2"/>
    <n v="215.69"/>
    <n v="1"/>
  </r>
  <r>
    <x v="263"/>
    <x v="0"/>
    <s v="2023-2024"/>
    <x v="1"/>
    <x v="42"/>
    <x v="3"/>
    <x v="3"/>
    <n v="4870"/>
    <x v="0"/>
    <x v="12"/>
    <x v="0"/>
    <x v="0"/>
    <n v="215.89"/>
    <n v="1"/>
  </r>
  <r>
    <x v="544"/>
    <x v="0"/>
    <s v="2023-2024"/>
    <x v="0"/>
    <x v="77"/>
    <x v="5"/>
    <x v="5"/>
    <n v="7018"/>
    <x v="0"/>
    <x v="9"/>
    <x v="0"/>
    <x v="0"/>
    <n v="216.70999999999998"/>
    <n v="1"/>
  </r>
  <r>
    <x v="711"/>
    <x v="2"/>
    <s v="2024-2025"/>
    <x v="0"/>
    <x v="6"/>
    <x v="0"/>
    <x v="0"/>
    <n v="6010"/>
    <x v="0"/>
    <x v="0"/>
    <x v="2"/>
    <x v="2"/>
    <n v="217.11"/>
    <n v="1"/>
  </r>
  <r>
    <x v="220"/>
    <x v="0"/>
    <s v="2023-2024"/>
    <x v="1"/>
    <x v="25"/>
    <x v="4"/>
    <x v="4"/>
    <n v="3550"/>
    <x v="0"/>
    <x v="8"/>
    <x v="5"/>
    <x v="5"/>
    <n v="217.45000000000002"/>
    <n v="1"/>
  </r>
  <r>
    <x v="152"/>
    <x v="0"/>
    <s v="2023-2024"/>
    <x v="0"/>
    <x v="23"/>
    <x v="1"/>
    <x v="1"/>
    <n v="2650"/>
    <x v="0"/>
    <x v="11"/>
    <x v="3"/>
    <x v="3"/>
    <n v="218.4"/>
    <n v="1"/>
  </r>
  <r>
    <x v="486"/>
    <x v="1"/>
    <s v="2022-2023"/>
    <x v="0"/>
    <x v="2"/>
    <x v="2"/>
    <x v="2"/>
    <n v="2617"/>
    <x v="0"/>
    <x v="2"/>
    <x v="9"/>
    <x v="9"/>
    <n v="218.43"/>
    <n v="1"/>
  </r>
  <r>
    <x v="712"/>
    <x v="0"/>
    <s v="2023-2024"/>
    <x v="0"/>
    <x v="42"/>
    <x v="3"/>
    <x v="3"/>
    <n v="4870"/>
    <x v="0"/>
    <x v="12"/>
    <x v="2"/>
    <x v="2"/>
    <n v="218.6"/>
    <n v="1"/>
  </r>
  <r>
    <x v="344"/>
    <x v="1"/>
    <s v="2022-2023"/>
    <x v="1"/>
    <x v="85"/>
    <x v="0"/>
    <x v="0"/>
    <n v="6530"/>
    <x v="0"/>
    <x v="20"/>
    <x v="6"/>
    <x v="6"/>
    <n v="218.63"/>
    <n v="1"/>
  </r>
  <r>
    <x v="659"/>
    <x v="2"/>
    <s v="2024-2025"/>
    <x v="0"/>
    <x v="16"/>
    <x v="0"/>
    <x v="0"/>
    <n v="6030"/>
    <x v="0"/>
    <x v="0"/>
    <x v="3"/>
    <x v="3"/>
    <n v="218.78"/>
    <n v="1"/>
  </r>
  <r>
    <x v="259"/>
    <x v="2"/>
    <s v="2024-2025"/>
    <x v="1"/>
    <x v="93"/>
    <x v="4"/>
    <x v="4"/>
    <n v="3915"/>
    <x v="0"/>
    <x v="16"/>
    <x v="6"/>
    <x v="6"/>
    <n v="220.18"/>
    <n v="1"/>
  </r>
  <r>
    <x v="454"/>
    <x v="0"/>
    <s v="2023-2024"/>
    <x v="0"/>
    <x v="85"/>
    <x v="0"/>
    <x v="0"/>
    <n v="6530"/>
    <x v="0"/>
    <x v="20"/>
    <x v="1"/>
    <x v="1"/>
    <n v="220.2"/>
    <n v="1"/>
  </r>
  <r>
    <x v="521"/>
    <x v="0"/>
    <s v="2023-2024"/>
    <x v="0"/>
    <x v="44"/>
    <x v="4"/>
    <x v="4"/>
    <n v="3977"/>
    <x v="0"/>
    <x v="16"/>
    <x v="3"/>
    <x v="3"/>
    <n v="220.78"/>
    <n v="1"/>
  </r>
  <r>
    <x v="133"/>
    <x v="1"/>
    <s v="2022-2023"/>
    <x v="0"/>
    <x v="86"/>
    <x v="0"/>
    <x v="0"/>
    <n v="6725"/>
    <x v="0"/>
    <x v="20"/>
    <x v="4"/>
    <x v="4"/>
    <n v="220.83"/>
    <n v="1"/>
  </r>
  <r>
    <x v="587"/>
    <x v="0"/>
    <s v="2023-2024"/>
    <x v="1"/>
    <x v="25"/>
    <x v="4"/>
    <x v="4"/>
    <n v="3550"/>
    <x v="0"/>
    <x v="8"/>
    <x v="8"/>
    <x v="8"/>
    <n v="220.85"/>
    <n v="1"/>
  </r>
  <r>
    <x v="232"/>
    <x v="1"/>
    <s v="2022-2023"/>
    <x v="1"/>
    <x v="24"/>
    <x v="1"/>
    <x v="1"/>
    <n v="2120"/>
    <x v="0"/>
    <x v="4"/>
    <x v="4"/>
    <x v="4"/>
    <n v="221.82999999999998"/>
    <n v="1"/>
  </r>
  <r>
    <x v="590"/>
    <x v="0"/>
    <s v="2023-2024"/>
    <x v="0"/>
    <x v="65"/>
    <x v="1"/>
    <x v="1"/>
    <n v="2131"/>
    <x v="0"/>
    <x v="4"/>
    <x v="9"/>
    <x v="9"/>
    <n v="221.93"/>
    <n v="1"/>
  </r>
  <r>
    <x v="34"/>
    <x v="2"/>
    <s v="2024-2025"/>
    <x v="0"/>
    <x v="68"/>
    <x v="7"/>
    <x v="7"/>
    <n v="800"/>
    <x v="0"/>
    <x v="19"/>
    <x v="6"/>
    <x v="6"/>
    <n v="222.81"/>
    <n v="1"/>
  </r>
  <r>
    <x v="136"/>
    <x v="0"/>
    <s v="2023-2024"/>
    <x v="0"/>
    <x v="41"/>
    <x v="5"/>
    <x v="5"/>
    <n v="7320"/>
    <x v="0"/>
    <x v="9"/>
    <x v="4"/>
    <x v="4"/>
    <n v="223.23"/>
    <n v="1"/>
  </r>
  <r>
    <x v="713"/>
    <x v="2"/>
    <s v="2024-2025"/>
    <x v="1"/>
    <x v="74"/>
    <x v="1"/>
    <x v="1"/>
    <n v="2485"/>
    <x v="0"/>
    <x v="1"/>
    <x v="4"/>
    <x v="4"/>
    <n v="223.31"/>
    <n v="1"/>
  </r>
  <r>
    <x v="291"/>
    <x v="2"/>
    <s v="2024-2025"/>
    <x v="0"/>
    <x v="60"/>
    <x v="1"/>
    <x v="1"/>
    <n v="2541"/>
    <x v="0"/>
    <x v="2"/>
    <x v="2"/>
    <x v="2"/>
    <n v="223.63"/>
    <n v="1"/>
  </r>
  <r>
    <x v="321"/>
    <x v="0"/>
    <s v="2023-2024"/>
    <x v="1"/>
    <x v="9"/>
    <x v="4"/>
    <x v="4"/>
    <n v="3076"/>
    <x v="0"/>
    <x v="7"/>
    <x v="5"/>
    <x v="5"/>
    <n v="223.71"/>
    <n v="1"/>
  </r>
  <r>
    <x v="607"/>
    <x v="0"/>
    <s v="2023-2024"/>
    <x v="1"/>
    <x v="88"/>
    <x v="6"/>
    <x v="6"/>
    <n v="5011"/>
    <x v="0"/>
    <x v="13"/>
    <x v="0"/>
    <x v="0"/>
    <n v="223.72"/>
    <n v="1"/>
  </r>
  <r>
    <x v="197"/>
    <x v="0"/>
    <s v="2023-2024"/>
    <x v="1"/>
    <x v="71"/>
    <x v="6"/>
    <x v="6"/>
    <n v="5043"/>
    <x v="0"/>
    <x v="13"/>
    <x v="4"/>
    <x v="4"/>
    <n v="224.14"/>
    <n v="1"/>
  </r>
  <r>
    <x v="264"/>
    <x v="0"/>
    <s v="2023-2024"/>
    <x v="0"/>
    <x v="6"/>
    <x v="0"/>
    <x v="0"/>
    <n v="6010"/>
    <x v="0"/>
    <x v="0"/>
    <x v="0"/>
    <x v="0"/>
    <n v="224.54"/>
    <n v="1"/>
  </r>
  <r>
    <x v="507"/>
    <x v="0"/>
    <s v="2023-2024"/>
    <x v="0"/>
    <x v="41"/>
    <x v="5"/>
    <x v="5"/>
    <n v="7320"/>
    <x v="0"/>
    <x v="9"/>
    <x v="1"/>
    <x v="1"/>
    <n v="224.79999999999998"/>
    <n v="1"/>
  </r>
  <r>
    <x v="297"/>
    <x v="2"/>
    <s v="2024-2025"/>
    <x v="1"/>
    <x v="4"/>
    <x v="1"/>
    <x v="1"/>
    <n v="2154"/>
    <x v="0"/>
    <x v="4"/>
    <x v="0"/>
    <x v="0"/>
    <n v="224.8"/>
    <n v="1"/>
  </r>
  <r>
    <x v="92"/>
    <x v="0"/>
    <s v="2023-2024"/>
    <x v="1"/>
    <x v="11"/>
    <x v="5"/>
    <x v="5"/>
    <n v="7010"/>
    <x v="0"/>
    <x v="9"/>
    <x v="9"/>
    <x v="9"/>
    <n v="224.85"/>
    <n v="1"/>
  </r>
  <r>
    <x v="566"/>
    <x v="0"/>
    <s v="2023-2024"/>
    <x v="1"/>
    <x v="17"/>
    <x v="3"/>
    <x v="3"/>
    <n v="4825"/>
    <x v="0"/>
    <x v="12"/>
    <x v="4"/>
    <x v="4"/>
    <n v="224.89"/>
    <n v="1"/>
  </r>
  <r>
    <x v="101"/>
    <x v="2"/>
    <s v="2024-2025"/>
    <x v="1"/>
    <x v="85"/>
    <x v="0"/>
    <x v="0"/>
    <n v="6530"/>
    <x v="0"/>
    <x v="20"/>
    <x v="2"/>
    <x v="2"/>
    <n v="224.95"/>
    <n v="1"/>
  </r>
  <r>
    <x v="352"/>
    <x v="0"/>
    <s v="2023-2024"/>
    <x v="0"/>
    <x v="60"/>
    <x v="1"/>
    <x v="1"/>
    <n v="2541"/>
    <x v="0"/>
    <x v="2"/>
    <x v="7"/>
    <x v="7"/>
    <n v="225.73"/>
    <n v="1"/>
  </r>
  <r>
    <x v="363"/>
    <x v="2"/>
    <s v="2024-2025"/>
    <x v="0"/>
    <x v="36"/>
    <x v="4"/>
    <x v="4"/>
    <n v="3148"/>
    <x v="0"/>
    <x v="6"/>
    <x v="5"/>
    <x v="5"/>
    <n v="226.2"/>
    <n v="1"/>
  </r>
  <r>
    <x v="283"/>
    <x v="0"/>
    <s v="2023-2024"/>
    <x v="0"/>
    <x v="73"/>
    <x v="6"/>
    <x v="6"/>
    <n v="5607"/>
    <x v="0"/>
    <x v="18"/>
    <x v="7"/>
    <x v="7"/>
    <n v="226.42"/>
    <n v="1"/>
  </r>
  <r>
    <x v="543"/>
    <x v="0"/>
    <s v="2023-2024"/>
    <x v="1"/>
    <x v="81"/>
    <x v="3"/>
    <x v="3"/>
    <n v="4680"/>
    <x v="0"/>
    <x v="17"/>
    <x v="6"/>
    <x v="6"/>
    <n v="226.63"/>
    <n v="1"/>
  </r>
  <r>
    <x v="92"/>
    <x v="0"/>
    <s v="2023-2024"/>
    <x v="0"/>
    <x v="20"/>
    <x v="4"/>
    <x v="4"/>
    <n v="3429"/>
    <x v="0"/>
    <x v="8"/>
    <x v="4"/>
    <x v="4"/>
    <n v="226.67000000000002"/>
    <n v="1"/>
  </r>
  <r>
    <x v="355"/>
    <x v="0"/>
    <s v="2023-2024"/>
    <x v="1"/>
    <x v="53"/>
    <x v="3"/>
    <x v="3"/>
    <n v="4119"/>
    <x v="0"/>
    <x v="10"/>
    <x v="2"/>
    <x v="2"/>
    <n v="228.73"/>
    <n v="1"/>
  </r>
  <r>
    <x v="626"/>
    <x v="2"/>
    <s v="2024-2025"/>
    <x v="0"/>
    <x v="73"/>
    <x v="6"/>
    <x v="6"/>
    <n v="5607"/>
    <x v="0"/>
    <x v="18"/>
    <x v="4"/>
    <x v="4"/>
    <n v="228.76999999999998"/>
    <n v="1"/>
  </r>
  <r>
    <x v="281"/>
    <x v="0"/>
    <s v="2023-2024"/>
    <x v="0"/>
    <x v="18"/>
    <x v="6"/>
    <x v="6"/>
    <n v="5168"/>
    <x v="0"/>
    <x v="13"/>
    <x v="5"/>
    <x v="5"/>
    <n v="228.95"/>
    <n v="1"/>
  </r>
  <r>
    <x v="555"/>
    <x v="2"/>
    <s v="2024-2025"/>
    <x v="0"/>
    <x v="34"/>
    <x v="4"/>
    <x v="4"/>
    <n v="3018"/>
    <x v="0"/>
    <x v="7"/>
    <x v="8"/>
    <x v="8"/>
    <n v="229.38"/>
    <n v="1"/>
  </r>
  <r>
    <x v="291"/>
    <x v="2"/>
    <s v="2024-2025"/>
    <x v="0"/>
    <x v="79"/>
    <x v="6"/>
    <x v="6"/>
    <n v="5290"/>
    <x v="0"/>
    <x v="18"/>
    <x v="7"/>
    <x v="7"/>
    <n v="229.4"/>
    <n v="1"/>
  </r>
  <r>
    <x v="662"/>
    <x v="2"/>
    <s v="2024-2025"/>
    <x v="0"/>
    <x v="58"/>
    <x v="0"/>
    <x v="0"/>
    <n v="6027"/>
    <x v="0"/>
    <x v="0"/>
    <x v="5"/>
    <x v="5"/>
    <n v="229.40000000000003"/>
    <n v="1"/>
  </r>
  <r>
    <x v="523"/>
    <x v="1"/>
    <s v="2022-2023"/>
    <x v="0"/>
    <x v="84"/>
    <x v="3"/>
    <x v="3"/>
    <n v="4215"/>
    <x v="0"/>
    <x v="3"/>
    <x v="4"/>
    <x v="4"/>
    <n v="229.63"/>
    <n v="1"/>
  </r>
  <r>
    <x v="293"/>
    <x v="0"/>
    <s v="2023-2024"/>
    <x v="0"/>
    <x v="54"/>
    <x v="4"/>
    <x v="4"/>
    <n v="3030"/>
    <x v="0"/>
    <x v="7"/>
    <x v="7"/>
    <x v="7"/>
    <n v="230.62999999999997"/>
    <n v="1"/>
  </r>
  <r>
    <x v="365"/>
    <x v="0"/>
    <s v="2023-2024"/>
    <x v="1"/>
    <x v="53"/>
    <x v="3"/>
    <x v="3"/>
    <n v="4119"/>
    <x v="0"/>
    <x v="10"/>
    <x v="1"/>
    <x v="1"/>
    <n v="230.93999999999997"/>
    <n v="1"/>
  </r>
  <r>
    <x v="216"/>
    <x v="0"/>
    <s v="2023-2024"/>
    <x v="0"/>
    <x v="16"/>
    <x v="0"/>
    <x v="0"/>
    <n v="6030"/>
    <x v="0"/>
    <x v="0"/>
    <x v="4"/>
    <x v="4"/>
    <n v="231.04"/>
    <n v="1"/>
  </r>
  <r>
    <x v="223"/>
    <x v="1"/>
    <s v="2022-2023"/>
    <x v="0"/>
    <x v="20"/>
    <x v="4"/>
    <x v="4"/>
    <n v="3429"/>
    <x v="0"/>
    <x v="8"/>
    <x v="7"/>
    <x v="7"/>
    <n v="231.19"/>
    <n v="1"/>
  </r>
  <r>
    <x v="647"/>
    <x v="0"/>
    <s v="2023-2024"/>
    <x v="0"/>
    <x v="62"/>
    <x v="0"/>
    <x v="0"/>
    <n v="6112"/>
    <x v="0"/>
    <x v="14"/>
    <x v="1"/>
    <x v="1"/>
    <n v="231.23"/>
    <n v="1"/>
  </r>
  <r>
    <x v="306"/>
    <x v="2"/>
    <s v="2024-2025"/>
    <x v="1"/>
    <x v="71"/>
    <x v="6"/>
    <x v="6"/>
    <n v="5043"/>
    <x v="0"/>
    <x v="13"/>
    <x v="6"/>
    <x v="6"/>
    <n v="231.54"/>
    <n v="1"/>
  </r>
  <r>
    <x v="371"/>
    <x v="2"/>
    <s v="2024-2025"/>
    <x v="1"/>
    <x v="46"/>
    <x v="3"/>
    <x v="3"/>
    <n v="4740"/>
    <x v="0"/>
    <x v="17"/>
    <x v="5"/>
    <x v="5"/>
    <n v="231.64000000000001"/>
    <n v="1"/>
  </r>
  <r>
    <x v="87"/>
    <x v="0"/>
    <s v="2023-2024"/>
    <x v="0"/>
    <x v="71"/>
    <x v="6"/>
    <x v="6"/>
    <n v="5043"/>
    <x v="0"/>
    <x v="13"/>
    <x v="3"/>
    <x v="3"/>
    <n v="231.76000000000002"/>
    <n v="1"/>
  </r>
  <r>
    <x v="395"/>
    <x v="1"/>
    <s v="2022-2023"/>
    <x v="1"/>
    <x v="9"/>
    <x v="4"/>
    <x v="4"/>
    <n v="3076"/>
    <x v="0"/>
    <x v="7"/>
    <x v="2"/>
    <x v="2"/>
    <n v="232.06"/>
    <n v="1"/>
  </r>
  <r>
    <x v="221"/>
    <x v="0"/>
    <s v="2023-2024"/>
    <x v="0"/>
    <x v="2"/>
    <x v="2"/>
    <x v="2"/>
    <n v="2617"/>
    <x v="0"/>
    <x v="2"/>
    <x v="7"/>
    <x v="7"/>
    <n v="232.54999999999995"/>
    <n v="1"/>
  </r>
  <r>
    <x v="596"/>
    <x v="0"/>
    <s v="2023-2024"/>
    <x v="0"/>
    <x v="6"/>
    <x v="0"/>
    <x v="0"/>
    <n v="6010"/>
    <x v="0"/>
    <x v="0"/>
    <x v="1"/>
    <x v="1"/>
    <n v="232.67000000000002"/>
    <n v="1"/>
  </r>
  <r>
    <x v="19"/>
    <x v="0"/>
    <s v="2023-2024"/>
    <x v="1"/>
    <x v="79"/>
    <x v="6"/>
    <x v="6"/>
    <n v="5290"/>
    <x v="0"/>
    <x v="18"/>
    <x v="1"/>
    <x v="1"/>
    <n v="232.78"/>
    <n v="1"/>
  </r>
  <r>
    <x v="113"/>
    <x v="2"/>
    <s v="2024-2025"/>
    <x v="1"/>
    <x v="75"/>
    <x v="0"/>
    <x v="0"/>
    <n v="6450"/>
    <x v="0"/>
    <x v="20"/>
    <x v="5"/>
    <x v="5"/>
    <n v="232.91000000000003"/>
    <n v="1"/>
  </r>
  <r>
    <x v="681"/>
    <x v="2"/>
    <s v="2024-2025"/>
    <x v="0"/>
    <x v="8"/>
    <x v="1"/>
    <x v="1"/>
    <n v="2158"/>
    <x v="0"/>
    <x v="4"/>
    <x v="6"/>
    <x v="6"/>
    <n v="233.18"/>
    <n v="1"/>
  </r>
  <r>
    <x v="606"/>
    <x v="0"/>
    <s v="2023-2024"/>
    <x v="0"/>
    <x v="15"/>
    <x v="1"/>
    <x v="1"/>
    <n v="2020"/>
    <x v="0"/>
    <x v="5"/>
    <x v="3"/>
    <x v="3"/>
    <n v="233.82999999999998"/>
    <n v="1"/>
  </r>
  <r>
    <x v="622"/>
    <x v="0"/>
    <s v="2023-2024"/>
    <x v="0"/>
    <x v="68"/>
    <x v="7"/>
    <x v="7"/>
    <n v="800"/>
    <x v="0"/>
    <x v="19"/>
    <x v="9"/>
    <x v="9"/>
    <n v="233.93"/>
    <n v="1"/>
  </r>
  <r>
    <x v="493"/>
    <x v="1"/>
    <s v="2022-2023"/>
    <x v="1"/>
    <x v="14"/>
    <x v="1"/>
    <x v="1"/>
    <n v="2790"/>
    <x v="0"/>
    <x v="11"/>
    <x v="6"/>
    <x v="6"/>
    <n v="234.14"/>
    <n v="1"/>
  </r>
  <r>
    <x v="155"/>
    <x v="2"/>
    <s v="2024-2025"/>
    <x v="0"/>
    <x v="30"/>
    <x v="4"/>
    <x v="4"/>
    <n v="3131"/>
    <x v="0"/>
    <x v="6"/>
    <x v="1"/>
    <x v="1"/>
    <n v="234.53"/>
    <n v="1"/>
  </r>
  <r>
    <x v="322"/>
    <x v="0"/>
    <s v="2023-2024"/>
    <x v="0"/>
    <x v="78"/>
    <x v="1"/>
    <x v="1"/>
    <n v="2141"/>
    <x v="0"/>
    <x v="4"/>
    <x v="1"/>
    <x v="1"/>
    <n v="234.54"/>
    <n v="1"/>
  </r>
  <r>
    <x v="394"/>
    <x v="0"/>
    <s v="2023-2024"/>
    <x v="1"/>
    <x v="56"/>
    <x v="1"/>
    <x v="1"/>
    <n v="2795"/>
    <x v="0"/>
    <x v="11"/>
    <x v="3"/>
    <x v="3"/>
    <n v="234.68"/>
    <n v="1"/>
  </r>
  <r>
    <x v="330"/>
    <x v="0"/>
    <s v="2023-2024"/>
    <x v="0"/>
    <x v="64"/>
    <x v="1"/>
    <x v="1"/>
    <n v="2350"/>
    <x v="0"/>
    <x v="1"/>
    <x v="6"/>
    <x v="6"/>
    <n v="234.90999999999997"/>
    <n v="1"/>
  </r>
  <r>
    <x v="403"/>
    <x v="0"/>
    <s v="2023-2024"/>
    <x v="1"/>
    <x v="14"/>
    <x v="1"/>
    <x v="1"/>
    <n v="2790"/>
    <x v="0"/>
    <x v="11"/>
    <x v="4"/>
    <x v="4"/>
    <n v="235.48000000000002"/>
    <n v="1"/>
  </r>
  <r>
    <x v="351"/>
    <x v="0"/>
    <s v="2023-2024"/>
    <x v="0"/>
    <x v="89"/>
    <x v="4"/>
    <x v="4"/>
    <n v="3136"/>
    <x v="0"/>
    <x v="6"/>
    <x v="7"/>
    <x v="7"/>
    <n v="235.59"/>
    <n v="1"/>
  </r>
  <r>
    <x v="321"/>
    <x v="0"/>
    <s v="2023-2024"/>
    <x v="1"/>
    <x v="19"/>
    <x v="1"/>
    <x v="1"/>
    <n v="2800"/>
    <x v="0"/>
    <x v="11"/>
    <x v="2"/>
    <x v="2"/>
    <n v="236.00000000000006"/>
    <n v="1"/>
  </r>
  <r>
    <x v="287"/>
    <x v="0"/>
    <s v="2023-2024"/>
    <x v="1"/>
    <x v="24"/>
    <x v="1"/>
    <x v="1"/>
    <n v="2120"/>
    <x v="0"/>
    <x v="4"/>
    <x v="4"/>
    <x v="4"/>
    <n v="236.66000000000003"/>
    <n v="1"/>
  </r>
  <r>
    <x v="167"/>
    <x v="2"/>
    <s v="2024-2025"/>
    <x v="0"/>
    <x v="77"/>
    <x v="5"/>
    <x v="5"/>
    <n v="7018"/>
    <x v="0"/>
    <x v="9"/>
    <x v="3"/>
    <x v="3"/>
    <n v="236.77999999999997"/>
    <n v="1"/>
  </r>
  <r>
    <x v="347"/>
    <x v="0"/>
    <s v="2023-2024"/>
    <x v="1"/>
    <x v="75"/>
    <x v="0"/>
    <x v="0"/>
    <n v="6450"/>
    <x v="0"/>
    <x v="20"/>
    <x v="4"/>
    <x v="4"/>
    <n v="236.79"/>
    <n v="1"/>
  </r>
  <r>
    <x v="586"/>
    <x v="0"/>
    <s v="2023-2024"/>
    <x v="0"/>
    <x v="89"/>
    <x v="4"/>
    <x v="4"/>
    <n v="3136"/>
    <x v="0"/>
    <x v="6"/>
    <x v="2"/>
    <x v="2"/>
    <n v="237.59"/>
    <n v="1"/>
  </r>
  <r>
    <x v="273"/>
    <x v="1"/>
    <s v="2022-2023"/>
    <x v="1"/>
    <x v="36"/>
    <x v="4"/>
    <x v="4"/>
    <n v="3148"/>
    <x v="0"/>
    <x v="6"/>
    <x v="8"/>
    <x v="8"/>
    <n v="237.69"/>
    <n v="1"/>
  </r>
  <r>
    <x v="326"/>
    <x v="0"/>
    <s v="2023-2024"/>
    <x v="0"/>
    <x v="26"/>
    <x v="0"/>
    <x v="0"/>
    <n v="6280"/>
    <x v="0"/>
    <x v="14"/>
    <x v="0"/>
    <x v="0"/>
    <n v="237.81"/>
    <n v="1"/>
  </r>
  <r>
    <x v="127"/>
    <x v="1"/>
    <s v="2022-2023"/>
    <x v="1"/>
    <x v="3"/>
    <x v="3"/>
    <x v="3"/>
    <n v="4220"/>
    <x v="0"/>
    <x v="3"/>
    <x v="5"/>
    <x v="5"/>
    <n v="238.1"/>
    <n v="1"/>
  </r>
  <r>
    <x v="231"/>
    <x v="0"/>
    <s v="2023-2024"/>
    <x v="1"/>
    <x v="43"/>
    <x v="1"/>
    <x v="1"/>
    <n v="2560"/>
    <x v="0"/>
    <x v="2"/>
    <x v="2"/>
    <x v="2"/>
    <n v="238.21"/>
    <n v="1"/>
  </r>
  <r>
    <x v="433"/>
    <x v="0"/>
    <s v="2023-2024"/>
    <x v="0"/>
    <x v="59"/>
    <x v="3"/>
    <x v="3"/>
    <n v="4509"/>
    <x v="0"/>
    <x v="3"/>
    <x v="1"/>
    <x v="1"/>
    <n v="238.78000000000003"/>
    <n v="1"/>
  </r>
  <r>
    <x v="559"/>
    <x v="0"/>
    <s v="2023-2024"/>
    <x v="1"/>
    <x v="83"/>
    <x v="0"/>
    <x v="0"/>
    <n v="6052"/>
    <x v="0"/>
    <x v="0"/>
    <x v="1"/>
    <x v="1"/>
    <n v="239.52"/>
    <n v="1"/>
  </r>
  <r>
    <x v="255"/>
    <x v="0"/>
    <s v="2023-2024"/>
    <x v="0"/>
    <x v="41"/>
    <x v="5"/>
    <x v="5"/>
    <n v="7320"/>
    <x v="0"/>
    <x v="9"/>
    <x v="0"/>
    <x v="0"/>
    <n v="239.82999999999998"/>
    <n v="1"/>
  </r>
  <r>
    <x v="510"/>
    <x v="1"/>
    <s v="2022-2023"/>
    <x v="0"/>
    <x v="86"/>
    <x v="0"/>
    <x v="0"/>
    <n v="6725"/>
    <x v="0"/>
    <x v="20"/>
    <x v="3"/>
    <x v="3"/>
    <n v="239.83"/>
    <n v="1"/>
  </r>
  <r>
    <x v="450"/>
    <x v="1"/>
    <s v="2022-2023"/>
    <x v="0"/>
    <x v="47"/>
    <x v="1"/>
    <x v="1"/>
    <n v="2101"/>
    <x v="0"/>
    <x v="4"/>
    <x v="4"/>
    <x v="4"/>
    <n v="239.84"/>
    <n v="1"/>
  </r>
  <r>
    <x v="188"/>
    <x v="0"/>
    <s v="2023-2024"/>
    <x v="0"/>
    <x v="89"/>
    <x v="4"/>
    <x v="4"/>
    <n v="3136"/>
    <x v="0"/>
    <x v="6"/>
    <x v="9"/>
    <x v="9"/>
    <n v="239.92"/>
    <n v="1"/>
  </r>
  <r>
    <x v="479"/>
    <x v="2"/>
    <s v="2024-2025"/>
    <x v="0"/>
    <x v="95"/>
    <x v="7"/>
    <x v="7"/>
    <n v="870"/>
    <x v="0"/>
    <x v="19"/>
    <x v="9"/>
    <x v="9"/>
    <n v="239.94"/>
    <n v="1"/>
  </r>
  <r>
    <x v="315"/>
    <x v="0"/>
    <s v="2023-2024"/>
    <x v="1"/>
    <x v="81"/>
    <x v="3"/>
    <x v="3"/>
    <n v="4680"/>
    <x v="0"/>
    <x v="17"/>
    <x v="9"/>
    <x v="9"/>
    <n v="239.94"/>
    <n v="1"/>
  </r>
  <r>
    <x v="284"/>
    <x v="2"/>
    <s v="2024-2025"/>
    <x v="0"/>
    <x v="59"/>
    <x v="3"/>
    <x v="3"/>
    <n v="4509"/>
    <x v="0"/>
    <x v="3"/>
    <x v="6"/>
    <x v="6"/>
    <n v="239.94"/>
    <n v="1"/>
  </r>
  <r>
    <x v="691"/>
    <x v="2"/>
    <s v="2024-2025"/>
    <x v="1"/>
    <x v="14"/>
    <x v="1"/>
    <x v="1"/>
    <n v="2790"/>
    <x v="0"/>
    <x v="11"/>
    <x v="5"/>
    <x v="5"/>
    <n v="240.01"/>
    <n v="1"/>
  </r>
  <r>
    <x v="569"/>
    <x v="1"/>
    <s v="2022-2023"/>
    <x v="0"/>
    <x v="26"/>
    <x v="0"/>
    <x v="0"/>
    <n v="6280"/>
    <x v="0"/>
    <x v="14"/>
    <x v="2"/>
    <x v="2"/>
    <n v="240.70999999999998"/>
    <n v="1"/>
  </r>
  <r>
    <x v="553"/>
    <x v="2"/>
    <s v="2024-2025"/>
    <x v="0"/>
    <x v="39"/>
    <x v="0"/>
    <x v="0"/>
    <n v="6330"/>
    <x v="0"/>
    <x v="14"/>
    <x v="3"/>
    <x v="3"/>
    <n v="240.82"/>
    <n v="1"/>
  </r>
  <r>
    <x v="209"/>
    <x v="2"/>
    <s v="2024-2025"/>
    <x v="0"/>
    <x v="49"/>
    <x v="4"/>
    <x v="4"/>
    <n v="3134"/>
    <x v="0"/>
    <x v="6"/>
    <x v="0"/>
    <x v="0"/>
    <n v="240.93"/>
    <n v="1"/>
  </r>
  <r>
    <x v="221"/>
    <x v="0"/>
    <s v="2023-2024"/>
    <x v="0"/>
    <x v="62"/>
    <x v="0"/>
    <x v="0"/>
    <n v="6112"/>
    <x v="0"/>
    <x v="14"/>
    <x v="4"/>
    <x v="4"/>
    <n v="241.28000000000003"/>
    <n v="1"/>
  </r>
  <r>
    <x v="106"/>
    <x v="0"/>
    <s v="2023-2024"/>
    <x v="0"/>
    <x v="89"/>
    <x v="4"/>
    <x v="4"/>
    <n v="3136"/>
    <x v="0"/>
    <x v="6"/>
    <x v="0"/>
    <x v="0"/>
    <n v="241.33"/>
    <n v="1"/>
  </r>
  <r>
    <x v="428"/>
    <x v="0"/>
    <s v="2023-2024"/>
    <x v="0"/>
    <x v="50"/>
    <x v="4"/>
    <x v="4"/>
    <n v="3179"/>
    <x v="0"/>
    <x v="6"/>
    <x v="2"/>
    <x v="2"/>
    <n v="241.51999999999998"/>
    <n v="1"/>
  </r>
  <r>
    <x v="332"/>
    <x v="0"/>
    <s v="2023-2024"/>
    <x v="0"/>
    <x v="52"/>
    <x v="3"/>
    <x v="3"/>
    <n v="4053"/>
    <x v="0"/>
    <x v="10"/>
    <x v="5"/>
    <x v="5"/>
    <n v="241.72"/>
    <n v="1"/>
  </r>
  <r>
    <x v="514"/>
    <x v="1"/>
    <s v="2022-2023"/>
    <x v="0"/>
    <x v="2"/>
    <x v="2"/>
    <x v="2"/>
    <n v="2617"/>
    <x v="0"/>
    <x v="2"/>
    <x v="3"/>
    <x v="3"/>
    <n v="241.85"/>
    <n v="1"/>
  </r>
  <r>
    <x v="260"/>
    <x v="1"/>
    <s v="2022-2023"/>
    <x v="0"/>
    <x v="76"/>
    <x v="1"/>
    <x v="1"/>
    <n v="2031"/>
    <x v="0"/>
    <x v="5"/>
    <x v="1"/>
    <x v="1"/>
    <n v="242.06"/>
    <n v="1"/>
  </r>
  <r>
    <x v="490"/>
    <x v="0"/>
    <s v="2023-2024"/>
    <x v="0"/>
    <x v="16"/>
    <x v="0"/>
    <x v="0"/>
    <n v="6030"/>
    <x v="0"/>
    <x v="0"/>
    <x v="1"/>
    <x v="1"/>
    <n v="242.20999999999998"/>
    <n v="1"/>
  </r>
  <r>
    <x v="499"/>
    <x v="0"/>
    <s v="2023-2024"/>
    <x v="1"/>
    <x v="0"/>
    <x v="0"/>
    <x v="0"/>
    <n v="6021"/>
    <x v="0"/>
    <x v="0"/>
    <x v="3"/>
    <x v="3"/>
    <n v="242.3"/>
    <n v="1"/>
  </r>
  <r>
    <x v="65"/>
    <x v="2"/>
    <s v="2024-2025"/>
    <x v="0"/>
    <x v="13"/>
    <x v="1"/>
    <x v="1"/>
    <n v="2480"/>
    <x v="0"/>
    <x v="1"/>
    <x v="6"/>
    <x v="6"/>
    <n v="242.32999999999998"/>
    <n v="1"/>
  </r>
  <r>
    <x v="556"/>
    <x v="0"/>
    <s v="2023-2024"/>
    <x v="0"/>
    <x v="48"/>
    <x v="3"/>
    <x v="3"/>
    <n v="4566"/>
    <x v="0"/>
    <x v="15"/>
    <x v="5"/>
    <x v="5"/>
    <n v="242.57000000000002"/>
    <n v="1"/>
  </r>
  <r>
    <x v="366"/>
    <x v="1"/>
    <s v="2022-2023"/>
    <x v="1"/>
    <x v="70"/>
    <x v="4"/>
    <x v="4"/>
    <n v="3400"/>
    <x v="0"/>
    <x v="8"/>
    <x v="7"/>
    <x v="7"/>
    <n v="242.72000000000003"/>
    <n v="1"/>
  </r>
  <r>
    <x v="42"/>
    <x v="0"/>
    <s v="2023-2024"/>
    <x v="0"/>
    <x v="40"/>
    <x v="4"/>
    <x v="4"/>
    <n v="3353"/>
    <x v="0"/>
    <x v="8"/>
    <x v="3"/>
    <x v="3"/>
    <n v="242.86"/>
    <n v="1"/>
  </r>
  <r>
    <x v="63"/>
    <x v="1"/>
    <s v="2022-2023"/>
    <x v="0"/>
    <x v="8"/>
    <x v="1"/>
    <x v="1"/>
    <n v="2158"/>
    <x v="0"/>
    <x v="4"/>
    <x v="4"/>
    <x v="4"/>
    <n v="243.72000000000003"/>
    <n v="1"/>
  </r>
  <r>
    <x v="619"/>
    <x v="0"/>
    <s v="2023-2024"/>
    <x v="0"/>
    <x v="37"/>
    <x v="1"/>
    <x v="1"/>
    <n v="2750"/>
    <x v="0"/>
    <x v="11"/>
    <x v="3"/>
    <x v="3"/>
    <n v="243.73999999999998"/>
    <n v="1"/>
  </r>
  <r>
    <x v="86"/>
    <x v="1"/>
    <s v="2022-2023"/>
    <x v="0"/>
    <x v="38"/>
    <x v="3"/>
    <x v="3"/>
    <n v="4802"/>
    <x v="0"/>
    <x v="12"/>
    <x v="3"/>
    <x v="3"/>
    <n v="243.83"/>
    <n v="1"/>
  </r>
  <r>
    <x v="593"/>
    <x v="0"/>
    <s v="2023-2024"/>
    <x v="0"/>
    <x v="38"/>
    <x v="3"/>
    <x v="3"/>
    <n v="4802"/>
    <x v="0"/>
    <x v="12"/>
    <x v="0"/>
    <x v="0"/>
    <n v="244.92000000000002"/>
    <n v="1"/>
  </r>
  <r>
    <x v="132"/>
    <x v="0"/>
    <s v="2023-2024"/>
    <x v="1"/>
    <x v="22"/>
    <x v="1"/>
    <x v="1"/>
    <n v="2539"/>
    <x v="0"/>
    <x v="2"/>
    <x v="6"/>
    <x v="6"/>
    <n v="245.48"/>
    <n v="1"/>
  </r>
  <r>
    <x v="19"/>
    <x v="0"/>
    <s v="2023-2024"/>
    <x v="1"/>
    <x v="83"/>
    <x v="0"/>
    <x v="0"/>
    <n v="6052"/>
    <x v="0"/>
    <x v="0"/>
    <x v="9"/>
    <x v="9"/>
    <n v="245.59"/>
    <n v="1"/>
  </r>
  <r>
    <x v="412"/>
    <x v="0"/>
    <s v="2023-2024"/>
    <x v="0"/>
    <x v="16"/>
    <x v="0"/>
    <x v="0"/>
    <n v="6030"/>
    <x v="0"/>
    <x v="0"/>
    <x v="3"/>
    <x v="3"/>
    <n v="245.63"/>
    <n v="1"/>
  </r>
  <r>
    <x v="396"/>
    <x v="0"/>
    <s v="2023-2024"/>
    <x v="0"/>
    <x v="91"/>
    <x v="1"/>
    <x v="1"/>
    <n v="2064"/>
    <x v="0"/>
    <x v="5"/>
    <x v="3"/>
    <x v="3"/>
    <n v="245.79000000000002"/>
    <n v="1"/>
  </r>
  <r>
    <x v="440"/>
    <x v="0"/>
    <s v="2023-2024"/>
    <x v="0"/>
    <x v="1"/>
    <x v="1"/>
    <x v="1"/>
    <n v="2478"/>
    <x v="0"/>
    <x v="1"/>
    <x v="6"/>
    <x v="6"/>
    <n v="245.98000000000002"/>
    <n v="1"/>
  </r>
  <r>
    <x v="9"/>
    <x v="0"/>
    <s v="2023-2024"/>
    <x v="0"/>
    <x v="51"/>
    <x v="4"/>
    <x v="4"/>
    <n v="3630"/>
    <x v="0"/>
    <x v="16"/>
    <x v="3"/>
    <x v="3"/>
    <n v="246.26"/>
    <n v="1"/>
  </r>
  <r>
    <x v="322"/>
    <x v="0"/>
    <s v="2023-2024"/>
    <x v="1"/>
    <x v="74"/>
    <x v="1"/>
    <x v="1"/>
    <n v="2485"/>
    <x v="0"/>
    <x v="1"/>
    <x v="3"/>
    <x v="3"/>
    <n v="246.42000000000002"/>
    <n v="1"/>
  </r>
  <r>
    <x v="273"/>
    <x v="1"/>
    <s v="2022-2023"/>
    <x v="1"/>
    <x v="9"/>
    <x v="4"/>
    <x v="4"/>
    <n v="3076"/>
    <x v="0"/>
    <x v="7"/>
    <x v="6"/>
    <x v="6"/>
    <n v="247.39"/>
    <n v="1"/>
  </r>
  <r>
    <x v="230"/>
    <x v="1"/>
    <s v="2022-2023"/>
    <x v="0"/>
    <x v="49"/>
    <x v="4"/>
    <x v="4"/>
    <n v="3134"/>
    <x v="0"/>
    <x v="6"/>
    <x v="9"/>
    <x v="9"/>
    <n v="248.01999999999998"/>
    <n v="1"/>
  </r>
  <r>
    <x v="56"/>
    <x v="2"/>
    <s v="2024-2025"/>
    <x v="0"/>
    <x v="61"/>
    <x v="6"/>
    <x v="6"/>
    <n v="5343"/>
    <x v="0"/>
    <x v="18"/>
    <x v="7"/>
    <x v="7"/>
    <n v="248.08"/>
    <n v="1"/>
  </r>
  <r>
    <x v="456"/>
    <x v="0"/>
    <s v="2023-2024"/>
    <x v="0"/>
    <x v="89"/>
    <x v="4"/>
    <x v="4"/>
    <n v="3136"/>
    <x v="0"/>
    <x v="6"/>
    <x v="4"/>
    <x v="4"/>
    <n v="248.3"/>
    <n v="1"/>
  </r>
  <r>
    <x v="516"/>
    <x v="2"/>
    <s v="2024-2025"/>
    <x v="0"/>
    <x v="67"/>
    <x v="3"/>
    <x v="3"/>
    <n v="4551"/>
    <x v="0"/>
    <x v="15"/>
    <x v="5"/>
    <x v="5"/>
    <n v="248.37"/>
    <n v="1"/>
  </r>
  <r>
    <x v="60"/>
    <x v="0"/>
    <s v="2023-2024"/>
    <x v="0"/>
    <x v="2"/>
    <x v="2"/>
    <x v="2"/>
    <n v="2617"/>
    <x v="0"/>
    <x v="2"/>
    <x v="6"/>
    <x v="6"/>
    <n v="248.51000000000002"/>
    <n v="1"/>
  </r>
  <r>
    <x v="135"/>
    <x v="0"/>
    <s v="2023-2024"/>
    <x v="0"/>
    <x v="65"/>
    <x v="1"/>
    <x v="1"/>
    <n v="2131"/>
    <x v="0"/>
    <x v="4"/>
    <x v="6"/>
    <x v="6"/>
    <n v="248.57"/>
    <n v="1"/>
  </r>
  <r>
    <x v="375"/>
    <x v="0"/>
    <s v="2023-2024"/>
    <x v="0"/>
    <x v="39"/>
    <x v="0"/>
    <x v="0"/>
    <n v="6330"/>
    <x v="0"/>
    <x v="14"/>
    <x v="4"/>
    <x v="4"/>
    <n v="248.59"/>
    <n v="1"/>
  </r>
  <r>
    <x v="714"/>
    <x v="0"/>
    <s v="2023-2024"/>
    <x v="0"/>
    <x v="92"/>
    <x v="3"/>
    <x v="3"/>
    <n v="4305"/>
    <x v="0"/>
    <x v="3"/>
    <x v="3"/>
    <x v="3"/>
    <n v="248.76000000000002"/>
    <n v="1"/>
  </r>
  <r>
    <x v="581"/>
    <x v="0"/>
    <s v="2023-2024"/>
    <x v="0"/>
    <x v="41"/>
    <x v="5"/>
    <x v="5"/>
    <n v="7320"/>
    <x v="0"/>
    <x v="9"/>
    <x v="4"/>
    <x v="4"/>
    <n v="249.38000000000002"/>
    <n v="1"/>
  </r>
  <r>
    <x v="694"/>
    <x v="2"/>
    <s v="2024-2025"/>
    <x v="1"/>
    <x v="85"/>
    <x v="0"/>
    <x v="0"/>
    <n v="6530"/>
    <x v="0"/>
    <x v="20"/>
    <x v="6"/>
    <x v="6"/>
    <n v="249.57"/>
    <n v="1"/>
  </r>
  <r>
    <x v="44"/>
    <x v="0"/>
    <s v="2023-2024"/>
    <x v="0"/>
    <x v="91"/>
    <x v="1"/>
    <x v="1"/>
    <n v="2064"/>
    <x v="0"/>
    <x v="5"/>
    <x v="3"/>
    <x v="3"/>
    <n v="249.91"/>
    <n v="1"/>
  </r>
  <r>
    <x v="652"/>
    <x v="2"/>
    <s v="2024-2025"/>
    <x v="0"/>
    <x v="73"/>
    <x v="6"/>
    <x v="6"/>
    <n v="5607"/>
    <x v="0"/>
    <x v="18"/>
    <x v="0"/>
    <x v="0"/>
    <n v="250.28000000000003"/>
    <n v="1"/>
  </r>
  <r>
    <x v="15"/>
    <x v="0"/>
    <s v="2023-2024"/>
    <x v="0"/>
    <x v="15"/>
    <x v="1"/>
    <x v="1"/>
    <n v="2020"/>
    <x v="0"/>
    <x v="5"/>
    <x v="5"/>
    <x v="5"/>
    <n v="250.46"/>
    <n v="1"/>
  </r>
  <r>
    <x v="450"/>
    <x v="1"/>
    <s v="2022-2023"/>
    <x v="1"/>
    <x v="30"/>
    <x v="4"/>
    <x v="4"/>
    <n v="3131"/>
    <x v="0"/>
    <x v="6"/>
    <x v="0"/>
    <x v="0"/>
    <n v="250.81"/>
    <n v="1"/>
  </r>
  <r>
    <x v="709"/>
    <x v="0"/>
    <s v="2023-2024"/>
    <x v="1"/>
    <x v="65"/>
    <x v="1"/>
    <x v="1"/>
    <n v="2131"/>
    <x v="0"/>
    <x v="4"/>
    <x v="9"/>
    <x v="9"/>
    <n v="251.68"/>
    <n v="1"/>
  </r>
  <r>
    <x v="656"/>
    <x v="1"/>
    <s v="2022-2023"/>
    <x v="1"/>
    <x v="83"/>
    <x v="0"/>
    <x v="0"/>
    <n v="6052"/>
    <x v="0"/>
    <x v="0"/>
    <x v="4"/>
    <x v="4"/>
    <n v="253.38"/>
    <n v="1"/>
  </r>
  <r>
    <x v="67"/>
    <x v="2"/>
    <s v="2024-2025"/>
    <x v="0"/>
    <x v="15"/>
    <x v="1"/>
    <x v="1"/>
    <n v="2020"/>
    <x v="0"/>
    <x v="5"/>
    <x v="3"/>
    <x v="3"/>
    <n v="253.71"/>
    <n v="1"/>
  </r>
  <r>
    <x v="348"/>
    <x v="1"/>
    <s v="2022-2023"/>
    <x v="1"/>
    <x v="87"/>
    <x v="2"/>
    <x v="2"/>
    <n v="2609"/>
    <x v="0"/>
    <x v="2"/>
    <x v="4"/>
    <x v="4"/>
    <n v="253.81"/>
    <n v="1"/>
  </r>
  <r>
    <x v="266"/>
    <x v="1"/>
    <s v="2022-2023"/>
    <x v="0"/>
    <x v="66"/>
    <x v="3"/>
    <x v="3"/>
    <n v="4883"/>
    <x v="0"/>
    <x v="12"/>
    <x v="4"/>
    <x v="4"/>
    <n v="253.82"/>
    <n v="1"/>
  </r>
  <r>
    <x v="566"/>
    <x v="0"/>
    <s v="2023-2024"/>
    <x v="1"/>
    <x v="32"/>
    <x v="6"/>
    <x v="6"/>
    <n v="5169"/>
    <x v="0"/>
    <x v="13"/>
    <x v="4"/>
    <x v="4"/>
    <n v="253.82"/>
    <n v="1"/>
  </r>
  <r>
    <x v="494"/>
    <x v="2"/>
    <s v="2024-2025"/>
    <x v="1"/>
    <x v="32"/>
    <x v="6"/>
    <x v="6"/>
    <n v="5169"/>
    <x v="0"/>
    <x v="13"/>
    <x v="5"/>
    <x v="5"/>
    <n v="254.10000000000002"/>
    <n v="1"/>
  </r>
  <r>
    <x v="438"/>
    <x v="1"/>
    <s v="2022-2023"/>
    <x v="1"/>
    <x v="46"/>
    <x v="3"/>
    <x v="3"/>
    <n v="4740"/>
    <x v="0"/>
    <x v="17"/>
    <x v="3"/>
    <x v="3"/>
    <n v="254.87"/>
    <n v="1"/>
  </r>
  <r>
    <x v="644"/>
    <x v="0"/>
    <s v="2023-2024"/>
    <x v="0"/>
    <x v="89"/>
    <x v="4"/>
    <x v="4"/>
    <n v="3136"/>
    <x v="0"/>
    <x v="6"/>
    <x v="9"/>
    <x v="9"/>
    <n v="255.23000000000002"/>
    <n v="1"/>
  </r>
  <r>
    <x v="596"/>
    <x v="0"/>
    <s v="2023-2024"/>
    <x v="1"/>
    <x v="22"/>
    <x v="1"/>
    <x v="1"/>
    <n v="2539"/>
    <x v="0"/>
    <x v="2"/>
    <x v="2"/>
    <x v="2"/>
    <n v="255.38"/>
    <n v="1"/>
  </r>
  <r>
    <x v="522"/>
    <x v="0"/>
    <s v="2023-2024"/>
    <x v="0"/>
    <x v="2"/>
    <x v="2"/>
    <x v="2"/>
    <n v="2617"/>
    <x v="0"/>
    <x v="2"/>
    <x v="7"/>
    <x v="7"/>
    <n v="255.78999999999996"/>
    <n v="1"/>
  </r>
  <r>
    <x v="339"/>
    <x v="2"/>
    <s v="2024-2025"/>
    <x v="0"/>
    <x v="40"/>
    <x v="4"/>
    <x v="4"/>
    <n v="3353"/>
    <x v="0"/>
    <x v="8"/>
    <x v="6"/>
    <x v="6"/>
    <n v="257.24"/>
    <n v="1"/>
  </r>
  <r>
    <x v="510"/>
    <x v="1"/>
    <s v="2022-2023"/>
    <x v="0"/>
    <x v="54"/>
    <x v="4"/>
    <x v="4"/>
    <n v="3030"/>
    <x v="0"/>
    <x v="7"/>
    <x v="3"/>
    <x v="3"/>
    <n v="257.28999999999996"/>
    <n v="1"/>
  </r>
  <r>
    <x v="205"/>
    <x v="0"/>
    <s v="2023-2024"/>
    <x v="0"/>
    <x v="91"/>
    <x v="1"/>
    <x v="1"/>
    <n v="2064"/>
    <x v="0"/>
    <x v="5"/>
    <x v="3"/>
    <x v="3"/>
    <n v="257.83999999999997"/>
    <n v="1"/>
  </r>
  <r>
    <x v="237"/>
    <x v="0"/>
    <s v="2023-2024"/>
    <x v="0"/>
    <x v="30"/>
    <x v="4"/>
    <x v="4"/>
    <n v="3131"/>
    <x v="0"/>
    <x v="6"/>
    <x v="4"/>
    <x v="4"/>
    <n v="257.93"/>
    <n v="1"/>
  </r>
  <r>
    <x v="401"/>
    <x v="2"/>
    <s v="2024-2025"/>
    <x v="0"/>
    <x v="55"/>
    <x v="3"/>
    <x v="3"/>
    <n v="4703"/>
    <x v="0"/>
    <x v="17"/>
    <x v="7"/>
    <x v="7"/>
    <n v="258.33000000000004"/>
    <n v="1"/>
  </r>
  <r>
    <x v="95"/>
    <x v="1"/>
    <s v="2022-2023"/>
    <x v="1"/>
    <x v="4"/>
    <x v="1"/>
    <x v="1"/>
    <n v="2154"/>
    <x v="0"/>
    <x v="4"/>
    <x v="5"/>
    <x v="5"/>
    <n v="258.35000000000002"/>
    <n v="1"/>
  </r>
  <r>
    <x v="628"/>
    <x v="0"/>
    <s v="2023-2024"/>
    <x v="0"/>
    <x v="26"/>
    <x v="0"/>
    <x v="0"/>
    <n v="6280"/>
    <x v="0"/>
    <x v="14"/>
    <x v="1"/>
    <x v="1"/>
    <n v="258.39999999999998"/>
    <n v="1"/>
  </r>
  <r>
    <x v="69"/>
    <x v="0"/>
    <s v="2023-2024"/>
    <x v="0"/>
    <x v="88"/>
    <x v="6"/>
    <x v="6"/>
    <n v="5011"/>
    <x v="0"/>
    <x v="13"/>
    <x v="2"/>
    <x v="2"/>
    <n v="258.53999999999996"/>
    <n v="1"/>
  </r>
  <r>
    <x v="408"/>
    <x v="1"/>
    <s v="2022-2023"/>
    <x v="1"/>
    <x v="29"/>
    <x v="4"/>
    <x v="4"/>
    <n v="3500"/>
    <x v="0"/>
    <x v="8"/>
    <x v="1"/>
    <x v="1"/>
    <n v="258.74"/>
    <n v="1"/>
  </r>
  <r>
    <x v="578"/>
    <x v="2"/>
    <s v="2024-2025"/>
    <x v="0"/>
    <x v="89"/>
    <x v="4"/>
    <x v="4"/>
    <n v="3136"/>
    <x v="0"/>
    <x v="6"/>
    <x v="7"/>
    <x v="7"/>
    <n v="258.97000000000003"/>
    <n v="1"/>
  </r>
  <r>
    <x v="577"/>
    <x v="0"/>
    <s v="2023-2024"/>
    <x v="1"/>
    <x v="28"/>
    <x v="1"/>
    <x v="1"/>
    <n v="2830"/>
    <x v="0"/>
    <x v="11"/>
    <x v="0"/>
    <x v="0"/>
    <n v="259.31"/>
    <n v="1"/>
  </r>
  <r>
    <x v="487"/>
    <x v="0"/>
    <s v="2023-2024"/>
    <x v="0"/>
    <x v="49"/>
    <x v="4"/>
    <x v="4"/>
    <n v="3134"/>
    <x v="0"/>
    <x v="6"/>
    <x v="3"/>
    <x v="3"/>
    <n v="259.78000000000003"/>
    <n v="1"/>
  </r>
  <r>
    <x v="609"/>
    <x v="0"/>
    <s v="2023-2024"/>
    <x v="1"/>
    <x v="29"/>
    <x v="4"/>
    <x v="4"/>
    <n v="3500"/>
    <x v="0"/>
    <x v="8"/>
    <x v="3"/>
    <x v="3"/>
    <n v="259.87"/>
    <n v="1"/>
  </r>
  <r>
    <x v="169"/>
    <x v="0"/>
    <s v="2023-2024"/>
    <x v="0"/>
    <x v="94"/>
    <x v="5"/>
    <x v="5"/>
    <n v="7250"/>
    <x v="0"/>
    <x v="9"/>
    <x v="6"/>
    <x v="6"/>
    <n v="260.57"/>
    <n v="1"/>
  </r>
  <r>
    <x v="601"/>
    <x v="0"/>
    <s v="2023-2024"/>
    <x v="1"/>
    <x v="7"/>
    <x v="4"/>
    <x v="4"/>
    <n v="3175"/>
    <x v="0"/>
    <x v="6"/>
    <x v="1"/>
    <x v="1"/>
    <n v="260.7"/>
    <n v="1"/>
  </r>
  <r>
    <x v="304"/>
    <x v="1"/>
    <s v="2022-2023"/>
    <x v="0"/>
    <x v="39"/>
    <x v="0"/>
    <x v="0"/>
    <n v="6330"/>
    <x v="0"/>
    <x v="14"/>
    <x v="4"/>
    <x v="4"/>
    <n v="260.73"/>
    <n v="1"/>
  </r>
  <r>
    <x v="301"/>
    <x v="1"/>
    <s v="2022-2023"/>
    <x v="0"/>
    <x v="59"/>
    <x v="3"/>
    <x v="3"/>
    <n v="4509"/>
    <x v="0"/>
    <x v="3"/>
    <x v="6"/>
    <x v="6"/>
    <n v="260.73"/>
    <n v="1"/>
  </r>
  <r>
    <x v="579"/>
    <x v="0"/>
    <s v="2023-2024"/>
    <x v="0"/>
    <x v="51"/>
    <x v="4"/>
    <x v="4"/>
    <n v="3630"/>
    <x v="0"/>
    <x v="16"/>
    <x v="5"/>
    <x v="5"/>
    <n v="261.01"/>
    <n v="1"/>
  </r>
  <r>
    <x v="231"/>
    <x v="0"/>
    <s v="2023-2024"/>
    <x v="0"/>
    <x v="31"/>
    <x v="1"/>
    <x v="1"/>
    <n v="2116"/>
    <x v="0"/>
    <x v="4"/>
    <x v="5"/>
    <x v="5"/>
    <n v="261.25000000000006"/>
    <n v="1"/>
  </r>
  <r>
    <x v="648"/>
    <x v="1"/>
    <s v="2022-2023"/>
    <x v="0"/>
    <x v="79"/>
    <x v="6"/>
    <x v="6"/>
    <n v="5290"/>
    <x v="0"/>
    <x v="18"/>
    <x v="5"/>
    <x v="5"/>
    <n v="261.36"/>
    <n v="1"/>
  </r>
  <r>
    <x v="59"/>
    <x v="0"/>
    <s v="2023-2024"/>
    <x v="0"/>
    <x v="12"/>
    <x v="3"/>
    <x v="3"/>
    <n v="4068"/>
    <x v="0"/>
    <x v="10"/>
    <x v="2"/>
    <x v="2"/>
    <n v="261.46000000000004"/>
    <n v="1"/>
  </r>
  <r>
    <x v="695"/>
    <x v="0"/>
    <s v="2023-2024"/>
    <x v="1"/>
    <x v="33"/>
    <x v="4"/>
    <x v="4"/>
    <n v="3280"/>
    <x v="0"/>
    <x v="8"/>
    <x v="7"/>
    <x v="7"/>
    <n v="261.7"/>
    <n v="1"/>
  </r>
  <r>
    <x v="83"/>
    <x v="1"/>
    <s v="2022-2023"/>
    <x v="0"/>
    <x v="3"/>
    <x v="3"/>
    <x v="3"/>
    <n v="4220"/>
    <x v="0"/>
    <x v="3"/>
    <x v="5"/>
    <x v="5"/>
    <n v="261.73"/>
    <n v="1"/>
  </r>
  <r>
    <x v="628"/>
    <x v="0"/>
    <s v="2023-2024"/>
    <x v="0"/>
    <x v="48"/>
    <x v="3"/>
    <x v="3"/>
    <n v="4566"/>
    <x v="0"/>
    <x v="15"/>
    <x v="3"/>
    <x v="3"/>
    <n v="262.36"/>
    <n v="1"/>
  </r>
  <r>
    <x v="702"/>
    <x v="0"/>
    <s v="2023-2024"/>
    <x v="0"/>
    <x v="84"/>
    <x v="3"/>
    <x v="3"/>
    <n v="4215"/>
    <x v="0"/>
    <x v="3"/>
    <x v="1"/>
    <x v="1"/>
    <n v="262.47000000000003"/>
    <n v="1"/>
  </r>
  <r>
    <x v="240"/>
    <x v="2"/>
    <s v="2024-2025"/>
    <x v="0"/>
    <x v="55"/>
    <x v="3"/>
    <x v="3"/>
    <n v="4703"/>
    <x v="0"/>
    <x v="17"/>
    <x v="7"/>
    <x v="7"/>
    <n v="262.58999999999997"/>
    <n v="1"/>
  </r>
  <r>
    <x v="505"/>
    <x v="1"/>
    <s v="2022-2023"/>
    <x v="0"/>
    <x v="31"/>
    <x v="1"/>
    <x v="1"/>
    <n v="2116"/>
    <x v="0"/>
    <x v="4"/>
    <x v="6"/>
    <x v="6"/>
    <n v="262.82"/>
    <n v="1"/>
  </r>
  <r>
    <x v="276"/>
    <x v="0"/>
    <s v="2023-2024"/>
    <x v="0"/>
    <x v="79"/>
    <x v="6"/>
    <x v="6"/>
    <n v="5290"/>
    <x v="0"/>
    <x v="18"/>
    <x v="9"/>
    <x v="9"/>
    <n v="262.96000000000004"/>
    <n v="1"/>
  </r>
  <r>
    <x v="641"/>
    <x v="0"/>
    <s v="2023-2024"/>
    <x v="0"/>
    <x v="64"/>
    <x v="1"/>
    <x v="1"/>
    <n v="2350"/>
    <x v="0"/>
    <x v="1"/>
    <x v="8"/>
    <x v="8"/>
    <n v="263.95"/>
    <n v="1"/>
  </r>
  <r>
    <x v="325"/>
    <x v="1"/>
    <s v="2022-2023"/>
    <x v="0"/>
    <x v="49"/>
    <x v="4"/>
    <x v="4"/>
    <n v="3134"/>
    <x v="0"/>
    <x v="6"/>
    <x v="5"/>
    <x v="5"/>
    <n v="264.28999999999996"/>
    <n v="1"/>
  </r>
  <r>
    <x v="578"/>
    <x v="2"/>
    <s v="2024-2025"/>
    <x v="1"/>
    <x v="65"/>
    <x v="1"/>
    <x v="1"/>
    <n v="2131"/>
    <x v="0"/>
    <x v="4"/>
    <x v="2"/>
    <x v="2"/>
    <n v="264.5"/>
    <n v="1"/>
  </r>
  <r>
    <x v="186"/>
    <x v="2"/>
    <s v="2024-2025"/>
    <x v="0"/>
    <x v="56"/>
    <x v="1"/>
    <x v="1"/>
    <n v="2795"/>
    <x v="0"/>
    <x v="11"/>
    <x v="2"/>
    <x v="2"/>
    <n v="264.73"/>
    <n v="1"/>
  </r>
  <r>
    <x v="75"/>
    <x v="2"/>
    <s v="2024-2025"/>
    <x v="0"/>
    <x v="48"/>
    <x v="3"/>
    <x v="3"/>
    <n v="4566"/>
    <x v="0"/>
    <x v="15"/>
    <x v="3"/>
    <x v="3"/>
    <n v="264.83000000000004"/>
    <n v="1"/>
  </r>
  <r>
    <x v="89"/>
    <x v="0"/>
    <s v="2023-2024"/>
    <x v="1"/>
    <x v="70"/>
    <x v="4"/>
    <x v="4"/>
    <n v="3400"/>
    <x v="0"/>
    <x v="8"/>
    <x v="9"/>
    <x v="9"/>
    <n v="264.90999999999997"/>
    <n v="1"/>
  </r>
  <r>
    <x v="513"/>
    <x v="2"/>
    <s v="2024-2025"/>
    <x v="1"/>
    <x v="74"/>
    <x v="1"/>
    <x v="1"/>
    <n v="2485"/>
    <x v="0"/>
    <x v="1"/>
    <x v="0"/>
    <x v="0"/>
    <n v="265.32"/>
    <n v="1"/>
  </r>
  <r>
    <x v="647"/>
    <x v="0"/>
    <s v="2023-2024"/>
    <x v="0"/>
    <x v="13"/>
    <x v="1"/>
    <x v="1"/>
    <n v="2480"/>
    <x v="0"/>
    <x v="1"/>
    <x v="6"/>
    <x v="6"/>
    <n v="266.12"/>
    <n v="1"/>
  </r>
  <r>
    <x v="504"/>
    <x v="2"/>
    <s v="2024-2025"/>
    <x v="1"/>
    <x v="29"/>
    <x v="4"/>
    <x v="4"/>
    <n v="3500"/>
    <x v="0"/>
    <x v="8"/>
    <x v="4"/>
    <x v="4"/>
    <n v="266.26"/>
    <n v="1"/>
  </r>
  <r>
    <x v="393"/>
    <x v="0"/>
    <s v="2023-2024"/>
    <x v="0"/>
    <x v="73"/>
    <x v="6"/>
    <x v="6"/>
    <n v="5607"/>
    <x v="0"/>
    <x v="18"/>
    <x v="3"/>
    <x v="3"/>
    <n v="266.76"/>
    <n v="1"/>
  </r>
  <r>
    <x v="573"/>
    <x v="1"/>
    <s v="2022-2023"/>
    <x v="1"/>
    <x v="33"/>
    <x v="4"/>
    <x v="4"/>
    <n v="3280"/>
    <x v="0"/>
    <x v="8"/>
    <x v="6"/>
    <x v="6"/>
    <n v="266.89999999999998"/>
    <n v="1"/>
  </r>
  <r>
    <x v="221"/>
    <x v="0"/>
    <s v="2023-2024"/>
    <x v="0"/>
    <x v="52"/>
    <x v="3"/>
    <x v="3"/>
    <n v="4053"/>
    <x v="0"/>
    <x v="10"/>
    <x v="9"/>
    <x v="9"/>
    <n v="267.75"/>
    <n v="1"/>
  </r>
  <r>
    <x v="20"/>
    <x v="0"/>
    <s v="2023-2024"/>
    <x v="0"/>
    <x v="31"/>
    <x v="1"/>
    <x v="1"/>
    <n v="2116"/>
    <x v="0"/>
    <x v="4"/>
    <x v="1"/>
    <x v="1"/>
    <n v="268.95999999999998"/>
    <n v="1"/>
  </r>
  <r>
    <x v="76"/>
    <x v="2"/>
    <s v="2024-2025"/>
    <x v="1"/>
    <x v="24"/>
    <x v="1"/>
    <x v="1"/>
    <n v="2120"/>
    <x v="0"/>
    <x v="4"/>
    <x v="2"/>
    <x v="2"/>
    <n v="269.54000000000002"/>
    <n v="1"/>
  </r>
  <r>
    <x v="457"/>
    <x v="1"/>
    <s v="2022-2023"/>
    <x v="1"/>
    <x v="87"/>
    <x v="2"/>
    <x v="2"/>
    <n v="2609"/>
    <x v="0"/>
    <x v="2"/>
    <x v="4"/>
    <x v="4"/>
    <n v="269.82"/>
    <n v="1"/>
  </r>
  <r>
    <x v="453"/>
    <x v="0"/>
    <s v="2023-2024"/>
    <x v="0"/>
    <x v="5"/>
    <x v="1"/>
    <x v="1"/>
    <n v="2067"/>
    <x v="0"/>
    <x v="5"/>
    <x v="5"/>
    <x v="5"/>
    <n v="270"/>
    <n v="1"/>
  </r>
  <r>
    <x v="546"/>
    <x v="2"/>
    <s v="2024-2025"/>
    <x v="0"/>
    <x v="49"/>
    <x v="4"/>
    <x v="4"/>
    <n v="3134"/>
    <x v="0"/>
    <x v="6"/>
    <x v="0"/>
    <x v="0"/>
    <n v="270.66999999999996"/>
    <n v="1"/>
  </r>
  <r>
    <x v="477"/>
    <x v="1"/>
    <s v="2022-2023"/>
    <x v="1"/>
    <x v="46"/>
    <x v="3"/>
    <x v="3"/>
    <n v="4740"/>
    <x v="0"/>
    <x v="17"/>
    <x v="4"/>
    <x v="4"/>
    <n v="270.67999999999995"/>
    <n v="1"/>
  </r>
  <r>
    <x v="607"/>
    <x v="0"/>
    <s v="2023-2024"/>
    <x v="0"/>
    <x v="91"/>
    <x v="1"/>
    <x v="1"/>
    <n v="2064"/>
    <x v="0"/>
    <x v="5"/>
    <x v="6"/>
    <x v="6"/>
    <n v="271.34000000000003"/>
    <n v="1"/>
  </r>
  <r>
    <x v="332"/>
    <x v="0"/>
    <s v="2023-2024"/>
    <x v="0"/>
    <x v="40"/>
    <x v="4"/>
    <x v="4"/>
    <n v="3353"/>
    <x v="0"/>
    <x v="8"/>
    <x v="4"/>
    <x v="4"/>
    <n v="271.56"/>
    <n v="1"/>
  </r>
  <r>
    <x v="429"/>
    <x v="1"/>
    <s v="2022-2023"/>
    <x v="0"/>
    <x v="40"/>
    <x v="4"/>
    <x v="4"/>
    <n v="3353"/>
    <x v="0"/>
    <x v="8"/>
    <x v="0"/>
    <x v="0"/>
    <n v="272.20999999999998"/>
    <n v="1"/>
  </r>
  <r>
    <x v="253"/>
    <x v="0"/>
    <s v="2023-2024"/>
    <x v="0"/>
    <x v="92"/>
    <x v="3"/>
    <x v="3"/>
    <n v="4305"/>
    <x v="0"/>
    <x v="3"/>
    <x v="4"/>
    <x v="4"/>
    <n v="273.69"/>
    <n v="1"/>
  </r>
  <r>
    <x v="286"/>
    <x v="0"/>
    <s v="2023-2024"/>
    <x v="0"/>
    <x v="58"/>
    <x v="0"/>
    <x v="0"/>
    <n v="6027"/>
    <x v="0"/>
    <x v="0"/>
    <x v="1"/>
    <x v="1"/>
    <n v="273.72000000000003"/>
    <n v="1"/>
  </r>
  <r>
    <x v="384"/>
    <x v="1"/>
    <s v="2022-2023"/>
    <x v="0"/>
    <x v="35"/>
    <x v="3"/>
    <x v="3"/>
    <n v="4558"/>
    <x v="0"/>
    <x v="15"/>
    <x v="1"/>
    <x v="1"/>
    <n v="274.45"/>
    <n v="1"/>
  </r>
  <r>
    <x v="208"/>
    <x v="0"/>
    <s v="2023-2024"/>
    <x v="1"/>
    <x v="74"/>
    <x v="1"/>
    <x v="1"/>
    <n v="2485"/>
    <x v="0"/>
    <x v="1"/>
    <x v="6"/>
    <x v="6"/>
    <n v="274.88"/>
    <n v="1"/>
  </r>
  <r>
    <x v="5"/>
    <x v="0"/>
    <s v="2023-2024"/>
    <x v="0"/>
    <x v="31"/>
    <x v="1"/>
    <x v="1"/>
    <n v="2116"/>
    <x v="0"/>
    <x v="4"/>
    <x v="1"/>
    <x v="1"/>
    <n v="275.64000000000004"/>
    <n v="1"/>
  </r>
  <r>
    <x v="319"/>
    <x v="0"/>
    <s v="2023-2024"/>
    <x v="0"/>
    <x v="66"/>
    <x v="3"/>
    <x v="3"/>
    <n v="4883"/>
    <x v="0"/>
    <x v="12"/>
    <x v="4"/>
    <x v="4"/>
    <n v="275.64999999999998"/>
    <n v="1"/>
  </r>
  <r>
    <x v="362"/>
    <x v="0"/>
    <s v="2023-2024"/>
    <x v="0"/>
    <x v="82"/>
    <x v="3"/>
    <x v="3"/>
    <n v="4655"/>
    <x v="0"/>
    <x v="17"/>
    <x v="5"/>
    <x v="5"/>
    <n v="275.93999999999994"/>
    <n v="1"/>
  </r>
  <r>
    <x v="494"/>
    <x v="2"/>
    <s v="2024-2025"/>
    <x v="0"/>
    <x v="44"/>
    <x v="4"/>
    <x v="4"/>
    <n v="3977"/>
    <x v="0"/>
    <x v="16"/>
    <x v="0"/>
    <x v="0"/>
    <n v="276.24"/>
    <n v="1"/>
  </r>
  <r>
    <x v="9"/>
    <x v="0"/>
    <s v="2023-2024"/>
    <x v="0"/>
    <x v="38"/>
    <x v="3"/>
    <x v="3"/>
    <n v="4802"/>
    <x v="0"/>
    <x v="12"/>
    <x v="0"/>
    <x v="0"/>
    <n v="276.27"/>
    <n v="1"/>
  </r>
  <r>
    <x v="588"/>
    <x v="0"/>
    <s v="2023-2024"/>
    <x v="0"/>
    <x v="13"/>
    <x v="1"/>
    <x v="1"/>
    <n v="2480"/>
    <x v="0"/>
    <x v="1"/>
    <x v="2"/>
    <x v="2"/>
    <n v="276.58000000000004"/>
    <n v="1"/>
  </r>
  <r>
    <x v="496"/>
    <x v="2"/>
    <s v="2024-2025"/>
    <x v="0"/>
    <x v="90"/>
    <x v="3"/>
    <x v="3"/>
    <n v="4700"/>
    <x v="0"/>
    <x v="17"/>
    <x v="3"/>
    <x v="3"/>
    <n v="276.71000000000004"/>
    <n v="1"/>
  </r>
  <r>
    <x v="541"/>
    <x v="0"/>
    <s v="2023-2024"/>
    <x v="0"/>
    <x v="1"/>
    <x v="1"/>
    <x v="1"/>
    <n v="2478"/>
    <x v="0"/>
    <x v="1"/>
    <x v="3"/>
    <x v="3"/>
    <n v="277.02999999999997"/>
    <n v="1"/>
  </r>
  <r>
    <x v="349"/>
    <x v="1"/>
    <s v="2022-2023"/>
    <x v="0"/>
    <x v="39"/>
    <x v="0"/>
    <x v="0"/>
    <n v="6330"/>
    <x v="0"/>
    <x v="14"/>
    <x v="3"/>
    <x v="3"/>
    <n v="277.34999999999997"/>
    <n v="1"/>
  </r>
  <r>
    <x v="436"/>
    <x v="2"/>
    <s v="2024-2025"/>
    <x v="0"/>
    <x v="26"/>
    <x v="0"/>
    <x v="0"/>
    <n v="6280"/>
    <x v="0"/>
    <x v="14"/>
    <x v="9"/>
    <x v="9"/>
    <n v="277.65999999999997"/>
    <n v="1"/>
  </r>
  <r>
    <x v="50"/>
    <x v="0"/>
    <s v="2023-2024"/>
    <x v="1"/>
    <x v="88"/>
    <x v="6"/>
    <x v="6"/>
    <n v="5011"/>
    <x v="0"/>
    <x v="13"/>
    <x v="3"/>
    <x v="3"/>
    <n v="277.74"/>
    <n v="1"/>
  </r>
  <r>
    <x v="431"/>
    <x v="0"/>
    <s v="2023-2024"/>
    <x v="1"/>
    <x v="80"/>
    <x v="0"/>
    <x v="0"/>
    <n v="6109"/>
    <x v="0"/>
    <x v="14"/>
    <x v="9"/>
    <x v="9"/>
    <n v="278.97000000000003"/>
    <n v="1"/>
  </r>
  <r>
    <x v="551"/>
    <x v="0"/>
    <s v="2023-2024"/>
    <x v="1"/>
    <x v="28"/>
    <x v="1"/>
    <x v="1"/>
    <n v="2830"/>
    <x v="0"/>
    <x v="11"/>
    <x v="4"/>
    <x v="4"/>
    <n v="279"/>
    <n v="1"/>
  </r>
  <r>
    <x v="362"/>
    <x v="0"/>
    <s v="2023-2024"/>
    <x v="0"/>
    <x v="33"/>
    <x v="4"/>
    <x v="4"/>
    <n v="3280"/>
    <x v="0"/>
    <x v="8"/>
    <x v="4"/>
    <x v="4"/>
    <n v="279.65999999999997"/>
    <n v="1"/>
  </r>
  <r>
    <x v="59"/>
    <x v="0"/>
    <s v="2023-2024"/>
    <x v="0"/>
    <x v="48"/>
    <x v="3"/>
    <x v="3"/>
    <n v="4566"/>
    <x v="0"/>
    <x v="15"/>
    <x v="4"/>
    <x v="4"/>
    <n v="279.74"/>
    <n v="1"/>
  </r>
  <r>
    <x v="411"/>
    <x v="1"/>
    <s v="2022-2023"/>
    <x v="0"/>
    <x v="35"/>
    <x v="3"/>
    <x v="3"/>
    <n v="4558"/>
    <x v="0"/>
    <x v="15"/>
    <x v="0"/>
    <x v="0"/>
    <n v="280.56"/>
    <n v="1"/>
  </r>
  <r>
    <x v="345"/>
    <x v="1"/>
    <s v="2022-2023"/>
    <x v="0"/>
    <x v="6"/>
    <x v="0"/>
    <x v="0"/>
    <n v="6010"/>
    <x v="0"/>
    <x v="0"/>
    <x v="5"/>
    <x v="5"/>
    <n v="281.53000000000003"/>
    <n v="1"/>
  </r>
  <r>
    <x v="446"/>
    <x v="2"/>
    <s v="2024-2025"/>
    <x v="1"/>
    <x v="11"/>
    <x v="5"/>
    <x v="5"/>
    <n v="7010"/>
    <x v="0"/>
    <x v="9"/>
    <x v="4"/>
    <x v="4"/>
    <n v="281.58"/>
    <n v="1"/>
  </r>
  <r>
    <x v="417"/>
    <x v="2"/>
    <s v="2024-2025"/>
    <x v="0"/>
    <x v="84"/>
    <x v="3"/>
    <x v="3"/>
    <n v="4215"/>
    <x v="0"/>
    <x v="3"/>
    <x v="0"/>
    <x v="0"/>
    <n v="281.81"/>
    <n v="1"/>
  </r>
  <r>
    <x v="215"/>
    <x v="2"/>
    <s v="2024-2025"/>
    <x v="1"/>
    <x v="7"/>
    <x v="4"/>
    <x v="4"/>
    <n v="3175"/>
    <x v="0"/>
    <x v="6"/>
    <x v="0"/>
    <x v="0"/>
    <n v="281.90999999999997"/>
    <n v="1"/>
  </r>
  <r>
    <x v="175"/>
    <x v="1"/>
    <s v="2022-2023"/>
    <x v="0"/>
    <x v="52"/>
    <x v="3"/>
    <x v="3"/>
    <n v="4053"/>
    <x v="0"/>
    <x v="10"/>
    <x v="5"/>
    <x v="5"/>
    <n v="281.91000000000003"/>
    <n v="1"/>
  </r>
  <r>
    <x v="351"/>
    <x v="0"/>
    <s v="2023-2024"/>
    <x v="1"/>
    <x v="14"/>
    <x v="1"/>
    <x v="1"/>
    <n v="2790"/>
    <x v="0"/>
    <x v="11"/>
    <x v="5"/>
    <x v="5"/>
    <n v="281.92"/>
    <n v="1"/>
  </r>
  <r>
    <x v="412"/>
    <x v="0"/>
    <s v="2023-2024"/>
    <x v="0"/>
    <x v="67"/>
    <x v="3"/>
    <x v="3"/>
    <n v="4551"/>
    <x v="0"/>
    <x v="15"/>
    <x v="0"/>
    <x v="0"/>
    <n v="282.05"/>
    <n v="1"/>
  </r>
  <r>
    <x v="283"/>
    <x v="0"/>
    <s v="2023-2024"/>
    <x v="0"/>
    <x v="65"/>
    <x v="1"/>
    <x v="1"/>
    <n v="2131"/>
    <x v="0"/>
    <x v="4"/>
    <x v="1"/>
    <x v="1"/>
    <n v="282.45999999999998"/>
    <n v="1"/>
  </r>
  <r>
    <x v="311"/>
    <x v="0"/>
    <s v="2023-2024"/>
    <x v="1"/>
    <x v="83"/>
    <x v="0"/>
    <x v="0"/>
    <n v="6052"/>
    <x v="0"/>
    <x v="0"/>
    <x v="5"/>
    <x v="5"/>
    <n v="282.81"/>
    <n v="1"/>
  </r>
  <r>
    <x v="245"/>
    <x v="0"/>
    <s v="2023-2024"/>
    <x v="0"/>
    <x v="95"/>
    <x v="7"/>
    <x v="7"/>
    <n v="870"/>
    <x v="0"/>
    <x v="19"/>
    <x v="4"/>
    <x v="4"/>
    <n v="283.02999999999997"/>
    <n v="1"/>
  </r>
  <r>
    <x v="155"/>
    <x v="2"/>
    <s v="2024-2025"/>
    <x v="0"/>
    <x v="23"/>
    <x v="1"/>
    <x v="1"/>
    <n v="2650"/>
    <x v="0"/>
    <x v="11"/>
    <x v="1"/>
    <x v="1"/>
    <n v="283.23"/>
    <n v="1"/>
  </r>
  <r>
    <x v="554"/>
    <x v="0"/>
    <s v="2023-2024"/>
    <x v="0"/>
    <x v="84"/>
    <x v="3"/>
    <x v="3"/>
    <n v="4215"/>
    <x v="0"/>
    <x v="3"/>
    <x v="2"/>
    <x v="2"/>
    <n v="283.61"/>
    <n v="1"/>
  </r>
  <r>
    <x v="608"/>
    <x v="2"/>
    <s v="2024-2025"/>
    <x v="1"/>
    <x v="22"/>
    <x v="1"/>
    <x v="1"/>
    <n v="2539"/>
    <x v="0"/>
    <x v="2"/>
    <x v="5"/>
    <x v="5"/>
    <n v="284.16999999999996"/>
    <n v="1"/>
  </r>
  <r>
    <x v="471"/>
    <x v="2"/>
    <s v="2024-2025"/>
    <x v="0"/>
    <x v="19"/>
    <x v="1"/>
    <x v="1"/>
    <n v="2800"/>
    <x v="0"/>
    <x v="11"/>
    <x v="5"/>
    <x v="5"/>
    <n v="285.3"/>
    <n v="1"/>
  </r>
  <r>
    <x v="213"/>
    <x v="1"/>
    <s v="2022-2023"/>
    <x v="0"/>
    <x v="92"/>
    <x v="3"/>
    <x v="3"/>
    <n v="4305"/>
    <x v="0"/>
    <x v="3"/>
    <x v="5"/>
    <x v="5"/>
    <n v="285.38"/>
    <n v="1"/>
  </r>
  <r>
    <x v="656"/>
    <x v="1"/>
    <s v="2022-2023"/>
    <x v="0"/>
    <x v="90"/>
    <x v="3"/>
    <x v="3"/>
    <n v="4700"/>
    <x v="0"/>
    <x v="17"/>
    <x v="7"/>
    <x v="7"/>
    <n v="285.39"/>
    <n v="1"/>
  </r>
  <r>
    <x v="640"/>
    <x v="0"/>
    <s v="2023-2024"/>
    <x v="0"/>
    <x v="2"/>
    <x v="2"/>
    <x v="2"/>
    <n v="2617"/>
    <x v="0"/>
    <x v="2"/>
    <x v="9"/>
    <x v="9"/>
    <n v="285.46000000000004"/>
    <n v="1"/>
  </r>
  <r>
    <x v="21"/>
    <x v="1"/>
    <s v="2022-2023"/>
    <x v="0"/>
    <x v="65"/>
    <x v="1"/>
    <x v="1"/>
    <n v="2131"/>
    <x v="0"/>
    <x v="4"/>
    <x v="4"/>
    <x v="4"/>
    <n v="285.74"/>
    <n v="1"/>
  </r>
  <r>
    <x v="598"/>
    <x v="1"/>
    <s v="2022-2023"/>
    <x v="0"/>
    <x v="12"/>
    <x v="3"/>
    <x v="3"/>
    <n v="4068"/>
    <x v="0"/>
    <x v="10"/>
    <x v="1"/>
    <x v="1"/>
    <n v="286.38"/>
    <n v="1"/>
  </r>
  <r>
    <x v="300"/>
    <x v="2"/>
    <s v="2024-2025"/>
    <x v="1"/>
    <x v="46"/>
    <x v="3"/>
    <x v="3"/>
    <n v="4740"/>
    <x v="0"/>
    <x v="17"/>
    <x v="7"/>
    <x v="7"/>
    <n v="286.44"/>
    <n v="1"/>
  </r>
  <r>
    <x v="112"/>
    <x v="0"/>
    <s v="2023-2024"/>
    <x v="0"/>
    <x v="37"/>
    <x v="1"/>
    <x v="1"/>
    <n v="2750"/>
    <x v="0"/>
    <x v="11"/>
    <x v="5"/>
    <x v="5"/>
    <n v="286.61"/>
    <n v="1"/>
  </r>
  <r>
    <x v="576"/>
    <x v="0"/>
    <s v="2023-2024"/>
    <x v="0"/>
    <x v="57"/>
    <x v="6"/>
    <x v="6"/>
    <n v="5082"/>
    <x v="0"/>
    <x v="13"/>
    <x v="4"/>
    <x v="4"/>
    <n v="286.69"/>
    <n v="1"/>
  </r>
  <r>
    <x v="259"/>
    <x v="2"/>
    <s v="2024-2025"/>
    <x v="1"/>
    <x v="46"/>
    <x v="3"/>
    <x v="3"/>
    <n v="4740"/>
    <x v="0"/>
    <x v="17"/>
    <x v="3"/>
    <x v="3"/>
    <n v="286.8"/>
    <n v="1"/>
  </r>
  <r>
    <x v="187"/>
    <x v="1"/>
    <s v="2022-2023"/>
    <x v="1"/>
    <x v="0"/>
    <x v="0"/>
    <x v="0"/>
    <n v="6021"/>
    <x v="0"/>
    <x v="0"/>
    <x v="7"/>
    <x v="7"/>
    <n v="287.87"/>
    <n v="1"/>
  </r>
  <r>
    <x v="46"/>
    <x v="2"/>
    <s v="2024-2025"/>
    <x v="1"/>
    <x v="88"/>
    <x v="6"/>
    <x v="6"/>
    <n v="5011"/>
    <x v="0"/>
    <x v="13"/>
    <x v="9"/>
    <x v="9"/>
    <n v="288.18"/>
    <n v="1"/>
  </r>
  <r>
    <x v="326"/>
    <x v="0"/>
    <s v="2023-2024"/>
    <x v="0"/>
    <x v="62"/>
    <x v="0"/>
    <x v="0"/>
    <n v="6112"/>
    <x v="0"/>
    <x v="14"/>
    <x v="0"/>
    <x v="0"/>
    <n v="288.22000000000003"/>
    <n v="1"/>
  </r>
  <r>
    <x v="264"/>
    <x v="0"/>
    <s v="2023-2024"/>
    <x v="1"/>
    <x v="36"/>
    <x v="4"/>
    <x v="4"/>
    <n v="3148"/>
    <x v="0"/>
    <x v="6"/>
    <x v="2"/>
    <x v="2"/>
    <n v="288.39"/>
    <n v="1"/>
  </r>
  <r>
    <x v="584"/>
    <x v="1"/>
    <s v="2022-2023"/>
    <x v="1"/>
    <x v="96"/>
    <x v="4"/>
    <x v="4"/>
    <n v="3690"/>
    <x v="0"/>
    <x v="16"/>
    <x v="2"/>
    <x v="2"/>
    <n v="288.49"/>
    <n v="1"/>
  </r>
  <r>
    <x v="687"/>
    <x v="0"/>
    <s v="2023-2024"/>
    <x v="0"/>
    <x v="3"/>
    <x v="3"/>
    <x v="3"/>
    <n v="4220"/>
    <x v="0"/>
    <x v="3"/>
    <x v="0"/>
    <x v="0"/>
    <n v="289.82"/>
    <n v="1"/>
  </r>
  <r>
    <x v="270"/>
    <x v="0"/>
    <s v="2023-2024"/>
    <x v="0"/>
    <x v="95"/>
    <x v="7"/>
    <x v="7"/>
    <n v="870"/>
    <x v="0"/>
    <x v="19"/>
    <x v="9"/>
    <x v="9"/>
    <n v="290.77"/>
    <n v="1"/>
  </r>
  <r>
    <x v="666"/>
    <x v="2"/>
    <s v="2024-2025"/>
    <x v="0"/>
    <x v="41"/>
    <x v="5"/>
    <x v="5"/>
    <n v="7320"/>
    <x v="0"/>
    <x v="9"/>
    <x v="3"/>
    <x v="3"/>
    <n v="291.87"/>
    <n v="1"/>
  </r>
  <r>
    <x v="116"/>
    <x v="2"/>
    <s v="2024-2025"/>
    <x v="0"/>
    <x v="31"/>
    <x v="1"/>
    <x v="1"/>
    <n v="2116"/>
    <x v="0"/>
    <x v="4"/>
    <x v="4"/>
    <x v="4"/>
    <n v="292.11"/>
    <n v="1"/>
  </r>
  <r>
    <x v="179"/>
    <x v="0"/>
    <s v="2023-2024"/>
    <x v="0"/>
    <x v="92"/>
    <x v="3"/>
    <x v="3"/>
    <n v="4305"/>
    <x v="0"/>
    <x v="3"/>
    <x v="0"/>
    <x v="0"/>
    <n v="292.2"/>
    <n v="1"/>
  </r>
  <r>
    <x v="524"/>
    <x v="0"/>
    <s v="2023-2024"/>
    <x v="0"/>
    <x v="90"/>
    <x v="3"/>
    <x v="3"/>
    <n v="4700"/>
    <x v="0"/>
    <x v="17"/>
    <x v="3"/>
    <x v="3"/>
    <n v="292.26"/>
    <n v="1"/>
  </r>
  <r>
    <x v="413"/>
    <x v="2"/>
    <s v="2024-2025"/>
    <x v="0"/>
    <x v="1"/>
    <x v="1"/>
    <x v="1"/>
    <n v="2478"/>
    <x v="0"/>
    <x v="1"/>
    <x v="3"/>
    <x v="3"/>
    <n v="292.39"/>
    <n v="1"/>
  </r>
  <r>
    <x v="211"/>
    <x v="2"/>
    <s v="2024-2025"/>
    <x v="0"/>
    <x v="39"/>
    <x v="0"/>
    <x v="0"/>
    <n v="6330"/>
    <x v="0"/>
    <x v="14"/>
    <x v="6"/>
    <x v="6"/>
    <n v="293.03999999999996"/>
    <n v="1"/>
  </r>
  <r>
    <x v="546"/>
    <x v="2"/>
    <s v="2024-2025"/>
    <x v="1"/>
    <x v="57"/>
    <x v="6"/>
    <x v="6"/>
    <n v="5082"/>
    <x v="0"/>
    <x v="13"/>
    <x v="4"/>
    <x v="4"/>
    <n v="293.33999999999997"/>
    <n v="1"/>
  </r>
  <r>
    <x v="550"/>
    <x v="0"/>
    <s v="2023-2024"/>
    <x v="1"/>
    <x v="85"/>
    <x v="0"/>
    <x v="0"/>
    <n v="6530"/>
    <x v="0"/>
    <x v="20"/>
    <x v="3"/>
    <x v="3"/>
    <n v="293.67"/>
    <n v="1"/>
  </r>
  <r>
    <x v="635"/>
    <x v="0"/>
    <s v="2023-2024"/>
    <x v="1"/>
    <x v="43"/>
    <x v="1"/>
    <x v="1"/>
    <n v="2560"/>
    <x v="0"/>
    <x v="2"/>
    <x v="3"/>
    <x v="3"/>
    <n v="293.84000000000003"/>
    <n v="1"/>
  </r>
  <r>
    <x v="227"/>
    <x v="0"/>
    <s v="2023-2024"/>
    <x v="0"/>
    <x v="26"/>
    <x v="0"/>
    <x v="0"/>
    <n v="6280"/>
    <x v="0"/>
    <x v="14"/>
    <x v="1"/>
    <x v="1"/>
    <n v="294.44"/>
    <n v="1"/>
  </r>
  <r>
    <x v="378"/>
    <x v="1"/>
    <s v="2022-2023"/>
    <x v="1"/>
    <x v="17"/>
    <x v="3"/>
    <x v="3"/>
    <n v="4825"/>
    <x v="0"/>
    <x v="12"/>
    <x v="7"/>
    <x v="7"/>
    <n v="294.5"/>
    <n v="1"/>
  </r>
  <r>
    <x v="334"/>
    <x v="2"/>
    <s v="2024-2025"/>
    <x v="0"/>
    <x v="85"/>
    <x v="0"/>
    <x v="0"/>
    <n v="6530"/>
    <x v="0"/>
    <x v="20"/>
    <x v="1"/>
    <x v="1"/>
    <n v="294.79000000000002"/>
    <n v="1"/>
  </r>
  <r>
    <x v="350"/>
    <x v="1"/>
    <s v="2022-2023"/>
    <x v="0"/>
    <x v="26"/>
    <x v="0"/>
    <x v="0"/>
    <n v="6280"/>
    <x v="0"/>
    <x v="14"/>
    <x v="2"/>
    <x v="2"/>
    <n v="295.34000000000003"/>
    <n v="1"/>
  </r>
  <r>
    <x v="519"/>
    <x v="2"/>
    <s v="2024-2025"/>
    <x v="0"/>
    <x v="63"/>
    <x v="1"/>
    <x v="1"/>
    <n v="2015"/>
    <x v="0"/>
    <x v="5"/>
    <x v="1"/>
    <x v="1"/>
    <n v="295.7"/>
    <n v="1"/>
  </r>
  <r>
    <x v="269"/>
    <x v="1"/>
    <s v="2022-2023"/>
    <x v="0"/>
    <x v="16"/>
    <x v="0"/>
    <x v="0"/>
    <n v="6030"/>
    <x v="0"/>
    <x v="0"/>
    <x v="7"/>
    <x v="7"/>
    <n v="295.70000000000005"/>
    <n v="1"/>
  </r>
  <r>
    <x v="446"/>
    <x v="2"/>
    <s v="2024-2025"/>
    <x v="0"/>
    <x v="47"/>
    <x v="1"/>
    <x v="1"/>
    <n v="2101"/>
    <x v="0"/>
    <x v="4"/>
    <x v="6"/>
    <x v="6"/>
    <n v="296.23"/>
    <n v="1"/>
  </r>
  <r>
    <x v="124"/>
    <x v="2"/>
    <s v="2024-2025"/>
    <x v="0"/>
    <x v="12"/>
    <x v="3"/>
    <x v="3"/>
    <n v="4068"/>
    <x v="0"/>
    <x v="10"/>
    <x v="4"/>
    <x v="4"/>
    <n v="296.36"/>
    <n v="1"/>
  </r>
  <r>
    <x v="407"/>
    <x v="1"/>
    <s v="2022-2023"/>
    <x v="1"/>
    <x v="88"/>
    <x v="6"/>
    <x v="6"/>
    <n v="5011"/>
    <x v="0"/>
    <x v="13"/>
    <x v="2"/>
    <x v="2"/>
    <n v="296.59000000000003"/>
    <n v="1"/>
  </r>
  <r>
    <x v="446"/>
    <x v="2"/>
    <s v="2024-2025"/>
    <x v="0"/>
    <x v="55"/>
    <x v="3"/>
    <x v="3"/>
    <n v="4703"/>
    <x v="0"/>
    <x v="17"/>
    <x v="9"/>
    <x v="9"/>
    <n v="296.68"/>
    <n v="1"/>
  </r>
  <r>
    <x v="702"/>
    <x v="0"/>
    <s v="2023-2024"/>
    <x v="0"/>
    <x v="52"/>
    <x v="3"/>
    <x v="3"/>
    <n v="4053"/>
    <x v="0"/>
    <x v="10"/>
    <x v="3"/>
    <x v="3"/>
    <n v="296.7"/>
    <n v="1"/>
  </r>
  <r>
    <x v="609"/>
    <x v="0"/>
    <s v="2023-2024"/>
    <x v="0"/>
    <x v="52"/>
    <x v="3"/>
    <x v="3"/>
    <n v="4053"/>
    <x v="0"/>
    <x v="10"/>
    <x v="6"/>
    <x v="6"/>
    <n v="296.85000000000002"/>
    <n v="1"/>
  </r>
  <r>
    <x v="79"/>
    <x v="0"/>
    <s v="2023-2024"/>
    <x v="0"/>
    <x v="92"/>
    <x v="3"/>
    <x v="3"/>
    <n v="4305"/>
    <x v="0"/>
    <x v="3"/>
    <x v="9"/>
    <x v="9"/>
    <n v="296.94"/>
    <n v="1"/>
  </r>
  <r>
    <x v="124"/>
    <x v="2"/>
    <s v="2024-2025"/>
    <x v="1"/>
    <x v="0"/>
    <x v="0"/>
    <x v="0"/>
    <n v="6021"/>
    <x v="0"/>
    <x v="0"/>
    <x v="5"/>
    <x v="5"/>
    <n v="297.28000000000003"/>
    <n v="1"/>
  </r>
  <r>
    <x v="715"/>
    <x v="2"/>
    <s v="2024-2025"/>
    <x v="0"/>
    <x v="13"/>
    <x v="1"/>
    <x v="1"/>
    <n v="2480"/>
    <x v="0"/>
    <x v="1"/>
    <x v="2"/>
    <x v="2"/>
    <n v="297.34000000000003"/>
    <n v="1"/>
  </r>
  <r>
    <x v="294"/>
    <x v="1"/>
    <s v="2022-2023"/>
    <x v="1"/>
    <x v="87"/>
    <x v="2"/>
    <x v="2"/>
    <n v="2609"/>
    <x v="0"/>
    <x v="2"/>
    <x v="0"/>
    <x v="0"/>
    <n v="297.62"/>
    <n v="1"/>
  </r>
  <r>
    <x v="407"/>
    <x v="1"/>
    <s v="2022-2023"/>
    <x v="0"/>
    <x v="90"/>
    <x v="3"/>
    <x v="3"/>
    <n v="4700"/>
    <x v="0"/>
    <x v="17"/>
    <x v="2"/>
    <x v="2"/>
    <n v="297.77"/>
    <n v="1"/>
  </r>
  <r>
    <x v="424"/>
    <x v="0"/>
    <s v="2023-2024"/>
    <x v="0"/>
    <x v="39"/>
    <x v="0"/>
    <x v="0"/>
    <n v="6330"/>
    <x v="0"/>
    <x v="14"/>
    <x v="2"/>
    <x v="2"/>
    <n v="298.37"/>
    <n v="1"/>
  </r>
  <r>
    <x v="441"/>
    <x v="0"/>
    <s v="2023-2024"/>
    <x v="1"/>
    <x v="7"/>
    <x v="4"/>
    <x v="4"/>
    <n v="3175"/>
    <x v="0"/>
    <x v="6"/>
    <x v="6"/>
    <x v="6"/>
    <n v="299.24"/>
    <n v="1"/>
  </r>
  <r>
    <x v="21"/>
    <x v="1"/>
    <s v="2022-2023"/>
    <x v="0"/>
    <x v="67"/>
    <x v="3"/>
    <x v="3"/>
    <n v="4551"/>
    <x v="0"/>
    <x v="15"/>
    <x v="6"/>
    <x v="6"/>
    <n v="299.5"/>
    <n v="1"/>
  </r>
  <r>
    <x v="530"/>
    <x v="1"/>
    <s v="2022-2023"/>
    <x v="0"/>
    <x v="86"/>
    <x v="0"/>
    <x v="0"/>
    <n v="6725"/>
    <x v="0"/>
    <x v="20"/>
    <x v="9"/>
    <x v="9"/>
    <n v="299.70000000000005"/>
    <n v="1"/>
  </r>
  <r>
    <x v="510"/>
    <x v="1"/>
    <s v="2022-2023"/>
    <x v="0"/>
    <x v="5"/>
    <x v="1"/>
    <x v="1"/>
    <n v="2067"/>
    <x v="0"/>
    <x v="5"/>
    <x v="2"/>
    <x v="2"/>
    <n v="299.77999999999997"/>
    <n v="1"/>
  </r>
  <r>
    <x v="626"/>
    <x v="2"/>
    <s v="2024-2025"/>
    <x v="0"/>
    <x v="66"/>
    <x v="3"/>
    <x v="3"/>
    <n v="4883"/>
    <x v="0"/>
    <x v="12"/>
    <x v="7"/>
    <x v="7"/>
    <n v="299.83999999999997"/>
    <n v="1"/>
  </r>
  <r>
    <x v="699"/>
    <x v="2"/>
    <s v="2024-2025"/>
    <x v="0"/>
    <x v="64"/>
    <x v="1"/>
    <x v="1"/>
    <n v="2350"/>
    <x v="0"/>
    <x v="1"/>
    <x v="5"/>
    <x v="5"/>
    <n v="299.91999999999996"/>
    <n v="1"/>
  </r>
  <r>
    <x v="211"/>
    <x v="2"/>
    <s v="2024-2025"/>
    <x v="1"/>
    <x v="22"/>
    <x v="1"/>
    <x v="1"/>
    <n v="2539"/>
    <x v="0"/>
    <x v="2"/>
    <x v="9"/>
    <x v="9"/>
    <n v="300.2"/>
    <n v="1"/>
  </r>
  <r>
    <x v="99"/>
    <x v="0"/>
    <s v="2023-2024"/>
    <x v="0"/>
    <x v="95"/>
    <x v="7"/>
    <x v="7"/>
    <n v="870"/>
    <x v="0"/>
    <x v="19"/>
    <x v="5"/>
    <x v="5"/>
    <n v="300.26"/>
    <n v="1"/>
  </r>
  <r>
    <x v="233"/>
    <x v="1"/>
    <s v="2022-2023"/>
    <x v="0"/>
    <x v="18"/>
    <x v="6"/>
    <x v="6"/>
    <n v="5168"/>
    <x v="0"/>
    <x v="13"/>
    <x v="3"/>
    <x v="3"/>
    <n v="300.36"/>
    <n v="1"/>
  </r>
  <r>
    <x v="389"/>
    <x v="2"/>
    <s v="2024-2025"/>
    <x v="0"/>
    <x v="2"/>
    <x v="2"/>
    <x v="2"/>
    <n v="2617"/>
    <x v="0"/>
    <x v="2"/>
    <x v="2"/>
    <x v="2"/>
    <n v="300.65999999999997"/>
    <n v="1"/>
  </r>
  <r>
    <x v="447"/>
    <x v="0"/>
    <s v="2023-2024"/>
    <x v="1"/>
    <x v="82"/>
    <x v="3"/>
    <x v="3"/>
    <n v="4655"/>
    <x v="0"/>
    <x v="17"/>
    <x v="3"/>
    <x v="3"/>
    <n v="300.69000000000005"/>
    <n v="1"/>
  </r>
  <r>
    <x v="217"/>
    <x v="0"/>
    <s v="2023-2024"/>
    <x v="0"/>
    <x v="28"/>
    <x v="1"/>
    <x v="1"/>
    <n v="2830"/>
    <x v="0"/>
    <x v="11"/>
    <x v="5"/>
    <x v="5"/>
    <n v="300.85000000000002"/>
    <n v="1"/>
  </r>
  <r>
    <x v="439"/>
    <x v="0"/>
    <s v="2023-2024"/>
    <x v="1"/>
    <x v="56"/>
    <x v="1"/>
    <x v="1"/>
    <n v="2795"/>
    <x v="0"/>
    <x v="11"/>
    <x v="5"/>
    <x v="5"/>
    <n v="301.13"/>
    <n v="1"/>
  </r>
  <r>
    <x v="48"/>
    <x v="0"/>
    <s v="2023-2024"/>
    <x v="1"/>
    <x v="52"/>
    <x v="3"/>
    <x v="3"/>
    <n v="4053"/>
    <x v="0"/>
    <x v="10"/>
    <x v="2"/>
    <x v="2"/>
    <n v="301.32000000000005"/>
    <n v="1"/>
  </r>
  <r>
    <x v="125"/>
    <x v="2"/>
    <s v="2024-2025"/>
    <x v="1"/>
    <x v="81"/>
    <x v="3"/>
    <x v="3"/>
    <n v="4680"/>
    <x v="0"/>
    <x v="17"/>
    <x v="5"/>
    <x v="5"/>
    <n v="303.34000000000003"/>
    <n v="1"/>
  </r>
  <r>
    <x v="43"/>
    <x v="1"/>
    <s v="2022-2023"/>
    <x v="0"/>
    <x v="84"/>
    <x v="3"/>
    <x v="3"/>
    <n v="4215"/>
    <x v="0"/>
    <x v="3"/>
    <x v="2"/>
    <x v="2"/>
    <n v="303.39999999999998"/>
    <n v="1"/>
  </r>
  <r>
    <x v="429"/>
    <x v="1"/>
    <s v="2022-2023"/>
    <x v="0"/>
    <x v="47"/>
    <x v="1"/>
    <x v="1"/>
    <n v="2101"/>
    <x v="0"/>
    <x v="4"/>
    <x v="2"/>
    <x v="2"/>
    <n v="303.45999999999998"/>
    <n v="1"/>
  </r>
  <r>
    <x v="693"/>
    <x v="0"/>
    <s v="2023-2024"/>
    <x v="1"/>
    <x v="70"/>
    <x v="4"/>
    <x v="4"/>
    <n v="3400"/>
    <x v="0"/>
    <x v="8"/>
    <x v="1"/>
    <x v="1"/>
    <n v="303.72000000000003"/>
    <n v="1"/>
  </r>
  <r>
    <x v="555"/>
    <x v="2"/>
    <s v="2024-2025"/>
    <x v="0"/>
    <x v="10"/>
    <x v="4"/>
    <x v="4"/>
    <n v="3551"/>
    <x v="0"/>
    <x v="8"/>
    <x v="5"/>
    <x v="5"/>
    <n v="304"/>
    <n v="1"/>
  </r>
  <r>
    <x v="549"/>
    <x v="1"/>
    <s v="2022-2023"/>
    <x v="1"/>
    <x v="85"/>
    <x v="0"/>
    <x v="0"/>
    <n v="6530"/>
    <x v="0"/>
    <x v="20"/>
    <x v="3"/>
    <x v="3"/>
    <n v="304.11"/>
    <n v="1"/>
  </r>
  <r>
    <x v="73"/>
    <x v="1"/>
    <s v="2022-2023"/>
    <x v="0"/>
    <x v="2"/>
    <x v="2"/>
    <x v="2"/>
    <n v="2617"/>
    <x v="0"/>
    <x v="2"/>
    <x v="3"/>
    <x v="3"/>
    <n v="305.88"/>
    <n v="1"/>
  </r>
  <r>
    <x v="620"/>
    <x v="1"/>
    <s v="2022-2023"/>
    <x v="0"/>
    <x v="63"/>
    <x v="1"/>
    <x v="1"/>
    <n v="2015"/>
    <x v="0"/>
    <x v="5"/>
    <x v="6"/>
    <x v="6"/>
    <n v="306.10000000000002"/>
    <n v="1"/>
  </r>
  <r>
    <x v="193"/>
    <x v="2"/>
    <s v="2024-2025"/>
    <x v="0"/>
    <x v="72"/>
    <x v="4"/>
    <x v="4"/>
    <n v="3931"/>
    <x v="0"/>
    <x v="16"/>
    <x v="7"/>
    <x v="7"/>
    <n v="306.11"/>
    <n v="1"/>
  </r>
  <r>
    <x v="344"/>
    <x v="1"/>
    <s v="2022-2023"/>
    <x v="0"/>
    <x v="18"/>
    <x v="6"/>
    <x v="6"/>
    <n v="5168"/>
    <x v="0"/>
    <x v="13"/>
    <x v="7"/>
    <x v="7"/>
    <n v="306.46000000000004"/>
    <n v="1"/>
  </r>
  <r>
    <x v="397"/>
    <x v="0"/>
    <s v="2023-2024"/>
    <x v="0"/>
    <x v="50"/>
    <x v="4"/>
    <x v="4"/>
    <n v="3179"/>
    <x v="0"/>
    <x v="6"/>
    <x v="4"/>
    <x v="4"/>
    <n v="306.71000000000004"/>
    <n v="1"/>
  </r>
  <r>
    <x v="113"/>
    <x v="2"/>
    <s v="2024-2025"/>
    <x v="1"/>
    <x v="75"/>
    <x v="0"/>
    <x v="0"/>
    <n v="6450"/>
    <x v="0"/>
    <x v="20"/>
    <x v="3"/>
    <x v="3"/>
    <n v="306.76"/>
    <n v="1"/>
  </r>
  <r>
    <x v="434"/>
    <x v="0"/>
    <s v="2023-2024"/>
    <x v="0"/>
    <x v="71"/>
    <x v="6"/>
    <x v="6"/>
    <n v="5043"/>
    <x v="0"/>
    <x v="13"/>
    <x v="7"/>
    <x v="7"/>
    <n v="306.89"/>
    <n v="1"/>
  </r>
  <r>
    <x v="179"/>
    <x v="0"/>
    <s v="2023-2024"/>
    <x v="0"/>
    <x v="1"/>
    <x v="1"/>
    <x v="1"/>
    <n v="2478"/>
    <x v="0"/>
    <x v="1"/>
    <x v="7"/>
    <x v="7"/>
    <n v="307.12"/>
    <n v="1"/>
  </r>
  <r>
    <x v="428"/>
    <x v="0"/>
    <s v="2023-2024"/>
    <x v="0"/>
    <x v="27"/>
    <x v="4"/>
    <x v="4"/>
    <n v="3066"/>
    <x v="0"/>
    <x v="7"/>
    <x v="6"/>
    <x v="6"/>
    <n v="307.38"/>
    <n v="1"/>
  </r>
  <r>
    <x v="420"/>
    <x v="1"/>
    <s v="2022-2023"/>
    <x v="1"/>
    <x v="75"/>
    <x v="0"/>
    <x v="0"/>
    <n v="6450"/>
    <x v="0"/>
    <x v="20"/>
    <x v="4"/>
    <x v="4"/>
    <n v="307.73"/>
    <n v="1"/>
  </r>
  <r>
    <x v="95"/>
    <x v="1"/>
    <s v="2022-2023"/>
    <x v="0"/>
    <x v="41"/>
    <x v="5"/>
    <x v="5"/>
    <n v="7320"/>
    <x v="0"/>
    <x v="9"/>
    <x v="2"/>
    <x v="2"/>
    <n v="308.04000000000002"/>
    <n v="1"/>
  </r>
  <r>
    <x v="519"/>
    <x v="2"/>
    <s v="2024-2025"/>
    <x v="0"/>
    <x v="87"/>
    <x v="2"/>
    <x v="2"/>
    <n v="2609"/>
    <x v="0"/>
    <x v="2"/>
    <x v="3"/>
    <x v="3"/>
    <n v="308.82"/>
    <n v="1"/>
  </r>
  <r>
    <x v="574"/>
    <x v="2"/>
    <s v="2024-2025"/>
    <x v="0"/>
    <x v="39"/>
    <x v="0"/>
    <x v="0"/>
    <n v="6330"/>
    <x v="0"/>
    <x v="14"/>
    <x v="0"/>
    <x v="0"/>
    <n v="309.02"/>
    <n v="1"/>
  </r>
  <r>
    <x v="560"/>
    <x v="0"/>
    <s v="2023-2024"/>
    <x v="0"/>
    <x v="10"/>
    <x v="4"/>
    <x v="4"/>
    <n v="3551"/>
    <x v="0"/>
    <x v="8"/>
    <x v="9"/>
    <x v="9"/>
    <n v="309.33"/>
    <n v="1"/>
  </r>
  <r>
    <x v="234"/>
    <x v="2"/>
    <s v="2024-2025"/>
    <x v="1"/>
    <x v="14"/>
    <x v="1"/>
    <x v="1"/>
    <n v="2790"/>
    <x v="0"/>
    <x v="11"/>
    <x v="2"/>
    <x v="2"/>
    <n v="310.58000000000004"/>
    <n v="1"/>
  </r>
  <r>
    <x v="706"/>
    <x v="1"/>
    <s v="2022-2023"/>
    <x v="0"/>
    <x v="47"/>
    <x v="1"/>
    <x v="1"/>
    <n v="2101"/>
    <x v="0"/>
    <x v="4"/>
    <x v="5"/>
    <x v="5"/>
    <n v="310.82"/>
    <n v="1"/>
  </r>
  <r>
    <x v="420"/>
    <x v="1"/>
    <s v="2022-2023"/>
    <x v="0"/>
    <x v="16"/>
    <x v="0"/>
    <x v="0"/>
    <n v="6030"/>
    <x v="0"/>
    <x v="0"/>
    <x v="5"/>
    <x v="5"/>
    <n v="310.92999999999995"/>
    <n v="1"/>
  </r>
  <r>
    <x v="393"/>
    <x v="0"/>
    <s v="2023-2024"/>
    <x v="0"/>
    <x v="19"/>
    <x v="1"/>
    <x v="1"/>
    <n v="2800"/>
    <x v="0"/>
    <x v="11"/>
    <x v="1"/>
    <x v="1"/>
    <n v="311.39999999999998"/>
    <n v="1"/>
  </r>
  <r>
    <x v="276"/>
    <x v="0"/>
    <s v="2023-2024"/>
    <x v="0"/>
    <x v="76"/>
    <x v="1"/>
    <x v="1"/>
    <n v="2031"/>
    <x v="0"/>
    <x v="5"/>
    <x v="6"/>
    <x v="6"/>
    <n v="311.44000000000005"/>
    <n v="1"/>
  </r>
  <r>
    <x v="277"/>
    <x v="2"/>
    <s v="2024-2025"/>
    <x v="0"/>
    <x v="59"/>
    <x v="3"/>
    <x v="3"/>
    <n v="4509"/>
    <x v="0"/>
    <x v="3"/>
    <x v="1"/>
    <x v="1"/>
    <n v="312.12"/>
    <n v="1"/>
  </r>
  <r>
    <x v="330"/>
    <x v="0"/>
    <s v="2023-2024"/>
    <x v="0"/>
    <x v="49"/>
    <x v="4"/>
    <x v="4"/>
    <n v="3134"/>
    <x v="0"/>
    <x v="6"/>
    <x v="1"/>
    <x v="1"/>
    <n v="313.61"/>
    <n v="1"/>
  </r>
  <r>
    <x v="225"/>
    <x v="0"/>
    <s v="2023-2024"/>
    <x v="0"/>
    <x v="89"/>
    <x v="4"/>
    <x v="4"/>
    <n v="3136"/>
    <x v="0"/>
    <x v="6"/>
    <x v="4"/>
    <x v="4"/>
    <n v="313.62"/>
    <n v="1"/>
  </r>
  <r>
    <x v="287"/>
    <x v="0"/>
    <s v="2023-2024"/>
    <x v="0"/>
    <x v="18"/>
    <x v="6"/>
    <x v="6"/>
    <n v="5168"/>
    <x v="0"/>
    <x v="13"/>
    <x v="0"/>
    <x v="0"/>
    <n v="313.74"/>
    <n v="1"/>
  </r>
  <r>
    <x v="129"/>
    <x v="0"/>
    <s v="2023-2024"/>
    <x v="0"/>
    <x v="62"/>
    <x v="0"/>
    <x v="0"/>
    <n v="6112"/>
    <x v="0"/>
    <x v="14"/>
    <x v="5"/>
    <x v="5"/>
    <n v="313.83000000000004"/>
    <n v="1"/>
  </r>
  <r>
    <x v="379"/>
    <x v="2"/>
    <s v="2024-2025"/>
    <x v="0"/>
    <x v="38"/>
    <x v="3"/>
    <x v="3"/>
    <n v="4802"/>
    <x v="0"/>
    <x v="12"/>
    <x v="7"/>
    <x v="7"/>
    <n v="313.93"/>
    <n v="1"/>
  </r>
  <r>
    <x v="281"/>
    <x v="0"/>
    <s v="2023-2024"/>
    <x v="0"/>
    <x v="10"/>
    <x v="4"/>
    <x v="4"/>
    <n v="3551"/>
    <x v="0"/>
    <x v="8"/>
    <x v="2"/>
    <x v="2"/>
    <n v="314.66999999999996"/>
    <n v="1"/>
  </r>
  <r>
    <x v="685"/>
    <x v="0"/>
    <s v="2023-2024"/>
    <x v="0"/>
    <x v="84"/>
    <x v="3"/>
    <x v="3"/>
    <n v="4215"/>
    <x v="0"/>
    <x v="3"/>
    <x v="1"/>
    <x v="1"/>
    <n v="315.27000000000004"/>
    <n v="1"/>
  </r>
  <r>
    <x v="314"/>
    <x v="0"/>
    <s v="2023-2024"/>
    <x v="1"/>
    <x v="43"/>
    <x v="1"/>
    <x v="1"/>
    <n v="2560"/>
    <x v="0"/>
    <x v="2"/>
    <x v="1"/>
    <x v="1"/>
    <n v="315.51000000000005"/>
    <n v="1"/>
  </r>
  <r>
    <x v="264"/>
    <x v="0"/>
    <s v="2023-2024"/>
    <x v="0"/>
    <x v="19"/>
    <x v="1"/>
    <x v="1"/>
    <n v="2800"/>
    <x v="0"/>
    <x v="11"/>
    <x v="3"/>
    <x v="3"/>
    <n v="317.17"/>
    <n v="1"/>
  </r>
  <r>
    <x v="420"/>
    <x v="1"/>
    <s v="2022-2023"/>
    <x v="0"/>
    <x v="47"/>
    <x v="1"/>
    <x v="1"/>
    <n v="2101"/>
    <x v="0"/>
    <x v="4"/>
    <x v="5"/>
    <x v="5"/>
    <n v="317.45000000000005"/>
    <n v="1"/>
  </r>
  <r>
    <x v="589"/>
    <x v="0"/>
    <s v="2023-2024"/>
    <x v="1"/>
    <x v="9"/>
    <x v="4"/>
    <x v="4"/>
    <n v="3076"/>
    <x v="0"/>
    <x v="7"/>
    <x v="1"/>
    <x v="1"/>
    <n v="317.57"/>
    <n v="1"/>
  </r>
  <r>
    <x v="577"/>
    <x v="0"/>
    <s v="2023-2024"/>
    <x v="0"/>
    <x v="83"/>
    <x v="0"/>
    <x v="0"/>
    <n v="6052"/>
    <x v="0"/>
    <x v="0"/>
    <x v="3"/>
    <x v="3"/>
    <n v="317.68"/>
    <n v="1"/>
  </r>
  <r>
    <x v="582"/>
    <x v="0"/>
    <s v="2023-2024"/>
    <x v="0"/>
    <x v="35"/>
    <x v="3"/>
    <x v="3"/>
    <n v="4558"/>
    <x v="0"/>
    <x v="15"/>
    <x v="5"/>
    <x v="5"/>
    <n v="317.88"/>
    <n v="1"/>
  </r>
  <r>
    <x v="386"/>
    <x v="1"/>
    <s v="2022-2023"/>
    <x v="0"/>
    <x v="84"/>
    <x v="3"/>
    <x v="3"/>
    <n v="4215"/>
    <x v="0"/>
    <x v="3"/>
    <x v="8"/>
    <x v="8"/>
    <n v="318.18"/>
    <n v="1"/>
  </r>
  <r>
    <x v="72"/>
    <x v="2"/>
    <s v="2024-2025"/>
    <x v="0"/>
    <x v="3"/>
    <x v="3"/>
    <x v="3"/>
    <n v="4220"/>
    <x v="0"/>
    <x v="3"/>
    <x v="2"/>
    <x v="2"/>
    <n v="318.38"/>
    <n v="1"/>
  </r>
  <r>
    <x v="389"/>
    <x v="2"/>
    <s v="2024-2025"/>
    <x v="0"/>
    <x v="83"/>
    <x v="0"/>
    <x v="0"/>
    <n v="6052"/>
    <x v="0"/>
    <x v="0"/>
    <x v="0"/>
    <x v="0"/>
    <n v="318.63"/>
    <n v="1"/>
  </r>
  <r>
    <x v="713"/>
    <x v="2"/>
    <s v="2024-2025"/>
    <x v="0"/>
    <x v="63"/>
    <x v="1"/>
    <x v="1"/>
    <n v="2015"/>
    <x v="0"/>
    <x v="5"/>
    <x v="3"/>
    <x v="3"/>
    <n v="318.77999999999997"/>
    <n v="1"/>
  </r>
  <r>
    <x v="432"/>
    <x v="0"/>
    <s v="2023-2024"/>
    <x v="0"/>
    <x v="83"/>
    <x v="0"/>
    <x v="0"/>
    <n v="6052"/>
    <x v="0"/>
    <x v="0"/>
    <x v="5"/>
    <x v="5"/>
    <n v="319.33"/>
    <n v="1"/>
  </r>
  <r>
    <x v="280"/>
    <x v="2"/>
    <s v="2024-2025"/>
    <x v="0"/>
    <x v="80"/>
    <x v="0"/>
    <x v="0"/>
    <n v="6109"/>
    <x v="0"/>
    <x v="14"/>
    <x v="4"/>
    <x v="4"/>
    <n v="319.45000000000005"/>
    <n v="1"/>
  </r>
  <r>
    <x v="569"/>
    <x v="1"/>
    <s v="2022-2023"/>
    <x v="0"/>
    <x v="12"/>
    <x v="3"/>
    <x v="3"/>
    <n v="4068"/>
    <x v="0"/>
    <x v="10"/>
    <x v="9"/>
    <x v="9"/>
    <n v="321.52999999999997"/>
    <n v="1"/>
  </r>
  <r>
    <x v="551"/>
    <x v="0"/>
    <s v="2023-2024"/>
    <x v="0"/>
    <x v="66"/>
    <x v="3"/>
    <x v="3"/>
    <n v="4883"/>
    <x v="0"/>
    <x v="12"/>
    <x v="3"/>
    <x v="3"/>
    <n v="321.62"/>
    <n v="1"/>
  </r>
  <r>
    <x v="427"/>
    <x v="0"/>
    <s v="2023-2024"/>
    <x v="0"/>
    <x v="84"/>
    <x v="3"/>
    <x v="3"/>
    <n v="4215"/>
    <x v="0"/>
    <x v="3"/>
    <x v="5"/>
    <x v="5"/>
    <n v="323.08999999999997"/>
    <n v="1"/>
  </r>
  <r>
    <x v="146"/>
    <x v="2"/>
    <s v="2024-2025"/>
    <x v="0"/>
    <x v="4"/>
    <x v="1"/>
    <x v="1"/>
    <n v="2154"/>
    <x v="0"/>
    <x v="4"/>
    <x v="5"/>
    <x v="5"/>
    <n v="323.19"/>
    <n v="1"/>
  </r>
  <r>
    <x v="645"/>
    <x v="0"/>
    <s v="2023-2024"/>
    <x v="0"/>
    <x v="12"/>
    <x v="3"/>
    <x v="3"/>
    <n v="4068"/>
    <x v="0"/>
    <x v="10"/>
    <x v="3"/>
    <x v="3"/>
    <n v="324.33"/>
    <n v="1"/>
  </r>
  <r>
    <x v="601"/>
    <x v="0"/>
    <s v="2023-2024"/>
    <x v="1"/>
    <x v="28"/>
    <x v="1"/>
    <x v="1"/>
    <n v="2830"/>
    <x v="0"/>
    <x v="11"/>
    <x v="2"/>
    <x v="2"/>
    <n v="324.38"/>
    <n v="1"/>
  </r>
  <r>
    <x v="40"/>
    <x v="0"/>
    <s v="2023-2024"/>
    <x v="0"/>
    <x v="40"/>
    <x v="4"/>
    <x v="4"/>
    <n v="3353"/>
    <x v="0"/>
    <x v="8"/>
    <x v="1"/>
    <x v="1"/>
    <n v="324.63"/>
    <n v="1"/>
  </r>
  <r>
    <x v="320"/>
    <x v="2"/>
    <s v="2024-2025"/>
    <x v="0"/>
    <x v="68"/>
    <x v="7"/>
    <x v="7"/>
    <n v="800"/>
    <x v="0"/>
    <x v="19"/>
    <x v="1"/>
    <x v="1"/>
    <n v="325.47000000000003"/>
    <n v="1"/>
  </r>
  <r>
    <x v="494"/>
    <x v="2"/>
    <s v="2024-2025"/>
    <x v="0"/>
    <x v="63"/>
    <x v="1"/>
    <x v="1"/>
    <n v="2015"/>
    <x v="0"/>
    <x v="5"/>
    <x v="1"/>
    <x v="1"/>
    <n v="325.5"/>
    <n v="1"/>
  </r>
  <r>
    <x v="37"/>
    <x v="2"/>
    <s v="2024-2025"/>
    <x v="0"/>
    <x v="79"/>
    <x v="6"/>
    <x v="6"/>
    <n v="5290"/>
    <x v="0"/>
    <x v="18"/>
    <x v="9"/>
    <x v="9"/>
    <n v="326.10000000000002"/>
    <n v="1"/>
  </r>
  <r>
    <x v="641"/>
    <x v="0"/>
    <s v="2023-2024"/>
    <x v="0"/>
    <x v="92"/>
    <x v="3"/>
    <x v="3"/>
    <n v="4305"/>
    <x v="0"/>
    <x v="3"/>
    <x v="4"/>
    <x v="4"/>
    <n v="326.76"/>
    <n v="1"/>
  </r>
  <r>
    <x v="716"/>
    <x v="0"/>
    <s v="2023-2024"/>
    <x v="0"/>
    <x v="68"/>
    <x v="7"/>
    <x v="7"/>
    <n v="800"/>
    <x v="0"/>
    <x v="19"/>
    <x v="8"/>
    <x v="8"/>
    <n v="327.33999999999997"/>
    <n v="1"/>
  </r>
  <r>
    <x v="209"/>
    <x v="2"/>
    <s v="2024-2025"/>
    <x v="0"/>
    <x v="84"/>
    <x v="3"/>
    <x v="3"/>
    <n v="4215"/>
    <x v="0"/>
    <x v="3"/>
    <x v="3"/>
    <x v="3"/>
    <n v="327.45000000000005"/>
    <n v="1"/>
  </r>
  <r>
    <x v="180"/>
    <x v="1"/>
    <s v="2022-2023"/>
    <x v="1"/>
    <x v="74"/>
    <x v="1"/>
    <x v="1"/>
    <n v="2485"/>
    <x v="0"/>
    <x v="1"/>
    <x v="7"/>
    <x v="7"/>
    <n v="327.47000000000003"/>
    <n v="1"/>
  </r>
  <r>
    <x v="672"/>
    <x v="0"/>
    <s v="2023-2024"/>
    <x v="0"/>
    <x v="88"/>
    <x v="6"/>
    <x v="6"/>
    <n v="5011"/>
    <x v="0"/>
    <x v="13"/>
    <x v="4"/>
    <x v="4"/>
    <n v="327.70000000000005"/>
    <n v="1"/>
  </r>
  <r>
    <x v="168"/>
    <x v="0"/>
    <s v="2023-2024"/>
    <x v="0"/>
    <x v="58"/>
    <x v="0"/>
    <x v="0"/>
    <n v="6027"/>
    <x v="0"/>
    <x v="0"/>
    <x v="2"/>
    <x v="2"/>
    <n v="327.74"/>
    <n v="1"/>
  </r>
  <r>
    <x v="492"/>
    <x v="1"/>
    <s v="2022-2023"/>
    <x v="0"/>
    <x v="39"/>
    <x v="0"/>
    <x v="0"/>
    <n v="6330"/>
    <x v="0"/>
    <x v="14"/>
    <x v="4"/>
    <x v="4"/>
    <n v="327.77"/>
    <n v="1"/>
  </r>
  <r>
    <x v="397"/>
    <x v="0"/>
    <s v="2023-2024"/>
    <x v="0"/>
    <x v="8"/>
    <x v="1"/>
    <x v="1"/>
    <n v="2158"/>
    <x v="0"/>
    <x v="4"/>
    <x v="4"/>
    <x v="4"/>
    <n v="327.77"/>
    <n v="1"/>
  </r>
  <r>
    <x v="695"/>
    <x v="0"/>
    <s v="2023-2024"/>
    <x v="0"/>
    <x v="4"/>
    <x v="1"/>
    <x v="1"/>
    <n v="2154"/>
    <x v="0"/>
    <x v="4"/>
    <x v="6"/>
    <x v="6"/>
    <n v="328.29"/>
    <n v="1"/>
  </r>
  <r>
    <x v="699"/>
    <x v="2"/>
    <s v="2024-2025"/>
    <x v="0"/>
    <x v="58"/>
    <x v="0"/>
    <x v="0"/>
    <n v="6027"/>
    <x v="0"/>
    <x v="0"/>
    <x v="4"/>
    <x v="4"/>
    <n v="328.71"/>
    <n v="1"/>
  </r>
  <r>
    <x v="129"/>
    <x v="0"/>
    <s v="2023-2024"/>
    <x v="0"/>
    <x v="89"/>
    <x v="4"/>
    <x v="4"/>
    <n v="3136"/>
    <x v="0"/>
    <x v="6"/>
    <x v="5"/>
    <x v="5"/>
    <n v="329.27000000000004"/>
    <n v="1"/>
  </r>
  <r>
    <x v="454"/>
    <x v="0"/>
    <s v="2023-2024"/>
    <x v="0"/>
    <x v="64"/>
    <x v="1"/>
    <x v="1"/>
    <n v="2350"/>
    <x v="0"/>
    <x v="1"/>
    <x v="9"/>
    <x v="9"/>
    <n v="329.48"/>
    <n v="1"/>
  </r>
  <r>
    <x v="594"/>
    <x v="1"/>
    <s v="2022-2023"/>
    <x v="0"/>
    <x v="64"/>
    <x v="1"/>
    <x v="1"/>
    <n v="2350"/>
    <x v="0"/>
    <x v="1"/>
    <x v="1"/>
    <x v="1"/>
    <n v="330.32"/>
    <n v="1"/>
  </r>
  <r>
    <x v="632"/>
    <x v="2"/>
    <s v="2024-2025"/>
    <x v="1"/>
    <x v="7"/>
    <x v="4"/>
    <x v="4"/>
    <n v="3175"/>
    <x v="0"/>
    <x v="6"/>
    <x v="5"/>
    <x v="5"/>
    <n v="331.33"/>
    <n v="1"/>
  </r>
  <r>
    <x v="502"/>
    <x v="0"/>
    <s v="2023-2024"/>
    <x v="1"/>
    <x v="69"/>
    <x v="4"/>
    <x v="4"/>
    <n v="3199"/>
    <x v="0"/>
    <x v="6"/>
    <x v="1"/>
    <x v="1"/>
    <n v="331.47999999999996"/>
    <n v="1"/>
  </r>
  <r>
    <x v="607"/>
    <x v="0"/>
    <s v="2023-2024"/>
    <x v="1"/>
    <x v="50"/>
    <x v="4"/>
    <x v="4"/>
    <n v="3179"/>
    <x v="0"/>
    <x v="6"/>
    <x v="5"/>
    <x v="5"/>
    <n v="332.25000000000006"/>
    <n v="1"/>
  </r>
  <r>
    <x v="717"/>
    <x v="2"/>
    <s v="2024-2025"/>
    <x v="0"/>
    <x v="56"/>
    <x v="1"/>
    <x v="1"/>
    <n v="2795"/>
    <x v="0"/>
    <x v="11"/>
    <x v="3"/>
    <x v="3"/>
    <n v="332.64"/>
    <n v="1"/>
  </r>
  <r>
    <x v="153"/>
    <x v="1"/>
    <s v="2022-2023"/>
    <x v="0"/>
    <x v="87"/>
    <x v="2"/>
    <x v="2"/>
    <n v="2609"/>
    <x v="0"/>
    <x v="2"/>
    <x v="2"/>
    <x v="2"/>
    <n v="332.75"/>
    <n v="1"/>
  </r>
  <r>
    <x v="432"/>
    <x v="0"/>
    <s v="2023-2024"/>
    <x v="0"/>
    <x v="78"/>
    <x v="1"/>
    <x v="1"/>
    <n v="2141"/>
    <x v="0"/>
    <x v="4"/>
    <x v="2"/>
    <x v="2"/>
    <n v="333.7"/>
    <n v="1"/>
  </r>
  <r>
    <x v="255"/>
    <x v="0"/>
    <s v="2023-2024"/>
    <x v="0"/>
    <x v="5"/>
    <x v="1"/>
    <x v="1"/>
    <n v="2067"/>
    <x v="0"/>
    <x v="5"/>
    <x v="6"/>
    <x v="6"/>
    <n v="334.33"/>
    <n v="1"/>
  </r>
  <r>
    <x v="293"/>
    <x v="0"/>
    <s v="2023-2024"/>
    <x v="0"/>
    <x v="16"/>
    <x v="0"/>
    <x v="0"/>
    <n v="6030"/>
    <x v="0"/>
    <x v="0"/>
    <x v="2"/>
    <x v="2"/>
    <n v="334.37"/>
    <n v="1"/>
  </r>
  <r>
    <x v="420"/>
    <x v="1"/>
    <s v="2022-2023"/>
    <x v="1"/>
    <x v="33"/>
    <x v="4"/>
    <x v="4"/>
    <n v="3280"/>
    <x v="0"/>
    <x v="8"/>
    <x v="6"/>
    <x v="6"/>
    <n v="335.34999999999997"/>
    <n v="1"/>
  </r>
  <r>
    <x v="72"/>
    <x v="2"/>
    <s v="2024-2025"/>
    <x v="1"/>
    <x v="21"/>
    <x v="3"/>
    <x v="3"/>
    <n v="4012"/>
    <x v="0"/>
    <x v="10"/>
    <x v="7"/>
    <x v="7"/>
    <n v="335.40999999999997"/>
    <n v="1"/>
  </r>
  <r>
    <x v="673"/>
    <x v="2"/>
    <s v="2024-2025"/>
    <x v="0"/>
    <x v="62"/>
    <x v="0"/>
    <x v="0"/>
    <n v="6112"/>
    <x v="0"/>
    <x v="14"/>
    <x v="5"/>
    <x v="5"/>
    <n v="335.42"/>
    <n v="1"/>
  </r>
  <r>
    <x v="696"/>
    <x v="1"/>
    <s v="2022-2023"/>
    <x v="0"/>
    <x v="78"/>
    <x v="1"/>
    <x v="1"/>
    <n v="2141"/>
    <x v="0"/>
    <x v="4"/>
    <x v="7"/>
    <x v="7"/>
    <n v="335.48"/>
    <n v="1"/>
  </r>
  <r>
    <x v="254"/>
    <x v="2"/>
    <s v="2024-2025"/>
    <x v="1"/>
    <x v="23"/>
    <x v="1"/>
    <x v="1"/>
    <n v="2650"/>
    <x v="0"/>
    <x v="11"/>
    <x v="8"/>
    <x v="8"/>
    <n v="336.40999999999997"/>
    <n v="1"/>
  </r>
  <r>
    <x v="297"/>
    <x v="2"/>
    <s v="2024-2025"/>
    <x v="0"/>
    <x v="52"/>
    <x v="3"/>
    <x v="3"/>
    <n v="4053"/>
    <x v="0"/>
    <x v="10"/>
    <x v="4"/>
    <x v="4"/>
    <n v="337.69"/>
    <n v="1"/>
  </r>
  <r>
    <x v="619"/>
    <x v="0"/>
    <s v="2023-2024"/>
    <x v="0"/>
    <x v="95"/>
    <x v="7"/>
    <x v="7"/>
    <n v="870"/>
    <x v="0"/>
    <x v="19"/>
    <x v="5"/>
    <x v="5"/>
    <n v="339.19"/>
    <n v="1"/>
  </r>
  <r>
    <x v="433"/>
    <x v="0"/>
    <s v="2023-2024"/>
    <x v="0"/>
    <x v="45"/>
    <x v="3"/>
    <x v="3"/>
    <n v="4570"/>
    <x v="0"/>
    <x v="15"/>
    <x v="3"/>
    <x v="3"/>
    <n v="339.24"/>
    <n v="1"/>
  </r>
  <r>
    <x v="216"/>
    <x v="0"/>
    <s v="2023-2024"/>
    <x v="0"/>
    <x v="76"/>
    <x v="1"/>
    <x v="1"/>
    <n v="2031"/>
    <x v="0"/>
    <x v="5"/>
    <x v="2"/>
    <x v="2"/>
    <n v="339.38"/>
    <n v="1"/>
  </r>
  <r>
    <x v="309"/>
    <x v="0"/>
    <s v="2023-2024"/>
    <x v="0"/>
    <x v="30"/>
    <x v="4"/>
    <x v="4"/>
    <n v="3131"/>
    <x v="0"/>
    <x v="6"/>
    <x v="7"/>
    <x v="7"/>
    <n v="339.47"/>
    <n v="1"/>
  </r>
  <r>
    <x v="667"/>
    <x v="0"/>
    <s v="2023-2024"/>
    <x v="0"/>
    <x v="56"/>
    <x v="1"/>
    <x v="1"/>
    <n v="2795"/>
    <x v="0"/>
    <x v="11"/>
    <x v="9"/>
    <x v="9"/>
    <n v="339.68999999999994"/>
    <n v="1"/>
  </r>
  <r>
    <x v="579"/>
    <x v="0"/>
    <s v="2023-2024"/>
    <x v="1"/>
    <x v="46"/>
    <x v="3"/>
    <x v="3"/>
    <n v="4740"/>
    <x v="0"/>
    <x v="17"/>
    <x v="4"/>
    <x v="4"/>
    <n v="339.77"/>
    <n v="1"/>
  </r>
  <r>
    <x v="375"/>
    <x v="0"/>
    <s v="2023-2024"/>
    <x v="0"/>
    <x v="58"/>
    <x v="0"/>
    <x v="0"/>
    <n v="6027"/>
    <x v="0"/>
    <x v="0"/>
    <x v="0"/>
    <x v="0"/>
    <n v="340.21000000000004"/>
    <n v="1"/>
  </r>
  <r>
    <x v="383"/>
    <x v="0"/>
    <s v="2023-2024"/>
    <x v="1"/>
    <x v="0"/>
    <x v="0"/>
    <x v="0"/>
    <n v="6021"/>
    <x v="0"/>
    <x v="0"/>
    <x v="5"/>
    <x v="5"/>
    <n v="340.33"/>
    <n v="1"/>
  </r>
  <r>
    <x v="555"/>
    <x v="2"/>
    <s v="2024-2025"/>
    <x v="0"/>
    <x v="60"/>
    <x v="1"/>
    <x v="1"/>
    <n v="2541"/>
    <x v="0"/>
    <x v="2"/>
    <x v="2"/>
    <x v="2"/>
    <n v="340.43"/>
    <n v="1"/>
  </r>
  <r>
    <x v="321"/>
    <x v="0"/>
    <s v="2023-2024"/>
    <x v="0"/>
    <x v="26"/>
    <x v="0"/>
    <x v="0"/>
    <n v="6280"/>
    <x v="0"/>
    <x v="14"/>
    <x v="5"/>
    <x v="5"/>
    <n v="341.15"/>
    <n v="1"/>
  </r>
  <r>
    <x v="213"/>
    <x v="1"/>
    <s v="2022-2023"/>
    <x v="0"/>
    <x v="67"/>
    <x v="3"/>
    <x v="3"/>
    <n v="4551"/>
    <x v="0"/>
    <x v="15"/>
    <x v="2"/>
    <x v="2"/>
    <n v="341.40999999999997"/>
    <n v="1"/>
  </r>
  <r>
    <x v="585"/>
    <x v="0"/>
    <s v="2023-2024"/>
    <x v="0"/>
    <x v="50"/>
    <x v="4"/>
    <x v="4"/>
    <n v="3179"/>
    <x v="0"/>
    <x v="6"/>
    <x v="7"/>
    <x v="7"/>
    <n v="341.86"/>
    <n v="1"/>
  </r>
  <r>
    <x v="612"/>
    <x v="0"/>
    <s v="2023-2024"/>
    <x v="0"/>
    <x v="47"/>
    <x v="1"/>
    <x v="1"/>
    <n v="2101"/>
    <x v="0"/>
    <x v="4"/>
    <x v="3"/>
    <x v="3"/>
    <n v="342.09999999999997"/>
    <n v="1"/>
  </r>
  <r>
    <x v="531"/>
    <x v="0"/>
    <s v="2023-2024"/>
    <x v="0"/>
    <x v="59"/>
    <x v="3"/>
    <x v="3"/>
    <n v="4509"/>
    <x v="0"/>
    <x v="3"/>
    <x v="2"/>
    <x v="2"/>
    <n v="342.24"/>
    <n v="1"/>
  </r>
  <r>
    <x v="367"/>
    <x v="0"/>
    <s v="2023-2024"/>
    <x v="1"/>
    <x v="74"/>
    <x v="1"/>
    <x v="1"/>
    <n v="2485"/>
    <x v="0"/>
    <x v="1"/>
    <x v="3"/>
    <x v="3"/>
    <n v="342.82"/>
    <n v="1"/>
  </r>
  <r>
    <x v="628"/>
    <x v="0"/>
    <s v="2023-2024"/>
    <x v="0"/>
    <x v="53"/>
    <x v="3"/>
    <x v="3"/>
    <n v="4119"/>
    <x v="0"/>
    <x v="10"/>
    <x v="9"/>
    <x v="9"/>
    <n v="343.61"/>
    <n v="1"/>
  </r>
  <r>
    <x v="547"/>
    <x v="0"/>
    <s v="2023-2024"/>
    <x v="0"/>
    <x v="90"/>
    <x v="3"/>
    <x v="3"/>
    <n v="4700"/>
    <x v="0"/>
    <x v="17"/>
    <x v="1"/>
    <x v="1"/>
    <n v="344.17"/>
    <n v="1"/>
  </r>
  <r>
    <x v="192"/>
    <x v="1"/>
    <s v="2022-2023"/>
    <x v="0"/>
    <x v="89"/>
    <x v="4"/>
    <x v="4"/>
    <n v="3136"/>
    <x v="0"/>
    <x v="6"/>
    <x v="1"/>
    <x v="1"/>
    <n v="344.23"/>
    <n v="1"/>
  </r>
  <r>
    <x v="560"/>
    <x v="0"/>
    <s v="2023-2024"/>
    <x v="0"/>
    <x v="87"/>
    <x v="2"/>
    <x v="2"/>
    <n v="2609"/>
    <x v="0"/>
    <x v="2"/>
    <x v="4"/>
    <x v="4"/>
    <n v="345.15"/>
    <n v="1"/>
  </r>
  <r>
    <x v="489"/>
    <x v="0"/>
    <s v="2023-2024"/>
    <x v="0"/>
    <x v="53"/>
    <x v="3"/>
    <x v="3"/>
    <n v="4119"/>
    <x v="0"/>
    <x v="10"/>
    <x v="6"/>
    <x v="6"/>
    <n v="345.52"/>
    <n v="1"/>
  </r>
  <r>
    <x v="404"/>
    <x v="1"/>
    <s v="2022-2023"/>
    <x v="0"/>
    <x v="9"/>
    <x v="4"/>
    <x v="4"/>
    <n v="3076"/>
    <x v="0"/>
    <x v="7"/>
    <x v="4"/>
    <x v="4"/>
    <n v="346.11"/>
    <n v="1"/>
  </r>
  <r>
    <x v="37"/>
    <x v="2"/>
    <s v="2024-2025"/>
    <x v="1"/>
    <x v="7"/>
    <x v="4"/>
    <x v="4"/>
    <n v="3175"/>
    <x v="0"/>
    <x v="6"/>
    <x v="6"/>
    <x v="6"/>
    <n v="346.13"/>
    <n v="1"/>
  </r>
  <r>
    <x v="87"/>
    <x v="0"/>
    <s v="2023-2024"/>
    <x v="1"/>
    <x v="38"/>
    <x v="3"/>
    <x v="3"/>
    <n v="4802"/>
    <x v="0"/>
    <x v="12"/>
    <x v="6"/>
    <x v="6"/>
    <n v="346.88"/>
    <n v="1"/>
  </r>
  <r>
    <x v="258"/>
    <x v="0"/>
    <s v="2023-2024"/>
    <x v="0"/>
    <x v="65"/>
    <x v="1"/>
    <x v="1"/>
    <n v="2131"/>
    <x v="0"/>
    <x v="4"/>
    <x v="4"/>
    <x v="4"/>
    <n v="347.49"/>
    <n v="1"/>
  </r>
  <r>
    <x v="305"/>
    <x v="0"/>
    <s v="2023-2024"/>
    <x v="0"/>
    <x v="67"/>
    <x v="3"/>
    <x v="3"/>
    <n v="4551"/>
    <x v="0"/>
    <x v="15"/>
    <x v="3"/>
    <x v="3"/>
    <n v="348.15"/>
    <n v="1"/>
  </r>
  <r>
    <x v="638"/>
    <x v="0"/>
    <s v="2023-2024"/>
    <x v="0"/>
    <x v="37"/>
    <x v="1"/>
    <x v="1"/>
    <n v="2750"/>
    <x v="0"/>
    <x v="11"/>
    <x v="6"/>
    <x v="6"/>
    <n v="349.17999999999995"/>
    <n v="1"/>
  </r>
  <r>
    <x v="323"/>
    <x v="0"/>
    <s v="2023-2024"/>
    <x v="0"/>
    <x v="86"/>
    <x v="0"/>
    <x v="0"/>
    <n v="6725"/>
    <x v="0"/>
    <x v="20"/>
    <x v="9"/>
    <x v="9"/>
    <n v="349.97"/>
    <n v="1"/>
  </r>
  <r>
    <x v="398"/>
    <x v="0"/>
    <s v="2023-2024"/>
    <x v="0"/>
    <x v="35"/>
    <x v="3"/>
    <x v="3"/>
    <n v="4558"/>
    <x v="0"/>
    <x v="15"/>
    <x v="3"/>
    <x v="3"/>
    <n v="350.21999999999997"/>
    <n v="1"/>
  </r>
  <r>
    <x v="497"/>
    <x v="0"/>
    <s v="2023-2024"/>
    <x v="0"/>
    <x v="41"/>
    <x v="5"/>
    <x v="5"/>
    <n v="7320"/>
    <x v="0"/>
    <x v="9"/>
    <x v="7"/>
    <x v="7"/>
    <n v="350.41000000000008"/>
    <n v="1"/>
  </r>
  <r>
    <x v="238"/>
    <x v="2"/>
    <s v="2024-2025"/>
    <x v="0"/>
    <x v="36"/>
    <x v="4"/>
    <x v="4"/>
    <n v="3148"/>
    <x v="0"/>
    <x v="6"/>
    <x v="1"/>
    <x v="1"/>
    <n v="350.75"/>
    <n v="1"/>
  </r>
  <r>
    <x v="447"/>
    <x v="0"/>
    <s v="2023-2024"/>
    <x v="0"/>
    <x v="12"/>
    <x v="3"/>
    <x v="3"/>
    <n v="4068"/>
    <x v="0"/>
    <x v="10"/>
    <x v="1"/>
    <x v="1"/>
    <n v="353.4"/>
    <n v="1"/>
  </r>
  <r>
    <x v="665"/>
    <x v="0"/>
    <s v="2023-2024"/>
    <x v="0"/>
    <x v="91"/>
    <x v="1"/>
    <x v="1"/>
    <n v="2064"/>
    <x v="0"/>
    <x v="5"/>
    <x v="7"/>
    <x v="7"/>
    <n v="354.44"/>
    <n v="1"/>
  </r>
  <r>
    <x v="447"/>
    <x v="0"/>
    <s v="2023-2024"/>
    <x v="0"/>
    <x v="36"/>
    <x v="4"/>
    <x v="4"/>
    <n v="3148"/>
    <x v="0"/>
    <x v="6"/>
    <x v="3"/>
    <x v="3"/>
    <n v="354.67"/>
    <n v="1"/>
  </r>
  <r>
    <x v="117"/>
    <x v="2"/>
    <s v="2024-2025"/>
    <x v="0"/>
    <x v="44"/>
    <x v="4"/>
    <x v="4"/>
    <n v="3977"/>
    <x v="0"/>
    <x v="16"/>
    <x v="5"/>
    <x v="5"/>
    <n v="355.16999999999996"/>
    <n v="1"/>
  </r>
  <r>
    <x v="421"/>
    <x v="0"/>
    <s v="2023-2024"/>
    <x v="0"/>
    <x v="79"/>
    <x v="6"/>
    <x v="6"/>
    <n v="5290"/>
    <x v="0"/>
    <x v="18"/>
    <x v="4"/>
    <x v="4"/>
    <n v="355.88999999999993"/>
    <n v="1"/>
  </r>
  <r>
    <x v="546"/>
    <x v="2"/>
    <s v="2024-2025"/>
    <x v="0"/>
    <x v="77"/>
    <x v="5"/>
    <x v="5"/>
    <n v="7018"/>
    <x v="0"/>
    <x v="9"/>
    <x v="9"/>
    <x v="9"/>
    <n v="356.27"/>
    <n v="1"/>
  </r>
  <r>
    <x v="619"/>
    <x v="0"/>
    <s v="2023-2024"/>
    <x v="1"/>
    <x v="75"/>
    <x v="0"/>
    <x v="0"/>
    <n v="6450"/>
    <x v="0"/>
    <x v="20"/>
    <x v="7"/>
    <x v="7"/>
    <n v="356.68"/>
    <n v="1"/>
  </r>
  <r>
    <x v="199"/>
    <x v="0"/>
    <s v="2023-2024"/>
    <x v="0"/>
    <x v="90"/>
    <x v="3"/>
    <x v="3"/>
    <n v="4700"/>
    <x v="0"/>
    <x v="17"/>
    <x v="4"/>
    <x v="4"/>
    <n v="357.74"/>
    <n v="1"/>
  </r>
  <r>
    <x v="585"/>
    <x v="0"/>
    <s v="2023-2024"/>
    <x v="0"/>
    <x v="87"/>
    <x v="2"/>
    <x v="2"/>
    <n v="2609"/>
    <x v="0"/>
    <x v="2"/>
    <x v="3"/>
    <x v="3"/>
    <n v="357.79"/>
    <n v="1"/>
  </r>
  <r>
    <x v="28"/>
    <x v="2"/>
    <s v="2024-2025"/>
    <x v="0"/>
    <x v="13"/>
    <x v="1"/>
    <x v="1"/>
    <n v="2480"/>
    <x v="0"/>
    <x v="1"/>
    <x v="3"/>
    <x v="3"/>
    <n v="358.05"/>
    <n v="1"/>
  </r>
  <r>
    <x v="412"/>
    <x v="0"/>
    <s v="2023-2024"/>
    <x v="0"/>
    <x v="31"/>
    <x v="1"/>
    <x v="1"/>
    <n v="2116"/>
    <x v="0"/>
    <x v="4"/>
    <x v="1"/>
    <x v="1"/>
    <n v="358.43"/>
    <n v="1"/>
  </r>
  <r>
    <x v="116"/>
    <x v="2"/>
    <s v="2024-2025"/>
    <x v="0"/>
    <x v="83"/>
    <x v="0"/>
    <x v="0"/>
    <n v="6052"/>
    <x v="0"/>
    <x v="0"/>
    <x v="1"/>
    <x v="1"/>
    <n v="358.71000000000004"/>
    <n v="1"/>
  </r>
  <r>
    <x v="40"/>
    <x v="0"/>
    <s v="2023-2024"/>
    <x v="1"/>
    <x v="85"/>
    <x v="0"/>
    <x v="0"/>
    <n v="6530"/>
    <x v="0"/>
    <x v="20"/>
    <x v="5"/>
    <x v="5"/>
    <n v="358.81999999999994"/>
    <n v="1"/>
  </r>
  <r>
    <x v="679"/>
    <x v="0"/>
    <s v="2023-2024"/>
    <x v="0"/>
    <x v="23"/>
    <x v="1"/>
    <x v="1"/>
    <n v="2650"/>
    <x v="0"/>
    <x v="11"/>
    <x v="4"/>
    <x v="4"/>
    <n v="359.03999999999996"/>
    <n v="1"/>
  </r>
  <r>
    <x v="349"/>
    <x v="1"/>
    <s v="2022-2023"/>
    <x v="0"/>
    <x v="40"/>
    <x v="4"/>
    <x v="4"/>
    <n v="3353"/>
    <x v="0"/>
    <x v="8"/>
    <x v="2"/>
    <x v="2"/>
    <n v="359.22"/>
    <n v="1"/>
  </r>
  <r>
    <x v="134"/>
    <x v="0"/>
    <s v="2023-2024"/>
    <x v="1"/>
    <x v="3"/>
    <x v="3"/>
    <x v="3"/>
    <n v="4220"/>
    <x v="0"/>
    <x v="3"/>
    <x v="0"/>
    <x v="0"/>
    <n v="359.29"/>
    <n v="1"/>
  </r>
  <r>
    <x v="702"/>
    <x v="0"/>
    <s v="2023-2024"/>
    <x v="0"/>
    <x v="70"/>
    <x v="4"/>
    <x v="4"/>
    <n v="3400"/>
    <x v="0"/>
    <x v="8"/>
    <x v="9"/>
    <x v="9"/>
    <n v="359.63"/>
    <n v="1"/>
  </r>
  <r>
    <x v="567"/>
    <x v="0"/>
    <s v="2023-2024"/>
    <x v="0"/>
    <x v="57"/>
    <x v="6"/>
    <x v="6"/>
    <n v="5082"/>
    <x v="0"/>
    <x v="13"/>
    <x v="7"/>
    <x v="7"/>
    <n v="359.75"/>
    <n v="1"/>
  </r>
  <r>
    <x v="109"/>
    <x v="0"/>
    <s v="2023-2024"/>
    <x v="0"/>
    <x v="90"/>
    <x v="3"/>
    <x v="3"/>
    <n v="4700"/>
    <x v="0"/>
    <x v="17"/>
    <x v="0"/>
    <x v="0"/>
    <n v="359.89"/>
    <n v="1"/>
  </r>
  <r>
    <x v="609"/>
    <x v="0"/>
    <s v="2023-2024"/>
    <x v="0"/>
    <x v="1"/>
    <x v="1"/>
    <x v="1"/>
    <n v="2478"/>
    <x v="0"/>
    <x v="1"/>
    <x v="3"/>
    <x v="3"/>
    <n v="360.52"/>
    <n v="1"/>
  </r>
  <r>
    <x v="482"/>
    <x v="2"/>
    <s v="2024-2025"/>
    <x v="1"/>
    <x v="21"/>
    <x v="3"/>
    <x v="3"/>
    <n v="4012"/>
    <x v="0"/>
    <x v="10"/>
    <x v="4"/>
    <x v="4"/>
    <n v="360.75"/>
    <n v="1"/>
  </r>
  <r>
    <x v="598"/>
    <x v="1"/>
    <s v="2022-2023"/>
    <x v="0"/>
    <x v="80"/>
    <x v="0"/>
    <x v="0"/>
    <n v="6109"/>
    <x v="0"/>
    <x v="14"/>
    <x v="7"/>
    <x v="7"/>
    <n v="361.15000000000003"/>
    <n v="1"/>
  </r>
  <r>
    <x v="397"/>
    <x v="0"/>
    <s v="2023-2024"/>
    <x v="0"/>
    <x v="34"/>
    <x v="4"/>
    <x v="4"/>
    <n v="3018"/>
    <x v="0"/>
    <x v="7"/>
    <x v="3"/>
    <x v="3"/>
    <n v="361.7"/>
    <n v="1"/>
  </r>
  <r>
    <x v="311"/>
    <x v="0"/>
    <s v="2023-2024"/>
    <x v="0"/>
    <x v="19"/>
    <x v="1"/>
    <x v="1"/>
    <n v="2800"/>
    <x v="0"/>
    <x v="11"/>
    <x v="1"/>
    <x v="1"/>
    <n v="361.81"/>
    <n v="1"/>
  </r>
  <r>
    <x v="507"/>
    <x v="0"/>
    <s v="2023-2024"/>
    <x v="0"/>
    <x v="19"/>
    <x v="1"/>
    <x v="1"/>
    <n v="2800"/>
    <x v="0"/>
    <x v="11"/>
    <x v="5"/>
    <x v="5"/>
    <n v="362.14000000000004"/>
    <n v="1"/>
  </r>
  <r>
    <x v="634"/>
    <x v="1"/>
    <s v="2022-2023"/>
    <x v="1"/>
    <x v="75"/>
    <x v="0"/>
    <x v="0"/>
    <n v="6450"/>
    <x v="0"/>
    <x v="20"/>
    <x v="3"/>
    <x v="3"/>
    <n v="362.64"/>
    <n v="1"/>
  </r>
  <r>
    <x v="347"/>
    <x v="0"/>
    <s v="2023-2024"/>
    <x v="0"/>
    <x v="65"/>
    <x v="1"/>
    <x v="1"/>
    <n v="2131"/>
    <x v="0"/>
    <x v="4"/>
    <x v="7"/>
    <x v="7"/>
    <n v="363.16"/>
    <n v="1"/>
  </r>
  <r>
    <x v="630"/>
    <x v="0"/>
    <s v="2023-2024"/>
    <x v="1"/>
    <x v="81"/>
    <x v="3"/>
    <x v="3"/>
    <n v="4680"/>
    <x v="0"/>
    <x v="17"/>
    <x v="0"/>
    <x v="0"/>
    <n v="363.72"/>
    <n v="1"/>
  </r>
  <r>
    <x v="551"/>
    <x v="0"/>
    <s v="2023-2024"/>
    <x v="0"/>
    <x v="64"/>
    <x v="1"/>
    <x v="1"/>
    <n v="2350"/>
    <x v="0"/>
    <x v="1"/>
    <x v="3"/>
    <x v="3"/>
    <n v="364.21999999999997"/>
    <n v="1"/>
  </r>
  <r>
    <x v="663"/>
    <x v="0"/>
    <s v="2023-2024"/>
    <x v="0"/>
    <x v="56"/>
    <x v="1"/>
    <x v="1"/>
    <n v="2795"/>
    <x v="0"/>
    <x v="11"/>
    <x v="6"/>
    <x v="6"/>
    <n v="364.51"/>
    <n v="1"/>
  </r>
  <r>
    <x v="114"/>
    <x v="0"/>
    <s v="2023-2024"/>
    <x v="0"/>
    <x v="48"/>
    <x v="3"/>
    <x v="3"/>
    <n v="4566"/>
    <x v="0"/>
    <x v="15"/>
    <x v="1"/>
    <x v="1"/>
    <n v="364.65"/>
    <n v="1"/>
  </r>
  <r>
    <x v="628"/>
    <x v="0"/>
    <s v="2023-2024"/>
    <x v="1"/>
    <x v="85"/>
    <x v="0"/>
    <x v="0"/>
    <n v="6530"/>
    <x v="0"/>
    <x v="20"/>
    <x v="0"/>
    <x v="0"/>
    <n v="364.90000000000003"/>
    <n v="1"/>
  </r>
  <r>
    <x v="105"/>
    <x v="0"/>
    <s v="2023-2024"/>
    <x v="0"/>
    <x v="59"/>
    <x v="3"/>
    <x v="3"/>
    <n v="4509"/>
    <x v="0"/>
    <x v="3"/>
    <x v="5"/>
    <x v="5"/>
    <n v="366.19000000000005"/>
    <n v="1"/>
  </r>
  <r>
    <x v="453"/>
    <x v="0"/>
    <s v="2023-2024"/>
    <x v="0"/>
    <x v="2"/>
    <x v="2"/>
    <x v="2"/>
    <n v="2617"/>
    <x v="0"/>
    <x v="2"/>
    <x v="3"/>
    <x v="3"/>
    <n v="366.24"/>
    <n v="1"/>
  </r>
  <r>
    <x v="467"/>
    <x v="0"/>
    <s v="2023-2024"/>
    <x v="1"/>
    <x v="87"/>
    <x v="2"/>
    <x v="2"/>
    <n v="2609"/>
    <x v="0"/>
    <x v="2"/>
    <x v="1"/>
    <x v="1"/>
    <n v="366.37"/>
    <n v="1"/>
  </r>
  <r>
    <x v="520"/>
    <x v="0"/>
    <s v="2023-2024"/>
    <x v="0"/>
    <x v="10"/>
    <x v="4"/>
    <x v="4"/>
    <n v="3551"/>
    <x v="0"/>
    <x v="8"/>
    <x v="2"/>
    <x v="2"/>
    <n v="366.39"/>
    <n v="1"/>
  </r>
  <r>
    <x v="676"/>
    <x v="1"/>
    <s v="2022-2023"/>
    <x v="1"/>
    <x v="4"/>
    <x v="1"/>
    <x v="1"/>
    <n v="2154"/>
    <x v="0"/>
    <x v="4"/>
    <x v="5"/>
    <x v="5"/>
    <n v="367.08000000000004"/>
    <n v="1"/>
  </r>
  <r>
    <x v="355"/>
    <x v="0"/>
    <s v="2023-2024"/>
    <x v="1"/>
    <x v="74"/>
    <x v="1"/>
    <x v="1"/>
    <n v="2485"/>
    <x v="0"/>
    <x v="1"/>
    <x v="4"/>
    <x v="4"/>
    <n v="367.46000000000004"/>
    <n v="1"/>
  </r>
  <r>
    <x v="500"/>
    <x v="1"/>
    <s v="2022-2023"/>
    <x v="1"/>
    <x v="4"/>
    <x v="1"/>
    <x v="1"/>
    <n v="2154"/>
    <x v="0"/>
    <x v="4"/>
    <x v="2"/>
    <x v="2"/>
    <n v="367.59000000000003"/>
    <n v="1"/>
  </r>
  <r>
    <x v="445"/>
    <x v="0"/>
    <s v="2023-2024"/>
    <x v="0"/>
    <x v="66"/>
    <x v="3"/>
    <x v="3"/>
    <n v="4883"/>
    <x v="0"/>
    <x v="12"/>
    <x v="7"/>
    <x v="7"/>
    <n v="368.1"/>
    <n v="1"/>
  </r>
  <r>
    <x v="572"/>
    <x v="0"/>
    <s v="2023-2024"/>
    <x v="1"/>
    <x v="21"/>
    <x v="3"/>
    <x v="3"/>
    <n v="4012"/>
    <x v="0"/>
    <x v="10"/>
    <x v="2"/>
    <x v="2"/>
    <n v="368.3"/>
    <n v="1"/>
  </r>
  <r>
    <x v="199"/>
    <x v="0"/>
    <s v="2023-2024"/>
    <x v="0"/>
    <x v="86"/>
    <x v="0"/>
    <x v="0"/>
    <n v="6725"/>
    <x v="0"/>
    <x v="20"/>
    <x v="7"/>
    <x v="7"/>
    <n v="369.26000000000005"/>
    <n v="1"/>
  </r>
  <r>
    <x v="44"/>
    <x v="0"/>
    <s v="2023-2024"/>
    <x v="0"/>
    <x v="53"/>
    <x v="3"/>
    <x v="3"/>
    <n v="4119"/>
    <x v="0"/>
    <x v="10"/>
    <x v="1"/>
    <x v="1"/>
    <n v="369.36"/>
    <n v="1"/>
  </r>
  <r>
    <x v="358"/>
    <x v="1"/>
    <s v="2022-2023"/>
    <x v="0"/>
    <x v="3"/>
    <x v="3"/>
    <x v="3"/>
    <n v="4220"/>
    <x v="0"/>
    <x v="3"/>
    <x v="3"/>
    <x v="3"/>
    <n v="369.64"/>
    <n v="1"/>
  </r>
  <r>
    <x v="475"/>
    <x v="0"/>
    <s v="2023-2024"/>
    <x v="1"/>
    <x v="68"/>
    <x v="7"/>
    <x v="7"/>
    <n v="800"/>
    <x v="0"/>
    <x v="19"/>
    <x v="3"/>
    <x v="3"/>
    <n v="369.79999999999995"/>
    <n v="1"/>
  </r>
  <r>
    <x v="244"/>
    <x v="0"/>
    <s v="2023-2024"/>
    <x v="1"/>
    <x v="9"/>
    <x v="4"/>
    <x v="4"/>
    <n v="3076"/>
    <x v="0"/>
    <x v="7"/>
    <x v="8"/>
    <x v="8"/>
    <n v="370.91"/>
    <n v="1"/>
  </r>
  <r>
    <x v="280"/>
    <x v="2"/>
    <s v="2024-2025"/>
    <x v="0"/>
    <x v="63"/>
    <x v="1"/>
    <x v="1"/>
    <n v="2015"/>
    <x v="0"/>
    <x v="5"/>
    <x v="3"/>
    <x v="3"/>
    <n v="371.1"/>
    <n v="1"/>
  </r>
  <r>
    <x v="132"/>
    <x v="0"/>
    <s v="2023-2024"/>
    <x v="0"/>
    <x v="92"/>
    <x v="3"/>
    <x v="3"/>
    <n v="4305"/>
    <x v="0"/>
    <x v="3"/>
    <x v="1"/>
    <x v="1"/>
    <n v="371.23"/>
    <n v="1"/>
  </r>
  <r>
    <x v="626"/>
    <x v="2"/>
    <s v="2024-2025"/>
    <x v="1"/>
    <x v="11"/>
    <x v="5"/>
    <x v="5"/>
    <n v="7010"/>
    <x v="0"/>
    <x v="9"/>
    <x v="0"/>
    <x v="0"/>
    <n v="371.64"/>
    <n v="1"/>
  </r>
  <r>
    <x v="109"/>
    <x v="0"/>
    <s v="2023-2024"/>
    <x v="0"/>
    <x v="47"/>
    <x v="1"/>
    <x v="1"/>
    <n v="2101"/>
    <x v="0"/>
    <x v="4"/>
    <x v="1"/>
    <x v="1"/>
    <n v="371.73"/>
    <n v="1"/>
  </r>
  <r>
    <x v="543"/>
    <x v="0"/>
    <s v="2023-2024"/>
    <x v="1"/>
    <x v="24"/>
    <x v="1"/>
    <x v="1"/>
    <n v="2120"/>
    <x v="0"/>
    <x v="4"/>
    <x v="7"/>
    <x v="7"/>
    <n v="372.48000000000008"/>
    <n v="1"/>
  </r>
  <r>
    <x v="481"/>
    <x v="2"/>
    <s v="2024-2025"/>
    <x v="0"/>
    <x v="91"/>
    <x v="1"/>
    <x v="1"/>
    <n v="2064"/>
    <x v="0"/>
    <x v="5"/>
    <x v="0"/>
    <x v="0"/>
    <n v="372.65"/>
    <n v="1"/>
  </r>
  <r>
    <x v="413"/>
    <x v="2"/>
    <s v="2024-2025"/>
    <x v="0"/>
    <x v="76"/>
    <x v="1"/>
    <x v="1"/>
    <n v="2031"/>
    <x v="0"/>
    <x v="5"/>
    <x v="3"/>
    <x v="3"/>
    <n v="372.74"/>
    <n v="1"/>
  </r>
  <r>
    <x v="185"/>
    <x v="0"/>
    <s v="2023-2024"/>
    <x v="0"/>
    <x v="36"/>
    <x v="4"/>
    <x v="4"/>
    <n v="3148"/>
    <x v="0"/>
    <x v="6"/>
    <x v="0"/>
    <x v="0"/>
    <n v="372.78"/>
    <n v="1"/>
  </r>
  <r>
    <x v="423"/>
    <x v="1"/>
    <s v="2022-2023"/>
    <x v="1"/>
    <x v="4"/>
    <x v="1"/>
    <x v="1"/>
    <n v="2154"/>
    <x v="0"/>
    <x v="4"/>
    <x v="9"/>
    <x v="9"/>
    <n v="373.36"/>
    <n v="1"/>
  </r>
  <r>
    <x v="336"/>
    <x v="0"/>
    <s v="2023-2024"/>
    <x v="0"/>
    <x v="53"/>
    <x v="3"/>
    <x v="3"/>
    <n v="4119"/>
    <x v="0"/>
    <x v="10"/>
    <x v="5"/>
    <x v="5"/>
    <n v="374.38"/>
    <n v="1"/>
  </r>
  <r>
    <x v="607"/>
    <x v="0"/>
    <s v="2023-2024"/>
    <x v="1"/>
    <x v="28"/>
    <x v="1"/>
    <x v="1"/>
    <n v="2830"/>
    <x v="0"/>
    <x v="11"/>
    <x v="3"/>
    <x v="3"/>
    <n v="374.61"/>
    <n v="1"/>
  </r>
  <r>
    <x v="205"/>
    <x v="0"/>
    <s v="2023-2024"/>
    <x v="0"/>
    <x v="73"/>
    <x v="6"/>
    <x v="6"/>
    <n v="5607"/>
    <x v="0"/>
    <x v="18"/>
    <x v="0"/>
    <x v="0"/>
    <n v="374.75"/>
    <n v="1"/>
  </r>
  <r>
    <x v="135"/>
    <x v="0"/>
    <s v="2023-2024"/>
    <x v="0"/>
    <x v="47"/>
    <x v="1"/>
    <x v="1"/>
    <n v="2101"/>
    <x v="0"/>
    <x v="4"/>
    <x v="6"/>
    <x v="6"/>
    <n v="374.93999999999994"/>
    <n v="1"/>
  </r>
  <r>
    <x v="161"/>
    <x v="0"/>
    <s v="2023-2024"/>
    <x v="0"/>
    <x v="55"/>
    <x v="3"/>
    <x v="3"/>
    <n v="4703"/>
    <x v="0"/>
    <x v="17"/>
    <x v="3"/>
    <x v="3"/>
    <n v="375.65"/>
    <n v="1"/>
  </r>
  <r>
    <x v="503"/>
    <x v="0"/>
    <s v="2023-2024"/>
    <x v="0"/>
    <x v="54"/>
    <x v="4"/>
    <x v="4"/>
    <n v="3030"/>
    <x v="0"/>
    <x v="7"/>
    <x v="4"/>
    <x v="4"/>
    <n v="376.09000000000003"/>
    <n v="1"/>
  </r>
  <r>
    <x v="306"/>
    <x v="2"/>
    <s v="2024-2025"/>
    <x v="0"/>
    <x v="31"/>
    <x v="1"/>
    <x v="1"/>
    <n v="2116"/>
    <x v="0"/>
    <x v="4"/>
    <x v="3"/>
    <x v="3"/>
    <n v="376.5"/>
    <n v="1"/>
  </r>
  <r>
    <x v="392"/>
    <x v="2"/>
    <s v="2024-2025"/>
    <x v="0"/>
    <x v="13"/>
    <x v="1"/>
    <x v="1"/>
    <n v="2480"/>
    <x v="0"/>
    <x v="1"/>
    <x v="1"/>
    <x v="1"/>
    <n v="376.57"/>
    <n v="1"/>
  </r>
  <r>
    <x v="64"/>
    <x v="1"/>
    <s v="2022-2023"/>
    <x v="1"/>
    <x v="22"/>
    <x v="1"/>
    <x v="1"/>
    <n v="2539"/>
    <x v="0"/>
    <x v="2"/>
    <x v="4"/>
    <x v="4"/>
    <n v="376.58000000000004"/>
    <n v="1"/>
  </r>
  <r>
    <x v="504"/>
    <x v="2"/>
    <s v="2024-2025"/>
    <x v="0"/>
    <x v="56"/>
    <x v="1"/>
    <x v="1"/>
    <n v="2795"/>
    <x v="0"/>
    <x v="11"/>
    <x v="1"/>
    <x v="1"/>
    <n v="376.85"/>
    <n v="1"/>
  </r>
  <r>
    <x v="248"/>
    <x v="0"/>
    <s v="2023-2024"/>
    <x v="0"/>
    <x v="48"/>
    <x v="3"/>
    <x v="3"/>
    <n v="4566"/>
    <x v="0"/>
    <x v="15"/>
    <x v="9"/>
    <x v="9"/>
    <n v="377.12"/>
    <n v="1"/>
  </r>
  <r>
    <x v="313"/>
    <x v="0"/>
    <s v="2023-2024"/>
    <x v="1"/>
    <x v="96"/>
    <x v="4"/>
    <x v="4"/>
    <n v="3690"/>
    <x v="0"/>
    <x v="16"/>
    <x v="4"/>
    <x v="4"/>
    <n v="377.44"/>
    <n v="1"/>
  </r>
  <r>
    <x v="79"/>
    <x v="0"/>
    <s v="2023-2024"/>
    <x v="0"/>
    <x v="1"/>
    <x v="1"/>
    <x v="1"/>
    <n v="2478"/>
    <x v="0"/>
    <x v="1"/>
    <x v="5"/>
    <x v="5"/>
    <n v="377.54"/>
    <n v="1"/>
  </r>
  <r>
    <x v="718"/>
    <x v="0"/>
    <s v="2023-2024"/>
    <x v="0"/>
    <x v="32"/>
    <x v="6"/>
    <x v="6"/>
    <n v="5169"/>
    <x v="0"/>
    <x v="13"/>
    <x v="9"/>
    <x v="9"/>
    <n v="378.07000000000005"/>
    <n v="1"/>
  </r>
  <r>
    <x v="608"/>
    <x v="2"/>
    <s v="2024-2025"/>
    <x v="0"/>
    <x v="78"/>
    <x v="1"/>
    <x v="1"/>
    <n v="2141"/>
    <x v="0"/>
    <x v="4"/>
    <x v="3"/>
    <x v="3"/>
    <n v="378.7"/>
    <n v="1"/>
  </r>
  <r>
    <x v="166"/>
    <x v="0"/>
    <s v="2023-2024"/>
    <x v="0"/>
    <x v="27"/>
    <x v="4"/>
    <x v="4"/>
    <n v="3066"/>
    <x v="0"/>
    <x v="7"/>
    <x v="5"/>
    <x v="5"/>
    <n v="378.71999999999997"/>
    <n v="1"/>
  </r>
  <r>
    <x v="72"/>
    <x v="2"/>
    <s v="2024-2025"/>
    <x v="0"/>
    <x v="60"/>
    <x v="1"/>
    <x v="1"/>
    <n v="2541"/>
    <x v="0"/>
    <x v="2"/>
    <x v="1"/>
    <x v="1"/>
    <n v="379.01"/>
    <n v="1"/>
  </r>
  <r>
    <x v="550"/>
    <x v="0"/>
    <s v="2023-2024"/>
    <x v="1"/>
    <x v="76"/>
    <x v="1"/>
    <x v="1"/>
    <n v="2031"/>
    <x v="0"/>
    <x v="5"/>
    <x v="1"/>
    <x v="1"/>
    <n v="379.43"/>
    <n v="1"/>
  </r>
  <r>
    <x v="564"/>
    <x v="0"/>
    <s v="2023-2024"/>
    <x v="0"/>
    <x v="84"/>
    <x v="3"/>
    <x v="3"/>
    <n v="4215"/>
    <x v="0"/>
    <x v="3"/>
    <x v="7"/>
    <x v="7"/>
    <n v="379.5200000000001"/>
    <n v="1"/>
  </r>
  <r>
    <x v="543"/>
    <x v="0"/>
    <s v="2023-2024"/>
    <x v="1"/>
    <x v="24"/>
    <x v="1"/>
    <x v="1"/>
    <n v="2120"/>
    <x v="0"/>
    <x v="4"/>
    <x v="0"/>
    <x v="0"/>
    <n v="379.57000000000005"/>
    <n v="1"/>
  </r>
  <r>
    <x v="632"/>
    <x v="2"/>
    <s v="2024-2025"/>
    <x v="0"/>
    <x v="60"/>
    <x v="1"/>
    <x v="1"/>
    <n v="2541"/>
    <x v="0"/>
    <x v="2"/>
    <x v="7"/>
    <x v="7"/>
    <n v="380.3"/>
    <n v="1"/>
  </r>
  <r>
    <x v="518"/>
    <x v="0"/>
    <s v="2023-2024"/>
    <x v="0"/>
    <x v="47"/>
    <x v="1"/>
    <x v="1"/>
    <n v="2101"/>
    <x v="0"/>
    <x v="4"/>
    <x v="2"/>
    <x v="2"/>
    <n v="380.59000000000003"/>
    <n v="1"/>
  </r>
  <r>
    <x v="129"/>
    <x v="0"/>
    <s v="2023-2024"/>
    <x v="1"/>
    <x v="40"/>
    <x v="4"/>
    <x v="4"/>
    <n v="3353"/>
    <x v="0"/>
    <x v="8"/>
    <x v="3"/>
    <x v="3"/>
    <n v="380.96999999999997"/>
    <n v="1"/>
  </r>
  <r>
    <x v="171"/>
    <x v="1"/>
    <s v="2022-2023"/>
    <x v="0"/>
    <x v="19"/>
    <x v="1"/>
    <x v="1"/>
    <n v="2800"/>
    <x v="0"/>
    <x v="11"/>
    <x v="3"/>
    <x v="3"/>
    <n v="381.15"/>
    <n v="1"/>
  </r>
  <r>
    <x v="285"/>
    <x v="1"/>
    <s v="2022-2023"/>
    <x v="0"/>
    <x v="40"/>
    <x v="4"/>
    <x v="4"/>
    <n v="3353"/>
    <x v="0"/>
    <x v="8"/>
    <x v="1"/>
    <x v="1"/>
    <n v="381.49"/>
    <n v="1"/>
  </r>
  <r>
    <x v="21"/>
    <x v="1"/>
    <s v="2022-2023"/>
    <x v="0"/>
    <x v="23"/>
    <x v="1"/>
    <x v="1"/>
    <n v="2650"/>
    <x v="0"/>
    <x v="11"/>
    <x v="6"/>
    <x v="6"/>
    <n v="382.07"/>
    <n v="1"/>
  </r>
  <r>
    <x v="52"/>
    <x v="2"/>
    <s v="2024-2025"/>
    <x v="1"/>
    <x v="65"/>
    <x v="1"/>
    <x v="1"/>
    <n v="2131"/>
    <x v="0"/>
    <x v="4"/>
    <x v="5"/>
    <x v="5"/>
    <n v="382.42000000000007"/>
    <n v="1"/>
  </r>
  <r>
    <x v="425"/>
    <x v="2"/>
    <s v="2024-2025"/>
    <x v="0"/>
    <x v="76"/>
    <x v="1"/>
    <x v="1"/>
    <n v="2031"/>
    <x v="0"/>
    <x v="5"/>
    <x v="9"/>
    <x v="9"/>
    <n v="383.53"/>
    <n v="1"/>
  </r>
  <r>
    <x v="82"/>
    <x v="2"/>
    <s v="2024-2025"/>
    <x v="0"/>
    <x v="78"/>
    <x v="1"/>
    <x v="1"/>
    <n v="2141"/>
    <x v="0"/>
    <x v="4"/>
    <x v="1"/>
    <x v="1"/>
    <n v="384.1"/>
    <n v="1"/>
  </r>
  <r>
    <x v="690"/>
    <x v="1"/>
    <s v="2022-2023"/>
    <x v="0"/>
    <x v="90"/>
    <x v="3"/>
    <x v="3"/>
    <n v="4700"/>
    <x v="0"/>
    <x v="17"/>
    <x v="3"/>
    <x v="3"/>
    <n v="385.87"/>
    <n v="1"/>
  </r>
  <r>
    <x v="91"/>
    <x v="0"/>
    <s v="2023-2024"/>
    <x v="0"/>
    <x v="1"/>
    <x v="1"/>
    <x v="1"/>
    <n v="2478"/>
    <x v="0"/>
    <x v="1"/>
    <x v="6"/>
    <x v="6"/>
    <n v="386.15"/>
    <n v="1"/>
  </r>
  <r>
    <x v="276"/>
    <x v="0"/>
    <s v="2023-2024"/>
    <x v="1"/>
    <x v="29"/>
    <x v="4"/>
    <x v="4"/>
    <n v="3500"/>
    <x v="0"/>
    <x v="8"/>
    <x v="3"/>
    <x v="3"/>
    <n v="386.16999999999996"/>
    <n v="1"/>
  </r>
  <r>
    <x v="549"/>
    <x v="1"/>
    <s v="2022-2023"/>
    <x v="1"/>
    <x v="11"/>
    <x v="5"/>
    <x v="5"/>
    <n v="7010"/>
    <x v="0"/>
    <x v="9"/>
    <x v="4"/>
    <x v="4"/>
    <n v="386.58000000000004"/>
    <n v="1"/>
  </r>
  <r>
    <x v="115"/>
    <x v="0"/>
    <s v="2023-2024"/>
    <x v="0"/>
    <x v="56"/>
    <x v="1"/>
    <x v="1"/>
    <n v="2795"/>
    <x v="0"/>
    <x v="11"/>
    <x v="1"/>
    <x v="1"/>
    <n v="386.64"/>
    <n v="1"/>
  </r>
  <r>
    <x v="205"/>
    <x v="0"/>
    <s v="2023-2024"/>
    <x v="0"/>
    <x v="80"/>
    <x v="0"/>
    <x v="0"/>
    <n v="6109"/>
    <x v="0"/>
    <x v="14"/>
    <x v="3"/>
    <x v="3"/>
    <n v="386.95"/>
    <n v="1"/>
  </r>
  <r>
    <x v="65"/>
    <x v="2"/>
    <s v="2024-2025"/>
    <x v="0"/>
    <x v="39"/>
    <x v="0"/>
    <x v="0"/>
    <n v="6330"/>
    <x v="0"/>
    <x v="14"/>
    <x v="4"/>
    <x v="4"/>
    <n v="387.33"/>
    <n v="1"/>
  </r>
  <r>
    <x v="681"/>
    <x v="2"/>
    <s v="2024-2025"/>
    <x v="0"/>
    <x v="70"/>
    <x v="4"/>
    <x v="4"/>
    <n v="3400"/>
    <x v="0"/>
    <x v="8"/>
    <x v="4"/>
    <x v="4"/>
    <n v="387.6"/>
    <n v="1"/>
  </r>
  <r>
    <x v="403"/>
    <x v="0"/>
    <s v="2023-2024"/>
    <x v="0"/>
    <x v="51"/>
    <x v="4"/>
    <x v="4"/>
    <n v="3630"/>
    <x v="0"/>
    <x v="16"/>
    <x v="9"/>
    <x v="9"/>
    <n v="388.59"/>
    <n v="1"/>
  </r>
  <r>
    <x v="171"/>
    <x v="1"/>
    <s v="2022-2023"/>
    <x v="1"/>
    <x v="65"/>
    <x v="1"/>
    <x v="1"/>
    <n v="2131"/>
    <x v="0"/>
    <x v="4"/>
    <x v="3"/>
    <x v="3"/>
    <n v="389.97"/>
    <n v="1"/>
  </r>
  <r>
    <x v="495"/>
    <x v="2"/>
    <s v="2024-2025"/>
    <x v="0"/>
    <x v="27"/>
    <x v="4"/>
    <x v="4"/>
    <n v="3066"/>
    <x v="0"/>
    <x v="7"/>
    <x v="3"/>
    <x v="3"/>
    <n v="390.13000000000005"/>
    <n v="1"/>
  </r>
  <r>
    <x v="21"/>
    <x v="1"/>
    <s v="2022-2023"/>
    <x v="0"/>
    <x v="55"/>
    <x v="3"/>
    <x v="3"/>
    <n v="4703"/>
    <x v="0"/>
    <x v="17"/>
    <x v="9"/>
    <x v="9"/>
    <n v="390.86"/>
    <n v="1"/>
  </r>
  <r>
    <x v="684"/>
    <x v="2"/>
    <s v="2024-2025"/>
    <x v="1"/>
    <x v="21"/>
    <x v="3"/>
    <x v="3"/>
    <n v="4012"/>
    <x v="0"/>
    <x v="10"/>
    <x v="4"/>
    <x v="4"/>
    <n v="391.47"/>
    <n v="1"/>
  </r>
  <r>
    <x v="662"/>
    <x v="2"/>
    <s v="2024-2025"/>
    <x v="0"/>
    <x v="15"/>
    <x v="1"/>
    <x v="1"/>
    <n v="2020"/>
    <x v="0"/>
    <x v="5"/>
    <x v="2"/>
    <x v="2"/>
    <n v="391.5"/>
    <n v="1"/>
  </r>
  <r>
    <x v="172"/>
    <x v="1"/>
    <s v="2022-2023"/>
    <x v="0"/>
    <x v="15"/>
    <x v="1"/>
    <x v="1"/>
    <n v="2020"/>
    <x v="0"/>
    <x v="5"/>
    <x v="7"/>
    <x v="7"/>
    <n v="393.64"/>
    <n v="1"/>
  </r>
  <r>
    <x v="521"/>
    <x v="0"/>
    <s v="2023-2024"/>
    <x v="1"/>
    <x v="75"/>
    <x v="0"/>
    <x v="0"/>
    <n v="6450"/>
    <x v="0"/>
    <x v="20"/>
    <x v="0"/>
    <x v="0"/>
    <n v="393.67999999999995"/>
    <n v="1"/>
  </r>
  <r>
    <x v="389"/>
    <x v="2"/>
    <s v="2024-2025"/>
    <x v="0"/>
    <x v="80"/>
    <x v="0"/>
    <x v="0"/>
    <n v="6109"/>
    <x v="0"/>
    <x v="14"/>
    <x v="4"/>
    <x v="4"/>
    <n v="393.69"/>
    <n v="1"/>
  </r>
  <r>
    <x v="368"/>
    <x v="2"/>
    <s v="2024-2025"/>
    <x v="0"/>
    <x v="32"/>
    <x v="6"/>
    <x v="6"/>
    <n v="5169"/>
    <x v="0"/>
    <x v="13"/>
    <x v="3"/>
    <x v="3"/>
    <n v="394.43"/>
    <n v="1"/>
  </r>
  <r>
    <x v="655"/>
    <x v="0"/>
    <s v="2023-2024"/>
    <x v="1"/>
    <x v="11"/>
    <x v="5"/>
    <x v="5"/>
    <n v="7010"/>
    <x v="0"/>
    <x v="9"/>
    <x v="9"/>
    <x v="9"/>
    <n v="394.56"/>
    <n v="1"/>
  </r>
  <r>
    <x v="583"/>
    <x v="2"/>
    <s v="2024-2025"/>
    <x v="0"/>
    <x v="77"/>
    <x v="5"/>
    <x v="5"/>
    <n v="7018"/>
    <x v="0"/>
    <x v="9"/>
    <x v="4"/>
    <x v="4"/>
    <n v="395.26"/>
    <n v="1"/>
  </r>
  <r>
    <x v="494"/>
    <x v="2"/>
    <s v="2024-2025"/>
    <x v="1"/>
    <x v="29"/>
    <x v="4"/>
    <x v="4"/>
    <n v="3500"/>
    <x v="0"/>
    <x v="8"/>
    <x v="0"/>
    <x v="0"/>
    <n v="395.43999999999994"/>
    <n v="1"/>
  </r>
  <r>
    <x v="482"/>
    <x v="2"/>
    <s v="2024-2025"/>
    <x v="1"/>
    <x v="14"/>
    <x v="1"/>
    <x v="1"/>
    <n v="2790"/>
    <x v="0"/>
    <x v="11"/>
    <x v="4"/>
    <x v="4"/>
    <n v="395.53"/>
    <n v="1"/>
  </r>
  <r>
    <x v="341"/>
    <x v="1"/>
    <s v="2022-2023"/>
    <x v="0"/>
    <x v="50"/>
    <x v="4"/>
    <x v="4"/>
    <n v="3179"/>
    <x v="0"/>
    <x v="6"/>
    <x v="3"/>
    <x v="3"/>
    <n v="395.63000000000005"/>
    <n v="1"/>
  </r>
  <r>
    <x v="698"/>
    <x v="2"/>
    <s v="2024-2025"/>
    <x v="0"/>
    <x v="45"/>
    <x v="3"/>
    <x v="3"/>
    <n v="4570"/>
    <x v="0"/>
    <x v="15"/>
    <x v="9"/>
    <x v="9"/>
    <n v="395.74"/>
    <n v="1"/>
  </r>
  <r>
    <x v="140"/>
    <x v="0"/>
    <s v="2023-2024"/>
    <x v="0"/>
    <x v="45"/>
    <x v="3"/>
    <x v="3"/>
    <n v="4570"/>
    <x v="0"/>
    <x v="15"/>
    <x v="5"/>
    <x v="5"/>
    <n v="395.97"/>
    <n v="1"/>
  </r>
  <r>
    <x v="408"/>
    <x v="1"/>
    <s v="2022-2023"/>
    <x v="0"/>
    <x v="94"/>
    <x v="5"/>
    <x v="5"/>
    <n v="7250"/>
    <x v="0"/>
    <x v="9"/>
    <x v="7"/>
    <x v="7"/>
    <n v="396.54000000000008"/>
    <n v="1"/>
  </r>
  <r>
    <x v="244"/>
    <x v="0"/>
    <s v="2023-2024"/>
    <x v="0"/>
    <x v="80"/>
    <x v="0"/>
    <x v="0"/>
    <n v="6109"/>
    <x v="0"/>
    <x v="14"/>
    <x v="5"/>
    <x v="5"/>
    <n v="397.83"/>
    <n v="1"/>
  </r>
  <r>
    <x v="78"/>
    <x v="0"/>
    <s v="2023-2024"/>
    <x v="0"/>
    <x v="60"/>
    <x v="1"/>
    <x v="1"/>
    <n v="2541"/>
    <x v="0"/>
    <x v="2"/>
    <x v="5"/>
    <x v="5"/>
    <n v="398.48"/>
    <n v="1"/>
  </r>
  <r>
    <x v="497"/>
    <x v="0"/>
    <s v="2023-2024"/>
    <x v="0"/>
    <x v="64"/>
    <x v="1"/>
    <x v="1"/>
    <n v="2350"/>
    <x v="0"/>
    <x v="1"/>
    <x v="6"/>
    <x v="6"/>
    <n v="398.57000000000005"/>
    <n v="1"/>
  </r>
  <r>
    <x v="258"/>
    <x v="0"/>
    <s v="2023-2024"/>
    <x v="0"/>
    <x v="63"/>
    <x v="1"/>
    <x v="1"/>
    <n v="2015"/>
    <x v="0"/>
    <x v="5"/>
    <x v="6"/>
    <x v="6"/>
    <n v="398.90999999999997"/>
    <n v="1"/>
  </r>
  <r>
    <x v="214"/>
    <x v="2"/>
    <s v="2024-2025"/>
    <x v="1"/>
    <x v="96"/>
    <x v="4"/>
    <x v="4"/>
    <n v="3690"/>
    <x v="0"/>
    <x v="16"/>
    <x v="3"/>
    <x v="3"/>
    <n v="399.65999999999997"/>
    <n v="1"/>
  </r>
  <r>
    <x v="186"/>
    <x v="2"/>
    <s v="2024-2025"/>
    <x v="0"/>
    <x v="58"/>
    <x v="0"/>
    <x v="0"/>
    <n v="6027"/>
    <x v="0"/>
    <x v="0"/>
    <x v="3"/>
    <x v="3"/>
    <n v="401.65999999999997"/>
    <n v="1"/>
  </r>
  <r>
    <x v="586"/>
    <x v="0"/>
    <s v="2023-2024"/>
    <x v="0"/>
    <x v="77"/>
    <x v="5"/>
    <x v="5"/>
    <n v="7018"/>
    <x v="0"/>
    <x v="9"/>
    <x v="0"/>
    <x v="0"/>
    <n v="401.71"/>
    <n v="1"/>
  </r>
  <r>
    <x v="514"/>
    <x v="1"/>
    <s v="2022-2023"/>
    <x v="0"/>
    <x v="62"/>
    <x v="0"/>
    <x v="0"/>
    <n v="6112"/>
    <x v="0"/>
    <x v="14"/>
    <x v="0"/>
    <x v="0"/>
    <n v="402.07000000000005"/>
    <n v="1"/>
  </r>
  <r>
    <x v="525"/>
    <x v="2"/>
    <s v="2024-2025"/>
    <x v="1"/>
    <x v="40"/>
    <x v="4"/>
    <x v="4"/>
    <n v="3353"/>
    <x v="0"/>
    <x v="8"/>
    <x v="5"/>
    <x v="5"/>
    <n v="402.18000000000006"/>
    <n v="1"/>
  </r>
  <r>
    <x v="373"/>
    <x v="0"/>
    <s v="2023-2024"/>
    <x v="0"/>
    <x v="53"/>
    <x v="3"/>
    <x v="3"/>
    <n v="4119"/>
    <x v="0"/>
    <x v="10"/>
    <x v="2"/>
    <x v="2"/>
    <n v="403.25"/>
    <n v="1"/>
  </r>
  <r>
    <x v="38"/>
    <x v="0"/>
    <s v="2023-2024"/>
    <x v="1"/>
    <x v="25"/>
    <x v="4"/>
    <x v="4"/>
    <n v="3550"/>
    <x v="0"/>
    <x v="8"/>
    <x v="2"/>
    <x v="2"/>
    <n v="403.37"/>
    <n v="1"/>
  </r>
  <r>
    <x v="669"/>
    <x v="1"/>
    <s v="2022-2023"/>
    <x v="0"/>
    <x v="43"/>
    <x v="1"/>
    <x v="1"/>
    <n v="2560"/>
    <x v="0"/>
    <x v="2"/>
    <x v="5"/>
    <x v="5"/>
    <n v="403.98"/>
    <n v="1"/>
  </r>
  <r>
    <x v="260"/>
    <x v="1"/>
    <s v="2022-2023"/>
    <x v="0"/>
    <x v="10"/>
    <x v="4"/>
    <x v="4"/>
    <n v="3551"/>
    <x v="0"/>
    <x v="8"/>
    <x v="7"/>
    <x v="7"/>
    <n v="404.72000000000008"/>
    <n v="1"/>
  </r>
  <r>
    <x v="268"/>
    <x v="0"/>
    <s v="2023-2024"/>
    <x v="1"/>
    <x v="85"/>
    <x v="0"/>
    <x v="0"/>
    <n v="6530"/>
    <x v="0"/>
    <x v="20"/>
    <x v="7"/>
    <x v="7"/>
    <n v="405.1"/>
    <n v="1"/>
  </r>
  <r>
    <x v="604"/>
    <x v="2"/>
    <s v="2024-2025"/>
    <x v="1"/>
    <x v="9"/>
    <x v="4"/>
    <x v="4"/>
    <n v="3076"/>
    <x v="0"/>
    <x v="7"/>
    <x v="3"/>
    <x v="3"/>
    <n v="405.41999999999996"/>
    <n v="1"/>
  </r>
  <r>
    <x v="376"/>
    <x v="1"/>
    <s v="2022-2023"/>
    <x v="1"/>
    <x v="88"/>
    <x v="6"/>
    <x v="6"/>
    <n v="5011"/>
    <x v="0"/>
    <x v="13"/>
    <x v="0"/>
    <x v="0"/>
    <n v="405.67999999999995"/>
    <n v="1"/>
  </r>
  <r>
    <x v="658"/>
    <x v="2"/>
    <s v="2024-2025"/>
    <x v="0"/>
    <x v="34"/>
    <x v="4"/>
    <x v="4"/>
    <n v="3018"/>
    <x v="0"/>
    <x v="7"/>
    <x v="1"/>
    <x v="1"/>
    <n v="405.97"/>
    <n v="1"/>
  </r>
  <r>
    <x v="151"/>
    <x v="2"/>
    <s v="2024-2025"/>
    <x v="0"/>
    <x v="53"/>
    <x v="3"/>
    <x v="3"/>
    <n v="4119"/>
    <x v="0"/>
    <x v="10"/>
    <x v="1"/>
    <x v="1"/>
    <n v="407.3"/>
    <n v="1"/>
  </r>
  <r>
    <x v="503"/>
    <x v="0"/>
    <s v="2023-2024"/>
    <x v="0"/>
    <x v="95"/>
    <x v="7"/>
    <x v="7"/>
    <n v="870"/>
    <x v="0"/>
    <x v="19"/>
    <x v="0"/>
    <x v="0"/>
    <n v="407.71"/>
    <n v="1"/>
  </r>
  <r>
    <x v="72"/>
    <x v="2"/>
    <s v="2024-2025"/>
    <x v="1"/>
    <x v="9"/>
    <x v="4"/>
    <x v="4"/>
    <n v="3076"/>
    <x v="0"/>
    <x v="7"/>
    <x v="3"/>
    <x v="3"/>
    <n v="408.49"/>
    <n v="1"/>
  </r>
  <r>
    <x v="104"/>
    <x v="0"/>
    <s v="2023-2024"/>
    <x v="0"/>
    <x v="63"/>
    <x v="1"/>
    <x v="1"/>
    <n v="2015"/>
    <x v="0"/>
    <x v="5"/>
    <x v="3"/>
    <x v="3"/>
    <n v="409.29999999999995"/>
    <n v="1"/>
  </r>
  <r>
    <x v="556"/>
    <x v="0"/>
    <s v="2023-2024"/>
    <x v="1"/>
    <x v="11"/>
    <x v="5"/>
    <x v="5"/>
    <n v="7010"/>
    <x v="0"/>
    <x v="9"/>
    <x v="2"/>
    <x v="2"/>
    <n v="410.28"/>
    <n v="1"/>
  </r>
  <r>
    <x v="226"/>
    <x v="0"/>
    <s v="2023-2024"/>
    <x v="0"/>
    <x v="52"/>
    <x v="3"/>
    <x v="3"/>
    <n v="4053"/>
    <x v="0"/>
    <x v="10"/>
    <x v="3"/>
    <x v="3"/>
    <n v="410.50000000000006"/>
    <n v="1"/>
  </r>
  <r>
    <x v="272"/>
    <x v="1"/>
    <s v="2022-2023"/>
    <x v="0"/>
    <x v="77"/>
    <x v="5"/>
    <x v="5"/>
    <n v="7018"/>
    <x v="0"/>
    <x v="9"/>
    <x v="5"/>
    <x v="5"/>
    <n v="411.59000000000003"/>
    <n v="1"/>
  </r>
  <r>
    <x v="301"/>
    <x v="1"/>
    <s v="2022-2023"/>
    <x v="0"/>
    <x v="50"/>
    <x v="4"/>
    <x v="4"/>
    <n v="3179"/>
    <x v="0"/>
    <x v="6"/>
    <x v="1"/>
    <x v="1"/>
    <n v="411.6"/>
    <n v="1"/>
  </r>
  <r>
    <x v="443"/>
    <x v="1"/>
    <s v="2022-2023"/>
    <x v="0"/>
    <x v="59"/>
    <x v="3"/>
    <x v="3"/>
    <n v="4509"/>
    <x v="0"/>
    <x v="3"/>
    <x v="0"/>
    <x v="0"/>
    <n v="411.78"/>
    <n v="1"/>
  </r>
  <r>
    <x v="549"/>
    <x v="1"/>
    <s v="2022-2023"/>
    <x v="0"/>
    <x v="34"/>
    <x v="4"/>
    <x v="4"/>
    <n v="3018"/>
    <x v="0"/>
    <x v="7"/>
    <x v="7"/>
    <x v="7"/>
    <n v="412.16000000000008"/>
    <n v="1"/>
  </r>
  <r>
    <x v="440"/>
    <x v="0"/>
    <s v="2023-2024"/>
    <x v="0"/>
    <x v="69"/>
    <x v="4"/>
    <x v="4"/>
    <n v="3199"/>
    <x v="0"/>
    <x v="6"/>
    <x v="6"/>
    <x v="6"/>
    <n v="413.14"/>
    <n v="1"/>
  </r>
  <r>
    <x v="36"/>
    <x v="2"/>
    <s v="2024-2025"/>
    <x v="0"/>
    <x v="31"/>
    <x v="1"/>
    <x v="1"/>
    <n v="2116"/>
    <x v="0"/>
    <x v="4"/>
    <x v="2"/>
    <x v="2"/>
    <n v="413.26000000000005"/>
    <n v="1"/>
  </r>
  <r>
    <x v="97"/>
    <x v="0"/>
    <s v="2023-2024"/>
    <x v="0"/>
    <x v="79"/>
    <x v="6"/>
    <x v="6"/>
    <n v="5290"/>
    <x v="0"/>
    <x v="18"/>
    <x v="1"/>
    <x v="1"/>
    <n v="413.48"/>
    <n v="1"/>
  </r>
  <r>
    <x v="655"/>
    <x v="0"/>
    <s v="2023-2024"/>
    <x v="1"/>
    <x v="8"/>
    <x v="1"/>
    <x v="1"/>
    <n v="2158"/>
    <x v="0"/>
    <x v="4"/>
    <x v="7"/>
    <x v="7"/>
    <n v="414.34000000000003"/>
    <n v="1"/>
  </r>
  <r>
    <x v="688"/>
    <x v="0"/>
    <s v="2023-2024"/>
    <x v="0"/>
    <x v="48"/>
    <x v="3"/>
    <x v="3"/>
    <n v="4566"/>
    <x v="0"/>
    <x v="15"/>
    <x v="1"/>
    <x v="1"/>
    <n v="414.75"/>
    <n v="1"/>
  </r>
  <r>
    <x v="648"/>
    <x v="1"/>
    <s v="2022-2023"/>
    <x v="0"/>
    <x v="62"/>
    <x v="0"/>
    <x v="0"/>
    <n v="6112"/>
    <x v="0"/>
    <x v="14"/>
    <x v="7"/>
    <x v="7"/>
    <n v="414.84"/>
    <n v="1"/>
  </r>
  <r>
    <x v="532"/>
    <x v="1"/>
    <s v="2022-2023"/>
    <x v="0"/>
    <x v="16"/>
    <x v="0"/>
    <x v="0"/>
    <n v="6030"/>
    <x v="0"/>
    <x v="0"/>
    <x v="0"/>
    <x v="0"/>
    <n v="415.52"/>
    <n v="1"/>
  </r>
  <r>
    <x v="282"/>
    <x v="2"/>
    <s v="2024-2025"/>
    <x v="0"/>
    <x v="5"/>
    <x v="1"/>
    <x v="1"/>
    <n v="2067"/>
    <x v="0"/>
    <x v="5"/>
    <x v="4"/>
    <x v="4"/>
    <n v="415.68"/>
    <n v="1"/>
  </r>
  <r>
    <x v="341"/>
    <x v="1"/>
    <s v="2022-2023"/>
    <x v="1"/>
    <x v="96"/>
    <x v="4"/>
    <x v="4"/>
    <n v="3690"/>
    <x v="0"/>
    <x v="16"/>
    <x v="0"/>
    <x v="0"/>
    <n v="415.96000000000004"/>
    <n v="1"/>
  </r>
  <r>
    <x v="595"/>
    <x v="0"/>
    <s v="2023-2024"/>
    <x v="1"/>
    <x v="25"/>
    <x v="4"/>
    <x v="4"/>
    <n v="3550"/>
    <x v="0"/>
    <x v="8"/>
    <x v="6"/>
    <x v="6"/>
    <n v="417.07000000000005"/>
    <n v="1"/>
  </r>
  <r>
    <x v="18"/>
    <x v="0"/>
    <s v="2023-2024"/>
    <x v="0"/>
    <x v="30"/>
    <x v="4"/>
    <x v="4"/>
    <n v="3131"/>
    <x v="0"/>
    <x v="6"/>
    <x v="9"/>
    <x v="9"/>
    <n v="417.98"/>
    <n v="1"/>
  </r>
  <r>
    <x v="435"/>
    <x v="0"/>
    <s v="2023-2024"/>
    <x v="0"/>
    <x v="35"/>
    <x v="3"/>
    <x v="3"/>
    <n v="4558"/>
    <x v="0"/>
    <x v="15"/>
    <x v="6"/>
    <x v="6"/>
    <n v="418.53999999999996"/>
    <n v="1"/>
  </r>
  <r>
    <x v="453"/>
    <x v="0"/>
    <s v="2023-2024"/>
    <x v="0"/>
    <x v="10"/>
    <x v="4"/>
    <x v="4"/>
    <n v="3551"/>
    <x v="0"/>
    <x v="8"/>
    <x v="3"/>
    <x v="3"/>
    <n v="419.26000000000005"/>
    <n v="1"/>
  </r>
  <r>
    <x v="620"/>
    <x v="1"/>
    <s v="2022-2023"/>
    <x v="0"/>
    <x v="12"/>
    <x v="3"/>
    <x v="3"/>
    <n v="4068"/>
    <x v="0"/>
    <x v="10"/>
    <x v="1"/>
    <x v="1"/>
    <n v="419.45"/>
    <n v="1"/>
  </r>
  <r>
    <x v="140"/>
    <x v="0"/>
    <s v="2023-2024"/>
    <x v="0"/>
    <x v="27"/>
    <x v="4"/>
    <x v="4"/>
    <n v="3066"/>
    <x v="0"/>
    <x v="7"/>
    <x v="3"/>
    <x v="3"/>
    <n v="419.62"/>
    <n v="1"/>
  </r>
  <r>
    <x v="277"/>
    <x v="2"/>
    <s v="2024-2025"/>
    <x v="1"/>
    <x v="81"/>
    <x v="3"/>
    <x v="3"/>
    <n v="4680"/>
    <x v="0"/>
    <x v="17"/>
    <x v="2"/>
    <x v="2"/>
    <n v="420.28"/>
    <n v="1"/>
  </r>
  <r>
    <x v="259"/>
    <x v="2"/>
    <s v="2024-2025"/>
    <x v="0"/>
    <x v="37"/>
    <x v="1"/>
    <x v="1"/>
    <n v="2750"/>
    <x v="0"/>
    <x v="11"/>
    <x v="7"/>
    <x v="7"/>
    <n v="420.39"/>
    <n v="1"/>
  </r>
  <r>
    <x v="136"/>
    <x v="0"/>
    <s v="2023-2024"/>
    <x v="0"/>
    <x v="15"/>
    <x v="1"/>
    <x v="1"/>
    <n v="2020"/>
    <x v="0"/>
    <x v="5"/>
    <x v="3"/>
    <x v="3"/>
    <n v="420.66"/>
    <n v="1"/>
  </r>
  <r>
    <x v="371"/>
    <x v="2"/>
    <s v="2024-2025"/>
    <x v="0"/>
    <x v="35"/>
    <x v="3"/>
    <x v="3"/>
    <n v="4558"/>
    <x v="0"/>
    <x v="15"/>
    <x v="1"/>
    <x v="1"/>
    <n v="421.01000000000005"/>
    <n v="1"/>
  </r>
  <r>
    <x v="635"/>
    <x v="0"/>
    <s v="2023-2024"/>
    <x v="1"/>
    <x v="81"/>
    <x v="3"/>
    <x v="3"/>
    <n v="4680"/>
    <x v="0"/>
    <x v="17"/>
    <x v="7"/>
    <x v="7"/>
    <n v="421.9"/>
    <n v="1"/>
  </r>
  <r>
    <x v="549"/>
    <x v="1"/>
    <s v="2022-2023"/>
    <x v="0"/>
    <x v="10"/>
    <x v="4"/>
    <x v="4"/>
    <n v="3551"/>
    <x v="0"/>
    <x v="8"/>
    <x v="4"/>
    <x v="4"/>
    <n v="422.3"/>
    <n v="1"/>
  </r>
  <r>
    <x v="426"/>
    <x v="2"/>
    <s v="2024-2025"/>
    <x v="0"/>
    <x v="56"/>
    <x v="1"/>
    <x v="1"/>
    <n v="2795"/>
    <x v="0"/>
    <x v="11"/>
    <x v="2"/>
    <x v="2"/>
    <n v="422.37"/>
    <n v="1"/>
  </r>
  <r>
    <x v="714"/>
    <x v="0"/>
    <s v="2023-2024"/>
    <x v="1"/>
    <x v="88"/>
    <x v="6"/>
    <x v="6"/>
    <n v="5011"/>
    <x v="0"/>
    <x v="13"/>
    <x v="5"/>
    <x v="5"/>
    <n v="422.74"/>
    <n v="1"/>
  </r>
  <r>
    <x v="560"/>
    <x v="0"/>
    <s v="2023-2024"/>
    <x v="0"/>
    <x v="28"/>
    <x v="1"/>
    <x v="1"/>
    <n v="2830"/>
    <x v="0"/>
    <x v="11"/>
    <x v="1"/>
    <x v="1"/>
    <n v="423.90999999999997"/>
    <n v="1"/>
  </r>
  <r>
    <x v="465"/>
    <x v="1"/>
    <s v="2022-2023"/>
    <x v="1"/>
    <x v="55"/>
    <x v="3"/>
    <x v="3"/>
    <n v="4703"/>
    <x v="0"/>
    <x v="17"/>
    <x v="4"/>
    <x v="4"/>
    <n v="425.11"/>
    <n v="1"/>
  </r>
  <r>
    <x v="385"/>
    <x v="1"/>
    <s v="2022-2023"/>
    <x v="0"/>
    <x v="3"/>
    <x v="3"/>
    <x v="3"/>
    <n v="4220"/>
    <x v="0"/>
    <x v="3"/>
    <x v="4"/>
    <x v="4"/>
    <n v="425.46999999999997"/>
    <n v="1"/>
  </r>
  <r>
    <x v="98"/>
    <x v="2"/>
    <s v="2024-2025"/>
    <x v="0"/>
    <x v="6"/>
    <x v="0"/>
    <x v="0"/>
    <n v="6010"/>
    <x v="0"/>
    <x v="0"/>
    <x v="7"/>
    <x v="7"/>
    <n v="425.74"/>
    <n v="1"/>
  </r>
  <r>
    <x v="142"/>
    <x v="1"/>
    <s v="2022-2023"/>
    <x v="1"/>
    <x v="82"/>
    <x v="3"/>
    <x v="3"/>
    <n v="4655"/>
    <x v="0"/>
    <x v="17"/>
    <x v="7"/>
    <x v="7"/>
    <n v="425.76999999999992"/>
    <n v="1"/>
  </r>
  <r>
    <x v="177"/>
    <x v="1"/>
    <s v="2022-2023"/>
    <x v="0"/>
    <x v="33"/>
    <x v="4"/>
    <x v="4"/>
    <n v="3280"/>
    <x v="0"/>
    <x v="8"/>
    <x v="5"/>
    <x v="5"/>
    <n v="427.52000000000004"/>
    <n v="1"/>
  </r>
  <r>
    <x v="231"/>
    <x v="0"/>
    <s v="2023-2024"/>
    <x v="0"/>
    <x v="23"/>
    <x v="1"/>
    <x v="1"/>
    <n v="2650"/>
    <x v="0"/>
    <x v="11"/>
    <x v="9"/>
    <x v="9"/>
    <n v="427.56000000000006"/>
    <n v="1"/>
  </r>
  <r>
    <x v="225"/>
    <x v="0"/>
    <s v="2023-2024"/>
    <x v="0"/>
    <x v="6"/>
    <x v="0"/>
    <x v="0"/>
    <n v="6010"/>
    <x v="0"/>
    <x v="0"/>
    <x v="4"/>
    <x v="4"/>
    <n v="427.57"/>
    <n v="1"/>
  </r>
  <r>
    <x v="152"/>
    <x v="0"/>
    <s v="2023-2024"/>
    <x v="0"/>
    <x v="12"/>
    <x v="3"/>
    <x v="3"/>
    <n v="4068"/>
    <x v="0"/>
    <x v="10"/>
    <x v="5"/>
    <x v="5"/>
    <n v="427.82999999999993"/>
    <n v="1"/>
  </r>
  <r>
    <x v="201"/>
    <x v="1"/>
    <s v="2022-2023"/>
    <x v="0"/>
    <x v="76"/>
    <x v="1"/>
    <x v="1"/>
    <n v="2031"/>
    <x v="0"/>
    <x v="5"/>
    <x v="7"/>
    <x v="7"/>
    <n v="428.13999999999993"/>
    <n v="1"/>
  </r>
  <r>
    <x v="682"/>
    <x v="1"/>
    <s v="2022-2023"/>
    <x v="0"/>
    <x v="13"/>
    <x v="1"/>
    <x v="1"/>
    <n v="2480"/>
    <x v="0"/>
    <x v="1"/>
    <x v="3"/>
    <x v="3"/>
    <n v="428.18"/>
    <n v="1"/>
  </r>
  <r>
    <x v="348"/>
    <x v="1"/>
    <s v="2022-2023"/>
    <x v="0"/>
    <x v="27"/>
    <x v="4"/>
    <x v="4"/>
    <n v="3066"/>
    <x v="0"/>
    <x v="7"/>
    <x v="8"/>
    <x v="8"/>
    <n v="428.30999999999995"/>
    <n v="1"/>
  </r>
  <r>
    <x v="495"/>
    <x v="2"/>
    <s v="2024-2025"/>
    <x v="0"/>
    <x v="94"/>
    <x v="5"/>
    <x v="5"/>
    <n v="7250"/>
    <x v="0"/>
    <x v="9"/>
    <x v="3"/>
    <x v="3"/>
    <n v="428.57"/>
    <n v="1"/>
  </r>
  <r>
    <x v="420"/>
    <x v="1"/>
    <s v="2022-2023"/>
    <x v="0"/>
    <x v="92"/>
    <x v="3"/>
    <x v="3"/>
    <n v="4305"/>
    <x v="0"/>
    <x v="3"/>
    <x v="5"/>
    <x v="5"/>
    <n v="428.84"/>
    <n v="1"/>
  </r>
  <r>
    <x v="224"/>
    <x v="1"/>
    <s v="2022-2023"/>
    <x v="1"/>
    <x v="68"/>
    <x v="7"/>
    <x v="7"/>
    <n v="800"/>
    <x v="0"/>
    <x v="19"/>
    <x v="1"/>
    <x v="1"/>
    <n v="429.02"/>
    <n v="1"/>
  </r>
  <r>
    <x v="552"/>
    <x v="2"/>
    <s v="2024-2025"/>
    <x v="0"/>
    <x v="78"/>
    <x v="1"/>
    <x v="1"/>
    <n v="2141"/>
    <x v="0"/>
    <x v="4"/>
    <x v="2"/>
    <x v="2"/>
    <n v="429.35"/>
    <n v="1"/>
  </r>
  <r>
    <x v="221"/>
    <x v="0"/>
    <s v="2023-2024"/>
    <x v="0"/>
    <x v="49"/>
    <x v="4"/>
    <x v="4"/>
    <n v="3134"/>
    <x v="0"/>
    <x v="6"/>
    <x v="4"/>
    <x v="4"/>
    <n v="430.63"/>
    <n v="1"/>
  </r>
  <r>
    <x v="59"/>
    <x v="0"/>
    <s v="2023-2024"/>
    <x v="0"/>
    <x v="62"/>
    <x v="0"/>
    <x v="0"/>
    <n v="6112"/>
    <x v="0"/>
    <x v="14"/>
    <x v="9"/>
    <x v="9"/>
    <n v="430.81000000000006"/>
    <n v="1"/>
  </r>
  <r>
    <x v="592"/>
    <x v="1"/>
    <s v="2022-2023"/>
    <x v="0"/>
    <x v="80"/>
    <x v="0"/>
    <x v="0"/>
    <n v="6109"/>
    <x v="0"/>
    <x v="14"/>
    <x v="1"/>
    <x v="1"/>
    <n v="431.25"/>
    <n v="1"/>
  </r>
  <r>
    <x v="533"/>
    <x v="1"/>
    <s v="2022-2023"/>
    <x v="0"/>
    <x v="78"/>
    <x v="1"/>
    <x v="1"/>
    <n v="2141"/>
    <x v="0"/>
    <x v="4"/>
    <x v="5"/>
    <x v="5"/>
    <n v="431.38000000000005"/>
    <n v="1"/>
  </r>
  <r>
    <x v="504"/>
    <x v="2"/>
    <s v="2024-2025"/>
    <x v="0"/>
    <x v="15"/>
    <x v="1"/>
    <x v="1"/>
    <n v="2020"/>
    <x v="0"/>
    <x v="5"/>
    <x v="3"/>
    <x v="3"/>
    <n v="432.34000000000003"/>
    <n v="1"/>
  </r>
  <r>
    <x v="18"/>
    <x v="0"/>
    <s v="2023-2024"/>
    <x v="0"/>
    <x v="42"/>
    <x v="3"/>
    <x v="3"/>
    <n v="4870"/>
    <x v="0"/>
    <x v="12"/>
    <x v="1"/>
    <x v="1"/>
    <n v="432.5"/>
    <n v="1"/>
  </r>
  <r>
    <x v="98"/>
    <x v="2"/>
    <s v="2024-2025"/>
    <x v="0"/>
    <x v="69"/>
    <x v="4"/>
    <x v="4"/>
    <n v="3199"/>
    <x v="0"/>
    <x v="6"/>
    <x v="1"/>
    <x v="1"/>
    <n v="432.91"/>
    <n v="1"/>
  </r>
  <r>
    <x v="684"/>
    <x v="2"/>
    <s v="2024-2025"/>
    <x v="0"/>
    <x v="39"/>
    <x v="0"/>
    <x v="0"/>
    <n v="6330"/>
    <x v="0"/>
    <x v="14"/>
    <x v="6"/>
    <x v="6"/>
    <n v="433"/>
    <n v="1"/>
  </r>
  <r>
    <x v="500"/>
    <x v="1"/>
    <s v="2022-2023"/>
    <x v="0"/>
    <x v="31"/>
    <x v="1"/>
    <x v="1"/>
    <n v="2116"/>
    <x v="0"/>
    <x v="4"/>
    <x v="0"/>
    <x v="0"/>
    <n v="433.03999999999996"/>
    <n v="1"/>
  </r>
  <r>
    <x v="167"/>
    <x v="2"/>
    <s v="2024-2025"/>
    <x v="1"/>
    <x v="8"/>
    <x v="1"/>
    <x v="1"/>
    <n v="2158"/>
    <x v="0"/>
    <x v="4"/>
    <x v="0"/>
    <x v="0"/>
    <n v="433.6"/>
    <n v="1"/>
  </r>
  <r>
    <x v="294"/>
    <x v="1"/>
    <s v="2022-2023"/>
    <x v="0"/>
    <x v="63"/>
    <x v="1"/>
    <x v="1"/>
    <n v="2015"/>
    <x v="0"/>
    <x v="5"/>
    <x v="0"/>
    <x v="0"/>
    <n v="435.28999999999996"/>
    <n v="1"/>
  </r>
  <r>
    <x v="248"/>
    <x v="0"/>
    <s v="2023-2024"/>
    <x v="1"/>
    <x v="89"/>
    <x v="4"/>
    <x v="4"/>
    <n v="3136"/>
    <x v="0"/>
    <x v="6"/>
    <x v="1"/>
    <x v="1"/>
    <n v="435.35"/>
    <n v="1"/>
  </r>
  <r>
    <x v="440"/>
    <x v="0"/>
    <s v="2023-2024"/>
    <x v="0"/>
    <x v="35"/>
    <x v="3"/>
    <x v="3"/>
    <n v="4558"/>
    <x v="0"/>
    <x v="15"/>
    <x v="2"/>
    <x v="2"/>
    <n v="435.52"/>
    <n v="1"/>
  </r>
  <r>
    <x v="427"/>
    <x v="0"/>
    <s v="2023-2024"/>
    <x v="0"/>
    <x v="31"/>
    <x v="1"/>
    <x v="1"/>
    <n v="2116"/>
    <x v="0"/>
    <x v="4"/>
    <x v="3"/>
    <x v="3"/>
    <n v="435.71"/>
    <n v="1"/>
  </r>
  <r>
    <x v="274"/>
    <x v="0"/>
    <s v="2023-2024"/>
    <x v="1"/>
    <x v="25"/>
    <x v="4"/>
    <x v="4"/>
    <n v="3550"/>
    <x v="0"/>
    <x v="8"/>
    <x v="3"/>
    <x v="3"/>
    <n v="436.11"/>
    <n v="1"/>
  </r>
  <r>
    <x v="700"/>
    <x v="2"/>
    <s v="2024-2025"/>
    <x v="1"/>
    <x v="81"/>
    <x v="3"/>
    <x v="3"/>
    <n v="4680"/>
    <x v="0"/>
    <x v="17"/>
    <x v="4"/>
    <x v="4"/>
    <n v="436.96000000000004"/>
    <n v="1"/>
  </r>
  <r>
    <x v="356"/>
    <x v="0"/>
    <s v="2023-2024"/>
    <x v="0"/>
    <x v="87"/>
    <x v="2"/>
    <x v="2"/>
    <n v="2609"/>
    <x v="0"/>
    <x v="2"/>
    <x v="7"/>
    <x v="7"/>
    <n v="437.61"/>
    <n v="1"/>
  </r>
  <r>
    <x v="190"/>
    <x v="1"/>
    <s v="2022-2023"/>
    <x v="0"/>
    <x v="79"/>
    <x v="6"/>
    <x v="6"/>
    <n v="5290"/>
    <x v="0"/>
    <x v="18"/>
    <x v="1"/>
    <x v="1"/>
    <n v="438.20999999999992"/>
    <n v="1"/>
  </r>
  <r>
    <x v="548"/>
    <x v="1"/>
    <s v="2022-2023"/>
    <x v="0"/>
    <x v="12"/>
    <x v="3"/>
    <x v="3"/>
    <n v="4068"/>
    <x v="0"/>
    <x v="10"/>
    <x v="2"/>
    <x v="2"/>
    <n v="439.62"/>
    <n v="1"/>
  </r>
  <r>
    <x v="80"/>
    <x v="1"/>
    <s v="2022-2023"/>
    <x v="0"/>
    <x v="94"/>
    <x v="5"/>
    <x v="5"/>
    <n v="7250"/>
    <x v="0"/>
    <x v="9"/>
    <x v="6"/>
    <x v="6"/>
    <n v="440.28999999999996"/>
    <n v="1"/>
  </r>
  <r>
    <x v="391"/>
    <x v="2"/>
    <s v="2024-2025"/>
    <x v="0"/>
    <x v="15"/>
    <x v="1"/>
    <x v="1"/>
    <n v="2020"/>
    <x v="0"/>
    <x v="5"/>
    <x v="5"/>
    <x v="5"/>
    <n v="440.3"/>
    <n v="1"/>
  </r>
  <r>
    <x v="447"/>
    <x v="0"/>
    <s v="2023-2024"/>
    <x v="1"/>
    <x v="11"/>
    <x v="5"/>
    <x v="5"/>
    <n v="7010"/>
    <x v="0"/>
    <x v="9"/>
    <x v="7"/>
    <x v="7"/>
    <n v="440.39"/>
    <n v="1"/>
  </r>
  <r>
    <x v="295"/>
    <x v="0"/>
    <s v="2023-2024"/>
    <x v="0"/>
    <x v="41"/>
    <x v="5"/>
    <x v="5"/>
    <n v="7320"/>
    <x v="0"/>
    <x v="9"/>
    <x v="4"/>
    <x v="4"/>
    <n v="441.41"/>
    <n v="1"/>
  </r>
  <r>
    <x v="92"/>
    <x v="0"/>
    <s v="2023-2024"/>
    <x v="0"/>
    <x v="79"/>
    <x v="6"/>
    <x v="6"/>
    <n v="5290"/>
    <x v="0"/>
    <x v="18"/>
    <x v="0"/>
    <x v="0"/>
    <n v="441.67"/>
    <n v="1"/>
  </r>
  <r>
    <x v="114"/>
    <x v="0"/>
    <s v="2023-2024"/>
    <x v="0"/>
    <x v="67"/>
    <x v="3"/>
    <x v="3"/>
    <n v="4551"/>
    <x v="0"/>
    <x v="15"/>
    <x v="5"/>
    <x v="5"/>
    <n v="442.54"/>
    <n v="1"/>
  </r>
  <r>
    <x v="551"/>
    <x v="0"/>
    <s v="2023-2024"/>
    <x v="0"/>
    <x v="94"/>
    <x v="5"/>
    <x v="5"/>
    <n v="7250"/>
    <x v="0"/>
    <x v="9"/>
    <x v="4"/>
    <x v="4"/>
    <n v="442.94"/>
    <n v="1"/>
  </r>
  <r>
    <x v="233"/>
    <x v="1"/>
    <s v="2022-2023"/>
    <x v="0"/>
    <x v="1"/>
    <x v="1"/>
    <x v="1"/>
    <n v="2478"/>
    <x v="0"/>
    <x v="1"/>
    <x v="3"/>
    <x v="3"/>
    <n v="443.18"/>
    <n v="1"/>
  </r>
  <r>
    <x v="492"/>
    <x v="1"/>
    <s v="2022-2023"/>
    <x v="0"/>
    <x v="9"/>
    <x v="4"/>
    <x v="4"/>
    <n v="3076"/>
    <x v="0"/>
    <x v="7"/>
    <x v="2"/>
    <x v="2"/>
    <n v="443.37"/>
    <n v="1"/>
  </r>
  <r>
    <x v="279"/>
    <x v="2"/>
    <s v="2024-2025"/>
    <x v="0"/>
    <x v="84"/>
    <x v="3"/>
    <x v="3"/>
    <n v="4215"/>
    <x v="0"/>
    <x v="3"/>
    <x v="3"/>
    <x v="3"/>
    <n v="443.53999999999996"/>
    <n v="1"/>
  </r>
  <r>
    <x v="311"/>
    <x v="0"/>
    <s v="2023-2024"/>
    <x v="0"/>
    <x v="94"/>
    <x v="5"/>
    <x v="5"/>
    <n v="7250"/>
    <x v="0"/>
    <x v="9"/>
    <x v="9"/>
    <x v="9"/>
    <n v="444.56"/>
    <n v="1"/>
  </r>
  <r>
    <x v="406"/>
    <x v="2"/>
    <s v="2024-2025"/>
    <x v="1"/>
    <x v="89"/>
    <x v="4"/>
    <x v="4"/>
    <n v="3136"/>
    <x v="0"/>
    <x v="6"/>
    <x v="3"/>
    <x v="3"/>
    <n v="444.64"/>
    <n v="1"/>
  </r>
  <r>
    <x v="364"/>
    <x v="2"/>
    <s v="2024-2025"/>
    <x v="0"/>
    <x v="48"/>
    <x v="3"/>
    <x v="3"/>
    <n v="4566"/>
    <x v="0"/>
    <x v="15"/>
    <x v="4"/>
    <x v="4"/>
    <n v="445.42"/>
    <n v="1"/>
  </r>
  <r>
    <x v="572"/>
    <x v="0"/>
    <s v="2023-2024"/>
    <x v="1"/>
    <x v="93"/>
    <x v="4"/>
    <x v="4"/>
    <n v="3915"/>
    <x v="0"/>
    <x v="16"/>
    <x v="4"/>
    <x v="4"/>
    <n v="445.52"/>
    <n v="1"/>
  </r>
  <r>
    <x v="55"/>
    <x v="0"/>
    <s v="2023-2024"/>
    <x v="0"/>
    <x v="92"/>
    <x v="3"/>
    <x v="3"/>
    <n v="4305"/>
    <x v="0"/>
    <x v="3"/>
    <x v="9"/>
    <x v="9"/>
    <n v="445.52"/>
    <n v="1"/>
  </r>
  <r>
    <x v="419"/>
    <x v="2"/>
    <s v="2024-2025"/>
    <x v="0"/>
    <x v="4"/>
    <x v="1"/>
    <x v="1"/>
    <n v="2154"/>
    <x v="0"/>
    <x v="4"/>
    <x v="3"/>
    <x v="3"/>
    <n v="445.5200000000001"/>
    <n v="1"/>
  </r>
  <r>
    <x v="244"/>
    <x v="0"/>
    <s v="2023-2024"/>
    <x v="0"/>
    <x v="20"/>
    <x v="4"/>
    <x v="4"/>
    <n v="3429"/>
    <x v="0"/>
    <x v="8"/>
    <x v="2"/>
    <x v="2"/>
    <n v="445.87"/>
    <n v="1"/>
  </r>
  <r>
    <x v="675"/>
    <x v="2"/>
    <s v="2024-2025"/>
    <x v="1"/>
    <x v="29"/>
    <x v="4"/>
    <x v="4"/>
    <n v="3500"/>
    <x v="0"/>
    <x v="8"/>
    <x v="7"/>
    <x v="7"/>
    <n v="445.95"/>
    <n v="1"/>
  </r>
  <r>
    <x v="689"/>
    <x v="1"/>
    <s v="2022-2023"/>
    <x v="0"/>
    <x v="18"/>
    <x v="6"/>
    <x v="6"/>
    <n v="5168"/>
    <x v="0"/>
    <x v="13"/>
    <x v="0"/>
    <x v="0"/>
    <n v="447.42999999999995"/>
    <n v="1"/>
  </r>
  <r>
    <x v="324"/>
    <x v="0"/>
    <s v="2023-2024"/>
    <x v="0"/>
    <x v="9"/>
    <x v="4"/>
    <x v="4"/>
    <n v="3076"/>
    <x v="0"/>
    <x v="7"/>
    <x v="6"/>
    <x v="6"/>
    <n v="447.43999999999994"/>
    <n v="1"/>
  </r>
  <r>
    <x v="37"/>
    <x v="2"/>
    <s v="2024-2025"/>
    <x v="1"/>
    <x v="65"/>
    <x v="1"/>
    <x v="1"/>
    <n v="2131"/>
    <x v="0"/>
    <x v="4"/>
    <x v="9"/>
    <x v="9"/>
    <n v="447.63"/>
    <n v="1"/>
  </r>
  <r>
    <x v="47"/>
    <x v="2"/>
    <s v="2024-2025"/>
    <x v="1"/>
    <x v="25"/>
    <x v="4"/>
    <x v="4"/>
    <n v="3550"/>
    <x v="0"/>
    <x v="8"/>
    <x v="5"/>
    <x v="5"/>
    <n v="447.95"/>
    <n v="1"/>
  </r>
  <r>
    <x v="404"/>
    <x v="1"/>
    <s v="2022-2023"/>
    <x v="0"/>
    <x v="48"/>
    <x v="3"/>
    <x v="3"/>
    <n v="4566"/>
    <x v="0"/>
    <x v="15"/>
    <x v="7"/>
    <x v="7"/>
    <n v="449.75"/>
    <n v="1"/>
  </r>
  <r>
    <x v="438"/>
    <x v="1"/>
    <s v="2022-2023"/>
    <x v="1"/>
    <x v="14"/>
    <x v="1"/>
    <x v="1"/>
    <n v="2790"/>
    <x v="0"/>
    <x v="11"/>
    <x v="4"/>
    <x v="4"/>
    <n v="450.03"/>
    <n v="1"/>
  </r>
  <r>
    <x v="368"/>
    <x v="2"/>
    <s v="2024-2025"/>
    <x v="0"/>
    <x v="7"/>
    <x v="4"/>
    <x v="4"/>
    <n v="3175"/>
    <x v="0"/>
    <x v="6"/>
    <x v="6"/>
    <x v="6"/>
    <n v="450.11"/>
    <n v="1"/>
  </r>
  <r>
    <x v="224"/>
    <x v="1"/>
    <s v="2022-2023"/>
    <x v="0"/>
    <x v="63"/>
    <x v="1"/>
    <x v="1"/>
    <n v="2015"/>
    <x v="0"/>
    <x v="5"/>
    <x v="2"/>
    <x v="2"/>
    <n v="450.48"/>
    <n v="1"/>
  </r>
  <r>
    <x v="182"/>
    <x v="1"/>
    <s v="2022-2023"/>
    <x v="0"/>
    <x v="48"/>
    <x v="3"/>
    <x v="3"/>
    <n v="4566"/>
    <x v="0"/>
    <x v="15"/>
    <x v="9"/>
    <x v="9"/>
    <n v="451.26"/>
    <n v="1"/>
  </r>
  <r>
    <x v="523"/>
    <x v="1"/>
    <s v="2022-2023"/>
    <x v="0"/>
    <x v="19"/>
    <x v="1"/>
    <x v="1"/>
    <n v="2800"/>
    <x v="0"/>
    <x v="11"/>
    <x v="0"/>
    <x v="0"/>
    <n v="451.41"/>
    <n v="1"/>
  </r>
  <r>
    <x v="341"/>
    <x v="1"/>
    <s v="2022-2023"/>
    <x v="0"/>
    <x v="86"/>
    <x v="0"/>
    <x v="0"/>
    <n v="6725"/>
    <x v="0"/>
    <x v="20"/>
    <x v="4"/>
    <x v="4"/>
    <n v="451.99"/>
    <n v="1"/>
  </r>
  <r>
    <x v="658"/>
    <x v="2"/>
    <s v="2024-2025"/>
    <x v="0"/>
    <x v="27"/>
    <x v="4"/>
    <x v="4"/>
    <n v="3066"/>
    <x v="0"/>
    <x v="7"/>
    <x v="4"/>
    <x v="4"/>
    <n v="452.17"/>
    <n v="1"/>
  </r>
  <r>
    <x v="547"/>
    <x v="0"/>
    <s v="2023-2024"/>
    <x v="1"/>
    <x v="81"/>
    <x v="3"/>
    <x v="3"/>
    <n v="4680"/>
    <x v="0"/>
    <x v="17"/>
    <x v="4"/>
    <x v="4"/>
    <n v="452.36"/>
    <n v="1"/>
  </r>
  <r>
    <x v="493"/>
    <x v="1"/>
    <s v="2022-2023"/>
    <x v="1"/>
    <x v="14"/>
    <x v="1"/>
    <x v="1"/>
    <n v="2790"/>
    <x v="0"/>
    <x v="11"/>
    <x v="9"/>
    <x v="9"/>
    <n v="452.57000000000005"/>
    <n v="1"/>
  </r>
  <r>
    <x v="510"/>
    <x v="1"/>
    <s v="2022-2023"/>
    <x v="0"/>
    <x v="19"/>
    <x v="1"/>
    <x v="1"/>
    <n v="2800"/>
    <x v="0"/>
    <x v="11"/>
    <x v="3"/>
    <x v="3"/>
    <n v="452.96999999999997"/>
    <n v="1"/>
  </r>
  <r>
    <x v="290"/>
    <x v="0"/>
    <s v="2023-2024"/>
    <x v="0"/>
    <x v="78"/>
    <x v="1"/>
    <x v="1"/>
    <n v="2141"/>
    <x v="0"/>
    <x v="4"/>
    <x v="3"/>
    <x v="3"/>
    <n v="453.55"/>
    <n v="1"/>
  </r>
  <r>
    <x v="664"/>
    <x v="0"/>
    <s v="2023-2024"/>
    <x v="0"/>
    <x v="64"/>
    <x v="1"/>
    <x v="1"/>
    <n v="2350"/>
    <x v="0"/>
    <x v="1"/>
    <x v="1"/>
    <x v="1"/>
    <n v="454.25"/>
    <n v="1"/>
  </r>
  <r>
    <x v="687"/>
    <x v="0"/>
    <s v="2023-2024"/>
    <x v="0"/>
    <x v="87"/>
    <x v="2"/>
    <x v="2"/>
    <n v="2609"/>
    <x v="0"/>
    <x v="2"/>
    <x v="3"/>
    <x v="3"/>
    <n v="454.59000000000003"/>
    <n v="1"/>
  </r>
  <r>
    <x v="452"/>
    <x v="0"/>
    <s v="2023-2024"/>
    <x v="0"/>
    <x v="76"/>
    <x v="1"/>
    <x v="1"/>
    <n v="2031"/>
    <x v="0"/>
    <x v="5"/>
    <x v="5"/>
    <x v="5"/>
    <n v="454.86000000000007"/>
    <n v="1"/>
  </r>
  <r>
    <x v="182"/>
    <x v="1"/>
    <s v="2022-2023"/>
    <x v="1"/>
    <x v="81"/>
    <x v="3"/>
    <x v="3"/>
    <n v="4680"/>
    <x v="0"/>
    <x v="17"/>
    <x v="6"/>
    <x v="6"/>
    <n v="454.93"/>
    <n v="1"/>
  </r>
  <r>
    <x v="65"/>
    <x v="2"/>
    <s v="2024-2025"/>
    <x v="0"/>
    <x v="53"/>
    <x v="3"/>
    <x v="3"/>
    <n v="4119"/>
    <x v="0"/>
    <x v="10"/>
    <x v="7"/>
    <x v="7"/>
    <n v="455.02"/>
    <n v="1"/>
  </r>
  <r>
    <x v="90"/>
    <x v="2"/>
    <s v="2024-2025"/>
    <x v="0"/>
    <x v="30"/>
    <x v="4"/>
    <x v="4"/>
    <n v="3131"/>
    <x v="0"/>
    <x v="6"/>
    <x v="1"/>
    <x v="1"/>
    <n v="455.37000000000006"/>
    <n v="1"/>
  </r>
  <r>
    <x v="651"/>
    <x v="0"/>
    <s v="2023-2024"/>
    <x v="0"/>
    <x v="94"/>
    <x v="5"/>
    <x v="5"/>
    <n v="7250"/>
    <x v="0"/>
    <x v="9"/>
    <x v="9"/>
    <x v="9"/>
    <n v="455.39"/>
    <n v="1"/>
  </r>
  <r>
    <x v="34"/>
    <x v="2"/>
    <s v="2024-2025"/>
    <x v="1"/>
    <x v="68"/>
    <x v="7"/>
    <x v="7"/>
    <n v="800"/>
    <x v="0"/>
    <x v="19"/>
    <x v="6"/>
    <x v="6"/>
    <n v="455.71000000000004"/>
    <n v="1"/>
  </r>
  <r>
    <x v="493"/>
    <x v="1"/>
    <s v="2022-2023"/>
    <x v="1"/>
    <x v="38"/>
    <x v="3"/>
    <x v="3"/>
    <n v="4802"/>
    <x v="0"/>
    <x v="12"/>
    <x v="9"/>
    <x v="9"/>
    <n v="457.41"/>
    <n v="1"/>
  </r>
  <r>
    <x v="408"/>
    <x v="1"/>
    <s v="2022-2023"/>
    <x v="0"/>
    <x v="72"/>
    <x v="4"/>
    <x v="4"/>
    <n v="3931"/>
    <x v="0"/>
    <x v="16"/>
    <x v="4"/>
    <x v="4"/>
    <n v="457.87"/>
    <n v="1"/>
  </r>
  <r>
    <x v="90"/>
    <x v="2"/>
    <s v="2024-2025"/>
    <x v="0"/>
    <x v="57"/>
    <x v="6"/>
    <x v="6"/>
    <n v="5082"/>
    <x v="0"/>
    <x v="13"/>
    <x v="7"/>
    <x v="7"/>
    <n v="458.33000000000004"/>
    <n v="1"/>
  </r>
  <r>
    <x v="614"/>
    <x v="1"/>
    <s v="2022-2023"/>
    <x v="0"/>
    <x v="82"/>
    <x v="3"/>
    <x v="3"/>
    <n v="4655"/>
    <x v="0"/>
    <x v="17"/>
    <x v="2"/>
    <x v="2"/>
    <n v="458.36"/>
    <n v="1"/>
  </r>
  <r>
    <x v="11"/>
    <x v="0"/>
    <s v="2023-2024"/>
    <x v="0"/>
    <x v="64"/>
    <x v="1"/>
    <x v="1"/>
    <n v="2350"/>
    <x v="0"/>
    <x v="1"/>
    <x v="1"/>
    <x v="1"/>
    <n v="459.08"/>
    <n v="1"/>
  </r>
  <r>
    <x v="226"/>
    <x v="0"/>
    <s v="2023-2024"/>
    <x v="0"/>
    <x v="77"/>
    <x v="5"/>
    <x v="5"/>
    <n v="7018"/>
    <x v="0"/>
    <x v="9"/>
    <x v="7"/>
    <x v="7"/>
    <n v="459.33"/>
    <n v="1"/>
  </r>
  <r>
    <x v="252"/>
    <x v="1"/>
    <s v="2022-2023"/>
    <x v="1"/>
    <x v="28"/>
    <x v="1"/>
    <x v="1"/>
    <n v="2830"/>
    <x v="0"/>
    <x v="11"/>
    <x v="7"/>
    <x v="7"/>
    <n v="459.51"/>
    <n v="1"/>
  </r>
  <r>
    <x v="427"/>
    <x v="0"/>
    <s v="2023-2024"/>
    <x v="1"/>
    <x v="30"/>
    <x v="4"/>
    <x v="4"/>
    <n v="3131"/>
    <x v="0"/>
    <x v="6"/>
    <x v="9"/>
    <x v="9"/>
    <n v="459.93"/>
    <n v="1"/>
  </r>
  <r>
    <x v="459"/>
    <x v="0"/>
    <s v="2023-2024"/>
    <x v="0"/>
    <x v="37"/>
    <x v="1"/>
    <x v="1"/>
    <n v="2750"/>
    <x v="0"/>
    <x v="11"/>
    <x v="0"/>
    <x v="0"/>
    <n v="460.20000000000005"/>
    <n v="1"/>
  </r>
  <r>
    <x v="139"/>
    <x v="2"/>
    <s v="2024-2025"/>
    <x v="1"/>
    <x v="25"/>
    <x v="4"/>
    <x v="4"/>
    <n v="3550"/>
    <x v="0"/>
    <x v="8"/>
    <x v="0"/>
    <x v="0"/>
    <n v="461.3"/>
    <n v="1"/>
  </r>
  <r>
    <x v="338"/>
    <x v="0"/>
    <s v="2023-2024"/>
    <x v="0"/>
    <x v="12"/>
    <x v="3"/>
    <x v="3"/>
    <n v="4068"/>
    <x v="0"/>
    <x v="10"/>
    <x v="3"/>
    <x v="3"/>
    <n v="462.24"/>
    <n v="1"/>
  </r>
  <r>
    <x v="91"/>
    <x v="0"/>
    <s v="2023-2024"/>
    <x v="0"/>
    <x v="3"/>
    <x v="3"/>
    <x v="3"/>
    <n v="4220"/>
    <x v="0"/>
    <x v="3"/>
    <x v="4"/>
    <x v="4"/>
    <n v="462.49"/>
    <n v="1"/>
  </r>
  <r>
    <x v="584"/>
    <x v="1"/>
    <s v="2022-2023"/>
    <x v="0"/>
    <x v="23"/>
    <x v="1"/>
    <x v="1"/>
    <n v="2650"/>
    <x v="0"/>
    <x v="11"/>
    <x v="5"/>
    <x v="5"/>
    <n v="462.54999999999995"/>
    <n v="1"/>
  </r>
  <r>
    <x v="460"/>
    <x v="1"/>
    <s v="2022-2023"/>
    <x v="0"/>
    <x v="49"/>
    <x v="4"/>
    <x v="4"/>
    <n v="3134"/>
    <x v="0"/>
    <x v="6"/>
    <x v="3"/>
    <x v="3"/>
    <n v="462.74"/>
    <n v="1"/>
  </r>
  <r>
    <x v="665"/>
    <x v="0"/>
    <s v="2023-2024"/>
    <x v="0"/>
    <x v="31"/>
    <x v="1"/>
    <x v="1"/>
    <n v="2116"/>
    <x v="0"/>
    <x v="4"/>
    <x v="2"/>
    <x v="2"/>
    <n v="462.74999999999994"/>
    <n v="1"/>
  </r>
  <r>
    <x v="271"/>
    <x v="1"/>
    <s v="2022-2023"/>
    <x v="0"/>
    <x v="40"/>
    <x v="4"/>
    <x v="4"/>
    <n v="3353"/>
    <x v="0"/>
    <x v="8"/>
    <x v="3"/>
    <x v="3"/>
    <n v="463.14"/>
    <n v="1"/>
  </r>
  <r>
    <x v="329"/>
    <x v="0"/>
    <s v="2023-2024"/>
    <x v="0"/>
    <x v="76"/>
    <x v="1"/>
    <x v="1"/>
    <n v="2031"/>
    <x v="0"/>
    <x v="5"/>
    <x v="3"/>
    <x v="3"/>
    <n v="463.47999999999996"/>
    <n v="1"/>
  </r>
  <r>
    <x v="719"/>
    <x v="0"/>
    <s v="2023-2024"/>
    <x v="0"/>
    <x v="53"/>
    <x v="3"/>
    <x v="3"/>
    <n v="4119"/>
    <x v="0"/>
    <x v="10"/>
    <x v="3"/>
    <x v="3"/>
    <n v="463.95000000000005"/>
    <n v="1"/>
  </r>
  <r>
    <x v="398"/>
    <x v="0"/>
    <s v="2023-2024"/>
    <x v="1"/>
    <x v="22"/>
    <x v="1"/>
    <x v="1"/>
    <n v="2539"/>
    <x v="0"/>
    <x v="2"/>
    <x v="0"/>
    <x v="0"/>
    <n v="464.53"/>
    <n v="1"/>
  </r>
  <r>
    <x v="275"/>
    <x v="2"/>
    <s v="2024-2025"/>
    <x v="0"/>
    <x v="92"/>
    <x v="3"/>
    <x v="3"/>
    <n v="4305"/>
    <x v="0"/>
    <x v="3"/>
    <x v="4"/>
    <x v="4"/>
    <n v="465.56"/>
    <n v="1"/>
  </r>
  <r>
    <x v="516"/>
    <x v="2"/>
    <s v="2024-2025"/>
    <x v="0"/>
    <x v="36"/>
    <x v="4"/>
    <x v="4"/>
    <n v="3148"/>
    <x v="0"/>
    <x v="6"/>
    <x v="5"/>
    <x v="5"/>
    <n v="465.92"/>
    <n v="1"/>
  </r>
  <r>
    <x v="257"/>
    <x v="1"/>
    <s v="2022-2023"/>
    <x v="0"/>
    <x v="50"/>
    <x v="4"/>
    <x v="4"/>
    <n v="3179"/>
    <x v="0"/>
    <x v="6"/>
    <x v="9"/>
    <x v="9"/>
    <n v="466.74"/>
    <n v="1"/>
  </r>
  <r>
    <x v="181"/>
    <x v="0"/>
    <s v="2023-2024"/>
    <x v="0"/>
    <x v="52"/>
    <x v="3"/>
    <x v="3"/>
    <n v="4053"/>
    <x v="0"/>
    <x v="10"/>
    <x v="0"/>
    <x v="0"/>
    <n v="466.78999999999996"/>
    <n v="1"/>
  </r>
  <r>
    <x v="715"/>
    <x v="2"/>
    <s v="2024-2025"/>
    <x v="0"/>
    <x v="47"/>
    <x v="1"/>
    <x v="1"/>
    <n v="2101"/>
    <x v="0"/>
    <x v="4"/>
    <x v="3"/>
    <x v="3"/>
    <n v="467.03999999999996"/>
    <n v="1"/>
  </r>
  <r>
    <x v="110"/>
    <x v="2"/>
    <s v="2024-2025"/>
    <x v="1"/>
    <x v="9"/>
    <x v="4"/>
    <x v="4"/>
    <n v="3076"/>
    <x v="0"/>
    <x v="7"/>
    <x v="7"/>
    <x v="7"/>
    <n v="467.08000000000004"/>
    <n v="1"/>
  </r>
  <r>
    <x v="688"/>
    <x v="0"/>
    <s v="2023-2024"/>
    <x v="0"/>
    <x v="27"/>
    <x v="4"/>
    <x v="4"/>
    <n v="3066"/>
    <x v="0"/>
    <x v="7"/>
    <x v="1"/>
    <x v="1"/>
    <n v="467.8"/>
    <n v="1"/>
  </r>
  <r>
    <x v="223"/>
    <x v="1"/>
    <s v="2022-2023"/>
    <x v="0"/>
    <x v="87"/>
    <x v="2"/>
    <x v="2"/>
    <n v="2609"/>
    <x v="0"/>
    <x v="2"/>
    <x v="1"/>
    <x v="1"/>
    <n v="468.84000000000003"/>
    <n v="1"/>
  </r>
  <r>
    <x v="532"/>
    <x v="1"/>
    <s v="2022-2023"/>
    <x v="0"/>
    <x v="31"/>
    <x v="1"/>
    <x v="1"/>
    <n v="2116"/>
    <x v="0"/>
    <x v="4"/>
    <x v="2"/>
    <x v="2"/>
    <n v="469.28000000000003"/>
    <n v="1"/>
  </r>
  <r>
    <x v="40"/>
    <x v="0"/>
    <s v="2023-2024"/>
    <x v="0"/>
    <x v="28"/>
    <x v="1"/>
    <x v="1"/>
    <n v="2830"/>
    <x v="0"/>
    <x v="11"/>
    <x v="2"/>
    <x v="2"/>
    <n v="469.70000000000005"/>
    <n v="1"/>
  </r>
  <r>
    <x v="100"/>
    <x v="0"/>
    <s v="2023-2024"/>
    <x v="0"/>
    <x v="10"/>
    <x v="4"/>
    <x v="4"/>
    <n v="3551"/>
    <x v="0"/>
    <x v="8"/>
    <x v="7"/>
    <x v="7"/>
    <n v="470.18"/>
    <n v="1"/>
  </r>
  <r>
    <x v="473"/>
    <x v="1"/>
    <s v="2022-2023"/>
    <x v="0"/>
    <x v="48"/>
    <x v="3"/>
    <x v="3"/>
    <n v="4566"/>
    <x v="0"/>
    <x v="15"/>
    <x v="9"/>
    <x v="9"/>
    <n v="470.95"/>
    <n v="1"/>
  </r>
  <r>
    <x v="100"/>
    <x v="0"/>
    <s v="2023-2024"/>
    <x v="0"/>
    <x v="27"/>
    <x v="4"/>
    <x v="4"/>
    <n v="3066"/>
    <x v="0"/>
    <x v="7"/>
    <x v="9"/>
    <x v="9"/>
    <n v="471.09999999999997"/>
    <n v="1"/>
  </r>
  <r>
    <x v="176"/>
    <x v="2"/>
    <s v="2024-2025"/>
    <x v="1"/>
    <x v="8"/>
    <x v="1"/>
    <x v="1"/>
    <n v="2158"/>
    <x v="0"/>
    <x v="4"/>
    <x v="2"/>
    <x v="2"/>
    <n v="471.15"/>
    <n v="1"/>
  </r>
  <r>
    <x v="235"/>
    <x v="1"/>
    <s v="2022-2023"/>
    <x v="0"/>
    <x v="28"/>
    <x v="1"/>
    <x v="1"/>
    <n v="2830"/>
    <x v="0"/>
    <x v="11"/>
    <x v="1"/>
    <x v="1"/>
    <n v="471.98999999999995"/>
    <n v="1"/>
  </r>
  <r>
    <x v="235"/>
    <x v="1"/>
    <s v="2022-2023"/>
    <x v="0"/>
    <x v="69"/>
    <x v="4"/>
    <x v="4"/>
    <n v="3199"/>
    <x v="0"/>
    <x v="6"/>
    <x v="9"/>
    <x v="9"/>
    <n v="472"/>
    <n v="1"/>
  </r>
  <r>
    <x v="663"/>
    <x v="0"/>
    <s v="2023-2024"/>
    <x v="0"/>
    <x v="5"/>
    <x v="1"/>
    <x v="1"/>
    <n v="2067"/>
    <x v="0"/>
    <x v="5"/>
    <x v="6"/>
    <x v="6"/>
    <n v="472.71999999999997"/>
    <n v="1"/>
  </r>
  <r>
    <x v="440"/>
    <x v="0"/>
    <s v="2023-2024"/>
    <x v="1"/>
    <x v="22"/>
    <x v="1"/>
    <x v="1"/>
    <n v="2539"/>
    <x v="0"/>
    <x v="2"/>
    <x v="7"/>
    <x v="7"/>
    <n v="472.74"/>
    <n v="1"/>
  </r>
  <r>
    <x v="321"/>
    <x v="0"/>
    <s v="2023-2024"/>
    <x v="0"/>
    <x v="70"/>
    <x v="4"/>
    <x v="4"/>
    <n v="3400"/>
    <x v="0"/>
    <x v="8"/>
    <x v="0"/>
    <x v="0"/>
    <n v="474.06999999999994"/>
    <n v="1"/>
  </r>
  <r>
    <x v="607"/>
    <x v="0"/>
    <s v="2023-2024"/>
    <x v="0"/>
    <x v="63"/>
    <x v="1"/>
    <x v="1"/>
    <n v="2015"/>
    <x v="0"/>
    <x v="5"/>
    <x v="2"/>
    <x v="2"/>
    <n v="475.81000000000006"/>
    <n v="1"/>
  </r>
  <r>
    <x v="570"/>
    <x v="0"/>
    <s v="2023-2024"/>
    <x v="0"/>
    <x v="42"/>
    <x v="3"/>
    <x v="3"/>
    <n v="4870"/>
    <x v="0"/>
    <x v="12"/>
    <x v="7"/>
    <x v="7"/>
    <n v="476.36999999999995"/>
    <n v="1"/>
  </r>
  <r>
    <x v="663"/>
    <x v="0"/>
    <s v="2023-2024"/>
    <x v="0"/>
    <x v="7"/>
    <x v="4"/>
    <x v="4"/>
    <n v="3175"/>
    <x v="0"/>
    <x v="6"/>
    <x v="2"/>
    <x v="2"/>
    <n v="477.81"/>
    <n v="1"/>
  </r>
  <r>
    <x v="285"/>
    <x v="1"/>
    <s v="2022-2023"/>
    <x v="0"/>
    <x v="28"/>
    <x v="1"/>
    <x v="1"/>
    <n v="2830"/>
    <x v="0"/>
    <x v="11"/>
    <x v="9"/>
    <x v="9"/>
    <n v="479.32"/>
    <n v="1"/>
  </r>
  <r>
    <x v="591"/>
    <x v="2"/>
    <s v="2024-2025"/>
    <x v="1"/>
    <x v="93"/>
    <x v="4"/>
    <x v="4"/>
    <n v="3915"/>
    <x v="0"/>
    <x v="16"/>
    <x v="0"/>
    <x v="0"/>
    <n v="479.47"/>
    <n v="1"/>
  </r>
  <r>
    <x v="111"/>
    <x v="0"/>
    <s v="2023-2024"/>
    <x v="0"/>
    <x v="63"/>
    <x v="1"/>
    <x v="1"/>
    <n v="2015"/>
    <x v="0"/>
    <x v="5"/>
    <x v="1"/>
    <x v="1"/>
    <n v="480.2"/>
    <n v="1"/>
  </r>
  <r>
    <x v="308"/>
    <x v="1"/>
    <s v="2022-2023"/>
    <x v="0"/>
    <x v="66"/>
    <x v="3"/>
    <x v="3"/>
    <n v="4883"/>
    <x v="0"/>
    <x v="12"/>
    <x v="4"/>
    <x v="4"/>
    <n v="481.2"/>
    <n v="1"/>
  </r>
  <r>
    <x v="604"/>
    <x v="2"/>
    <s v="2024-2025"/>
    <x v="0"/>
    <x v="37"/>
    <x v="1"/>
    <x v="1"/>
    <n v="2750"/>
    <x v="0"/>
    <x v="11"/>
    <x v="4"/>
    <x v="4"/>
    <n v="481.61"/>
    <n v="1"/>
  </r>
  <r>
    <x v="505"/>
    <x v="1"/>
    <s v="2022-2023"/>
    <x v="0"/>
    <x v="44"/>
    <x v="4"/>
    <x v="4"/>
    <n v="3977"/>
    <x v="0"/>
    <x v="16"/>
    <x v="9"/>
    <x v="9"/>
    <n v="481.89"/>
    <n v="1"/>
  </r>
  <r>
    <x v="437"/>
    <x v="1"/>
    <s v="2022-2023"/>
    <x v="0"/>
    <x v="32"/>
    <x v="6"/>
    <x v="6"/>
    <n v="5169"/>
    <x v="0"/>
    <x v="13"/>
    <x v="5"/>
    <x v="5"/>
    <n v="483.34"/>
    <n v="1"/>
  </r>
  <r>
    <x v="418"/>
    <x v="2"/>
    <s v="2024-2025"/>
    <x v="0"/>
    <x v="52"/>
    <x v="3"/>
    <x v="3"/>
    <n v="4053"/>
    <x v="0"/>
    <x v="10"/>
    <x v="4"/>
    <x v="4"/>
    <n v="484.14"/>
    <n v="1"/>
  </r>
  <r>
    <x v="95"/>
    <x v="1"/>
    <s v="2022-2023"/>
    <x v="1"/>
    <x v="68"/>
    <x v="7"/>
    <x v="7"/>
    <n v="800"/>
    <x v="0"/>
    <x v="19"/>
    <x v="3"/>
    <x v="3"/>
    <n v="484.4"/>
    <n v="1"/>
  </r>
  <r>
    <x v="422"/>
    <x v="0"/>
    <s v="2023-2024"/>
    <x v="1"/>
    <x v="93"/>
    <x v="4"/>
    <x v="4"/>
    <n v="3915"/>
    <x v="0"/>
    <x v="16"/>
    <x v="9"/>
    <x v="9"/>
    <n v="484.84"/>
    <n v="1"/>
  </r>
  <r>
    <x v="77"/>
    <x v="1"/>
    <s v="2022-2023"/>
    <x v="1"/>
    <x v="85"/>
    <x v="0"/>
    <x v="0"/>
    <n v="6530"/>
    <x v="0"/>
    <x v="20"/>
    <x v="4"/>
    <x v="4"/>
    <n v="485.51"/>
    <n v="1"/>
  </r>
  <r>
    <x v="263"/>
    <x v="0"/>
    <s v="2023-2024"/>
    <x v="1"/>
    <x v="4"/>
    <x v="1"/>
    <x v="1"/>
    <n v="2154"/>
    <x v="0"/>
    <x v="4"/>
    <x v="1"/>
    <x v="1"/>
    <n v="485.62"/>
    <n v="1"/>
  </r>
  <r>
    <x v="81"/>
    <x v="0"/>
    <s v="2023-2024"/>
    <x v="1"/>
    <x v="68"/>
    <x v="7"/>
    <x v="7"/>
    <n v="800"/>
    <x v="0"/>
    <x v="19"/>
    <x v="7"/>
    <x v="7"/>
    <n v="485.74"/>
    <n v="1"/>
  </r>
  <r>
    <x v="113"/>
    <x v="2"/>
    <s v="2024-2025"/>
    <x v="1"/>
    <x v="46"/>
    <x v="3"/>
    <x v="3"/>
    <n v="4740"/>
    <x v="0"/>
    <x v="17"/>
    <x v="0"/>
    <x v="0"/>
    <n v="486.94"/>
    <n v="1"/>
  </r>
  <r>
    <x v="673"/>
    <x v="2"/>
    <s v="2024-2025"/>
    <x v="1"/>
    <x v="29"/>
    <x v="4"/>
    <x v="4"/>
    <n v="3500"/>
    <x v="0"/>
    <x v="8"/>
    <x v="4"/>
    <x v="4"/>
    <n v="487.04000000000008"/>
    <n v="1"/>
  </r>
  <r>
    <x v="49"/>
    <x v="2"/>
    <s v="2024-2025"/>
    <x v="0"/>
    <x v="44"/>
    <x v="4"/>
    <x v="4"/>
    <n v="3977"/>
    <x v="0"/>
    <x v="16"/>
    <x v="1"/>
    <x v="1"/>
    <n v="487.23"/>
    <n v="1"/>
  </r>
  <r>
    <x v="530"/>
    <x v="1"/>
    <s v="2022-2023"/>
    <x v="1"/>
    <x v="68"/>
    <x v="7"/>
    <x v="7"/>
    <n v="800"/>
    <x v="0"/>
    <x v="19"/>
    <x v="0"/>
    <x v="0"/>
    <n v="487.56"/>
    <n v="1"/>
  </r>
  <r>
    <x v="330"/>
    <x v="0"/>
    <s v="2023-2024"/>
    <x v="0"/>
    <x v="42"/>
    <x v="3"/>
    <x v="3"/>
    <n v="4870"/>
    <x v="0"/>
    <x v="12"/>
    <x v="5"/>
    <x v="5"/>
    <n v="487.58"/>
    <n v="1"/>
  </r>
  <r>
    <x v="54"/>
    <x v="0"/>
    <s v="2023-2024"/>
    <x v="0"/>
    <x v="75"/>
    <x v="0"/>
    <x v="0"/>
    <n v="6450"/>
    <x v="0"/>
    <x v="20"/>
    <x v="4"/>
    <x v="4"/>
    <n v="487.65999999999997"/>
    <n v="1"/>
  </r>
  <r>
    <x v="103"/>
    <x v="1"/>
    <s v="2022-2023"/>
    <x v="0"/>
    <x v="39"/>
    <x v="0"/>
    <x v="0"/>
    <n v="6330"/>
    <x v="0"/>
    <x v="14"/>
    <x v="5"/>
    <x v="5"/>
    <n v="488.77"/>
    <n v="1"/>
  </r>
  <r>
    <x v="3"/>
    <x v="0"/>
    <s v="2023-2024"/>
    <x v="1"/>
    <x v="93"/>
    <x v="4"/>
    <x v="4"/>
    <n v="3915"/>
    <x v="0"/>
    <x v="16"/>
    <x v="9"/>
    <x v="9"/>
    <n v="489.06000000000006"/>
    <n v="1"/>
  </r>
  <r>
    <x v="157"/>
    <x v="2"/>
    <s v="2024-2025"/>
    <x v="0"/>
    <x v="19"/>
    <x v="1"/>
    <x v="1"/>
    <n v="2800"/>
    <x v="0"/>
    <x v="11"/>
    <x v="3"/>
    <x v="3"/>
    <n v="489.69"/>
    <n v="1"/>
  </r>
  <r>
    <x v="699"/>
    <x v="2"/>
    <s v="2024-2025"/>
    <x v="0"/>
    <x v="70"/>
    <x v="4"/>
    <x v="4"/>
    <n v="3400"/>
    <x v="0"/>
    <x v="8"/>
    <x v="4"/>
    <x v="4"/>
    <n v="491.17999999999995"/>
    <n v="1"/>
  </r>
  <r>
    <x v="52"/>
    <x v="2"/>
    <s v="2024-2025"/>
    <x v="0"/>
    <x v="19"/>
    <x v="1"/>
    <x v="1"/>
    <n v="2800"/>
    <x v="0"/>
    <x v="11"/>
    <x v="2"/>
    <x v="2"/>
    <n v="491.43"/>
    <n v="1"/>
  </r>
  <r>
    <x v="147"/>
    <x v="0"/>
    <s v="2023-2024"/>
    <x v="0"/>
    <x v="95"/>
    <x v="7"/>
    <x v="7"/>
    <n v="870"/>
    <x v="0"/>
    <x v="19"/>
    <x v="1"/>
    <x v="1"/>
    <n v="493.06"/>
    <n v="1"/>
  </r>
  <r>
    <x v="692"/>
    <x v="0"/>
    <s v="2023-2024"/>
    <x v="0"/>
    <x v="54"/>
    <x v="4"/>
    <x v="4"/>
    <n v="3030"/>
    <x v="0"/>
    <x v="7"/>
    <x v="5"/>
    <x v="5"/>
    <n v="493.6"/>
    <n v="1"/>
  </r>
  <r>
    <x v="701"/>
    <x v="2"/>
    <s v="2024-2025"/>
    <x v="0"/>
    <x v="45"/>
    <x v="3"/>
    <x v="3"/>
    <n v="4570"/>
    <x v="0"/>
    <x v="15"/>
    <x v="4"/>
    <x v="4"/>
    <n v="494.04"/>
    <n v="1"/>
  </r>
  <r>
    <x v="245"/>
    <x v="0"/>
    <s v="2023-2024"/>
    <x v="1"/>
    <x v="4"/>
    <x v="1"/>
    <x v="1"/>
    <n v="2154"/>
    <x v="0"/>
    <x v="4"/>
    <x v="3"/>
    <x v="3"/>
    <n v="494.34"/>
    <n v="1"/>
  </r>
  <r>
    <x v="221"/>
    <x v="0"/>
    <s v="2023-2024"/>
    <x v="0"/>
    <x v="54"/>
    <x v="4"/>
    <x v="4"/>
    <n v="3030"/>
    <x v="0"/>
    <x v="7"/>
    <x v="0"/>
    <x v="0"/>
    <n v="495.12"/>
    <n v="1"/>
  </r>
  <r>
    <x v="634"/>
    <x v="1"/>
    <s v="2022-2023"/>
    <x v="0"/>
    <x v="52"/>
    <x v="3"/>
    <x v="3"/>
    <n v="4053"/>
    <x v="0"/>
    <x v="10"/>
    <x v="6"/>
    <x v="6"/>
    <n v="495.85"/>
    <n v="1"/>
  </r>
  <r>
    <x v="457"/>
    <x v="1"/>
    <s v="2022-2023"/>
    <x v="0"/>
    <x v="23"/>
    <x v="1"/>
    <x v="1"/>
    <n v="2650"/>
    <x v="0"/>
    <x v="11"/>
    <x v="3"/>
    <x v="3"/>
    <n v="496.84000000000003"/>
    <n v="1"/>
  </r>
  <r>
    <x v="369"/>
    <x v="0"/>
    <s v="2023-2024"/>
    <x v="0"/>
    <x v="95"/>
    <x v="7"/>
    <x v="7"/>
    <n v="870"/>
    <x v="0"/>
    <x v="19"/>
    <x v="4"/>
    <x v="4"/>
    <n v="497.17999999999995"/>
    <n v="1"/>
  </r>
  <r>
    <x v="242"/>
    <x v="1"/>
    <s v="2022-2023"/>
    <x v="1"/>
    <x v="8"/>
    <x v="1"/>
    <x v="1"/>
    <n v="2158"/>
    <x v="0"/>
    <x v="4"/>
    <x v="5"/>
    <x v="5"/>
    <n v="498.38"/>
    <n v="1"/>
  </r>
  <r>
    <x v="76"/>
    <x v="2"/>
    <s v="2024-2025"/>
    <x v="0"/>
    <x v="73"/>
    <x v="6"/>
    <x v="6"/>
    <n v="5607"/>
    <x v="0"/>
    <x v="18"/>
    <x v="5"/>
    <x v="5"/>
    <n v="498.46000000000004"/>
    <n v="1"/>
  </r>
  <r>
    <x v="141"/>
    <x v="0"/>
    <s v="2023-2024"/>
    <x v="0"/>
    <x v="82"/>
    <x v="3"/>
    <x v="3"/>
    <n v="4655"/>
    <x v="0"/>
    <x v="17"/>
    <x v="4"/>
    <x v="4"/>
    <n v="498.64"/>
    <n v="1"/>
  </r>
  <r>
    <x v="702"/>
    <x v="0"/>
    <s v="2023-2024"/>
    <x v="0"/>
    <x v="71"/>
    <x v="6"/>
    <x v="6"/>
    <n v="5043"/>
    <x v="0"/>
    <x v="13"/>
    <x v="0"/>
    <x v="0"/>
    <n v="498.73999999999995"/>
    <n v="1"/>
  </r>
  <r>
    <x v="547"/>
    <x v="0"/>
    <s v="2023-2024"/>
    <x v="0"/>
    <x v="19"/>
    <x v="1"/>
    <x v="1"/>
    <n v="2800"/>
    <x v="0"/>
    <x v="11"/>
    <x v="7"/>
    <x v="7"/>
    <n v="499.73000000000008"/>
    <n v="1"/>
  </r>
  <r>
    <x v="114"/>
    <x v="0"/>
    <s v="2023-2024"/>
    <x v="0"/>
    <x v="83"/>
    <x v="0"/>
    <x v="0"/>
    <n v="6052"/>
    <x v="0"/>
    <x v="0"/>
    <x v="4"/>
    <x v="4"/>
    <n v="500.48"/>
    <n v="1"/>
  </r>
  <r>
    <x v="461"/>
    <x v="2"/>
    <s v="2024-2025"/>
    <x v="0"/>
    <x v="63"/>
    <x v="1"/>
    <x v="1"/>
    <n v="2015"/>
    <x v="0"/>
    <x v="5"/>
    <x v="3"/>
    <x v="3"/>
    <n v="500.63"/>
    <n v="1"/>
  </r>
  <r>
    <x v="455"/>
    <x v="0"/>
    <s v="2023-2024"/>
    <x v="0"/>
    <x v="44"/>
    <x v="4"/>
    <x v="4"/>
    <n v="3977"/>
    <x v="0"/>
    <x v="16"/>
    <x v="4"/>
    <x v="4"/>
    <n v="501.01"/>
    <n v="1"/>
  </r>
  <r>
    <x v="619"/>
    <x v="0"/>
    <s v="2023-2024"/>
    <x v="0"/>
    <x v="51"/>
    <x v="4"/>
    <x v="4"/>
    <n v="3630"/>
    <x v="0"/>
    <x v="16"/>
    <x v="4"/>
    <x v="4"/>
    <n v="501.53000000000003"/>
    <n v="1"/>
  </r>
  <r>
    <x v="489"/>
    <x v="0"/>
    <s v="2023-2024"/>
    <x v="0"/>
    <x v="53"/>
    <x v="3"/>
    <x v="3"/>
    <n v="4119"/>
    <x v="0"/>
    <x v="10"/>
    <x v="5"/>
    <x v="5"/>
    <n v="503.37000000000006"/>
    <n v="1"/>
  </r>
  <r>
    <x v="289"/>
    <x v="1"/>
    <s v="2022-2023"/>
    <x v="0"/>
    <x v="2"/>
    <x v="2"/>
    <x v="2"/>
    <n v="2617"/>
    <x v="0"/>
    <x v="2"/>
    <x v="0"/>
    <x v="0"/>
    <n v="503.57"/>
    <n v="1"/>
  </r>
  <r>
    <x v="421"/>
    <x v="0"/>
    <s v="2023-2024"/>
    <x v="0"/>
    <x v="33"/>
    <x v="4"/>
    <x v="4"/>
    <n v="3280"/>
    <x v="0"/>
    <x v="8"/>
    <x v="4"/>
    <x v="4"/>
    <n v="504.09"/>
    <n v="1"/>
  </r>
  <r>
    <x v="260"/>
    <x v="1"/>
    <s v="2022-2023"/>
    <x v="0"/>
    <x v="4"/>
    <x v="1"/>
    <x v="1"/>
    <n v="2154"/>
    <x v="0"/>
    <x v="4"/>
    <x v="1"/>
    <x v="1"/>
    <n v="504.9"/>
    <n v="1"/>
  </r>
  <r>
    <x v="528"/>
    <x v="1"/>
    <s v="2022-2023"/>
    <x v="0"/>
    <x v="20"/>
    <x v="4"/>
    <x v="4"/>
    <n v="3429"/>
    <x v="0"/>
    <x v="8"/>
    <x v="0"/>
    <x v="0"/>
    <n v="504.95000000000005"/>
    <n v="1"/>
  </r>
  <r>
    <x v="648"/>
    <x v="1"/>
    <s v="2022-2023"/>
    <x v="0"/>
    <x v="13"/>
    <x v="1"/>
    <x v="1"/>
    <n v="2480"/>
    <x v="0"/>
    <x v="1"/>
    <x v="3"/>
    <x v="3"/>
    <n v="506.49000000000007"/>
    <n v="1"/>
  </r>
  <r>
    <x v="40"/>
    <x v="0"/>
    <s v="2023-2024"/>
    <x v="0"/>
    <x v="12"/>
    <x v="3"/>
    <x v="3"/>
    <n v="4068"/>
    <x v="0"/>
    <x v="10"/>
    <x v="4"/>
    <x v="4"/>
    <n v="506.61"/>
    <n v="1"/>
  </r>
  <r>
    <x v="259"/>
    <x v="2"/>
    <s v="2024-2025"/>
    <x v="0"/>
    <x v="70"/>
    <x v="4"/>
    <x v="4"/>
    <n v="3400"/>
    <x v="0"/>
    <x v="8"/>
    <x v="5"/>
    <x v="5"/>
    <n v="507.3"/>
    <n v="1"/>
  </r>
  <r>
    <x v="350"/>
    <x v="1"/>
    <s v="2022-2023"/>
    <x v="0"/>
    <x v="33"/>
    <x v="4"/>
    <x v="4"/>
    <n v="3280"/>
    <x v="0"/>
    <x v="8"/>
    <x v="2"/>
    <x v="2"/>
    <n v="507.41999999999996"/>
    <n v="1"/>
  </r>
  <r>
    <x v="302"/>
    <x v="0"/>
    <s v="2023-2024"/>
    <x v="0"/>
    <x v="86"/>
    <x v="0"/>
    <x v="0"/>
    <n v="6725"/>
    <x v="0"/>
    <x v="20"/>
    <x v="4"/>
    <x v="4"/>
    <n v="507.79"/>
    <n v="1"/>
  </r>
  <r>
    <x v="325"/>
    <x v="1"/>
    <s v="2022-2023"/>
    <x v="0"/>
    <x v="16"/>
    <x v="0"/>
    <x v="0"/>
    <n v="6030"/>
    <x v="0"/>
    <x v="0"/>
    <x v="7"/>
    <x v="7"/>
    <n v="508.53000000000003"/>
    <n v="1"/>
  </r>
  <r>
    <x v="404"/>
    <x v="1"/>
    <s v="2022-2023"/>
    <x v="0"/>
    <x v="72"/>
    <x v="4"/>
    <x v="4"/>
    <n v="3931"/>
    <x v="0"/>
    <x v="16"/>
    <x v="5"/>
    <x v="5"/>
    <n v="510.02000000000004"/>
    <n v="1"/>
  </r>
  <r>
    <x v="687"/>
    <x v="0"/>
    <s v="2023-2024"/>
    <x v="1"/>
    <x v="40"/>
    <x v="4"/>
    <x v="4"/>
    <n v="3353"/>
    <x v="0"/>
    <x v="8"/>
    <x v="9"/>
    <x v="9"/>
    <n v="510.05"/>
    <n v="1"/>
  </r>
  <r>
    <x v="553"/>
    <x v="2"/>
    <s v="2024-2025"/>
    <x v="1"/>
    <x v="93"/>
    <x v="4"/>
    <x v="4"/>
    <n v="3915"/>
    <x v="0"/>
    <x v="16"/>
    <x v="7"/>
    <x v="7"/>
    <n v="510.09"/>
    <n v="1"/>
  </r>
  <r>
    <x v="379"/>
    <x v="2"/>
    <s v="2024-2025"/>
    <x v="0"/>
    <x v="23"/>
    <x v="1"/>
    <x v="1"/>
    <n v="2650"/>
    <x v="0"/>
    <x v="11"/>
    <x v="3"/>
    <x v="3"/>
    <n v="510.34"/>
    <n v="1"/>
  </r>
  <r>
    <x v="420"/>
    <x v="1"/>
    <s v="2022-2023"/>
    <x v="1"/>
    <x v="11"/>
    <x v="5"/>
    <x v="5"/>
    <n v="7010"/>
    <x v="0"/>
    <x v="9"/>
    <x v="4"/>
    <x v="4"/>
    <n v="510.4"/>
    <n v="1"/>
  </r>
  <r>
    <x v="496"/>
    <x v="2"/>
    <s v="2024-2025"/>
    <x v="0"/>
    <x v="87"/>
    <x v="2"/>
    <x v="2"/>
    <n v="2609"/>
    <x v="0"/>
    <x v="2"/>
    <x v="9"/>
    <x v="9"/>
    <n v="510.53"/>
    <n v="1"/>
  </r>
  <r>
    <x v="430"/>
    <x v="0"/>
    <s v="2023-2024"/>
    <x v="0"/>
    <x v="54"/>
    <x v="4"/>
    <x v="4"/>
    <n v="3030"/>
    <x v="0"/>
    <x v="7"/>
    <x v="9"/>
    <x v="9"/>
    <n v="510.80000000000007"/>
    <n v="1"/>
  </r>
  <r>
    <x v="45"/>
    <x v="0"/>
    <s v="2023-2024"/>
    <x v="0"/>
    <x v="47"/>
    <x v="1"/>
    <x v="1"/>
    <n v="2101"/>
    <x v="0"/>
    <x v="4"/>
    <x v="2"/>
    <x v="2"/>
    <n v="511.24"/>
    <n v="1"/>
  </r>
  <r>
    <x v="570"/>
    <x v="0"/>
    <s v="2023-2024"/>
    <x v="0"/>
    <x v="61"/>
    <x v="6"/>
    <x v="6"/>
    <n v="5343"/>
    <x v="0"/>
    <x v="18"/>
    <x v="0"/>
    <x v="0"/>
    <n v="511.34000000000003"/>
    <n v="1"/>
  </r>
  <r>
    <x v="557"/>
    <x v="0"/>
    <s v="2023-2024"/>
    <x v="0"/>
    <x v="53"/>
    <x v="3"/>
    <x v="3"/>
    <n v="4119"/>
    <x v="0"/>
    <x v="10"/>
    <x v="3"/>
    <x v="3"/>
    <n v="512.78"/>
    <n v="1"/>
  </r>
  <r>
    <x v="380"/>
    <x v="0"/>
    <s v="2023-2024"/>
    <x v="0"/>
    <x v="23"/>
    <x v="1"/>
    <x v="1"/>
    <n v="2650"/>
    <x v="0"/>
    <x v="11"/>
    <x v="6"/>
    <x v="6"/>
    <n v="514.15"/>
    <n v="1"/>
  </r>
  <r>
    <x v="569"/>
    <x v="1"/>
    <s v="2022-2023"/>
    <x v="0"/>
    <x v="73"/>
    <x v="6"/>
    <x v="6"/>
    <n v="5607"/>
    <x v="0"/>
    <x v="18"/>
    <x v="7"/>
    <x v="7"/>
    <n v="514.5"/>
    <n v="1"/>
  </r>
  <r>
    <x v="408"/>
    <x v="1"/>
    <s v="2022-2023"/>
    <x v="0"/>
    <x v="94"/>
    <x v="5"/>
    <x v="5"/>
    <n v="7250"/>
    <x v="0"/>
    <x v="9"/>
    <x v="5"/>
    <x v="5"/>
    <n v="514.98"/>
    <n v="1"/>
  </r>
  <r>
    <x v="67"/>
    <x v="2"/>
    <s v="2024-2025"/>
    <x v="0"/>
    <x v="36"/>
    <x v="4"/>
    <x v="4"/>
    <n v="3148"/>
    <x v="0"/>
    <x v="6"/>
    <x v="7"/>
    <x v="7"/>
    <n v="515.17000000000007"/>
    <n v="1"/>
  </r>
  <r>
    <x v="345"/>
    <x v="1"/>
    <s v="2022-2023"/>
    <x v="1"/>
    <x v="44"/>
    <x v="4"/>
    <x v="4"/>
    <n v="3977"/>
    <x v="0"/>
    <x v="16"/>
    <x v="3"/>
    <x v="3"/>
    <n v="516.29999999999995"/>
    <n v="1"/>
  </r>
  <r>
    <x v="470"/>
    <x v="0"/>
    <s v="2023-2024"/>
    <x v="0"/>
    <x v="34"/>
    <x v="4"/>
    <x v="4"/>
    <n v="3018"/>
    <x v="0"/>
    <x v="7"/>
    <x v="2"/>
    <x v="2"/>
    <n v="517.26"/>
    <n v="1"/>
  </r>
  <r>
    <x v="187"/>
    <x v="1"/>
    <s v="2022-2023"/>
    <x v="0"/>
    <x v="19"/>
    <x v="1"/>
    <x v="1"/>
    <n v="2800"/>
    <x v="0"/>
    <x v="11"/>
    <x v="3"/>
    <x v="3"/>
    <n v="518.5"/>
    <n v="1"/>
  </r>
  <r>
    <x v="695"/>
    <x v="0"/>
    <s v="2023-2024"/>
    <x v="1"/>
    <x v="88"/>
    <x v="6"/>
    <x v="6"/>
    <n v="5011"/>
    <x v="0"/>
    <x v="13"/>
    <x v="7"/>
    <x v="7"/>
    <n v="519.22"/>
    <n v="1"/>
  </r>
  <r>
    <x v="161"/>
    <x v="0"/>
    <s v="2023-2024"/>
    <x v="0"/>
    <x v="27"/>
    <x v="4"/>
    <x v="4"/>
    <n v="3066"/>
    <x v="0"/>
    <x v="7"/>
    <x v="0"/>
    <x v="0"/>
    <n v="519.43000000000006"/>
    <n v="1"/>
  </r>
  <r>
    <x v="532"/>
    <x v="1"/>
    <s v="2022-2023"/>
    <x v="1"/>
    <x v="93"/>
    <x v="4"/>
    <x v="4"/>
    <n v="3915"/>
    <x v="0"/>
    <x v="16"/>
    <x v="1"/>
    <x v="1"/>
    <n v="520.21999999999991"/>
    <n v="1"/>
  </r>
  <r>
    <x v="599"/>
    <x v="2"/>
    <s v="2024-2025"/>
    <x v="0"/>
    <x v="60"/>
    <x v="1"/>
    <x v="1"/>
    <n v="2541"/>
    <x v="0"/>
    <x v="2"/>
    <x v="3"/>
    <x v="3"/>
    <n v="521.34999999999991"/>
    <n v="1"/>
  </r>
  <r>
    <x v="629"/>
    <x v="1"/>
    <s v="2022-2023"/>
    <x v="0"/>
    <x v="10"/>
    <x v="4"/>
    <x v="4"/>
    <n v="3551"/>
    <x v="0"/>
    <x v="8"/>
    <x v="3"/>
    <x v="3"/>
    <n v="521.3900000000001"/>
    <n v="1"/>
  </r>
  <r>
    <x v="315"/>
    <x v="0"/>
    <s v="2023-2024"/>
    <x v="0"/>
    <x v="15"/>
    <x v="1"/>
    <x v="1"/>
    <n v="2020"/>
    <x v="0"/>
    <x v="5"/>
    <x v="1"/>
    <x v="1"/>
    <n v="521.62999999999988"/>
    <n v="1"/>
  </r>
  <r>
    <x v="241"/>
    <x v="0"/>
    <s v="2023-2024"/>
    <x v="0"/>
    <x v="4"/>
    <x v="1"/>
    <x v="1"/>
    <n v="2154"/>
    <x v="0"/>
    <x v="4"/>
    <x v="4"/>
    <x v="4"/>
    <n v="521.81999999999994"/>
    <n v="1"/>
  </r>
  <r>
    <x v="449"/>
    <x v="0"/>
    <s v="2023-2024"/>
    <x v="1"/>
    <x v="25"/>
    <x v="4"/>
    <x v="4"/>
    <n v="3550"/>
    <x v="0"/>
    <x v="8"/>
    <x v="3"/>
    <x v="3"/>
    <n v="521.99"/>
    <n v="1"/>
  </r>
  <r>
    <x v="427"/>
    <x v="0"/>
    <s v="2023-2024"/>
    <x v="0"/>
    <x v="90"/>
    <x v="3"/>
    <x v="3"/>
    <n v="4700"/>
    <x v="0"/>
    <x v="17"/>
    <x v="4"/>
    <x v="4"/>
    <n v="522.95000000000005"/>
    <n v="1"/>
  </r>
  <r>
    <x v="379"/>
    <x v="2"/>
    <s v="2024-2025"/>
    <x v="0"/>
    <x v="77"/>
    <x v="5"/>
    <x v="5"/>
    <n v="7018"/>
    <x v="0"/>
    <x v="9"/>
    <x v="1"/>
    <x v="1"/>
    <n v="523.21"/>
    <n v="1"/>
  </r>
  <r>
    <x v="14"/>
    <x v="0"/>
    <s v="2023-2024"/>
    <x v="0"/>
    <x v="84"/>
    <x v="3"/>
    <x v="3"/>
    <n v="4215"/>
    <x v="0"/>
    <x v="3"/>
    <x v="9"/>
    <x v="9"/>
    <n v="523.76"/>
    <n v="1"/>
  </r>
  <r>
    <x v="143"/>
    <x v="2"/>
    <s v="2024-2025"/>
    <x v="0"/>
    <x v="86"/>
    <x v="0"/>
    <x v="0"/>
    <n v="6725"/>
    <x v="0"/>
    <x v="20"/>
    <x v="0"/>
    <x v="0"/>
    <n v="523.91000000000008"/>
    <n v="1"/>
  </r>
  <r>
    <x v="530"/>
    <x v="1"/>
    <s v="2022-2023"/>
    <x v="0"/>
    <x v="83"/>
    <x v="0"/>
    <x v="0"/>
    <n v="6052"/>
    <x v="0"/>
    <x v="0"/>
    <x v="7"/>
    <x v="7"/>
    <n v="525.13"/>
    <n v="1"/>
  </r>
  <r>
    <x v="648"/>
    <x v="1"/>
    <s v="2022-2023"/>
    <x v="0"/>
    <x v="62"/>
    <x v="0"/>
    <x v="0"/>
    <n v="6112"/>
    <x v="0"/>
    <x v="14"/>
    <x v="4"/>
    <x v="4"/>
    <n v="525.1400000000001"/>
    <n v="1"/>
  </r>
  <r>
    <x v="261"/>
    <x v="1"/>
    <s v="2022-2023"/>
    <x v="0"/>
    <x v="52"/>
    <x v="3"/>
    <x v="3"/>
    <n v="4053"/>
    <x v="0"/>
    <x v="10"/>
    <x v="9"/>
    <x v="9"/>
    <n v="525.38000000000011"/>
    <n v="1"/>
  </r>
  <r>
    <x v="499"/>
    <x v="0"/>
    <s v="2023-2024"/>
    <x v="0"/>
    <x v="91"/>
    <x v="1"/>
    <x v="1"/>
    <n v="2064"/>
    <x v="0"/>
    <x v="5"/>
    <x v="4"/>
    <x v="4"/>
    <n v="525.5"/>
    <n v="1"/>
  </r>
  <r>
    <x v="208"/>
    <x v="0"/>
    <s v="2023-2024"/>
    <x v="0"/>
    <x v="62"/>
    <x v="0"/>
    <x v="0"/>
    <n v="6112"/>
    <x v="0"/>
    <x v="14"/>
    <x v="1"/>
    <x v="1"/>
    <n v="525.99"/>
    <n v="1"/>
  </r>
  <r>
    <x v="386"/>
    <x v="1"/>
    <s v="2022-2023"/>
    <x v="0"/>
    <x v="1"/>
    <x v="1"/>
    <x v="1"/>
    <n v="2478"/>
    <x v="0"/>
    <x v="1"/>
    <x v="4"/>
    <x v="4"/>
    <n v="526.89"/>
    <n v="1"/>
  </r>
  <r>
    <x v="62"/>
    <x v="0"/>
    <s v="2023-2024"/>
    <x v="0"/>
    <x v="59"/>
    <x v="3"/>
    <x v="3"/>
    <n v="4509"/>
    <x v="0"/>
    <x v="3"/>
    <x v="3"/>
    <x v="3"/>
    <n v="528.55999999999995"/>
    <n v="1"/>
  </r>
  <r>
    <x v="535"/>
    <x v="1"/>
    <s v="2022-2023"/>
    <x v="0"/>
    <x v="52"/>
    <x v="3"/>
    <x v="3"/>
    <n v="4053"/>
    <x v="0"/>
    <x v="10"/>
    <x v="1"/>
    <x v="1"/>
    <n v="529.62"/>
    <n v="1"/>
  </r>
  <r>
    <x v="121"/>
    <x v="0"/>
    <s v="2023-2024"/>
    <x v="0"/>
    <x v="56"/>
    <x v="1"/>
    <x v="1"/>
    <n v="2795"/>
    <x v="0"/>
    <x v="11"/>
    <x v="3"/>
    <x v="3"/>
    <n v="530.09"/>
    <n v="1"/>
  </r>
  <r>
    <x v="144"/>
    <x v="1"/>
    <s v="2022-2023"/>
    <x v="0"/>
    <x v="67"/>
    <x v="3"/>
    <x v="3"/>
    <n v="4551"/>
    <x v="0"/>
    <x v="15"/>
    <x v="3"/>
    <x v="3"/>
    <n v="530.36999999999989"/>
    <n v="1"/>
  </r>
  <r>
    <x v="249"/>
    <x v="1"/>
    <s v="2022-2023"/>
    <x v="0"/>
    <x v="57"/>
    <x v="6"/>
    <x v="6"/>
    <n v="5082"/>
    <x v="0"/>
    <x v="13"/>
    <x v="9"/>
    <x v="9"/>
    <n v="531.43000000000006"/>
    <n v="1"/>
  </r>
  <r>
    <x v="571"/>
    <x v="1"/>
    <s v="2022-2023"/>
    <x v="0"/>
    <x v="13"/>
    <x v="1"/>
    <x v="1"/>
    <n v="2480"/>
    <x v="0"/>
    <x v="1"/>
    <x v="0"/>
    <x v="0"/>
    <n v="532.92000000000007"/>
    <n v="1"/>
  </r>
  <r>
    <x v="20"/>
    <x v="0"/>
    <s v="2023-2024"/>
    <x v="0"/>
    <x v="71"/>
    <x v="6"/>
    <x v="6"/>
    <n v="5043"/>
    <x v="0"/>
    <x v="13"/>
    <x v="7"/>
    <x v="7"/>
    <n v="533.44000000000005"/>
    <n v="1"/>
  </r>
  <r>
    <x v="318"/>
    <x v="0"/>
    <s v="2023-2024"/>
    <x v="0"/>
    <x v="36"/>
    <x v="4"/>
    <x v="4"/>
    <n v="3148"/>
    <x v="0"/>
    <x v="6"/>
    <x v="2"/>
    <x v="2"/>
    <n v="533.91"/>
    <n v="1"/>
  </r>
  <r>
    <x v="225"/>
    <x v="0"/>
    <s v="2023-2024"/>
    <x v="1"/>
    <x v="74"/>
    <x v="1"/>
    <x v="1"/>
    <n v="2485"/>
    <x v="0"/>
    <x v="1"/>
    <x v="4"/>
    <x v="4"/>
    <n v="534.06999999999994"/>
    <n v="1"/>
  </r>
  <r>
    <x v="239"/>
    <x v="0"/>
    <s v="2023-2024"/>
    <x v="0"/>
    <x v="43"/>
    <x v="1"/>
    <x v="1"/>
    <n v="2560"/>
    <x v="0"/>
    <x v="2"/>
    <x v="5"/>
    <x v="5"/>
    <n v="534.72"/>
    <n v="1"/>
  </r>
  <r>
    <x v="502"/>
    <x v="0"/>
    <s v="2023-2024"/>
    <x v="0"/>
    <x v="69"/>
    <x v="4"/>
    <x v="4"/>
    <n v="3199"/>
    <x v="0"/>
    <x v="6"/>
    <x v="1"/>
    <x v="1"/>
    <n v="534.94999999999993"/>
    <n v="1"/>
  </r>
  <r>
    <x v="591"/>
    <x v="2"/>
    <s v="2024-2025"/>
    <x v="0"/>
    <x v="45"/>
    <x v="3"/>
    <x v="3"/>
    <n v="4570"/>
    <x v="0"/>
    <x v="15"/>
    <x v="4"/>
    <x v="4"/>
    <n v="535.02"/>
    <n v="1"/>
  </r>
  <r>
    <x v="465"/>
    <x v="1"/>
    <s v="2022-2023"/>
    <x v="1"/>
    <x v="17"/>
    <x v="3"/>
    <x v="3"/>
    <n v="4825"/>
    <x v="0"/>
    <x v="12"/>
    <x v="4"/>
    <x v="4"/>
    <n v="535.56999999999994"/>
    <n v="1"/>
  </r>
  <r>
    <x v="275"/>
    <x v="2"/>
    <s v="2024-2025"/>
    <x v="0"/>
    <x v="64"/>
    <x v="1"/>
    <x v="1"/>
    <n v="2350"/>
    <x v="0"/>
    <x v="1"/>
    <x v="2"/>
    <x v="2"/>
    <n v="535.75"/>
    <n v="1"/>
  </r>
  <r>
    <x v="612"/>
    <x v="0"/>
    <s v="2023-2024"/>
    <x v="0"/>
    <x v="46"/>
    <x v="3"/>
    <x v="3"/>
    <n v="4740"/>
    <x v="0"/>
    <x v="17"/>
    <x v="9"/>
    <x v="9"/>
    <n v="535.94000000000005"/>
    <n v="1"/>
  </r>
  <r>
    <x v="717"/>
    <x v="2"/>
    <s v="2024-2025"/>
    <x v="1"/>
    <x v="8"/>
    <x v="1"/>
    <x v="1"/>
    <n v="2158"/>
    <x v="0"/>
    <x v="4"/>
    <x v="4"/>
    <x v="4"/>
    <n v="536.36"/>
    <n v="1"/>
  </r>
  <r>
    <x v="66"/>
    <x v="1"/>
    <s v="2022-2023"/>
    <x v="0"/>
    <x v="19"/>
    <x v="1"/>
    <x v="1"/>
    <n v="2800"/>
    <x v="0"/>
    <x v="11"/>
    <x v="2"/>
    <x v="2"/>
    <n v="536.42000000000007"/>
    <n v="1"/>
  </r>
  <r>
    <x v="299"/>
    <x v="1"/>
    <s v="2022-2023"/>
    <x v="0"/>
    <x v="6"/>
    <x v="0"/>
    <x v="0"/>
    <n v="6010"/>
    <x v="0"/>
    <x v="0"/>
    <x v="5"/>
    <x v="5"/>
    <n v="537.05000000000007"/>
    <n v="1"/>
  </r>
  <r>
    <x v="335"/>
    <x v="1"/>
    <s v="2022-2023"/>
    <x v="0"/>
    <x v="57"/>
    <x v="6"/>
    <x v="6"/>
    <n v="5082"/>
    <x v="0"/>
    <x v="13"/>
    <x v="0"/>
    <x v="0"/>
    <n v="537.24"/>
    <n v="1"/>
  </r>
  <r>
    <x v="402"/>
    <x v="0"/>
    <s v="2023-2024"/>
    <x v="0"/>
    <x v="79"/>
    <x v="6"/>
    <x v="6"/>
    <n v="5290"/>
    <x v="0"/>
    <x v="18"/>
    <x v="9"/>
    <x v="9"/>
    <n v="537.77"/>
    <n v="1"/>
  </r>
  <r>
    <x v="621"/>
    <x v="0"/>
    <s v="2023-2024"/>
    <x v="1"/>
    <x v="93"/>
    <x v="4"/>
    <x v="4"/>
    <n v="3915"/>
    <x v="0"/>
    <x v="16"/>
    <x v="5"/>
    <x v="5"/>
    <n v="538.76"/>
    <n v="1"/>
  </r>
  <r>
    <x v="435"/>
    <x v="0"/>
    <s v="2023-2024"/>
    <x v="0"/>
    <x v="32"/>
    <x v="6"/>
    <x v="6"/>
    <n v="5169"/>
    <x v="0"/>
    <x v="13"/>
    <x v="0"/>
    <x v="0"/>
    <n v="539.46"/>
    <n v="1"/>
  </r>
  <r>
    <x v="86"/>
    <x v="1"/>
    <s v="2022-2023"/>
    <x v="0"/>
    <x v="1"/>
    <x v="1"/>
    <x v="1"/>
    <n v="2478"/>
    <x v="0"/>
    <x v="1"/>
    <x v="7"/>
    <x v="7"/>
    <n v="539.91000000000008"/>
    <n v="1"/>
  </r>
  <r>
    <x v="63"/>
    <x v="1"/>
    <s v="2022-2023"/>
    <x v="0"/>
    <x v="80"/>
    <x v="0"/>
    <x v="0"/>
    <n v="6109"/>
    <x v="0"/>
    <x v="14"/>
    <x v="2"/>
    <x v="2"/>
    <n v="540.04"/>
    <n v="1"/>
  </r>
  <r>
    <x v="361"/>
    <x v="2"/>
    <s v="2024-2025"/>
    <x v="0"/>
    <x v="15"/>
    <x v="1"/>
    <x v="1"/>
    <n v="2020"/>
    <x v="0"/>
    <x v="5"/>
    <x v="2"/>
    <x v="2"/>
    <n v="540.88"/>
    <n v="1"/>
  </r>
  <r>
    <x v="610"/>
    <x v="0"/>
    <s v="2023-2024"/>
    <x v="0"/>
    <x v="58"/>
    <x v="0"/>
    <x v="0"/>
    <n v="6027"/>
    <x v="0"/>
    <x v="0"/>
    <x v="9"/>
    <x v="9"/>
    <n v="541.1400000000001"/>
    <n v="1"/>
  </r>
  <r>
    <x v="43"/>
    <x v="1"/>
    <s v="2022-2023"/>
    <x v="0"/>
    <x v="36"/>
    <x v="4"/>
    <x v="4"/>
    <n v="3148"/>
    <x v="0"/>
    <x v="6"/>
    <x v="3"/>
    <x v="3"/>
    <n v="541.25"/>
    <n v="1"/>
  </r>
  <r>
    <x v="259"/>
    <x v="2"/>
    <s v="2024-2025"/>
    <x v="0"/>
    <x v="58"/>
    <x v="0"/>
    <x v="0"/>
    <n v="6027"/>
    <x v="0"/>
    <x v="0"/>
    <x v="5"/>
    <x v="5"/>
    <n v="541.59"/>
    <n v="1"/>
  </r>
  <r>
    <x v="51"/>
    <x v="0"/>
    <s v="2023-2024"/>
    <x v="0"/>
    <x v="56"/>
    <x v="1"/>
    <x v="1"/>
    <n v="2795"/>
    <x v="0"/>
    <x v="11"/>
    <x v="2"/>
    <x v="2"/>
    <n v="541.61000000000013"/>
    <n v="1"/>
  </r>
  <r>
    <x v="707"/>
    <x v="1"/>
    <s v="2022-2023"/>
    <x v="1"/>
    <x v="24"/>
    <x v="1"/>
    <x v="1"/>
    <n v="2120"/>
    <x v="0"/>
    <x v="4"/>
    <x v="1"/>
    <x v="1"/>
    <n v="541.79999999999995"/>
    <n v="1"/>
  </r>
  <r>
    <x v="11"/>
    <x v="0"/>
    <s v="2023-2024"/>
    <x v="1"/>
    <x v="29"/>
    <x v="4"/>
    <x v="4"/>
    <n v="3500"/>
    <x v="0"/>
    <x v="8"/>
    <x v="5"/>
    <x v="5"/>
    <n v="543.02"/>
    <n v="1"/>
  </r>
  <r>
    <x v="21"/>
    <x v="1"/>
    <s v="2022-2023"/>
    <x v="0"/>
    <x v="33"/>
    <x v="4"/>
    <x v="4"/>
    <n v="3280"/>
    <x v="0"/>
    <x v="8"/>
    <x v="0"/>
    <x v="0"/>
    <n v="544.09"/>
    <n v="1"/>
  </r>
  <r>
    <x v="83"/>
    <x v="1"/>
    <s v="2022-2023"/>
    <x v="0"/>
    <x v="5"/>
    <x v="1"/>
    <x v="1"/>
    <n v="2067"/>
    <x v="0"/>
    <x v="5"/>
    <x v="2"/>
    <x v="2"/>
    <n v="544.26"/>
    <n v="1"/>
  </r>
  <r>
    <x v="342"/>
    <x v="0"/>
    <s v="2023-2024"/>
    <x v="0"/>
    <x v="57"/>
    <x v="6"/>
    <x v="6"/>
    <n v="5082"/>
    <x v="0"/>
    <x v="13"/>
    <x v="4"/>
    <x v="4"/>
    <n v="546.62"/>
    <n v="1"/>
  </r>
  <r>
    <x v="311"/>
    <x v="0"/>
    <s v="2023-2024"/>
    <x v="0"/>
    <x v="44"/>
    <x v="4"/>
    <x v="4"/>
    <n v="3977"/>
    <x v="0"/>
    <x v="16"/>
    <x v="1"/>
    <x v="1"/>
    <n v="547.33000000000004"/>
    <n v="1"/>
  </r>
  <r>
    <x v="101"/>
    <x v="2"/>
    <s v="2024-2025"/>
    <x v="0"/>
    <x v="57"/>
    <x v="6"/>
    <x v="6"/>
    <n v="5082"/>
    <x v="0"/>
    <x v="13"/>
    <x v="3"/>
    <x v="3"/>
    <n v="548.43000000000006"/>
    <n v="1"/>
  </r>
  <r>
    <x v="149"/>
    <x v="2"/>
    <s v="2024-2025"/>
    <x v="0"/>
    <x v="1"/>
    <x v="1"/>
    <x v="1"/>
    <n v="2478"/>
    <x v="0"/>
    <x v="1"/>
    <x v="4"/>
    <x v="4"/>
    <n v="549.59"/>
    <n v="1"/>
  </r>
  <r>
    <x v="574"/>
    <x v="2"/>
    <s v="2024-2025"/>
    <x v="0"/>
    <x v="60"/>
    <x v="1"/>
    <x v="1"/>
    <n v="2541"/>
    <x v="0"/>
    <x v="2"/>
    <x v="6"/>
    <x v="6"/>
    <n v="550.4"/>
    <n v="1"/>
  </r>
  <r>
    <x v="34"/>
    <x v="2"/>
    <s v="2024-2025"/>
    <x v="0"/>
    <x v="32"/>
    <x v="6"/>
    <x v="6"/>
    <n v="5169"/>
    <x v="0"/>
    <x v="13"/>
    <x v="4"/>
    <x v="4"/>
    <n v="550.46"/>
    <n v="1"/>
  </r>
  <r>
    <x v="334"/>
    <x v="2"/>
    <s v="2024-2025"/>
    <x v="0"/>
    <x v="53"/>
    <x v="3"/>
    <x v="3"/>
    <n v="4119"/>
    <x v="0"/>
    <x v="10"/>
    <x v="5"/>
    <x v="5"/>
    <n v="551.24"/>
    <n v="1"/>
  </r>
  <r>
    <x v="386"/>
    <x v="1"/>
    <s v="2022-2023"/>
    <x v="0"/>
    <x v="37"/>
    <x v="1"/>
    <x v="1"/>
    <n v="2750"/>
    <x v="0"/>
    <x v="11"/>
    <x v="9"/>
    <x v="9"/>
    <n v="551.43000000000006"/>
    <n v="1"/>
  </r>
  <r>
    <x v="581"/>
    <x v="0"/>
    <s v="2023-2024"/>
    <x v="1"/>
    <x v="29"/>
    <x v="4"/>
    <x v="4"/>
    <n v="3500"/>
    <x v="0"/>
    <x v="8"/>
    <x v="3"/>
    <x v="3"/>
    <n v="551.44000000000005"/>
    <n v="1"/>
  </r>
  <r>
    <x v="555"/>
    <x v="2"/>
    <s v="2024-2025"/>
    <x v="0"/>
    <x v="26"/>
    <x v="0"/>
    <x v="0"/>
    <n v="6280"/>
    <x v="0"/>
    <x v="14"/>
    <x v="3"/>
    <x v="3"/>
    <n v="551.75999999999988"/>
    <n v="1"/>
  </r>
  <r>
    <x v="429"/>
    <x v="1"/>
    <s v="2022-2023"/>
    <x v="0"/>
    <x v="71"/>
    <x v="6"/>
    <x v="6"/>
    <n v="5043"/>
    <x v="0"/>
    <x v="13"/>
    <x v="4"/>
    <x v="4"/>
    <n v="552.01"/>
    <n v="1"/>
  </r>
  <r>
    <x v="247"/>
    <x v="2"/>
    <s v="2024-2025"/>
    <x v="0"/>
    <x v="59"/>
    <x v="3"/>
    <x v="3"/>
    <n v="4509"/>
    <x v="0"/>
    <x v="3"/>
    <x v="3"/>
    <x v="3"/>
    <n v="552.23"/>
    <n v="1"/>
  </r>
  <r>
    <x v="58"/>
    <x v="2"/>
    <s v="2024-2025"/>
    <x v="0"/>
    <x v="2"/>
    <x v="2"/>
    <x v="2"/>
    <n v="2617"/>
    <x v="0"/>
    <x v="2"/>
    <x v="4"/>
    <x v="4"/>
    <n v="552.62"/>
    <n v="1"/>
  </r>
  <r>
    <x v="643"/>
    <x v="0"/>
    <s v="2023-2024"/>
    <x v="0"/>
    <x v="64"/>
    <x v="1"/>
    <x v="1"/>
    <n v="2350"/>
    <x v="0"/>
    <x v="1"/>
    <x v="2"/>
    <x v="2"/>
    <n v="555.23"/>
    <n v="1"/>
  </r>
  <r>
    <x v="156"/>
    <x v="2"/>
    <s v="2024-2025"/>
    <x v="0"/>
    <x v="27"/>
    <x v="4"/>
    <x v="4"/>
    <n v="3066"/>
    <x v="0"/>
    <x v="7"/>
    <x v="3"/>
    <x v="3"/>
    <n v="555.95000000000005"/>
    <n v="1"/>
  </r>
  <r>
    <x v="555"/>
    <x v="2"/>
    <s v="2024-2025"/>
    <x v="0"/>
    <x v="73"/>
    <x v="6"/>
    <x v="6"/>
    <n v="5607"/>
    <x v="0"/>
    <x v="18"/>
    <x v="1"/>
    <x v="1"/>
    <n v="559.35"/>
    <n v="1"/>
  </r>
  <r>
    <x v="110"/>
    <x v="2"/>
    <s v="2024-2025"/>
    <x v="0"/>
    <x v="62"/>
    <x v="0"/>
    <x v="0"/>
    <n v="6112"/>
    <x v="0"/>
    <x v="14"/>
    <x v="4"/>
    <x v="4"/>
    <n v="560.37"/>
    <n v="1"/>
  </r>
  <r>
    <x v="239"/>
    <x v="0"/>
    <s v="2023-2024"/>
    <x v="0"/>
    <x v="5"/>
    <x v="1"/>
    <x v="1"/>
    <n v="2067"/>
    <x v="0"/>
    <x v="5"/>
    <x v="7"/>
    <x v="7"/>
    <n v="561.29"/>
    <n v="1"/>
  </r>
  <r>
    <x v="637"/>
    <x v="1"/>
    <s v="2022-2023"/>
    <x v="0"/>
    <x v="45"/>
    <x v="3"/>
    <x v="3"/>
    <n v="4570"/>
    <x v="0"/>
    <x v="15"/>
    <x v="1"/>
    <x v="1"/>
    <n v="561.67000000000007"/>
    <n v="1"/>
  </r>
  <r>
    <x v="703"/>
    <x v="0"/>
    <s v="2023-2024"/>
    <x v="0"/>
    <x v="67"/>
    <x v="3"/>
    <x v="3"/>
    <n v="4551"/>
    <x v="0"/>
    <x v="15"/>
    <x v="2"/>
    <x v="2"/>
    <n v="562.51"/>
    <n v="1"/>
  </r>
  <r>
    <x v="289"/>
    <x v="1"/>
    <s v="2022-2023"/>
    <x v="0"/>
    <x v="23"/>
    <x v="1"/>
    <x v="1"/>
    <n v="2650"/>
    <x v="0"/>
    <x v="11"/>
    <x v="2"/>
    <x v="2"/>
    <n v="563.32999999999993"/>
    <n v="1"/>
  </r>
  <r>
    <x v="461"/>
    <x v="2"/>
    <s v="2024-2025"/>
    <x v="0"/>
    <x v="3"/>
    <x v="3"/>
    <x v="3"/>
    <n v="4220"/>
    <x v="0"/>
    <x v="3"/>
    <x v="1"/>
    <x v="1"/>
    <n v="563.57999999999993"/>
    <n v="1"/>
  </r>
  <r>
    <x v="564"/>
    <x v="0"/>
    <s v="2023-2024"/>
    <x v="0"/>
    <x v="55"/>
    <x v="3"/>
    <x v="3"/>
    <n v="4703"/>
    <x v="0"/>
    <x v="17"/>
    <x v="5"/>
    <x v="5"/>
    <n v="565.22"/>
    <n v="1"/>
  </r>
  <r>
    <x v="124"/>
    <x v="2"/>
    <s v="2024-2025"/>
    <x v="0"/>
    <x v="52"/>
    <x v="3"/>
    <x v="3"/>
    <n v="4053"/>
    <x v="0"/>
    <x v="10"/>
    <x v="2"/>
    <x v="2"/>
    <n v="565.78"/>
    <n v="1"/>
  </r>
  <r>
    <x v="709"/>
    <x v="0"/>
    <s v="2023-2024"/>
    <x v="0"/>
    <x v="52"/>
    <x v="3"/>
    <x v="3"/>
    <n v="4053"/>
    <x v="0"/>
    <x v="10"/>
    <x v="7"/>
    <x v="7"/>
    <n v="566.33000000000015"/>
    <n v="1"/>
  </r>
  <r>
    <x v="290"/>
    <x v="0"/>
    <s v="2023-2024"/>
    <x v="1"/>
    <x v="74"/>
    <x v="1"/>
    <x v="1"/>
    <n v="2485"/>
    <x v="0"/>
    <x v="1"/>
    <x v="5"/>
    <x v="5"/>
    <n v="566.74"/>
    <n v="1"/>
  </r>
  <r>
    <x v="125"/>
    <x v="2"/>
    <s v="2024-2025"/>
    <x v="0"/>
    <x v="37"/>
    <x v="1"/>
    <x v="1"/>
    <n v="2750"/>
    <x v="0"/>
    <x v="11"/>
    <x v="1"/>
    <x v="1"/>
    <n v="568.37"/>
    <n v="1"/>
  </r>
  <r>
    <x v="387"/>
    <x v="2"/>
    <s v="2024-2025"/>
    <x v="0"/>
    <x v="70"/>
    <x v="4"/>
    <x v="4"/>
    <n v="3400"/>
    <x v="0"/>
    <x v="8"/>
    <x v="4"/>
    <x v="4"/>
    <n v="568.63000000000011"/>
    <n v="1"/>
  </r>
  <r>
    <x v="51"/>
    <x v="0"/>
    <s v="2023-2024"/>
    <x v="0"/>
    <x v="67"/>
    <x v="3"/>
    <x v="3"/>
    <n v="4551"/>
    <x v="0"/>
    <x v="15"/>
    <x v="2"/>
    <x v="2"/>
    <n v="568.81000000000006"/>
    <n v="1"/>
  </r>
  <r>
    <x v="448"/>
    <x v="0"/>
    <s v="2023-2024"/>
    <x v="0"/>
    <x v="72"/>
    <x v="4"/>
    <x v="4"/>
    <n v="3931"/>
    <x v="0"/>
    <x v="16"/>
    <x v="5"/>
    <x v="5"/>
    <n v="568.99"/>
    <n v="1"/>
  </r>
  <r>
    <x v="95"/>
    <x v="1"/>
    <s v="2022-2023"/>
    <x v="0"/>
    <x v="19"/>
    <x v="1"/>
    <x v="1"/>
    <n v="2800"/>
    <x v="0"/>
    <x v="11"/>
    <x v="0"/>
    <x v="0"/>
    <n v="569.67000000000007"/>
    <n v="1"/>
  </r>
  <r>
    <x v="122"/>
    <x v="1"/>
    <s v="2022-2023"/>
    <x v="0"/>
    <x v="54"/>
    <x v="4"/>
    <x v="4"/>
    <n v="3030"/>
    <x v="0"/>
    <x v="7"/>
    <x v="4"/>
    <x v="4"/>
    <n v="570.93000000000006"/>
    <n v="1"/>
  </r>
  <r>
    <x v="653"/>
    <x v="0"/>
    <s v="2023-2024"/>
    <x v="0"/>
    <x v="80"/>
    <x v="0"/>
    <x v="0"/>
    <n v="6109"/>
    <x v="0"/>
    <x v="14"/>
    <x v="0"/>
    <x v="0"/>
    <n v="570.94999999999993"/>
    <n v="1"/>
  </r>
  <r>
    <x v="557"/>
    <x v="0"/>
    <s v="2023-2024"/>
    <x v="1"/>
    <x v="93"/>
    <x v="4"/>
    <x v="4"/>
    <n v="3915"/>
    <x v="0"/>
    <x v="16"/>
    <x v="4"/>
    <x v="4"/>
    <n v="571"/>
    <n v="1"/>
  </r>
  <r>
    <x v="410"/>
    <x v="1"/>
    <s v="2022-2023"/>
    <x v="0"/>
    <x v="10"/>
    <x v="4"/>
    <x v="4"/>
    <n v="3551"/>
    <x v="0"/>
    <x v="8"/>
    <x v="6"/>
    <x v="6"/>
    <n v="571.45999999999992"/>
    <n v="1"/>
  </r>
  <r>
    <x v="72"/>
    <x v="2"/>
    <s v="2024-2025"/>
    <x v="0"/>
    <x v="78"/>
    <x v="1"/>
    <x v="1"/>
    <n v="2141"/>
    <x v="0"/>
    <x v="4"/>
    <x v="9"/>
    <x v="9"/>
    <n v="571.76"/>
    <n v="1"/>
  </r>
  <r>
    <x v="321"/>
    <x v="0"/>
    <s v="2023-2024"/>
    <x v="1"/>
    <x v="68"/>
    <x v="7"/>
    <x v="7"/>
    <n v="800"/>
    <x v="0"/>
    <x v="19"/>
    <x v="9"/>
    <x v="9"/>
    <n v="571.99"/>
    <n v="1"/>
  </r>
  <r>
    <x v="410"/>
    <x v="1"/>
    <s v="2022-2023"/>
    <x v="0"/>
    <x v="60"/>
    <x v="1"/>
    <x v="1"/>
    <n v="2541"/>
    <x v="0"/>
    <x v="2"/>
    <x v="0"/>
    <x v="0"/>
    <n v="573.83000000000004"/>
    <n v="1"/>
  </r>
  <r>
    <x v="603"/>
    <x v="2"/>
    <s v="2024-2025"/>
    <x v="1"/>
    <x v="40"/>
    <x v="4"/>
    <x v="4"/>
    <n v="3353"/>
    <x v="0"/>
    <x v="8"/>
    <x v="2"/>
    <x v="2"/>
    <n v="574.99"/>
    <n v="1"/>
  </r>
  <r>
    <x v="101"/>
    <x v="2"/>
    <s v="2024-2025"/>
    <x v="0"/>
    <x v="72"/>
    <x v="4"/>
    <x v="4"/>
    <n v="3931"/>
    <x v="0"/>
    <x v="16"/>
    <x v="9"/>
    <x v="9"/>
    <n v="574.99"/>
    <n v="1"/>
  </r>
  <r>
    <x v="542"/>
    <x v="2"/>
    <s v="2024-2025"/>
    <x v="0"/>
    <x v="27"/>
    <x v="4"/>
    <x v="4"/>
    <n v="3066"/>
    <x v="0"/>
    <x v="7"/>
    <x v="2"/>
    <x v="2"/>
    <n v="575.21"/>
    <n v="1"/>
  </r>
  <r>
    <x v="408"/>
    <x v="1"/>
    <s v="2022-2023"/>
    <x v="0"/>
    <x v="63"/>
    <x v="1"/>
    <x v="1"/>
    <n v="2015"/>
    <x v="0"/>
    <x v="5"/>
    <x v="3"/>
    <x v="3"/>
    <n v="575.43000000000006"/>
    <n v="1"/>
  </r>
  <r>
    <x v="60"/>
    <x v="0"/>
    <s v="2023-2024"/>
    <x v="1"/>
    <x v="75"/>
    <x v="0"/>
    <x v="0"/>
    <n v="6450"/>
    <x v="0"/>
    <x v="20"/>
    <x v="5"/>
    <x v="5"/>
    <n v="575.44000000000005"/>
    <n v="1"/>
  </r>
  <r>
    <x v="570"/>
    <x v="0"/>
    <s v="2023-2024"/>
    <x v="0"/>
    <x v="1"/>
    <x v="1"/>
    <x v="1"/>
    <n v="2478"/>
    <x v="0"/>
    <x v="1"/>
    <x v="0"/>
    <x v="0"/>
    <n v="576.19000000000005"/>
    <n v="1"/>
  </r>
  <r>
    <x v="303"/>
    <x v="1"/>
    <s v="2022-2023"/>
    <x v="0"/>
    <x v="70"/>
    <x v="4"/>
    <x v="4"/>
    <n v="3400"/>
    <x v="0"/>
    <x v="8"/>
    <x v="1"/>
    <x v="1"/>
    <n v="576.84"/>
    <n v="1"/>
  </r>
  <r>
    <x v="523"/>
    <x v="1"/>
    <s v="2022-2023"/>
    <x v="0"/>
    <x v="25"/>
    <x v="4"/>
    <x v="4"/>
    <n v="3550"/>
    <x v="0"/>
    <x v="8"/>
    <x v="1"/>
    <x v="1"/>
    <n v="577.16999999999996"/>
    <n v="1"/>
  </r>
  <r>
    <x v="211"/>
    <x v="2"/>
    <s v="2024-2025"/>
    <x v="0"/>
    <x v="61"/>
    <x v="6"/>
    <x v="6"/>
    <n v="5343"/>
    <x v="0"/>
    <x v="18"/>
    <x v="4"/>
    <x v="4"/>
    <n v="577.27"/>
    <n v="1"/>
  </r>
  <r>
    <x v="212"/>
    <x v="0"/>
    <s v="2023-2024"/>
    <x v="0"/>
    <x v="90"/>
    <x v="3"/>
    <x v="3"/>
    <n v="4700"/>
    <x v="0"/>
    <x v="17"/>
    <x v="4"/>
    <x v="4"/>
    <n v="578.91000000000008"/>
    <n v="1"/>
  </r>
  <r>
    <x v="597"/>
    <x v="0"/>
    <s v="2023-2024"/>
    <x v="0"/>
    <x v="20"/>
    <x v="4"/>
    <x v="4"/>
    <n v="3429"/>
    <x v="0"/>
    <x v="8"/>
    <x v="9"/>
    <x v="9"/>
    <n v="579.8900000000001"/>
    <n v="1"/>
  </r>
  <r>
    <x v="633"/>
    <x v="1"/>
    <s v="2022-2023"/>
    <x v="1"/>
    <x v="11"/>
    <x v="5"/>
    <x v="5"/>
    <n v="7010"/>
    <x v="0"/>
    <x v="9"/>
    <x v="5"/>
    <x v="5"/>
    <n v="580.65"/>
    <n v="1"/>
  </r>
  <r>
    <x v="364"/>
    <x v="2"/>
    <s v="2024-2025"/>
    <x v="0"/>
    <x v="83"/>
    <x v="0"/>
    <x v="0"/>
    <n v="6052"/>
    <x v="0"/>
    <x v="0"/>
    <x v="1"/>
    <x v="1"/>
    <n v="580.80000000000007"/>
    <n v="1"/>
  </r>
  <r>
    <x v="618"/>
    <x v="1"/>
    <s v="2022-2023"/>
    <x v="1"/>
    <x v="89"/>
    <x v="4"/>
    <x v="4"/>
    <n v="3136"/>
    <x v="0"/>
    <x v="6"/>
    <x v="0"/>
    <x v="0"/>
    <n v="581.9"/>
    <n v="1"/>
  </r>
  <r>
    <x v="601"/>
    <x v="0"/>
    <s v="2023-2024"/>
    <x v="1"/>
    <x v="25"/>
    <x v="4"/>
    <x v="4"/>
    <n v="3550"/>
    <x v="0"/>
    <x v="8"/>
    <x v="7"/>
    <x v="7"/>
    <n v="583.53"/>
    <n v="1"/>
  </r>
  <r>
    <x v="131"/>
    <x v="1"/>
    <s v="2022-2023"/>
    <x v="0"/>
    <x v="15"/>
    <x v="1"/>
    <x v="1"/>
    <n v="2020"/>
    <x v="0"/>
    <x v="5"/>
    <x v="7"/>
    <x v="7"/>
    <n v="584.04"/>
    <n v="1"/>
  </r>
  <r>
    <x v="579"/>
    <x v="0"/>
    <s v="2023-2024"/>
    <x v="0"/>
    <x v="70"/>
    <x v="4"/>
    <x v="4"/>
    <n v="3400"/>
    <x v="0"/>
    <x v="8"/>
    <x v="0"/>
    <x v="0"/>
    <n v="584.13"/>
    <n v="1"/>
  </r>
  <r>
    <x v="321"/>
    <x v="0"/>
    <s v="2023-2024"/>
    <x v="1"/>
    <x v="34"/>
    <x v="4"/>
    <x v="4"/>
    <n v="3018"/>
    <x v="0"/>
    <x v="7"/>
    <x v="1"/>
    <x v="1"/>
    <n v="584.95999999999992"/>
    <n v="1"/>
  </r>
  <r>
    <x v="0"/>
    <x v="0"/>
    <s v="2023-2024"/>
    <x v="0"/>
    <x v="86"/>
    <x v="0"/>
    <x v="0"/>
    <n v="6725"/>
    <x v="0"/>
    <x v="20"/>
    <x v="4"/>
    <x v="4"/>
    <n v="588"/>
    <n v="1"/>
  </r>
  <r>
    <x v="454"/>
    <x v="0"/>
    <s v="2023-2024"/>
    <x v="1"/>
    <x v="89"/>
    <x v="4"/>
    <x v="4"/>
    <n v="3136"/>
    <x v="0"/>
    <x v="6"/>
    <x v="9"/>
    <x v="9"/>
    <n v="589.81999999999994"/>
    <n v="1"/>
  </r>
  <r>
    <x v="50"/>
    <x v="0"/>
    <s v="2023-2024"/>
    <x v="0"/>
    <x v="39"/>
    <x v="0"/>
    <x v="0"/>
    <n v="6330"/>
    <x v="0"/>
    <x v="14"/>
    <x v="8"/>
    <x v="8"/>
    <n v="591.76"/>
    <n v="1"/>
  </r>
  <r>
    <x v="98"/>
    <x v="2"/>
    <s v="2024-2025"/>
    <x v="0"/>
    <x v="31"/>
    <x v="1"/>
    <x v="1"/>
    <n v="2116"/>
    <x v="0"/>
    <x v="4"/>
    <x v="7"/>
    <x v="7"/>
    <n v="592.05999999999995"/>
    <n v="1"/>
  </r>
  <r>
    <x v="596"/>
    <x v="0"/>
    <s v="2023-2024"/>
    <x v="0"/>
    <x v="41"/>
    <x v="5"/>
    <x v="5"/>
    <n v="7320"/>
    <x v="0"/>
    <x v="9"/>
    <x v="5"/>
    <x v="5"/>
    <n v="592.30999999999995"/>
    <n v="1"/>
  </r>
  <r>
    <x v="269"/>
    <x v="1"/>
    <s v="2022-2023"/>
    <x v="0"/>
    <x v="53"/>
    <x v="3"/>
    <x v="3"/>
    <n v="4119"/>
    <x v="0"/>
    <x v="10"/>
    <x v="3"/>
    <x v="3"/>
    <n v="592.80999999999995"/>
    <n v="1"/>
  </r>
  <r>
    <x v="118"/>
    <x v="1"/>
    <s v="2022-2023"/>
    <x v="1"/>
    <x v="89"/>
    <x v="4"/>
    <x v="4"/>
    <n v="3136"/>
    <x v="0"/>
    <x v="6"/>
    <x v="3"/>
    <x v="3"/>
    <n v="593.6"/>
    <n v="1"/>
  </r>
  <r>
    <x v="163"/>
    <x v="0"/>
    <s v="2023-2024"/>
    <x v="0"/>
    <x v="7"/>
    <x v="4"/>
    <x v="4"/>
    <n v="3175"/>
    <x v="0"/>
    <x v="6"/>
    <x v="9"/>
    <x v="9"/>
    <n v="594.3900000000001"/>
    <n v="1"/>
  </r>
  <r>
    <x v="379"/>
    <x v="2"/>
    <s v="2024-2025"/>
    <x v="1"/>
    <x v="29"/>
    <x v="4"/>
    <x v="4"/>
    <n v="3500"/>
    <x v="0"/>
    <x v="8"/>
    <x v="0"/>
    <x v="0"/>
    <n v="594.49"/>
    <n v="1"/>
  </r>
  <r>
    <x v="180"/>
    <x v="1"/>
    <s v="2022-2023"/>
    <x v="0"/>
    <x v="9"/>
    <x v="4"/>
    <x v="4"/>
    <n v="3076"/>
    <x v="0"/>
    <x v="7"/>
    <x v="3"/>
    <x v="3"/>
    <n v="595.03"/>
    <n v="1"/>
  </r>
  <r>
    <x v="16"/>
    <x v="1"/>
    <s v="2022-2023"/>
    <x v="0"/>
    <x v="5"/>
    <x v="1"/>
    <x v="1"/>
    <n v="2067"/>
    <x v="0"/>
    <x v="5"/>
    <x v="8"/>
    <x v="8"/>
    <n v="595.94000000000005"/>
    <n v="1"/>
  </r>
  <r>
    <x v="718"/>
    <x v="0"/>
    <s v="2023-2024"/>
    <x v="0"/>
    <x v="73"/>
    <x v="6"/>
    <x v="6"/>
    <n v="5607"/>
    <x v="0"/>
    <x v="18"/>
    <x v="4"/>
    <x v="4"/>
    <n v="596.99"/>
    <n v="1"/>
  </r>
  <r>
    <x v="386"/>
    <x v="1"/>
    <s v="2022-2023"/>
    <x v="0"/>
    <x v="66"/>
    <x v="3"/>
    <x v="3"/>
    <n v="4883"/>
    <x v="0"/>
    <x v="12"/>
    <x v="5"/>
    <x v="5"/>
    <n v="597.02"/>
    <n v="1"/>
  </r>
  <r>
    <x v="137"/>
    <x v="2"/>
    <s v="2024-2025"/>
    <x v="1"/>
    <x v="56"/>
    <x v="1"/>
    <x v="1"/>
    <n v="2795"/>
    <x v="0"/>
    <x v="11"/>
    <x v="7"/>
    <x v="7"/>
    <n v="597.21"/>
    <n v="1"/>
  </r>
  <r>
    <x v="620"/>
    <x v="1"/>
    <s v="2022-2023"/>
    <x v="0"/>
    <x v="66"/>
    <x v="3"/>
    <x v="3"/>
    <n v="4883"/>
    <x v="0"/>
    <x v="12"/>
    <x v="4"/>
    <x v="4"/>
    <n v="597.24"/>
    <n v="1"/>
  </r>
  <r>
    <x v="193"/>
    <x v="2"/>
    <s v="2024-2025"/>
    <x v="0"/>
    <x v="6"/>
    <x v="0"/>
    <x v="0"/>
    <n v="6010"/>
    <x v="0"/>
    <x v="0"/>
    <x v="9"/>
    <x v="9"/>
    <n v="598.03"/>
    <n v="1"/>
  </r>
  <r>
    <x v="335"/>
    <x v="1"/>
    <s v="2022-2023"/>
    <x v="0"/>
    <x v="43"/>
    <x v="1"/>
    <x v="1"/>
    <n v="2560"/>
    <x v="0"/>
    <x v="2"/>
    <x v="7"/>
    <x v="7"/>
    <n v="598.1"/>
    <n v="1"/>
  </r>
  <r>
    <x v="707"/>
    <x v="1"/>
    <s v="2022-2023"/>
    <x v="0"/>
    <x v="19"/>
    <x v="1"/>
    <x v="1"/>
    <n v="2800"/>
    <x v="0"/>
    <x v="11"/>
    <x v="7"/>
    <x v="7"/>
    <n v="598.52"/>
    <n v="1"/>
  </r>
  <r>
    <x v="384"/>
    <x v="1"/>
    <s v="2022-2023"/>
    <x v="0"/>
    <x v="37"/>
    <x v="1"/>
    <x v="1"/>
    <n v="2750"/>
    <x v="0"/>
    <x v="11"/>
    <x v="9"/>
    <x v="9"/>
    <n v="598.92999999999995"/>
    <n v="1"/>
  </r>
  <r>
    <x v="166"/>
    <x v="0"/>
    <s v="2023-2024"/>
    <x v="0"/>
    <x v="39"/>
    <x v="0"/>
    <x v="0"/>
    <n v="6330"/>
    <x v="0"/>
    <x v="14"/>
    <x v="3"/>
    <x v="3"/>
    <n v="599.03"/>
    <n v="1"/>
  </r>
  <r>
    <x v="527"/>
    <x v="1"/>
    <s v="2022-2023"/>
    <x v="0"/>
    <x v="56"/>
    <x v="1"/>
    <x v="1"/>
    <n v="2795"/>
    <x v="0"/>
    <x v="11"/>
    <x v="4"/>
    <x v="4"/>
    <n v="600.72"/>
    <n v="1"/>
  </r>
  <r>
    <x v="34"/>
    <x v="2"/>
    <s v="2024-2025"/>
    <x v="0"/>
    <x v="7"/>
    <x v="4"/>
    <x v="4"/>
    <n v="3175"/>
    <x v="0"/>
    <x v="6"/>
    <x v="2"/>
    <x v="2"/>
    <n v="600.96"/>
    <n v="1"/>
  </r>
  <r>
    <x v="90"/>
    <x v="2"/>
    <s v="2024-2025"/>
    <x v="0"/>
    <x v="2"/>
    <x v="2"/>
    <x v="2"/>
    <n v="2617"/>
    <x v="0"/>
    <x v="2"/>
    <x v="5"/>
    <x v="5"/>
    <n v="601.51"/>
    <n v="1"/>
  </r>
  <r>
    <x v="224"/>
    <x v="1"/>
    <s v="2022-2023"/>
    <x v="0"/>
    <x v="93"/>
    <x v="4"/>
    <x v="4"/>
    <n v="3915"/>
    <x v="0"/>
    <x v="16"/>
    <x v="7"/>
    <x v="7"/>
    <n v="602.69999999999993"/>
    <n v="1"/>
  </r>
  <r>
    <x v="383"/>
    <x v="0"/>
    <s v="2023-2024"/>
    <x v="0"/>
    <x v="20"/>
    <x v="4"/>
    <x v="4"/>
    <n v="3429"/>
    <x v="0"/>
    <x v="8"/>
    <x v="3"/>
    <x v="3"/>
    <n v="603.43000000000006"/>
    <n v="1"/>
  </r>
  <r>
    <x v="42"/>
    <x v="0"/>
    <s v="2023-2024"/>
    <x v="0"/>
    <x v="58"/>
    <x v="0"/>
    <x v="0"/>
    <n v="6027"/>
    <x v="0"/>
    <x v="0"/>
    <x v="1"/>
    <x v="1"/>
    <n v="604.06000000000006"/>
    <n v="1"/>
  </r>
  <r>
    <x v="503"/>
    <x v="0"/>
    <s v="2023-2024"/>
    <x v="1"/>
    <x v="0"/>
    <x v="0"/>
    <x v="0"/>
    <n v="6021"/>
    <x v="0"/>
    <x v="0"/>
    <x v="1"/>
    <x v="1"/>
    <n v="604.12"/>
    <n v="1"/>
  </r>
  <r>
    <x v="618"/>
    <x v="1"/>
    <s v="2022-2023"/>
    <x v="0"/>
    <x v="31"/>
    <x v="1"/>
    <x v="1"/>
    <n v="2116"/>
    <x v="0"/>
    <x v="4"/>
    <x v="6"/>
    <x v="6"/>
    <n v="604.28"/>
    <n v="1"/>
  </r>
  <r>
    <x v="540"/>
    <x v="2"/>
    <s v="2024-2025"/>
    <x v="0"/>
    <x v="61"/>
    <x v="6"/>
    <x v="6"/>
    <n v="5343"/>
    <x v="0"/>
    <x v="18"/>
    <x v="5"/>
    <x v="5"/>
    <n v="604.49000000000012"/>
    <n v="1"/>
  </r>
  <r>
    <x v="137"/>
    <x v="2"/>
    <s v="2024-2025"/>
    <x v="0"/>
    <x v="60"/>
    <x v="1"/>
    <x v="1"/>
    <n v="2541"/>
    <x v="0"/>
    <x v="2"/>
    <x v="9"/>
    <x v="9"/>
    <n v="605.54000000000008"/>
    <n v="1"/>
  </r>
  <r>
    <x v="355"/>
    <x v="0"/>
    <s v="2023-2024"/>
    <x v="1"/>
    <x v="68"/>
    <x v="7"/>
    <x v="7"/>
    <n v="800"/>
    <x v="0"/>
    <x v="19"/>
    <x v="7"/>
    <x v="7"/>
    <n v="605.63000000000011"/>
    <n v="1"/>
  </r>
  <r>
    <x v="631"/>
    <x v="2"/>
    <s v="2024-2025"/>
    <x v="1"/>
    <x v="46"/>
    <x v="3"/>
    <x v="3"/>
    <n v="4740"/>
    <x v="0"/>
    <x v="17"/>
    <x v="9"/>
    <x v="9"/>
    <n v="605.91999999999996"/>
    <n v="1"/>
  </r>
  <r>
    <x v="73"/>
    <x v="1"/>
    <s v="2022-2023"/>
    <x v="0"/>
    <x v="31"/>
    <x v="1"/>
    <x v="1"/>
    <n v="2116"/>
    <x v="0"/>
    <x v="4"/>
    <x v="3"/>
    <x v="3"/>
    <n v="606.07999999999993"/>
    <n v="1"/>
  </r>
  <r>
    <x v="174"/>
    <x v="0"/>
    <s v="2023-2024"/>
    <x v="0"/>
    <x v="28"/>
    <x v="1"/>
    <x v="1"/>
    <n v="2830"/>
    <x v="0"/>
    <x v="11"/>
    <x v="3"/>
    <x v="3"/>
    <n v="606.91"/>
    <n v="1"/>
  </r>
  <r>
    <x v="260"/>
    <x v="1"/>
    <s v="2022-2023"/>
    <x v="0"/>
    <x v="9"/>
    <x v="4"/>
    <x v="4"/>
    <n v="3076"/>
    <x v="0"/>
    <x v="7"/>
    <x v="5"/>
    <x v="5"/>
    <n v="606.92999999999995"/>
    <n v="1"/>
  </r>
  <r>
    <x v="147"/>
    <x v="0"/>
    <s v="2023-2024"/>
    <x v="0"/>
    <x v="83"/>
    <x v="0"/>
    <x v="0"/>
    <n v="6052"/>
    <x v="0"/>
    <x v="0"/>
    <x v="4"/>
    <x v="4"/>
    <n v="608.13"/>
    <n v="1"/>
  </r>
  <r>
    <x v="431"/>
    <x v="0"/>
    <s v="2023-2024"/>
    <x v="0"/>
    <x v="64"/>
    <x v="1"/>
    <x v="1"/>
    <n v="2350"/>
    <x v="0"/>
    <x v="1"/>
    <x v="3"/>
    <x v="3"/>
    <n v="608.35"/>
    <n v="1"/>
  </r>
  <r>
    <x v="146"/>
    <x v="2"/>
    <s v="2024-2025"/>
    <x v="1"/>
    <x v="72"/>
    <x v="4"/>
    <x v="4"/>
    <n v="3931"/>
    <x v="0"/>
    <x v="16"/>
    <x v="4"/>
    <x v="4"/>
    <n v="609.24"/>
    <n v="1"/>
  </r>
  <r>
    <x v="73"/>
    <x v="1"/>
    <s v="2022-2023"/>
    <x v="0"/>
    <x v="71"/>
    <x v="6"/>
    <x v="6"/>
    <n v="5043"/>
    <x v="0"/>
    <x v="13"/>
    <x v="1"/>
    <x v="1"/>
    <n v="609.69000000000005"/>
    <n v="1"/>
  </r>
  <r>
    <x v="114"/>
    <x v="0"/>
    <s v="2023-2024"/>
    <x v="0"/>
    <x v="23"/>
    <x v="1"/>
    <x v="1"/>
    <n v="2650"/>
    <x v="0"/>
    <x v="11"/>
    <x v="3"/>
    <x v="3"/>
    <n v="610.64999999999986"/>
    <n v="1"/>
  </r>
  <r>
    <x v="129"/>
    <x v="0"/>
    <s v="2023-2024"/>
    <x v="0"/>
    <x v="2"/>
    <x v="2"/>
    <x v="2"/>
    <n v="2617"/>
    <x v="0"/>
    <x v="2"/>
    <x v="3"/>
    <x v="3"/>
    <n v="611.34"/>
    <n v="1"/>
  </r>
  <r>
    <x v="425"/>
    <x v="2"/>
    <s v="2024-2025"/>
    <x v="1"/>
    <x v="21"/>
    <x v="3"/>
    <x v="3"/>
    <n v="4012"/>
    <x v="0"/>
    <x v="10"/>
    <x v="9"/>
    <x v="9"/>
    <n v="611.49999999999989"/>
    <n v="1"/>
  </r>
  <r>
    <x v="291"/>
    <x v="2"/>
    <s v="2024-2025"/>
    <x v="0"/>
    <x v="82"/>
    <x v="3"/>
    <x v="3"/>
    <n v="4655"/>
    <x v="0"/>
    <x v="17"/>
    <x v="4"/>
    <x v="4"/>
    <n v="611.59"/>
    <n v="1"/>
  </r>
  <r>
    <x v="329"/>
    <x v="0"/>
    <s v="2023-2024"/>
    <x v="0"/>
    <x v="52"/>
    <x v="3"/>
    <x v="3"/>
    <n v="4053"/>
    <x v="0"/>
    <x v="10"/>
    <x v="2"/>
    <x v="2"/>
    <n v="612.31999999999994"/>
    <n v="1"/>
  </r>
  <r>
    <x v="667"/>
    <x v="0"/>
    <s v="2023-2024"/>
    <x v="1"/>
    <x v="14"/>
    <x v="1"/>
    <x v="1"/>
    <n v="2790"/>
    <x v="0"/>
    <x v="11"/>
    <x v="2"/>
    <x v="2"/>
    <n v="612.41999999999996"/>
    <n v="1"/>
  </r>
  <r>
    <x v="245"/>
    <x v="0"/>
    <s v="2023-2024"/>
    <x v="0"/>
    <x v="77"/>
    <x v="5"/>
    <x v="5"/>
    <n v="7018"/>
    <x v="0"/>
    <x v="9"/>
    <x v="4"/>
    <x v="4"/>
    <n v="612.62"/>
    <n v="1"/>
  </r>
  <r>
    <x v="603"/>
    <x v="2"/>
    <s v="2024-2025"/>
    <x v="0"/>
    <x v="12"/>
    <x v="3"/>
    <x v="3"/>
    <n v="4068"/>
    <x v="0"/>
    <x v="10"/>
    <x v="2"/>
    <x v="2"/>
    <n v="615.93000000000006"/>
    <n v="1"/>
  </r>
  <r>
    <x v="506"/>
    <x v="0"/>
    <s v="2023-2024"/>
    <x v="1"/>
    <x v="88"/>
    <x v="6"/>
    <x v="6"/>
    <n v="5011"/>
    <x v="0"/>
    <x v="13"/>
    <x v="5"/>
    <x v="5"/>
    <n v="616.6400000000001"/>
    <n v="1"/>
  </r>
  <r>
    <x v="712"/>
    <x v="0"/>
    <s v="2023-2024"/>
    <x v="1"/>
    <x v="81"/>
    <x v="3"/>
    <x v="3"/>
    <n v="4680"/>
    <x v="0"/>
    <x v="17"/>
    <x v="9"/>
    <x v="9"/>
    <n v="616.92000000000007"/>
    <n v="1"/>
  </r>
  <r>
    <x v="466"/>
    <x v="2"/>
    <s v="2024-2025"/>
    <x v="0"/>
    <x v="49"/>
    <x v="4"/>
    <x v="4"/>
    <n v="3134"/>
    <x v="0"/>
    <x v="6"/>
    <x v="9"/>
    <x v="9"/>
    <n v="617.74"/>
    <n v="1"/>
  </r>
  <r>
    <x v="525"/>
    <x v="2"/>
    <s v="2024-2025"/>
    <x v="1"/>
    <x v="68"/>
    <x v="7"/>
    <x v="7"/>
    <n v="800"/>
    <x v="0"/>
    <x v="19"/>
    <x v="6"/>
    <x v="6"/>
    <n v="617.93000000000006"/>
    <n v="1"/>
  </r>
  <r>
    <x v="578"/>
    <x v="2"/>
    <s v="2024-2025"/>
    <x v="1"/>
    <x v="38"/>
    <x v="3"/>
    <x v="3"/>
    <n v="4802"/>
    <x v="0"/>
    <x v="12"/>
    <x v="4"/>
    <x v="4"/>
    <n v="618.4"/>
    <n v="1"/>
  </r>
  <r>
    <x v="193"/>
    <x v="2"/>
    <s v="2024-2025"/>
    <x v="0"/>
    <x v="91"/>
    <x v="1"/>
    <x v="1"/>
    <n v="2064"/>
    <x v="0"/>
    <x v="5"/>
    <x v="4"/>
    <x v="4"/>
    <n v="621.74"/>
    <n v="1"/>
  </r>
  <r>
    <x v="596"/>
    <x v="0"/>
    <s v="2023-2024"/>
    <x v="0"/>
    <x v="67"/>
    <x v="3"/>
    <x v="3"/>
    <n v="4551"/>
    <x v="0"/>
    <x v="15"/>
    <x v="1"/>
    <x v="1"/>
    <n v="623.13"/>
    <n v="1"/>
  </r>
  <r>
    <x v="212"/>
    <x v="0"/>
    <s v="2023-2024"/>
    <x v="0"/>
    <x v="39"/>
    <x v="0"/>
    <x v="0"/>
    <n v="6330"/>
    <x v="0"/>
    <x v="14"/>
    <x v="5"/>
    <x v="5"/>
    <n v="623.51"/>
    <n v="1"/>
  </r>
  <r>
    <x v="361"/>
    <x v="2"/>
    <s v="2024-2025"/>
    <x v="0"/>
    <x v="16"/>
    <x v="0"/>
    <x v="0"/>
    <n v="6030"/>
    <x v="0"/>
    <x v="0"/>
    <x v="3"/>
    <x v="3"/>
    <n v="623.54999999999995"/>
    <n v="1"/>
  </r>
  <r>
    <x v="697"/>
    <x v="1"/>
    <s v="2022-2023"/>
    <x v="0"/>
    <x v="16"/>
    <x v="0"/>
    <x v="0"/>
    <n v="6030"/>
    <x v="0"/>
    <x v="0"/>
    <x v="0"/>
    <x v="0"/>
    <n v="624.29"/>
    <n v="1"/>
  </r>
  <r>
    <x v="383"/>
    <x v="0"/>
    <s v="2023-2024"/>
    <x v="0"/>
    <x v="35"/>
    <x v="3"/>
    <x v="3"/>
    <n v="4558"/>
    <x v="0"/>
    <x v="15"/>
    <x v="5"/>
    <x v="5"/>
    <n v="624.81000000000006"/>
    <n v="1"/>
  </r>
  <r>
    <x v="355"/>
    <x v="0"/>
    <s v="2023-2024"/>
    <x v="0"/>
    <x v="77"/>
    <x v="5"/>
    <x v="5"/>
    <n v="7018"/>
    <x v="0"/>
    <x v="9"/>
    <x v="1"/>
    <x v="1"/>
    <n v="625.03"/>
    <n v="1"/>
  </r>
  <r>
    <x v="589"/>
    <x v="0"/>
    <s v="2023-2024"/>
    <x v="0"/>
    <x v="66"/>
    <x v="3"/>
    <x v="3"/>
    <n v="4883"/>
    <x v="0"/>
    <x v="12"/>
    <x v="0"/>
    <x v="0"/>
    <n v="625.29"/>
    <n v="1"/>
  </r>
  <r>
    <x v="438"/>
    <x v="1"/>
    <s v="2022-2023"/>
    <x v="0"/>
    <x v="3"/>
    <x v="3"/>
    <x v="3"/>
    <n v="4220"/>
    <x v="0"/>
    <x v="3"/>
    <x v="7"/>
    <x v="7"/>
    <n v="625.7700000000001"/>
    <n v="1"/>
  </r>
  <r>
    <x v="465"/>
    <x v="1"/>
    <s v="2022-2023"/>
    <x v="1"/>
    <x v="88"/>
    <x v="6"/>
    <x v="6"/>
    <n v="5011"/>
    <x v="0"/>
    <x v="13"/>
    <x v="1"/>
    <x v="1"/>
    <n v="626.12"/>
    <n v="1"/>
  </r>
  <r>
    <x v="271"/>
    <x v="1"/>
    <s v="2022-2023"/>
    <x v="0"/>
    <x v="59"/>
    <x v="3"/>
    <x v="3"/>
    <n v="4509"/>
    <x v="0"/>
    <x v="3"/>
    <x v="2"/>
    <x v="2"/>
    <n v="627.13000000000011"/>
    <n v="1"/>
  </r>
  <r>
    <x v="249"/>
    <x v="1"/>
    <s v="2022-2023"/>
    <x v="0"/>
    <x v="45"/>
    <x v="3"/>
    <x v="3"/>
    <n v="4570"/>
    <x v="0"/>
    <x v="15"/>
    <x v="9"/>
    <x v="9"/>
    <n v="627.5100000000001"/>
    <n v="1"/>
  </r>
  <r>
    <x v="268"/>
    <x v="0"/>
    <s v="2023-2024"/>
    <x v="0"/>
    <x v="42"/>
    <x v="3"/>
    <x v="3"/>
    <n v="4870"/>
    <x v="0"/>
    <x v="12"/>
    <x v="0"/>
    <x v="0"/>
    <n v="627.57999999999993"/>
    <n v="1"/>
  </r>
  <r>
    <x v="242"/>
    <x v="1"/>
    <s v="2022-2023"/>
    <x v="0"/>
    <x v="34"/>
    <x v="4"/>
    <x v="4"/>
    <n v="3018"/>
    <x v="0"/>
    <x v="7"/>
    <x v="5"/>
    <x v="5"/>
    <n v="628.27"/>
    <n v="1"/>
  </r>
  <r>
    <x v="430"/>
    <x v="0"/>
    <s v="2023-2024"/>
    <x v="0"/>
    <x v="57"/>
    <x v="6"/>
    <x v="6"/>
    <n v="5082"/>
    <x v="0"/>
    <x v="13"/>
    <x v="5"/>
    <x v="5"/>
    <n v="628.34"/>
    <n v="1"/>
  </r>
  <r>
    <x v="224"/>
    <x v="1"/>
    <s v="2022-2023"/>
    <x v="0"/>
    <x v="3"/>
    <x v="3"/>
    <x v="3"/>
    <n v="4220"/>
    <x v="0"/>
    <x v="3"/>
    <x v="9"/>
    <x v="9"/>
    <n v="630.22"/>
    <n v="1"/>
  </r>
  <r>
    <x v="618"/>
    <x v="1"/>
    <s v="2022-2023"/>
    <x v="0"/>
    <x v="91"/>
    <x v="1"/>
    <x v="1"/>
    <n v="2064"/>
    <x v="0"/>
    <x v="5"/>
    <x v="1"/>
    <x v="1"/>
    <n v="631.07000000000005"/>
    <n v="1"/>
  </r>
  <r>
    <x v="266"/>
    <x v="1"/>
    <s v="2022-2023"/>
    <x v="0"/>
    <x v="4"/>
    <x v="1"/>
    <x v="1"/>
    <n v="2154"/>
    <x v="0"/>
    <x v="4"/>
    <x v="2"/>
    <x v="2"/>
    <n v="631.58000000000004"/>
    <n v="1"/>
  </r>
  <r>
    <x v="492"/>
    <x v="1"/>
    <s v="2022-2023"/>
    <x v="1"/>
    <x v="21"/>
    <x v="3"/>
    <x v="3"/>
    <n v="4012"/>
    <x v="0"/>
    <x v="10"/>
    <x v="0"/>
    <x v="0"/>
    <n v="632.49"/>
    <n v="1"/>
  </r>
  <r>
    <x v="383"/>
    <x v="0"/>
    <s v="2023-2024"/>
    <x v="1"/>
    <x v="68"/>
    <x v="7"/>
    <x v="7"/>
    <n v="800"/>
    <x v="0"/>
    <x v="19"/>
    <x v="3"/>
    <x v="3"/>
    <n v="632.67000000000007"/>
    <n v="1"/>
  </r>
  <r>
    <x v="86"/>
    <x v="1"/>
    <s v="2022-2023"/>
    <x v="0"/>
    <x v="48"/>
    <x v="3"/>
    <x v="3"/>
    <n v="4566"/>
    <x v="0"/>
    <x v="15"/>
    <x v="0"/>
    <x v="0"/>
    <n v="632.79"/>
    <n v="1"/>
  </r>
  <r>
    <x v="7"/>
    <x v="0"/>
    <s v="2023-2024"/>
    <x v="1"/>
    <x v="68"/>
    <x v="7"/>
    <x v="7"/>
    <n v="800"/>
    <x v="0"/>
    <x v="19"/>
    <x v="5"/>
    <x v="5"/>
    <n v="633.75"/>
    <n v="1"/>
  </r>
  <r>
    <x v="489"/>
    <x v="0"/>
    <s v="2023-2024"/>
    <x v="0"/>
    <x v="32"/>
    <x v="6"/>
    <x v="6"/>
    <n v="5169"/>
    <x v="0"/>
    <x v="13"/>
    <x v="1"/>
    <x v="1"/>
    <n v="634"/>
    <n v="1"/>
  </r>
  <r>
    <x v="333"/>
    <x v="1"/>
    <s v="2022-2023"/>
    <x v="0"/>
    <x v="86"/>
    <x v="0"/>
    <x v="0"/>
    <n v="6725"/>
    <x v="0"/>
    <x v="20"/>
    <x v="5"/>
    <x v="5"/>
    <n v="635.04"/>
    <n v="1"/>
  </r>
  <r>
    <x v="459"/>
    <x v="0"/>
    <s v="2023-2024"/>
    <x v="0"/>
    <x v="13"/>
    <x v="1"/>
    <x v="1"/>
    <n v="2480"/>
    <x v="0"/>
    <x v="1"/>
    <x v="3"/>
    <x v="3"/>
    <n v="635.62"/>
    <n v="1"/>
  </r>
  <r>
    <x v="239"/>
    <x v="0"/>
    <s v="2023-2024"/>
    <x v="0"/>
    <x v="76"/>
    <x v="1"/>
    <x v="1"/>
    <n v="2031"/>
    <x v="0"/>
    <x v="5"/>
    <x v="4"/>
    <x v="4"/>
    <n v="636.04"/>
    <n v="1"/>
  </r>
  <r>
    <x v="389"/>
    <x v="2"/>
    <s v="2024-2025"/>
    <x v="1"/>
    <x v="14"/>
    <x v="1"/>
    <x v="1"/>
    <n v="2790"/>
    <x v="0"/>
    <x v="11"/>
    <x v="7"/>
    <x v="7"/>
    <n v="636.20000000000005"/>
    <n v="1"/>
  </r>
  <r>
    <x v="73"/>
    <x v="1"/>
    <s v="2022-2023"/>
    <x v="1"/>
    <x v="9"/>
    <x v="4"/>
    <x v="4"/>
    <n v="3076"/>
    <x v="0"/>
    <x v="7"/>
    <x v="7"/>
    <x v="7"/>
    <n v="638.16999999999996"/>
    <n v="1"/>
  </r>
  <r>
    <x v="236"/>
    <x v="0"/>
    <s v="2023-2024"/>
    <x v="0"/>
    <x v="15"/>
    <x v="1"/>
    <x v="1"/>
    <n v="2020"/>
    <x v="0"/>
    <x v="5"/>
    <x v="8"/>
    <x v="8"/>
    <n v="639.1400000000001"/>
    <n v="1"/>
  </r>
  <r>
    <x v="55"/>
    <x v="0"/>
    <s v="2023-2024"/>
    <x v="0"/>
    <x v="37"/>
    <x v="1"/>
    <x v="1"/>
    <n v="2750"/>
    <x v="0"/>
    <x v="11"/>
    <x v="1"/>
    <x v="1"/>
    <n v="639.43000000000006"/>
    <n v="1"/>
  </r>
  <r>
    <x v="183"/>
    <x v="0"/>
    <s v="2023-2024"/>
    <x v="0"/>
    <x v="71"/>
    <x v="6"/>
    <x v="6"/>
    <n v="5043"/>
    <x v="0"/>
    <x v="13"/>
    <x v="9"/>
    <x v="9"/>
    <n v="639.89"/>
    <n v="1"/>
  </r>
  <r>
    <x v="462"/>
    <x v="1"/>
    <s v="2022-2023"/>
    <x v="0"/>
    <x v="9"/>
    <x v="4"/>
    <x v="4"/>
    <n v="3076"/>
    <x v="0"/>
    <x v="7"/>
    <x v="1"/>
    <x v="1"/>
    <n v="640.40000000000009"/>
    <n v="1"/>
  </r>
  <r>
    <x v="429"/>
    <x v="1"/>
    <s v="2022-2023"/>
    <x v="0"/>
    <x v="28"/>
    <x v="1"/>
    <x v="1"/>
    <n v="2830"/>
    <x v="0"/>
    <x v="11"/>
    <x v="7"/>
    <x v="7"/>
    <n v="640.53"/>
    <n v="1"/>
  </r>
  <r>
    <x v="152"/>
    <x v="0"/>
    <s v="2023-2024"/>
    <x v="0"/>
    <x v="36"/>
    <x v="4"/>
    <x v="4"/>
    <n v="3148"/>
    <x v="0"/>
    <x v="6"/>
    <x v="3"/>
    <x v="3"/>
    <n v="641.57999999999993"/>
    <n v="1"/>
  </r>
  <r>
    <x v="241"/>
    <x v="0"/>
    <s v="2023-2024"/>
    <x v="0"/>
    <x v="84"/>
    <x v="3"/>
    <x v="3"/>
    <n v="4215"/>
    <x v="0"/>
    <x v="3"/>
    <x v="3"/>
    <x v="3"/>
    <n v="641.61"/>
    <n v="1"/>
  </r>
  <r>
    <x v="60"/>
    <x v="0"/>
    <s v="2023-2024"/>
    <x v="0"/>
    <x v="4"/>
    <x v="1"/>
    <x v="1"/>
    <n v="2154"/>
    <x v="0"/>
    <x v="4"/>
    <x v="3"/>
    <x v="3"/>
    <n v="641.63"/>
    <n v="1"/>
  </r>
  <r>
    <x v="214"/>
    <x v="2"/>
    <s v="2024-2025"/>
    <x v="1"/>
    <x v="34"/>
    <x v="4"/>
    <x v="4"/>
    <n v="3018"/>
    <x v="0"/>
    <x v="7"/>
    <x v="2"/>
    <x v="2"/>
    <n v="642.30000000000007"/>
    <n v="1"/>
  </r>
  <r>
    <x v="224"/>
    <x v="1"/>
    <s v="2022-2023"/>
    <x v="0"/>
    <x v="72"/>
    <x v="4"/>
    <x v="4"/>
    <n v="3931"/>
    <x v="0"/>
    <x v="16"/>
    <x v="1"/>
    <x v="1"/>
    <n v="643.35"/>
    <n v="1"/>
  </r>
  <r>
    <x v="460"/>
    <x v="1"/>
    <s v="2022-2023"/>
    <x v="0"/>
    <x v="66"/>
    <x v="3"/>
    <x v="3"/>
    <n v="4883"/>
    <x v="0"/>
    <x v="12"/>
    <x v="0"/>
    <x v="0"/>
    <n v="643.77"/>
    <n v="1"/>
  </r>
  <r>
    <x v="206"/>
    <x v="2"/>
    <s v="2024-2025"/>
    <x v="1"/>
    <x v="0"/>
    <x v="0"/>
    <x v="0"/>
    <n v="6021"/>
    <x v="0"/>
    <x v="0"/>
    <x v="4"/>
    <x v="4"/>
    <n v="646.71999999999991"/>
    <n v="1"/>
  </r>
  <r>
    <x v="492"/>
    <x v="1"/>
    <s v="2022-2023"/>
    <x v="0"/>
    <x v="70"/>
    <x v="4"/>
    <x v="4"/>
    <n v="3400"/>
    <x v="0"/>
    <x v="8"/>
    <x v="9"/>
    <x v="9"/>
    <n v="646.91000000000008"/>
    <n v="1"/>
  </r>
  <r>
    <x v="620"/>
    <x v="1"/>
    <s v="2022-2023"/>
    <x v="1"/>
    <x v="95"/>
    <x v="7"/>
    <x v="7"/>
    <n v="870"/>
    <x v="0"/>
    <x v="19"/>
    <x v="0"/>
    <x v="0"/>
    <n v="647.31000000000017"/>
    <n v="1"/>
  </r>
  <r>
    <x v="516"/>
    <x v="2"/>
    <s v="2024-2025"/>
    <x v="1"/>
    <x v="85"/>
    <x v="0"/>
    <x v="0"/>
    <n v="6530"/>
    <x v="0"/>
    <x v="20"/>
    <x v="3"/>
    <x v="3"/>
    <n v="648.24"/>
    <n v="1"/>
  </r>
  <r>
    <x v="189"/>
    <x v="2"/>
    <s v="2024-2025"/>
    <x v="1"/>
    <x v="65"/>
    <x v="1"/>
    <x v="1"/>
    <n v="2131"/>
    <x v="0"/>
    <x v="4"/>
    <x v="5"/>
    <x v="5"/>
    <n v="649.99"/>
    <n v="1"/>
  </r>
  <r>
    <x v="648"/>
    <x v="1"/>
    <s v="2022-2023"/>
    <x v="1"/>
    <x v="68"/>
    <x v="7"/>
    <x v="7"/>
    <n v="800"/>
    <x v="0"/>
    <x v="19"/>
    <x v="2"/>
    <x v="2"/>
    <n v="650.32000000000005"/>
    <n v="1"/>
  </r>
  <r>
    <x v="570"/>
    <x v="0"/>
    <s v="2023-2024"/>
    <x v="1"/>
    <x v="35"/>
    <x v="3"/>
    <x v="3"/>
    <n v="4558"/>
    <x v="0"/>
    <x v="15"/>
    <x v="4"/>
    <x v="4"/>
    <n v="650.62"/>
    <n v="1"/>
  </r>
  <r>
    <x v="455"/>
    <x v="0"/>
    <s v="2023-2024"/>
    <x v="0"/>
    <x v="51"/>
    <x v="4"/>
    <x v="4"/>
    <n v="3630"/>
    <x v="0"/>
    <x v="16"/>
    <x v="0"/>
    <x v="0"/>
    <n v="651.20000000000005"/>
    <n v="1"/>
  </r>
  <r>
    <x v="384"/>
    <x v="1"/>
    <s v="2022-2023"/>
    <x v="0"/>
    <x v="86"/>
    <x v="0"/>
    <x v="0"/>
    <n v="6725"/>
    <x v="0"/>
    <x v="20"/>
    <x v="1"/>
    <x v="1"/>
    <n v="652.07000000000016"/>
    <n v="1"/>
  </r>
  <r>
    <x v="117"/>
    <x v="2"/>
    <s v="2024-2025"/>
    <x v="0"/>
    <x v="18"/>
    <x v="6"/>
    <x v="6"/>
    <n v="5168"/>
    <x v="0"/>
    <x v="13"/>
    <x v="4"/>
    <x v="4"/>
    <n v="652.14"/>
    <n v="1"/>
  </r>
  <r>
    <x v="220"/>
    <x v="0"/>
    <s v="2023-2024"/>
    <x v="0"/>
    <x v="7"/>
    <x v="4"/>
    <x v="4"/>
    <n v="3175"/>
    <x v="0"/>
    <x v="6"/>
    <x v="3"/>
    <x v="3"/>
    <n v="653.29999999999995"/>
    <n v="1"/>
  </r>
  <r>
    <x v="25"/>
    <x v="1"/>
    <s v="2022-2023"/>
    <x v="1"/>
    <x v="96"/>
    <x v="4"/>
    <x v="4"/>
    <n v="3690"/>
    <x v="0"/>
    <x v="16"/>
    <x v="7"/>
    <x v="7"/>
    <n v="653.29999999999995"/>
    <n v="1"/>
  </r>
  <r>
    <x v="462"/>
    <x v="1"/>
    <s v="2022-2023"/>
    <x v="0"/>
    <x v="72"/>
    <x v="4"/>
    <x v="4"/>
    <n v="3931"/>
    <x v="0"/>
    <x v="16"/>
    <x v="9"/>
    <x v="9"/>
    <n v="653.88"/>
    <n v="1"/>
  </r>
  <r>
    <x v="624"/>
    <x v="2"/>
    <s v="2024-2025"/>
    <x v="1"/>
    <x v="66"/>
    <x v="3"/>
    <x v="3"/>
    <n v="4883"/>
    <x v="0"/>
    <x v="12"/>
    <x v="9"/>
    <x v="9"/>
    <n v="654.07000000000005"/>
    <n v="1"/>
  </r>
  <r>
    <x v="29"/>
    <x v="0"/>
    <s v="2023-2024"/>
    <x v="0"/>
    <x v="91"/>
    <x v="1"/>
    <x v="1"/>
    <n v="2064"/>
    <x v="0"/>
    <x v="5"/>
    <x v="9"/>
    <x v="9"/>
    <n v="654.53"/>
    <n v="1"/>
  </r>
  <r>
    <x v="0"/>
    <x v="0"/>
    <s v="2023-2024"/>
    <x v="0"/>
    <x v="82"/>
    <x v="3"/>
    <x v="3"/>
    <n v="4655"/>
    <x v="0"/>
    <x v="17"/>
    <x v="5"/>
    <x v="5"/>
    <n v="655.29999999999995"/>
    <n v="1"/>
  </r>
  <r>
    <x v="267"/>
    <x v="2"/>
    <s v="2024-2025"/>
    <x v="1"/>
    <x v="35"/>
    <x v="3"/>
    <x v="3"/>
    <n v="4558"/>
    <x v="0"/>
    <x v="15"/>
    <x v="3"/>
    <x v="3"/>
    <n v="655.54"/>
    <n v="1"/>
  </r>
  <r>
    <x v="571"/>
    <x v="1"/>
    <s v="2022-2023"/>
    <x v="0"/>
    <x v="44"/>
    <x v="4"/>
    <x v="4"/>
    <n v="3977"/>
    <x v="0"/>
    <x v="16"/>
    <x v="9"/>
    <x v="9"/>
    <n v="655.78"/>
    <n v="1"/>
  </r>
  <r>
    <x v="694"/>
    <x v="2"/>
    <s v="2024-2025"/>
    <x v="0"/>
    <x v="90"/>
    <x v="3"/>
    <x v="3"/>
    <n v="4700"/>
    <x v="0"/>
    <x v="17"/>
    <x v="9"/>
    <x v="9"/>
    <n v="655.81"/>
    <n v="1"/>
  </r>
  <r>
    <x v="196"/>
    <x v="0"/>
    <s v="2023-2024"/>
    <x v="0"/>
    <x v="54"/>
    <x v="4"/>
    <x v="4"/>
    <n v="3030"/>
    <x v="0"/>
    <x v="7"/>
    <x v="9"/>
    <x v="9"/>
    <n v="658.26"/>
    <n v="1"/>
  </r>
  <r>
    <x v="179"/>
    <x v="0"/>
    <s v="2023-2024"/>
    <x v="0"/>
    <x v="19"/>
    <x v="1"/>
    <x v="1"/>
    <n v="2800"/>
    <x v="0"/>
    <x v="11"/>
    <x v="9"/>
    <x v="9"/>
    <n v="658.82999999999993"/>
    <n v="1"/>
  </r>
  <r>
    <x v="82"/>
    <x v="2"/>
    <s v="2024-2025"/>
    <x v="0"/>
    <x v="57"/>
    <x v="6"/>
    <x v="6"/>
    <n v="5082"/>
    <x v="0"/>
    <x v="13"/>
    <x v="4"/>
    <x v="4"/>
    <n v="659.45"/>
    <n v="1"/>
  </r>
  <r>
    <x v="108"/>
    <x v="1"/>
    <s v="2022-2023"/>
    <x v="0"/>
    <x v="52"/>
    <x v="3"/>
    <x v="3"/>
    <n v="4053"/>
    <x v="0"/>
    <x v="10"/>
    <x v="6"/>
    <x v="6"/>
    <n v="659.70999999999992"/>
    <n v="1"/>
  </r>
  <r>
    <x v="633"/>
    <x v="1"/>
    <s v="2022-2023"/>
    <x v="0"/>
    <x v="8"/>
    <x v="1"/>
    <x v="1"/>
    <n v="2158"/>
    <x v="0"/>
    <x v="4"/>
    <x v="3"/>
    <x v="3"/>
    <n v="660.34"/>
    <n v="1"/>
  </r>
  <r>
    <x v="120"/>
    <x v="2"/>
    <s v="2024-2025"/>
    <x v="0"/>
    <x v="30"/>
    <x v="4"/>
    <x v="4"/>
    <n v="3131"/>
    <x v="0"/>
    <x v="6"/>
    <x v="9"/>
    <x v="9"/>
    <n v="660.66000000000008"/>
    <n v="1"/>
  </r>
  <r>
    <x v="697"/>
    <x v="1"/>
    <s v="2022-2023"/>
    <x v="0"/>
    <x v="76"/>
    <x v="1"/>
    <x v="1"/>
    <n v="2031"/>
    <x v="0"/>
    <x v="5"/>
    <x v="3"/>
    <x v="3"/>
    <n v="661.56000000000006"/>
    <n v="1"/>
  </r>
  <r>
    <x v="556"/>
    <x v="0"/>
    <s v="2023-2024"/>
    <x v="0"/>
    <x v="39"/>
    <x v="0"/>
    <x v="0"/>
    <n v="6330"/>
    <x v="0"/>
    <x v="14"/>
    <x v="3"/>
    <x v="3"/>
    <n v="661.89"/>
    <n v="1"/>
  </r>
  <r>
    <x v="559"/>
    <x v="0"/>
    <s v="2023-2024"/>
    <x v="1"/>
    <x v="25"/>
    <x v="4"/>
    <x v="4"/>
    <n v="3550"/>
    <x v="0"/>
    <x v="8"/>
    <x v="3"/>
    <x v="3"/>
    <n v="662.09999999999991"/>
    <n v="1"/>
  </r>
  <r>
    <x v="594"/>
    <x v="1"/>
    <s v="2022-2023"/>
    <x v="1"/>
    <x v="66"/>
    <x v="3"/>
    <x v="3"/>
    <n v="4883"/>
    <x v="0"/>
    <x v="12"/>
    <x v="3"/>
    <x v="3"/>
    <n v="664.64"/>
    <n v="1"/>
  </r>
  <r>
    <x v="76"/>
    <x v="2"/>
    <s v="2024-2025"/>
    <x v="0"/>
    <x v="62"/>
    <x v="0"/>
    <x v="0"/>
    <n v="6112"/>
    <x v="0"/>
    <x v="14"/>
    <x v="0"/>
    <x v="0"/>
    <n v="665.11000000000013"/>
    <n v="1"/>
  </r>
  <r>
    <x v="549"/>
    <x v="1"/>
    <s v="2022-2023"/>
    <x v="0"/>
    <x v="72"/>
    <x v="4"/>
    <x v="4"/>
    <n v="3931"/>
    <x v="0"/>
    <x v="16"/>
    <x v="0"/>
    <x v="0"/>
    <n v="665.34"/>
    <n v="1"/>
  </r>
  <r>
    <x v="614"/>
    <x v="1"/>
    <s v="2022-2023"/>
    <x v="0"/>
    <x v="42"/>
    <x v="3"/>
    <x v="3"/>
    <n v="4870"/>
    <x v="0"/>
    <x v="12"/>
    <x v="4"/>
    <x v="4"/>
    <n v="665.93000000000006"/>
    <n v="1"/>
  </r>
  <r>
    <x v="8"/>
    <x v="0"/>
    <s v="2023-2024"/>
    <x v="1"/>
    <x v="96"/>
    <x v="4"/>
    <x v="4"/>
    <n v="3690"/>
    <x v="0"/>
    <x v="16"/>
    <x v="5"/>
    <x v="5"/>
    <n v="667.46"/>
    <n v="1"/>
  </r>
  <r>
    <x v="592"/>
    <x v="1"/>
    <s v="2022-2023"/>
    <x v="0"/>
    <x v="91"/>
    <x v="1"/>
    <x v="1"/>
    <n v="2064"/>
    <x v="0"/>
    <x v="5"/>
    <x v="4"/>
    <x v="4"/>
    <n v="671.42"/>
    <n v="1"/>
  </r>
  <r>
    <x v="455"/>
    <x v="0"/>
    <s v="2023-2024"/>
    <x v="0"/>
    <x v="60"/>
    <x v="1"/>
    <x v="1"/>
    <n v="2541"/>
    <x v="0"/>
    <x v="2"/>
    <x v="3"/>
    <x v="3"/>
    <n v="671.75"/>
    <n v="1"/>
  </r>
  <r>
    <x v="156"/>
    <x v="2"/>
    <s v="2024-2025"/>
    <x v="1"/>
    <x v="68"/>
    <x v="7"/>
    <x v="7"/>
    <n v="800"/>
    <x v="0"/>
    <x v="19"/>
    <x v="4"/>
    <x v="4"/>
    <n v="672.34999999999991"/>
    <n v="1"/>
  </r>
  <r>
    <x v="131"/>
    <x v="1"/>
    <s v="2022-2023"/>
    <x v="0"/>
    <x v="44"/>
    <x v="4"/>
    <x v="4"/>
    <n v="3977"/>
    <x v="0"/>
    <x v="16"/>
    <x v="3"/>
    <x v="3"/>
    <n v="673.7299999999999"/>
    <n v="1"/>
  </r>
  <r>
    <x v="715"/>
    <x v="2"/>
    <s v="2024-2025"/>
    <x v="0"/>
    <x v="31"/>
    <x v="1"/>
    <x v="1"/>
    <n v="2116"/>
    <x v="0"/>
    <x v="4"/>
    <x v="3"/>
    <x v="3"/>
    <n v="673.93"/>
    <n v="1"/>
  </r>
  <r>
    <x v="523"/>
    <x v="1"/>
    <s v="2022-2023"/>
    <x v="1"/>
    <x v="22"/>
    <x v="1"/>
    <x v="1"/>
    <n v="2539"/>
    <x v="0"/>
    <x v="2"/>
    <x v="4"/>
    <x v="4"/>
    <n v="674.38"/>
    <n v="1"/>
  </r>
  <r>
    <x v="667"/>
    <x v="0"/>
    <s v="2023-2024"/>
    <x v="1"/>
    <x v="38"/>
    <x v="3"/>
    <x v="3"/>
    <n v="4802"/>
    <x v="0"/>
    <x v="12"/>
    <x v="9"/>
    <x v="9"/>
    <n v="674.89"/>
    <n v="1"/>
  </r>
  <r>
    <x v="427"/>
    <x v="0"/>
    <s v="2023-2024"/>
    <x v="0"/>
    <x v="55"/>
    <x v="3"/>
    <x v="3"/>
    <n v="4703"/>
    <x v="0"/>
    <x v="17"/>
    <x v="9"/>
    <x v="9"/>
    <n v="675.86"/>
    <n v="1"/>
  </r>
  <r>
    <x v="685"/>
    <x v="0"/>
    <s v="2023-2024"/>
    <x v="0"/>
    <x v="92"/>
    <x v="3"/>
    <x v="3"/>
    <n v="4305"/>
    <x v="0"/>
    <x v="3"/>
    <x v="9"/>
    <x v="9"/>
    <n v="678.63"/>
    <n v="1"/>
  </r>
  <r>
    <x v="284"/>
    <x v="2"/>
    <s v="2024-2025"/>
    <x v="1"/>
    <x v="25"/>
    <x v="4"/>
    <x v="4"/>
    <n v="3550"/>
    <x v="0"/>
    <x v="8"/>
    <x v="7"/>
    <x v="7"/>
    <n v="680.99000000000012"/>
    <n v="1"/>
  </r>
  <r>
    <x v="679"/>
    <x v="0"/>
    <s v="2023-2024"/>
    <x v="0"/>
    <x v="59"/>
    <x v="3"/>
    <x v="3"/>
    <n v="4509"/>
    <x v="0"/>
    <x v="3"/>
    <x v="3"/>
    <x v="3"/>
    <n v="682.06999999999994"/>
    <n v="1"/>
  </r>
  <r>
    <x v="519"/>
    <x v="2"/>
    <s v="2024-2025"/>
    <x v="0"/>
    <x v="36"/>
    <x v="4"/>
    <x v="4"/>
    <n v="3148"/>
    <x v="0"/>
    <x v="6"/>
    <x v="4"/>
    <x v="4"/>
    <n v="682.81"/>
    <n v="1"/>
  </r>
  <r>
    <x v="590"/>
    <x v="0"/>
    <s v="2023-2024"/>
    <x v="0"/>
    <x v="27"/>
    <x v="4"/>
    <x v="4"/>
    <n v="3066"/>
    <x v="0"/>
    <x v="7"/>
    <x v="7"/>
    <x v="7"/>
    <n v="684.44999999999993"/>
    <n v="1"/>
  </r>
  <r>
    <x v="663"/>
    <x v="0"/>
    <s v="2023-2024"/>
    <x v="0"/>
    <x v="82"/>
    <x v="3"/>
    <x v="3"/>
    <n v="4655"/>
    <x v="0"/>
    <x v="17"/>
    <x v="1"/>
    <x v="1"/>
    <n v="684.5"/>
    <n v="1"/>
  </r>
  <r>
    <x v="122"/>
    <x v="1"/>
    <s v="2022-2023"/>
    <x v="1"/>
    <x v="14"/>
    <x v="1"/>
    <x v="1"/>
    <n v="2790"/>
    <x v="0"/>
    <x v="11"/>
    <x v="7"/>
    <x v="7"/>
    <n v="685.08"/>
    <n v="1"/>
  </r>
  <r>
    <x v="571"/>
    <x v="1"/>
    <s v="2022-2023"/>
    <x v="0"/>
    <x v="78"/>
    <x v="1"/>
    <x v="1"/>
    <n v="2141"/>
    <x v="0"/>
    <x v="4"/>
    <x v="4"/>
    <x v="4"/>
    <n v="685.12"/>
    <n v="1"/>
  </r>
  <r>
    <x v="311"/>
    <x v="0"/>
    <s v="2023-2024"/>
    <x v="0"/>
    <x v="12"/>
    <x v="3"/>
    <x v="3"/>
    <n v="4068"/>
    <x v="0"/>
    <x v="10"/>
    <x v="7"/>
    <x v="7"/>
    <n v="686.7199999999998"/>
    <n v="1"/>
  </r>
  <r>
    <x v="101"/>
    <x v="2"/>
    <s v="2024-2025"/>
    <x v="0"/>
    <x v="26"/>
    <x v="0"/>
    <x v="0"/>
    <n v="6280"/>
    <x v="0"/>
    <x v="14"/>
    <x v="7"/>
    <x v="7"/>
    <n v="686.93000000000006"/>
    <n v="1"/>
  </r>
  <r>
    <x v="60"/>
    <x v="0"/>
    <s v="2023-2024"/>
    <x v="1"/>
    <x v="39"/>
    <x v="0"/>
    <x v="0"/>
    <n v="6330"/>
    <x v="0"/>
    <x v="14"/>
    <x v="1"/>
    <x v="1"/>
    <n v="687.45999999999992"/>
    <n v="1"/>
  </r>
  <r>
    <x v="273"/>
    <x v="1"/>
    <s v="2022-2023"/>
    <x v="0"/>
    <x v="31"/>
    <x v="1"/>
    <x v="1"/>
    <n v="2116"/>
    <x v="0"/>
    <x v="4"/>
    <x v="3"/>
    <x v="3"/>
    <n v="688.07"/>
    <n v="1"/>
  </r>
  <r>
    <x v="93"/>
    <x v="2"/>
    <s v="2024-2025"/>
    <x v="0"/>
    <x v="52"/>
    <x v="3"/>
    <x v="3"/>
    <n v="4053"/>
    <x v="0"/>
    <x v="10"/>
    <x v="7"/>
    <x v="7"/>
    <n v="688.15000000000009"/>
    <n v="1"/>
  </r>
  <r>
    <x v="341"/>
    <x v="1"/>
    <s v="2022-2023"/>
    <x v="1"/>
    <x v="34"/>
    <x v="4"/>
    <x v="4"/>
    <n v="3018"/>
    <x v="0"/>
    <x v="7"/>
    <x v="6"/>
    <x v="6"/>
    <n v="690.15000000000009"/>
    <n v="1"/>
  </r>
  <r>
    <x v="244"/>
    <x v="0"/>
    <s v="2023-2024"/>
    <x v="0"/>
    <x v="73"/>
    <x v="6"/>
    <x v="6"/>
    <n v="5607"/>
    <x v="0"/>
    <x v="18"/>
    <x v="9"/>
    <x v="9"/>
    <n v="690.91"/>
    <n v="1"/>
  </r>
  <r>
    <x v="241"/>
    <x v="0"/>
    <s v="2023-2024"/>
    <x v="0"/>
    <x v="60"/>
    <x v="1"/>
    <x v="1"/>
    <n v="2541"/>
    <x v="0"/>
    <x v="2"/>
    <x v="2"/>
    <x v="2"/>
    <n v="692.31"/>
    <n v="1"/>
  </r>
  <r>
    <x v="149"/>
    <x v="2"/>
    <s v="2024-2025"/>
    <x v="1"/>
    <x v="96"/>
    <x v="4"/>
    <x v="4"/>
    <n v="3690"/>
    <x v="0"/>
    <x v="16"/>
    <x v="4"/>
    <x v="4"/>
    <n v="693.95"/>
    <n v="1"/>
  </r>
  <r>
    <x v="173"/>
    <x v="0"/>
    <s v="2023-2024"/>
    <x v="0"/>
    <x v="23"/>
    <x v="1"/>
    <x v="1"/>
    <n v="2650"/>
    <x v="0"/>
    <x v="11"/>
    <x v="2"/>
    <x v="2"/>
    <n v="694.9799999999999"/>
    <n v="1"/>
  </r>
  <r>
    <x v="592"/>
    <x v="1"/>
    <s v="2022-2023"/>
    <x v="0"/>
    <x v="69"/>
    <x v="4"/>
    <x v="4"/>
    <n v="3199"/>
    <x v="0"/>
    <x v="6"/>
    <x v="6"/>
    <x v="6"/>
    <n v="695.35"/>
    <n v="1"/>
  </r>
  <r>
    <x v="121"/>
    <x v="0"/>
    <s v="2023-2024"/>
    <x v="1"/>
    <x v="24"/>
    <x v="1"/>
    <x v="1"/>
    <n v="2120"/>
    <x v="0"/>
    <x v="4"/>
    <x v="5"/>
    <x v="5"/>
    <n v="695.35"/>
    <n v="1"/>
  </r>
  <r>
    <x v="198"/>
    <x v="2"/>
    <s v="2024-2025"/>
    <x v="1"/>
    <x v="74"/>
    <x v="1"/>
    <x v="1"/>
    <n v="2485"/>
    <x v="0"/>
    <x v="1"/>
    <x v="4"/>
    <x v="4"/>
    <n v="696.71"/>
    <n v="1"/>
  </r>
  <r>
    <x v="58"/>
    <x v="2"/>
    <s v="2024-2025"/>
    <x v="0"/>
    <x v="34"/>
    <x v="4"/>
    <x v="4"/>
    <n v="3018"/>
    <x v="0"/>
    <x v="7"/>
    <x v="3"/>
    <x v="3"/>
    <n v="698.61"/>
    <n v="1"/>
  </r>
  <r>
    <x v="717"/>
    <x v="2"/>
    <s v="2024-2025"/>
    <x v="0"/>
    <x v="10"/>
    <x v="4"/>
    <x v="4"/>
    <n v="3551"/>
    <x v="0"/>
    <x v="8"/>
    <x v="4"/>
    <x v="4"/>
    <n v="698.73"/>
    <n v="1"/>
  </r>
  <r>
    <x v="327"/>
    <x v="0"/>
    <s v="2023-2024"/>
    <x v="0"/>
    <x v="29"/>
    <x v="4"/>
    <x v="4"/>
    <n v="3500"/>
    <x v="0"/>
    <x v="8"/>
    <x v="9"/>
    <x v="9"/>
    <n v="698.73"/>
    <n v="1"/>
  </r>
  <r>
    <x v="156"/>
    <x v="2"/>
    <s v="2024-2025"/>
    <x v="0"/>
    <x v="42"/>
    <x v="3"/>
    <x v="3"/>
    <n v="4870"/>
    <x v="0"/>
    <x v="12"/>
    <x v="9"/>
    <x v="9"/>
    <n v="699.15000000000009"/>
    <n v="1"/>
  </r>
  <r>
    <x v="212"/>
    <x v="0"/>
    <s v="2023-2024"/>
    <x v="0"/>
    <x v="67"/>
    <x v="3"/>
    <x v="3"/>
    <n v="4551"/>
    <x v="0"/>
    <x v="15"/>
    <x v="3"/>
    <x v="3"/>
    <n v="699.94999999999993"/>
    <n v="1"/>
  </r>
  <r>
    <x v="111"/>
    <x v="0"/>
    <s v="2023-2024"/>
    <x v="0"/>
    <x v="71"/>
    <x v="6"/>
    <x v="6"/>
    <n v="5043"/>
    <x v="0"/>
    <x v="13"/>
    <x v="9"/>
    <x v="9"/>
    <n v="700.16"/>
    <n v="1"/>
  </r>
  <r>
    <x v="237"/>
    <x v="0"/>
    <s v="2023-2024"/>
    <x v="0"/>
    <x v="5"/>
    <x v="1"/>
    <x v="1"/>
    <n v="2067"/>
    <x v="0"/>
    <x v="5"/>
    <x v="3"/>
    <x v="3"/>
    <n v="700.37999999999988"/>
    <n v="1"/>
  </r>
  <r>
    <x v="27"/>
    <x v="0"/>
    <s v="2023-2024"/>
    <x v="0"/>
    <x v="60"/>
    <x v="1"/>
    <x v="1"/>
    <n v="2541"/>
    <x v="0"/>
    <x v="2"/>
    <x v="7"/>
    <x v="7"/>
    <n v="701.14999999999986"/>
    <n v="1"/>
  </r>
  <r>
    <x v="6"/>
    <x v="1"/>
    <s v="2022-2023"/>
    <x v="0"/>
    <x v="13"/>
    <x v="1"/>
    <x v="1"/>
    <n v="2480"/>
    <x v="0"/>
    <x v="1"/>
    <x v="7"/>
    <x v="7"/>
    <n v="701.67000000000007"/>
    <n v="1"/>
  </r>
  <r>
    <x v="221"/>
    <x v="0"/>
    <s v="2023-2024"/>
    <x v="0"/>
    <x v="86"/>
    <x v="0"/>
    <x v="0"/>
    <n v="6725"/>
    <x v="0"/>
    <x v="20"/>
    <x v="1"/>
    <x v="1"/>
    <n v="702.32999999999993"/>
    <n v="1"/>
  </r>
  <r>
    <x v="93"/>
    <x v="2"/>
    <s v="2024-2025"/>
    <x v="1"/>
    <x v="25"/>
    <x v="4"/>
    <x v="4"/>
    <n v="3550"/>
    <x v="0"/>
    <x v="8"/>
    <x v="3"/>
    <x v="3"/>
    <n v="702.54"/>
    <n v="1"/>
  </r>
  <r>
    <x v="548"/>
    <x v="1"/>
    <s v="2022-2023"/>
    <x v="0"/>
    <x v="80"/>
    <x v="0"/>
    <x v="0"/>
    <n v="6109"/>
    <x v="0"/>
    <x v="14"/>
    <x v="1"/>
    <x v="1"/>
    <n v="703.34"/>
    <n v="1"/>
  </r>
  <r>
    <x v="425"/>
    <x v="2"/>
    <s v="2024-2025"/>
    <x v="0"/>
    <x v="46"/>
    <x v="3"/>
    <x v="3"/>
    <n v="4740"/>
    <x v="0"/>
    <x v="17"/>
    <x v="4"/>
    <x v="4"/>
    <n v="704.46"/>
    <n v="1"/>
  </r>
  <r>
    <x v="428"/>
    <x v="0"/>
    <s v="2023-2024"/>
    <x v="0"/>
    <x v="48"/>
    <x v="3"/>
    <x v="3"/>
    <n v="4566"/>
    <x v="0"/>
    <x v="15"/>
    <x v="5"/>
    <x v="5"/>
    <n v="705.05"/>
    <n v="1"/>
  </r>
  <r>
    <x v="499"/>
    <x v="0"/>
    <s v="2023-2024"/>
    <x v="1"/>
    <x v="96"/>
    <x v="4"/>
    <x v="4"/>
    <n v="3690"/>
    <x v="0"/>
    <x v="16"/>
    <x v="4"/>
    <x v="4"/>
    <n v="706.39"/>
    <n v="1"/>
  </r>
  <r>
    <x v="109"/>
    <x v="0"/>
    <s v="2023-2024"/>
    <x v="1"/>
    <x v="34"/>
    <x v="4"/>
    <x v="4"/>
    <n v="3018"/>
    <x v="0"/>
    <x v="7"/>
    <x v="2"/>
    <x v="2"/>
    <n v="706.49"/>
    <n v="1"/>
  </r>
  <r>
    <x v="671"/>
    <x v="1"/>
    <s v="2022-2023"/>
    <x v="1"/>
    <x v="38"/>
    <x v="3"/>
    <x v="3"/>
    <n v="4802"/>
    <x v="0"/>
    <x v="12"/>
    <x v="1"/>
    <x v="1"/>
    <n v="710.89"/>
    <n v="1"/>
  </r>
  <r>
    <x v="687"/>
    <x v="0"/>
    <s v="2023-2024"/>
    <x v="0"/>
    <x v="85"/>
    <x v="0"/>
    <x v="0"/>
    <n v="6530"/>
    <x v="0"/>
    <x v="20"/>
    <x v="2"/>
    <x v="2"/>
    <n v="715"/>
    <n v="1"/>
  </r>
  <r>
    <x v="593"/>
    <x v="0"/>
    <s v="2023-2024"/>
    <x v="0"/>
    <x v="49"/>
    <x v="4"/>
    <x v="4"/>
    <n v="3134"/>
    <x v="0"/>
    <x v="6"/>
    <x v="1"/>
    <x v="1"/>
    <n v="715.37"/>
    <n v="1"/>
  </r>
  <r>
    <x v="528"/>
    <x v="1"/>
    <s v="2022-2023"/>
    <x v="0"/>
    <x v="31"/>
    <x v="1"/>
    <x v="1"/>
    <n v="2116"/>
    <x v="0"/>
    <x v="4"/>
    <x v="7"/>
    <x v="7"/>
    <n v="715.61999999999989"/>
    <n v="1"/>
  </r>
  <r>
    <x v="526"/>
    <x v="2"/>
    <s v="2024-2025"/>
    <x v="1"/>
    <x v="25"/>
    <x v="4"/>
    <x v="4"/>
    <n v="3550"/>
    <x v="0"/>
    <x v="8"/>
    <x v="9"/>
    <x v="9"/>
    <n v="715.88"/>
    <n v="1"/>
  </r>
  <r>
    <x v="366"/>
    <x v="1"/>
    <s v="2022-2023"/>
    <x v="0"/>
    <x v="55"/>
    <x v="3"/>
    <x v="3"/>
    <n v="4703"/>
    <x v="0"/>
    <x v="17"/>
    <x v="0"/>
    <x v="0"/>
    <n v="716.45"/>
    <n v="1"/>
  </r>
  <r>
    <x v="490"/>
    <x v="0"/>
    <s v="2023-2024"/>
    <x v="0"/>
    <x v="26"/>
    <x v="0"/>
    <x v="0"/>
    <n v="6280"/>
    <x v="0"/>
    <x v="14"/>
    <x v="7"/>
    <x v="7"/>
    <n v="716.67000000000007"/>
    <n v="1"/>
  </r>
  <r>
    <x v="178"/>
    <x v="0"/>
    <s v="2023-2024"/>
    <x v="0"/>
    <x v="32"/>
    <x v="6"/>
    <x v="6"/>
    <n v="5169"/>
    <x v="0"/>
    <x v="13"/>
    <x v="4"/>
    <x v="4"/>
    <n v="717.45"/>
    <n v="1"/>
  </r>
  <r>
    <x v="92"/>
    <x v="0"/>
    <s v="2023-2024"/>
    <x v="0"/>
    <x v="71"/>
    <x v="6"/>
    <x v="6"/>
    <n v="5043"/>
    <x v="0"/>
    <x v="13"/>
    <x v="9"/>
    <x v="9"/>
    <n v="718.24"/>
    <n v="1"/>
  </r>
  <r>
    <x v="463"/>
    <x v="0"/>
    <s v="2023-2024"/>
    <x v="1"/>
    <x v="64"/>
    <x v="1"/>
    <x v="1"/>
    <n v="2350"/>
    <x v="0"/>
    <x v="1"/>
    <x v="3"/>
    <x v="3"/>
    <n v="721.01999999999987"/>
    <n v="1"/>
  </r>
  <r>
    <x v="173"/>
    <x v="0"/>
    <s v="2023-2024"/>
    <x v="0"/>
    <x v="73"/>
    <x v="6"/>
    <x v="6"/>
    <n v="5607"/>
    <x v="0"/>
    <x v="18"/>
    <x v="1"/>
    <x v="1"/>
    <n v="721.04"/>
    <n v="1"/>
  </r>
  <r>
    <x v="176"/>
    <x v="2"/>
    <s v="2024-2025"/>
    <x v="0"/>
    <x v="4"/>
    <x v="1"/>
    <x v="1"/>
    <n v="2154"/>
    <x v="0"/>
    <x v="4"/>
    <x v="3"/>
    <x v="3"/>
    <n v="721.23"/>
    <n v="1"/>
  </r>
  <r>
    <x v="19"/>
    <x v="0"/>
    <s v="2023-2024"/>
    <x v="0"/>
    <x v="19"/>
    <x v="1"/>
    <x v="1"/>
    <n v="2800"/>
    <x v="0"/>
    <x v="11"/>
    <x v="4"/>
    <x v="4"/>
    <n v="721.40000000000009"/>
    <n v="1"/>
  </r>
  <r>
    <x v="676"/>
    <x v="1"/>
    <s v="2022-2023"/>
    <x v="0"/>
    <x v="60"/>
    <x v="1"/>
    <x v="1"/>
    <n v="2541"/>
    <x v="0"/>
    <x v="2"/>
    <x v="3"/>
    <x v="3"/>
    <n v="721.7"/>
    <n v="1"/>
  </r>
  <r>
    <x v="293"/>
    <x v="0"/>
    <s v="2023-2024"/>
    <x v="0"/>
    <x v="29"/>
    <x v="4"/>
    <x v="4"/>
    <n v="3500"/>
    <x v="0"/>
    <x v="8"/>
    <x v="4"/>
    <x v="4"/>
    <n v="722.32999999999993"/>
    <n v="1"/>
  </r>
  <r>
    <x v="564"/>
    <x v="0"/>
    <s v="2023-2024"/>
    <x v="0"/>
    <x v="17"/>
    <x v="3"/>
    <x v="3"/>
    <n v="4825"/>
    <x v="0"/>
    <x v="12"/>
    <x v="9"/>
    <x v="9"/>
    <n v="723.53000000000009"/>
    <n v="1"/>
  </r>
  <r>
    <x v="712"/>
    <x v="0"/>
    <s v="2023-2024"/>
    <x v="0"/>
    <x v="18"/>
    <x v="6"/>
    <x v="6"/>
    <n v="5168"/>
    <x v="0"/>
    <x v="13"/>
    <x v="5"/>
    <x v="5"/>
    <n v="724.4"/>
    <n v="1"/>
  </r>
  <r>
    <x v="78"/>
    <x v="0"/>
    <s v="2023-2024"/>
    <x v="0"/>
    <x v="94"/>
    <x v="5"/>
    <x v="5"/>
    <n v="7250"/>
    <x v="0"/>
    <x v="9"/>
    <x v="4"/>
    <x v="4"/>
    <n v="724.66000000000008"/>
    <n v="1"/>
  </r>
  <r>
    <x v="246"/>
    <x v="2"/>
    <s v="2024-2025"/>
    <x v="0"/>
    <x v="64"/>
    <x v="1"/>
    <x v="1"/>
    <n v="2350"/>
    <x v="0"/>
    <x v="1"/>
    <x v="7"/>
    <x v="7"/>
    <n v="724.67999999999984"/>
    <n v="1"/>
  </r>
  <r>
    <x v="668"/>
    <x v="2"/>
    <s v="2024-2025"/>
    <x v="0"/>
    <x v="92"/>
    <x v="3"/>
    <x v="3"/>
    <n v="4305"/>
    <x v="0"/>
    <x v="3"/>
    <x v="9"/>
    <x v="9"/>
    <n v="724.75"/>
    <n v="1"/>
  </r>
  <r>
    <x v="282"/>
    <x v="2"/>
    <s v="2024-2025"/>
    <x v="1"/>
    <x v="22"/>
    <x v="1"/>
    <x v="1"/>
    <n v="2539"/>
    <x v="0"/>
    <x v="2"/>
    <x v="1"/>
    <x v="1"/>
    <n v="726.35"/>
    <n v="1"/>
  </r>
  <r>
    <x v="562"/>
    <x v="1"/>
    <s v="2022-2023"/>
    <x v="0"/>
    <x v="69"/>
    <x v="4"/>
    <x v="4"/>
    <n v="3199"/>
    <x v="0"/>
    <x v="6"/>
    <x v="3"/>
    <x v="3"/>
    <n v="726.38"/>
    <n v="1"/>
  </r>
  <r>
    <x v="241"/>
    <x v="0"/>
    <s v="2023-2024"/>
    <x v="0"/>
    <x v="56"/>
    <x v="1"/>
    <x v="1"/>
    <n v="2795"/>
    <x v="0"/>
    <x v="11"/>
    <x v="7"/>
    <x v="7"/>
    <n v="727.32999999999981"/>
    <n v="1"/>
  </r>
  <r>
    <x v="301"/>
    <x v="1"/>
    <s v="2022-2023"/>
    <x v="0"/>
    <x v="28"/>
    <x v="1"/>
    <x v="1"/>
    <n v="2830"/>
    <x v="0"/>
    <x v="11"/>
    <x v="4"/>
    <x v="4"/>
    <n v="728.16000000000008"/>
    <n v="1"/>
  </r>
  <r>
    <x v="443"/>
    <x v="1"/>
    <s v="2022-2023"/>
    <x v="0"/>
    <x v="43"/>
    <x v="1"/>
    <x v="1"/>
    <n v="2560"/>
    <x v="0"/>
    <x v="2"/>
    <x v="3"/>
    <x v="3"/>
    <n v="729.09"/>
    <n v="1"/>
  </r>
  <r>
    <x v="210"/>
    <x v="0"/>
    <s v="2023-2024"/>
    <x v="0"/>
    <x v="63"/>
    <x v="1"/>
    <x v="1"/>
    <n v="2015"/>
    <x v="0"/>
    <x v="5"/>
    <x v="7"/>
    <x v="7"/>
    <n v="729.36"/>
    <n v="1"/>
  </r>
  <r>
    <x v="357"/>
    <x v="0"/>
    <s v="2023-2024"/>
    <x v="0"/>
    <x v="39"/>
    <x v="0"/>
    <x v="0"/>
    <n v="6330"/>
    <x v="0"/>
    <x v="14"/>
    <x v="6"/>
    <x v="6"/>
    <n v="731.02"/>
    <n v="1"/>
  </r>
  <r>
    <x v="209"/>
    <x v="2"/>
    <s v="2024-2025"/>
    <x v="0"/>
    <x v="47"/>
    <x v="1"/>
    <x v="1"/>
    <n v="2101"/>
    <x v="0"/>
    <x v="4"/>
    <x v="4"/>
    <x v="4"/>
    <n v="731.57999999999993"/>
    <n v="1"/>
  </r>
  <r>
    <x v="633"/>
    <x v="1"/>
    <s v="2022-2023"/>
    <x v="0"/>
    <x v="33"/>
    <x v="4"/>
    <x v="4"/>
    <n v="3280"/>
    <x v="0"/>
    <x v="8"/>
    <x v="0"/>
    <x v="0"/>
    <n v="733.47"/>
    <n v="1"/>
  </r>
  <r>
    <x v="678"/>
    <x v="1"/>
    <s v="2022-2023"/>
    <x v="1"/>
    <x v="35"/>
    <x v="3"/>
    <x v="3"/>
    <n v="4558"/>
    <x v="0"/>
    <x v="15"/>
    <x v="2"/>
    <x v="2"/>
    <n v="733.96"/>
    <n v="1"/>
  </r>
  <r>
    <x v="74"/>
    <x v="2"/>
    <s v="2024-2025"/>
    <x v="0"/>
    <x v="78"/>
    <x v="1"/>
    <x v="1"/>
    <n v="2141"/>
    <x v="0"/>
    <x v="4"/>
    <x v="0"/>
    <x v="0"/>
    <n v="734.98"/>
    <n v="1"/>
  </r>
  <r>
    <x v="720"/>
    <x v="0"/>
    <s v="2023-2024"/>
    <x v="0"/>
    <x v="76"/>
    <x v="1"/>
    <x v="1"/>
    <n v="2031"/>
    <x v="0"/>
    <x v="5"/>
    <x v="7"/>
    <x v="7"/>
    <n v="738.8599999999999"/>
    <n v="1"/>
  </r>
  <r>
    <x v="101"/>
    <x v="2"/>
    <s v="2024-2025"/>
    <x v="1"/>
    <x v="24"/>
    <x v="1"/>
    <x v="1"/>
    <n v="2120"/>
    <x v="0"/>
    <x v="4"/>
    <x v="4"/>
    <x v="4"/>
    <n v="739.6099999999999"/>
    <n v="1"/>
  </r>
  <r>
    <x v="373"/>
    <x v="0"/>
    <s v="2023-2024"/>
    <x v="0"/>
    <x v="33"/>
    <x v="4"/>
    <x v="4"/>
    <n v="3280"/>
    <x v="0"/>
    <x v="8"/>
    <x v="7"/>
    <x v="7"/>
    <n v="739.65"/>
    <n v="1"/>
  </r>
  <r>
    <x v="31"/>
    <x v="1"/>
    <s v="2022-2023"/>
    <x v="0"/>
    <x v="10"/>
    <x v="4"/>
    <x v="4"/>
    <n v="3551"/>
    <x v="0"/>
    <x v="8"/>
    <x v="4"/>
    <x v="4"/>
    <n v="740.32"/>
    <n v="1"/>
  </r>
  <r>
    <x v="556"/>
    <x v="0"/>
    <s v="2023-2024"/>
    <x v="0"/>
    <x v="71"/>
    <x v="6"/>
    <x v="6"/>
    <n v="5043"/>
    <x v="0"/>
    <x v="13"/>
    <x v="1"/>
    <x v="1"/>
    <n v="741.28000000000009"/>
    <n v="1"/>
  </r>
  <r>
    <x v="356"/>
    <x v="0"/>
    <s v="2023-2024"/>
    <x v="1"/>
    <x v="87"/>
    <x v="2"/>
    <x v="2"/>
    <n v="2609"/>
    <x v="0"/>
    <x v="2"/>
    <x v="9"/>
    <x v="9"/>
    <n v="741.83999999999992"/>
    <n v="1"/>
  </r>
  <r>
    <x v="205"/>
    <x v="0"/>
    <s v="2023-2024"/>
    <x v="1"/>
    <x v="68"/>
    <x v="7"/>
    <x v="7"/>
    <n v="800"/>
    <x v="0"/>
    <x v="19"/>
    <x v="3"/>
    <x v="3"/>
    <n v="742.08"/>
    <n v="1"/>
  </r>
  <r>
    <x v="307"/>
    <x v="0"/>
    <s v="2023-2024"/>
    <x v="0"/>
    <x v="37"/>
    <x v="1"/>
    <x v="1"/>
    <n v="2750"/>
    <x v="0"/>
    <x v="11"/>
    <x v="4"/>
    <x v="4"/>
    <n v="742.91"/>
    <n v="1"/>
  </r>
  <r>
    <x v="255"/>
    <x v="0"/>
    <s v="2023-2024"/>
    <x v="0"/>
    <x v="9"/>
    <x v="4"/>
    <x v="4"/>
    <n v="3076"/>
    <x v="0"/>
    <x v="7"/>
    <x v="4"/>
    <x v="4"/>
    <n v="743.15"/>
    <n v="1"/>
  </r>
  <r>
    <x v="183"/>
    <x v="0"/>
    <s v="2023-2024"/>
    <x v="0"/>
    <x v="26"/>
    <x v="0"/>
    <x v="0"/>
    <n v="6280"/>
    <x v="0"/>
    <x v="14"/>
    <x v="3"/>
    <x v="3"/>
    <n v="744.12"/>
    <n v="1"/>
  </r>
  <r>
    <x v="79"/>
    <x v="0"/>
    <s v="2023-2024"/>
    <x v="1"/>
    <x v="75"/>
    <x v="0"/>
    <x v="0"/>
    <n v="6450"/>
    <x v="0"/>
    <x v="20"/>
    <x v="9"/>
    <x v="9"/>
    <n v="744.77"/>
    <n v="1"/>
  </r>
  <r>
    <x v="174"/>
    <x v="0"/>
    <s v="2023-2024"/>
    <x v="1"/>
    <x v="8"/>
    <x v="1"/>
    <x v="1"/>
    <n v="2158"/>
    <x v="0"/>
    <x v="4"/>
    <x v="9"/>
    <x v="9"/>
    <n v="744.88"/>
    <n v="1"/>
  </r>
  <r>
    <x v="159"/>
    <x v="0"/>
    <s v="2023-2024"/>
    <x v="0"/>
    <x v="80"/>
    <x v="0"/>
    <x v="0"/>
    <n v="6109"/>
    <x v="0"/>
    <x v="14"/>
    <x v="4"/>
    <x v="4"/>
    <n v="744.9899999999999"/>
    <n v="1"/>
  </r>
  <r>
    <x v="716"/>
    <x v="0"/>
    <s v="2023-2024"/>
    <x v="1"/>
    <x v="35"/>
    <x v="3"/>
    <x v="3"/>
    <n v="4558"/>
    <x v="0"/>
    <x v="15"/>
    <x v="2"/>
    <x v="2"/>
    <n v="745.32"/>
    <n v="1"/>
  </r>
  <r>
    <x v="199"/>
    <x v="0"/>
    <s v="2023-2024"/>
    <x v="1"/>
    <x v="8"/>
    <x v="1"/>
    <x v="1"/>
    <n v="2158"/>
    <x v="0"/>
    <x v="4"/>
    <x v="9"/>
    <x v="9"/>
    <n v="746.06"/>
    <n v="1"/>
  </r>
  <r>
    <x v="218"/>
    <x v="1"/>
    <s v="2022-2023"/>
    <x v="0"/>
    <x v="84"/>
    <x v="3"/>
    <x v="3"/>
    <n v="4215"/>
    <x v="0"/>
    <x v="3"/>
    <x v="2"/>
    <x v="2"/>
    <n v="747.07"/>
    <n v="1"/>
  </r>
  <r>
    <x v="528"/>
    <x v="1"/>
    <s v="2022-2023"/>
    <x v="0"/>
    <x v="53"/>
    <x v="3"/>
    <x v="3"/>
    <n v="4119"/>
    <x v="0"/>
    <x v="10"/>
    <x v="9"/>
    <x v="9"/>
    <n v="747.11"/>
    <n v="1"/>
  </r>
  <r>
    <x v="169"/>
    <x v="0"/>
    <s v="2023-2024"/>
    <x v="0"/>
    <x v="62"/>
    <x v="0"/>
    <x v="0"/>
    <n v="6112"/>
    <x v="0"/>
    <x v="14"/>
    <x v="7"/>
    <x v="7"/>
    <n v="747.30000000000007"/>
    <n v="1"/>
  </r>
  <r>
    <x v="59"/>
    <x v="0"/>
    <s v="2023-2024"/>
    <x v="0"/>
    <x v="2"/>
    <x v="2"/>
    <x v="2"/>
    <n v="2617"/>
    <x v="0"/>
    <x v="2"/>
    <x v="0"/>
    <x v="0"/>
    <n v="747.34"/>
    <n v="1"/>
  </r>
  <r>
    <x v="436"/>
    <x v="2"/>
    <s v="2024-2025"/>
    <x v="0"/>
    <x v="57"/>
    <x v="6"/>
    <x v="6"/>
    <n v="5082"/>
    <x v="0"/>
    <x v="13"/>
    <x v="1"/>
    <x v="1"/>
    <n v="747.42000000000007"/>
    <n v="1"/>
  </r>
  <r>
    <x v="134"/>
    <x v="0"/>
    <s v="2023-2024"/>
    <x v="0"/>
    <x v="8"/>
    <x v="1"/>
    <x v="1"/>
    <n v="2158"/>
    <x v="0"/>
    <x v="4"/>
    <x v="4"/>
    <x v="4"/>
    <n v="747.94"/>
    <n v="1"/>
  </r>
  <r>
    <x v="44"/>
    <x v="0"/>
    <s v="2023-2024"/>
    <x v="0"/>
    <x v="66"/>
    <x v="3"/>
    <x v="3"/>
    <n v="4883"/>
    <x v="0"/>
    <x v="12"/>
    <x v="1"/>
    <x v="1"/>
    <n v="748.43000000000006"/>
    <n v="1"/>
  </r>
  <r>
    <x v="276"/>
    <x v="0"/>
    <s v="2023-2024"/>
    <x v="0"/>
    <x v="90"/>
    <x v="3"/>
    <x v="3"/>
    <n v="4700"/>
    <x v="0"/>
    <x v="17"/>
    <x v="7"/>
    <x v="7"/>
    <n v="749.04"/>
    <n v="1"/>
  </r>
  <r>
    <x v="178"/>
    <x v="0"/>
    <s v="2023-2024"/>
    <x v="0"/>
    <x v="37"/>
    <x v="1"/>
    <x v="1"/>
    <n v="2750"/>
    <x v="0"/>
    <x v="11"/>
    <x v="3"/>
    <x v="3"/>
    <n v="749.25"/>
    <n v="1"/>
  </r>
  <r>
    <x v="536"/>
    <x v="1"/>
    <s v="2022-2023"/>
    <x v="0"/>
    <x v="12"/>
    <x v="3"/>
    <x v="3"/>
    <n v="4068"/>
    <x v="0"/>
    <x v="10"/>
    <x v="3"/>
    <x v="3"/>
    <n v="749.56"/>
    <n v="1"/>
  </r>
  <r>
    <x v="218"/>
    <x v="1"/>
    <s v="2022-2023"/>
    <x v="0"/>
    <x v="46"/>
    <x v="3"/>
    <x v="3"/>
    <n v="4740"/>
    <x v="0"/>
    <x v="17"/>
    <x v="5"/>
    <x v="5"/>
    <n v="749.75"/>
    <n v="1"/>
  </r>
  <r>
    <x v="676"/>
    <x v="1"/>
    <s v="2022-2023"/>
    <x v="1"/>
    <x v="89"/>
    <x v="4"/>
    <x v="4"/>
    <n v="3136"/>
    <x v="0"/>
    <x v="6"/>
    <x v="5"/>
    <x v="5"/>
    <n v="750.6"/>
    <n v="1"/>
  </r>
  <r>
    <x v="156"/>
    <x v="2"/>
    <s v="2024-2025"/>
    <x v="0"/>
    <x v="40"/>
    <x v="4"/>
    <x v="4"/>
    <n v="3353"/>
    <x v="0"/>
    <x v="8"/>
    <x v="7"/>
    <x v="7"/>
    <n v="751.21"/>
    <n v="1"/>
  </r>
  <r>
    <x v="464"/>
    <x v="2"/>
    <s v="2024-2025"/>
    <x v="0"/>
    <x v="23"/>
    <x v="1"/>
    <x v="1"/>
    <n v="2650"/>
    <x v="0"/>
    <x v="11"/>
    <x v="7"/>
    <x v="7"/>
    <n v="756.55000000000007"/>
    <n v="1"/>
  </r>
  <r>
    <x v="253"/>
    <x v="0"/>
    <s v="2023-2024"/>
    <x v="1"/>
    <x v="40"/>
    <x v="4"/>
    <x v="4"/>
    <n v="3353"/>
    <x v="0"/>
    <x v="8"/>
    <x v="2"/>
    <x v="2"/>
    <n v="756.94"/>
    <n v="1"/>
  </r>
  <r>
    <x v="551"/>
    <x v="0"/>
    <s v="2023-2024"/>
    <x v="0"/>
    <x v="13"/>
    <x v="1"/>
    <x v="1"/>
    <n v="2480"/>
    <x v="0"/>
    <x v="1"/>
    <x v="4"/>
    <x v="4"/>
    <n v="759.59"/>
    <n v="1"/>
  </r>
  <r>
    <x v="720"/>
    <x v="0"/>
    <s v="2023-2024"/>
    <x v="0"/>
    <x v="43"/>
    <x v="1"/>
    <x v="1"/>
    <n v="2560"/>
    <x v="0"/>
    <x v="2"/>
    <x v="2"/>
    <x v="2"/>
    <n v="761.5200000000001"/>
    <n v="1"/>
  </r>
  <r>
    <x v="409"/>
    <x v="0"/>
    <s v="2023-2024"/>
    <x v="0"/>
    <x v="43"/>
    <x v="1"/>
    <x v="1"/>
    <n v="2560"/>
    <x v="0"/>
    <x v="2"/>
    <x v="3"/>
    <x v="3"/>
    <n v="761.66000000000008"/>
    <n v="1"/>
  </r>
  <r>
    <x v="484"/>
    <x v="0"/>
    <s v="2023-2024"/>
    <x v="0"/>
    <x v="33"/>
    <x v="4"/>
    <x v="4"/>
    <n v="3280"/>
    <x v="0"/>
    <x v="8"/>
    <x v="4"/>
    <x v="4"/>
    <n v="762.15000000000009"/>
    <n v="1"/>
  </r>
  <r>
    <x v="627"/>
    <x v="2"/>
    <s v="2024-2025"/>
    <x v="0"/>
    <x v="37"/>
    <x v="1"/>
    <x v="1"/>
    <n v="2750"/>
    <x v="0"/>
    <x v="11"/>
    <x v="4"/>
    <x v="4"/>
    <n v="763.2700000000001"/>
    <n v="1"/>
  </r>
  <r>
    <x v="140"/>
    <x v="0"/>
    <s v="2023-2024"/>
    <x v="0"/>
    <x v="1"/>
    <x v="1"/>
    <x v="1"/>
    <n v="2478"/>
    <x v="0"/>
    <x v="1"/>
    <x v="9"/>
    <x v="9"/>
    <n v="764.81"/>
    <n v="1"/>
  </r>
  <r>
    <x v="13"/>
    <x v="0"/>
    <s v="2023-2024"/>
    <x v="0"/>
    <x v="51"/>
    <x v="4"/>
    <x v="4"/>
    <n v="3630"/>
    <x v="0"/>
    <x v="16"/>
    <x v="9"/>
    <x v="9"/>
    <n v="764.92"/>
    <n v="1"/>
  </r>
  <r>
    <x v="437"/>
    <x v="1"/>
    <s v="2022-2023"/>
    <x v="0"/>
    <x v="64"/>
    <x v="1"/>
    <x v="1"/>
    <n v="2350"/>
    <x v="0"/>
    <x v="1"/>
    <x v="1"/>
    <x v="1"/>
    <n v="767.44999999999993"/>
    <n v="1"/>
  </r>
  <r>
    <x v="252"/>
    <x v="1"/>
    <s v="2022-2023"/>
    <x v="0"/>
    <x v="94"/>
    <x v="5"/>
    <x v="5"/>
    <n v="7250"/>
    <x v="0"/>
    <x v="9"/>
    <x v="7"/>
    <x v="7"/>
    <n v="768.2"/>
    <n v="1"/>
  </r>
  <r>
    <x v="360"/>
    <x v="2"/>
    <s v="2024-2025"/>
    <x v="0"/>
    <x v="13"/>
    <x v="1"/>
    <x v="1"/>
    <n v="2480"/>
    <x v="0"/>
    <x v="1"/>
    <x v="7"/>
    <x v="7"/>
    <n v="769.59"/>
    <n v="1"/>
  </r>
  <r>
    <x v="665"/>
    <x v="0"/>
    <s v="2023-2024"/>
    <x v="0"/>
    <x v="7"/>
    <x v="4"/>
    <x v="4"/>
    <n v="3175"/>
    <x v="0"/>
    <x v="6"/>
    <x v="3"/>
    <x v="3"/>
    <n v="769.93"/>
    <n v="1"/>
  </r>
  <r>
    <x v="316"/>
    <x v="0"/>
    <s v="2023-2024"/>
    <x v="0"/>
    <x v="69"/>
    <x v="4"/>
    <x v="4"/>
    <n v="3199"/>
    <x v="0"/>
    <x v="6"/>
    <x v="5"/>
    <x v="5"/>
    <n v="770.33999999999992"/>
    <n v="1"/>
  </r>
  <r>
    <x v="46"/>
    <x v="2"/>
    <s v="2024-2025"/>
    <x v="0"/>
    <x v="62"/>
    <x v="0"/>
    <x v="0"/>
    <n v="6112"/>
    <x v="0"/>
    <x v="14"/>
    <x v="9"/>
    <x v="9"/>
    <n v="771.18999999999994"/>
    <n v="1"/>
  </r>
  <r>
    <x v="136"/>
    <x v="0"/>
    <s v="2023-2024"/>
    <x v="0"/>
    <x v="7"/>
    <x v="4"/>
    <x v="4"/>
    <n v="3175"/>
    <x v="0"/>
    <x v="6"/>
    <x v="2"/>
    <x v="2"/>
    <n v="771.22"/>
    <n v="1"/>
  </r>
  <r>
    <x v="290"/>
    <x v="0"/>
    <s v="2023-2024"/>
    <x v="0"/>
    <x v="87"/>
    <x v="2"/>
    <x v="2"/>
    <n v="2609"/>
    <x v="0"/>
    <x v="2"/>
    <x v="5"/>
    <x v="5"/>
    <n v="771.81000000000006"/>
    <n v="1"/>
  </r>
  <r>
    <x v="19"/>
    <x v="0"/>
    <s v="2023-2024"/>
    <x v="1"/>
    <x v="22"/>
    <x v="1"/>
    <x v="1"/>
    <n v="2539"/>
    <x v="0"/>
    <x v="2"/>
    <x v="1"/>
    <x v="1"/>
    <n v="773.53"/>
    <n v="1"/>
  </r>
  <r>
    <x v="451"/>
    <x v="2"/>
    <s v="2024-2025"/>
    <x v="0"/>
    <x v="78"/>
    <x v="1"/>
    <x v="1"/>
    <n v="2141"/>
    <x v="0"/>
    <x v="4"/>
    <x v="1"/>
    <x v="1"/>
    <n v="776.77"/>
    <n v="1"/>
  </r>
  <r>
    <x v="545"/>
    <x v="2"/>
    <s v="2024-2025"/>
    <x v="1"/>
    <x v="65"/>
    <x v="1"/>
    <x v="1"/>
    <n v="2131"/>
    <x v="0"/>
    <x v="4"/>
    <x v="3"/>
    <x v="3"/>
    <n v="777.14"/>
    <n v="1"/>
  </r>
  <r>
    <x v="563"/>
    <x v="0"/>
    <s v="2023-2024"/>
    <x v="0"/>
    <x v="73"/>
    <x v="6"/>
    <x v="6"/>
    <n v="5607"/>
    <x v="0"/>
    <x v="18"/>
    <x v="0"/>
    <x v="0"/>
    <n v="777.87"/>
    <n v="1"/>
  </r>
  <r>
    <x v="721"/>
    <x v="0"/>
    <s v="2023-2024"/>
    <x v="1"/>
    <x v="85"/>
    <x v="0"/>
    <x v="0"/>
    <n v="6530"/>
    <x v="0"/>
    <x v="20"/>
    <x v="6"/>
    <x v="6"/>
    <n v="778.56000000000006"/>
    <n v="1"/>
  </r>
  <r>
    <x v="245"/>
    <x v="0"/>
    <s v="2023-2024"/>
    <x v="0"/>
    <x v="12"/>
    <x v="3"/>
    <x v="3"/>
    <n v="4068"/>
    <x v="0"/>
    <x v="10"/>
    <x v="9"/>
    <x v="9"/>
    <n v="779.41"/>
    <n v="1"/>
  </r>
  <r>
    <x v="7"/>
    <x v="0"/>
    <s v="2023-2024"/>
    <x v="0"/>
    <x v="21"/>
    <x v="3"/>
    <x v="3"/>
    <n v="4012"/>
    <x v="0"/>
    <x v="10"/>
    <x v="5"/>
    <x v="5"/>
    <n v="779.49"/>
    <n v="1"/>
  </r>
  <r>
    <x v="296"/>
    <x v="0"/>
    <s v="2023-2024"/>
    <x v="0"/>
    <x v="29"/>
    <x v="4"/>
    <x v="4"/>
    <n v="3500"/>
    <x v="0"/>
    <x v="8"/>
    <x v="7"/>
    <x v="7"/>
    <n v="780.21999999999991"/>
    <n v="1"/>
  </r>
  <r>
    <x v="168"/>
    <x v="0"/>
    <s v="2023-2024"/>
    <x v="1"/>
    <x v="75"/>
    <x v="0"/>
    <x v="0"/>
    <n v="6450"/>
    <x v="0"/>
    <x v="20"/>
    <x v="0"/>
    <x v="0"/>
    <n v="780.56000000000006"/>
    <n v="1"/>
  </r>
  <r>
    <x v="148"/>
    <x v="1"/>
    <s v="2022-2023"/>
    <x v="0"/>
    <x v="54"/>
    <x v="4"/>
    <x v="4"/>
    <n v="3030"/>
    <x v="0"/>
    <x v="7"/>
    <x v="1"/>
    <x v="1"/>
    <n v="786.16000000000008"/>
    <n v="1"/>
  </r>
  <r>
    <x v="522"/>
    <x v="0"/>
    <s v="2023-2024"/>
    <x v="0"/>
    <x v="52"/>
    <x v="3"/>
    <x v="3"/>
    <n v="4053"/>
    <x v="0"/>
    <x v="10"/>
    <x v="3"/>
    <x v="3"/>
    <n v="786.38000000000011"/>
    <n v="1"/>
  </r>
  <r>
    <x v="288"/>
    <x v="1"/>
    <s v="2022-2023"/>
    <x v="0"/>
    <x v="18"/>
    <x v="6"/>
    <x v="6"/>
    <n v="5168"/>
    <x v="0"/>
    <x v="13"/>
    <x v="9"/>
    <x v="9"/>
    <n v="786.86"/>
    <n v="1"/>
  </r>
  <r>
    <x v="437"/>
    <x v="1"/>
    <s v="2022-2023"/>
    <x v="1"/>
    <x v="85"/>
    <x v="0"/>
    <x v="0"/>
    <n v="6530"/>
    <x v="0"/>
    <x v="20"/>
    <x v="7"/>
    <x v="7"/>
    <n v="787.08000000000015"/>
    <n v="1"/>
  </r>
  <r>
    <x v="30"/>
    <x v="1"/>
    <s v="2022-2023"/>
    <x v="0"/>
    <x v="26"/>
    <x v="0"/>
    <x v="0"/>
    <n v="6280"/>
    <x v="0"/>
    <x v="14"/>
    <x v="3"/>
    <x v="3"/>
    <n v="787.31999999999994"/>
    <n v="1"/>
  </r>
  <r>
    <x v="554"/>
    <x v="0"/>
    <s v="2023-2024"/>
    <x v="0"/>
    <x v="74"/>
    <x v="1"/>
    <x v="1"/>
    <n v="2485"/>
    <x v="0"/>
    <x v="1"/>
    <x v="0"/>
    <x v="0"/>
    <n v="787.88"/>
    <n v="1"/>
  </r>
  <r>
    <x v="371"/>
    <x v="2"/>
    <s v="2024-2025"/>
    <x v="0"/>
    <x v="63"/>
    <x v="1"/>
    <x v="1"/>
    <n v="2015"/>
    <x v="0"/>
    <x v="5"/>
    <x v="7"/>
    <x v="7"/>
    <n v="789.65"/>
    <n v="1"/>
  </r>
  <r>
    <x v="423"/>
    <x v="1"/>
    <s v="2022-2023"/>
    <x v="1"/>
    <x v="65"/>
    <x v="1"/>
    <x v="1"/>
    <n v="2131"/>
    <x v="0"/>
    <x v="4"/>
    <x v="7"/>
    <x v="7"/>
    <n v="791.38999999999987"/>
    <n v="1"/>
  </r>
  <r>
    <x v="593"/>
    <x v="0"/>
    <s v="2023-2024"/>
    <x v="0"/>
    <x v="36"/>
    <x v="4"/>
    <x v="4"/>
    <n v="3148"/>
    <x v="0"/>
    <x v="6"/>
    <x v="7"/>
    <x v="7"/>
    <n v="791.57"/>
    <n v="1"/>
  </r>
  <r>
    <x v="409"/>
    <x v="0"/>
    <s v="2023-2024"/>
    <x v="0"/>
    <x v="10"/>
    <x v="4"/>
    <x v="4"/>
    <n v="3551"/>
    <x v="0"/>
    <x v="8"/>
    <x v="4"/>
    <x v="4"/>
    <n v="792.04999999999984"/>
    <n v="1"/>
  </r>
  <r>
    <x v="166"/>
    <x v="0"/>
    <s v="2023-2024"/>
    <x v="0"/>
    <x v="67"/>
    <x v="3"/>
    <x v="3"/>
    <n v="4551"/>
    <x v="0"/>
    <x v="15"/>
    <x v="7"/>
    <x v="7"/>
    <n v="795.31000000000006"/>
    <n v="1"/>
  </r>
  <r>
    <x v="578"/>
    <x v="2"/>
    <s v="2024-2025"/>
    <x v="0"/>
    <x v="18"/>
    <x v="6"/>
    <x v="6"/>
    <n v="5168"/>
    <x v="0"/>
    <x v="13"/>
    <x v="7"/>
    <x v="7"/>
    <n v="795.65"/>
    <n v="1"/>
  </r>
  <r>
    <x v="158"/>
    <x v="0"/>
    <s v="2023-2024"/>
    <x v="1"/>
    <x v="81"/>
    <x v="3"/>
    <x v="3"/>
    <n v="4680"/>
    <x v="0"/>
    <x v="17"/>
    <x v="4"/>
    <x v="4"/>
    <n v="796.52"/>
    <n v="1"/>
  </r>
  <r>
    <x v="247"/>
    <x v="2"/>
    <s v="2024-2025"/>
    <x v="0"/>
    <x v="23"/>
    <x v="1"/>
    <x v="1"/>
    <n v="2650"/>
    <x v="0"/>
    <x v="11"/>
    <x v="7"/>
    <x v="7"/>
    <n v="796.76000000000033"/>
    <n v="1"/>
  </r>
  <r>
    <x v="234"/>
    <x v="2"/>
    <s v="2024-2025"/>
    <x v="0"/>
    <x v="59"/>
    <x v="3"/>
    <x v="3"/>
    <n v="4509"/>
    <x v="0"/>
    <x v="3"/>
    <x v="3"/>
    <x v="3"/>
    <n v="797.2"/>
    <n v="1"/>
  </r>
  <r>
    <x v="342"/>
    <x v="0"/>
    <s v="2023-2024"/>
    <x v="1"/>
    <x v="89"/>
    <x v="4"/>
    <x v="4"/>
    <n v="3136"/>
    <x v="0"/>
    <x v="6"/>
    <x v="4"/>
    <x v="4"/>
    <n v="797.62"/>
    <n v="1"/>
  </r>
  <r>
    <x v="345"/>
    <x v="1"/>
    <s v="2022-2023"/>
    <x v="0"/>
    <x v="5"/>
    <x v="1"/>
    <x v="1"/>
    <n v="2067"/>
    <x v="0"/>
    <x v="5"/>
    <x v="6"/>
    <x v="6"/>
    <n v="797.75000000000011"/>
    <n v="1"/>
  </r>
  <r>
    <x v="10"/>
    <x v="0"/>
    <s v="2023-2024"/>
    <x v="0"/>
    <x v="47"/>
    <x v="1"/>
    <x v="1"/>
    <n v="2101"/>
    <x v="0"/>
    <x v="4"/>
    <x v="2"/>
    <x v="2"/>
    <n v="798.23"/>
    <n v="1"/>
  </r>
  <r>
    <x v="718"/>
    <x v="0"/>
    <s v="2023-2024"/>
    <x v="0"/>
    <x v="19"/>
    <x v="1"/>
    <x v="1"/>
    <n v="2800"/>
    <x v="0"/>
    <x v="11"/>
    <x v="5"/>
    <x v="5"/>
    <n v="798.24"/>
    <n v="1"/>
  </r>
  <r>
    <x v="354"/>
    <x v="1"/>
    <s v="2022-2023"/>
    <x v="0"/>
    <x v="92"/>
    <x v="3"/>
    <x v="3"/>
    <n v="4305"/>
    <x v="0"/>
    <x v="3"/>
    <x v="1"/>
    <x v="1"/>
    <n v="798.52"/>
    <n v="1"/>
  </r>
  <r>
    <x v="111"/>
    <x v="0"/>
    <s v="2023-2024"/>
    <x v="1"/>
    <x v="4"/>
    <x v="1"/>
    <x v="1"/>
    <n v="2154"/>
    <x v="0"/>
    <x v="4"/>
    <x v="7"/>
    <x v="7"/>
    <n v="799.67"/>
    <n v="1"/>
  </r>
  <r>
    <x v="293"/>
    <x v="0"/>
    <s v="2023-2024"/>
    <x v="0"/>
    <x v="56"/>
    <x v="1"/>
    <x v="1"/>
    <n v="2795"/>
    <x v="0"/>
    <x v="11"/>
    <x v="4"/>
    <x v="4"/>
    <n v="800.1"/>
    <n v="1"/>
  </r>
  <r>
    <x v="636"/>
    <x v="0"/>
    <s v="2023-2024"/>
    <x v="0"/>
    <x v="36"/>
    <x v="4"/>
    <x v="4"/>
    <n v="3148"/>
    <x v="0"/>
    <x v="6"/>
    <x v="6"/>
    <x v="6"/>
    <n v="800.23"/>
    <n v="1"/>
  </r>
  <r>
    <x v="110"/>
    <x v="2"/>
    <s v="2024-2025"/>
    <x v="0"/>
    <x v="93"/>
    <x v="4"/>
    <x v="4"/>
    <n v="3915"/>
    <x v="0"/>
    <x v="16"/>
    <x v="1"/>
    <x v="1"/>
    <n v="801.37"/>
    <n v="1"/>
  </r>
  <r>
    <x v="253"/>
    <x v="0"/>
    <s v="2023-2024"/>
    <x v="0"/>
    <x v="26"/>
    <x v="0"/>
    <x v="0"/>
    <n v="6280"/>
    <x v="0"/>
    <x v="14"/>
    <x v="6"/>
    <x v="6"/>
    <n v="801.48000000000013"/>
    <n v="1"/>
  </r>
  <r>
    <x v="696"/>
    <x v="1"/>
    <s v="2022-2023"/>
    <x v="0"/>
    <x v="20"/>
    <x v="4"/>
    <x v="4"/>
    <n v="3429"/>
    <x v="0"/>
    <x v="8"/>
    <x v="5"/>
    <x v="5"/>
    <n v="801.68000000000006"/>
    <n v="1"/>
  </r>
  <r>
    <x v="482"/>
    <x v="2"/>
    <s v="2024-2025"/>
    <x v="0"/>
    <x v="34"/>
    <x v="4"/>
    <x v="4"/>
    <n v="3018"/>
    <x v="0"/>
    <x v="7"/>
    <x v="7"/>
    <x v="7"/>
    <n v="801.97"/>
    <n v="1"/>
  </r>
  <r>
    <x v="163"/>
    <x v="0"/>
    <s v="2023-2024"/>
    <x v="0"/>
    <x v="87"/>
    <x v="2"/>
    <x v="2"/>
    <n v="2609"/>
    <x v="0"/>
    <x v="2"/>
    <x v="4"/>
    <x v="4"/>
    <n v="802.67"/>
    <n v="1"/>
  </r>
  <r>
    <x v="142"/>
    <x v="1"/>
    <s v="2022-2023"/>
    <x v="1"/>
    <x v="6"/>
    <x v="0"/>
    <x v="0"/>
    <n v="6010"/>
    <x v="0"/>
    <x v="0"/>
    <x v="4"/>
    <x v="4"/>
    <n v="802.75000000000011"/>
    <n v="1"/>
  </r>
  <r>
    <x v="126"/>
    <x v="0"/>
    <s v="2023-2024"/>
    <x v="1"/>
    <x v="35"/>
    <x v="3"/>
    <x v="3"/>
    <n v="4558"/>
    <x v="0"/>
    <x v="15"/>
    <x v="3"/>
    <x v="3"/>
    <n v="803.27"/>
    <n v="1"/>
  </r>
  <r>
    <x v="720"/>
    <x v="0"/>
    <s v="2023-2024"/>
    <x v="1"/>
    <x v="96"/>
    <x v="4"/>
    <x v="4"/>
    <n v="3690"/>
    <x v="0"/>
    <x v="16"/>
    <x v="9"/>
    <x v="9"/>
    <n v="803.61999999999989"/>
    <n v="1"/>
  </r>
  <r>
    <x v="507"/>
    <x v="0"/>
    <s v="2023-2024"/>
    <x v="0"/>
    <x v="53"/>
    <x v="3"/>
    <x v="3"/>
    <n v="4119"/>
    <x v="0"/>
    <x v="10"/>
    <x v="3"/>
    <x v="3"/>
    <n v="803.81"/>
    <n v="1"/>
  </r>
  <r>
    <x v="190"/>
    <x v="1"/>
    <s v="2022-2023"/>
    <x v="0"/>
    <x v="53"/>
    <x v="3"/>
    <x v="3"/>
    <n v="4119"/>
    <x v="0"/>
    <x v="10"/>
    <x v="7"/>
    <x v="7"/>
    <n v="807.66999999999985"/>
    <n v="1"/>
  </r>
  <r>
    <x v="625"/>
    <x v="0"/>
    <s v="2023-2024"/>
    <x v="0"/>
    <x v="9"/>
    <x v="4"/>
    <x v="4"/>
    <n v="3076"/>
    <x v="0"/>
    <x v="7"/>
    <x v="9"/>
    <x v="9"/>
    <n v="808.07"/>
    <n v="1"/>
  </r>
  <r>
    <x v="56"/>
    <x v="2"/>
    <s v="2024-2025"/>
    <x v="0"/>
    <x v="33"/>
    <x v="4"/>
    <x v="4"/>
    <n v="3280"/>
    <x v="0"/>
    <x v="8"/>
    <x v="3"/>
    <x v="3"/>
    <n v="809.27"/>
    <n v="1"/>
  </r>
  <r>
    <x v="258"/>
    <x v="0"/>
    <s v="2023-2024"/>
    <x v="0"/>
    <x v="54"/>
    <x v="4"/>
    <x v="4"/>
    <n v="3030"/>
    <x v="0"/>
    <x v="7"/>
    <x v="1"/>
    <x v="1"/>
    <n v="809.31000000000006"/>
    <n v="1"/>
  </r>
  <r>
    <x v="170"/>
    <x v="0"/>
    <s v="2023-2024"/>
    <x v="1"/>
    <x v="40"/>
    <x v="4"/>
    <x v="4"/>
    <n v="3353"/>
    <x v="0"/>
    <x v="8"/>
    <x v="3"/>
    <x v="3"/>
    <n v="809.47"/>
    <n v="1"/>
  </r>
  <r>
    <x v="95"/>
    <x v="1"/>
    <s v="2022-2023"/>
    <x v="0"/>
    <x v="46"/>
    <x v="3"/>
    <x v="3"/>
    <n v="4740"/>
    <x v="0"/>
    <x v="17"/>
    <x v="3"/>
    <x v="3"/>
    <n v="811.31"/>
    <n v="1"/>
  </r>
  <r>
    <x v="631"/>
    <x v="2"/>
    <s v="2024-2025"/>
    <x v="1"/>
    <x v="11"/>
    <x v="5"/>
    <x v="5"/>
    <n v="7010"/>
    <x v="0"/>
    <x v="9"/>
    <x v="4"/>
    <x v="4"/>
    <n v="812.18999999999994"/>
    <n v="1"/>
  </r>
  <r>
    <x v="142"/>
    <x v="1"/>
    <s v="2022-2023"/>
    <x v="0"/>
    <x v="59"/>
    <x v="3"/>
    <x v="3"/>
    <n v="4509"/>
    <x v="0"/>
    <x v="3"/>
    <x v="4"/>
    <x v="4"/>
    <n v="813.89"/>
    <n v="1"/>
  </r>
  <r>
    <x v="678"/>
    <x v="1"/>
    <s v="2022-2023"/>
    <x v="0"/>
    <x v="29"/>
    <x v="4"/>
    <x v="4"/>
    <n v="3500"/>
    <x v="0"/>
    <x v="8"/>
    <x v="1"/>
    <x v="1"/>
    <n v="815.31"/>
    <n v="1"/>
  </r>
  <r>
    <x v="722"/>
    <x v="0"/>
    <s v="2023-2024"/>
    <x v="0"/>
    <x v="84"/>
    <x v="3"/>
    <x v="3"/>
    <n v="4215"/>
    <x v="0"/>
    <x v="3"/>
    <x v="7"/>
    <x v="7"/>
    <n v="815.60999999999979"/>
    <n v="1"/>
  </r>
  <r>
    <x v="712"/>
    <x v="0"/>
    <s v="2023-2024"/>
    <x v="1"/>
    <x v="38"/>
    <x v="3"/>
    <x v="3"/>
    <n v="4802"/>
    <x v="0"/>
    <x v="12"/>
    <x v="4"/>
    <x v="4"/>
    <n v="816.8900000000001"/>
    <n v="1"/>
  </r>
  <r>
    <x v="28"/>
    <x v="2"/>
    <s v="2024-2025"/>
    <x v="1"/>
    <x v="39"/>
    <x v="0"/>
    <x v="0"/>
    <n v="6330"/>
    <x v="0"/>
    <x v="14"/>
    <x v="2"/>
    <x v="2"/>
    <n v="816.98000000000013"/>
    <n v="1"/>
  </r>
  <r>
    <x v="146"/>
    <x v="2"/>
    <s v="2024-2025"/>
    <x v="0"/>
    <x v="67"/>
    <x v="3"/>
    <x v="3"/>
    <n v="4551"/>
    <x v="0"/>
    <x v="15"/>
    <x v="7"/>
    <x v="7"/>
    <n v="817.61000000000013"/>
    <n v="1"/>
  </r>
  <r>
    <x v="63"/>
    <x v="1"/>
    <s v="2022-2023"/>
    <x v="1"/>
    <x v="34"/>
    <x v="4"/>
    <x v="4"/>
    <n v="3018"/>
    <x v="0"/>
    <x v="7"/>
    <x v="9"/>
    <x v="9"/>
    <n v="817.70000000000016"/>
    <n v="1"/>
  </r>
  <r>
    <x v="696"/>
    <x v="1"/>
    <s v="2022-2023"/>
    <x v="0"/>
    <x v="52"/>
    <x v="3"/>
    <x v="3"/>
    <n v="4053"/>
    <x v="0"/>
    <x v="10"/>
    <x v="3"/>
    <x v="3"/>
    <n v="818.34"/>
    <n v="1"/>
  </r>
  <r>
    <x v="125"/>
    <x v="2"/>
    <s v="2024-2025"/>
    <x v="0"/>
    <x v="77"/>
    <x v="5"/>
    <x v="5"/>
    <n v="7018"/>
    <x v="0"/>
    <x v="9"/>
    <x v="7"/>
    <x v="7"/>
    <n v="819.13"/>
    <n v="1"/>
  </r>
  <r>
    <x v="691"/>
    <x v="2"/>
    <s v="2024-2025"/>
    <x v="0"/>
    <x v="5"/>
    <x v="1"/>
    <x v="1"/>
    <n v="2067"/>
    <x v="0"/>
    <x v="5"/>
    <x v="1"/>
    <x v="1"/>
    <n v="819.1400000000001"/>
    <n v="1"/>
  </r>
  <r>
    <x v="46"/>
    <x v="2"/>
    <s v="2024-2025"/>
    <x v="0"/>
    <x v="71"/>
    <x v="6"/>
    <x v="6"/>
    <n v="5043"/>
    <x v="0"/>
    <x v="13"/>
    <x v="4"/>
    <x v="4"/>
    <n v="819.16"/>
    <n v="1"/>
  </r>
  <r>
    <x v="332"/>
    <x v="0"/>
    <s v="2023-2024"/>
    <x v="0"/>
    <x v="26"/>
    <x v="0"/>
    <x v="0"/>
    <n v="6280"/>
    <x v="0"/>
    <x v="14"/>
    <x v="8"/>
    <x v="8"/>
    <n v="821.3599999999999"/>
    <n v="1"/>
  </r>
  <r>
    <x v="172"/>
    <x v="1"/>
    <s v="2022-2023"/>
    <x v="0"/>
    <x v="90"/>
    <x v="3"/>
    <x v="3"/>
    <n v="4700"/>
    <x v="0"/>
    <x v="17"/>
    <x v="9"/>
    <x v="9"/>
    <n v="827.26"/>
    <n v="1"/>
  </r>
  <r>
    <x v="74"/>
    <x v="2"/>
    <s v="2024-2025"/>
    <x v="0"/>
    <x v="61"/>
    <x v="6"/>
    <x v="6"/>
    <n v="5343"/>
    <x v="0"/>
    <x v="18"/>
    <x v="1"/>
    <x v="1"/>
    <n v="829.82"/>
    <n v="1"/>
  </r>
  <r>
    <x v="279"/>
    <x v="2"/>
    <s v="2024-2025"/>
    <x v="0"/>
    <x v="32"/>
    <x v="6"/>
    <x v="6"/>
    <n v="5169"/>
    <x v="0"/>
    <x v="13"/>
    <x v="9"/>
    <x v="9"/>
    <n v="833.69999999999993"/>
    <n v="1"/>
  </r>
  <r>
    <x v="278"/>
    <x v="0"/>
    <s v="2023-2024"/>
    <x v="0"/>
    <x v="67"/>
    <x v="3"/>
    <x v="3"/>
    <n v="4551"/>
    <x v="0"/>
    <x v="15"/>
    <x v="6"/>
    <x v="6"/>
    <n v="833.85"/>
    <n v="1"/>
  </r>
  <r>
    <x v="382"/>
    <x v="1"/>
    <s v="2022-2023"/>
    <x v="0"/>
    <x v="16"/>
    <x v="0"/>
    <x v="0"/>
    <n v="6030"/>
    <x v="0"/>
    <x v="0"/>
    <x v="9"/>
    <x v="9"/>
    <n v="833.92"/>
    <n v="1"/>
  </r>
  <r>
    <x v="348"/>
    <x v="1"/>
    <s v="2022-2023"/>
    <x v="0"/>
    <x v="1"/>
    <x v="1"/>
    <x v="1"/>
    <n v="2478"/>
    <x v="0"/>
    <x v="1"/>
    <x v="9"/>
    <x v="9"/>
    <n v="837.2700000000001"/>
    <n v="1"/>
  </r>
  <r>
    <x v="612"/>
    <x v="0"/>
    <s v="2023-2024"/>
    <x v="0"/>
    <x v="47"/>
    <x v="1"/>
    <x v="1"/>
    <n v="2101"/>
    <x v="0"/>
    <x v="4"/>
    <x v="7"/>
    <x v="7"/>
    <n v="837.6400000000001"/>
    <n v="1"/>
  </r>
  <r>
    <x v="283"/>
    <x v="0"/>
    <s v="2023-2024"/>
    <x v="0"/>
    <x v="7"/>
    <x v="4"/>
    <x v="4"/>
    <n v="3175"/>
    <x v="0"/>
    <x v="6"/>
    <x v="3"/>
    <x v="3"/>
    <n v="842.62"/>
    <n v="1"/>
  </r>
  <r>
    <x v="450"/>
    <x v="1"/>
    <s v="2022-2023"/>
    <x v="1"/>
    <x v="25"/>
    <x v="4"/>
    <x v="4"/>
    <n v="3550"/>
    <x v="0"/>
    <x v="8"/>
    <x v="4"/>
    <x v="4"/>
    <n v="843.84"/>
    <n v="1"/>
  </r>
  <r>
    <x v="496"/>
    <x v="2"/>
    <s v="2024-2025"/>
    <x v="0"/>
    <x v="67"/>
    <x v="3"/>
    <x v="3"/>
    <n v="4551"/>
    <x v="0"/>
    <x v="15"/>
    <x v="4"/>
    <x v="4"/>
    <n v="844.2299999999999"/>
    <n v="1"/>
  </r>
  <r>
    <x v="539"/>
    <x v="2"/>
    <s v="2024-2025"/>
    <x v="1"/>
    <x v="56"/>
    <x v="1"/>
    <x v="1"/>
    <n v="2795"/>
    <x v="0"/>
    <x v="11"/>
    <x v="1"/>
    <x v="1"/>
    <n v="844.36"/>
    <n v="1"/>
  </r>
  <r>
    <x v="363"/>
    <x v="2"/>
    <s v="2024-2025"/>
    <x v="0"/>
    <x v="53"/>
    <x v="3"/>
    <x v="3"/>
    <n v="4119"/>
    <x v="0"/>
    <x v="10"/>
    <x v="7"/>
    <x v="7"/>
    <n v="845.60000000000014"/>
    <n v="1"/>
  </r>
  <r>
    <x v="440"/>
    <x v="0"/>
    <s v="2023-2024"/>
    <x v="0"/>
    <x v="1"/>
    <x v="1"/>
    <x v="1"/>
    <n v="2478"/>
    <x v="0"/>
    <x v="1"/>
    <x v="0"/>
    <x v="0"/>
    <n v="845.82999999999993"/>
    <n v="1"/>
  </r>
  <r>
    <x v="258"/>
    <x v="0"/>
    <s v="2023-2024"/>
    <x v="0"/>
    <x v="20"/>
    <x v="4"/>
    <x v="4"/>
    <n v="3429"/>
    <x v="0"/>
    <x v="8"/>
    <x v="4"/>
    <x v="4"/>
    <n v="846.90000000000009"/>
    <n v="1"/>
  </r>
  <r>
    <x v="381"/>
    <x v="0"/>
    <s v="2023-2024"/>
    <x v="0"/>
    <x v="23"/>
    <x v="1"/>
    <x v="1"/>
    <n v="2650"/>
    <x v="0"/>
    <x v="11"/>
    <x v="5"/>
    <x v="5"/>
    <n v="847.17"/>
    <n v="1"/>
  </r>
  <r>
    <x v="723"/>
    <x v="0"/>
    <s v="2023-2024"/>
    <x v="0"/>
    <x v="25"/>
    <x v="4"/>
    <x v="4"/>
    <n v="3550"/>
    <x v="0"/>
    <x v="8"/>
    <x v="1"/>
    <x v="1"/>
    <n v="848.59"/>
    <n v="1"/>
  </r>
  <r>
    <x v="392"/>
    <x v="2"/>
    <s v="2024-2025"/>
    <x v="1"/>
    <x v="17"/>
    <x v="3"/>
    <x v="3"/>
    <n v="4825"/>
    <x v="0"/>
    <x v="12"/>
    <x v="9"/>
    <x v="9"/>
    <n v="848.81999999999994"/>
    <n v="1"/>
  </r>
  <r>
    <x v="161"/>
    <x v="0"/>
    <s v="2023-2024"/>
    <x v="0"/>
    <x v="53"/>
    <x v="3"/>
    <x v="3"/>
    <n v="4119"/>
    <x v="0"/>
    <x v="10"/>
    <x v="2"/>
    <x v="2"/>
    <n v="850.43000000000006"/>
    <n v="1"/>
  </r>
  <r>
    <x v="609"/>
    <x v="0"/>
    <s v="2023-2024"/>
    <x v="0"/>
    <x v="17"/>
    <x v="3"/>
    <x v="3"/>
    <n v="4825"/>
    <x v="0"/>
    <x v="12"/>
    <x v="1"/>
    <x v="1"/>
    <n v="850.7299999999999"/>
    <n v="1"/>
  </r>
  <r>
    <x v="89"/>
    <x v="0"/>
    <s v="2023-2024"/>
    <x v="1"/>
    <x v="21"/>
    <x v="3"/>
    <x v="3"/>
    <n v="4012"/>
    <x v="0"/>
    <x v="10"/>
    <x v="1"/>
    <x v="1"/>
    <n v="852.90000000000009"/>
    <n v="1"/>
  </r>
  <r>
    <x v="448"/>
    <x v="0"/>
    <s v="2023-2024"/>
    <x v="1"/>
    <x v="34"/>
    <x v="4"/>
    <x v="4"/>
    <n v="3018"/>
    <x v="0"/>
    <x v="7"/>
    <x v="0"/>
    <x v="0"/>
    <n v="853.53"/>
    <n v="1"/>
  </r>
  <r>
    <x v="493"/>
    <x v="1"/>
    <s v="2022-2023"/>
    <x v="0"/>
    <x v="28"/>
    <x v="1"/>
    <x v="1"/>
    <n v="2830"/>
    <x v="0"/>
    <x v="11"/>
    <x v="6"/>
    <x v="6"/>
    <n v="855.37000000000012"/>
    <n v="1"/>
  </r>
  <r>
    <x v="198"/>
    <x v="2"/>
    <s v="2024-2025"/>
    <x v="0"/>
    <x v="30"/>
    <x v="4"/>
    <x v="4"/>
    <n v="3131"/>
    <x v="0"/>
    <x v="6"/>
    <x v="4"/>
    <x v="4"/>
    <n v="858.84"/>
    <n v="1"/>
  </r>
  <r>
    <x v="323"/>
    <x v="0"/>
    <s v="2023-2024"/>
    <x v="1"/>
    <x v="40"/>
    <x v="4"/>
    <x v="4"/>
    <n v="3353"/>
    <x v="0"/>
    <x v="8"/>
    <x v="7"/>
    <x v="7"/>
    <n v="858.88999999999987"/>
    <n v="1"/>
  </r>
  <r>
    <x v="304"/>
    <x v="1"/>
    <s v="2022-2023"/>
    <x v="1"/>
    <x v="95"/>
    <x v="7"/>
    <x v="7"/>
    <n v="870"/>
    <x v="0"/>
    <x v="19"/>
    <x v="9"/>
    <x v="9"/>
    <n v="858.9"/>
    <n v="1"/>
  </r>
  <r>
    <x v="629"/>
    <x v="1"/>
    <s v="2022-2023"/>
    <x v="0"/>
    <x v="90"/>
    <x v="3"/>
    <x v="3"/>
    <n v="4700"/>
    <x v="0"/>
    <x v="17"/>
    <x v="5"/>
    <x v="5"/>
    <n v="858.96"/>
    <n v="1"/>
  </r>
  <r>
    <x v="54"/>
    <x v="0"/>
    <s v="2023-2024"/>
    <x v="0"/>
    <x v="27"/>
    <x v="4"/>
    <x v="4"/>
    <n v="3066"/>
    <x v="0"/>
    <x v="7"/>
    <x v="3"/>
    <x v="3"/>
    <n v="860.88000000000011"/>
    <n v="1"/>
  </r>
  <r>
    <x v="522"/>
    <x v="0"/>
    <s v="2023-2024"/>
    <x v="0"/>
    <x v="73"/>
    <x v="6"/>
    <x v="6"/>
    <n v="5607"/>
    <x v="0"/>
    <x v="18"/>
    <x v="9"/>
    <x v="9"/>
    <n v="861.81999999999994"/>
    <n v="1"/>
  </r>
  <r>
    <x v="625"/>
    <x v="0"/>
    <s v="2023-2024"/>
    <x v="0"/>
    <x v="4"/>
    <x v="1"/>
    <x v="1"/>
    <n v="2154"/>
    <x v="0"/>
    <x v="4"/>
    <x v="7"/>
    <x v="7"/>
    <n v="865.65999999999985"/>
    <n v="1"/>
  </r>
  <r>
    <x v="678"/>
    <x v="1"/>
    <s v="2022-2023"/>
    <x v="0"/>
    <x v="76"/>
    <x v="1"/>
    <x v="1"/>
    <n v="2031"/>
    <x v="0"/>
    <x v="5"/>
    <x v="3"/>
    <x v="3"/>
    <n v="866.43000000000006"/>
    <n v="1"/>
  </r>
  <r>
    <x v="33"/>
    <x v="2"/>
    <s v="2024-2025"/>
    <x v="0"/>
    <x v="16"/>
    <x v="0"/>
    <x v="0"/>
    <n v="6030"/>
    <x v="0"/>
    <x v="0"/>
    <x v="5"/>
    <x v="5"/>
    <n v="866.95"/>
    <n v="1"/>
  </r>
  <r>
    <x v="198"/>
    <x v="2"/>
    <s v="2024-2025"/>
    <x v="0"/>
    <x v="67"/>
    <x v="3"/>
    <x v="3"/>
    <n v="4551"/>
    <x v="0"/>
    <x v="15"/>
    <x v="3"/>
    <x v="3"/>
    <n v="869.43000000000006"/>
    <n v="1"/>
  </r>
  <r>
    <x v="273"/>
    <x v="1"/>
    <s v="2022-2023"/>
    <x v="1"/>
    <x v="38"/>
    <x v="3"/>
    <x v="3"/>
    <n v="4802"/>
    <x v="0"/>
    <x v="12"/>
    <x v="5"/>
    <x v="5"/>
    <n v="870.44999999999993"/>
    <n v="1"/>
  </r>
  <r>
    <x v="619"/>
    <x v="0"/>
    <s v="2023-2024"/>
    <x v="0"/>
    <x v="58"/>
    <x v="0"/>
    <x v="0"/>
    <n v="6027"/>
    <x v="0"/>
    <x v="0"/>
    <x v="4"/>
    <x v="4"/>
    <n v="870.48"/>
    <n v="1"/>
  </r>
  <r>
    <x v="379"/>
    <x v="2"/>
    <s v="2024-2025"/>
    <x v="0"/>
    <x v="48"/>
    <x v="3"/>
    <x v="3"/>
    <n v="4566"/>
    <x v="0"/>
    <x v="15"/>
    <x v="0"/>
    <x v="0"/>
    <n v="872.49000000000012"/>
    <n v="1"/>
  </r>
  <r>
    <x v="645"/>
    <x v="0"/>
    <s v="2023-2024"/>
    <x v="0"/>
    <x v="84"/>
    <x v="3"/>
    <x v="3"/>
    <n v="4215"/>
    <x v="0"/>
    <x v="3"/>
    <x v="3"/>
    <x v="3"/>
    <n v="872.91000000000008"/>
    <n v="1"/>
  </r>
  <r>
    <x v="292"/>
    <x v="0"/>
    <s v="2023-2024"/>
    <x v="0"/>
    <x v="67"/>
    <x v="3"/>
    <x v="3"/>
    <n v="4551"/>
    <x v="0"/>
    <x v="15"/>
    <x v="9"/>
    <x v="9"/>
    <n v="873.34"/>
    <n v="1"/>
  </r>
  <r>
    <x v="286"/>
    <x v="0"/>
    <s v="2023-2024"/>
    <x v="1"/>
    <x v="35"/>
    <x v="3"/>
    <x v="3"/>
    <n v="4558"/>
    <x v="0"/>
    <x v="15"/>
    <x v="9"/>
    <x v="9"/>
    <n v="873.59"/>
    <n v="1"/>
  </r>
  <r>
    <x v="370"/>
    <x v="2"/>
    <s v="2024-2025"/>
    <x v="0"/>
    <x v="47"/>
    <x v="1"/>
    <x v="1"/>
    <n v="2101"/>
    <x v="0"/>
    <x v="4"/>
    <x v="7"/>
    <x v="7"/>
    <n v="875"/>
    <n v="1"/>
  </r>
  <r>
    <x v="492"/>
    <x v="1"/>
    <s v="2022-2023"/>
    <x v="1"/>
    <x v="38"/>
    <x v="3"/>
    <x v="3"/>
    <n v="4802"/>
    <x v="0"/>
    <x v="12"/>
    <x v="4"/>
    <x v="4"/>
    <n v="876.85"/>
    <n v="1"/>
  </r>
  <r>
    <x v="269"/>
    <x v="1"/>
    <s v="2022-2023"/>
    <x v="0"/>
    <x v="80"/>
    <x v="0"/>
    <x v="0"/>
    <n v="6109"/>
    <x v="0"/>
    <x v="14"/>
    <x v="9"/>
    <x v="9"/>
    <n v="877.06999999999994"/>
    <n v="1"/>
  </r>
  <r>
    <x v="39"/>
    <x v="0"/>
    <s v="2023-2024"/>
    <x v="0"/>
    <x v="76"/>
    <x v="1"/>
    <x v="1"/>
    <n v="2031"/>
    <x v="0"/>
    <x v="5"/>
    <x v="2"/>
    <x v="2"/>
    <n v="878.53"/>
    <n v="1"/>
  </r>
  <r>
    <x v="445"/>
    <x v="0"/>
    <s v="2023-2024"/>
    <x v="0"/>
    <x v="82"/>
    <x v="3"/>
    <x v="3"/>
    <n v="4655"/>
    <x v="0"/>
    <x v="17"/>
    <x v="9"/>
    <x v="9"/>
    <n v="879.85"/>
    <n v="1"/>
  </r>
  <r>
    <x v="135"/>
    <x v="0"/>
    <s v="2023-2024"/>
    <x v="0"/>
    <x v="37"/>
    <x v="1"/>
    <x v="1"/>
    <n v="2750"/>
    <x v="0"/>
    <x v="11"/>
    <x v="9"/>
    <x v="9"/>
    <n v="879.87"/>
    <n v="1"/>
  </r>
  <r>
    <x v="512"/>
    <x v="0"/>
    <s v="2023-2024"/>
    <x v="0"/>
    <x v="72"/>
    <x v="4"/>
    <x v="4"/>
    <n v="3931"/>
    <x v="0"/>
    <x v="16"/>
    <x v="1"/>
    <x v="1"/>
    <n v="882.53"/>
    <n v="1"/>
  </r>
  <r>
    <x v="84"/>
    <x v="2"/>
    <s v="2024-2025"/>
    <x v="0"/>
    <x v="35"/>
    <x v="3"/>
    <x v="3"/>
    <n v="4558"/>
    <x v="0"/>
    <x v="15"/>
    <x v="7"/>
    <x v="7"/>
    <n v="882.84"/>
    <n v="1"/>
  </r>
  <r>
    <x v="473"/>
    <x v="1"/>
    <s v="2022-2023"/>
    <x v="0"/>
    <x v="30"/>
    <x v="4"/>
    <x v="4"/>
    <n v="3131"/>
    <x v="0"/>
    <x v="6"/>
    <x v="4"/>
    <x v="4"/>
    <n v="884.31999999999994"/>
    <n v="1"/>
  </r>
  <r>
    <x v="310"/>
    <x v="0"/>
    <s v="2023-2024"/>
    <x v="0"/>
    <x v="59"/>
    <x v="3"/>
    <x v="3"/>
    <n v="4509"/>
    <x v="0"/>
    <x v="3"/>
    <x v="7"/>
    <x v="7"/>
    <n v="886.66999999999973"/>
    <n v="1"/>
  </r>
  <r>
    <x v="596"/>
    <x v="0"/>
    <s v="2023-2024"/>
    <x v="1"/>
    <x v="6"/>
    <x v="0"/>
    <x v="0"/>
    <n v="6010"/>
    <x v="0"/>
    <x v="0"/>
    <x v="1"/>
    <x v="1"/>
    <n v="887.64"/>
    <n v="1"/>
  </r>
  <r>
    <x v="698"/>
    <x v="2"/>
    <s v="2024-2025"/>
    <x v="0"/>
    <x v="69"/>
    <x v="4"/>
    <x v="4"/>
    <n v="3199"/>
    <x v="0"/>
    <x v="6"/>
    <x v="3"/>
    <x v="3"/>
    <n v="887.92999999999984"/>
    <n v="1"/>
  </r>
  <r>
    <x v="291"/>
    <x v="2"/>
    <s v="2024-2025"/>
    <x v="0"/>
    <x v="61"/>
    <x v="6"/>
    <x v="6"/>
    <n v="5343"/>
    <x v="0"/>
    <x v="18"/>
    <x v="1"/>
    <x v="1"/>
    <n v="888.10000000000014"/>
    <n v="1"/>
  </r>
  <r>
    <x v="91"/>
    <x v="0"/>
    <s v="2023-2024"/>
    <x v="0"/>
    <x v="19"/>
    <x v="1"/>
    <x v="1"/>
    <n v="2800"/>
    <x v="0"/>
    <x v="11"/>
    <x v="8"/>
    <x v="8"/>
    <n v="891.40000000000009"/>
    <n v="1"/>
  </r>
  <r>
    <x v="661"/>
    <x v="0"/>
    <s v="2023-2024"/>
    <x v="0"/>
    <x v="60"/>
    <x v="1"/>
    <x v="1"/>
    <n v="2541"/>
    <x v="0"/>
    <x v="2"/>
    <x v="3"/>
    <x v="3"/>
    <n v="892.11000000000013"/>
    <n v="1"/>
  </r>
  <r>
    <x v="333"/>
    <x v="1"/>
    <s v="2022-2023"/>
    <x v="0"/>
    <x v="77"/>
    <x v="5"/>
    <x v="5"/>
    <n v="7018"/>
    <x v="0"/>
    <x v="9"/>
    <x v="0"/>
    <x v="0"/>
    <n v="893.23"/>
    <n v="1"/>
  </r>
  <r>
    <x v="634"/>
    <x v="1"/>
    <s v="2022-2023"/>
    <x v="0"/>
    <x v="66"/>
    <x v="3"/>
    <x v="3"/>
    <n v="4883"/>
    <x v="0"/>
    <x v="12"/>
    <x v="9"/>
    <x v="9"/>
    <n v="893.95"/>
    <n v="1"/>
  </r>
  <r>
    <x v="328"/>
    <x v="2"/>
    <s v="2024-2025"/>
    <x v="0"/>
    <x v="2"/>
    <x v="2"/>
    <x v="2"/>
    <n v="2617"/>
    <x v="0"/>
    <x v="2"/>
    <x v="5"/>
    <x v="5"/>
    <n v="893.98999999999978"/>
    <n v="1"/>
  </r>
  <r>
    <x v="161"/>
    <x v="0"/>
    <s v="2023-2024"/>
    <x v="0"/>
    <x v="15"/>
    <x v="1"/>
    <x v="1"/>
    <n v="2020"/>
    <x v="0"/>
    <x v="5"/>
    <x v="9"/>
    <x v="9"/>
    <n v="894.97"/>
    <n v="1"/>
  </r>
  <r>
    <x v="633"/>
    <x v="1"/>
    <s v="2022-2023"/>
    <x v="1"/>
    <x v="44"/>
    <x v="4"/>
    <x v="4"/>
    <n v="3977"/>
    <x v="0"/>
    <x v="16"/>
    <x v="4"/>
    <x v="4"/>
    <n v="895.24"/>
    <n v="1"/>
  </r>
  <r>
    <x v="18"/>
    <x v="0"/>
    <s v="2023-2024"/>
    <x v="0"/>
    <x v="85"/>
    <x v="0"/>
    <x v="0"/>
    <n v="6530"/>
    <x v="0"/>
    <x v="20"/>
    <x v="3"/>
    <x v="3"/>
    <n v="895.92000000000007"/>
    <n v="1"/>
  </r>
  <r>
    <x v="708"/>
    <x v="1"/>
    <s v="2022-2023"/>
    <x v="0"/>
    <x v="10"/>
    <x v="4"/>
    <x v="4"/>
    <n v="3551"/>
    <x v="0"/>
    <x v="8"/>
    <x v="2"/>
    <x v="2"/>
    <n v="896.08"/>
    <n v="1"/>
  </r>
  <r>
    <x v="469"/>
    <x v="1"/>
    <s v="2022-2023"/>
    <x v="0"/>
    <x v="76"/>
    <x v="1"/>
    <x v="1"/>
    <n v="2031"/>
    <x v="0"/>
    <x v="5"/>
    <x v="4"/>
    <x v="4"/>
    <n v="898.7"/>
    <n v="1"/>
  </r>
  <r>
    <x v="182"/>
    <x v="1"/>
    <s v="2022-2023"/>
    <x v="1"/>
    <x v="0"/>
    <x v="0"/>
    <x v="0"/>
    <n v="6021"/>
    <x v="0"/>
    <x v="0"/>
    <x v="9"/>
    <x v="9"/>
    <n v="898.84"/>
    <n v="1"/>
  </r>
  <r>
    <x v="711"/>
    <x v="2"/>
    <s v="2024-2025"/>
    <x v="0"/>
    <x v="91"/>
    <x v="1"/>
    <x v="1"/>
    <n v="2064"/>
    <x v="0"/>
    <x v="5"/>
    <x v="9"/>
    <x v="9"/>
    <n v="898.8599999999999"/>
    <n v="1"/>
  </r>
  <r>
    <x v="69"/>
    <x v="0"/>
    <s v="2023-2024"/>
    <x v="1"/>
    <x v="66"/>
    <x v="3"/>
    <x v="3"/>
    <n v="4883"/>
    <x v="0"/>
    <x v="12"/>
    <x v="9"/>
    <x v="9"/>
    <n v="899.55"/>
    <n v="1"/>
  </r>
  <r>
    <x v="688"/>
    <x v="0"/>
    <s v="2023-2024"/>
    <x v="1"/>
    <x v="25"/>
    <x v="4"/>
    <x v="4"/>
    <n v="3550"/>
    <x v="0"/>
    <x v="8"/>
    <x v="2"/>
    <x v="2"/>
    <n v="901.28999999999985"/>
    <n v="1"/>
  </r>
  <r>
    <x v="713"/>
    <x v="2"/>
    <s v="2024-2025"/>
    <x v="0"/>
    <x v="84"/>
    <x v="3"/>
    <x v="3"/>
    <n v="4215"/>
    <x v="0"/>
    <x v="3"/>
    <x v="6"/>
    <x v="6"/>
    <n v="902.49"/>
    <n v="1"/>
  </r>
  <r>
    <x v="357"/>
    <x v="0"/>
    <s v="2023-2024"/>
    <x v="0"/>
    <x v="7"/>
    <x v="4"/>
    <x v="4"/>
    <n v="3175"/>
    <x v="0"/>
    <x v="6"/>
    <x v="9"/>
    <x v="9"/>
    <n v="903.78"/>
    <n v="1"/>
  </r>
  <r>
    <x v="143"/>
    <x v="2"/>
    <s v="2024-2025"/>
    <x v="1"/>
    <x v="25"/>
    <x v="4"/>
    <x v="4"/>
    <n v="3550"/>
    <x v="0"/>
    <x v="8"/>
    <x v="8"/>
    <x v="8"/>
    <n v="903.89"/>
    <n v="1"/>
  </r>
  <r>
    <x v="721"/>
    <x v="0"/>
    <s v="2023-2024"/>
    <x v="0"/>
    <x v="43"/>
    <x v="1"/>
    <x v="1"/>
    <n v="2560"/>
    <x v="0"/>
    <x v="2"/>
    <x v="2"/>
    <x v="2"/>
    <n v="903.99"/>
    <n v="1"/>
  </r>
  <r>
    <x v="292"/>
    <x v="0"/>
    <s v="2023-2024"/>
    <x v="1"/>
    <x v="44"/>
    <x v="4"/>
    <x v="4"/>
    <n v="3977"/>
    <x v="0"/>
    <x v="16"/>
    <x v="0"/>
    <x v="0"/>
    <n v="906.07999999999993"/>
    <n v="1"/>
  </r>
  <r>
    <x v="508"/>
    <x v="0"/>
    <s v="2023-2024"/>
    <x v="1"/>
    <x v="85"/>
    <x v="0"/>
    <x v="0"/>
    <n v="6530"/>
    <x v="0"/>
    <x v="20"/>
    <x v="3"/>
    <x v="3"/>
    <n v="908.5100000000001"/>
    <n v="1"/>
  </r>
  <r>
    <x v="77"/>
    <x v="1"/>
    <s v="2022-2023"/>
    <x v="0"/>
    <x v="90"/>
    <x v="3"/>
    <x v="3"/>
    <n v="4700"/>
    <x v="0"/>
    <x v="17"/>
    <x v="0"/>
    <x v="0"/>
    <n v="912.27"/>
    <n v="1"/>
  </r>
  <r>
    <x v="288"/>
    <x v="1"/>
    <s v="2022-2023"/>
    <x v="0"/>
    <x v="3"/>
    <x v="3"/>
    <x v="3"/>
    <n v="4220"/>
    <x v="0"/>
    <x v="3"/>
    <x v="7"/>
    <x v="7"/>
    <n v="915.31999999999982"/>
    <n v="1"/>
  </r>
  <r>
    <x v="324"/>
    <x v="0"/>
    <s v="2023-2024"/>
    <x v="0"/>
    <x v="47"/>
    <x v="1"/>
    <x v="1"/>
    <n v="2101"/>
    <x v="0"/>
    <x v="4"/>
    <x v="9"/>
    <x v="9"/>
    <n v="915.68"/>
    <n v="1"/>
  </r>
  <r>
    <x v="209"/>
    <x v="2"/>
    <s v="2024-2025"/>
    <x v="0"/>
    <x v="80"/>
    <x v="0"/>
    <x v="0"/>
    <n v="6109"/>
    <x v="0"/>
    <x v="14"/>
    <x v="9"/>
    <x v="9"/>
    <n v="915.68000000000006"/>
    <n v="1"/>
  </r>
  <r>
    <x v="597"/>
    <x v="0"/>
    <s v="2023-2024"/>
    <x v="0"/>
    <x v="19"/>
    <x v="1"/>
    <x v="1"/>
    <n v="2800"/>
    <x v="0"/>
    <x v="11"/>
    <x v="6"/>
    <x v="6"/>
    <n v="915.76"/>
    <n v="1"/>
  </r>
  <r>
    <x v="18"/>
    <x v="0"/>
    <s v="2023-2024"/>
    <x v="0"/>
    <x v="43"/>
    <x v="1"/>
    <x v="1"/>
    <n v="2560"/>
    <x v="0"/>
    <x v="2"/>
    <x v="7"/>
    <x v="7"/>
    <n v="918.01999999999975"/>
    <n v="1"/>
  </r>
  <r>
    <x v="315"/>
    <x v="0"/>
    <s v="2023-2024"/>
    <x v="1"/>
    <x v="96"/>
    <x v="4"/>
    <x v="4"/>
    <n v="3690"/>
    <x v="0"/>
    <x v="16"/>
    <x v="9"/>
    <x v="9"/>
    <n v="918.2399999999999"/>
    <n v="1"/>
  </r>
  <r>
    <x v="634"/>
    <x v="1"/>
    <s v="2022-2023"/>
    <x v="1"/>
    <x v="91"/>
    <x v="1"/>
    <x v="1"/>
    <n v="2064"/>
    <x v="0"/>
    <x v="5"/>
    <x v="1"/>
    <x v="1"/>
    <n v="918.24"/>
    <n v="1"/>
  </r>
  <r>
    <x v="46"/>
    <x v="2"/>
    <s v="2024-2025"/>
    <x v="0"/>
    <x v="36"/>
    <x v="4"/>
    <x v="4"/>
    <n v="3148"/>
    <x v="0"/>
    <x v="6"/>
    <x v="3"/>
    <x v="3"/>
    <n v="920.17000000000007"/>
    <n v="1"/>
  </r>
  <r>
    <x v="441"/>
    <x v="0"/>
    <s v="2023-2024"/>
    <x v="0"/>
    <x v="43"/>
    <x v="1"/>
    <x v="1"/>
    <n v="2560"/>
    <x v="0"/>
    <x v="2"/>
    <x v="3"/>
    <x v="3"/>
    <n v="921.45999999999992"/>
    <n v="1"/>
  </r>
  <r>
    <x v="628"/>
    <x v="0"/>
    <s v="2023-2024"/>
    <x v="0"/>
    <x v="47"/>
    <x v="1"/>
    <x v="1"/>
    <n v="2101"/>
    <x v="0"/>
    <x v="4"/>
    <x v="3"/>
    <x v="3"/>
    <n v="921.67"/>
    <n v="1"/>
  </r>
  <r>
    <x v="519"/>
    <x v="2"/>
    <s v="2024-2025"/>
    <x v="0"/>
    <x v="28"/>
    <x v="1"/>
    <x v="1"/>
    <n v="2830"/>
    <x v="0"/>
    <x v="11"/>
    <x v="1"/>
    <x v="1"/>
    <n v="922.07"/>
    <n v="1"/>
  </r>
  <r>
    <x v="4"/>
    <x v="0"/>
    <s v="2023-2024"/>
    <x v="1"/>
    <x v="68"/>
    <x v="7"/>
    <x v="7"/>
    <n v="800"/>
    <x v="0"/>
    <x v="19"/>
    <x v="2"/>
    <x v="2"/>
    <n v="922.41"/>
    <n v="1"/>
  </r>
  <r>
    <x v="466"/>
    <x v="2"/>
    <s v="2024-2025"/>
    <x v="0"/>
    <x v="5"/>
    <x v="1"/>
    <x v="1"/>
    <n v="2067"/>
    <x v="0"/>
    <x v="5"/>
    <x v="3"/>
    <x v="3"/>
    <n v="924.90000000000009"/>
    <n v="1"/>
  </r>
  <r>
    <x v="644"/>
    <x v="0"/>
    <s v="2023-2024"/>
    <x v="1"/>
    <x v="68"/>
    <x v="7"/>
    <x v="7"/>
    <n v="800"/>
    <x v="0"/>
    <x v="19"/>
    <x v="4"/>
    <x v="4"/>
    <n v="926.19999999999993"/>
    <n v="1"/>
  </r>
  <r>
    <x v="124"/>
    <x v="2"/>
    <s v="2024-2025"/>
    <x v="0"/>
    <x v="5"/>
    <x v="1"/>
    <x v="1"/>
    <n v="2067"/>
    <x v="0"/>
    <x v="5"/>
    <x v="7"/>
    <x v="7"/>
    <n v="928.56000000000017"/>
    <n v="1"/>
  </r>
  <r>
    <x v="268"/>
    <x v="0"/>
    <s v="2023-2024"/>
    <x v="0"/>
    <x v="27"/>
    <x v="4"/>
    <x v="4"/>
    <n v="3066"/>
    <x v="0"/>
    <x v="7"/>
    <x v="7"/>
    <x v="7"/>
    <n v="928.68999999999983"/>
    <n v="1"/>
  </r>
  <r>
    <x v="455"/>
    <x v="0"/>
    <s v="2023-2024"/>
    <x v="0"/>
    <x v="57"/>
    <x v="6"/>
    <x v="6"/>
    <n v="5082"/>
    <x v="0"/>
    <x v="13"/>
    <x v="1"/>
    <x v="1"/>
    <n v="929.83"/>
    <n v="1"/>
  </r>
  <r>
    <x v="624"/>
    <x v="2"/>
    <s v="2024-2025"/>
    <x v="0"/>
    <x v="36"/>
    <x v="4"/>
    <x v="4"/>
    <n v="3148"/>
    <x v="0"/>
    <x v="6"/>
    <x v="9"/>
    <x v="9"/>
    <n v="931.80999999999972"/>
    <n v="1"/>
  </r>
  <r>
    <x v="630"/>
    <x v="0"/>
    <s v="2023-2024"/>
    <x v="0"/>
    <x v="25"/>
    <x v="4"/>
    <x v="4"/>
    <n v="3550"/>
    <x v="0"/>
    <x v="8"/>
    <x v="6"/>
    <x v="6"/>
    <n v="931.83999999999992"/>
    <n v="1"/>
  </r>
  <r>
    <x v="411"/>
    <x v="1"/>
    <s v="2022-2023"/>
    <x v="1"/>
    <x v="39"/>
    <x v="0"/>
    <x v="0"/>
    <n v="6330"/>
    <x v="0"/>
    <x v="14"/>
    <x v="2"/>
    <x v="2"/>
    <n v="932.92000000000007"/>
    <n v="1"/>
  </r>
  <r>
    <x v="494"/>
    <x v="2"/>
    <s v="2024-2025"/>
    <x v="0"/>
    <x v="23"/>
    <x v="1"/>
    <x v="1"/>
    <n v="2650"/>
    <x v="0"/>
    <x v="11"/>
    <x v="9"/>
    <x v="9"/>
    <n v="933.93999999999994"/>
    <n v="1"/>
  </r>
  <r>
    <x v="530"/>
    <x v="1"/>
    <s v="2022-2023"/>
    <x v="0"/>
    <x v="76"/>
    <x v="1"/>
    <x v="1"/>
    <n v="2031"/>
    <x v="0"/>
    <x v="5"/>
    <x v="4"/>
    <x v="4"/>
    <n v="934.16"/>
    <n v="1"/>
  </r>
  <r>
    <x v="656"/>
    <x v="1"/>
    <s v="2022-2023"/>
    <x v="0"/>
    <x v="31"/>
    <x v="1"/>
    <x v="1"/>
    <n v="2116"/>
    <x v="0"/>
    <x v="4"/>
    <x v="8"/>
    <x v="8"/>
    <n v="935.17"/>
    <n v="1"/>
  </r>
  <r>
    <x v="351"/>
    <x v="0"/>
    <s v="2023-2024"/>
    <x v="0"/>
    <x v="94"/>
    <x v="5"/>
    <x v="5"/>
    <n v="7250"/>
    <x v="0"/>
    <x v="9"/>
    <x v="1"/>
    <x v="1"/>
    <n v="939.82999999999993"/>
    <n v="1"/>
  </r>
  <r>
    <x v="305"/>
    <x v="0"/>
    <s v="2023-2024"/>
    <x v="1"/>
    <x v="34"/>
    <x v="4"/>
    <x v="4"/>
    <n v="3018"/>
    <x v="0"/>
    <x v="7"/>
    <x v="3"/>
    <x v="3"/>
    <n v="940.20999999999992"/>
    <n v="1"/>
  </r>
  <r>
    <x v="651"/>
    <x v="0"/>
    <s v="2023-2024"/>
    <x v="0"/>
    <x v="4"/>
    <x v="1"/>
    <x v="1"/>
    <n v="2154"/>
    <x v="0"/>
    <x v="4"/>
    <x v="8"/>
    <x v="8"/>
    <n v="940.69999999999993"/>
    <n v="1"/>
  </r>
  <r>
    <x v="641"/>
    <x v="0"/>
    <s v="2023-2024"/>
    <x v="0"/>
    <x v="17"/>
    <x v="3"/>
    <x v="3"/>
    <n v="4825"/>
    <x v="0"/>
    <x v="12"/>
    <x v="1"/>
    <x v="1"/>
    <n v="940.89"/>
    <n v="1"/>
  </r>
  <r>
    <x v="432"/>
    <x v="0"/>
    <s v="2023-2024"/>
    <x v="0"/>
    <x v="43"/>
    <x v="1"/>
    <x v="1"/>
    <n v="2560"/>
    <x v="0"/>
    <x v="2"/>
    <x v="9"/>
    <x v="9"/>
    <n v="941.62"/>
    <n v="1"/>
  </r>
  <r>
    <x v="270"/>
    <x v="0"/>
    <s v="2023-2024"/>
    <x v="1"/>
    <x v="85"/>
    <x v="0"/>
    <x v="0"/>
    <n v="6530"/>
    <x v="0"/>
    <x v="20"/>
    <x v="4"/>
    <x v="4"/>
    <n v="942.92"/>
    <n v="1"/>
  </r>
  <r>
    <x v="611"/>
    <x v="0"/>
    <s v="2023-2024"/>
    <x v="0"/>
    <x v="32"/>
    <x v="6"/>
    <x v="6"/>
    <n v="5169"/>
    <x v="0"/>
    <x v="13"/>
    <x v="1"/>
    <x v="1"/>
    <n v="942.95"/>
    <n v="1"/>
  </r>
  <r>
    <x v="357"/>
    <x v="0"/>
    <s v="2023-2024"/>
    <x v="1"/>
    <x v="24"/>
    <x v="1"/>
    <x v="1"/>
    <n v="2120"/>
    <x v="0"/>
    <x v="4"/>
    <x v="1"/>
    <x v="1"/>
    <n v="943.72"/>
    <n v="1"/>
  </r>
  <r>
    <x v="344"/>
    <x v="1"/>
    <s v="2022-2023"/>
    <x v="0"/>
    <x v="9"/>
    <x v="4"/>
    <x v="4"/>
    <n v="3076"/>
    <x v="0"/>
    <x v="7"/>
    <x v="3"/>
    <x v="3"/>
    <n v="945.3"/>
    <n v="1"/>
  </r>
  <r>
    <x v="95"/>
    <x v="1"/>
    <s v="2022-2023"/>
    <x v="0"/>
    <x v="28"/>
    <x v="1"/>
    <x v="1"/>
    <n v="2830"/>
    <x v="0"/>
    <x v="11"/>
    <x v="6"/>
    <x v="6"/>
    <n v="946.79000000000008"/>
    <n v="1"/>
  </r>
  <r>
    <x v="476"/>
    <x v="1"/>
    <s v="2022-2023"/>
    <x v="0"/>
    <x v="30"/>
    <x v="4"/>
    <x v="4"/>
    <n v="3131"/>
    <x v="0"/>
    <x v="6"/>
    <x v="5"/>
    <x v="5"/>
    <n v="948.54"/>
    <n v="1"/>
  </r>
  <r>
    <x v="362"/>
    <x v="0"/>
    <s v="2023-2024"/>
    <x v="0"/>
    <x v="65"/>
    <x v="1"/>
    <x v="1"/>
    <n v="2131"/>
    <x v="0"/>
    <x v="4"/>
    <x v="9"/>
    <x v="9"/>
    <n v="948.81"/>
    <n v="1"/>
  </r>
  <r>
    <x v="544"/>
    <x v="0"/>
    <s v="2023-2024"/>
    <x v="0"/>
    <x v="56"/>
    <x v="1"/>
    <x v="1"/>
    <n v="2795"/>
    <x v="0"/>
    <x v="11"/>
    <x v="8"/>
    <x v="8"/>
    <n v="951.57"/>
    <n v="1"/>
  </r>
  <r>
    <x v="526"/>
    <x v="2"/>
    <s v="2024-2025"/>
    <x v="0"/>
    <x v="39"/>
    <x v="0"/>
    <x v="0"/>
    <n v="6330"/>
    <x v="0"/>
    <x v="14"/>
    <x v="7"/>
    <x v="7"/>
    <n v="951.83999999999958"/>
    <n v="1"/>
  </r>
  <r>
    <x v="229"/>
    <x v="1"/>
    <s v="2022-2023"/>
    <x v="0"/>
    <x v="52"/>
    <x v="3"/>
    <x v="3"/>
    <n v="4053"/>
    <x v="0"/>
    <x v="10"/>
    <x v="8"/>
    <x v="8"/>
    <n v="951.94"/>
    <n v="1"/>
  </r>
  <r>
    <x v="214"/>
    <x v="2"/>
    <s v="2024-2025"/>
    <x v="0"/>
    <x v="53"/>
    <x v="3"/>
    <x v="3"/>
    <n v="4119"/>
    <x v="0"/>
    <x v="10"/>
    <x v="3"/>
    <x v="3"/>
    <n v="954.63999999999987"/>
    <n v="1"/>
  </r>
  <r>
    <x v="509"/>
    <x v="0"/>
    <s v="2023-2024"/>
    <x v="0"/>
    <x v="49"/>
    <x v="4"/>
    <x v="4"/>
    <n v="3134"/>
    <x v="0"/>
    <x v="6"/>
    <x v="4"/>
    <x v="4"/>
    <n v="956.9"/>
    <n v="1"/>
  </r>
  <r>
    <x v="391"/>
    <x v="2"/>
    <s v="2024-2025"/>
    <x v="0"/>
    <x v="59"/>
    <x v="3"/>
    <x v="3"/>
    <n v="4509"/>
    <x v="0"/>
    <x v="3"/>
    <x v="7"/>
    <x v="7"/>
    <n v="963.69000000000028"/>
    <n v="1"/>
  </r>
  <r>
    <x v="567"/>
    <x v="0"/>
    <s v="2023-2024"/>
    <x v="0"/>
    <x v="81"/>
    <x v="3"/>
    <x v="3"/>
    <n v="4680"/>
    <x v="0"/>
    <x v="17"/>
    <x v="1"/>
    <x v="1"/>
    <n v="965.06"/>
    <n v="1"/>
  </r>
  <r>
    <x v="186"/>
    <x v="2"/>
    <s v="2024-2025"/>
    <x v="0"/>
    <x v="35"/>
    <x v="3"/>
    <x v="3"/>
    <n v="4558"/>
    <x v="0"/>
    <x v="15"/>
    <x v="7"/>
    <x v="7"/>
    <n v="965.93999999999971"/>
    <n v="1"/>
  </r>
  <r>
    <x v="147"/>
    <x v="0"/>
    <s v="2023-2024"/>
    <x v="0"/>
    <x v="36"/>
    <x v="4"/>
    <x v="4"/>
    <n v="3148"/>
    <x v="0"/>
    <x v="6"/>
    <x v="2"/>
    <x v="2"/>
    <n v="966.86000000000013"/>
    <n v="1"/>
  </r>
  <r>
    <x v="138"/>
    <x v="2"/>
    <s v="2024-2025"/>
    <x v="0"/>
    <x v="58"/>
    <x v="0"/>
    <x v="0"/>
    <n v="6027"/>
    <x v="0"/>
    <x v="0"/>
    <x v="0"/>
    <x v="0"/>
    <n v="967.21"/>
    <n v="1"/>
  </r>
  <r>
    <x v="26"/>
    <x v="1"/>
    <s v="2022-2023"/>
    <x v="0"/>
    <x v="13"/>
    <x v="1"/>
    <x v="1"/>
    <n v="2480"/>
    <x v="0"/>
    <x v="1"/>
    <x v="2"/>
    <x v="2"/>
    <n v="972.04000000000008"/>
    <n v="1"/>
  </r>
  <r>
    <x v="99"/>
    <x v="0"/>
    <s v="2023-2024"/>
    <x v="0"/>
    <x v="51"/>
    <x v="4"/>
    <x v="4"/>
    <n v="3630"/>
    <x v="0"/>
    <x v="16"/>
    <x v="5"/>
    <x v="5"/>
    <n v="975.37000000000012"/>
    <n v="1"/>
  </r>
  <r>
    <x v="354"/>
    <x v="1"/>
    <s v="2022-2023"/>
    <x v="1"/>
    <x v="65"/>
    <x v="1"/>
    <x v="1"/>
    <n v="2131"/>
    <x v="0"/>
    <x v="4"/>
    <x v="4"/>
    <x v="4"/>
    <n v="975.42000000000007"/>
    <n v="1"/>
  </r>
  <r>
    <x v="295"/>
    <x v="0"/>
    <s v="2023-2024"/>
    <x v="0"/>
    <x v="1"/>
    <x v="1"/>
    <x v="1"/>
    <n v="2478"/>
    <x v="0"/>
    <x v="1"/>
    <x v="5"/>
    <x v="5"/>
    <n v="975.51999999999987"/>
    <n v="1"/>
  </r>
  <r>
    <x v="24"/>
    <x v="0"/>
    <s v="2023-2024"/>
    <x v="0"/>
    <x v="74"/>
    <x v="1"/>
    <x v="1"/>
    <n v="2485"/>
    <x v="0"/>
    <x v="1"/>
    <x v="1"/>
    <x v="1"/>
    <n v="976.41"/>
    <n v="1"/>
  </r>
  <r>
    <x v="345"/>
    <x v="1"/>
    <s v="2022-2023"/>
    <x v="0"/>
    <x v="20"/>
    <x v="4"/>
    <x v="4"/>
    <n v="3429"/>
    <x v="0"/>
    <x v="8"/>
    <x v="1"/>
    <x v="1"/>
    <n v="977.03"/>
    <n v="1"/>
  </r>
  <r>
    <x v="479"/>
    <x v="2"/>
    <s v="2024-2025"/>
    <x v="1"/>
    <x v="7"/>
    <x v="4"/>
    <x v="4"/>
    <n v="3175"/>
    <x v="0"/>
    <x v="6"/>
    <x v="7"/>
    <x v="7"/>
    <n v="977.4899999999999"/>
    <n v="1"/>
  </r>
  <r>
    <x v="575"/>
    <x v="0"/>
    <s v="2023-2024"/>
    <x v="0"/>
    <x v="39"/>
    <x v="0"/>
    <x v="0"/>
    <n v="6330"/>
    <x v="0"/>
    <x v="14"/>
    <x v="3"/>
    <x v="3"/>
    <n v="979.46"/>
    <n v="1"/>
  </r>
  <r>
    <x v="24"/>
    <x v="0"/>
    <s v="2023-2024"/>
    <x v="0"/>
    <x v="47"/>
    <x v="1"/>
    <x v="1"/>
    <n v="2101"/>
    <x v="0"/>
    <x v="4"/>
    <x v="3"/>
    <x v="3"/>
    <n v="979.83999999999992"/>
    <n v="1"/>
  </r>
  <r>
    <x v="393"/>
    <x v="0"/>
    <s v="2023-2024"/>
    <x v="0"/>
    <x v="58"/>
    <x v="0"/>
    <x v="0"/>
    <n v="6027"/>
    <x v="0"/>
    <x v="0"/>
    <x v="9"/>
    <x v="9"/>
    <n v="981.68000000000006"/>
    <n v="1"/>
  </r>
  <r>
    <x v="501"/>
    <x v="1"/>
    <s v="2022-2023"/>
    <x v="0"/>
    <x v="69"/>
    <x v="4"/>
    <x v="4"/>
    <n v="3199"/>
    <x v="0"/>
    <x v="6"/>
    <x v="3"/>
    <x v="3"/>
    <n v="981.79000000000008"/>
    <n v="1"/>
  </r>
  <r>
    <x v="42"/>
    <x v="0"/>
    <s v="2023-2024"/>
    <x v="0"/>
    <x v="69"/>
    <x v="4"/>
    <x v="4"/>
    <n v="3199"/>
    <x v="0"/>
    <x v="6"/>
    <x v="2"/>
    <x v="2"/>
    <n v="982.18999999999983"/>
    <n v="1"/>
  </r>
  <r>
    <x v="294"/>
    <x v="1"/>
    <s v="2022-2023"/>
    <x v="0"/>
    <x v="42"/>
    <x v="3"/>
    <x v="3"/>
    <n v="4870"/>
    <x v="0"/>
    <x v="12"/>
    <x v="1"/>
    <x v="1"/>
    <n v="983.55000000000007"/>
    <n v="1"/>
  </r>
  <r>
    <x v="574"/>
    <x v="2"/>
    <s v="2024-2025"/>
    <x v="1"/>
    <x v="31"/>
    <x v="1"/>
    <x v="1"/>
    <n v="2116"/>
    <x v="0"/>
    <x v="4"/>
    <x v="9"/>
    <x v="9"/>
    <n v="983.78"/>
    <n v="1"/>
  </r>
  <r>
    <x v="299"/>
    <x v="1"/>
    <s v="2022-2023"/>
    <x v="0"/>
    <x v="82"/>
    <x v="3"/>
    <x v="3"/>
    <n v="4655"/>
    <x v="0"/>
    <x v="17"/>
    <x v="0"/>
    <x v="0"/>
    <n v="983.98"/>
    <n v="1"/>
  </r>
  <r>
    <x v="613"/>
    <x v="2"/>
    <s v="2024-2025"/>
    <x v="0"/>
    <x v="28"/>
    <x v="1"/>
    <x v="1"/>
    <n v="2830"/>
    <x v="0"/>
    <x v="11"/>
    <x v="4"/>
    <x v="4"/>
    <n v="984.29"/>
    <n v="1"/>
  </r>
  <r>
    <x v="689"/>
    <x v="1"/>
    <s v="2022-2023"/>
    <x v="0"/>
    <x v="8"/>
    <x v="1"/>
    <x v="1"/>
    <n v="2158"/>
    <x v="0"/>
    <x v="4"/>
    <x v="5"/>
    <x v="5"/>
    <n v="984.48"/>
    <n v="1"/>
  </r>
  <r>
    <x v="470"/>
    <x v="0"/>
    <s v="2023-2024"/>
    <x v="0"/>
    <x v="43"/>
    <x v="1"/>
    <x v="1"/>
    <n v="2560"/>
    <x v="0"/>
    <x v="2"/>
    <x v="0"/>
    <x v="0"/>
    <n v="986.02"/>
    <n v="1"/>
  </r>
  <r>
    <x v="485"/>
    <x v="2"/>
    <s v="2024-2025"/>
    <x v="0"/>
    <x v="82"/>
    <x v="3"/>
    <x v="3"/>
    <n v="4655"/>
    <x v="0"/>
    <x v="17"/>
    <x v="9"/>
    <x v="9"/>
    <n v="988.03"/>
    <n v="1"/>
  </r>
  <r>
    <x v="446"/>
    <x v="2"/>
    <s v="2024-2025"/>
    <x v="0"/>
    <x v="10"/>
    <x v="4"/>
    <x v="4"/>
    <n v="3551"/>
    <x v="0"/>
    <x v="8"/>
    <x v="3"/>
    <x v="3"/>
    <n v="989.2"/>
    <n v="1"/>
  </r>
  <r>
    <x v="497"/>
    <x v="0"/>
    <s v="2023-2024"/>
    <x v="0"/>
    <x v="37"/>
    <x v="1"/>
    <x v="1"/>
    <n v="2750"/>
    <x v="0"/>
    <x v="11"/>
    <x v="0"/>
    <x v="0"/>
    <n v="990.40000000000009"/>
    <n v="1"/>
  </r>
  <r>
    <x v="178"/>
    <x v="0"/>
    <s v="2023-2024"/>
    <x v="0"/>
    <x v="7"/>
    <x v="4"/>
    <x v="4"/>
    <n v="3175"/>
    <x v="0"/>
    <x v="6"/>
    <x v="7"/>
    <x v="7"/>
    <n v="991.14999999999975"/>
    <n v="1"/>
  </r>
  <r>
    <x v="426"/>
    <x v="2"/>
    <s v="2024-2025"/>
    <x v="1"/>
    <x v="38"/>
    <x v="3"/>
    <x v="3"/>
    <n v="4802"/>
    <x v="0"/>
    <x v="12"/>
    <x v="9"/>
    <x v="9"/>
    <n v="991.59"/>
    <n v="1"/>
  </r>
  <r>
    <x v="430"/>
    <x v="0"/>
    <s v="2023-2024"/>
    <x v="0"/>
    <x v="21"/>
    <x v="3"/>
    <x v="3"/>
    <n v="4012"/>
    <x v="0"/>
    <x v="10"/>
    <x v="4"/>
    <x v="4"/>
    <n v="995.30000000000007"/>
    <n v="1"/>
  </r>
  <r>
    <x v="82"/>
    <x v="2"/>
    <s v="2024-2025"/>
    <x v="1"/>
    <x v="34"/>
    <x v="4"/>
    <x v="4"/>
    <n v="3018"/>
    <x v="0"/>
    <x v="7"/>
    <x v="4"/>
    <x v="4"/>
    <n v="995.43"/>
    <n v="1"/>
  </r>
  <r>
    <x v="58"/>
    <x v="2"/>
    <s v="2024-2025"/>
    <x v="0"/>
    <x v="24"/>
    <x v="1"/>
    <x v="1"/>
    <n v="2120"/>
    <x v="0"/>
    <x v="4"/>
    <x v="9"/>
    <x v="9"/>
    <n v="1002.6700000000001"/>
    <n v="1"/>
  </r>
  <r>
    <x v="601"/>
    <x v="0"/>
    <s v="2023-2024"/>
    <x v="0"/>
    <x v="41"/>
    <x v="5"/>
    <x v="5"/>
    <n v="7320"/>
    <x v="0"/>
    <x v="9"/>
    <x v="9"/>
    <x v="9"/>
    <n v="1003.5"/>
    <n v="1"/>
  </r>
  <r>
    <x v="688"/>
    <x v="0"/>
    <s v="2023-2024"/>
    <x v="0"/>
    <x v="93"/>
    <x v="4"/>
    <x v="4"/>
    <n v="3915"/>
    <x v="0"/>
    <x v="16"/>
    <x v="4"/>
    <x v="4"/>
    <n v="1005.53"/>
    <n v="1"/>
  </r>
  <r>
    <x v="271"/>
    <x v="1"/>
    <s v="2022-2023"/>
    <x v="0"/>
    <x v="3"/>
    <x v="3"/>
    <x v="3"/>
    <n v="4220"/>
    <x v="0"/>
    <x v="3"/>
    <x v="0"/>
    <x v="0"/>
    <n v="1006.6500000000001"/>
    <n v="1"/>
  </r>
  <r>
    <x v="396"/>
    <x v="0"/>
    <s v="2023-2024"/>
    <x v="1"/>
    <x v="40"/>
    <x v="4"/>
    <x v="4"/>
    <n v="3353"/>
    <x v="0"/>
    <x v="8"/>
    <x v="9"/>
    <x v="9"/>
    <n v="1007.1499999999999"/>
    <n v="1"/>
  </r>
  <r>
    <x v="178"/>
    <x v="0"/>
    <s v="2023-2024"/>
    <x v="0"/>
    <x v="83"/>
    <x v="0"/>
    <x v="0"/>
    <n v="6052"/>
    <x v="0"/>
    <x v="0"/>
    <x v="0"/>
    <x v="0"/>
    <n v="1007.7"/>
    <n v="1"/>
  </r>
  <r>
    <x v="181"/>
    <x v="0"/>
    <s v="2023-2024"/>
    <x v="1"/>
    <x v="6"/>
    <x v="0"/>
    <x v="0"/>
    <n v="6010"/>
    <x v="0"/>
    <x v="0"/>
    <x v="0"/>
    <x v="0"/>
    <n v="1010.25"/>
    <n v="1"/>
  </r>
  <r>
    <x v="138"/>
    <x v="2"/>
    <s v="2024-2025"/>
    <x v="1"/>
    <x v="35"/>
    <x v="3"/>
    <x v="3"/>
    <n v="4558"/>
    <x v="0"/>
    <x v="15"/>
    <x v="4"/>
    <x v="4"/>
    <n v="1013.1399999999999"/>
    <n v="1"/>
  </r>
  <r>
    <x v="167"/>
    <x v="2"/>
    <s v="2024-2025"/>
    <x v="0"/>
    <x v="26"/>
    <x v="0"/>
    <x v="0"/>
    <n v="6280"/>
    <x v="0"/>
    <x v="14"/>
    <x v="4"/>
    <x v="4"/>
    <n v="1013.6600000000001"/>
    <n v="1"/>
  </r>
  <r>
    <x v="493"/>
    <x v="1"/>
    <s v="2022-2023"/>
    <x v="0"/>
    <x v="69"/>
    <x v="4"/>
    <x v="4"/>
    <n v="3199"/>
    <x v="0"/>
    <x v="6"/>
    <x v="2"/>
    <x v="2"/>
    <n v="1014.3299999999999"/>
    <n v="1"/>
  </r>
  <r>
    <x v="295"/>
    <x v="0"/>
    <s v="2023-2024"/>
    <x v="0"/>
    <x v="71"/>
    <x v="6"/>
    <x v="6"/>
    <n v="5043"/>
    <x v="0"/>
    <x v="13"/>
    <x v="5"/>
    <x v="5"/>
    <n v="1017.76"/>
    <n v="1"/>
  </r>
  <r>
    <x v="374"/>
    <x v="1"/>
    <s v="2022-2023"/>
    <x v="0"/>
    <x v="15"/>
    <x v="1"/>
    <x v="1"/>
    <n v="2020"/>
    <x v="0"/>
    <x v="5"/>
    <x v="0"/>
    <x v="0"/>
    <n v="1021.88"/>
    <n v="1"/>
  </r>
  <r>
    <x v="54"/>
    <x v="0"/>
    <s v="2023-2024"/>
    <x v="1"/>
    <x v="11"/>
    <x v="5"/>
    <x v="5"/>
    <n v="7010"/>
    <x v="0"/>
    <x v="9"/>
    <x v="1"/>
    <x v="1"/>
    <n v="1024.46"/>
    <n v="1"/>
  </r>
  <r>
    <x v="337"/>
    <x v="0"/>
    <s v="2023-2024"/>
    <x v="0"/>
    <x v="50"/>
    <x v="4"/>
    <x v="4"/>
    <n v="3179"/>
    <x v="0"/>
    <x v="6"/>
    <x v="1"/>
    <x v="1"/>
    <n v="1024.8800000000001"/>
    <n v="1"/>
  </r>
  <r>
    <x v="545"/>
    <x v="2"/>
    <s v="2024-2025"/>
    <x v="0"/>
    <x v="2"/>
    <x v="2"/>
    <x v="2"/>
    <n v="2617"/>
    <x v="0"/>
    <x v="2"/>
    <x v="4"/>
    <x v="4"/>
    <n v="1025.23"/>
    <n v="1"/>
  </r>
  <r>
    <x v="493"/>
    <x v="1"/>
    <s v="2022-2023"/>
    <x v="1"/>
    <x v="14"/>
    <x v="1"/>
    <x v="1"/>
    <n v="2790"/>
    <x v="0"/>
    <x v="11"/>
    <x v="4"/>
    <x v="4"/>
    <n v="1028.55"/>
    <n v="1"/>
  </r>
  <r>
    <x v="604"/>
    <x v="2"/>
    <s v="2024-2025"/>
    <x v="0"/>
    <x v="78"/>
    <x v="1"/>
    <x v="1"/>
    <n v="2141"/>
    <x v="0"/>
    <x v="4"/>
    <x v="4"/>
    <x v="4"/>
    <n v="1029.47"/>
    <n v="1"/>
  </r>
  <r>
    <x v="670"/>
    <x v="0"/>
    <s v="2023-2024"/>
    <x v="0"/>
    <x v="59"/>
    <x v="3"/>
    <x v="3"/>
    <n v="4509"/>
    <x v="0"/>
    <x v="3"/>
    <x v="2"/>
    <x v="2"/>
    <n v="1034.22"/>
    <n v="1"/>
  </r>
  <r>
    <x v="542"/>
    <x v="2"/>
    <s v="2024-2025"/>
    <x v="0"/>
    <x v="20"/>
    <x v="4"/>
    <x v="4"/>
    <n v="3429"/>
    <x v="0"/>
    <x v="8"/>
    <x v="1"/>
    <x v="1"/>
    <n v="1034.95"/>
    <n v="1"/>
  </r>
  <r>
    <x v="634"/>
    <x v="1"/>
    <s v="2022-2023"/>
    <x v="0"/>
    <x v="45"/>
    <x v="3"/>
    <x v="3"/>
    <n v="4570"/>
    <x v="0"/>
    <x v="15"/>
    <x v="0"/>
    <x v="0"/>
    <n v="1037.0300000000002"/>
    <n v="1"/>
  </r>
  <r>
    <x v="612"/>
    <x v="0"/>
    <s v="2023-2024"/>
    <x v="0"/>
    <x v="15"/>
    <x v="1"/>
    <x v="1"/>
    <n v="2020"/>
    <x v="0"/>
    <x v="5"/>
    <x v="4"/>
    <x v="4"/>
    <n v="1040.9100000000001"/>
    <n v="1"/>
  </r>
  <r>
    <x v="241"/>
    <x v="0"/>
    <s v="2023-2024"/>
    <x v="0"/>
    <x v="84"/>
    <x v="3"/>
    <x v="3"/>
    <n v="4215"/>
    <x v="0"/>
    <x v="3"/>
    <x v="0"/>
    <x v="0"/>
    <n v="1043.78"/>
    <n v="1"/>
  </r>
  <r>
    <x v="452"/>
    <x v="0"/>
    <s v="2023-2024"/>
    <x v="0"/>
    <x v="85"/>
    <x v="0"/>
    <x v="0"/>
    <n v="6530"/>
    <x v="0"/>
    <x v="20"/>
    <x v="0"/>
    <x v="0"/>
    <n v="1045.5699999999997"/>
    <n v="1"/>
  </r>
  <r>
    <x v="563"/>
    <x v="0"/>
    <s v="2023-2024"/>
    <x v="0"/>
    <x v="27"/>
    <x v="4"/>
    <x v="4"/>
    <n v="3066"/>
    <x v="0"/>
    <x v="7"/>
    <x v="2"/>
    <x v="2"/>
    <n v="1047.31"/>
    <n v="1"/>
  </r>
  <r>
    <x v="103"/>
    <x v="1"/>
    <s v="2022-2023"/>
    <x v="0"/>
    <x v="3"/>
    <x v="3"/>
    <x v="3"/>
    <n v="4220"/>
    <x v="0"/>
    <x v="3"/>
    <x v="4"/>
    <x v="4"/>
    <n v="1047.9899999999998"/>
    <n v="1"/>
  </r>
  <r>
    <x v="375"/>
    <x v="0"/>
    <s v="2023-2024"/>
    <x v="0"/>
    <x v="19"/>
    <x v="1"/>
    <x v="1"/>
    <n v="2800"/>
    <x v="0"/>
    <x v="11"/>
    <x v="6"/>
    <x v="6"/>
    <n v="1048.3099999999997"/>
    <n v="1"/>
  </r>
  <r>
    <x v="685"/>
    <x v="0"/>
    <s v="2023-2024"/>
    <x v="0"/>
    <x v="33"/>
    <x v="4"/>
    <x v="4"/>
    <n v="3280"/>
    <x v="0"/>
    <x v="8"/>
    <x v="4"/>
    <x v="4"/>
    <n v="1049.07"/>
    <n v="1"/>
  </r>
  <r>
    <x v="688"/>
    <x v="0"/>
    <s v="2023-2024"/>
    <x v="0"/>
    <x v="7"/>
    <x v="4"/>
    <x v="4"/>
    <n v="3175"/>
    <x v="0"/>
    <x v="6"/>
    <x v="4"/>
    <x v="4"/>
    <n v="1050.08"/>
    <n v="1"/>
  </r>
  <r>
    <x v="651"/>
    <x v="0"/>
    <s v="2023-2024"/>
    <x v="1"/>
    <x v="65"/>
    <x v="1"/>
    <x v="1"/>
    <n v="2131"/>
    <x v="0"/>
    <x v="4"/>
    <x v="1"/>
    <x v="1"/>
    <n v="1053.53"/>
    <n v="1"/>
  </r>
  <r>
    <x v="177"/>
    <x v="1"/>
    <s v="2022-2023"/>
    <x v="0"/>
    <x v="49"/>
    <x v="4"/>
    <x v="4"/>
    <n v="3134"/>
    <x v="0"/>
    <x v="6"/>
    <x v="0"/>
    <x v="0"/>
    <n v="1058.18"/>
    <n v="1"/>
  </r>
  <r>
    <x v="408"/>
    <x v="1"/>
    <s v="2022-2023"/>
    <x v="0"/>
    <x v="83"/>
    <x v="0"/>
    <x v="0"/>
    <n v="6052"/>
    <x v="0"/>
    <x v="0"/>
    <x v="9"/>
    <x v="9"/>
    <n v="1059.79"/>
    <n v="1"/>
  </r>
  <r>
    <x v="436"/>
    <x v="2"/>
    <s v="2024-2025"/>
    <x v="1"/>
    <x v="74"/>
    <x v="1"/>
    <x v="1"/>
    <n v="2485"/>
    <x v="0"/>
    <x v="1"/>
    <x v="9"/>
    <x v="9"/>
    <n v="1059.8399999999999"/>
    <n v="1"/>
  </r>
  <r>
    <x v="382"/>
    <x v="1"/>
    <s v="2022-2023"/>
    <x v="1"/>
    <x v="64"/>
    <x v="1"/>
    <x v="1"/>
    <n v="2350"/>
    <x v="0"/>
    <x v="1"/>
    <x v="3"/>
    <x v="3"/>
    <n v="1063.3899999999999"/>
    <n v="1"/>
  </r>
  <r>
    <x v="181"/>
    <x v="0"/>
    <s v="2023-2024"/>
    <x v="0"/>
    <x v="59"/>
    <x v="3"/>
    <x v="3"/>
    <n v="4509"/>
    <x v="0"/>
    <x v="3"/>
    <x v="9"/>
    <x v="9"/>
    <n v="1065.18"/>
    <n v="1"/>
  </r>
  <r>
    <x v="565"/>
    <x v="1"/>
    <s v="2022-2023"/>
    <x v="0"/>
    <x v="84"/>
    <x v="3"/>
    <x v="3"/>
    <n v="4215"/>
    <x v="0"/>
    <x v="3"/>
    <x v="3"/>
    <x v="3"/>
    <n v="1065.98"/>
    <n v="1"/>
  </r>
  <r>
    <x v="434"/>
    <x v="0"/>
    <s v="2023-2024"/>
    <x v="0"/>
    <x v="39"/>
    <x v="0"/>
    <x v="0"/>
    <n v="6330"/>
    <x v="0"/>
    <x v="14"/>
    <x v="1"/>
    <x v="1"/>
    <n v="1066.8999999999999"/>
    <n v="1"/>
  </r>
  <r>
    <x v="662"/>
    <x v="2"/>
    <s v="2024-2025"/>
    <x v="0"/>
    <x v="76"/>
    <x v="1"/>
    <x v="1"/>
    <n v="2031"/>
    <x v="0"/>
    <x v="5"/>
    <x v="3"/>
    <x v="3"/>
    <n v="1067.18"/>
    <n v="1"/>
  </r>
  <r>
    <x v="671"/>
    <x v="1"/>
    <s v="2022-2023"/>
    <x v="0"/>
    <x v="13"/>
    <x v="1"/>
    <x v="1"/>
    <n v="2480"/>
    <x v="0"/>
    <x v="1"/>
    <x v="9"/>
    <x v="9"/>
    <n v="1068.93"/>
    <n v="1"/>
  </r>
  <r>
    <x v="34"/>
    <x v="2"/>
    <s v="2024-2025"/>
    <x v="1"/>
    <x v="22"/>
    <x v="1"/>
    <x v="1"/>
    <n v="2539"/>
    <x v="0"/>
    <x v="2"/>
    <x v="9"/>
    <x v="9"/>
    <n v="1070.0999999999999"/>
    <n v="1"/>
  </r>
  <r>
    <x v="20"/>
    <x v="0"/>
    <s v="2023-2024"/>
    <x v="0"/>
    <x v="42"/>
    <x v="3"/>
    <x v="3"/>
    <n v="4870"/>
    <x v="0"/>
    <x v="12"/>
    <x v="4"/>
    <x v="4"/>
    <n v="1072.78"/>
    <n v="1"/>
  </r>
  <r>
    <x v="636"/>
    <x v="0"/>
    <s v="2023-2024"/>
    <x v="0"/>
    <x v="35"/>
    <x v="3"/>
    <x v="3"/>
    <n v="4558"/>
    <x v="0"/>
    <x v="15"/>
    <x v="8"/>
    <x v="8"/>
    <n v="1076.07"/>
    <n v="1"/>
  </r>
  <r>
    <x v="484"/>
    <x v="0"/>
    <s v="2023-2024"/>
    <x v="0"/>
    <x v="55"/>
    <x v="3"/>
    <x v="3"/>
    <n v="4703"/>
    <x v="0"/>
    <x v="17"/>
    <x v="4"/>
    <x v="4"/>
    <n v="1077.06"/>
    <n v="1"/>
  </r>
  <r>
    <x v="655"/>
    <x v="0"/>
    <s v="2023-2024"/>
    <x v="0"/>
    <x v="5"/>
    <x v="1"/>
    <x v="1"/>
    <n v="2067"/>
    <x v="0"/>
    <x v="5"/>
    <x v="3"/>
    <x v="3"/>
    <n v="1077.3699999999999"/>
    <n v="1"/>
  </r>
  <r>
    <x v="314"/>
    <x v="0"/>
    <s v="2023-2024"/>
    <x v="0"/>
    <x v="62"/>
    <x v="0"/>
    <x v="0"/>
    <n v="6112"/>
    <x v="0"/>
    <x v="14"/>
    <x v="9"/>
    <x v="9"/>
    <n v="1079.81"/>
    <n v="1"/>
  </r>
  <r>
    <x v="20"/>
    <x v="0"/>
    <s v="2023-2024"/>
    <x v="0"/>
    <x v="93"/>
    <x v="4"/>
    <x v="4"/>
    <n v="3915"/>
    <x v="0"/>
    <x v="16"/>
    <x v="0"/>
    <x v="0"/>
    <n v="1080.56"/>
    <n v="1"/>
  </r>
  <r>
    <x v="359"/>
    <x v="0"/>
    <s v="2023-2024"/>
    <x v="0"/>
    <x v="74"/>
    <x v="1"/>
    <x v="1"/>
    <n v="2485"/>
    <x v="0"/>
    <x v="1"/>
    <x v="1"/>
    <x v="1"/>
    <n v="1084.98"/>
    <n v="1"/>
  </r>
  <r>
    <x v="655"/>
    <x v="0"/>
    <s v="2023-2024"/>
    <x v="0"/>
    <x v="25"/>
    <x v="4"/>
    <x v="4"/>
    <n v="3550"/>
    <x v="0"/>
    <x v="8"/>
    <x v="4"/>
    <x v="4"/>
    <n v="1085.72"/>
    <n v="1"/>
  </r>
  <r>
    <x v="685"/>
    <x v="0"/>
    <s v="2023-2024"/>
    <x v="0"/>
    <x v="24"/>
    <x v="1"/>
    <x v="1"/>
    <n v="2120"/>
    <x v="0"/>
    <x v="4"/>
    <x v="0"/>
    <x v="0"/>
    <n v="1088.4699999999998"/>
    <n v="1"/>
  </r>
  <r>
    <x v="508"/>
    <x v="0"/>
    <s v="2023-2024"/>
    <x v="0"/>
    <x v="61"/>
    <x v="6"/>
    <x v="6"/>
    <n v="5343"/>
    <x v="0"/>
    <x v="18"/>
    <x v="9"/>
    <x v="9"/>
    <n v="1088.77"/>
    <n v="1"/>
  </r>
  <r>
    <x v="721"/>
    <x v="0"/>
    <s v="2023-2024"/>
    <x v="0"/>
    <x v="18"/>
    <x v="6"/>
    <x v="6"/>
    <n v="5168"/>
    <x v="0"/>
    <x v="13"/>
    <x v="1"/>
    <x v="1"/>
    <n v="1089.1500000000001"/>
    <n v="1"/>
  </r>
  <r>
    <x v="136"/>
    <x v="0"/>
    <s v="2023-2024"/>
    <x v="1"/>
    <x v="38"/>
    <x v="3"/>
    <x v="3"/>
    <n v="4802"/>
    <x v="0"/>
    <x v="12"/>
    <x v="4"/>
    <x v="4"/>
    <n v="1090.05"/>
    <n v="1"/>
  </r>
  <r>
    <x v="675"/>
    <x v="2"/>
    <s v="2024-2025"/>
    <x v="1"/>
    <x v="22"/>
    <x v="1"/>
    <x v="1"/>
    <n v="2539"/>
    <x v="0"/>
    <x v="2"/>
    <x v="4"/>
    <x v="4"/>
    <n v="1091.2200000000003"/>
    <n v="1"/>
  </r>
  <r>
    <x v="343"/>
    <x v="0"/>
    <s v="2023-2024"/>
    <x v="1"/>
    <x v="14"/>
    <x v="1"/>
    <x v="1"/>
    <n v="2790"/>
    <x v="0"/>
    <x v="11"/>
    <x v="5"/>
    <x v="5"/>
    <n v="1093.4399999999998"/>
    <n v="1"/>
  </r>
  <r>
    <x v="592"/>
    <x v="1"/>
    <s v="2022-2023"/>
    <x v="0"/>
    <x v="53"/>
    <x v="3"/>
    <x v="3"/>
    <n v="4119"/>
    <x v="0"/>
    <x v="10"/>
    <x v="8"/>
    <x v="8"/>
    <n v="1093.68"/>
    <n v="1"/>
  </r>
  <r>
    <x v="577"/>
    <x v="0"/>
    <s v="2023-2024"/>
    <x v="0"/>
    <x v="84"/>
    <x v="3"/>
    <x v="3"/>
    <n v="4215"/>
    <x v="0"/>
    <x v="3"/>
    <x v="3"/>
    <x v="3"/>
    <n v="1094.07"/>
    <n v="1"/>
  </r>
  <r>
    <x v="401"/>
    <x v="2"/>
    <s v="2024-2025"/>
    <x v="1"/>
    <x v="0"/>
    <x v="0"/>
    <x v="0"/>
    <n v="6021"/>
    <x v="0"/>
    <x v="0"/>
    <x v="9"/>
    <x v="9"/>
    <n v="1095.78"/>
    <n v="1"/>
  </r>
  <r>
    <x v="665"/>
    <x v="0"/>
    <s v="2023-2024"/>
    <x v="0"/>
    <x v="36"/>
    <x v="4"/>
    <x v="4"/>
    <n v="3148"/>
    <x v="0"/>
    <x v="6"/>
    <x v="1"/>
    <x v="1"/>
    <n v="1096.19"/>
    <n v="1"/>
  </r>
  <r>
    <x v="721"/>
    <x v="0"/>
    <s v="2023-2024"/>
    <x v="0"/>
    <x v="69"/>
    <x v="4"/>
    <x v="4"/>
    <n v="3199"/>
    <x v="0"/>
    <x v="6"/>
    <x v="3"/>
    <x v="3"/>
    <n v="1099.27"/>
    <n v="1"/>
  </r>
  <r>
    <x v="17"/>
    <x v="0"/>
    <s v="2023-2024"/>
    <x v="0"/>
    <x v="88"/>
    <x v="6"/>
    <x v="6"/>
    <n v="5011"/>
    <x v="0"/>
    <x v="13"/>
    <x v="1"/>
    <x v="1"/>
    <n v="1100.4099999999999"/>
    <n v="1"/>
  </r>
  <r>
    <x v="516"/>
    <x v="2"/>
    <s v="2024-2025"/>
    <x v="0"/>
    <x v="54"/>
    <x v="4"/>
    <x v="4"/>
    <n v="3030"/>
    <x v="0"/>
    <x v="7"/>
    <x v="0"/>
    <x v="0"/>
    <n v="1101.0899999999999"/>
    <n v="1"/>
  </r>
  <r>
    <x v="37"/>
    <x v="2"/>
    <s v="2024-2025"/>
    <x v="0"/>
    <x v="83"/>
    <x v="0"/>
    <x v="0"/>
    <n v="6052"/>
    <x v="0"/>
    <x v="0"/>
    <x v="9"/>
    <x v="9"/>
    <n v="1105.31"/>
    <n v="1"/>
  </r>
  <r>
    <x v="505"/>
    <x v="1"/>
    <s v="2022-2023"/>
    <x v="0"/>
    <x v="5"/>
    <x v="1"/>
    <x v="1"/>
    <n v="2067"/>
    <x v="0"/>
    <x v="5"/>
    <x v="3"/>
    <x v="3"/>
    <n v="1105.97"/>
    <n v="1"/>
  </r>
  <r>
    <x v="369"/>
    <x v="0"/>
    <s v="2023-2024"/>
    <x v="0"/>
    <x v="84"/>
    <x v="3"/>
    <x v="3"/>
    <n v="4215"/>
    <x v="0"/>
    <x v="3"/>
    <x v="4"/>
    <x v="4"/>
    <n v="1106.07"/>
    <n v="1"/>
  </r>
  <r>
    <x v="493"/>
    <x v="1"/>
    <s v="2022-2023"/>
    <x v="0"/>
    <x v="30"/>
    <x v="4"/>
    <x v="4"/>
    <n v="3131"/>
    <x v="0"/>
    <x v="6"/>
    <x v="1"/>
    <x v="1"/>
    <n v="1107.77"/>
    <n v="1"/>
  </r>
  <r>
    <x v="385"/>
    <x v="1"/>
    <s v="2022-2023"/>
    <x v="1"/>
    <x v="39"/>
    <x v="0"/>
    <x v="0"/>
    <n v="6330"/>
    <x v="0"/>
    <x v="14"/>
    <x v="3"/>
    <x v="3"/>
    <n v="1111.06"/>
    <n v="1"/>
  </r>
  <r>
    <x v="57"/>
    <x v="0"/>
    <s v="2023-2024"/>
    <x v="0"/>
    <x v="86"/>
    <x v="0"/>
    <x v="0"/>
    <n v="6725"/>
    <x v="0"/>
    <x v="20"/>
    <x v="9"/>
    <x v="9"/>
    <n v="1115.3800000000001"/>
    <n v="1"/>
  </r>
  <r>
    <x v="87"/>
    <x v="0"/>
    <s v="2023-2024"/>
    <x v="0"/>
    <x v="28"/>
    <x v="1"/>
    <x v="1"/>
    <n v="2830"/>
    <x v="0"/>
    <x v="11"/>
    <x v="8"/>
    <x v="8"/>
    <n v="1115.45"/>
    <n v="1"/>
  </r>
  <r>
    <x v="620"/>
    <x v="1"/>
    <s v="2022-2023"/>
    <x v="0"/>
    <x v="3"/>
    <x v="3"/>
    <x v="3"/>
    <n v="4220"/>
    <x v="0"/>
    <x v="3"/>
    <x v="5"/>
    <x v="5"/>
    <n v="1115.72"/>
    <n v="1"/>
  </r>
  <r>
    <x v="26"/>
    <x v="1"/>
    <s v="2022-2023"/>
    <x v="0"/>
    <x v="63"/>
    <x v="1"/>
    <x v="1"/>
    <n v="2015"/>
    <x v="0"/>
    <x v="5"/>
    <x v="2"/>
    <x v="2"/>
    <n v="1115.99"/>
    <n v="1"/>
  </r>
  <r>
    <x v="658"/>
    <x v="2"/>
    <s v="2024-2025"/>
    <x v="0"/>
    <x v="17"/>
    <x v="3"/>
    <x v="3"/>
    <n v="4825"/>
    <x v="0"/>
    <x v="12"/>
    <x v="0"/>
    <x v="0"/>
    <n v="1119.6600000000001"/>
    <n v="1"/>
  </r>
  <r>
    <x v="112"/>
    <x v="0"/>
    <s v="2023-2024"/>
    <x v="1"/>
    <x v="75"/>
    <x v="0"/>
    <x v="0"/>
    <n v="6450"/>
    <x v="0"/>
    <x v="20"/>
    <x v="4"/>
    <x v="4"/>
    <n v="1120.5"/>
    <n v="1"/>
  </r>
  <r>
    <x v="670"/>
    <x v="0"/>
    <s v="2023-2024"/>
    <x v="0"/>
    <x v="73"/>
    <x v="6"/>
    <x v="6"/>
    <n v="5607"/>
    <x v="0"/>
    <x v="18"/>
    <x v="4"/>
    <x v="4"/>
    <n v="1120.9100000000001"/>
    <n v="1"/>
  </r>
  <r>
    <x v="79"/>
    <x v="0"/>
    <s v="2023-2024"/>
    <x v="0"/>
    <x v="1"/>
    <x v="1"/>
    <x v="1"/>
    <n v="2478"/>
    <x v="0"/>
    <x v="1"/>
    <x v="4"/>
    <x v="4"/>
    <n v="1123.33"/>
    <n v="1"/>
  </r>
  <r>
    <x v="336"/>
    <x v="0"/>
    <s v="2023-2024"/>
    <x v="1"/>
    <x v="95"/>
    <x v="7"/>
    <x v="7"/>
    <n v="870"/>
    <x v="0"/>
    <x v="19"/>
    <x v="4"/>
    <x v="4"/>
    <n v="1124.42"/>
    <n v="1"/>
  </r>
  <r>
    <x v="319"/>
    <x v="0"/>
    <s v="2023-2024"/>
    <x v="1"/>
    <x v="65"/>
    <x v="1"/>
    <x v="1"/>
    <n v="2131"/>
    <x v="0"/>
    <x v="4"/>
    <x v="0"/>
    <x v="0"/>
    <n v="1126.3499999999999"/>
    <n v="1"/>
  </r>
  <r>
    <x v="145"/>
    <x v="0"/>
    <s v="2023-2024"/>
    <x v="0"/>
    <x v="82"/>
    <x v="3"/>
    <x v="3"/>
    <n v="4655"/>
    <x v="0"/>
    <x v="17"/>
    <x v="9"/>
    <x v="9"/>
    <n v="1127.54"/>
    <n v="1"/>
  </r>
  <r>
    <x v="519"/>
    <x v="2"/>
    <s v="2024-2025"/>
    <x v="0"/>
    <x v="32"/>
    <x v="6"/>
    <x v="6"/>
    <n v="5169"/>
    <x v="0"/>
    <x v="13"/>
    <x v="0"/>
    <x v="0"/>
    <n v="1130.8800000000001"/>
    <n v="1"/>
  </r>
  <r>
    <x v="73"/>
    <x v="1"/>
    <s v="2022-2023"/>
    <x v="0"/>
    <x v="79"/>
    <x v="6"/>
    <x v="6"/>
    <n v="5290"/>
    <x v="0"/>
    <x v="18"/>
    <x v="4"/>
    <x v="4"/>
    <n v="1131.2800000000002"/>
    <n v="1"/>
  </r>
  <r>
    <x v="133"/>
    <x v="1"/>
    <s v="2022-2023"/>
    <x v="0"/>
    <x v="69"/>
    <x v="4"/>
    <x v="4"/>
    <n v="3199"/>
    <x v="0"/>
    <x v="6"/>
    <x v="7"/>
    <x v="7"/>
    <n v="1131.7300000000002"/>
    <n v="1"/>
  </r>
  <r>
    <x v="411"/>
    <x v="1"/>
    <s v="2022-2023"/>
    <x v="0"/>
    <x v="15"/>
    <x v="1"/>
    <x v="1"/>
    <n v="2020"/>
    <x v="0"/>
    <x v="5"/>
    <x v="6"/>
    <x v="6"/>
    <n v="1133.6300000000001"/>
    <n v="1"/>
  </r>
  <r>
    <x v="439"/>
    <x v="0"/>
    <s v="2023-2024"/>
    <x v="0"/>
    <x v="37"/>
    <x v="1"/>
    <x v="1"/>
    <n v="2750"/>
    <x v="0"/>
    <x v="11"/>
    <x v="5"/>
    <x v="5"/>
    <n v="1135.1099999999999"/>
    <n v="1"/>
  </r>
  <r>
    <x v="450"/>
    <x v="1"/>
    <s v="2022-2023"/>
    <x v="1"/>
    <x v="22"/>
    <x v="1"/>
    <x v="1"/>
    <n v="2539"/>
    <x v="0"/>
    <x v="2"/>
    <x v="5"/>
    <x v="5"/>
    <n v="1135.7600000000002"/>
    <n v="1"/>
  </r>
  <r>
    <x v="648"/>
    <x v="1"/>
    <s v="2022-2023"/>
    <x v="0"/>
    <x v="41"/>
    <x v="5"/>
    <x v="5"/>
    <n v="7320"/>
    <x v="0"/>
    <x v="9"/>
    <x v="1"/>
    <x v="1"/>
    <n v="1136.53"/>
    <n v="1"/>
  </r>
  <r>
    <x v="252"/>
    <x v="1"/>
    <s v="2022-2023"/>
    <x v="0"/>
    <x v="47"/>
    <x v="1"/>
    <x v="1"/>
    <n v="2101"/>
    <x v="0"/>
    <x v="4"/>
    <x v="3"/>
    <x v="3"/>
    <n v="1137.77"/>
    <n v="1"/>
  </r>
  <r>
    <x v="184"/>
    <x v="2"/>
    <s v="2024-2025"/>
    <x v="0"/>
    <x v="36"/>
    <x v="4"/>
    <x v="4"/>
    <n v="3148"/>
    <x v="0"/>
    <x v="6"/>
    <x v="1"/>
    <x v="1"/>
    <n v="1138.04"/>
    <n v="1"/>
  </r>
  <r>
    <x v="306"/>
    <x v="2"/>
    <s v="2024-2025"/>
    <x v="1"/>
    <x v="14"/>
    <x v="1"/>
    <x v="1"/>
    <n v="2790"/>
    <x v="0"/>
    <x v="11"/>
    <x v="0"/>
    <x v="0"/>
    <n v="1138.8799999999999"/>
    <n v="1"/>
  </r>
  <r>
    <x v="611"/>
    <x v="0"/>
    <s v="2023-2024"/>
    <x v="0"/>
    <x v="50"/>
    <x v="4"/>
    <x v="4"/>
    <n v="3179"/>
    <x v="0"/>
    <x v="6"/>
    <x v="9"/>
    <x v="9"/>
    <n v="1139.74"/>
    <n v="1"/>
  </r>
  <r>
    <x v="723"/>
    <x v="0"/>
    <s v="2023-2024"/>
    <x v="0"/>
    <x v="77"/>
    <x v="5"/>
    <x v="5"/>
    <n v="7018"/>
    <x v="0"/>
    <x v="9"/>
    <x v="4"/>
    <x v="4"/>
    <n v="1140.44"/>
    <n v="1"/>
  </r>
  <r>
    <x v="569"/>
    <x v="1"/>
    <s v="2022-2023"/>
    <x v="0"/>
    <x v="78"/>
    <x v="1"/>
    <x v="1"/>
    <n v="2141"/>
    <x v="0"/>
    <x v="4"/>
    <x v="4"/>
    <x v="4"/>
    <n v="1141.2800000000002"/>
    <n v="1"/>
  </r>
  <r>
    <x v="445"/>
    <x v="0"/>
    <s v="2023-2024"/>
    <x v="0"/>
    <x v="60"/>
    <x v="1"/>
    <x v="1"/>
    <n v="2541"/>
    <x v="0"/>
    <x v="2"/>
    <x v="2"/>
    <x v="2"/>
    <n v="1141.6099999999999"/>
    <n v="1"/>
  </r>
  <r>
    <x v="62"/>
    <x v="0"/>
    <s v="2023-2024"/>
    <x v="0"/>
    <x v="61"/>
    <x v="6"/>
    <x v="6"/>
    <n v="5343"/>
    <x v="0"/>
    <x v="18"/>
    <x v="0"/>
    <x v="0"/>
    <n v="1150.03"/>
    <n v="1"/>
  </r>
  <r>
    <x v="618"/>
    <x v="1"/>
    <s v="2022-2023"/>
    <x v="0"/>
    <x v="87"/>
    <x v="2"/>
    <x v="2"/>
    <n v="2609"/>
    <x v="0"/>
    <x v="2"/>
    <x v="0"/>
    <x v="0"/>
    <n v="1150.03"/>
    <n v="1"/>
  </r>
  <r>
    <x v="676"/>
    <x v="1"/>
    <s v="2022-2023"/>
    <x v="0"/>
    <x v="78"/>
    <x v="1"/>
    <x v="1"/>
    <n v="2141"/>
    <x v="0"/>
    <x v="4"/>
    <x v="5"/>
    <x v="5"/>
    <n v="1151.5899999999999"/>
    <n v="1"/>
  </r>
  <r>
    <x v="309"/>
    <x v="0"/>
    <s v="2023-2024"/>
    <x v="1"/>
    <x v="34"/>
    <x v="4"/>
    <x v="4"/>
    <n v="3018"/>
    <x v="0"/>
    <x v="7"/>
    <x v="1"/>
    <x v="1"/>
    <n v="1152.6500000000001"/>
    <n v="1"/>
  </r>
  <r>
    <x v="591"/>
    <x v="2"/>
    <s v="2024-2025"/>
    <x v="0"/>
    <x v="84"/>
    <x v="3"/>
    <x v="3"/>
    <n v="4215"/>
    <x v="0"/>
    <x v="3"/>
    <x v="4"/>
    <x v="4"/>
    <n v="1158.8400000000001"/>
    <n v="1"/>
  </r>
  <r>
    <x v="190"/>
    <x v="1"/>
    <s v="2022-2023"/>
    <x v="0"/>
    <x v="69"/>
    <x v="4"/>
    <x v="4"/>
    <n v="3199"/>
    <x v="0"/>
    <x v="6"/>
    <x v="6"/>
    <x v="6"/>
    <n v="1159.49"/>
    <n v="1"/>
  </r>
  <r>
    <x v="720"/>
    <x v="0"/>
    <s v="2023-2024"/>
    <x v="0"/>
    <x v="92"/>
    <x v="3"/>
    <x v="3"/>
    <n v="4305"/>
    <x v="0"/>
    <x v="3"/>
    <x v="0"/>
    <x v="0"/>
    <n v="1163.9799999999998"/>
    <n v="1"/>
  </r>
  <r>
    <x v="688"/>
    <x v="0"/>
    <s v="2023-2024"/>
    <x v="0"/>
    <x v="27"/>
    <x v="4"/>
    <x v="4"/>
    <n v="3066"/>
    <x v="0"/>
    <x v="7"/>
    <x v="4"/>
    <x v="4"/>
    <n v="1167.53"/>
    <n v="1"/>
  </r>
  <r>
    <x v="238"/>
    <x v="2"/>
    <s v="2024-2025"/>
    <x v="0"/>
    <x v="9"/>
    <x v="4"/>
    <x v="4"/>
    <n v="3076"/>
    <x v="0"/>
    <x v="7"/>
    <x v="6"/>
    <x v="6"/>
    <n v="1167.8700000000003"/>
    <n v="1"/>
  </r>
  <r>
    <x v="62"/>
    <x v="0"/>
    <s v="2023-2024"/>
    <x v="0"/>
    <x v="12"/>
    <x v="3"/>
    <x v="3"/>
    <n v="4068"/>
    <x v="0"/>
    <x v="10"/>
    <x v="3"/>
    <x v="3"/>
    <n v="1171.06"/>
    <n v="1"/>
  </r>
  <r>
    <x v="666"/>
    <x v="2"/>
    <s v="2024-2025"/>
    <x v="0"/>
    <x v="81"/>
    <x v="3"/>
    <x v="3"/>
    <n v="4680"/>
    <x v="0"/>
    <x v="17"/>
    <x v="9"/>
    <x v="9"/>
    <n v="1173.55"/>
    <n v="1"/>
  </r>
  <r>
    <x v="570"/>
    <x v="0"/>
    <s v="2023-2024"/>
    <x v="0"/>
    <x v="53"/>
    <x v="3"/>
    <x v="3"/>
    <n v="4119"/>
    <x v="0"/>
    <x v="10"/>
    <x v="4"/>
    <x v="4"/>
    <n v="1174.28"/>
    <n v="1"/>
  </r>
  <r>
    <x v="342"/>
    <x v="0"/>
    <s v="2023-2024"/>
    <x v="0"/>
    <x v="18"/>
    <x v="6"/>
    <x v="6"/>
    <n v="5168"/>
    <x v="0"/>
    <x v="13"/>
    <x v="9"/>
    <x v="9"/>
    <n v="1174.5700000000002"/>
    <n v="1"/>
  </r>
  <r>
    <x v="523"/>
    <x v="1"/>
    <s v="2022-2023"/>
    <x v="0"/>
    <x v="33"/>
    <x v="4"/>
    <x v="4"/>
    <n v="3280"/>
    <x v="0"/>
    <x v="8"/>
    <x v="5"/>
    <x v="5"/>
    <n v="1175.0899999999999"/>
    <n v="1"/>
  </r>
  <r>
    <x v="317"/>
    <x v="0"/>
    <s v="2023-2024"/>
    <x v="0"/>
    <x v="59"/>
    <x v="3"/>
    <x v="3"/>
    <n v="4509"/>
    <x v="0"/>
    <x v="3"/>
    <x v="4"/>
    <x v="4"/>
    <n v="1175.1600000000001"/>
    <n v="1"/>
  </r>
  <r>
    <x v="36"/>
    <x v="2"/>
    <s v="2024-2025"/>
    <x v="0"/>
    <x v="72"/>
    <x v="4"/>
    <x v="4"/>
    <n v="3931"/>
    <x v="0"/>
    <x v="16"/>
    <x v="9"/>
    <x v="9"/>
    <n v="1178.76"/>
    <n v="1"/>
  </r>
  <r>
    <x v="507"/>
    <x v="0"/>
    <s v="2023-2024"/>
    <x v="0"/>
    <x v="28"/>
    <x v="1"/>
    <x v="1"/>
    <n v="2830"/>
    <x v="0"/>
    <x v="11"/>
    <x v="0"/>
    <x v="0"/>
    <n v="1180.1300000000001"/>
    <n v="1"/>
  </r>
  <r>
    <x v="333"/>
    <x v="1"/>
    <s v="2022-2023"/>
    <x v="1"/>
    <x v="21"/>
    <x v="3"/>
    <x v="3"/>
    <n v="4012"/>
    <x v="0"/>
    <x v="10"/>
    <x v="9"/>
    <x v="9"/>
    <n v="1180.27"/>
    <n v="1"/>
  </r>
  <r>
    <x v="158"/>
    <x v="0"/>
    <s v="2023-2024"/>
    <x v="0"/>
    <x v="10"/>
    <x v="4"/>
    <x v="4"/>
    <n v="3551"/>
    <x v="0"/>
    <x v="8"/>
    <x v="8"/>
    <x v="8"/>
    <n v="1184.68"/>
    <n v="1"/>
  </r>
  <r>
    <x v="385"/>
    <x v="1"/>
    <s v="2022-2023"/>
    <x v="0"/>
    <x v="85"/>
    <x v="0"/>
    <x v="0"/>
    <n v="6530"/>
    <x v="0"/>
    <x v="20"/>
    <x v="4"/>
    <x v="4"/>
    <n v="1188.6799999999998"/>
    <n v="1"/>
  </r>
  <r>
    <x v="36"/>
    <x v="2"/>
    <s v="2024-2025"/>
    <x v="1"/>
    <x v="40"/>
    <x v="4"/>
    <x v="4"/>
    <n v="3353"/>
    <x v="0"/>
    <x v="8"/>
    <x v="3"/>
    <x v="3"/>
    <n v="1189.83"/>
    <n v="1"/>
  </r>
  <r>
    <x v="491"/>
    <x v="0"/>
    <s v="2023-2024"/>
    <x v="0"/>
    <x v="16"/>
    <x v="0"/>
    <x v="0"/>
    <n v="6030"/>
    <x v="0"/>
    <x v="0"/>
    <x v="4"/>
    <x v="4"/>
    <n v="1190.6799999999998"/>
    <n v="1"/>
  </r>
  <r>
    <x v="477"/>
    <x v="1"/>
    <s v="2022-2023"/>
    <x v="0"/>
    <x v="56"/>
    <x v="1"/>
    <x v="1"/>
    <n v="2795"/>
    <x v="0"/>
    <x v="11"/>
    <x v="3"/>
    <x v="3"/>
    <n v="1191.03"/>
    <n v="1"/>
  </r>
  <r>
    <x v="190"/>
    <x v="1"/>
    <s v="2022-2023"/>
    <x v="1"/>
    <x v="38"/>
    <x v="3"/>
    <x v="3"/>
    <n v="4802"/>
    <x v="0"/>
    <x v="12"/>
    <x v="1"/>
    <x v="1"/>
    <n v="1191.32"/>
    <n v="1"/>
  </r>
  <r>
    <x v="157"/>
    <x v="2"/>
    <s v="2024-2025"/>
    <x v="0"/>
    <x v="23"/>
    <x v="1"/>
    <x v="1"/>
    <n v="2650"/>
    <x v="0"/>
    <x v="11"/>
    <x v="8"/>
    <x v="8"/>
    <n v="1191.7600000000002"/>
    <n v="1"/>
  </r>
  <r>
    <x v="483"/>
    <x v="0"/>
    <s v="2023-2024"/>
    <x v="0"/>
    <x v="13"/>
    <x v="1"/>
    <x v="1"/>
    <n v="2480"/>
    <x v="0"/>
    <x v="1"/>
    <x v="3"/>
    <x v="3"/>
    <n v="1194.6299999999999"/>
    <n v="1"/>
  </r>
  <r>
    <x v="172"/>
    <x v="1"/>
    <s v="2022-2023"/>
    <x v="1"/>
    <x v="65"/>
    <x v="1"/>
    <x v="1"/>
    <n v="2131"/>
    <x v="0"/>
    <x v="4"/>
    <x v="1"/>
    <x v="1"/>
    <n v="1198.1999999999998"/>
    <n v="1"/>
  </r>
  <r>
    <x v="664"/>
    <x v="0"/>
    <s v="2023-2024"/>
    <x v="0"/>
    <x v="36"/>
    <x v="4"/>
    <x v="4"/>
    <n v="3148"/>
    <x v="0"/>
    <x v="6"/>
    <x v="6"/>
    <x v="6"/>
    <n v="1198.24"/>
    <n v="1"/>
  </r>
  <r>
    <x v="545"/>
    <x v="2"/>
    <s v="2024-2025"/>
    <x v="0"/>
    <x v="12"/>
    <x v="3"/>
    <x v="3"/>
    <n v="4068"/>
    <x v="0"/>
    <x v="10"/>
    <x v="8"/>
    <x v="8"/>
    <n v="1199.75"/>
    <n v="1"/>
  </r>
  <r>
    <x v="297"/>
    <x v="2"/>
    <s v="2024-2025"/>
    <x v="0"/>
    <x v="36"/>
    <x v="4"/>
    <x v="4"/>
    <n v="3148"/>
    <x v="0"/>
    <x v="6"/>
    <x v="3"/>
    <x v="3"/>
    <n v="1203.6600000000001"/>
    <n v="1"/>
  </r>
  <r>
    <x v="673"/>
    <x v="2"/>
    <s v="2024-2025"/>
    <x v="0"/>
    <x v="55"/>
    <x v="3"/>
    <x v="3"/>
    <n v="4703"/>
    <x v="0"/>
    <x v="17"/>
    <x v="0"/>
    <x v="0"/>
    <n v="1207.02"/>
    <n v="1"/>
  </r>
  <r>
    <x v="63"/>
    <x v="1"/>
    <s v="2022-2023"/>
    <x v="0"/>
    <x v="12"/>
    <x v="3"/>
    <x v="3"/>
    <n v="4068"/>
    <x v="0"/>
    <x v="10"/>
    <x v="3"/>
    <x v="3"/>
    <n v="1207.94"/>
    <n v="1"/>
  </r>
  <r>
    <x v="482"/>
    <x v="2"/>
    <s v="2024-2025"/>
    <x v="0"/>
    <x v="12"/>
    <x v="3"/>
    <x v="3"/>
    <n v="4068"/>
    <x v="0"/>
    <x v="10"/>
    <x v="6"/>
    <x v="6"/>
    <n v="1209.1500000000001"/>
    <n v="1"/>
  </r>
  <r>
    <x v="136"/>
    <x v="0"/>
    <s v="2023-2024"/>
    <x v="1"/>
    <x v="22"/>
    <x v="1"/>
    <x v="1"/>
    <n v="2539"/>
    <x v="0"/>
    <x v="2"/>
    <x v="0"/>
    <x v="0"/>
    <n v="1211.1400000000001"/>
    <n v="1"/>
  </r>
  <r>
    <x v="391"/>
    <x v="2"/>
    <s v="2024-2025"/>
    <x v="0"/>
    <x v="36"/>
    <x v="4"/>
    <x v="4"/>
    <n v="3148"/>
    <x v="0"/>
    <x v="6"/>
    <x v="3"/>
    <x v="3"/>
    <n v="1211.68"/>
    <n v="1"/>
  </r>
  <r>
    <x v="226"/>
    <x v="0"/>
    <s v="2023-2024"/>
    <x v="0"/>
    <x v="26"/>
    <x v="0"/>
    <x v="0"/>
    <n v="6280"/>
    <x v="0"/>
    <x v="14"/>
    <x v="2"/>
    <x v="2"/>
    <n v="1212.0899999999999"/>
    <n v="1"/>
  </r>
  <r>
    <x v="483"/>
    <x v="0"/>
    <s v="2023-2024"/>
    <x v="0"/>
    <x v="43"/>
    <x v="1"/>
    <x v="1"/>
    <n v="2560"/>
    <x v="0"/>
    <x v="2"/>
    <x v="1"/>
    <x v="1"/>
    <n v="1212.42"/>
    <n v="1"/>
  </r>
  <r>
    <x v="669"/>
    <x v="1"/>
    <s v="2022-2023"/>
    <x v="0"/>
    <x v="16"/>
    <x v="0"/>
    <x v="0"/>
    <n v="6030"/>
    <x v="0"/>
    <x v="0"/>
    <x v="9"/>
    <x v="9"/>
    <n v="1213.28"/>
    <n v="1"/>
  </r>
  <r>
    <x v="321"/>
    <x v="0"/>
    <s v="2023-2024"/>
    <x v="1"/>
    <x v="14"/>
    <x v="1"/>
    <x v="1"/>
    <n v="2790"/>
    <x v="0"/>
    <x v="11"/>
    <x v="9"/>
    <x v="9"/>
    <n v="1214.6100000000001"/>
    <n v="1"/>
  </r>
  <r>
    <x v="163"/>
    <x v="0"/>
    <s v="2023-2024"/>
    <x v="0"/>
    <x v="3"/>
    <x v="3"/>
    <x v="3"/>
    <n v="4220"/>
    <x v="0"/>
    <x v="3"/>
    <x v="9"/>
    <x v="9"/>
    <n v="1215.47"/>
    <n v="1"/>
  </r>
  <r>
    <x v="199"/>
    <x v="0"/>
    <s v="2023-2024"/>
    <x v="1"/>
    <x v="34"/>
    <x v="4"/>
    <x v="4"/>
    <n v="3018"/>
    <x v="0"/>
    <x v="7"/>
    <x v="3"/>
    <x v="3"/>
    <n v="1217.6699999999998"/>
    <n v="1"/>
  </r>
  <r>
    <x v="368"/>
    <x v="2"/>
    <s v="2024-2025"/>
    <x v="0"/>
    <x v="26"/>
    <x v="0"/>
    <x v="0"/>
    <n v="6280"/>
    <x v="0"/>
    <x v="14"/>
    <x v="4"/>
    <x v="4"/>
    <n v="1219.3799999999999"/>
    <n v="1"/>
  </r>
  <r>
    <x v="157"/>
    <x v="2"/>
    <s v="2024-2025"/>
    <x v="0"/>
    <x v="26"/>
    <x v="0"/>
    <x v="0"/>
    <n v="6280"/>
    <x v="0"/>
    <x v="14"/>
    <x v="0"/>
    <x v="0"/>
    <n v="1224.49"/>
    <n v="1"/>
  </r>
  <r>
    <x v="42"/>
    <x v="0"/>
    <s v="2023-2024"/>
    <x v="0"/>
    <x v="42"/>
    <x v="3"/>
    <x v="3"/>
    <n v="4870"/>
    <x v="0"/>
    <x v="12"/>
    <x v="0"/>
    <x v="0"/>
    <n v="1233.97"/>
    <n v="1"/>
  </r>
  <r>
    <x v="544"/>
    <x v="0"/>
    <s v="2023-2024"/>
    <x v="0"/>
    <x v="81"/>
    <x v="3"/>
    <x v="3"/>
    <n v="4680"/>
    <x v="0"/>
    <x v="17"/>
    <x v="1"/>
    <x v="1"/>
    <n v="1235.45"/>
    <n v="1"/>
  </r>
  <r>
    <x v="472"/>
    <x v="0"/>
    <s v="2023-2024"/>
    <x v="0"/>
    <x v="60"/>
    <x v="1"/>
    <x v="1"/>
    <n v="2541"/>
    <x v="0"/>
    <x v="2"/>
    <x v="6"/>
    <x v="6"/>
    <n v="1238.4000000000001"/>
    <n v="1"/>
  </r>
  <r>
    <x v="358"/>
    <x v="1"/>
    <s v="2022-2023"/>
    <x v="0"/>
    <x v="4"/>
    <x v="1"/>
    <x v="1"/>
    <n v="2154"/>
    <x v="0"/>
    <x v="4"/>
    <x v="6"/>
    <x v="6"/>
    <n v="1239.77"/>
    <n v="1"/>
  </r>
  <r>
    <x v="441"/>
    <x v="0"/>
    <s v="2023-2024"/>
    <x v="0"/>
    <x v="88"/>
    <x v="6"/>
    <x v="6"/>
    <n v="5011"/>
    <x v="0"/>
    <x v="13"/>
    <x v="4"/>
    <x v="4"/>
    <n v="1242.19"/>
    <n v="1"/>
  </r>
  <r>
    <x v="724"/>
    <x v="1"/>
    <s v="2022-2023"/>
    <x v="0"/>
    <x v="41"/>
    <x v="5"/>
    <x v="5"/>
    <n v="7320"/>
    <x v="0"/>
    <x v="9"/>
    <x v="9"/>
    <x v="9"/>
    <n v="1243.44"/>
    <n v="1"/>
  </r>
  <r>
    <x v="541"/>
    <x v="0"/>
    <s v="2023-2024"/>
    <x v="0"/>
    <x v="53"/>
    <x v="3"/>
    <x v="3"/>
    <n v="4119"/>
    <x v="0"/>
    <x v="10"/>
    <x v="6"/>
    <x v="6"/>
    <n v="1245.8799999999999"/>
    <n v="1"/>
  </r>
  <r>
    <x v="721"/>
    <x v="0"/>
    <s v="2023-2024"/>
    <x v="1"/>
    <x v="68"/>
    <x v="7"/>
    <x v="7"/>
    <n v="800"/>
    <x v="0"/>
    <x v="19"/>
    <x v="0"/>
    <x v="0"/>
    <n v="1248.6600000000001"/>
    <n v="1"/>
  </r>
  <r>
    <x v="165"/>
    <x v="0"/>
    <s v="2023-2024"/>
    <x v="0"/>
    <x v="53"/>
    <x v="3"/>
    <x v="3"/>
    <n v="4119"/>
    <x v="0"/>
    <x v="10"/>
    <x v="6"/>
    <x v="6"/>
    <n v="1249.0400000000002"/>
    <n v="1"/>
  </r>
  <r>
    <x v="698"/>
    <x v="2"/>
    <s v="2024-2025"/>
    <x v="1"/>
    <x v="14"/>
    <x v="1"/>
    <x v="1"/>
    <n v="2790"/>
    <x v="0"/>
    <x v="11"/>
    <x v="1"/>
    <x v="1"/>
    <n v="1250.54"/>
    <n v="1"/>
  </r>
  <r>
    <x v="53"/>
    <x v="0"/>
    <s v="2023-2024"/>
    <x v="0"/>
    <x v="15"/>
    <x v="1"/>
    <x v="1"/>
    <n v="2020"/>
    <x v="0"/>
    <x v="5"/>
    <x v="4"/>
    <x v="4"/>
    <n v="1252.6200000000001"/>
    <n v="1"/>
  </r>
  <r>
    <x v="43"/>
    <x v="1"/>
    <s v="2022-2023"/>
    <x v="1"/>
    <x v="31"/>
    <x v="1"/>
    <x v="1"/>
    <n v="2116"/>
    <x v="0"/>
    <x v="4"/>
    <x v="4"/>
    <x v="4"/>
    <n v="1253.29"/>
    <n v="1"/>
  </r>
  <r>
    <x v="463"/>
    <x v="0"/>
    <s v="2023-2024"/>
    <x v="1"/>
    <x v="63"/>
    <x v="1"/>
    <x v="1"/>
    <n v="2015"/>
    <x v="0"/>
    <x v="5"/>
    <x v="4"/>
    <x v="4"/>
    <n v="1254.3599999999999"/>
    <n v="1"/>
  </r>
  <r>
    <x v="629"/>
    <x v="1"/>
    <s v="2022-2023"/>
    <x v="1"/>
    <x v="24"/>
    <x v="1"/>
    <x v="1"/>
    <n v="2120"/>
    <x v="0"/>
    <x v="4"/>
    <x v="9"/>
    <x v="9"/>
    <n v="1254.73"/>
    <n v="1"/>
  </r>
  <r>
    <x v="383"/>
    <x v="0"/>
    <s v="2023-2024"/>
    <x v="0"/>
    <x v="49"/>
    <x v="4"/>
    <x v="4"/>
    <n v="3134"/>
    <x v="0"/>
    <x v="6"/>
    <x v="9"/>
    <x v="9"/>
    <n v="1254.78"/>
    <n v="1"/>
  </r>
  <r>
    <x v="391"/>
    <x v="2"/>
    <s v="2024-2025"/>
    <x v="0"/>
    <x v="43"/>
    <x v="1"/>
    <x v="1"/>
    <n v="2560"/>
    <x v="0"/>
    <x v="2"/>
    <x v="3"/>
    <x v="3"/>
    <n v="1257.97"/>
    <n v="1"/>
  </r>
  <r>
    <x v="233"/>
    <x v="1"/>
    <s v="2022-2023"/>
    <x v="1"/>
    <x v="69"/>
    <x v="4"/>
    <x v="4"/>
    <n v="3199"/>
    <x v="0"/>
    <x v="6"/>
    <x v="7"/>
    <x v="7"/>
    <n v="1261.9399999999996"/>
    <n v="1"/>
  </r>
  <r>
    <x v="587"/>
    <x v="0"/>
    <s v="2023-2024"/>
    <x v="1"/>
    <x v="14"/>
    <x v="1"/>
    <x v="1"/>
    <n v="2790"/>
    <x v="0"/>
    <x v="11"/>
    <x v="9"/>
    <x v="9"/>
    <n v="1266.28"/>
    <n v="1"/>
  </r>
  <r>
    <x v="604"/>
    <x v="2"/>
    <s v="2024-2025"/>
    <x v="0"/>
    <x v="12"/>
    <x v="3"/>
    <x v="3"/>
    <n v="4068"/>
    <x v="0"/>
    <x v="10"/>
    <x v="4"/>
    <x v="4"/>
    <n v="1267.02"/>
    <n v="1"/>
  </r>
  <r>
    <x v="395"/>
    <x v="1"/>
    <s v="2022-2023"/>
    <x v="0"/>
    <x v="83"/>
    <x v="0"/>
    <x v="0"/>
    <n v="6052"/>
    <x v="0"/>
    <x v="0"/>
    <x v="9"/>
    <x v="9"/>
    <n v="1267.2700000000002"/>
    <n v="1"/>
  </r>
  <r>
    <x v="55"/>
    <x v="0"/>
    <s v="2023-2024"/>
    <x v="0"/>
    <x v="87"/>
    <x v="2"/>
    <x v="2"/>
    <n v="2609"/>
    <x v="0"/>
    <x v="2"/>
    <x v="9"/>
    <x v="9"/>
    <n v="1268.5500000000002"/>
    <n v="1"/>
  </r>
  <r>
    <x v="580"/>
    <x v="0"/>
    <s v="2023-2024"/>
    <x v="0"/>
    <x v="74"/>
    <x v="1"/>
    <x v="1"/>
    <n v="2485"/>
    <x v="0"/>
    <x v="1"/>
    <x v="9"/>
    <x v="9"/>
    <n v="1268.6399999999999"/>
    <n v="1"/>
  </r>
  <r>
    <x v="725"/>
    <x v="0"/>
    <s v="2023-2024"/>
    <x v="0"/>
    <x v="42"/>
    <x v="3"/>
    <x v="3"/>
    <n v="4870"/>
    <x v="0"/>
    <x v="12"/>
    <x v="9"/>
    <x v="9"/>
    <n v="1269.76"/>
    <n v="1"/>
  </r>
  <r>
    <x v="341"/>
    <x v="1"/>
    <s v="2022-2023"/>
    <x v="0"/>
    <x v="69"/>
    <x v="4"/>
    <x v="4"/>
    <n v="3199"/>
    <x v="0"/>
    <x v="6"/>
    <x v="9"/>
    <x v="9"/>
    <n v="1270.9699999999998"/>
    <n v="1"/>
  </r>
  <r>
    <x v="302"/>
    <x v="0"/>
    <s v="2023-2024"/>
    <x v="0"/>
    <x v="43"/>
    <x v="1"/>
    <x v="1"/>
    <n v="2560"/>
    <x v="0"/>
    <x v="2"/>
    <x v="6"/>
    <x v="6"/>
    <n v="1271.2"/>
    <n v="1"/>
  </r>
  <r>
    <x v="276"/>
    <x v="0"/>
    <s v="2023-2024"/>
    <x v="1"/>
    <x v="29"/>
    <x v="4"/>
    <x v="4"/>
    <n v="3500"/>
    <x v="0"/>
    <x v="8"/>
    <x v="9"/>
    <x v="9"/>
    <n v="1271.7399999999998"/>
    <n v="1"/>
  </r>
  <r>
    <x v="643"/>
    <x v="0"/>
    <s v="2023-2024"/>
    <x v="0"/>
    <x v="96"/>
    <x v="4"/>
    <x v="4"/>
    <n v="3690"/>
    <x v="0"/>
    <x v="16"/>
    <x v="1"/>
    <x v="1"/>
    <n v="1274.1300000000001"/>
    <n v="1"/>
  </r>
  <r>
    <x v="462"/>
    <x v="1"/>
    <s v="2022-2023"/>
    <x v="0"/>
    <x v="28"/>
    <x v="1"/>
    <x v="1"/>
    <n v="2830"/>
    <x v="0"/>
    <x v="11"/>
    <x v="2"/>
    <x v="2"/>
    <n v="1276.3699999999999"/>
    <n v="1"/>
  </r>
  <r>
    <x v="144"/>
    <x v="1"/>
    <s v="2022-2023"/>
    <x v="0"/>
    <x v="27"/>
    <x v="4"/>
    <x v="4"/>
    <n v="3066"/>
    <x v="0"/>
    <x v="7"/>
    <x v="2"/>
    <x v="2"/>
    <n v="1281.54"/>
    <n v="1"/>
  </r>
  <r>
    <x v="690"/>
    <x v="1"/>
    <s v="2022-2023"/>
    <x v="0"/>
    <x v="20"/>
    <x v="4"/>
    <x v="4"/>
    <n v="3429"/>
    <x v="0"/>
    <x v="8"/>
    <x v="9"/>
    <x v="9"/>
    <n v="1285.48"/>
    <n v="1"/>
  </r>
  <r>
    <x v="725"/>
    <x v="0"/>
    <s v="2023-2024"/>
    <x v="0"/>
    <x v="56"/>
    <x v="1"/>
    <x v="1"/>
    <n v="2795"/>
    <x v="0"/>
    <x v="11"/>
    <x v="4"/>
    <x v="4"/>
    <n v="1290.23"/>
    <n v="1"/>
  </r>
  <r>
    <x v="540"/>
    <x v="2"/>
    <s v="2024-2025"/>
    <x v="0"/>
    <x v="10"/>
    <x v="4"/>
    <x v="4"/>
    <n v="3551"/>
    <x v="0"/>
    <x v="8"/>
    <x v="4"/>
    <x v="4"/>
    <n v="1291.3399999999999"/>
    <n v="1"/>
  </r>
  <r>
    <x v="134"/>
    <x v="0"/>
    <s v="2023-2024"/>
    <x v="1"/>
    <x v="68"/>
    <x v="7"/>
    <x v="7"/>
    <n v="800"/>
    <x v="0"/>
    <x v="19"/>
    <x v="2"/>
    <x v="2"/>
    <n v="1292.26"/>
    <n v="1"/>
  </r>
  <r>
    <x v="553"/>
    <x v="2"/>
    <s v="2024-2025"/>
    <x v="0"/>
    <x v="63"/>
    <x v="1"/>
    <x v="1"/>
    <n v="2015"/>
    <x v="0"/>
    <x v="5"/>
    <x v="6"/>
    <x v="6"/>
    <n v="1294.3400000000001"/>
    <n v="1"/>
  </r>
  <r>
    <x v="38"/>
    <x v="0"/>
    <s v="2023-2024"/>
    <x v="0"/>
    <x v="94"/>
    <x v="5"/>
    <x v="5"/>
    <n v="7250"/>
    <x v="0"/>
    <x v="9"/>
    <x v="1"/>
    <x v="1"/>
    <n v="1294.73"/>
    <n v="1"/>
  </r>
  <r>
    <x v="283"/>
    <x v="0"/>
    <s v="2023-2024"/>
    <x v="0"/>
    <x v="39"/>
    <x v="0"/>
    <x v="0"/>
    <n v="6330"/>
    <x v="0"/>
    <x v="14"/>
    <x v="8"/>
    <x v="8"/>
    <n v="1298.8799999999999"/>
    <n v="1"/>
  </r>
  <r>
    <x v="17"/>
    <x v="0"/>
    <s v="2023-2024"/>
    <x v="0"/>
    <x v="10"/>
    <x v="4"/>
    <x v="4"/>
    <n v="3551"/>
    <x v="0"/>
    <x v="8"/>
    <x v="0"/>
    <x v="0"/>
    <n v="1298.9299999999998"/>
    <n v="1"/>
  </r>
  <r>
    <x v="198"/>
    <x v="2"/>
    <s v="2024-2025"/>
    <x v="0"/>
    <x v="12"/>
    <x v="3"/>
    <x v="3"/>
    <n v="4068"/>
    <x v="0"/>
    <x v="10"/>
    <x v="4"/>
    <x v="4"/>
    <n v="1301.8"/>
    <n v="1"/>
  </r>
  <r>
    <x v="608"/>
    <x v="2"/>
    <s v="2024-2025"/>
    <x v="0"/>
    <x v="23"/>
    <x v="1"/>
    <x v="1"/>
    <n v="2650"/>
    <x v="0"/>
    <x v="11"/>
    <x v="3"/>
    <x v="3"/>
    <n v="1306.3"/>
    <n v="1"/>
  </r>
  <r>
    <x v="696"/>
    <x v="1"/>
    <s v="2022-2023"/>
    <x v="0"/>
    <x v="76"/>
    <x v="1"/>
    <x v="1"/>
    <n v="2031"/>
    <x v="0"/>
    <x v="5"/>
    <x v="6"/>
    <x v="6"/>
    <n v="1308.1899999999998"/>
    <n v="1"/>
  </r>
  <r>
    <x v="589"/>
    <x v="0"/>
    <s v="2023-2024"/>
    <x v="0"/>
    <x v="52"/>
    <x v="3"/>
    <x v="3"/>
    <n v="4053"/>
    <x v="0"/>
    <x v="10"/>
    <x v="0"/>
    <x v="0"/>
    <n v="1314.9799999999998"/>
    <n v="1"/>
  </r>
  <r>
    <x v="533"/>
    <x v="1"/>
    <s v="2022-2023"/>
    <x v="0"/>
    <x v="69"/>
    <x v="4"/>
    <x v="4"/>
    <n v="3199"/>
    <x v="0"/>
    <x v="6"/>
    <x v="3"/>
    <x v="3"/>
    <n v="1315.8399999999997"/>
    <n v="1"/>
  </r>
  <r>
    <x v="233"/>
    <x v="1"/>
    <s v="2022-2023"/>
    <x v="0"/>
    <x v="8"/>
    <x v="1"/>
    <x v="1"/>
    <n v="2158"/>
    <x v="0"/>
    <x v="4"/>
    <x v="1"/>
    <x v="1"/>
    <n v="1316.53"/>
    <n v="1"/>
  </r>
  <r>
    <x v="493"/>
    <x v="1"/>
    <s v="2022-2023"/>
    <x v="0"/>
    <x v="4"/>
    <x v="1"/>
    <x v="1"/>
    <n v="2154"/>
    <x v="0"/>
    <x v="4"/>
    <x v="4"/>
    <x v="4"/>
    <n v="1316.56"/>
    <n v="1"/>
  </r>
  <r>
    <x v="571"/>
    <x v="1"/>
    <s v="2022-2023"/>
    <x v="0"/>
    <x v="59"/>
    <x v="3"/>
    <x v="3"/>
    <n v="4509"/>
    <x v="0"/>
    <x v="3"/>
    <x v="4"/>
    <x v="4"/>
    <n v="1316.6"/>
    <n v="1"/>
  </r>
  <r>
    <x v="226"/>
    <x v="0"/>
    <s v="2023-2024"/>
    <x v="0"/>
    <x v="10"/>
    <x v="4"/>
    <x v="4"/>
    <n v="3551"/>
    <x v="0"/>
    <x v="8"/>
    <x v="3"/>
    <x v="3"/>
    <n v="1317.65"/>
    <n v="1"/>
  </r>
  <r>
    <x v="344"/>
    <x v="1"/>
    <s v="2022-2023"/>
    <x v="0"/>
    <x v="20"/>
    <x v="4"/>
    <x v="4"/>
    <n v="3429"/>
    <x v="0"/>
    <x v="8"/>
    <x v="0"/>
    <x v="0"/>
    <n v="1318.03"/>
    <n v="1"/>
  </r>
  <r>
    <x v="13"/>
    <x v="0"/>
    <s v="2023-2024"/>
    <x v="0"/>
    <x v="15"/>
    <x v="1"/>
    <x v="1"/>
    <n v="2020"/>
    <x v="0"/>
    <x v="5"/>
    <x v="4"/>
    <x v="4"/>
    <n v="1322.81"/>
    <n v="1"/>
  </r>
  <r>
    <x v="561"/>
    <x v="0"/>
    <s v="2023-2024"/>
    <x v="0"/>
    <x v="25"/>
    <x v="4"/>
    <x v="4"/>
    <n v="3550"/>
    <x v="0"/>
    <x v="8"/>
    <x v="2"/>
    <x v="2"/>
    <n v="1322.8999999999999"/>
    <n v="1"/>
  </r>
  <r>
    <x v="676"/>
    <x v="1"/>
    <s v="2022-2023"/>
    <x v="0"/>
    <x v="45"/>
    <x v="3"/>
    <x v="3"/>
    <n v="4570"/>
    <x v="0"/>
    <x v="15"/>
    <x v="9"/>
    <x v="9"/>
    <n v="1324.48"/>
    <n v="1"/>
  </r>
  <r>
    <x v="330"/>
    <x v="0"/>
    <s v="2023-2024"/>
    <x v="0"/>
    <x v="32"/>
    <x v="6"/>
    <x v="6"/>
    <n v="5169"/>
    <x v="0"/>
    <x v="13"/>
    <x v="9"/>
    <x v="9"/>
    <n v="1325.69"/>
    <n v="1"/>
  </r>
  <r>
    <x v="647"/>
    <x v="0"/>
    <s v="2023-2024"/>
    <x v="0"/>
    <x v="56"/>
    <x v="1"/>
    <x v="1"/>
    <n v="2795"/>
    <x v="0"/>
    <x v="11"/>
    <x v="6"/>
    <x v="6"/>
    <n v="1327.69"/>
    <n v="1"/>
  </r>
  <r>
    <x v="618"/>
    <x v="1"/>
    <s v="2022-2023"/>
    <x v="0"/>
    <x v="67"/>
    <x v="3"/>
    <x v="3"/>
    <n v="4551"/>
    <x v="0"/>
    <x v="15"/>
    <x v="4"/>
    <x v="4"/>
    <n v="1331.67"/>
    <n v="1"/>
  </r>
  <r>
    <x v="91"/>
    <x v="0"/>
    <s v="2023-2024"/>
    <x v="0"/>
    <x v="56"/>
    <x v="1"/>
    <x v="1"/>
    <n v="2795"/>
    <x v="0"/>
    <x v="11"/>
    <x v="3"/>
    <x v="3"/>
    <n v="1331.9500000000003"/>
    <n v="1"/>
  </r>
  <r>
    <x v="487"/>
    <x v="0"/>
    <s v="2023-2024"/>
    <x v="0"/>
    <x v="67"/>
    <x v="3"/>
    <x v="3"/>
    <n v="4551"/>
    <x v="0"/>
    <x v="15"/>
    <x v="4"/>
    <x v="4"/>
    <n v="1334.1699999999998"/>
    <n v="1"/>
  </r>
  <r>
    <x v="668"/>
    <x v="2"/>
    <s v="2024-2025"/>
    <x v="0"/>
    <x v="50"/>
    <x v="4"/>
    <x v="4"/>
    <n v="3179"/>
    <x v="0"/>
    <x v="6"/>
    <x v="9"/>
    <x v="9"/>
    <n v="1335.4099999999999"/>
    <n v="1"/>
  </r>
  <r>
    <x v="550"/>
    <x v="0"/>
    <s v="2023-2024"/>
    <x v="0"/>
    <x v="85"/>
    <x v="0"/>
    <x v="0"/>
    <n v="6530"/>
    <x v="0"/>
    <x v="20"/>
    <x v="3"/>
    <x v="3"/>
    <n v="1335.7900000000002"/>
    <n v="1"/>
  </r>
  <r>
    <x v="442"/>
    <x v="1"/>
    <s v="2022-2023"/>
    <x v="0"/>
    <x v="2"/>
    <x v="2"/>
    <x v="2"/>
    <n v="2617"/>
    <x v="0"/>
    <x v="2"/>
    <x v="7"/>
    <x v="7"/>
    <n v="1340.7800000000002"/>
    <n v="1"/>
  </r>
  <r>
    <x v="187"/>
    <x v="1"/>
    <s v="2022-2023"/>
    <x v="1"/>
    <x v="91"/>
    <x v="1"/>
    <x v="1"/>
    <n v="2064"/>
    <x v="0"/>
    <x v="5"/>
    <x v="9"/>
    <x v="9"/>
    <n v="1340.9499999999998"/>
    <n v="1"/>
  </r>
  <r>
    <x v="638"/>
    <x v="0"/>
    <s v="2023-2024"/>
    <x v="0"/>
    <x v="11"/>
    <x v="5"/>
    <x v="5"/>
    <n v="7010"/>
    <x v="0"/>
    <x v="9"/>
    <x v="0"/>
    <x v="0"/>
    <n v="1343.96"/>
    <n v="1"/>
  </r>
  <r>
    <x v="454"/>
    <x v="0"/>
    <s v="2023-2024"/>
    <x v="0"/>
    <x v="16"/>
    <x v="0"/>
    <x v="0"/>
    <n v="6030"/>
    <x v="0"/>
    <x v="0"/>
    <x v="9"/>
    <x v="9"/>
    <n v="1344.5700000000002"/>
    <n v="1"/>
  </r>
  <r>
    <x v="686"/>
    <x v="1"/>
    <s v="2022-2023"/>
    <x v="0"/>
    <x v="88"/>
    <x v="6"/>
    <x v="6"/>
    <n v="5011"/>
    <x v="0"/>
    <x v="13"/>
    <x v="0"/>
    <x v="0"/>
    <n v="1347.3"/>
    <n v="1"/>
  </r>
  <r>
    <x v="69"/>
    <x v="0"/>
    <s v="2023-2024"/>
    <x v="0"/>
    <x v="57"/>
    <x v="6"/>
    <x v="6"/>
    <n v="5082"/>
    <x v="0"/>
    <x v="13"/>
    <x v="9"/>
    <x v="9"/>
    <n v="1348.18"/>
    <n v="1"/>
  </r>
  <r>
    <x v="160"/>
    <x v="0"/>
    <s v="2023-2024"/>
    <x v="0"/>
    <x v="11"/>
    <x v="5"/>
    <x v="5"/>
    <n v="7010"/>
    <x v="0"/>
    <x v="9"/>
    <x v="1"/>
    <x v="1"/>
    <n v="1349.51"/>
    <n v="1"/>
  </r>
  <r>
    <x v="439"/>
    <x v="0"/>
    <s v="2023-2024"/>
    <x v="0"/>
    <x v="96"/>
    <x v="4"/>
    <x v="4"/>
    <n v="3690"/>
    <x v="0"/>
    <x v="16"/>
    <x v="1"/>
    <x v="1"/>
    <n v="1352.06"/>
    <n v="1"/>
  </r>
  <r>
    <x v="333"/>
    <x v="1"/>
    <s v="2022-2023"/>
    <x v="0"/>
    <x v="59"/>
    <x v="3"/>
    <x v="3"/>
    <n v="4509"/>
    <x v="0"/>
    <x v="3"/>
    <x v="3"/>
    <x v="3"/>
    <n v="1354.21"/>
    <n v="1"/>
  </r>
  <r>
    <x v="341"/>
    <x v="1"/>
    <s v="2022-2023"/>
    <x v="1"/>
    <x v="64"/>
    <x v="1"/>
    <x v="1"/>
    <n v="2350"/>
    <x v="0"/>
    <x v="1"/>
    <x v="4"/>
    <x v="4"/>
    <n v="1354.81"/>
    <n v="1"/>
  </r>
  <r>
    <x v="432"/>
    <x v="0"/>
    <s v="2023-2024"/>
    <x v="0"/>
    <x v="15"/>
    <x v="1"/>
    <x v="1"/>
    <n v="2020"/>
    <x v="0"/>
    <x v="5"/>
    <x v="4"/>
    <x v="4"/>
    <n v="1357.43"/>
    <n v="1"/>
  </r>
  <r>
    <x v="558"/>
    <x v="0"/>
    <s v="2023-2024"/>
    <x v="0"/>
    <x v="84"/>
    <x v="3"/>
    <x v="3"/>
    <n v="4215"/>
    <x v="0"/>
    <x v="3"/>
    <x v="4"/>
    <x v="4"/>
    <n v="1361.63"/>
    <n v="1"/>
  </r>
  <r>
    <x v="577"/>
    <x v="0"/>
    <s v="2023-2024"/>
    <x v="0"/>
    <x v="23"/>
    <x v="1"/>
    <x v="1"/>
    <n v="2650"/>
    <x v="0"/>
    <x v="11"/>
    <x v="4"/>
    <x v="4"/>
    <n v="1364.0400000000002"/>
    <n v="1"/>
  </r>
  <r>
    <x v="211"/>
    <x v="2"/>
    <s v="2024-2025"/>
    <x v="0"/>
    <x v="85"/>
    <x v="0"/>
    <x v="0"/>
    <n v="6530"/>
    <x v="0"/>
    <x v="20"/>
    <x v="4"/>
    <x v="4"/>
    <n v="1369.14"/>
    <n v="1"/>
  </r>
  <r>
    <x v="95"/>
    <x v="1"/>
    <s v="2022-2023"/>
    <x v="0"/>
    <x v="74"/>
    <x v="1"/>
    <x v="1"/>
    <n v="2485"/>
    <x v="0"/>
    <x v="1"/>
    <x v="9"/>
    <x v="9"/>
    <n v="1369.3999999999999"/>
    <n v="1"/>
  </r>
  <r>
    <x v="28"/>
    <x v="2"/>
    <s v="2024-2025"/>
    <x v="0"/>
    <x v="18"/>
    <x v="6"/>
    <x v="6"/>
    <n v="5168"/>
    <x v="0"/>
    <x v="13"/>
    <x v="1"/>
    <x v="1"/>
    <n v="1372.4099999999999"/>
    <n v="1"/>
  </r>
  <r>
    <x v="9"/>
    <x v="0"/>
    <s v="2023-2024"/>
    <x v="0"/>
    <x v="56"/>
    <x v="1"/>
    <x v="1"/>
    <n v="2795"/>
    <x v="0"/>
    <x v="11"/>
    <x v="4"/>
    <x v="4"/>
    <n v="1379.7000000000003"/>
    <n v="1"/>
  </r>
  <r>
    <x v="513"/>
    <x v="2"/>
    <s v="2024-2025"/>
    <x v="1"/>
    <x v="34"/>
    <x v="4"/>
    <x v="4"/>
    <n v="3018"/>
    <x v="0"/>
    <x v="7"/>
    <x v="6"/>
    <x v="6"/>
    <n v="1388.12"/>
    <n v="1"/>
  </r>
  <r>
    <x v="601"/>
    <x v="0"/>
    <s v="2023-2024"/>
    <x v="0"/>
    <x v="17"/>
    <x v="3"/>
    <x v="3"/>
    <n v="4825"/>
    <x v="0"/>
    <x v="12"/>
    <x v="9"/>
    <x v="9"/>
    <n v="1392.32"/>
    <n v="1"/>
  </r>
  <r>
    <x v="197"/>
    <x v="0"/>
    <s v="2023-2024"/>
    <x v="0"/>
    <x v="26"/>
    <x v="0"/>
    <x v="0"/>
    <n v="6280"/>
    <x v="0"/>
    <x v="14"/>
    <x v="4"/>
    <x v="4"/>
    <n v="1404.29"/>
    <n v="1"/>
  </r>
  <r>
    <x v="169"/>
    <x v="0"/>
    <s v="2023-2024"/>
    <x v="0"/>
    <x v="10"/>
    <x v="4"/>
    <x v="4"/>
    <n v="3551"/>
    <x v="0"/>
    <x v="8"/>
    <x v="4"/>
    <x v="4"/>
    <n v="1405.2700000000002"/>
    <n v="1"/>
  </r>
  <r>
    <x v="492"/>
    <x v="1"/>
    <s v="2022-2023"/>
    <x v="1"/>
    <x v="91"/>
    <x v="1"/>
    <x v="1"/>
    <n v="2064"/>
    <x v="0"/>
    <x v="5"/>
    <x v="3"/>
    <x v="3"/>
    <n v="1406.6399999999999"/>
    <n v="1"/>
  </r>
  <r>
    <x v="125"/>
    <x v="2"/>
    <s v="2024-2025"/>
    <x v="0"/>
    <x v="69"/>
    <x v="4"/>
    <x v="4"/>
    <n v="3199"/>
    <x v="0"/>
    <x v="6"/>
    <x v="0"/>
    <x v="0"/>
    <n v="1409.15"/>
    <n v="1"/>
  </r>
  <r>
    <x v="668"/>
    <x v="2"/>
    <s v="2024-2025"/>
    <x v="0"/>
    <x v="28"/>
    <x v="1"/>
    <x v="1"/>
    <n v="2830"/>
    <x v="0"/>
    <x v="11"/>
    <x v="3"/>
    <x v="3"/>
    <n v="1413.3300000000002"/>
    <n v="1"/>
  </r>
  <r>
    <x v="108"/>
    <x v="1"/>
    <s v="2022-2023"/>
    <x v="1"/>
    <x v="40"/>
    <x v="4"/>
    <x v="4"/>
    <n v="3353"/>
    <x v="0"/>
    <x v="8"/>
    <x v="8"/>
    <x v="8"/>
    <n v="1413.93"/>
    <n v="1"/>
  </r>
  <r>
    <x v="342"/>
    <x v="0"/>
    <s v="2023-2024"/>
    <x v="0"/>
    <x v="81"/>
    <x v="3"/>
    <x v="3"/>
    <n v="4680"/>
    <x v="0"/>
    <x v="17"/>
    <x v="0"/>
    <x v="0"/>
    <n v="1414.1299999999999"/>
    <n v="1"/>
  </r>
  <r>
    <x v="570"/>
    <x v="0"/>
    <s v="2023-2024"/>
    <x v="1"/>
    <x v="34"/>
    <x v="4"/>
    <x v="4"/>
    <n v="3018"/>
    <x v="0"/>
    <x v="7"/>
    <x v="0"/>
    <x v="0"/>
    <n v="1415.48"/>
    <n v="1"/>
  </r>
  <r>
    <x v="638"/>
    <x v="0"/>
    <s v="2023-2024"/>
    <x v="1"/>
    <x v="75"/>
    <x v="0"/>
    <x v="0"/>
    <n v="6450"/>
    <x v="0"/>
    <x v="20"/>
    <x v="0"/>
    <x v="0"/>
    <n v="1416.15"/>
    <n v="1"/>
  </r>
  <r>
    <x v="356"/>
    <x v="0"/>
    <s v="2023-2024"/>
    <x v="0"/>
    <x v="46"/>
    <x v="3"/>
    <x v="3"/>
    <n v="4740"/>
    <x v="0"/>
    <x v="17"/>
    <x v="0"/>
    <x v="0"/>
    <n v="1419.4699999999996"/>
    <n v="1"/>
  </r>
  <r>
    <x v="47"/>
    <x v="2"/>
    <s v="2024-2025"/>
    <x v="0"/>
    <x v="9"/>
    <x v="4"/>
    <x v="4"/>
    <n v="3076"/>
    <x v="0"/>
    <x v="7"/>
    <x v="4"/>
    <x v="4"/>
    <n v="1419.69"/>
    <n v="1"/>
  </r>
  <r>
    <x v="290"/>
    <x v="0"/>
    <s v="2023-2024"/>
    <x v="1"/>
    <x v="34"/>
    <x v="4"/>
    <x v="4"/>
    <n v="3018"/>
    <x v="0"/>
    <x v="7"/>
    <x v="4"/>
    <x v="4"/>
    <n v="1421.04"/>
    <n v="1"/>
  </r>
  <r>
    <x v="532"/>
    <x v="1"/>
    <s v="2022-2023"/>
    <x v="0"/>
    <x v="15"/>
    <x v="1"/>
    <x v="1"/>
    <n v="2020"/>
    <x v="0"/>
    <x v="5"/>
    <x v="3"/>
    <x v="3"/>
    <n v="1425.63"/>
    <n v="1"/>
  </r>
  <r>
    <x v="256"/>
    <x v="0"/>
    <s v="2023-2024"/>
    <x v="0"/>
    <x v="51"/>
    <x v="4"/>
    <x v="4"/>
    <n v="3630"/>
    <x v="0"/>
    <x v="16"/>
    <x v="1"/>
    <x v="1"/>
    <n v="1425.6599999999999"/>
    <n v="1"/>
  </r>
  <r>
    <x v="405"/>
    <x v="2"/>
    <s v="2024-2025"/>
    <x v="0"/>
    <x v="12"/>
    <x v="3"/>
    <x v="3"/>
    <n v="4068"/>
    <x v="0"/>
    <x v="10"/>
    <x v="4"/>
    <x v="4"/>
    <n v="1426.21"/>
    <n v="1"/>
  </r>
  <r>
    <x v="11"/>
    <x v="0"/>
    <s v="2023-2024"/>
    <x v="1"/>
    <x v="63"/>
    <x v="1"/>
    <x v="1"/>
    <n v="2015"/>
    <x v="0"/>
    <x v="5"/>
    <x v="0"/>
    <x v="0"/>
    <n v="1428.9"/>
    <n v="1"/>
  </r>
  <r>
    <x v="215"/>
    <x v="2"/>
    <s v="2024-2025"/>
    <x v="1"/>
    <x v="64"/>
    <x v="1"/>
    <x v="1"/>
    <n v="2350"/>
    <x v="0"/>
    <x v="1"/>
    <x v="3"/>
    <x v="3"/>
    <n v="1430.29"/>
    <n v="1"/>
  </r>
  <r>
    <x v="269"/>
    <x v="1"/>
    <s v="2022-2023"/>
    <x v="0"/>
    <x v="11"/>
    <x v="5"/>
    <x v="5"/>
    <n v="7010"/>
    <x v="0"/>
    <x v="9"/>
    <x v="9"/>
    <x v="9"/>
    <n v="1431.45"/>
    <n v="1"/>
  </r>
  <r>
    <x v="185"/>
    <x v="0"/>
    <s v="2023-2024"/>
    <x v="0"/>
    <x v="20"/>
    <x v="4"/>
    <x v="4"/>
    <n v="3429"/>
    <x v="0"/>
    <x v="8"/>
    <x v="9"/>
    <x v="9"/>
    <n v="1434.67"/>
    <n v="1"/>
  </r>
  <r>
    <x v="725"/>
    <x v="0"/>
    <s v="2023-2024"/>
    <x v="1"/>
    <x v="66"/>
    <x v="3"/>
    <x v="3"/>
    <n v="4883"/>
    <x v="0"/>
    <x v="12"/>
    <x v="1"/>
    <x v="1"/>
    <n v="1434.96"/>
    <n v="1"/>
  </r>
  <r>
    <x v="234"/>
    <x v="2"/>
    <s v="2024-2025"/>
    <x v="1"/>
    <x v="64"/>
    <x v="1"/>
    <x v="1"/>
    <n v="2350"/>
    <x v="0"/>
    <x v="1"/>
    <x v="9"/>
    <x v="9"/>
    <n v="1437.5700000000002"/>
    <n v="1"/>
  </r>
  <r>
    <x v="271"/>
    <x v="1"/>
    <s v="2022-2023"/>
    <x v="0"/>
    <x v="9"/>
    <x v="4"/>
    <x v="4"/>
    <n v="3076"/>
    <x v="0"/>
    <x v="7"/>
    <x v="5"/>
    <x v="5"/>
    <n v="1438.7499999999998"/>
    <n v="1"/>
  </r>
  <r>
    <x v="289"/>
    <x v="1"/>
    <s v="2022-2023"/>
    <x v="0"/>
    <x v="26"/>
    <x v="0"/>
    <x v="0"/>
    <n v="6280"/>
    <x v="0"/>
    <x v="14"/>
    <x v="3"/>
    <x v="3"/>
    <n v="1441.91"/>
    <n v="1"/>
  </r>
  <r>
    <x v="504"/>
    <x v="2"/>
    <s v="2024-2025"/>
    <x v="0"/>
    <x v="76"/>
    <x v="1"/>
    <x v="1"/>
    <n v="2031"/>
    <x v="0"/>
    <x v="5"/>
    <x v="4"/>
    <x v="4"/>
    <n v="1442.9899999999998"/>
    <n v="1"/>
  </r>
  <r>
    <x v="278"/>
    <x v="0"/>
    <s v="2023-2024"/>
    <x v="0"/>
    <x v="77"/>
    <x v="5"/>
    <x v="5"/>
    <n v="7018"/>
    <x v="0"/>
    <x v="9"/>
    <x v="9"/>
    <x v="9"/>
    <n v="1443.0800000000002"/>
    <n v="1"/>
  </r>
  <r>
    <x v="370"/>
    <x v="2"/>
    <s v="2024-2025"/>
    <x v="0"/>
    <x v="4"/>
    <x v="1"/>
    <x v="1"/>
    <n v="2154"/>
    <x v="0"/>
    <x v="4"/>
    <x v="9"/>
    <x v="9"/>
    <n v="1444.28"/>
    <n v="1"/>
  </r>
  <r>
    <x v="381"/>
    <x v="0"/>
    <s v="2023-2024"/>
    <x v="0"/>
    <x v="25"/>
    <x v="4"/>
    <x v="4"/>
    <n v="3550"/>
    <x v="0"/>
    <x v="8"/>
    <x v="4"/>
    <x v="4"/>
    <n v="1448.8899999999999"/>
    <n v="1"/>
  </r>
  <r>
    <x v="234"/>
    <x v="2"/>
    <s v="2024-2025"/>
    <x v="0"/>
    <x v="67"/>
    <x v="3"/>
    <x v="3"/>
    <n v="4551"/>
    <x v="0"/>
    <x v="15"/>
    <x v="3"/>
    <x v="3"/>
    <n v="1450.49"/>
    <n v="1"/>
  </r>
  <r>
    <x v="26"/>
    <x v="1"/>
    <s v="2022-2023"/>
    <x v="1"/>
    <x v="81"/>
    <x v="3"/>
    <x v="3"/>
    <n v="4680"/>
    <x v="0"/>
    <x v="17"/>
    <x v="9"/>
    <x v="9"/>
    <n v="1452.26"/>
    <n v="1"/>
  </r>
  <r>
    <x v="113"/>
    <x v="2"/>
    <s v="2024-2025"/>
    <x v="0"/>
    <x v="96"/>
    <x v="4"/>
    <x v="4"/>
    <n v="3690"/>
    <x v="0"/>
    <x v="16"/>
    <x v="9"/>
    <x v="9"/>
    <n v="1458.73"/>
    <n v="1"/>
  </r>
  <r>
    <x v="691"/>
    <x v="2"/>
    <s v="2024-2025"/>
    <x v="0"/>
    <x v="30"/>
    <x v="4"/>
    <x v="4"/>
    <n v="3131"/>
    <x v="0"/>
    <x v="6"/>
    <x v="0"/>
    <x v="0"/>
    <n v="1460.24"/>
    <n v="1"/>
  </r>
  <r>
    <x v="584"/>
    <x v="1"/>
    <s v="2022-2023"/>
    <x v="0"/>
    <x v="27"/>
    <x v="4"/>
    <x v="4"/>
    <n v="3066"/>
    <x v="0"/>
    <x v="7"/>
    <x v="9"/>
    <x v="9"/>
    <n v="1461.2600000000002"/>
    <n v="1"/>
  </r>
  <r>
    <x v="490"/>
    <x v="0"/>
    <s v="2023-2024"/>
    <x v="1"/>
    <x v="64"/>
    <x v="1"/>
    <x v="1"/>
    <n v="2350"/>
    <x v="0"/>
    <x v="1"/>
    <x v="8"/>
    <x v="8"/>
    <n v="1468.24"/>
    <n v="1"/>
  </r>
  <r>
    <x v="267"/>
    <x v="2"/>
    <s v="2024-2025"/>
    <x v="0"/>
    <x v="37"/>
    <x v="1"/>
    <x v="1"/>
    <n v="2750"/>
    <x v="0"/>
    <x v="11"/>
    <x v="4"/>
    <x v="4"/>
    <n v="1470.4000000000003"/>
    <n v="1"/>
  </r>
  <r>
    <x v="233"/>
    <x v="1"/>
    <s v="2022-2023"/>
    <x v="0"/>
    <x v="62"/>
    <x v="0"/>
    <x v="0"/>
    <n v="6112"/>
    <x v="0"/>
    <x v="14"/>
    <x v="4"/>
    <x v="4"/>
    <n v="1472.9199999999998"/>
    <n v="1"/>
  </r>
  <r>
    <x v="581"/>
    <x v="0"/>
    <s v="2023-2024"/>
    <x v="0"/>
    <x v="13"/>
    <x v="1"/>
    <x v="1"/>
    <n v="2480"/>
    <x v="0"/>
    <x v="1"/>
    <x v="4"/>
    <x v="4"/>
    <n v="1473.54"/>
    <n v="1"/>
  </r>
  <r>
    <x v="493"/>
    <x v="1"/>
    <s v="2022-2023"/>
    <x v="0"/>
    <x v="5"/>
    <x v="1"/>
    <x v="1"/>
    <n v="2067"/>
    <x v="0"/>
    <x v="5"/>
    <x v="4"/>
    <x v="4"/>
    <n v="1473.64"/>
    <n v="1"/>
  </r>
  <r>
    <x v="171"/>
    <x v="1"/>
    <s v="2022-2023"/>
    <x v="0"/>
    <x v="27"/>
    <x v="4"/>
    <x v="4"/>
    <n v="3066"/>
    <x v="0"/>
    <x v="7"/>
    <x v="4"/>
    <x v="4"/>
    <n v="1473.94"/>
    <n v="1"/>
  </r>
  <r>
    <x v="504"/>
    <x v="2"/>
    <s v="2024-2025"/>
    <x v="0"/>
    <x v="70"/>
    <x v="4"/>
    <x v="4"/>
    <n v="3400"/>
    <x v="0"/>
    <x v="8"/>
    <x v="4"/>
    <x v="4"/>
    <n v="1474.1"/>
    <n v="1"/>
  </r>
  <r>
    <x v="16"/>
    <x v="1"/>
    <s v="2022-2023"/>
    <x v="0"/>
    <x v="27"/>
    <x v="4"/>
    <x v="4"/>
    <n v="3066"/>
    <x v="0"/>
    <x v="7"/>
    <x v="8"/>
    <x v="8"/>
    <n v="1474.3000000000002"/>
    <n v="1"/>
  </r>
  <r>
    <x v="183"/>
    <x v="0"/>
    <s v="2023-2024"/>
    <x v="0"/>
    <x v="47"/>
    <x v="1"/>
    <x v="1"/>
    <n v="2101"/>
    <x v="0"/>
    <x v="4"/>
    <x v="4"/>
    <x v="4"/>
    <n v="1475.4399999999998"/>
    <n v="1"/>
  </r>
  <r>
    <x v="35"/>
    <x v="0"/>
    <s v="2023-2024"/>
    <x v="0"/>
    <x v="47"/>
    <x v="1"/>
    <x v="1"/>
    <n v="2101"/>
    <x v="0"/>
    <x v="4"/>
    <x v="8"/>
    <x v="8"/>
    <n v="1477.34"/>
    <n v="1"/>
  </r>
  <r>
    <x v="222"/>
    <x v="2"/>
    <s v="2024-2025"/>
    <x v="0"/>
    <x v="7"/>
    <x v="4"/>
    <x v="4"/>
    <n v="3175"/>
    <x v="0"/>
    <x v="6"/>
    <x v="8"/>
    <x v="8"/>
    <n v="1480.54"/>
    <n v="1"/>
  </r>
  <r>
    <x v="393"/>
    <x v="0"/>
    <s v="2023-2024"/>
    <x v="0"/>
    <x v="10"/>
    <x v="4"/>
    <x v="4"/>
    <n v="3551"/>
    <x v="0"/>
    <x v="8"/>
    <x v="5"/>
    <x v="5"/>
    <n v="1482.9900000000002"/>
    <n v="1"/>
  </r>
  <r>
    <x v="630"/>
    <x v="0"/>
    <s v="2023-2024"/>
    <x v="0"/>
    <x v="43"/>
    <x v="1"/>
    <x v="1"/>
    <n v="2560"/>
    <x v="0"/>
    <x v="2"/>
    <x v="6"/>
    <x v="6"/>
    <n v="1484.6099999999997"/>
    <n v="1"/>
  </r>
  <r>
    <x v="533"/>
    <x v="1"/>
    <s v="2022-2023"/>
    <x v="0"/>
    <x v="7"/>
    <x v="4"/>
    <x v="4"/>
    <n v="3175"/>
    <x v="0"/>
    <x v="6"/>
    <x v="3"/>
    <x v="3"/>
    <n v="1485.79"/>
    <n v="1"/>
  </r>
  <r>
    <x v="500"/>
    <x v="1"/>
    <s v="2022-2023"/>
    <x v="0"/>
    <x v="85"/>
    <x v="0"/>
    <x v="0"/>
    <n v="6530"/>
    <x v="0"/>
    <x v="20"/>
    <x v="4"/>
    <x v="4"/>
    <n v="1487.17"/>
    <n v="1"/>
  </r>
  <r>
    <x v="256"/>
    <x v="0"/>
    <s v="2023-2024"/>
    <x v="0"/>
    <x v="59"/>
    <x v="3"/>
    <x v="3"/>
    <n v="4509"/>
    <x v="0"/>
    <x v="3"/>
    <x v="0"/>
    <x v="0"/>
    <n v="1490.0799999999997"/>
    <n v="1"/>
  </r>
  <r>
    <x v="647"/>
    <x v="0"/>
    <s v="2023-2024"/>
    <x v="0"/>
    <x v="58"/>
    <x v="0"/>
    <x v="0"/>
    <n v="6027"/>
    <x v="0"/>
    <x v="0"/>
    <x v="9"/>
    <x v="9"/>
    <n v="1490.72"/>
    <n v="1"/>
  </r>
  <r>
    <x v="88"/>
    <x v="0"/>
    <s v="2023-2024"/>
    <x v="1"/>
    <x v="64"/>
    <x v="1"/>
    <x v="1"/>
    <n v="2350"/>
    <x v="0"/>
    <x v="1"/>
    <x v="4"/>
    <x v="4"/>
    <n v="1491.2399999999998"/>
    <n v="1"/>
  </r>
  <r>
    <x v="10"/>
    <x v="0"/>
    <s v="2023-2024"/>
    <x v="1"/>
    <x v="64"/>
    <x v="1"/>
    <x v="1"/>
    <n v="2350"/>
    <x v="0"/>
    <x v="1"/>
    <x v="4"/>
    <x v="4"/>
    <n v="1492.09"/>
    <n v="1"/>
  </r>
  <r>
    <x v="422"/>
    <x v="0"/>
    <s v="2023-2024"/>
    <x v="0"/>
    <x v="27"/>
    <x v="4"/>
    <x v="4"/>
    <n v="3066"/>
    <x v="0"/>
    <x v="7"/>
    <x v="4"/>
    <x v="4"/>
    <n v="1493.2400000000002"/>
    <n v="1"/>
  </r>
  <r>
    <x v="636"/>
    <x v="0"/>
    <s v="2023-2024"/>
    <x v="1"/>
    <x v="63"/>
    <x v="1"/>
    <x v="1"/>
    <n v="2015"/>
    <x v="0"/>
    <x v="5"/>
    <x v="4"/>
    <x v="4"/>
    <n v="1497.97"/>
    <n v="1"/>
  </r>
  <r>
    <x v="170"/>
    <x v="0"/>
    <s v="2023-2024"/>
    <x v="1"/>
    <x v="89"/>
    <x v="4"/>
    <x v="4"/>
    <n v="3136"/>
    <x v="0"/>
    <x v="6"/>
    <x v="0"/>
    <x v="0"/>
    <n v="1500.08"/>
    <n v="1"/>
  </r>
  <r>
    <x v="317"/>
    <x v="0"/>
    <s v="2023-2024"/>
    <x v="0"/>
    <x v="51"/>
    <x v="4"/>
    <x v="4"/>
    <n v="3630"/>
    <x v="0"/>
    <x v="16"/>
    <x v="4"/>
    <x v="4"/>
    <n v="1501.3999999999999"/>
    <n v="1"/>
  </r>
  <r>
    <x v="690"/>
    <x v="1"/>
    <s v="2022-2023"/>
    <x v="0"/>
    <x v="76"/>
    <x v="1"/>
    <x v="1"/>
    <n v="2031"/>
    <x v="0"/>
    <x v="5"/>
    <x v="5"/>
    <x v="5"/>
    <n v="1513.3800000000006"/>
    <n v="1"/>
  </r>
  <r>
    <x v="616"/>
    <x v="0"/>
    <s v="2023-2024"/>
    <x v="0"/>
    <x v="49"/>
    <x v="4"/>
    <x v="4"/>
    <n v="3134"/>
    <x v="0"/>
    <x v="6"/>
    <x v="4"/>
    <x v="4"/>
    <n v="1513.91"/>
    <n v="1"/>
  </r>
  <r>
    <x v="416"/>
    <x v="0"/>
    <s v="2023-2024"/>
    <x v="0"/>
    <x v="15"/>
    <x v="1"/>
    <x v="1"/>
    <n v="2020"/>
    <x v="0"/>
    <x v="5"/>
    <x v="7"/>
    <x v="7"/>
    <n v="1517.0400000000022"/>
    <n v="1"/>
  </r>
  <r>
    <x v="438"/>
    <x v="1"/>
    <s v="2022-2023"/>
    <x v="0"/>
    <x v="52"/>
    <x v="3"/>
    <x v="3"/>
    <n v="4053"/>
    <x v="0"/>
    <x v="10"/>
    <x v="4"/>
    <x v="4"/>
    <n v="1519.16"/>
    <n v="1"/>
  </r>
  <r>
    <x v="250"/>
    <x v="0"/>
    <s v="2023-2024"/>
    <x v="0"/>
    <x v="94"/>
    <x v="5"/>
    <x v="5"/>
    <n v="7250"/>
    <x v="0"/>
    <x v="9"/>
    <x v="9"/>
    <x v="9"/>
    <n v="1522.7399999999998"/>
    <n v="1"/>
  </r>
  <r>
    <x v="459"/>
    <x v="0"/>
    <s v="2023-2024"/>
    <x v="0"/>
    <x v="85"/>
    <x v="0"/>
    <x v="0"/>
    <n v="6530"/>
    <x v="0"/>
    <x v="20"/>
    <x v="9"/>
    <x v="9"/>
    <n v="1532.53"/>
    <n v="1"/>
  </r>
  <r>
    <x v="596"/>
    <x v="0"/>
    <s v="2023-2024"/>
    <x v="1"/>
    <x v="63"/>
    <x v="1"/>
    <x v="1"/>
    <n v="2015"/>
    <x v="0"/>
    <x v="5"/>
    <x v="3"/>
    <x v="3"/>
    <n v="1540.18"/>
    <n v="1"/>
  </r>
  <r>
    <x v="566"/>
    <x v="0"/>
    <s v="2023-2024"/>
    <x v="0"/>
    <x v="10"/>
    <x v="4"/>
    <x v="4"/>
    <n v="3551"/>
    <x v="0"/>
    <x v="8"/>
    <x v="9"/>
    <x v="9"/>
    <n v="1548.9099999999999"/>
    <n v="1"/>
  </r>
  <r>
    <x v="111"/>
    <x v="0"/>
    <s v="2023-2024"/>
    <x v="0"/>
    <x v="59"/>
    <x v="3"/>
    <x v="3"/>
    <n v="4509"/>
    <x v="0"/>
    <x v="3"/>
    <x v="8"/>
    <x v="8"/>
    <n v="1550.3300000000002"/>
    <n v="1"/>
  </r>
  <r>
    <x v="247"/>
    <x v="2"/>
    <s v="2024-2025"/>
    <x v="1"/>
    <x v="31"/>
    <x v="1"/>
    <x v="1"/>
    <n v="2116"/>
    <x v="0"/>
    <x v="4"/>
    <x v="3"/>
    <x v="3"/>
    <n v="1552.36"/>
    <n v="1"/>
  </r>
  <r>
    <x v="217"/>
    <x v="0"/>
    <s v="2023-2024"/>
    <x v="1"/>
    <x v="38"/>
    <x v="3"/>
    <x v="3"/>
    <n v="4802"/>
    <x v="0"/>
    <x v="12"/>
    <x v="0"/>
    <x v="0"/>
    <n v="1552.4099999999996"/>
    <n v="1"/>
  </r>
  <r>
    <x v="435"/>
    <x v="0"/>
    <s v="2023-2024"/>
    <x v="0"/>
    <x v="26"/>
    <x v="0"/>
    <x v="0"/>
    <n v="6280"/>
    <x v="0"/>
    <x v="14"/>
    <x v="5"/>
    <x v="5"/>
    <n v="1554.86"/>
    <n v="1"/>
  </r>
  <r>
    <x v="726"/>
    <x v="1"/>
    <s v="2022-2023"/>
    <x v="0"/>
    <x v="51"/>
    <x v="4"/>
    <x v="4"/>
    <n v="3630"/>
    <x v="0"/>
    <x v="16"/>
    <x v="1"/>
    <x v="1"/>
    <n v="1564.75"/>
    <n v="1"/>
  </r>
  <r>
    <x v="648"/>
    <x v="1"/>
    <s v="2022-2023"/>
    <x v="0"/>
    <x v="68"/>
    <x v="7"/>
    <x v="7"/>
    <n v="800"/>
    <x v="0"/>
    <x v="19"/>
    <x v="5"/>
    <x v="5"/>
    <n v="1571.03"/>
    <n v="1"/>
  </r>
  <r>
    <x v="185"/>
    <x v="0"/>
    <s v="2023-2024"/>
    <x v="0"/>
    <x v="9"/>
    <x v="4"/>
    <x v="4"/>
    <n v="3076"/>
    <x v="0"/>
    <x v="7"/>
    <x v="4"/>
    <x v="4"/>
    <n v="1572.1400000000003"/>
    <n v="1"/>
  </r>
  <r>
    <x v="678"/>
    <x v="1"/>
    <s v="2022-2023"/>
    <x v="0"/>
    <x v="13"/>
    <x v="1"/>
    <x v="1"/>
    <n v="2480"/>
    <x v="0"/>
    <x v="1"/>
    <x v="4"/>
    <x v="4"/>
    <n v="1574.01"/>
    <n v="1"/>
  </r>
  <r>
    <x v="279"/>
    <x v="2"/>
    <s v="2024-2025"/>
    <x v="1"/>
    <x v="95"/>
    <x v="7"/>
    <x v="7"/>
    <n v="870"/>
    <x v="0"/>
    <x v="19"/>
    <x v="4"/>
    <x v="4"/>
    <n v="1574.3799999999999"/>
    <n v="1"/>
  </r>
  <r>
    <x v="11"/>
    <x v="0"/>
    <s v="2023-2024"/>
    <x v="0"/>
    <x v="71"/>
    <x v="6"/>
    <x v="6"/>
    <n v="5043"/>
    <x v="0"/>
    <x v="13"/>
    <x v="0"/>
    <x v="0"/>
    <n v="1576.86"/>
    <n v="1"/>
  </r>
  <r>
    <x v="490"/>
    <x v="0"/>
    <s v="2023-2024"/>
    <x v="0"/>
    <x v="88"/>
    <x v="6"/>
    <x v="6"/>
    <n v="5011"/>
    <x v="0"/>
    <x v="13"/>
    <x v="9"/>
    <x v="9"/>
    <n v="1587.5"/>
    <n v="1"/>
  </r>
  <r>
    <x v="578"/>
    <x v="2"/>
    <s v="2024-2025"/>
    <x v="0"/>
    <x v="43"/>
    <x v="1"/>
    <x v="1"/>
    <n v="2560"/>
    <x v="0"/>
    <x v="2"/>
    <x v="4"/>
    <x v="4"/>
    <n v="1590.76"/>
    <n v="1"/>
  </r>
  <r>
    <x v="417"/>
    <x v="2"/>
    <s v="2024-2025"/>
    <x v="0"/>
    <x v="51"/>
    <x v="4"/>
    <x v="4"/>
    <n v="3630"/>
    <x v="0"/>
    <x v="16"/>
    <x v="9"/>
    <x v="9"/>
    <n v="1591.8200000000004"/>
    <n v="1"/>
  </r>
  <r>
    <x v="266"/>
    <x v="1"/>
    <s v="2022-2023"/>
    <x v="0"/>
    <x v="61"/>
    <x v="6"/>
    <x v="6"/>
    <n v="5343"/>
    <x v="0"/>
    <x v="18"/>
    <x v="4"/>
    <x v="4"/>
    <n v="1596.6399999999999"/>
    <n v="1"/>
  </r>
  <r>
    <x v="367"/>
    <x v="0"/>
    <s v="2023-2024"/>
    <x v="1"/>
    <x v="35"/>
    <x v="3"/>
    <x v="3"/>
    <n v="4558"/>
    <x v="0"/>
    <x v="15"/>
    <x v="4"/>
    <x v="4"/>
    <n v="1599.8400000000004"/>
    <n v="1"/>
  </r>
  <r>
    <x v="308"/>
    <x v="1"/>
    <s v="2022-2023"/>
    <x v="1"/>
    <x v="31"/>
    <x v="1"/>
    <x v="1"/>
    <n v="2116"/>
    <x v="0"/>
    <x v="4"/>
    <x v="4"/>
    <x v="4"/>
    <n v="1599.9899999999998"/>
    <n v="1"/>
  </r>
  <r>
    <x v="108"/>
    <x v="1"/>
    <s v="2022-2023"/>
    <x v="0"/>
    <x v="56"/>
    <x v="1"/>
    <x v="1"/>
    <n v="2795"/>
    <x v="0"/>
    <x v="11"/>
    <x v="5"/>
    <x v="5"/>
    <n v="1601.73"/>
    <n v="1"/>
  </r>
  <r>
    <x v="343"/>
    <x v="0"/>
    <s v="2023-2024"/>
    <x v="0"/>
    <x v="9"/>
    <x v="4"/>
    <x v="4"/>
    <n v="3076"/>
    <x v="0"/>
    <x v="7"/>
    <x v="8"/>
    <x v="8"/>
    <n v="1606.3"/>
    <n v="1"/>
  </r>
  <r>
    <x v="8"/>
    <x v="0"/>
    <s v="2023-2024"/>
    <x v="0"/>
    <x v="5"/>
    <x v="1"/>
    <x v="1"/>
    <n v="2067"/>
    <x v="0"/>
    <x v="5"/>
    <x v="0"/>
    <x v="0"/>
    <n v="1607.1399999999999"/>
    <n v="1"/>
  </r>
  <r>
    <x v="602"/>
    <x v="0"/>
    <s v="2023-2024"/>
    <x v="0"/>
    <x v="3"/>
    <x v="3"/>
    <x v="3"/>
    <n v="4220"/>
    <x v="0"/>
    <x v="3"/>
    <x v="9"/>
    <x v="9"/>
    <n v="1610.69"/>
    <n v="1"/>
  </r>
  <r>
    <x v="233"/>
    <x v="1"/>
    <s v="2022-2023"/>
    <x v="0"/>
    <x v="9"/>
    <x v="4"/>
    <x v="4"/>
    <n v="3076"/>
    <x v="0"/>
    <x v="7"/>
    <x v="0"/>
    <x v="0"/>
    <n v="1612.65"/>
    <n v="1"/>
  </r>
  <r>
    <x v="406"/>
    <x v="2"/>
    <s v="2024-2025"/>
    <x v="0"/>
    <x v="52"/>
    <x v="3"/>
    <x v="3"/>
    <n v="4053"/>
    <x v="0"/>
    <x v="10"/>
    <x v="5"/>
    <x v="5"/>
    <n v="1613.2200000000003"/>
    <n v="1"/>
  </r>
  <r>
    <x v="313"/>
    <x v="0"/>
    <s v="2023-2024"/>
    <x v="0"/>
    <x v="77"/>
    <x v="5"/>
    <x v="5"/>
    <n v="7018"/>
    <x v="0"/>
    <x v="9"/>
    <x v="9"/>
    <x v="9"/>
    <n v="1613.69"/>
    <n v="1"/>
  </r>
  <r>
    <x v="350"/>
    <x v="1"/>
    <s v="2022-2023"/>
    <x v="1"/>
    <x v="39"/>
    <x v="0"/>
    <x v="0"/>
    <n v="6330"/>
    <x v="0"/>
    <x v="14"/>
    <x v="7"/>
    <x v="7"/>
    <n v="1618.07"/>
    <n v="1"/>
  </r>
  <r>
    <x v="164"/>
    <x v="1"/>
    <s v="2022-2023"/>
    <x v="1"/>
    <x v="0"/>
    <x v="0"/>
    <x v="0"/>
    <n v="6021"/>
    <x v="0"/>
    <x v="0"/>
    <x v="9"/>
    <x v="9"/>
    <n v="1624.77"/>
    <n v="1"/>
  </r>
  <r>
    <x v="147"/>
    <x v="0"/>
    <s v="2023-2024"/>
    <x v="0"/>
    <x v="41"/>
    <x v="5"/>
    <x v="5"/>
    <n v="7320"/>
    <x v="0"/>
    <x v="9"/>
    <x v="9"/>
    <x v="9"/>
    <n v="1626.0800000000002"/>
    <n v="1"/>
  </r>
  <r>
    <x v="453"/>
    <x v="0"/>
    <s v="2023-2024"/>
    <x v="0"/>
    <x v="23"/>
    <x v="1"/>
    <x v="1"/>
    <n v="2650"/>
    <x v="0"/>
    <x v="11"/>
    <x v="4"/>
    <x v="4"/>
    <n v="1627.1999999999998"/>
    <n v="1"/>
  </r>
  <r>
    <x v="719"/>
    <x v="0"/>
    <s v="2023-2024"/>
    <x v="0"/>
    <x v="18"/>
    <x v="6"/>
    <x v="6"/>
    <n v="5168"/>
    <x v="0"/>
    <x v="13"/>
    <x v="4"/>
    <x v="4"/>
    <n v="1630.7900000000002"/>
    <n v="1"/>
  </r>
  <r>
    <x v="684"/>
    <x v="2"/>
    <s v="2024-2025"/>
    <x v="0"/>
    <x v="67"/>
    <x v="3"/>
    <x v="3"/>
    <n v="4551"/>
    <x v="0"/>
    <x v="15"/>
    <x v="8"/>
    <x v="8"/>
    <n v="1636.1100000000001"/>
    <n v="1"/>
  </r>
  <r>
    <x v="306"/>
    <x v="2"/>
    <s v="2024-2025"/>
    <x v="1"/>
    <x v="31"/>
    <x v="1"/>
    <x v="1"/>
    <n v="2116"/>
    <x v="0"/>
    <x v="4"/>
    <x v="0"/>
    <x v="0"/>
    <n v="1637.24"/>
    <n v="1"/>
  </r>
  <r>
    <x v="482"/>
    <x v="2"/>
    <s v="2024-2025"/>
    <x v="0"/>
    <x v="8"/>
    <x v="1"/>
    <x v="1"/>
    <n v="2158"/>
    <x v="0"/>
    <x v="4"/>
    <x v="0"/>
    <x v="0"/>
    <n v="1642.0000000000002"/>
    <n v="1"/>
  </r>
  <r>
    <x v="434"/>
    <x v="0"/>
    <s v="2023-2024"/>
    <x v="0"/>
    <x v="33"/>
    <x v="4"/>
    <x v="4"/>
    <n v="3280"/>
    <x v="0"/>
    <x v="8"/>
    <x v="1"/>
    <x v="1"/>
    <n v="1644.0900000000001"/>
    <n v="1"/>
  </r>
  <r>
    <x v="618"/>
    <x v="1"/>
    <s v="2022-2023"/>
    <x v="0"/>
    <x v="18"/>
    <x v="6"/>
    <x v="6"/>
    <n v="5168"/>
    <x v="0"/>
    <x v="13"/>
    <x v="0"/>
    <x v="0"/>
    <n v="1647.6399999999996"/>
    <n v="1"/>
  </r>
  <r>
    <x v="132"/>
    <x v="0"/>
    <s v="2023-2024"/>
    <x v="0"/>
    <x v="25"/>
    <x v="4"/>
    <x v="4"/>
    <n v="3550"/>
    <x v="0"/>
    <x v="8"/>
    <x v="3"/>
    <x v="3"/>
    <n v="1650.06"/>
    <n v="1"/>
  </r>
  <r>
    <x v="476"/>
    <x v="1"/>
    <s v="2022-2023"/>
    <x v="0"/>
    <x v="67"/>
    <x v="3"/>
    <x v="3"/>
    <n v="4551"/>
    <x v="0"/>
    <x v="15"/>
    <x v="0"/>
    <x v="0"/>
    <n v="1653.3899999999994"/>
    <n v="1"/>
  </r>
  <r>
    <x v="651"/>
    <x v="0"/>
    <s v="2023-2024"/>
    <x v="0"/>
    <x v="84"/>
    <x v="3"/>
    <x v="3"/>
    <n v="4215"/>
    <x v="0"/>
    <x v="3"/>
    <x v="8"/>
    <x v="8"/>
    <n v="1655.8599999999997"/>
    <n v="1"/>
  </r>
  <r>
    <x v="189"/>
    <x v="2"/>
    <s v="2024-2025"/>
    <x v="0"/>
    <x v="56"/>
    <x v="1"/>
    <x v="1"/>
    <n v="2795"/>
    <x v="0"/>
    <x v="11"/>
    <x v="9"/>
    <x v="9"/>
    <n v="1659.3600000000001"/>
    <n v="1"/>
  </r>
  <r>
    <x v="714"/>
    <x v="0"/>
    <s v="2023-2024"/>
    <x v="1"/>
    <x v="95"/>
    <x v="7"/>
    <x v="7"/>
    <n v="870"/>
    <x v="0"/>
    <x v="19"/>
    <x v="9"/>
    <x v="9"/>
    <n v="1666.6100000000001"/>
    <n v="1"/>
  </r>
  <r>
    <x v="627"/>
    <x v="2"/>
    <s v="2024-2025"/>
    <x v="0"/>
    <x v="33"/>
    <x v="4"/>
    <x v="4"/>
    <n v="3280"/>
    <x v="0"/>
    <x v="8"/>
    <x v="1"/>
    <x v="1"/>
    <n v="1668.9800000000002"/>
    <n v="1"/>
  </r>
  <r>
    <x v="4"/>
    <x v="0"/>
    <s v="2023-2024"/>
    <x v="1"/>
    <x v="63"/>
    <x v="1"/>
    <x v="1"/>
    <n v="2015"/>
    <x v="0"/>
    <x v="5"/>
    <x v="9"/>
    <x v="9"/>
    <n v="1676.7599999999998"/>
    <n v="1"/>
  </r>
  <r>
    <x v="493"/>
    <x v="1"/>
    <s v="2022-2023"/>
    <x v="1"/>
    <x v="35"/>
    <x v="3"/>
    <x v="3"/>
    <n v="4558"/>
    <x v="0"/>
    <x v="15"/>
    <x v="0"/>
    <x v="0"/>
    <n v="1678.2399999999998"/>
    <n v="1"/>
  </r>
  <r>
    <x v="617"/>
    <x v="2"/>
    <s v="2024-2025"/>
    <x v="0"/>
    <x v="13"/>
    <x v="1"/>
    <x v="1"/>
    <n v="2480"/>
    <x v="0"/>
    <x v="1"/>
    <x v="4"/>
    <x v="4"/>
    <n v="1679.6999999999998"/>
    <n v="1"/>
  </r>
  <r>
    <x v="603"/>
    <x v="2"/>
    <s v="2024-2025"/>
    <x v="0"/>
    <x v="42"/>
    <x v="3"/>
    <x v="3"/>
    <n v="4870"/>
    <x v="0"/>
    <x v="12"/>
    <x v="9"/>
    <x v="9"/>
    <n v="1681.4099999999999"/>
    <n v="1"/>
  </r>
  <r>
    <x v="385"/>
    <x v="1"/>
    <s v="2022-2023"/>
    <x v="1"/>
    <x v="63"/>
    <x v="1"/>
    <x v="1"/>
    <n v="2015"/>
    <x v="0"/>
    <x v="5"/>
    <x v="4"/>
    <x v="4"/>
    <n v="1685.24"/>
    <n v="1"/>
  </r>
  <r>
    <x v="499"/>
    <x v="0"/>
    <s v="2023-2024"/>
    <x v="0"/>
    <x v="56"/>
    <x v="1"/>
    <x v="1"/>
    <n v="2795"/>
    <x v="0"/>
    <x v="11"/>
    <x v="4"/>
    <x v="4"/>
    <n v="1685.32"/>
    <n v="1"/>
  </r>
  <r>
    <x v="677"/>
    <x v="0"/>
    <s v="2023-2024"/>
    <x v="0"/>
    <x v="29"/>
    <x v="4"/>
    <x v="4"/>
    <n v="3500"/>
    <x v="0"/>
    <x v="8"/>
    <x v="4"/>
    <x v="4"/>
    <n v="1694"/>
    <n v="1"/>
  </r>
  <r>
    <x v="252"/>
    <x v="1"/>
    <s v="2022-2023"/>
    <x v="1"/>
    <x v="6"/>
    <x v="0"/>
    <x v="0"/>
    <n v="6010"/>
    <x v="0"/>
    <x v="0"/>
    <x v="9"/>
    <x v="9"/>
    <n v="1695.33"/>
    <n v="1"/>
  </r>
  <r>
    <x v="76"/>
    <x v="2"/>
    <s v="2024-2025"/>
    <x v="1"/>
    <x v="39"/>
    <x v="0"/>
    <x v="0"/>
    <n v="6330"/>
    <x v="0"/>
    <x v="14"/>
    <x v="9"/>
    <x v="9"/>
    <n v="1696.4499999999998"/>
    <n v="1"/>
  </r>
  <r>
    <x v="617"/>
    <x v="2"/>
    <s v="2024-2025"/>
    <x v="0"/>
    <x v="67"/>
    <x v="3"/>
    <x v="3"/>
    <n v="4551"/>
    <x v="0"/>
    <x v="15"/>
    <x v="4"/>
    <x v="4"/>
    <n v="1700.33"/>
    <n v="1"/>
  </r>
  <r>
    <x v="566"/>
    <x v="0"/>
    <s v="2023-2024"/>
    <x v="0"/>
    <x v="60"/>
    <x v="1"/>
    <x v="1"/>
    <n v="2541"/>
    <x v="0"/>
    <x v="2"/>
    <x v="4"/>
    <x v="4"/>
    <n v="1704.66"/>
    <n v="1"/>
  </r>
  <r>
    <x v="159"/>
    <x v="0"/>
    <s v="2023-2024"/>
    <x v="0"/>
    <x v="13"/>
    <x v="1"/>
    <x v="1"/>
    <n v="2480"/>
    <x v="0"/>
    <x v="1"/>
    <x v="9"/>
    <x v="9"/>
    <n v="1710.4299999999998"/>
    <n v="1"/>
  </r>
  <r>
    <x v="380"/>
    <x v="0"/>
    <s v="2023-2024"/>
    <x v="1"/>
    <x v="24"/>
    <x v="1"/>
    <x v="1"/>
    <n v="2120"/>
    <x v="0"/>
    <x v="4"/>
    <x v="9"/>
    <x v="9"/>
    <n v="1712.8899999999999"/>
    <n v="1"/>
  </r>
  <r>
    <x v="192"/>
    <x v="1"/>
    <s v="2022-2023"/>
    <x v="0"/>
    <x v="69"/>
    <x v="4"/>
    <x v="4"/>
    <n v="3199"/>
    <x v="0"/>
    <x v="6"/>
    <x v="2"/>
    <x v="2"/>
    <n v="1717.0900000000004"/>
    <n v="1"/>
  </r>
  <r>
    <x v="727"/>
    <x v="2"/>
    <s v="2024-2025"/>
    <x v="1"/>
    <x v="34"/>
    <x v="4"/>
    <x v="4"/>
    <n v="3018"/>
    <x v="0"/>
    <x v="7"/>
    <x v="4"/>
    <x v="4"/>
    <n v="1719.85"/>
    <n v="1"/>
  </r>
  <r>
    <x v="495"/>
    <x v="2"/>
    <s v="2024-2025"/>
    <x v="1"/>
    <x v="34"/>
    <x v="4"/>
    <x v="4"/>
    <n v="3018"/>
    <x v="0"/>
    <x v="7"/>
    <x v="3"/>
    <x v="3"/>
    <n v="1721.62"/>
    <n v="1"/>
  </r>
  <r>
    <x v="376"/>
    <x v="1"/>
    <s v="2022-2023"/>
    <x v="0"/>
    <x v="6"/>
    <x v="0"/>
    <x v="0"/>
    <n v="6010"/>
    <x v="0"/>
    <x v="0"/>
    <x v="9"/>
    <x v="9"/>
    <n v="1722.97"/>
    <n v="1"/>
  </r>
  <r>
    <x v="513"/>
    <x v="2"/>
    <s v="2024-2025"/>
    <x v="0"/>
    <x v="60"/>
    <x v="1"/>
    <x v="1"/>
    <n v="2541"/>
    <x v="0"/>
    <x v="2"/>
    <x v="4"/>
    <x v="4"/>
    <n v="1724.36"/>
    <n v="1"/>
  </r>
  <r>
    <x v="176"/>
    <x v="2"/>
    <s v="2024-2025"/>
    <x v="0"/>
    <x v="26"/>
    <x v="0"/>
    <x v="0"/>
    <n v="6280"/>
    <x v="0"/>
    <x v="14"/>
    <x v="4"/>
    <x v="4"/>
    <n v="1724.3700000000001"/>
    <n v="1"/>
  </r>
  <r>
    <x v="496"/>
    <x v="2"/>
    <s v="2024-2025"/>
    <x v="0"/>
    <x v="86"/>
    <x v="0"/>
    <x v="0"/>
    <n v="6725"/>
    <x v="0"/>
    <x v="20"/>
    <x v="0"/>
    <x v="0"/>
    <n v="1725.2199999999998"/>
    <n v="1"/>
  </r>
  <r>
    <x v="616"/>
    <x v="0"/>
    <s v="2023-2024"/>
    <x v="0"/>
    <x v="80"/>
    <x v="0"/>
    <x v="0"/>
    <n v="6109"/>
    <x v="0"/>
    <x v="14"/>
    <x v="0"/>
    <x v="0"/>
    <n v="1726.45"/>
    <n v="1"/>
  </r>
  <r>
    <x v="287"/>
    <x v="0"/>
    <s v="2023-2024"/>
    <x v="1"/>
    <x v="64"/>
    <x v="1"/>
    <x v="1"/>
    <n v="2350"/>
    <x v="0"/>
    <x v="1"/>
    <x v="6"/>
    <x v="6"/>
    <n v="1739.97"/>
    <n v="1"/>
  </r>
  <r>
    <x v="493"/>
    <x v="1"/>
    <s v="2022-2023"/>
    <x v="0"/>
    <x v="5"/>
    <x v="1"/>
    <x v="1"/>
    <n v="2067"/>
    <x v="0"/>
    <x v="5"/>
    <x v="9"/>
    <x v="9"/>
    <n v="1741.8"/>
    <n v="1"/>
  </r>
  <r>
    <x v="541"/>
    <x v="0"/>
    <s v="2023-2024"/>
    <x v="1"/>
    <x v="40"/>
    <x v="4"/>
    <x v="4"/>
    <n v="3353"/>
    <x v="0"/>
    <x v="8"/>
    <x v="4"/>
    <x v="4"/>
    <n v="1744.54"/>
    <n v="1"/>
  </r>
  <r>
    <x v="58"/>
    <x v="2"/>
    <s v="2024-2025"/>
    <x v="0"/>
    <x v="60"/>
    <x v="1"/>
    <x v="1"/>
    <n v="2541"/>
    <x v="0"/>
    <x v="2"/>
    <x v="3"/>
    <x v="3"/>
    <n v="1745.6"/>
    <n v="1"/>
  </r>
  <r>
    <x v="85"/>
    <x v="2"/>
    <s v="2024-2025"/>
    <x v="1"/>
    <x v="0"/>
    <x v="0"/>
    <x v="0"/>
    <n v="6021"/>
    <x v="0"/>
    <x v="0"/>
    <x v="0"/>
    <x v="0"/>
    <n v="1746.3400000000001"/>
    <n v="1"/>
  </r>
  <r>
    <x v="9"/>
    <x v="0"/>
    <s v="2023-2024"/>
    <x v="0"/>
    <x v="92"/>
    <x v="3"/>
    <x v="3"/>
    <n v="4305"/>
    <x v="0"/>
    <x v="3"/>
    <x v="4"/>
    <x v="4"/>
    <n v="1751.7700000000002"/>
    <n v="1"/>
  </r>
  <r>
    <x v="302"/>
    <x v="0"/>
    <s v="2023-2024"/>
    <x v="0"/>
    <x v="56"/>
    <x v="1"/>
    <x v="1"/>
    <n v="2795"/>
    <x v="0"/>
    <x v="11"/>
    <x v="0"/>
    <x v="0"/>
    <n v="1754.39"/>
    <n v="1"/>
  </r>
  <r>
    <x v="588"/>
    <x v="0"/>
    <s v="2023-2024"/>
    <x v="0"/>
    <x v="4"/>
    <x v="1"/>
    <x v="1"/>
    <n v="2154"/>
    <x v="0"/>
    <x v="4"/>
    <x v="3"/>
    <x v="3"/>
    <n v="1761.7900000000002"/>
    <n v="1"/>
  </r>
  <r>
    <x v="47"/>
    <x v="2"/>
    <s v="2024-2025"/>
    <x v="0"/>
    <x v="46"/>
    <x v="3"/>
    <x v="3"/>
    <n v="4740"/>
    <x v="0"/>
    <x v="17"/>
    <x v="9"/>
    <x v="9"/>
    <n v="1764.82"/>
    <n v="1"/>
  </r>
  <r>
    <x v="616"/>
    <x v="0"/>
    <s v="2023-2024"/>
    <x v="1"/>
    <x v="39"/>
    <x v="0"/>
    <x v="0"/>
    <n v="6330"/>
    <x v="0"/>
    <x v="14"/>
    <x v="4"/>
    <x v="4"/>
    <n v="1765.1"/>
    <n v="1"/>
  </r>
  <r>
    <x v="16"/>
    <x v="1"/>
    <s v="2022-2023"/>
    <x v="0"/>
    <x v="41"/>
    <x v="5"/>
    <x v="5"/>
    <n v="7320"/>
    <x v="0"/>
    <x v="9"/>
    <x v="0"/>
    <x v="0"/>
    <n v="1765.4799999999993"/>
    <n v="1"/>
  </r>
  <r>
    <x v="5"/>
    <x v="0"/>
    <s v="2023-2024"/>
    <x v="0"/>
    <x v="49"/>
    <x v="4"/>
    <x v="4"/>
    <n v="3134"/>
    <x v="0"/>
    <x v="6"/>
    <x v="4"/>
    <x v="4"/>
    <n v="1774.84"/>
    <n v="1"/>
  </r>
  <r>
    <x v="604"/>
    <x v="2"/>
    <s v="2024-2025"/>
    <x v="0"/>
    <x v="27"/>
    <x v="4"/>
    <x v="4"/>
    <n v="3066"/>
    <x v="0"/>
    <x v="7"/>
    <x v="3"/>
    <x v="3"/>
    <n v="1778.2000000000003"/>
    <n v="1"/>
  </r>
  <r>
    <x v="564"/>
    <x v="0"/>
    <s v="2023-2024"/>
    <x v="0"/>
    <x v="28"/>
    <x v="1"/>
    <x v="1"/>
    <n v="2830"/>
    <x v="0"/>
    <x v="11"/>
    <x v="9"/>
    <x v="9"/>
    <n v="1780.1200000000001"/>
    <n v="1"/>
  </r>
  <r>
    <x v="372"/>
    <x v="0"/>
    <s v="2023-2024"/>
    <x v="1"/>
    <x v="88"/>
    <x v="6"/>
    <x v="6"/>
    <n v="5011"/>
    <x v="0"/>
    <x v="13"/>
    <x v="9"/>
    <x v="9"/>
    <n v="1784.0700000000002"/>
    <n v="1"/>
  </r>
  <r>
    <x v="42"/>
    <x v="0"/>
    <s v="2023-2024"/>
    <x v="0"/>
    <x v="76"/>
    <x v="1"/>
    <x v="1"/>
    <n v="2031"/>
    <x v="0"/>
    <x v="5"/>
    <x v="0"/>
    <x v="0"/>
    <n v="1789.2100000000003"/>
    <n v="1"/>
  </r>
  <r>
    <x v="226"/>
    <x v="0"/>
    <s v="2023-2024"/>
    <x v="1"/>
    <x v="31"/>
    <x v="1"/>
    <x v="1"/>
    <n v="2116"/>
    <x v="0"/>
    <x v="4"/>
    <x v="5"/>
    <x v="5"/>
    <n v="1791.0299999999997"/>
    <n v="1"/>
  </r>
  <r>
    <x v="198"/>
    <x v="2"/>
    <s v="2024-2025"/>
    <x v="0"/>
    <x v="23"/>
    <x v="1"/>
    <x v="1"/>
    <n v="2650"/>
    <x v="0"/>
    <x v="11"/>
    <x v="0"/>
    <x v="0"/>
    <n v="1791.4500000000003"/>
    <n v="1"/>
  </r>
  <r>
    <x v="361"/>
    <x v="2"/>
    <s v="2024-2025"/>
    <x v="1"/>
    <x v="91"/>
    <x v="1"/>
    <x v="1"/>
    <n v="2064"/>
    <x v="0"/>
    <x v="5"/>
    <x v="5"/>
    <x v="5"/>
    <n v="1793.64"/>
    <n v="1"/>
  </r>
  <r>
    <x v="271"/>
    <x v="1"/>
    <s v="2022-2023"/>
    <x v="0"/>
    <x v="12"/>
    <x v="3"/>
    <x v="3"/>
    <n v="4068"/>
    <x v="0"/>
    <x v="10"/>
    <x v="7"/>
    <x v="7"/>
    <n v="1803.82"/>
    <n v="1"/>
  </r>
  <r>
    <x v="491"/>
    <x v="0"/>
    <s v="2023-2024"/>
    <x v="0"/>
    <x v="36"/>
    <x v="4"/>
    <x v="4"/>
    <n v="3148"/>
    <x v="0"/>
    <x v="6"/>
    <x v="4"/>
    <x v="4"/>
    <n v="1807.66"/>
    <n v="1"/>
  </r>
  <r>
    <x v="693"/>
    <x v="0"/>
    <s v="2023-2024"/>
    <x v="0"/>
    <x v="76"/>
    <x v="1"/>
    <x v="1"/>
    <n v="2031"/>
    <x v="0"/>
    <x v="5"/>
    <x v="8"/>
    <x v="8"/>
    <n v="1809.2499999999998"/>
    <n v="1"/>
  </r>
  <r>
    <x v="606"/>
    <x v="0"/>
    <s v="2023-2024"/>
    <x v="1"/>
    <x v="64"/>
    <x v="1"/>
    <x v="1"/>
    <n v="2350"/>
    <x v="0"/>
    <x v="1"/>
    <x v="7"/>
    <x v="7"/>
    <n v="1810.51"/>
    <n v="1"/>
  </r>
  <r>
    <x v="194"/>
    <x v="2"/>
    <s v="2024-2025"/>
    <x v="0"/>
    <x v="7"/>
    <x v="4"/>
    <x v="4"/>
    <n v="3175"/>
    <x v="0"/>
    <x v="6"/>
    <x v="4"/>
    <x v="4"/>
    <n v="1817.0900000000001"/>
    <n v="1"/>
  </r>
  <r>
    <x v="658"/>
    <x v="2"/>
    <s v="2024-2025"/>
    <x v="0"/>
    <x v="33"/>
    <x v="4"/>
    <x v="4"/>
    <n v="3280"/>
    <x v="0"/>
    <x v="8"/>
    <x v="9"/>
    <x v="9"/>
    <n v="1821.3399999999997"/>
    <n v="1"/>
  </r>
  <r>
    <x v="35"/>
    <x v="0"/>
    <s v="2023-2024"/>
    <x v="0"/>
    <x v="36"/>
    <x v="4"/>
    <x v="4"/>
    <n v="3148"/>
    <x v="0"/>
    <x v="6"/>
    <x v="4"/>
    <x v="4"/>
    <n v="1821.5799999999997"/>
    <n v="1"/>
  </r>
  <r>
    <x v="413"/>
    <x v="2"/>
    <s v="2024-2025"/>
    <x v="0"/>
    <x v="78"/>
    <x v="1"/>
    <x v="1"/>
    <n v="2141"/>
    <x v="0"/>
    <x v="4"/>
    <x v="9"/>
    <x v="9"/>
    <n v="1825.67"/>
    <n v="1"/>
  </r>
  <r>
    <x v="572"/>
    <x v="0"/>
    <s v="2023-2024"/>
    <x v="0"/>
    <x v="47"/>
    <x v="1"/>
    <x v="1"/>
    <n v="2101"/>
    <x v="0"/>
    <x v="4"/>
    <x v="0"/>
    <x v="0"/>
    <n v="1826.9199999999998"/>
    <n v="1"/>
  </r>
  <r>
    <x v="339"/>
    <x v="2"/>
    <s v="2024-2025"/>
    <x v="0"/>
    <x v="9"/>
    <x v="4"/>
    <x v="4"/>
    <n v="3076"/>
    <x v="0"/>
    <x v="7"/>
    <x v="4"/>
    <x v="4"/>
    <n v="1828.1499999999999"/>
    <n v="1"/>
  </r>
  <r>
    <x v="546"/>
    <x v="2"/>
    <s v="2024-2025"/>
    <x v="0"/>
    <x v="45"/>
    <x v="3"/>
    <x v="3"/>
    <n v="4570"/>
    <x v="0"/>
    <x v="15"/>
    <x v="4"/>
    <x v="4"/>
    <n v="1836.5"/>
    <n v="1"/>
  </r>
  <r>
    <x v="58"/>
    <x v="2"/>
    <s v="2024-2025"/>
    <x v="0"/>
    <x v="90"/>
    <x v="3"/>
    <x v="3"/>
    <n v="4700"/>
    <x v="0"/>
    <x v="17"/>
    <x v="4"/>
    <x v="4"/>
    <n v="1839.3799999999997"/>
    <n v="1"/>
  </r>
  <r>
    <x v="201"/>
    <x v="1"/>
    <s v="2022-2023"/>
    <x v="0"/>
    <x v="85"/>
    <x v="0"/>
    <x v="0"/>
    <n v="6530"/>
    <x v="0"/>
    <x v="20"/>
    <x v="2"/>
    <x v="2"/>
    <n v="1849.1499999999999"/>
    <n v="1"/>
  </r>
  <r>
    <x v="406"/>
    <x v="2"/>
    <s v="2024-2025"/>
    <x v="0"/>
    <x v="47"/>
    <x v="1"/>
    <x v="1"/>
    <n v="2101"/>
    <x v="0"/>
    <x v="4"/>
    <x v="4"/>
    <x v="4"/>
    <n v="1851.43"/>
    <n v="1"/>
  </r>
  <r>
    <x v="237"/>
    <x v="0"/>
    <s v="2023-2024"/>
    <x v="1"/>
    <x v="11"/>
    <x v="5"/>
    <x v="5"/>
    <n v="7010"/>
    <x v="0"/>
    <x v="9"/>
    <x v="9"/>
    <x v="9"/>
    <n v="1853.17"/>
    <n v="1"/>
  </r>
  <r>
    <x v="565"/>
    <x v="1"/>
    <s v="2022-2023"/>
    <x v="0"/>
    <x v="50"/>
    <x v="4"/>
    <x v="4"/>
    <n v="3179"/>
    <x v="0"/>
    <x v="6"/>
    <x v="4"/>
    <x v="4"/>
    <n v="1854.48"/>
    <n v="1"/>
  </r>
  <r>
    <x v="298"/>
    <x v="1"/>
    <s v="2022-2023"/>
    <x v="1"/>
    <x v="75"/>
    <x v="0"/>
    <x v="0"/>
    <n v="6450"/>
    <x v="0"/>
    <x v="20"/>
    <x v="9"/>
    <x v="9"/>
    <n v="1857.1200000000001"/>
    <n v="1"/>
  </r>
  <r>
    <x v="429"/>
    <x v="1"/>
    <s v="2022-2023"/>
    <x v="0"/>
    <x v="85"/>
    <x v="0"/>
    <x v="0"/>
    <n v="6530"/>
    <x v="0"/>
    <x v="20"/>
    <x v="8"/>
    <x v="8"/>
    <n v="1859.42"/>
    <n v="1"/>
  </r>
  <r>
    <x v="140"/>
    <x v="0"/>
    <s v="2023-2024"/>
    <x v="0"/>
    <x v="27"/>
    <x v="4"/>
    <x v="4"/>
    <n v="3066"/>
    <x v="0"/>
    <x v="7"/>
    <x v="5"/>
    <x v="5"/>
    <n v="1870.0700000000002"/>
    <n v="1"/>
  </r>
  <r>
    <x v="324"/>
    <x v="0"/>
    <s v="2023-2024"/>
    <x v="1"/>
    <x v="39"/>
    <x v="0"/>
    <x v="0"/>
    <n v="6330"/>
    <x v="0"/>
    <x v="14"/>
    <x v="4"/>
    <x v="4"/>
    <n v="1870.51"/>
    <n v="1"/>
  </r>
  <r>
    <x v="120"/>
    <x v="2"/>
    <s v="2024-2025"/>
    <x v="0"/>
    <x v="37"/>
    <x v="1"/>
    <x v="1"/>
    <n v="2750"/>
    <x v="0"/>
    <x v="11"/>
    <x v="4"/>
    <x v="4"/>
    <n v="1872.8100000000002"/>
    <n v="1"/>
  </r>
  <r>
    <x v="697"/>
    <x v="1"/>
    <s v="2022-2023"/>
    <x v="0"/>
    <x v="50"/>
    <x v="4"/>
    <x v="4"/>
    <n v="3179"/>
    <x v="0"/>
    <x v="6"/>
    <x v="0"/>
    <x v="0"/>
    <n v="1878.0900000000001"/>
    <n v="1"/>
  </r>
  <r>
    <x v="10"/>
    <x v="0"/>
    <s v="2023-2024"/>
    <x v="0"/>
    <x v="52"/>
    <x v="3"/>
    <x v="3"/>
    <n v="4053"/>
    <x v="0"/>
    <x v="10"/>
    <x v="3"/>
    <x v="3"/>
    <n v="1882.03"/>
    <n v="1"/>
  </r>
  <r>
    <x v="357"/>
    <x v="0"/>
    <s v="2023-2024"/>
    <x v="0"/>
    <x v="78"/>
    <x v="1"/>
    <x v="1"/>
    <n v="2141"/>
    <x v="0"/>
    <x v="4"/>
    <x v="9"/>
    <x v="9"/>
    <n v="1884.95"/>
    <n v="1"/>
  </r>
  <r>
    <x v="205"/>
    <x v="0"/>
    <s v="2023-2024"/>
    <x v="0"/>
    <x v="74"/>
    <x v="1"/>
    <x v="1"/>
    <n v="2485"/>
    <x v="0"/>
    <x v="1"/>
    <x v="0"/>
    <x v="0"/>
    <n v="1888.4100000000003"/>
    <n v="1"/>
  </r>
  <r>
    <x v="686"/>
    <x v="1"/>
    <s v="2022-2023"/>
    <x v="0"/>
    <x v="28"/>
    <x v="1"/>
    <x v="1"/>
    <n v="2830"/>
    <x v="0"/>
    <x v="11"/>
    <x v="5"/>
    <x v="5"/>
    <n v="1890.1700000000008"/>
    <n v="1"/>
  </r>
  <r>
    <x v="92"/>
    <x v="0"/>
    <s v="2023-2024"/>
    <x v="1"/>
    <x v="65"/>
    <x v="1"/>
    <x v="1"/>
    <n v="2131"/>
    <x v="0"/>
    <x v="4"/>
    <x v="4"/>
    <x v="4"/>
    <n v="1892.6399999999999"/>
    <n v="1"/>
  </r>
  <r>
    <x v="381"/>
    <x v="0"/>
    <s v="2023-2024"/>
    <x v="0"/>
    <x v="67"/>
    <x v="3"/>
    <x v="3"/>
    <n v="4551"/>
    <x v="0"/>
    <x v="15"/>
    <x v="5"/>
    <x v="5"/>
    <n v="1893.1000000000008"/>
    <n v="1"/>
  </r>
  <r>
    <x v="162"/>
    <x v="1"/>
    <s v="2022-2023"/>
    <x v="0"/>
    <x v="2"/>
    <x v="2"/>
    <x v="2"/>
    <n v="2617"/>
    <x v="0"/>
    <x v="2"/>
    <x v="9"/>
    <x v="9"/>
    <n v="1905.38"/>
    <n v="1"/>
  </r>
  <r>
    <x v="707"/>
    <x v="1"/>
    <s v="2022-2023"/>
    <x v="0"/>
    <x v="7"/>
    <x v="4"/>
    <x v="4"/>
    <n v="3175"/>
    <x v="0"/>
    <x v="6"/>
    <x v="0"/>
    <x v="0"/>
    <n v="1905.3900000000003"/>
    <n v="1"/>
  </r>
  <r>
    <x v="183"/>
    <x v="0"/>
    <s v="2023-2024"/>
    <x v="0"/>
    <x v="54"/>
    <x v="4"/>
    <x v="4"/>
    <n v="3030"/>
    <x v="0"/>
    <x v="7"/>
    <x v="4"/>
    <x v="4"/>
    <n v="1906.3600000000001"/>
    <n v="1"/>
  </r>
  <r>
    <x v="259"/>
    <x v="2"/>
    <s v="2024-2025"/>
    <x v="0"/>
    <x v="21"/>
    <x v="3"/>
    <x v="3"/>
    <n v="4012"/>
    <x v="0"/>
    <x v="10"/>
    <x v="9"/>
    <x v="9"/>
    <n v="1913.18"/>
    <n v="1"/>
  </r>
  <r>
    <x v="494"/>
    <x v="2"/>
    <s v="2024-2025"/>
    <x v="0"/>
    <x v="51"/>
    <x v="4"/>
    <x v="4"/>
    <n v="3630"/>
    <x v="0"/>
    <x v="16"/>
    <x v="0"/>
    <x v="0"/>
    <n v="1921.9499999999998"/>
    <n v="1"/>
  </r>
  <r>
    <x v="122"/>
    <x v="1"/>
    <s v="2022-2023"/>
    <x v="0"/>
    <x v="53"/>
    <x v="3"/>
    <x v="3"/>
    <n v="4119"/>
    <x v="0"/>
    <x v="10"/>
    <x v="4"/>
    <x v="4"/>
    <n v="1925.47"/>
    <n v="1"/>
  </r>
  <r>
    <x v="442"/>
    <x v="1"/>
    <s v="2022-2023"/>
    <x v="0"/>
    <x v="29"/>
    <x v="4"/>
    <x v="4"/>
    <n v="3500"/>
    <x v="0"/>
    <x v="8"/>
    <x v="0"/>
    <x v="0"/>
    <n v="1927.9600000000003"/>
    <n v="1"/>
  </r>
  <r>
    <x v="414"/>
    <x v="0"/>
    <s v="2023-2024"/>
    <x v="0"/>
    <x v="25"/>
    <x v="4"/>
    <x v="4"/>
    <n v="3550"/>
    <x v="0"/>
    <x v="8"/>
    <x v="0"/>
    <x v="0"/>
    <n v="1930.6699999999998"/>
    <n v="1"/>
  </r>
  <r>
    <x v="233"/>
    <x v="1"/>
    <s v="2022-2023"/>
    <x v="1"/>
    <x v="22"/>
    <x v="1"/>
    <x v="1"/>
    <n v="2539"/>
    <x v="0"/>
    <x v="2"/>
    <x v="9"/>
    <x v="9"/>
    <n v="1933.56"/>
    <n v="1"/>
  </r>
  <r>
    <x v="100"/>
    <x v="0"/>
    <s v="2023-2024"/>
    <x v="0"/>
    <x v="12"/>
    <x v="3"/>
    <x v="3"/>
    <n v="4068"/>
    <x v="0"/>
    <x v="10"/>
    <x v="4"/>
    <x v="4"/>
    <n v="1942.3200000000002"/>
    <n v="1"/>
  </r>
  <r>
    <x v="459"/>
    <x v="0"/>
    <s v="2023-2024"/>
    <x v="0"/>
    <x v="94"/>
    <x v="5"/>
    <x v="5"/>
    <n v="7250"/>
    <x v="0"/>
    <x v="9"/>
    <x v="0"/>
    <x v="0"/>
    <n v="1944.79"/>
    <n v="1"/>
  </r>
  <r>
    <x v="118"/>
    <x v="1"/>
    <s v="2022-2023"/>
    <x v="0"/>
    <x v="19"/>
    <x v="1"/>
    <x v="1"/>
    <n v="2800"/>
    <x v="0"/>
    <x v="11"/>
    <x v="4"/>
    <x v="4"/>
    <n v="1945.35"/>
    <n v="1"/>
  </r>
  <r>
    <x v="612"/>
    <x v="0"/>
    <s v="2023-2024"/>
    <x v="0"/>
    <x v="48"/>
    <x v="3"/>
    <x v="3"/>
    <n v="4566"/>
    <x v="0"/>
    <x v="15"/>
    <x v="4"/>
    <x v="4"/>
    <n v="1948.58"/>
    <n v="1"/>
  </r>
  <r>
    <x v="424"/>
    <x v="0"/>
    <s v="2023-2024"/>
    <x v="0"/>
    <x v="33"/>
    <x v="4"/>
    <x v="4"/>
    <n v="3280"/>
    <x v="0"/>
    <x v="8"/>
    <x v="9"/>
    <x v="9"/>
    <n v="1952.6000000000001"/>
    <n v="1"/>
  </r>
  <r>
    <x v="721"/>
    <x v="0"/>
    <s v="2023-2024"/>
    <x v="0"/>
    <x v="4"/>
    <x v="1"/>
    <x v="1"/>
    <n v="2154"/>
    <x v="0"/>
    <x v="4"/>
    <x v="9"/>
    <x v="9"/>
    <n v="1956.56"/>
    <n v="1"/>
  </r>
  <r>
    <x v="536"/>
    <x v="1"/>
    <s v="2022-2023"/>
    <x v="0"/>
    <x v="68"/>
    <x v="7"/>
    <x v="7"/>
    <n v="800"/>
    <x v="0"/>
    <x v="19"/>
    <x v="4"/>
    <x v="4"/>
    <n v="1956.58"/>
    <n v="1"/>
  </r>
  <r>
    <x v="727"/>
    <x v="2"/>
    <s v="2024-2025"/>
    <x v="0"/>
    <x v="23"/>
    <x v="1"/>
    <x v="1"/>
    <n v="2650"/>
    <x v="0"/>
    <x v="11"/>
    <x v="4"/>
    <x v="4"/>
    <n v="1970.0800000000002"/>
    <n v="1"/>
  </r>
  <r>
    <x v="681"/>
    <x v="2"/>
    <s v="2024-2025"/>
    <x v="0"/>
    <x v="36"/>
    <x v="4"/>
    <x v="4"/>
    <n v="3148"/>
    <x v="0"/>
    <x v="6"/>
    <x v="0"/>
    <x v="0"/>
    <n v="1970.7899999999995"/>
    <n v="1"/>
  </r>
  <r>
    <x v="276"/>
    <x v="0"/>
    <s v="2023-2024"/>
    <x v="1"/>
    <x v="34"/>
    <x v="4"/>
    <x v="4"/>
    <n v="3018"/>
    <x v="0"/>
    <x v="7"/>
    <x v="8"/>
    <x v="8"/>
    <n v="1985.2800000000002"/>
    <n v="1"/>
  </r>
  <r>
    <x v="499"/>
    <x v="0"/>
    <s v="2023-2024"/>
    <x v="1"/>
    <x v="22"/>
    <x v="1"/>
    <x v="1"/>
    <n v="2539"/>
    <x v="0"/>
    <x v="2"/>
    <x v="4"/>
    <x v="4"/>
    <n v="1987.97"/>
    <n v="1"/>
  </r>
  <r>
    <x v="465"/>
    <x v="1"/>
    <s v="2022-2023"/>
    <x v="1"/>
    <x v="66"/>
    <x v="3"/>
    <x v="3"/>
    <n v="4883"/>
    <x v="0"/>
    <x v="12"/>
    <x v="0"/>
    <x v="0"/>
    <n v="1998.7800000000004"/>
    <n v="1"/>
  </r>
  <r>
    <x v="328"/>
    <x v="2"/>
    <s v="2024-2025"/>
    <x v="0"/>
    <x v="23"/>
    <x v="1"/>
    <x v="1"/>
    <n v="2650"/>
    <x v="0"/>
    <x v="11"/>
    <x v="3"/>
    <x v="3"/>
    <n v="2003.5599999999995"/>
    <n v="1"/>
  </r>
  <r>
    <x v="272"/>
    <x v="1"/>
    <s v="2022-2023"/>
    <x v="0"/>
    <x v="68"/>
    <x v="7"/>
    <x v="7"/>
    <n v="800"/>
    <x v="0"/>
    <x v="19"/>
    <x v="3"/>
    <x v="3"/>
    <n v="2004.58"/>
    <n v="1"/>
  </r>
  <r>
    <x v="550"/>
    <x v="0"/>
    <s v="2023-2024"/>
    <x v="0"/>
    <x v="5"/>
    <x v="1"/>
    <x v="1"/>
    <n v="2067"/>
    <x v="0"/>
    <x v="5"/>
    <x v="4"/>
    <x v="4"/>
    <n v="2005.3999999999999"/>
    <n v="1"/>
  </r>
  <r>
    <x v="714"/>
    <x v="0"/>
    <s v="2023-2024"/>
    <x v="0"/>
    <x v="2"/>
    <x v="2"/>
    <x v="2"/>
    <n v="2617"/>
    <x v="0"/>
    <x v="2"/>
    <x v="9"/>
    <x v="9"/>
    <n v="2006.2800000000002"/>
    <n v="1"/>
  </r>
  <r>
    <x v="702"/>
    <x v="0"/>
    <s v="2023-2024"/>
    <x v="0"/>
    <x v="19"/>
    <x v="1"/>
    <x v="1"/>
    <n v="2800"/>
    <x v="0"/>
    <x v="11"/>
    <x v="5"/>
    <x v="5"/>
    <n v="2011.12"/>
    <n v="1"/>
  </r>
  <r>
    <x v="249"/>
    <x v="1"/>
    <s v="2022-2023"/>
    <x v="0"/>
    <x v="8"/>
    <x v="1"/>
    <x v="1"/>
    <n v="2158"/>
    <x v="0"/>
    <x v="4"/>
    <x v="9"/>
    <x v="9"/>
    <n v="2013.6899999999998"/>
    <n v="1"/>
  </r>
  <r>
    <x v="339"/>
    <x v="2"/>
    <s v="2024-2025"/>
    <x v="1"/>
    <x v="63"/>
    <x v="1"/>
    <x v="1"/>
    <n v="2015"/>
    <x v="0"/>
    <x v="5"/>
    <x v="5"/>
    <x v="5"/>
    <n v="2017.0000000000005"/>
    <n v="1"/>
  </r>
  <r>
    <x v="309"/>
    <x v="0"/>
    <s v="2023-2024"/>
    <x v="1"/>
    <x v="39"/>
    <x v="0"/>
    <x v="0"/>
    <n v="6330"/>
    <x v="0"/>
    <x v="14"/>
    <x v="0"/>
    <x v="0"/>
    <n v="2022.7499999999995"/>
    <n v="1"/>
  </r>
  <r>
    <x v="41"/>
    <x v="1"/>
    <s v="2022-2023"/>
    <x v="0"/>
    <x v="67"/>
    <x v="3"/>
    <x v="3"/>
    <n v="4551"/>
    <x v="0"/>
    <x v="15"/>
    <x v="3"/>
    <x v="3"/>
    <n v="2026.4899999999998"/>
    <n v="1"/>
  </r>
  <r>
    <x v="226"/>
    <x v="0"/>
    <s v="2023-2024"/>
    <x v="0"/>
    <x v="59"/>
    <x v="3"/>
    <x v="3"/>
    <n v="4509"/>
    <x v="0"/>
    <x v="3"/>
    <x v="4"/>
    <x v="4"/>
    <n v="2028.3"/>
    <n v="1"/>
  </r>
  <r>
    <x v="572"/>
    <x v="0"/>
    <s v="2023-2024"/>
    <x v="0"/>
    <x v="53"/>
    <x v="3"/>
    <x v="3"/>
    <n v="4119"/>
    <x v="0"/>
    <x v="10"/>
    <x v="3"/>
    <x v="3"/>
    <n v="2031.5599999999997"/>
    <n v="1"/>
  </r>
  <r>
    <x v="491"/>
    <x v="0"/>
    <s v="2023-2024"/>
    <x v="0"/>
    <x v="2"/>
    <x v="2"/>
    <x v="2"/>
    <n v="2617"/>
    <x v="0"/>
    <x v="2"/>
    <x v="7"/>
    <x v="7"/>
    <n v="2032.0600000000009"/>
    <n v="1"/>
  </r>
  <r>
    <x v="215"/>
    <x v="2"/>
    <s v="2024-2025"/>
    <x v="0"/>
    <x v="57"/>
    <x v="6"/>
    <x v="6"/>
    <n v="5082"/>
    <x v="0"/>
    <x v="13"/>
    <x v="9"/>
    <x v="9"/>
    <n v="2034.7"/>
    <n v="1"/>
  </r>
  <r>
    <x v="430"/>
    <x v="0"/>
    <s v="2023-2024"/>
    <x v="0"/>
    <x v="36"/>
    <x v="4"/>
    <x v="4"/>
    <n v="3148"/>
    <x v="0"/>
    <x v="6"/>
    <x v="4"/>
    <x v="4"/>
    <n v="2036.75"/>
    <n v="1"/>
  </r>
  <r>
    <x v="713"/>
    <x v="2"/>
    <s v="2024-2025"/>
    <x v="1"/>
    <x v="40"/>
    <x v="4"/>
    <x v="4"/>
    <n v="3353"/>
    <x v="0"/>
    <x v="8"/>
    <x v="4"/>
    <x v="4"/>
    <n v="2037.5700000000002"/>
    <n v="1"/>
  </r>
  <r>
    <x v="172"/>
    <x v="1"/>
    <s v="2022-2023"/>
    <x v="1"/>
    <x v="40"/>
    <x v="4"/>
    <x v="4"/>
    <n v="3353"/>
    <x v="0"/>
    <x v="8"/>
    <x v="0"/>
    <x v="0"/>
    <n v="2043.5500000000002"/>
    <n v="1"/>
  </r>
  <r>
    <x v="311"/>
    <x v="0"/>
    <s v="2023-2024"/>
    <x v="1"/>
    <x v="27"/>
    <x v="4"/>
    <x v="4"/>
    <n v="3066"/>
    <x v="0"/>
    <x v="7"/>
    <x v="0"/>
    <x v="0"/>
    <n v="2046.0099999999998"/>
    <n v="1"/>
  </r>
  <r>
    <x v="356"/>
    <x v="0"/>
    <s v="2023-2024"/>
    <x v="0"/>
    <x v="43"/>
    <x v="1"/>
    <x v="1"/>
    <n v="2560"/>
    <x v="0"/>
    <x v="2"/>
    <x v="3"/>
    <x v="3"/>
    <n v="2050.27"/>
    <n v="1"/>
  </r>
  <r>
    <x v="706"/>
    <x v="1"/>
    <s v="2022-2023"/>
    <x v="1"/>
    <x v="34"/>
    <x v="4"/>
    <x v="4"/>
    <n v="3018"/>
    <x v="0"/>
    <x v="7"/>
    <x v="5"/>
    <x v="5"/>
    <n v="2052.5300000000007"/>
    <n v="1"/>
  </r>
  <r>
    <x v="103"/>
    <x v="1"/>
    <s v="2022-2023"/>
    <x v="0"/>
    <x v="40"/>
    <x v="4"/>
    <x v="4"/>
    <n v="3353"/>
    <x v="0"/>
    <x v="8"/>
    <x v="5"/>
    <x v="5"/>
    <n v="2054.2000000000003"/>
    <n v="1"/>
  </r>
  <r>
    <x v="688"/>
    <x v="0"/>
    <s v="2023-2024"/>
    <x v="0"/>
    <x v="52"/>
    <x v="3"/>
    <x v="3"/>
    <n v="4053"/>
    <x v="0"/>
    <x v="10"/>
    <x v="4"/>
    <x v="4"/>
    <n v="2064.2299999999996"/>
    <n v="1"/>
  </r>
  <r>
    <x v="199"/>
    <x v="0"/>
    <s v="2023-2024"/>
    <x v="0"/>
    <x v="25"/>
    <x v="4"/>
    <x v="4"/>
    <n v="3550"/>
    <x v="0"/>
    <x v="8"/>
    <x v="4"/>
    <x v="4"/>
    <n v="2070.02"/>
    <n v="1"/>
  </r>
  <r>
    <x v="226"/>
    <x v="0"/>
    <s v="2023-2024"/>
    <x v="0"/>
    <x v="19"/>
    <x v="1"/>
    <x v="1"/>
    <n v="2800"/>
    <x v="0"/>
    <x v="11"/>
    <x v="3"/>
    <x v="3"/>
    <n v="2075.1999999999998"/>
    <n v="1"/>
  </r>
  <r>
    <x v="303"/>
    <x v="1"/>
    <s v="2022-2023"/>
    <x v="1"/>
    <x v="65"/>
    <x v="1"/>
    <x v="1"/>
    <n v="2131"/>
    <x v="0"/>
    <x v="4"/>
    <x v="0"/>
    <x v="0"/>
    <n v="2075.67"/>
    <n v="1"/>
  </r>
  <r>
    <x v="31"/>
    <x v="1"/>
    <s v="2022-2023"/>
    <x v="0"/>
    <x v="55"/>
    <x v="3"/>
    <x v="3"/>
    <n v="4703"/>
    <x v="0"/>
    <x v="17"/>
    <x v="4"/>
    <x v="4"/>
    <n v="2078.84"/>
    <n v="1"/>
  </r>
  <r>
    <x v="622"/>
    <x v="0"/>
    <s v="2023-2024"/>
    <x v="0"/>
    <x v="36"/>
    <x v="4"/>
    <x v="4"/>
    <n v="3148"/>
    <x v="0"/>
    <x v="6"/>
    <x v="8"/>
    <x v="8"/>
    <n v="2084.89"/>
    <n v="1"/>
  </r>
  <r>
    <x v="6"/>
    <x v="1"/>
    <s v="2022-2023"/>
    <x v="0"/>
    <x v="78"/>
    <x v="1"/>
    <x v="1"/>
    <n v="2141"/>
    <x v="0"/>
    <x v="4"/>
    <x v="0"/>
    <x v="0"/>
    <n v="2088.8900000000003"/>
    <n v="1"/>
  </r>
  <r>
    <x v="61"/>
    <x v="1"/>
    <s v="2022-2023"/>
    <x v="0"/>
    <x v="21"/>
    <x v="3"/>
    <x v="3"/>
    <n v="4012"/>
    <x v="0"/>
    <x v="10"/>
    <x v="1"/>
    <x v="1"/>
    <n v="2096.44"/>
    <n v="1"/>
  </r>
  <r>
    <x v="464"/>
    <x v="2"/>
    <s v="2024-2025"/>
    <x v="1"/>
    <x v="31"/>
    <x v="1"/>
    <x v="1"/>
    <n v="2116"/>
    <x v="0"/>
    <x v="4"/>
    <x v="4"/>
    <x v="4"/>
    <n v="2100.3100000000004"/>
    <n v="1"/>
  </r>
  <r>
    <x v="548"/>
    <x v="1"/>
    <s v="2022-2023"/>
    <x v="0"/>
    <x v="15"/>
    <x v="1"/>
    <x v="1"/>
    <n v="2020"/>
    <x v="0"/>
    <x v="5"/>
    <x v="5"/>
    <x v="5"/>
    <n v="2102.9300000000007"/>
    <n v="1"/>
  </r>
  <r>
    <x v="537"/>
    <x v="1"/>
    <s v="2022-2023"/>
    <x v="0"/>
    <x v="53"/>
    <x v="3"/>
    <x v="3"/>
    <n v="4119"/>
    <x v="0"/>
    <x v="10"/>
    <x v="5"/>
    <x v="5"/>
    <n v="2104.5300000000007"/>
    <n v="1"/>
  </r>
  <r>
    <x v="292"/>
    <x v="0"/>
    <s v="2023-2024"/>
    <x v="0"/>
    <x v="69"/>
    <x v="4"/>
    <x v="4"/>
    <n v="3199"/>
    <x v="0"/>
    <x v="6"/>
    <x v="4"/>
    <x v="4"/>
    <n v="2109.84"/>
    <n v="1"/>
  </r>
  <r>
    <x v="243"/>
    <x v="2"/>
    <s v="2024-2025"/>
    <x v="0"/>
    <x v="12"/>
    <x v="3"/>
    <x v="3"/>
    <n v="4068"/>
    <x v="0"/>
    <x v="10"/>
    <x v="0"/>
    <x v="0"/>
    <n v="2111.92"/>
    <n v="1"/>
  </r>
  <r>
    <x v="570"/>
    <x v="0"/>
    <s v="2023-2024"/>
    <x v="1"/>
    <x v="40"/>
    <x v="4"/>
    <x v="4"/>
    <n v="3353"/>
    <x v="0"/>
    <x v="8"/>
    <x v="4"/>
    <x v="4"/>
    <n v="2117.17"/>
    <n v="1"/>
  </r>
  <r>
    <x v="726"/>
    <x v="1"/>
    <s v="2022-2023"/>
    <x v="0"/>
    <x v="47"/>
    <x v="1"/>
    <x v="1"/>
    <n v="2101"/>
    <x v="0"/>
    <x v="4"/>
    <x v="4"/>
    <x v="4"/>
    <n v="2121.4"/>
    <n v="1"/>
  </r>
  <r>
    <x v="230"/>
    <x v="1"/>
    <s v="2022-2023"/>
    <x v="0"/>
    <x v="84"/>
    <x v="3"/>
    <x v="3"/>
    <n v="4215"/>
    <x v="0"/>
    <x v="3"/>
    <x v="5"/>
    <x v="5"/>
    <n v="2139.3100000000004"/>
    <n v="1"/>
  </r>
  <r>
    <x v="137"/>
    <x v="2"/>
    <s v="2024-2025"/>
    <x v="0"/>
    <x v="81"/>
    <x v="3"/>
    <x v="3"/>
    <n v="4680"/>
    <x v="0"/>
    <x v="17"/>
    <x v="4"/>
    <x v="4"/>
    <n v="2140.92"/>
    <n v="1"/>
  </r>
  <r>
    <x v="276"/>
    <x v="0"/>
    <s v="2023-2024"/>
    <x v="0"/>
    <x v="40"/>
    <x v="4"/>
    <x v="4"/>
    <n v="3353"/>
    <x v="0"/>
    <x v="8"/>
    <x v="3"/>
    <x v="3"/>
    <n v="2150.0699999999997"/>
    <n v="1"/>
  </r>
  <r>
    <x v="483"/>
    <x v="0"/>
    <s v="2023-2024"/>
    <x v="1"/>
    <x v="63"/>
    <x v="1"/>
    <x v="1"/>
    <n v="2015"/>
    <x v="0"/>
    <x v="5"/>
    <x v="9"/>
    <x v="9"/>
    <n v="2150.67"/>
    <n v="1"/>
  </r>
  <r>
    <x v="179"/>
    <x v="0"/>
    <s v="2023-2024"/>
    <x v="0"/>
    <x v="33"/>
    <x v="4"/>
    <x v="4"/>
    <n v="3280"/>
    <x v="0"/>
    <x v="8"/>
    <x v="9"/>
    <x v="9"/>
    <n v="2151.63"/>
    <n v="1"/>
  </r>
  <r>
    <x v="235"/>
    <x v="1"/>
    <s v="2022-2023"/>
    <x v="0"/>
    <x v="43"/>
    <x v="1"/>
    <x v="1"/>
    <n v="2560"/>
    <x v="0"/>
    <x v="2"/>
    <x v="4"/>
    <x v="4"/>
    <n v="2156.38"/>
    <n v="1"/>
  </r>
  <r>
    <x v="332"/>
    <x v="0"/>
    <s v="2023-2024"/>
    <x v="1"/>
    <x v="64"/>
    <x v="1"/>
    <x v="1"/>
    <n v="2350"/>
    <x v="0"/>
    <x v="1"/>
    <x v="4"/>
    <x v="4"/>
    <n v="2156.83"/>
    <n v="1"/>
  </r>
  <r>
    <x v="594"/>
    <x v="1"/>
    <s v="2022-2023"/>
    <x v="0"/>
    <x v="41"/>
    <x v="5"/>
    <x v="5"/>
    <n v="7320"/>
    <x v="0"/>
    <x v="9"/>
    <x v="4"/>
    <x v="4"/>
    <n v="2156.9399999999996"/>
    <n v="1"/>
  </r>
  <r>
    <x v="119"/>
    <x v="0"/>
    <s v="2023-2024"/>
    <x v="0"/>
    <x v="28"/>
    <x v="1"/>
    <x v="1"/>
    <n v="2830"/>
    <x v="0"/>
    <x v="11"/>
    <x v="4"/>
    <x v="4"/>
    <n v="2169.37"/>
    <n v="1"/>
  </r>
  <r>
    <x v="320"/>
    <x v="2"/>
    <s v="2024-2025"/>
    <x v="0"/>
    <x v="60"/>
    <x v="1"/>
    <x v="1"/>
    <n v="2541"/>
    <x v="0"/>
    <x v="2"/>
    <x v="5"/>
    <x v="5"/>
    <n v="2171.88"/>
    <n v="1"/>
  </r>
  <r>
    <x v="458"/>
    <x v="2"/>
    <s v="2024-2025"/>
    <x v="0"/>
    <x v="1"/>
    <x v="1"/>
    <x v="1"/>
    <n v="2478"/>
    <x v="0"/>
    <x v="1"/>
    <x v="9"/>
    <x v="9"/>
    <n v="2181.59"/>
    <n v="1"/>
  </r>
  <r>
    <x v="243"/>
    <x v="2"/>
    <s v="2024-2025"/>
    <x v="1"/>
    <x v="0"/>
    <x v="0"/>
    <x v="0"/>
    <n v="6021"/>
    <x v="0"/>
    <x v="0"/>
    <x v="4"/>
    <x v="4"/>
    <n v="2190.23"/>
    <n v="1"/>
  </r>
  <r>
    <x v="215"/>
    <x v="2"/>
    <s v="2024-2025"/>
    <x v="0"/>
    <x v="60"/>
    <x v="1"/>
    <x v="1"/>
    <n v="2541"/>
    <x v="0"/>
    <x v="2"/>
    <x v="9"/>
    <x v="9"/>
    <n v="2200.87"/>
    <n v="1"/>
  </r>
  <r>
    <x v="444"/>
    <x v="0"/>
    <s v="2023-2024"/>
    <x v="0"/>
    <x v="25"/>
    <x v="4"/>
    <x v="4"/>
    <n v="3550"/>
    <x v="0"/>
    <x v="8"/>
    <x v="5"/>
    <x v="5"/>
    <n v="2202.71"/>
    <n v="1"/>
  </r>
  <r>
    <x v="563"/>
    <x v="0"/>
    <s v="2023-2024"/>
    <x v="0"/>
    <x v="15"/>
    <x v="1"/>
    <x v="1"/>
    <n v="2020"/>
    <x v="0"/>
    <x v="5"/>
    <x v="7"/>
    <x v="7"/>
    <n v="2210.1600000000008"/>
    <n v="1"/>
  </r>
  <r>
    <x v="105"/>
    <x v="0"/>
    <s v="2023-2024"/>
    <x v="0"/>
    <x v="68"/>
    <x v="7"/>
    <x v="7"/>
    <n v="800"/>
    <x v="0"/>
    <x v="19"/>
    <x v="4"/>
    <x v="4"/>
    <n v="2210.5899999999997"/>
    <n v="1"/>
  </r>
  <r>
    <x v="3"/>
    <x v="0"/>
    <s v="2023-2024"/>
    <x v="0"/>
    <x v="59"/>
    <x v="3"/>
    <x v="3"/>
    <n v="4509"/>
    <x v="0"/>
    <x v="3"/>
    <x v="5"/>
    <x v="5"/>
    <n v="2217.2600000000007"/>
    <n v="1"/>
  </r>
  <r>
    <x v="342"/>
    <x v="0"/>
    <s v="2023-2024"/>
    <x v="0"/>
    <x v="35"/>
    <x v="3"/>
    <x v="3"/>
    <n v="4558"/>
    <x v="0"/>
    <x v="15"/>
    <x v="3"/>
    <x v="3"/>
    <n v="2248.13"/>
    <n v="1"/>
  </r>
  <r>
    <x v="602"/>
    <x v="0"/>
    <s v="2023-2024"/>
    <x v="0"/>
    <x v="73"/>
    <x v="6"/>
    <x v="6"/>
    <n v="5607"/>
    <x v="0"/>
    <x v="18"/>
    <x v="4"/>
    <x v="4"/>
    <n v="2257.4"/>
    <n v="1"/>
  </r>
  <r>
    <x v="129"/>
    <x v="0"/>
    <s v="2023-2024"/>
    <x v="0"/>
    <x v="52"/>
    <x v="3"/>
    <x v="3"/>
    <n v="4053"/>
    <x v="0"/>
    <x v="10"/>
    <x v="4"/>
    <x v="4"/>
    <n v="2265.1299999999997"/>
    <n v="1"/>
  </r>
  <r>
    <x v="396"/>
    <x v="0"/>
    <s v="2023-2024"/>
    <x v="0"/>
    <x v="7"/>
    <x v="4"/>
    <x v="4"/>
    <n v="3175"/>
    <x v="0"/>
    <x v="6"/>
    <x v="5"/>
    <x v="5"/>
    <n v="2268.6199999999994"/>
    <n v="1"/>
  </r>
  <r>
    <x v="381"/>
    <x v="0"/>
    <s v="2023-2024"/>
    <x v="0"/>
    <x v="82"/>
    <x v="3"/>
    <x v="3"/>
    <n v="4655"/>
    <x v="0"/>
    <x v="17"/>
    <x v="4"/>
    <x v="4"/>
    <n v="2275"/>
    <n v="1"/>
  </r>
  <r>
    <x v="505"/>
    <x v="1"/>
    <s v="2022-2023"/>
    <x v="0"/>
    <x v="8"/>
    <x v="1"/>
    <x v="1"/>
    <n v="2158"/>
    <x v="0"/>
    <x v="4"/>
    <x v="1"/>
    <x v="1"/>
    <n v="2283.9499999999998"/>
    <n v="1"/>
  </r>
  <r>
    <x v="720"/>
    <x v="0"/>
    <s v="2023-2024"/>
    <x v="0"/>
    <x v="44"/>
    <x v="4"/>
    <x v="4"/>
    <n v="3977"/>
    <x v="0"/>
    <x v="16"/>
    <x v="4"/>
    <x v="4"/>
    <n v="2302.0500000000002"/>
    <n v="1"/>
  </r>
  <r>
    <x v="276"/>
    <x v="0"/>
    <s v="2023-2024"/>
    <x v="0"/>
    <x v="5"/>
    <x v="1"/>
    <x v="1"/>
    <n v="2067"/>
    <x v="0"/>
    <x v="5"/>
    <x v="9"/>
    <x v="9"/>
    <n v="2324.2400000000002"/>
    <n v="1"/>
  </r>
  <r>
    <x v="460"/>
    <x v="1"/>
    <s v="2022-2023"/>
    <x v="0"/>
    <x v="36"/>
    <x v="4"/>
    <x v="4"/>
    <n v="3148"/>
    <x v="0"/>
    <x v="6"/>
    <x v="5"/>
    <x v="5"/>
    <n v="2327.4299999999998"/>
    <n v="1"/>
  </r>
  <r>
    <x v="666"/>
    <x v="2"/>
    <s v="2024-2025"/>
    <x v="0"/>
    <x v="9"/>
    <x v="4"/>
    <x v="4"/>
    <n v="3076"/>
    <x v="0"/>
    <x v="7"/>
    <x v="3"/>
    <x v="3"/>
    <n v="2327.5600000000004"/>
    <n v="1"/>
  </r>
  <r>
    <x v="651"/>
    <x v="0"/>
    <s v="2023-2024"/>
    <x v="0"/>
    <x v="15"/>
    <x v="1"/>
    <x v="1"/>
    <n v="2020"/>
    <x v="0"/>
    <x v="5"/>
    <x v="4"/>
    <x v="4"/>
    <n v="2329.8199999999997"/>
    <n v="1"/>
  </r>
  <r>
    <x v="335"/>
    <x v="1"/>
    <s v="2022-2023"/>
    <x v="0"/>
    <x v="43"/>
    <x v="1"/>
    <x v="1"/>
    <n v="2560"/>
    <x v="0"/>
    <x v="2"/>
    <x v="0"/>
    <x v="0"/>
    <n v="2330.86"/>
    <n v="1"/>
  </r>
  <r>
    <x v="480"/>
    <x v="0"/>
    <s v="2023-2024"/>
    <x v="0"/>
    <x v="72"/>
    <x v="4"/>
    <x v="4"/>
    <n v="3931"/>
    <x v="0"/>
    <x v="16"/>
    <x v="4"/>
    <x v="4"/>
    <n v="2333.7799999999997"/>
    <n v="1"/>
  </r>
  <r>
    <x v="477"/>
    <x v="1"/>
    <s v="2022-2023"/>
    <x v="1"/>
    <x v="31"/>
    <x v="1"/>
    <x v="1"/>
    <n v="2116"/>
    <x v="0"/>
    <x v="4"/>
    <x v="7"/>
    <x v="7"/>
    <n v="2342.4600000000005"/>
    <n v="1"/>
  </r>
  <r>
    <x v="168"/>
    <x v="0"/>
    <s v="2023-2024"/>
    <x v="1"/>
    <x v="64"/>
    <x v="1"/>
    <x v="1"/>
    <n v="2350"/>
    <x v="0"/>
    <x v="1"/>
    <x v="0"/>
    <x v="0"/>
    <n v="2346.41"/>
    <n v="1"/>
  </r>
  <r>
    <x v="409"/>
    <x v="0"/>
    <s v="2023-2024"/>
    <x v="1"/>
    <x v="27"/>
    <x v="4"/>
    <x v="4"/>
    <n v="3066"/>
    <x v="0"/>
    <x v="7"/>
    <x v="4"/>
    <x v="4"/>
    <n v="2351.94"/>
    <n v="1"/>
  </r>
  <r>
    <x v="174"/>
    <x v="0"/>
    <s v="2023-2024"/>
    <x v="1"/>
    <x v="14"/>
    <x v="1"/>
    <x v="1"/>
    <n v="2790"/>
    <x v="0"/>
    <x v="11"/>
    <x v="0"/>
    <x v="0"/>
    <n v="2356.7299999999996"/>
    <n v="1"/>
  </r>
  <r>
    <x v="725"/>
    <x v="0"/>
    <s v="2023-2024"/>
    <x v="0"/>
    <x v="59"/>
    <x v="3"/>
    <x v="3"/>
    <n v="4509"/>
    <x v="0"/>
    <x v="3"/>
    <x v="9"/>
    <x v="9"/>
    <n v="2366.3100000000004"/>
    <n v="1"/>
  </r>
  <r>
    <x v="356"/>
    <x v="0"/>
    <s v="2023-2024"/>
    <x v="0"/>
    <x v="42"/>
    <x v="3"/>
    <x v="3"/>
    <n v="4870"/>
    <x v="0"/>
    <x v="12"/>
    <x v="4"/>
    <x v="4"/>
    <n v="2367.54"/>
    <n v="1"/>
  </r>
  <r>
    <x v="72"/>
    <x v="2"/>
    <s v="2024-2025"/>
    <x v="0"/>
    <x v="51"/>
    <x v="4"/>
    <x v="4"/>
    <n v="3630"/>
    <x v="0"/>
    <x v="16"/>
    <x v="4"/>
    <x v="4"/>
    <n v="2385.3700000000003"/>
    <n v="1"/>
  </r>
  <r>
    <x v="471"/>
    <x v="2"/>
    <s v="2024-2025"/>
    <x v="0"/>
    <x v="57"/>
    <x v="6"/>
    <x v="6"/>
    <n v="5082"/>
    <x v="0"/>
    <x v="13"/>
    <x v="4"/>
    <x v="4"/>
    <n v="2390.21"/>
    <n v="1"/>
  </r>
  <r>
    <x v="109"/>
    <x v="0"/>
    <s v="2023-2024"/>
    <x v="0"/>
    <x v="60"/>
    <x v="1"/>
    <x v="1"/>
    <n v="2541"/>
    <x v="0"/>
    <x v="2"/>
    <x v="4"/>
    <x v="4"/>
    <n v="2394.2199999999993"/>
    <n v="1"/>
  </r>
  <r>
    <x v="533"/>
    <x v="1"/>
    <s v="2022-2023"/>
    <x v="0"/>
    <x v="84"/>
    <x v="3"/>
    <x v="3"/>
    <n v="4215"/>
    <x v="0"/>
    <x v="3"/>
    <x v="4"/>
    <x v="4"/>
    <n v="2400.2299999999996"/>
    <n v="1"/>
  </r>
  <r>
    <x v="258"/>
    <x v="0"/>
    <s v="2023-2024"/>
    <x v="1"/>
    <x v="91"/>
    <x v="1"/>
    <x v="1"/>
    <n v="2064"/>
    <x v="0"/>
    <x v="5"/>
    <x v="0"/>
    <x v="0"/>
    <n v="2406.17"/>
    <n v="1"/>
  </r>
  <r>
    <x v="648"/>
    <x v="1"/>
    <s v="2022-2023"/>
    <x v="1"/>
    <x v="35"/>
    <x v="3"/>
    <x v="3"/>
    <n v="4558"/>
    <x v="0"/>
    <x v="15"/>
    <x v="4"/>
    <x v="4"/>
    <n v="2414.8599999999997"/>
    <n v="1"/>
  </r>
  <r>
    <x v="242"/>
    <x v="1"/>
    <s v="2022-2023"/>
    <x v="0"/>
    <x v="85"/>
    <x v="0"/>
    <x v="0"/>
    <n v="6530"/>
    <x v="0"/>
    <x v="20"/>
    <x v="5"/>
    <x v="5"/>
    <n v="2416.1600000000008"/>
    <n v="1"/>
  </r>
  <r>
    <x v="453"/>
    <x v="0"/>
    <s v="2023-2024"/>
    <x v="0"/>
    <x v="79"/>
    <x v="6"/>
    <x v="6"/>
    <n v="5290"/>
    <x v="0"/>
    <x v="18"/>
    <x v="4"/>
    <x v="4"/>
    <n v="2439.5699999999993"/>
    <n v="1"/>
  </r>
  <r>
    <x v="352"/>
    <x v="0"/>
    <s v="2023-2024"/>
    <x v="1"/>
    <x v="35"/>
    <x v="3"/>
    <x v="3"/>
    <n v="4558"/>
    <x v="0"/>
    <x v="15"/>
    <x v="5"/>
    <x v="5"/>
    <n v="2440.4200000000014"/>
    <n v="1"/>
  </r>
  <r>
    <x v="681"/>
    <x v="2"/>
    <s v="2024-2025"/>
    <x v="0"/>
    <x v="57"/>
    <x v="6"/>
    <x v="6"/>
    <n v="5082"/>
    <x v="0"/>
    <x v="13"/>
    <x v="0"/>
    <x v="0"/>
    <n v="2452.8799999999997"/>
    <n v="1"/>
  </r>
  <r>
    <x v="608"/>
    <x v="2"/>
    <s v="2024-2025"/>
    <x v="0"/>
    <x v="13"/>
    <x v="1"/>
    <x v="1"/>
    <n v="2480"/>
    <x v="0"/>
    <x v="1"/>
    <x v="8"/>
    <x v="8"/>
    <n v="2463.4100000000003"/>
    <n v="1"/>
  </r>
  <r>
    <x v="314"/>
    <x v="0"/>
    <s v="2023-2024"/>
    <x v="1"/>
    <x v="31"/>
    <x v="1"/>
    <x v="1"/>
    <n v="2116"/>
    <x v="0"/>
    <x v="4"/>
    <x v="7"/>
    <x v="7"/>
    <n v="2482.550000000002"/>
    <n v="1"/>
  </r>
  <r>
    <x v="352"/>
    <x v="0"/>
    <s v="2023-2024"/>
    <x v="0"/>
    <x v="43"/>
    <x v="1"/>
    <x v="1"/>
    <n v="2560"/>
    <x v="0"/>
    <x v="2"/>
    <x v="8"/>
    <x v="8"/>
    <n v="2485.3600000000006"/>
    <n v="1"/>
  </r>
  <r>
    <x v="432"/>
    <x v="0"/>
    <s v="2023-2024"/>
    <x v="0"/>
    <x v="9"/>
    <x v="4"/>
    <x v="4"/>
    <n v="3076"/>
    <x v="0"/>
    <x v="7"/>
    <x v="7"/>
    <x v="7"/>
    <n v="2485.4400000000028"/>
    <n v="1"/>
  </r>
  <r>
    <x v="323"/>
    <x v="0"/>
    <s v="2023-2024"/>
    <x v="0"/>
    <x v="23"/>
    <x v="1"/>
    <x v="1"/>
    <n v="2650"/>
    <x v="0"/>
    <x v="11"/>
    <x v="5"/>
    <x v="5"/>
    <n v="2494.33"/>
    <n v="1"/>
  </r>
  <r>
    <x v="402"/>
    <x v="0"/>
    <s v="2023-2024"/>
    <x v="0"/>
    <x v="7"/>
    <x v="4"/>
    <x v="4"/>
    <n v="3175"/>
    <x v="0"/>
    <x v="6"/>
    <x v="3"/>
    <x v="3"/>
    <n v="2494.4300000000003"/>
    <n v="1"/>
  </r>
  <r>
    <x v="75"/>
    <x v="2"/>
    <s v="2024-2025"/>
    <x v="0"/>
    <x v="12"/>
    <x v="3"/>
    <x v="3"/>
    <n v="4068"/>
    <x v="0"/>
    <x v="10"/>
    <x v="9"/>
    <x v="9"/>
    <n v="2507.75"/>
    <n v="1"/>
  </r>
  <r>
    <x v="210"/>
    <x v="0"/>
    <s v="2023-2024"/>
    <x v="1"/>
    <x v="66"/>
    <x v="3"/>
    <x v="3"/>
    <n v="4883"/>
    <x v="0"/>
    <x v="12"/>
    <x v="4"/>
    <x v="4"/>
    <n v="2528.04"/>
    <n v="1"/>
  </r>
  <r>
    <x v="236"/>
    <x v="0"/>
    <s v="2023-2024"/>
    <x v="0"/>
    <x v="15"/>
    <x v="1"/>
    <x v="1"/>
    <n v="2020"/>
    <x v="0"/>
    <x v="5"/>
    <x v="9"/>
    <x v="9"/>
    <n v="2537.39"/>
    <n v="1"/>
  </r>
  <r>
    <x v="607"/>
    <x v="0"/>
    <s v="2023-2024"/>
    <x v="0"/>
    <x v="15"/>
    <x v="1"/>
    <x v="1"/>
    <n v="2020"/>
    <x v="0"/>
    <x v="5"/>
    <x v="1"/>
    <x v="1"/>
    <n v="2537.63"/>
    <n v="1"/>
  </r>
  <r>
    <x v="662"/>
    <x v="2"/>
    <s v="2024-2025"/>
    <x v="1"/>
    <x v="65"/>
    <x v="1"/>
    <x v="1"/>
    <n v="2131"/>
    <x v="0"/>
    <x v="4"/>
    <x v="9"/>
    <x v="9"/>
    <n v="2544.1800000000003"/>
    <n v="1"/>
  </r>
  <r>
    <x v="120"/>
    <x v="2"/>
    <s v="2024-2025"/>
    <x v="0"/>
    <x v="53"/>
    <x v="3"/>
    <x v="3"/>
    <n v="4119"/>
    <x v="0"/>
    <x v="10"/>
    <x v="0"/>
    <x v="0"/>
    <n v="2545.48"/>
    <n v="1"/>
  </r>
  <r>
    <x v="476"/>
    <x v="1"/>
    <s v="2022-2023"/>
    <x v="0"/>
    <x v="12"/>
    <x v="3"/>
    <x v="3"/>
    <n v="4068"/>
    <x v="0"/>
    <x v="10"/>
    <x v="5"/>
    <x v="5"/>
    <n v="2547.4100000000003"/>
    <n v="1"/>
  </r>
  <r>
    <x v="358"/>
    <x v="1"/>
    <s v="2022-2023"/>
    <x v="0"/>
    <x v="13"/>
    <x v="1"/>
    <x v="1"/>
    <n v="2480"/>
    <x v="0"/>
    <x v="1"/>
    <x v="5"/>
    <x v="5"/>
    <n v="2554.5700000000006"/>
    <n v="1"/>
  </r>
  <r>
    <x v="135"/>
    <x v="0"/>
    <s v="2023-2024"/>
    <x v="0"/>
    <x v="46"/>
    <x v="3"/>
    <x v="3"/>
    <n v="4740"/>
    <x v="0"/>
    <x v="17"/>
    <x v="4"/>
    <x v="4"/>
    <n v="2556.1799999999998"/>
    <n v="1"/>
  </r>
  <r>
    <x v="296"/>
    <x v="0"/>
    <s v="2023-2024"/>
    <x v="0"/>
    <x v="7"/>
    <x v="4"/>
    <x v="4"/>
    <n v="3175"/>
    <x v="0"/>
    <x v="6"/>
    <x v="4"/>
    <x v="4"/>
    <n v="2558.73"/>
    <n v="1"/>
  </r>
  <r>
    <x v="414"/>
    <x v="0"/>
    <s v="2023-2024"/>
    <x v="0"/>
    <x v="30"/>
    <x v="4"/>
    <x v="4"/>
    <n v="3131"/>
    <x v="0"/>
    <x v="6"/>
    <x v="4"/>
    <x v="4"/>
    <n v="2560.0500000000002"/>
    <n v="1"/>
  </r>
  <r>
    <x v="641"/>
    <x v="0"/>
    <s v="2023-2024"/>
    <x v="0"/>
    <x v="96"/>
    <x v="4"/>
    <x v="4"/>
    <n v="3690"/>
    <x v="0"/>
    <x v="16"/>
    <x v="0"/>
    <x v="0"/>
    <n v="2567.6099999999992"/>
    <n v="1"/>
  </r>
  <r>
    <x v="395"/>
    <x v="1"/>
    <s v="2022-2023"/>
    <x v="0"/>
    <x v="15"/>
    <x v="1"/>
    <x v="1"/>
    <n v="2020"/>
    <x v="0"/>
    <x v="5"/>
    <x v="0"/>
    <x v="0"/>
    <n v="2570.690000000001"/>
    <n v="1"/>
  </r>
  <r>
    <x v="106"/>
    <x v="0"/>
    <s v="2023-2024"/>
    <x v="0"/>
    <x v="17"/>
    <x v="3"/>
    <x v="3"/>
    <n v="4825"/>
    <x v="0"/>
    <x v="12"/>
    <x v="4"/>
    <x v="4"/>
    <n v="2571.8999999999992"/>
    <n v="1"/>
  </r>
  <r>
    <x v="616"/>
    <x v="0"/>
    <s v="2023-2024"/>
    <x v="0"/>
    <x v="19"/>
    <x v="1"/>
    <x v="1"/>
    <n v="2800"/>
    <x v="0"/>
    <x v="11"/>
    <x v="4"/>
    <x v="4"/>
    <n v="2576.2599999999998"/>
    <n v="1"/>
  </r>
  <r>
    <x v="355"/>
    <x v="0"/>
    <s v="2023-2024"/>
    <x v="0"/>
    <x v="19"/>
    <x v="1"/>
    <x v="1"/>
    <n v="2800"/>
    <x v="0"/>
    <x v="11"/>
    <x v="7"/>
    <x v="7"/>
    <n v="2593.0200000000018"/>
    <n v="1"/>
  </r>
  <r>
    <x v="210"/>
    <x v="0"/>
    <s v="2023-2024"/>
    <x v="0"/>
    <x v="84"/>
    <x v="3"/>
    <x v="3"/>
    <n v="4215"/>
    <x v="0"/>
    <x v="3"/>
    <x v="7"/>
    <x v="7"/>
    <n v="2601.7200000000016"/>
    <n v="1"/>
  </r>
  <r>
    <x v="433"/>
    <x v="0"/>
    <s v="2023-2024"/>
    <x v="1"/>
    <x v="39"/>
    <x v="0"/>
    <x v="0"/>
    <n v="6330"/>
    <x v="0"/>
    <x v="14"/>
    <x v="4"/>
    <x v="4"/>
    <n v="2604.84"/>
    <n v="1"/>
  </r>
  <r>
    <x v="543"/>
    <x v="0"/>
    <s v="2023-2024"/>
    <x v="0"/>
    <x v="60"/>
    <x v="1"/>
    <x v="1"/>
    <n v="2541"/>
    <x v="0"/>
    <x v="2"/>
    <x v="4"/>
    <x v="4"/>
    <n v="2608.59"/>
    <n v="1"/>
  </r>
  <r>
    <x v="279"/>
    <x v="2"/>
    <s v="2024-2025"/>
    <x v="0"/>
    <x v="69"/>
    <x v="4"/>
    <x v="4"/>
    <n v="3199"/>
    <x v="0"/>
    <x v="6"/>
    <x v="3"/>
    <x v="3"/>
    <n v="2614.2999999999997"/>
    <n v="1"/>
  </r>
  <r>
    <x v="112"/>
    <x v="0"/>
    <s v="2023-2024"/>
    <x v="0"/>
    <x v="28"/>
    <x v="1"/>
    <x v="1"/>
    <n v="2830"/>
    <x v="0"/>
    <x v="11"/>
    <x v="4"/>
    <x v="4"/>
    <n v="2621.51"/>
    <n v="1"/>
  </r>
  <r>
    <x v="689"/>
    <x v="1"/>
    <s v="2022-2023"/>
    <x v="0"/>
    <x v="93"/>
    <x v="4"/>
    <x v="4"/>
    <n v="3915"/>
    <x v="0"/>
    <x v="16"/>
    <x v="4"/>
    <x v="4"/>
    <n v="2625.1799999999989"/>
    <n v="1"/>
  </r>
  <r>
    <x v="581"/>
    <x v="0"/>
    <s v="2023-2024"/>
    <x v="0"/>
    <x v="10"/>
    <x v="4"/>
    <x v="4"/>
    <n v="3551"/>
    <x v="0"/>
    <x v="8"/>
    <x v="7"/>
    <x v="7"/>
    <n v="2628.3700000000044"/>
    <n v="1"/>
  </r>
  <r>
    <x v="63"/>
    <x v="1"/>
    <s v="2022-2023"/>
    <x v="0"/>
    <x v="53"/>
    <x v="3"/>
    <x v="3"/>
    <n v="4119"/>
    <x v="0"/>
    <x v="10"/>
    <x v="4"/>
    <x v="4"/>
    <n v="2631.58"/>
    <n v="1"/>
  </r>
  <r>
    <x v="463"/>
    <x v="0"/>
    <s v="2023-2024"/>
    <x v="0"/>
    <x v="21"/>
    <x v="3"/>
    <x v="3"/>
    <n v="4012"/>
    <x v="0"/>
    <x v="10"/>
    <x v="0"/>
    <x v="0"/>
    <n v="2653.0699999999993"/>
    <n v="1"/>
  </r>
  <r>
    <x v="603"/>
    <x v="2"/>
    <s v="2024-2025"/>
    <x v="0"/>
    <x v="68"/>
    <x v="7"/>
    <x v="7"/>
    <n v="800"/>
    <x v="0"/>
    <x v="19"/>
    <x v="9"/>
    <x v="9"/>
    <n v="2654.02"/>
    <n v="1"/>
  </r>
  <r>
    <x v="621"/>
    <x v="0"/>
    <s v="2023-2024"/>
    <x v="0"/>
    <x v="89"/>
    <x v="4"/>
    <x v="4"/>
    <n v="3136"/>
    <x v="0"/>
    <x v="6"/>
    <x v="4"/>
    <x v="4"/>
    <n v="2657.48"/>
    <n v="1"/>
  </r>
  <r>
    <x v="270"/>
    <x v="0"/>
    <s v="2023-2024"/>
    <x v="0"/>
    <x v="53"/>
    <x v="3"/>
    <x v="3"/>
    <n v="4119"/>
    <x v="0"/>
    <x v="10"/>
    <x v="4"/>
    <x v="4"/>
    <n v="2670.66"/>
    <n v="1"/>
  </r>
  <r>
    <x v="645"/>
    <x v="0"/>
    <s v="2023-2024"/>
    <x v="0"/>
    <x v="5"/>
    <x v="1"/>
    <x v="1"/>
    <n v="2067"/>
    <x v="0"/>
    <x v="5"/>
    <x v="4"/>
    <x v="4"/>
    <n v="2677.43"/>
    <n v="1"/>
  </r>
  <r>
    <x v="612"/>
    <x v="0"/>
    <s v="2023-2024"/>
    <x v="0"/>
    <x v="8"/>
    <x v="1"/>
    <x v="1"/>
    <n v="2158"/>
    <x v="0"/>
    <x v="4"/>
    <x v="4"/>
    <x v="4"/>
    <n v="2682.1099999999997"/>
    <n v="1"/>
  </r>
  <r>
    <x v="688"/>
    <x v="0"/>
    <s v="2023-2024"/>
    <x v="0"/>
    <x v="69"/>
    <x v="4"/>
    <x v="4"/>
    <n v="3199"/>
    <x v="0"/>
    <x v="6"/>
    <x v="4"/>
    <x v="4"/>
    <n v="2682.17"/>
    <n v="1"/>
  </r>
  <r>
    <x v="133"/>
    <x v="1"/>
    <s v="2022-2023"/>
    <x v="0"/>
    <x v="69"/>
    <x v="4"/>
    <x v="4"/>
    <n v="3199"/>
    <x v="0"/>
    <x v="6"/>
    <x v="8"/>
    <x v="8"/>
    <n v="2690.3299999999995"/>
    <n v="1"/>
  </r>
  <r>
    <x v="310"/>
    <x v="0"/>
    <s v="2023-2024"/>
    <x v="0"/>
    <x v="7"/>
    <x v="4"/>
    <x v="4"/>
    <n v="3175"/>
    <x v="0"/>
    <x v="6"/>
    <x v="4"/>
    <x v="4"/>
    <n v="2692.99"/>
    <n v="1"/>
  </r>
  <r>
    <x v="115"/>
    <x v="0"/>
    <s v="2023-2024"/>
    <x v="0"/>
    <x v="4"/>
    <x v="1"/>
    <x v="1"/>
    <n v="2154"/>
    <x v="0"/>
    <x v="4"/>
    <x v="4"/>
    <x v="4"/>
    <n v="2699.6499999999996"/>
    <n v="1"/>
  </r>
  <r>
    <x v="715"/>
    <x v="2"/>
    <s v="2024-2025"/>
    <x v="0"/>
    <x v="40"/>
    <x v="4"/>
    <x v="4"/>
    <n v="3353"/>
    <x v="0"/>
    <x v="8"/>
    <x v="4"/>
    <x v="4"/>
    <n v="2709.6000000000008"/>
    <n v="1"/>
  </r>
  <r>
    <x v="24"/>
    <x v="0"/>
    <s v="2023-2024"/>
    <x v="0"/>
    <x v="47"/>
    <x v="1"/>
    <x v="1"/>
    <n v="2101"/>
    <x v="0"/>
    <x v="4"/>
    <x v="9"/>
    <x v="9"/>
    <n v="2715.92"/>
    <n v="1"/>
  </r>
  <r>
    <x v="288"/>
    <x v="1"/>
    <s v="2022-2023"/>
    <x v="0"/>
    <x v="5"/>
    <x v="1"/>
    <x v="1"/>
    <n v="2067"/>
    <x v="0"/>
    <x v="5"/>
    <x v="4"/>
    <x v="4"/>
    <n v="2741.97"/>
    <n v="1"/>
  </r>
  <r>
    <x v="110"/>
    <x v="2"/>
    <s v="2024-2025"/>
    <x v="0"/>
    <x v="9"/>
    <x v="4"/>
    <x v="4"/>
    <n v="3076"/>
    <x v="0"/>
    <x v="7"/>
    <x v="7"/>
    <x v="7"/>
    <n v="2752.150000000001"/>
    <n v="1"/>
  </r>
  <r>
    <x v="268"/>
    <x v="0"/>
    <s v="2023-2024"/>
    <x v="0"/>
    <x v="4"/>
    <x v="1"/>
    <x v="1"/>
    <n v="2154"/>
    <x v="0"/>
    <x v="4"/>
    <x v="0"/>
    <x v="0"/>
    <n v="2754.4399999999996"/>
    <n v="1"/>
  </r>
  <r>
    <x v="568"/>
    <x v="2"/>
    <s v="2024-2025"/>
    <x v="0"/>
    <x v="23"/>
    <x v="1"/>
    <x v="1"/>
    <n v="2650"/>
    <x v="0"/>
    <x v="11"/>
    <x v="4"/>
    <x v="4"/>
    <n v="2774.3700000000008"/>
    <n v="1"/>
  </r>
  <r>
    <x v="282"/>
    <x v="2"/>
    <s v="2024-2025"/>
    <x v="0"/>
    <x v="23"/>
    <x v="1"/>
    <x v="1"/>
    <n v="2650"/>
    <x v="0"/>
    <x v="11"/>
    <x v="7"/>
    <x v="7"/>
    <n v="2807.3000000000015"/>
    <n v="1"/>
  </r>
  <r>
    <x v="662"/>
    <x v="2"/>
    <s v="2024-2025"/>
    <x v="0"/>
    <x v="68"/>
    <x v="7"/>
    <x v="7"/>
    <n v="800"/>
    <x v="0"/>
    <x v="19"/>
    <x v="7"/>
    <x v="7"/>
    <n v="2809.2600000000025"/>
    <n v="1"/>
  </r>
  <r>
    <x v="728"/>
    <x v="2"/>
    <s v="2024-2025"/>
    <x v="1"/>
    <x v="35"/>
    <x v="3"/>
    <x v="3"/>
    <n v="4558"/>
    <x v="0"/>
    <x v="15"/>
    <x v="9"/>
    <x v="9"/>
    <n v="2825.4700000000003"/>
    <n v="1"/>
  </r>
  <r>
    <x v="134"/>
    <x v="0"/>
    <s v="2023-2024"/>
    <x v="0"/>
    <x v="84"/>
    <x v="3"/>
    <x v="3"/>
    <n v="4215"/>
    <x v="0"/>
    <x v="3"/>
    <x v="7"/>
    <x v="7"/>
    <n v="2830.6300000000024"/>
    <n v="1"/>
  </r>
  <r>
    <x v="181"/>
    <x v="0"/>
    <s v="2023-2024"/>
    <x v="0"/>
    <x v="19"/>
    <x v="1"/>
    <x v="1"/>
    <n v="2800"/>
    <x v="0"/>
    <x v="11"/>
    <x v="0"/>
    <x v="0"/>
    <n v="2836.6000000000004"/>
    <n v="1"/>
  </r>
  <r>
    <x v="435"/>
    <x v="0"/>
    <s v="2023-2024"/>
    <x v="0"/>
    <x v="26"/>
    <x v="0"/>
    <x v="0"/>
    <n v="6280"/>
    <x v="0"/>
    <x v="14"/>
    <x v="0"/>
    <x v="0"/>
    <n v="2839.21"/>
    <n v="1"/>
  </r>
  <r>
    <x v="254"/>
    <x v="2"/>
    <s v="2024-2025"/>
    <x v="0"/>
    <x v="2"/>
    <x v="2"/>
    <x v="2"/>
    <n v="2617"/>
    <x v="0"/>
    <x v="2"/>
    <x v="1"/>
    <x v="1"/>
    <n v="2856.0199999999995"/>
    <n v="1"/>
  </r>
  <r>
    <x v="303"/>
    <x v="1"/>
    <s v="2022-2023"/>
    <x v="0"/>
    <x v="84"/>
    <x v="3"/>
    <x v="3"/>
    <n v="4215"/>
    <x v="0"/>
    <x v="3"/>
    <x v="0"/>
    <x v="0"/>
    <n v="2866.54"/>
    <n v="1"/>
  </r>
  <r>
    <x v="455"/>
    <x v="0"/>
    <s v="2023-2024"/>
    <x v="0"/>
    <x v="33"/>
    <x v="4"/>
    <x v="4"/>
    <n v="3280"/>
    <x v="0"/>
    <x v="8"/>
    <x v="0"/>
    <x v="0"/>
    <n v="2866.8700000000013"/>
    <n v="1"/>
  </r>
  <r>
    <x v="167"/>
    <x v="2"/>
    <s v="2024-2025"/>
    <x v="0"/>
    <x v="28"/>
    <x v="1"/>
    <x v="1"/>
    <n v="2830"/>
    <x v="0"/>
    <x v="11"/>
    <x v="7"/>
    <x v="7"/>
    <n v="2869.6000000000035"/>
    <n v="1"/>
  </r>
  <r>
    <x v="553"/>
    <x v="2"/>
    <s v="2024-2025"/>
    <x v="0"/>
    <x v="85"/>
    <x v="0"/>
    <x v="0"/>
    <n v="6530"/>
    <x v="0"/>
    <x v="20"/>
    <x v="9"/>
    <x v="9"/>
    <n v="2881.7000000000007"/>
    <n v="1"/>
  </r>
  <r>
    <x v="687"/>
    <x v="0"/>
    <s v="2023-2024"/>
    <x v="0"/>
    <x v="94"/>
    <x v="5"/>
    <x v="5"/>
    <n v="7250"/>
    <x v="0"/>
    <x v="9"/>
    <x v="4"/>
    <x v="4"/>
    <n v="2891.7299999999996"/>
    <n v="1"/>
  </r>
  <r>
    <x v="590"/>
    <x v="0"/>
    <s v="2023-2024"/>
    <x v="0"/>
    <x v="76"/>
    <x v="1"/>
    <x v="1"/>
    <n v="2031"/>
    <x v="0"/>
    <x v="5"/>
    <x v="7"/>
    <x v="7"/>
    <n v="2892.3000000000011"/>
    <n v="1"/>
  </r>
  <r>
    <x v="373"/>
    <x v="0"/>
    <s v="2023-2024"/>
    <x v="0"/>
    <x v="60"/>
    <x v="1"/>
    <x v="1"/>
    <n v="2541"/>
    <x v="0"/>
    <x v="2"/>
    <x v="7"/>
    <x v="7"/>
    <n v="2914.8700000000035"/>
    <n v="1"/>
  </r>
  <r>
    <x v="144"/>
    <x v="1"/>
    <s v="2022-2023"/>
    <x v="1"/>
    <x v="75"/>
    <x v="0"/>
    <x v="0"/>
    <n v="6450"/>
    <x v="0"/>
    <x v="20"/>
    <x v="4"/>
    <x v="4"/>
    <n v="2916.7"/>
    <n v="1"/>
  </r>
  <r>
    <x v="179"/>
    <x v="0"/>
    <s v="2023-2024"/>
    <x v="1"/>
    <x v="64"/>
    <x v="1"/>
    <x v="1"/>
    <n v="2350"/>
    <x v="0"/>
    <x v="1"/>
    <x v="7"/>
    <x v="7"/>
    <n v="2919.7200000000021"/>
    <n v="1"/>
  </r>
  <r>
    <x v="205"/>
    <x v="0"/>
    <s v="2023-2024"/>
    <x v="0"/>
    <x v="90"/>
    <x v="3"/>
    <x v="3"/>
    <n v="4700"/>
    <x v="0"/>
    <x v="17"/>
    <x v="9"/>
    <x v="9"/>
    <n v="2943.69"/>
    <n v="1"/>
  </r>
  <r>
    <x v="382"/>
    <x v="1"/>
    <s v="2022-2023"/>
    <x v="0"/>
    <x v="52"/>
    <x v="3"/>
    <x v="3"/>
    <n v="4053"/>
    <x v="0"/>
    <x v="10"/>
    <x v="9"/>
    <x v="9"/>
    <n v="2950.4599999999996"/>
    <n v="1"/>
  </r>
  <r>
    <x v="639"/>
    <x v="1"/>
    <s v="2022-2023"/>
    <x v="0"/>
    <x v="26"/>
    <x v="0"/>
    <x v="0"/>
    <n v="6280"/>
    <x v="0"/>
    <x v="14"/>
    <x v="7"/>
    <x v="7"/>
    <n v="2951.1300000000028"/>
    <n v="1"/>
  </r>
  <r>
    <x v="691"/>
    <x v="2"/>
    <s v="2024-2025"/>
    <x v="0"/>
    <x v="86"/>
    <x v="0"/>
    <x v="0"/>
    <n v="6725"/>
    <x v="0"/>
    <x v="20"/>
    <x v="4"/>
    <x v="4"/>
    <n v="2957.0199999999995"/>
    <n v="1"/>
  </r>
  <r>
    <x v="305"/>
    <x v="0"/>
    <s v="2023-2024"/>
    <x v="1"/>
    <x v="34"/>
    <x v="4"/>
    <x v="4"/>
    <n v="3018"/>
    <x v="0"/>
    <x v="7"/>
    <x v="4"/>
    <x v="4"/>
    <n v="2967.7599999999993"/>
    <n v="1"/>
  </r>
  <r>
    <x v="655"/>
    <x v="0"/>
    <s v="2023-2024"/>
    <x v="0"/>
    <x v="28"/>
    <x v="1"/>
    <x v="1"/>
    <n v="2830"/>
    <x v="0"/>
    <x v="11"/>
    <x v="7"/>
    <x v="7"/>
    <n v="2972.070000000002"/>
    <n v="1"/>
  </r>
  <r>
    <x v="107"/>
    <x v="1"/>
    <s v="2022-2023"/>
    <x v="1"/>
    <x v="63"/>
    <x v="1"/>
    <x v="1"/>
    <n v="2015"/>
    <x v="0"/>
    <x v="5"/>
    <x v="8"/>
    <x v="8"/>
    <n v="2977.15"/>
    <n v="1"/>
  </r>
  <r>
    <x v="147"/>
    <x v="0"/>
    <s v="2023-2024"/>
    <x v="1"/>
    <x v="39"/>
    <x v="0"/>
    <x v="0"/>
    <n v="6330"/>
    <x v="0"/>
    <x v="14"/>
    <x v="9"/>
    <x v="9"/>
    <n v="3026.71"/>
    <n v="1"/>
  </r>
  <r>
    <x v="648"/>
    <x v="1"/>
    <s v="2022-2023"/>
    <x v="0"/>
    <x v="83"/>
    <x v="0"/>
    <x v="0"/>
    <n v="6052"/>
    <x v="0"/>
    <x v="0"/>
    <x v="4"/>
    <x v="4"/>
    <n v="3048.1099999999992"/>
    <n v="1"/>
  </r>
  <r>
    <x v="464"/>
    <x v="2"/>
    <s v="2024-2025"/>
    <x v="0"/>
    <x v="52"/>
    <x v="3"/>
    <x v="3"/>
    <n v="4053"/>
    <x v="0"/>
    <x v="10"/>
    <x v="0"/>
    <x v="0"/>
    <n v="3050.32"/>
    <n v="1"/>
  </r>
  <r>
    <x v="470"/>
    <x v="0"/>
    <s v="2023-2024"/>
    <x v="1"/>
    <x v="34"/>
    <x v="4"/>
    <x v="4"/>
    <n v="3018"/>
    <x v="0"/>
    <x v="7"/>
    <x v="7"/>
    <x v="7"/>
    <n v="3058.6400000000021"/>
    <n v="1"/>
  </r>
  <r>
    <x v="457"/>
    <x v="1"/>
    <s v="2022-2023"/>
    <x v="0"/>
    <x v="12"/>
    <x v="3"/>
    <x v="3"/>
    <n v="4068"/>
    <x v="0"/>
    <x v="10"/>
    <x v="4"/>
    <x v="4"/>
    <n v="3061.9299999999994"/>
    <n v="1"/>
  </r>
  <r>
    <x v="334"/>
    <x v="2"/>
    <s v="2024-2025"/>
    <x v="0"/>
    <x v="43"/>
    <x v="1"/>
    <x v="1"/>
    <n v="2560"/>
    <x v="0"/>
    <x v="2"/>
    <x v="4"/>
    <x v="4"/>
    <n v="3080.4100000000003"/>
    <n v="1"/>
  </r>
  <r>
    <x v="612"/>
    <x v="0"/>
    <s v="2023-2024"/>
    <x v="1"/>
    <x v="63"/>
    <x v="1"/>
    <x v="1"/>
    <n v="2015"/>
    <x v="0"/>
    <x v="5"/>
    <x v="4"/>
    <x v="4"/>
    <n v="3123.46"/>
    <n v="1"/>
  </r>
  <r>
    <x v="165"/>
    <x v="0"/>
    <s v="2023-2024"/>
    <x v="0"/>
    <x v="2"/>
    <x v="2"/>
    <x v="2"/>
    <n v="2617"/>
    <x v="0"/>
    <x v="2"/>
    <x v="1"/>
    <x v="1"/>
    <n v="3129.9600000000009"/>
    <n v="1"/>
  </r>
  <r>
    <x v="177"/>
    <x v="1"/>
    <s v="2022-2023"/>
    <x v="0"/>
    <x v="60"/>
    <x v="1"/>
    <x v="1"/>
    <n v="2541"/>
    <x v="0"/>
    <x v="2"/>
    <x v="8"/>
    <x v="8"/>
    <n v="3134.8800000000006"/>
    <n v="1"/>
  </r>
  <r>
    <x v="573"/>
    <x v="1"/>
    <s v="2022-2023"/>
    <x v="0"/>
    <x v="27"/>
    <x v="4"/>
    <x v="4"/>
    <n v="3066"/>
    <x v="0"/>
    <x v="7"/>
    <x v="9"/>
    <x v="9"/>
    <n v="3137.0400000000004"/>
    <n v="1"/>
  </r>
  <r>
    <x v="653"/>
    <x v="0"/>
    <s v="2023-2024"/>
    <x v="0"/>
    <x v="53"/>
    <x v="3"/>
    <x v="3"/>
    <n v="4119"/>
    <x v="0"/>
    <x v="10"/>
    <x v="0"/>
    <x v="0"/>
    <n v="3138.9400000000005"/>
    <n v="1"/>
  </r>
  <r>
    <x v="583"/>
    <x v="2"/>
    <s v="2024-2025"/>
    <x v="0"/>
    <x v="5"/>
    <x v="1"/>
    <x v="1"/>
    <n v="2067"/>
    <x v="0"/>
    <x v="5"/>
    <x v="7"/>
    <x v="7"/>
    <n v="3143.5400000000018"/>
    <n v="1"/>
  </r>
  <r>
    <x v="453"/>
    <x v="0"/>
    <s v="2023-2024"/>
    <x v="0"/>
    <x v="19"/>
    <x v="1"/>
    <x v="1"/>
    <n v="2800"/>
    <x v="0"/>
    <x v="11"/>
    <x v="4"/>
    <x v="4"/>
    <n v="3157.17"/>
    <n v="1"/>
  </r>
  <r>
    <x v="356"/>
    <x v="0"/>
    <s v="2023-2024"/>
    <x v="0"/>
    <x v="56"/>
    <x v="1"/>
    <x v="1"/>
    <n v="2795"/>
    <x v="0"/>
    <x v="11"/>
    <x v="0"/>
    <x v="0"/>
    <n v="3166.3100000000013"/>
    <n v="1"/>
  </r>
  <r>
    <x v="534"/>
    <x v="0"/>
    <s v="2023-2024"/>
    <x v="0"/>
    <x v="4"/>
    <x v="1"/>
    <x v="1"/>
    <n v="2154"/>
    <x v="0"/>
    <x v="4"/>
    <x v="4"/>
    <x v="4"/>
    <n v="3180.58"/>
    <n v="1"/>
  </r>
  <r>
    <x v="260"/>
    <x v="1"/>
    <s v="2022-2023"/>
    <x v="0"/>
    <x v="28"/>
    <x v="1"/>
    <x v="1"/>
    <n v="2830"/>
    <x v="0"/>
    <x v="11"/>
    <x v="4"/>
    <x v="4"/>
    <n v="3180.7799999999988"/>
    <n v="1"/>
  </r>
  <r>
    <x v="485"/>
    <x v="2"/>
    <s v="2024-2025"/>
    <x v="1"/>
    <x v="39"/>
    <x v="0"/>
    <x v="0"/>
    <n v="6330"/>
    <x v="0"/>
    <x v="14"/>
    <x v="5"/>
    <x v="5"/>
    <n v="3186.8500000000008"/>
    <n v="1"/>
  </r>
  <r>
    <x v="573"/>
    <x v="1"/>
    <s v="2022-2023"/>
    <x v="0"/>
    <x v="76"/>
    <x v="1"/>
    <x v="1"/>
    <n v="2031"/>
    <x v="0"/>
    <x v="5"/>
    <x v="0"/>
    <x v="0"/>
    <n v="3188.1200000000003"/>
    <n v="1"/>
  </r>
  <r>
    <x v="85"/>
    <x v="2"/>
    <s v="2024-2025"/>
    <x v="0"/>
    <x v="61"/>
    <x v="6"/>
    <x v="6"/>
    <n v="5343"/>
    <x v="0"/>
    <x v="18"/>
    <x v="4"/>
    <x v="4"/>
    <n v="3190.32"/>
    <n v="1"/>
  </r>
  <r>
    <x v="180"/>
    <x v="1"/>
    <s v="2022-2023"/>
    <x v="0"/>
    <x v="15"/>
    <x v="1"/>
    <x v="1"/>
    <n v="2020"/>
    <x v="0"/>
    <x v="5"/>
    <x v="9"/>
    <x v="9"/>
    <n v="3212.5600000000004"/>
    <n v="1"/>
  </r>
  <r>
    <x v="194"/>
    <x v="2"/>
    <s v="2024-2025"/>
    <x v="0"/>
    <x v="47"/>
    <x v="1"/>
    <x v="1"/>
    <n v="2101"/>
    <x v="0"/>
    <x v="4"/>
    <x v="7"/>
    <x v="7"/>
    <n v="3214.7600000000016"/>
    <n v="1"/>
  </r>
  <r>
    <x v="91"/>
    <x v="0"/>
    <s v="2023-2024"/>
    <x v="0"/>
    <x v="67"/>
    <x v="3"/>
    <x v="3"/>
    <n v="4551"/>
    <x v="0"/>
    <x v="15"/>
    <x v="7"/>
    <x v="7"/>
    <n v="3229.3500000000026"/>
    <n v="1"/>
  </r>
  <r>
    <x v="624"/>
    <x v="2"/>
    <s v="2024-2025"/>
    <x v="0"/>
    <x v="68"/>
    <x v="7"/>
    <x v="7"/>
    <n v="800"/>
    <x v="0"/>
    <x v="19"/>
    <x v="4"/>
    <x v="4"/>
    <n v="3245.1399999999994"/>
    <n v="1"/>
  </r>
  <r>
    <x v="26"/>
    <x v="1"/>
    <s v="2022-2023"/>
    <x v="0"/>
    <x v="5"/>
    <x v="1"/>
    <x v="1"/>
    <n v="2067"/>
    <x v="0"/>
    <x v="5"/>
    <x v="9"/>
    <x v="9"/>
    <n v="3248.45"/>
    <n v="1"/>
  </r>
  <r>
    <x v="306"/>
    <x v="2"/>
    <s v="2024-2025"/>
    <x v="1"/>
    <x v="64"/>
    <x v="1"/>
    <x v="1"/>
    <n v="2350"/>
    <x v="0"/>
    <x v="1"/>
    <x v="5"/>
    <x v="5"/>
    <n v="3254.7700000000013"/>
    <n v="1"/>
  </r>
  <r>
    <x v="183"/>
    <x v="0"/>
    <s v="2023-2024"/>
    <x v="0"/>
    <x v="76"/>
    <x v="1"/>
    <x v="1"/>
    <n v="2031"/>
    <x v="0"/>
    <x v="5"/>
    <x v="7"/>
    <x v="7"/>
    <n v="3257.5000000000032"/>
    <n v="1"/>
  </r>
  <r>
    <x v="69"/>
    <x v="0"/>
    <s v="2023-2024"/>
    <x v="0"/>
    <x v="59"/>
    <x v="3"/>
    <x v="3"/>
    <n v="4509"/>
    <x v="0"/>
    <x v="3"/>
    <x v="7"/>
    <x v="7"/>
    <n v="3269.1200000000026"/>
    <n v="1"/>
  </r>
  <r>
    <x v="56"/>
    <x v="2"/>
    <s v="2024-2025"/>
    <x v="0"/>
    <x v="26"/>
    <x v="0"/>
    <x v="0"/>
    <n v="6280"/>
    <x v="0"/>
    <x v="14"/>
    <x v="1"/>
    <x v="1"/>
    <n v="3277.93"/>
    <n v="1"/>
  </r>
  <r>
    <x v="238"/>
    <x v="2"/>
    <s v="2024-2025"/>
    <x v="0"/>
    <x v="25"/>
    <x v="4"/>
    <x v="4"/>
    <n v="3550"/>
    <x v="0"/>
    <x v="8"/>
    <x v="9"/>
    <x v="9"/>
    <n v="3282.9"/>
    <n v="1"/>
  </r>
  <r>
    <x v="154"/>
    <x v="1"/>
    <s v="2022-2023"/>
    <x v="0"/>
    <x v="4"/>
    <x v="1"/>
    <x v="1"/>
    <n v="2154"/>
    <x v="0"/>
    <x v="4"/>
    <x v="5"/>
    <x v="5"/>
    <n v="3296.7100000000009"/>
    <n v="1"/>
  </r>
  <r>
    <x v="270"/>
    <x v="0"/>
    <s v="2023-2024"/>
    <x v="0"/>
    <x v="40"/>
    <x v="4"/>
    <x v="4"/>
    <n v="3353"/>
    <x v="0"/>
    <x v="8"/>
    <x v="9"/>
    <x v="9"/>
    <n v="3300.7599999999998"/>
    <n v="1"/>
  </r>
  <r>
    <x v="570"/>
    <x v="0"/>
    <s v="2023-2024"/>
    <x v="0"/>
    <x v="13"/>
    <x v="1"/>
    <x v="1"/>
    <n v="2480"/>
    <x v="0"/>
    <x v="1"/>
    <x v="4"/>
    <x v="4"/>
    <n v="3317.3999999999996"/>
    <n v="1"/>
  </r>
  <r>
    <x v="696"/>
    <x v="1"/>
    <s v="2022-2023"/>
    <x v="1"/>
    <x v="34"/>
    <x v="4"/>
    <x v="4"/>
    <n v="3018"/>
    <x v="0"/>
    <x v="7"/>
    <x v="0"/>
    <x v="0"/>
    <n v="3326.51"/>
    <n v="1"/>
  </r>
  <r>
    <x v="47"/>
    <x v="2"/>
    <s v="2024-2025"/>
    <x v="0"/>
    <x v="77"/>
    <x v="5"/>
    <x v="5"/>
    <n v="7018"/>
    <x v="0"/>
    <x v="9"/>
    <x v="4"/>
    <x v="4"/>
    <n v="3332.7200000000003"/>
    <n v="1"/>
  </r>
  <r>
    <x v="661"/>
    <x v="0"/>
    <s v="2023-2024"/>
    <x v="1"/>
    <x v="34"/>
    <x v="4"/>
    <x v="4"/>
    <n v="3018"/>
    <x v="0"/>
    <x v="7"/>
    <x v="7"/>
    <x v="7"/>
    <n v="3341.2700000000009"/>
    <n v="1"/>
  </r>
  <r>
    <x v="176"/>
    <x v="2"/>
    <s v="2024-2025"/>
    <x v="0"/>
    <x v="89"/>
    <x v="4"/>
    <x v="4"/>
    <n v="3136"/>
    <x v="0"/>
    <x v="6"/>
    <x v="9"/>
    <x v="9"/>
    <n v="3343.95"/>
    <n v="1"/>
  </r>
  <r>
    <x v="652"/>
    <x v="2"/>
    <s v="2024-2025"/>
    <x v="0"/>
    <x v="85"/>
    <x v="0"/>
    <x v="0"/>
    <n v="6530"/>
    <x v="0"/>
    <x v="20"/>
    <x v="7"/>
    <x v="7"/>
    <n v="3344.7700000000013"/>
    <n v="1"/>
  </r>
  <r>
    <x v="247"/>
    <x v="2"/>
    <s v="2024-2025"/>
    <x v="0"/>
    <x v="60"/>
    <x v="1"/>
    <x v="1"/>
    <n v="2541"/>
    <x v="0"/>
    <x v="2"/>
    <x v="7"/>
    <x v="7"/>
    <n v="3350.6400000000012"/>
    <n v="1"/>
  </r>
  <r>
    <x v="285"/>
    <x v="1"/>
    <s v="2022-2023"/>
    <x v="0"/>
    <x v="84"/>
    <x v="3"/>
    <x v="3"/>
    <n v="4215"/>
    <x v="0"/>
    <x v="3"/>
    <x v="9"/>
    <x v="9"/>
    <n v="3350.8000000000006"/>
    <n v="1"/>
  </r>
  <r>
    <x v="724"/>
    <x v="1"/>
    <s v="2022-2023"/>
    <x v="1"/>
    <x v="63"/>
    <x v="1"/>
    <x v="1"/>
    <n v="2015"/>
    <x v="0"/>
    <x v="5"/>
    <x v="7"/>
    <x v="7"/>
    <n v="3351.8200000000033"/>
    <n v="1"/>
  </r>
  <r>
    <x v="180"/>
    <x v="1"/>
    <s v="2022-2023"/>
    <x v="0"/>
    <x v="56"/>
    <x v="1"/>
    <x v="1"/>
    <n v="2795"/>
    <x v="0"/>
    <x v="11"/>
    <x v="9"/>
    <x v="9"/>
    <n v="3355.05"/>
    <n v="1"/>
  </r>
  <r>
    <x v="100"/>
    <x v="0"/>
    <s v="2023-2024"/>
    <x v="0"/>
    <x v="52"/>
    <x v="3"/>
    <x v="3"/>
    <n v="4053"/>
    <x v="0"/>
    <x v="10"/>
    <x v="7"/>
    <x v="7"/>
    <n v="3372.2800000000025"/>
    <n v="1"/>
  </r>
  <r>
    <x v="578"/>
    <x v="2"/>
    <s v="2024-2025"/>
    <x v="0"/>
    <x v="47"/>
    <x v="1"/>
    <x v="1"/>
    <n v="2101"/>
    <x v="0"/>
    <x v="4"/>
    <x v="5"/>
    <x v="5"/>
    <n v="3377.2000000000007"/>
    <n v="1"/>
  </r>
  <r>
    <x v="50"/>
    <x v="0"/>
    <s v="2023-2024"/>
    <x v="0"/>
    <x v="26"/>
    <x v="0"/>
    <x v="0"/>
    <n v="6280"/>
    <x v="0"/>
    <x v="14"/>
    <x v="4"/>
    <x v="4"/>
    <n v="3397.3100000000004"/>
    <n v="1"/>
  </r>
  <r>
    <x v="125"/>
    <x v="2"/>
    <s v="2024-2025"/>
    <x v="0"/>
    <x v="56"/>
    <x v="1"/>
    <x v="1"/>
    <n v="2795"/>
    <x v="0"/>
    <x v="11"/>
    <x v="7"/>
    <x v="7"/>
    <n v="3399.2300000000018"/>
    <n v="1"/>
  </r>
  <r>
    <x v="558"/>
    <x v="0"/>
    <s v="2023-2024"/>
    <x v="0"/>
    <x v="10"/>
    <x v="4"/>
    <x v="4"/>
    <n v="3551"/>
    <x v="0"/>
    <x v="8"/>
    <x v="7"/>
    <x v="7"/>
    <n v="3415.0300000000016"/>
    <n v="1"/>
  </r>
  <r>
    <x v="611"/>
    <x v="0"/>
    <s v="2023-2024"/>
    <x v="0"/>
    <x v="11"/>
    <x v="5"/>
    <x v="5"/>
    <n v="7010"/>
    <x v="0"/>
    <x v="9"/>
    <x v="4"/>
    <x v="4"/>
    <n v="3417.23"/>
    <n v="1"/>
  </r>
  <r>
    <x v="728"/>
    <x v="2"/>
    <s v="2024-2025"/>
    <x v="0"/>
    <x v="3"/>
    <x v="3"/>
    <x v="3"/>
    <n v="4220"/>
    <x v="0"/>
    <x v="3"/>
    <x v="4"/>
    <x v="4"/>
    <n v="3443.64"/>
    <n v="1"/>
  </r>
  <r>
    <x v="278"/>
    <x v="0"/>
    <s v="2023-2024"/>
    <x v="0"/>
    <x v="25"/>
    <x v="4"/>
    <x v="4"/>
    <n v="3550"/>
    <x v="0"/>
    <x v="8"/>
    <x v="7"/>
    <x v="7"/>
    <n v="3453.170000000001"/>
    <n v="1"/>
  </r>
  <r>
    <x v="313"/>
    <x v="0"/>
    <s v="2023-2024"/>
    <x v="0"/>
    <x v="69"/>
    <x v="4"/>
    <x v="4"/>
    <n v="3199"/>
    <x v="0"/>
    <x v="6"/>
    <x v="4"/>
    <x v="4"/>
    <n v="3458.11"/>
    <n v="1"/>
  </r>
  <r>
    <x v="661"/>
    <x v="0"/>
    <s v="2023-2024"/>
    <x v="0"/>
    <x v="20"/>
    <x v="4"/>
    <x v="4"/>
    <n v="3429"/>
    <x v="0"/>
    <x v="8"/>
    <x v="4"/>
    <x v="4"/>
    <n v="3460.1899999999991"/>
    <n v="1"/>
  </r>
  <r>
    <x v="25"/>
    <x v="1"/>
    <s v="2022-2023"/>
    <x v="0"/>
    <x v="13"/>
    <x v="1"/>
    <x v="1"/>
    <n v="2480"/>
    <x v="0"/>
    <x v="1"/>
    <x v="9"/>
    <x v="9"/>
    <n v="3460.9100000000003"/>
    <n v="1"/>
  </r>
  <r>
    <x v="402"/>
    <x v="0"/>
    <s v="2023-2024"/>
    <x v="1"/>
    <x v="31"/>
    <x v="1"/>
    <x v="1"/>
    <n v="2116"/>
    <x v="0"/>
    <x v="4"/>
    <x v="9"/>
    <x v="9"/>
    <n v="3464.83"/>
    <n v="1"/>
  </r>
  <r>
    <x v="323"/>
    <x v="0"/>
    <s v="2023-2024"/>
    <x v="0"/>
    <x v="13"/>
    <x v="1"/>
    <x v="1"/>
    <n v="2480"/>
    <x v="0"/>
    <x v="1"/>
    <x v="1"/>
    <x v="1"/>
    <n v="3467.9799999999996"/>
    <n v="1"/>
  </r>
  <r>
    <x v="337"/>
    <x v="0"/>
    <s v="2023-2024"/>
    <x v="0"/>
    <x v="10"/>
    <x v="4"/>
    <x v="4"/>
    <n v="3551"/>
    <x v="0"/>
    <x v="8"/>
    <x v="1"/>
    <x v="1"/>
    <n v="3473.19"/>
    <n v="1"/>
  </r>
  <r>
    <x v="360"/>
    <x v="2"/>
    <s v="2024-2025"/>
    <x v="0"/>
    <x v="85"/>
    <x v="0"/>
    <x v="0"/>
    <n v="6530"/>
    <x v="0"/>
    <x v="20"/>
    <x v="4"/>
    <x v="4"/>
    <n v="3474.51"/>
    <n v="1"/>
  </r>
  <r>
    <x v="550"/>
    <x v="0"/>
    <s v="2023-2024"/>
    <x v="0"/>
    <x v="5"/>
    <x v="1"/>
    <x v="1"/>
    <n v="2067"/>
    <x v="0"/>
    <x v="5"/>
    <x v="5"/>
    <x v="5"/>
    <n v="3492.9100000000008"/>
    <n v="1"/>
  </r>
  <r>
    <x v="200"/>
    <x v="2"/>
    <s v="2024-2025"/>
    <x v="0"/>
    <x v="32"/>
    <x v="6"/>
    <x v="6"/>
    <n v="5169"/>
    <x v="0"/>
    <x v="13"/>
    <x v="4"/>
    <x v="4"/>
    <n v="3516.87"/>
    <n v="1"/>
  </r>
  <r>
    <x v="535"/>
    <x v="1"/>
    <s v="2022-2023"/>
    <x v="0"/>
    <x v="19"/>
    <x v="1"/>
    <x v="1"/>
    <n v="2800"/>
    <x v="0"/>
    <x v="11"/>
    <x v="9"/>
    <x v="9"/>
    <n v="3557.7900000000009"/>
    <n v="1"/>
  </r>
  <r>
    <x v="708"/>
    <x v="1"/>
    <s v="2022-2023"/>
    <x v="0"/>
    <x v="9"/>
    <x v="4"/>
    <x v="4"/>
    <n v="3076"/>
    <x v="0"/>
    <x v="7"/>
    <x v="4"/>
    <x v="4"/>
    <n v="3579.119999999999"/>
    <n v="1"/>
  </r>
  <r>
    <x v="40"/>
    <x v="0"/>
    <s v="2023-2024"/>
    <x v="0"/>
    <x v="35"/>
    <x v="3"/>
    <x v="3"/>
    <n v="4558"/>
    <x v="0"/>
    <x v="15"/>
    <x v="7"/>
    <x v="7"/>
    <n v="3581.9900000000021"/>
    <n v="1"/>
  </r>
  <r>
    <x v="178"/>
    <x v="0"/>
    <s v="2023-2024"/>
    <x v="0"/>
    <x v="53"/>
    <x v="3"/>
    <x v="3"/>
    <n v="4119"/>
    <x v="0"/>
    <x v="10"/>
    <x v="4"/>
    <x v="4"/>
    <n v="3603.14"/>
    <n v="1"/>
  </r>
  <r>
    <x v="300"/>
    <x v="2"/>
    <s v="2024-2025"/>
    <x v="0"/>
    <x v="52"/>
    <x v="3"/>
    <x v="3"/>
    <n v="4053"/>
    <x v="0"/>
    <x v="10"/>
    <x v="1"/>
    <x v="1"/>
    <n v="3603.7299999999996"/>
    <n v="1"/>
  </r>
  <r>
    <x v="169"/>
    <x v="0"/>
    <s v="2023-2024"/>
    <x v="0"/>
    <x v="52"/>
    <x v="3"/>
    <x v="3"/>
    <n v="4053"/>
    <x v="0"/>
    <x v="10"/>
    <x v="9"/>
    <x v="9"/>
    <n v="3625.08"/>
    <n v="1"/>
  </r>
  <r>
    <x v="595"/>
    <x v="0"/>
    <s v="2023-2024"/>
    <x v="0"/>
    <x v="47"/>
    <x v="1"/>
    <x v="1"/>
    <n v="2101"/>
    <x v="0"/>
    <x v="4"/>
    <x v="3"/>
    <x v="3"/>
    <n v="3650.8499999999995"/>
    <n v="1"/>
  </r>
  <r>
    <x v="698"/>
    <x v="2"/>
    <s v="2024-2025"/>
    <x v="0"/>
    <x v="56"/>
    <x v="1"/>
    <x v="1"/>
    <n v="2795"/>
    <x v="0"/>
    <x v="11"/>
    <x v="4"/>
    <x v="4"/>
    <n v="3668.8999999999992"/>
    <n v="1"/>
  </r>
  <r>
    <x v="268"/>
    <x v="0"/>
    <s v="2023-2024"/>
    <x v="0"/>
    <x v="84"/>
    <x v="3"/>
    <x v="3"/>
    <n v="4215"/>
    <x v="0"/>
    <x v="3"/>
    <x v="1"/>
    <x v="1"/>
    <n v="3673.19"/>
    <n v="1"/>
  </r>
  <r>
    <x v="547"/>
    <x v="0"/>
    <s v="2023-2024"/>
    <x v="1"/>
    <x v="64"/>
    <x v="1"/>
    <x v="1"/>
    <n v="2350"/>
    <x v="0"/>
    <x v="1"/>
    <x v="4"/>
    <x v="4"/>
    <n v="3688.2400000000002"/>
    <n v="1"/>
  </r>
  <r>
    <x v="320"/>
    <x v="2"/>
    <s v="2024-2025"/>
    <x v="1"/>
    <x v="64"/>
    <x v="1"/>
    <x v="1"/>
    <n v="2350"/>
    <x v="0"/>
    <x v="1"/>
    <x v="7"/>
    <x v="7"/>
    <n v="3713.3600000000024"/>
    <n v="1"/>
  </r>
  <r>
    <x v="4"/>
    <x v="0"/>
    <s v="2023-2024"/>
    <x v="0"/>
    <x v="22"/>
    <x v="1"/>
    <x v="1"/>
    <n v="2539"/>
    <x v="0"/>
    <x v="2"/>
    <x v="4"/>
    <x v="4"/>
    <n v="3731.6399999999994"/>
    <n v="1"/>
  </r>
  <r>
    <x v="695"/>
    <x v="0"/>
    <s v="2023-2024"/>
    <x v="0"/>
    <x v="13"/>
    <x v="1"/>
    <x v="1"/>
    <n v="2480"/>
    <x v="0"/>
    <x v="1"/>
    <x v="7"/>
    <x v="7"/>
    <n v="3740.5200000000023"/>
    <n v="1"/>
  </r>
  <r>
    <x v="634"/>
    <x v="1"/>
    <s v="2022-2023"/>
    <x v="0"/>
    <x v="67"/>
    <x v="3"/>
    <x v="3"/>
    <n v="4551"/>
    <x v="0"/>
    <x v="15"/>
    <x v="4"/>
    <x v="4"/>
    <n v="3745.4799999999991"/>
    <n v="1"/>
  </r>
  <r>
    <x v="31"/>
    <x v="1"/>
    <s v="2022-2023"/>
    <x v="0"/>
    <x v="36"/>
    <x v="4"/>
    <x v="4"/>
    <n v="3148"/>
    <x v="0"/>
    <x v="6"/>
    <x v="9"/>
    <x v="9"/>
    <n v="3753.87"/>
    <n v="1"/>
  </r>
  <r>
    <x v="50"/>
    <x v="0"/>
    <s v="2023-2024"/>
    <x v="0"/>
    <x v="12"/>
    <x v="3"/>
    <x v="3"/>
    <n v="4068"/>
    <x v="0"/>
    <x v="10"/>
    <x v="7"/>
    <x v="7"/>
    <n v="3761.3200000000006"/>
    <n v="1"/>
  </r>
  <r>
    <x v="524"/>
    <x v="0"/>
    <s v="2023-2024"/>
    <x v="0"/>
    <x v="4"/>
    <x v="1"/>
    <x v="1"/>
    <n v="2154"/>
    <x v="0"/>
    <x v="4"/>
    <x v="7"/>
    <x v="7"/>
    <n v="3762.8000000000015"/>
    <n v="1"/>
  </r>
  <r>
    <x v="588"/>
    <x v="0"/>
    <s v="2023-2024"/>
    <x v="0"/>
    <x v="35"/>
    <x v="3"/>
    <x v="3"/>
    <n v="4558"/>
    <x v="0"/>
    <x v="15"/>
    <x v="9"/>
    <x v="9"/>
    <n v="3763.5100000000007"/>
    <n v="1"/>
  </r>
  <r>
    <x v="581"/>
    <x v="0"/>
    <s v="2023-2024"/>
    <x v="0"/>
    <x v="19"/>
    <x v="1"/>
    <x v="1"/>
    <n v="2800"/>
    <x v="0"/>
    <x v="11"/>
    <x v="9"/>
    <x v="9"/>
    <n v="3773.6500000000005"/>
    <n v="1"/>
  </r>
  <r>
    <x v="492"/>
    <x v="1"/>
    <s v="2022-2023"/>
    <x v="0"/>
    <x v="43"/>
    <x v="1"/>
    <x v="1"/>
    <n v="2560"/>
    <x v="0"/>
    <x v="2"/>
    <x v="5"/>
    <x v="5"/>
    <n v="3776.9799999999996"/>
    <n v="1"/>
  </r>
  <r>
    <x v="413"/>
    <x v="2"/>
    <s v="2024-2025"/>
    <x v="0"/>
    <x v="80"/>
    <x v="0"/>
    <x v="0"/>
    <n v="6109"/>
    <x v="0"/>
    <x v="14"/>
    <x v="4"/>
    <x v="4"/>
    <n v="3793.35"/>
    <n v="1"/>
  </r>
  <r>
    <x v="454"/>
    <x v="0"/>
    <s v="2023-2024"/>
    <x v="0"/>
    <x v="18"/>
    <x v="6"/>
    <x v="6"/>
    <n v="5168"/>
    <x v="0"/>
    <x v="13"/>
    <x v="4"/>
    <x v="4"/>
    <n v="3831.5299999999997"/>
    <n v="1"/>
  </r>
  <r>
    <x v="320"/>
    <x v="2"/>
    <s v="2024-2025"/>
    <x v="1"/>
    <x v="27"/>
    <x v="4"/>
    <x v="4"/>
    <n v="3066"/>
    <x v="0"/>
    <x v="7"/>
    <x v="4"/>
    <x v="4"/>
    <n v="3852.2499999999995"/>
    <n v="1"/>
  </r>
  <r>
    <x v="309"/>
    <x v="0"/>
    <s v="2023-2024"/>
    <x v="1"/>
    <x v="31"/>
    <x v="1"/>
    <x v="1"/>
    <n v="2116"/>
    <x v="0"/>
    <x v="4"/>
    <x v="9"/>
    <x v="9"/>
    <n v="3856.9400000000005"/>
    <n v="1"/>
  </r>
  <r>
    <x v="263"/>
    <x v="0"/>
    <s v="2023-2024"/>
    <x v="0"/>
    <x v="67"/>
    <x v="3"/>
    <x v="3"/>
    <n v="4551"/>
    <x v="0"/>
    <x v="15"/>
    <x v="9"/>
    <x v="9"/>
    <n v="3857.2400000000002"/>
    <n v="1"/>
  </r>
  <r>
    <x v="475"/>
    <x v="0"/>
    <s v="2023-2024"/>
    <x v="0"/>
    <x v="56"/>
    <x v="1"/>
    <x v="1"/>
    <n v="2795"/>
    <x v="0"/>
    <x v="11"/>
    <x v="1"/>
    <x v="1"/>
    <n v="3864.9400000000005"/>
    <n v="1"/>
  </r>
  <r>
    <x v="374"/>
    <x v="1"/>
    <s v="2022-2023"/>
    <x v="0"/>
    <x v="36"/>
    <x v="4"/>
    <x v="4"/>
    <n v="3148"/>
    <x v="0"/>
    <x v="6"/>
    <x v="7"/>
    <x v="7"/>
    <n v="3867.6000000000026"/>
    <n v="1"/>
  </r>
  <r>
    <x v="306"/>
    <x v="2"/>
    <s v="2024-2025"/>
    <x v="0"/>
    <x v="15"/>
    <x v="1"/>
    <x v="1"/>
    <n v="2020"/>
    <x v="0"/>
    <x v="5"/>
    <x v="1"/>
    <x v="1"/>
    <n v="3870.9900000000025"/>
    <n v="1"/>
  </r>
  <r>
    <x v="140"/>
    <x v="0"/>
    <s v="2023-2024"/>
    <x v="0"/>
    <x v="74"/>
    <x v="1"/>
    <x v="1"/>
    <n v="2485"/>
    <x v="0"/>
    <x v="1"/>
    <x v="4"/>
    <x v="4"/>
    <n v="3874.62"/>
    <n v="1"/>
  </r>
  <r>
    <x v="77"/>
    <x v="1"/>
    <s v="2022-2023"/>
    <x v="0"/>
    <x v="26"/>
    <x v="0"/>
    <x v="0"/>
    <n v="6280"/>
    <x v="0"/>
    <x v="14"/>
    <x v="9"/>
    <x v="9"/>
    <n v="3893.05"/>
    <n v="1"/>
  </r>
  <r>
    <x v="712"/>
    <x v="0"/>
    <s v="2023-2024"/>
    <x v="0"/>
    <x v="40"/>
    <x v="4"/>
    <x v="4"/>
    <n v="3353"/>
    <x v="0"/>
    <x v="8"/>
    <x v="7"/>
    <x v="7"/>
    <n v="3911.4000000000019"/>
    <n v="1"/>
  </r>
  <r>
    <x v="563"/>
    <x v="0"/>
    <s v="2023-2024"/>
    <x v="0"/>
    <x v="25"/>
    <x v="4"/>
    <x v="4"/>
    <n v="3550"/>
    <x v="0"/>
    <x v="8"/>
    <x v="0"/>
    <x v="0"/>
    <n v="3914.42"/>
    <n v="1"/>
  </r>
  <r>
    <x v="197"/>
    <x v="0"/>
    <s v="2023-2024"/>
    <x v="0"/>
    <x v="96"/>
    <x v="4"/>
    <x v="4"/>
    <n v="3690"/>
    <x v="0"/>
    <x v="16"/>
    <x v="4"/>
    <x v="4"/>
    <n v="3964.38"/>
    <n v="1"/>
  </r>
  <r>
    <x v="402"/>
    <x v="0"/>
    <s v="2023-2024"/>
    <x v="0"/>
    <x v="26"/>
    <x v="0"/>
    <x v="0"/>
    <n v="6280"/>
    <x v="0"/>
    <x v="14"/>
    <x v="7"/>
    <x v="7"/>
    <n v="3969.2400000000021"/>
    <n v="1"/>
  </r>
  <r>
    <x v="229"/>
    <x v="1"/>
    <s v="2022-2023"/>
    <x v="0"/>
    <x v="76"/>
    <x v="1"/>
    <x v="1"/>
    <n v="2031"/>
    <x v="0"/>
    <x v="5"/>
    <x v="4"/>
    <x v="4"/>
    <n v="3979.8100000000004"/>
    <n v="1"/>
  </r>
  <r>
    <x v="151"/>
    <x v="2"/>
    <s v="2024-2025"/>
    <x v="1"/>
    <x v="31"/>
    <x v="1"/>
    <x v="1"/>
    <n v="2116"/>
    <x v="0"/>
    <x v="4"/>
    <x v="1"/>
    <x v="1"/>
    <n v="3985.06"/>
    <n v="1"/>
  </r>
  <r>
    <x v="535"/>
    <x v="1"/>
    <s v="2022-2023"/>
    <x v="0"/>
    <x v="14"/>
    <x v="1"/>
    <x v="1"/>
    <n v="2790"/>
    <x v="0"/>
    <x v="11"/>
    <x v="4"/>
    <x v="4"/>
    <n v="3988.85"/>
    <n v="1"/>
  </r>
  <r>
    <x v="699"/>
    <x v="2"/>
    <s v="2024-2025"/>
    <x v="1"/>
    <x v="27"/>
    <x v="4"/>
    <x v="4"/>
    <n v="3066"/>
    <x v="0"/>
    <x v="7"/>
    <x v="7"/>
    <x v="7"/>
    <n v="3990.0600000000036"/>
    <n v="1"/>
  </r>
  <r>
    <x v="218"/>
    <x v="1"/>
    <s v="2022-2023"/>
    <x v="0"/>
    <x v="7"/>
    <x v="4"/>
    <x v="4"/>
    <n v="3175"/>
    <x v="0"/>
    <x v="6"/>
    <x v="7"/>
    <x v="7"/>
    <n v="4015.2300000000014"/>
    <n v="1"/>
  </r>
  <r>
    <x v="382"/>
    <x v="1"/>
    <s v="2022-2023"/>
    <x v="0"/>
    <x v="36"/>
    <x v="4"/>
    <x v="4"/>
    <n v="3148"/>
    <x v="0"/>
    <x v="6"/>
    <x v="7"/>
    <x v="7"/>
    <n v="4040.8800000000015"/>
    <n v="1"/>
  </r>
  <r>
    <x v="184"/>
    <x v="2"/>
    <s v="2024-2025"/>
    <x v="1"/>
    <x v="64"/>
    <x v="1"/>
    <x v="1"/>
    <n v="2350"/>
    <x v="0"/>
    <x v="1"/>
    <x v="9"/>
    <x v="9"/>
    <n v="4041.0700000000006"/>
    <n v="1"/>
  </r>
  <r>
    <x v="193"/>
    <x v="2"/>
    <s v="2024-2025"/>
    <x v="0"/>
    <x v="13"/>
    <x v="1"/>
    <x v="1"/>
    <n v="2480"/>
    <x v="0"/>
    <x v="1"/>
    <x v="7"/>
    <x v="7"/>
    <n v="4042.0500000000029"/>
    <n v="1"/>
  </r>
  <r>
    <x v="245"/>
    <x v="0"/>
    <s v="2023-2024"/>
    <x v="0"/>
    <x v="9"/>
    <x v="4"/>
    <x v="4"/>
    <n v="3076"/>
    <x v="0"/>
    <x v="7"/>
    <x v="9"/>
    <x v="9"/>
    <n v="4044.6700000000005"/>
    <n v="1"/>
  </r>
  <r>
    <x v="437"/>
    <x v="1"/>
    <s v="2022-2023"/>
    <x v="0"/>
    <x v="12"/>
    <x v="3"/>
    <x v="3"/>
    <n v="4068"/>
    <x v="0"/>
    <x v="10"/>
    <x v="7"/>
    <x v="7"/>
    <n v="4044.6900000000023"/>
    <n v="1"/>
  </r>
  <r>
    <x v="483"/>
    <x v="0"/>
    <s v="2023-2024"/>
    <x v="0"/>
    <x v="23"/>
    <x v="1"/>
    <x v="1"/>
    <n v="2650"/>
    <x v="0"/>
    <x v="11"/>
    <x v="4"/>
    <x v="4"/>
    <n v="4052.4399999999996"/>
    <n v="1"/>
  </r>
  <r>
    <x v="19"/>
    <x v="0"/>
    <s v="2023-2024"/>
    <x v="0"/>
    <x v="47"/>
    <x v="1"/>
    <x v="1"/>
    <n v="2101"/>
    <x v="0"/>
    <x v="4"/>
    <x v="7"/>
    <x v="7"/>
    <n v="4062.0000000000027"/>
    <n v="1"/>
  </r>
  <r>
    <x v="659"/>
    <x v="2"/>
    <s v="2024-2025"/>
    <x v="0"/>
    <x v="5"/>
    <x v="1"/>
    <x v="1"/>
    <n v="2067"/>
    <x v="0"/>
    <x v="5"/>
    <x v="3"/>
    <x v="3"/>
    <n v="4074.37"/>
    <n v="1"/>
  </r>
  <r>
    <x v="108"/>
    <x v="1"/>
    <s v="2022-2023"/>
    <x v="0"/>
    <x v="28"/>
    <x v="1"/>
    <x v="1"/>
    <n v="2830"/>
    <x v="0"/>
    <x v="11"/>
    <x v="9"/>
    <x v="9"/>
    <n v="4082.2000000000003"/>
    <n v="1"/>
  </r>
  <r>
    <x v="415"/>
    <x v="2"/>
    <s v="2024-2025"/>
    <x v="0"/>
    <x v="69"/>
    <x v="4"/>
    <x v="4"/>
    <n v="3199"/>
    <x v="0"/>
    <x v="6"/>
    <x v="4"/>
    <x v="4"/>
    <n v="4096.79"/>
    <n v="1"/>
  </r>
  <r>
    <x v="132"/>
    <x v="0"/>
    <s v="2023-2024"/>
    <x v="0"/>
    <x v="67"/>
    <x v="3"/>
    <x v="3"/>
    <n v="4551"/>
    <x v="0"/>
    <x v="15"/>
    <x v="9"/>
    <x v="9"/>
    <n v="4097.2900000000009"/>
    <n v="1"/>
  </r>
  <r>
    <x v="564"/>
    <x v="0"/>
    <s v="2023-2024"/>
    <x v="0"/>
    <x v="84"/>
    <x v="3"/>
    <x v="3"/>
    <n v="4215"/>
    <x v="0"/>
    <x v="3"/>
    <x v="1"/>
    <x v="1"/>
    <n v="4100.71"/>
    <n v="1"/>
  </r>
  <r>
    <x v="228"/>
    <x v="0"/>
    <s v="2023-2024"/>
    <x v="0"/>
    <x v="67"/>
    <x v="3"/>
    <x v="3"/>
    <n v="4551"/>
    <x v="0"/>
    <x v="15"/>
    <x v="0"/>
    <x v="0"/>
    <n v="4107.5100000000011"/>
    <n v="1"/>
  </r>
  <r>
    <x v="645"/>
    <x v="0"/>
    <s v="2023-2024"/>
    <x v="1"/>
    <x v="63"/>
    <x v="1"/>
    <x v="1"/>
    <n v="2015"/>
    <x v="0"/>
    <x v="5"/>
    <x v="4"/>
    <x v="4"/>
    <n v="4140.6099999999988"/>
    <n v="1"/>
  </r>
  <r>
    <x v="716"/>
    <x v="0"/>
    <s v="2023-2024"/>
    <x v="0"/>
    <x v="68"/>
    <x v="7"/>
    <x v="7"/>
    <n v="800"/>
    <x v="0"/>
    <x v="19"/>
    <x v="0"/>
    <x v="0"/>
    <n v="4177"/>
    <n v="1"/>
  </r>
  <r>
    <x v="281"/>
    <x v="0"/>
    <s v="2023-2024"/>
    <x v="0"/>
    <x v="5"/>
    <x v="1"/>
    <x v="1"/>
    <n v="2067"/>
    <x v="0"/>
    <x v="5"/>
    <x v="7"/>
    <x v="7"/>
    <n v="4192.2700000000004"/>
    <n v="1"/>
  </r>
  <r>
    <x v="366"/>
    <x v="1"/>
    <s v="2022-2023"/>
    <x v="0"/>
    <x v="12"/>
    <x v="3"/>
    <x v="3"/>
    <n v="4068"/>
    <x v="0"/>
    <x v="10"/>
    <x v="1"/>
    <x v="1"/>
    <n v="4192.7899999999991"/>
    <n v="1"/>
  </r>
  <r>
    <x v="726"/>
    <x v="1"/>
    <s v="2022-2023"/>
    <x v="0"/>
    <x v="67"/>
    <x v="3"/>
    <x v="3"/>
    <n v="4551"/>
    <x v="0"/>
    <x v="15"/>
    <x v="7"/>
    <x v="7"/>
    <n v="4197.7600000000029"/>
    <n v="1"/>
  </r>
  <r>
    <x v="54"/>
    <x v="0"/>
    <s v="2023-2024"/>
    <x v="1"/>
    <x v="31"/>
    <x v="1"/>
    <x v="1"/>
    <n v="2116"/>
    <x v="0"/>
    <x v="4"/>
    <x v="4"/>
    <x v="4"/>
    <n v="4227.74"/>
    <n v="1"/>
  </r>
  <r>
    <x v="555"/>
    <x v="2"/>
    <s v="2024-2025"/>
    <x v="0"/>
    <x v="9"/>
    <x v="4"/>
    <x v="4"/>
    <n v="3076"/>
    <x v="0"/>
    <x v="7"/>
    <x v="9"/>
    <x v="9"/>
    <n v="4231.6400000000003"/>
    <n v="1"/>
  </r>
  <r>
    <x v="704"/>
    <x v="0"/>
    <s v="2023-2024"/>
    <x v="0"/>
    <x v="35"/>
    <x v="3"/>
    <x v="3"/>
    <n v="4558"/>
    <x v="0"/>
    <x v="15"/>
    <x v="4"/>
    <x v="4"/>
    <n v="4236.4299999999994"/>
    <n v="1"/>
  </r>
  <r>
    <x v="480"/>
    <x v="0"/>
    <s v="2023-2024"/>
    <x v="0"/>
    <x v="31"/>
    <x v="1"/>
    <x v="1"/>
    <n v="2116"/>
    <x v="0"/>
    <x v="4"/>
    <x v="0"/>
    <x v="0"/>
    <n v="4241.3999999999996"/>
    <n v="1"/>
  </r>
  <r>
    <x v="320"/>
    <x v="2"/>
    <s v="2024-2025"/>
    <x v="0"/>
    <x v="10"/>
    <x v="4"/>
    <x v="4"/>
    <n v="3551"/>
    <x v="0"/>
    <x v="8"/>
    <x v="9"/>
    <x v="9"/>
    <n v="4245.8900000000003"/>
    <n v="1"/>
  </r>
  <r>
    <x v="657"/>
    <x v="0"/>
    <s v="2023-2024"/>
    <x v="0"/>
    <x v="23"/>
    <x v="1"/>
    <x v="1"/>
    <n v="2650"/>
    <x v="0"/>
    <x v="11"/>
    <x v="1"/>
    <x v="1"/>
    <n v="4251.0499999999993"/>
    <n v="1"/>
  </r>
  <r>
    <x v="649"/>
    <x v="1"/>
    <s v="2022-2023"/>
    <x v="0"/>
    <x v="88"/>
    <x v="6"/>
    <x v="6"/>
    <n v="5011"/>
    <x v="0"/>
    <x v="13"/>
    <x v="4"/>
    <x v="4"/>
    <n v="4282.26"/>
    <n v="1"/>
  </r>
  <r>
    <x v="56"/>
    <x v="2"/>
    <s v="2024-2025"/>
    <x v="0"/>
    <x v="10"/>
    <x v="4"/>
    <x v="4"/>
    <n v="3551"/>
    <x v="0"/>
    <x v="8"/>
    <x v="1"/>
    <x v="1"/>
    <n v="4292.9299999999994"/>
    <n v="1"/>
  </r>
  <r>
    <x v="404"/>
    <x v="1"/>
    <s v="2022-2023"/>
    <x v="0"/>
    <x v="1"/>
    <x v="1"/>
    <x v="1"/>
    <n v="2478"/>
    <x v="0"/>
    <x v="1"/>
    <x v="4"/>
    <x v="4"/>
    <n v="4324.2500000000009"/>
    <n v="1"/>
  </r>
  <r>
    <x v="272"/>
    <x v="1"/>
    <s v="2022-2023"/>
    <x v="0"/>
    <x v="43"/>
    <x v="1"/>
    <x v="1"/>
    <n v="2560"/>
    <x v="0"/>
    <x v="2"/>
    <x v="7"/>
    <x v="7"/>
    <n v="4329.0399999999991"/>
    <n v="1"/>
  </r>
  <r>
    <x v="673"/>
    <x v="2"/>
    <s v="2024-2025"/>
    <x v="0"/>
    <x v="68"/>
    <x v="7"/>
    <x v="7"/>
    <n v="800"/>
    <x v="0"/>
    <x v="19"/>
    <x v="7"/>
    <x v="7"/>
    <n v="4330.6500000000015"/>
    <n v="1"/>
  </r>
  <r>
    <x v="521"/>
    <x v="0"/>
    <s v="2023-2024"/>
    <x v="1"/>
    <x v="39"/>
    <x v="0"/>
    <x v="0"/>
    <n v="6330"/>
    <x v="0"/>
    <x v="14"/>
    <x v="7"/>
    <x v="7"/>
    <n v="4333.8500000000004"/>
    <n v="1"/>
  </r>
  <r>
    <x v="605"/>
    <x v="0"/>
    <s v="2023-2024"/>
    <x v="1"/>
    <x v="34"/>
    <x v="4"/>
    <x v="4"/>
    <n v="3018"/>
    <x v="0"/>
    <x v="7"/>
    <x v="4"/>
    <x v="4"/>
    <n v="4340.58"/>
    <n v="1"/>
  </r>
  <r>
    <x v="6"/>
    <x v="1"/>
    <s v="2022-2023"/>
    <x v="0"/>
    <x v="68"/>
    <x v="7"/>
    <x v="7"/>
    <n v="800"/>
    <x v="0"/>
    <x v="19"/>
    <x v="9"/>
    <x v="9"/>
    <n v="4345.0599999999995"/>
    <n v="1"/>
  </r>
  <r>
    <x v="340"/>
    <x v="2"/>
    <s v="2024-2025"/>
    <x v="0"/>
    <x v="69"/>
    <x v="4"/>
    <x v="4"/>
    <n v="3199"/>
    <x v="0"/>
    <x v="6"/>
    <x v="5"/>
    <x v="5"/>
    <n v="4354.2100000000019"/>
    <n v="1"/>
  </r>
  <r>
    <x v="289"/>
    <x v="1"/>
    <s v="2022-2023"/>
    <x v="0"/>
    <x v="13"/>
    <x v="1"/>
    <x v="1"/>
    <n v="2480"/>
    <x v="0"/>
    <x v="1"/>
    <x v="0"/>
    <x v="0"/>
    <n v="4396.46"/>
    <n v="1"/>
  </r>
  <r>
    <x v="195"/>
    <x v="0"/>
    <s v="2023-2024"/>
    <x v="0"/>
    <x v="25"/>
    <x v="4"/>
    <x v="4"/>
    <n v="3550"/>
    <x v="0"/>
    <x v="8"/>
    <x v="4"/>
    <x v="4"/>
    <n v="4402.2999999999993"/>
    <n v="1"/>
  </r>
  <r>
    <x v="502"/>
    <x v="0"/>
    <s v="2023-2024"/>
    <x v="0"/>
    <x v="25"/>
    <x v="4"/>
    <x v="4"/>
    <n v="3550"/>
    <x v="0"/>
    <x v="8"/>
    <x v="9"/>
    <x v="9"/>
    <n v="4471.37"/>
    <n v="1"/>
  </r>
  <r>
    <x v="301"/>
    <x v="1"/>
    <s v="2022-2023"/>
    <x v="0"/>
    <x v="7"/>
    <x v="4"/>
    <x v="4"/>
    <n v="3175"/>
    <x v="0"/>
    <x v="6"/>
    <x v="0"/>
    <x v="0"/>
    <n v="4474.4399999999996"/>
    <n v="1"/>
  </r>
  <r>
    <x v="300"/>
    <x v="2"/>
    <s v="2024-2025"/>
    <x v="0"/>
    <x v="40"/>
    <x v="4"/>
    <x v="4"/>
    <n v="3353"/>
    <x v="0"/>
    <x v="8"/>
    <x v="7"/>
    <x v="7"/>
    <n v="4487.68"/>
    <n v="1"/>
  </r>
  <r>
    <x v="465"/>
    <x v="1"/>
    <s v="2022-2023"/>
    <x v="0"/>
    <x v="24"/>
    <x v="1"/>
    <x v="1"/>
    <n v="2120"/>
    <x v="0"/>
    <x v="4"/>
    <x v="4"/>
    <x v="4"/>
    <n v="4519.53"/>
    <n v="1"/>
  </r>
  <r>
    <x v="370"/>
    <x v="2"/>
    <s v="2024-2025"/>
    <x v="0"/>
    <x v="56"/>
    <x v="1"/>
    <x v="1"/>
    <n v="2795"/>
    <x v="0"/>
    <x v="11"/>
    <x v="1"/>
    <x v="1"/>
    <n v="4529.5300000000025"/>
    <n v="1"/>
  </r>
  <r>
    <x v="448"/>
    <x v="0"/>
    <s v="2023-2024"/>
    <x v="0"/>
    <x v="25"/>
    <x v="4"/>
    <x v="4"/>
    <n v="3550"/>
    <x v="0"/>
    <x v="8"/>
    <x v="7"/>
    <x v="7"/>
    <n v="4544.010000000002"/>
    <n v="1"/>
  </r>
  <r>
    <x v="162"/>
    <x v="1"/>
    <s v="2022-2023"/>
    <x v="1"/>
    <x v="34"/>
    <x v="4"/>
    <x v="4"/>
    <n v="3018"/>
    <x v="0"/>
    <x v="7"/>
    <x v="1"/>
    <x v="1"/>
    <n v="4557.68"/>
    <n v="1"/>
  </r>
  <r>
    <x v="316"/>
    <x v="0"/>
    <s v="2023-2024"/>
    <x v="0"/>
    <x v="26"/>
    <x v="0"/>
    <x v="0"/>
    <n v="6280"/>
    <x v="0"/>
    <x v="14"/>
    <x v="9"/>
    <x v="9"/>
    <n v="4576.2600000000011"/>
    <n v="1"/>
  </r>
  <r>
    <x v="358"/>
    <x v="1"/>
    <s v="2022-2023"/>
    <x v="0"/>
    <x v="23"/>
    <x v="1"/>
    <x v="1"/>
    <n v="2650"/>
    <x v="0"/>
    <x v="11"/>
    <x v="9"/>
    <x v="9"/>
    <n v="4593.59"/>
    <n v="1"/>
  </r>
  <r>
    <x v="162"/>
    <x v="1"/>
    <s v="2022-2023"/>
    <x v="0"/>
    <x v="43"/>
    <x v="1"/>
    <x v="1"/>
    <n v="2560"/>
    <x v="0"/>
    <x v="2"/>
    <x v="4"/>
    <x v="4"/>
    <n v="4624.0000000000009"/>
    <n v="1"/>
  </r>
  <r>
    <x v="676"/>
    <x v="1"/>
    <s v="2022-2023"/>
    <x v="0"/>
    <x v="5"/>
    <x v="1"/>
    <x v="1"/>
    <n v="2067"/>
    <x v="0"/>
    <x v="5"/>
    <x v="1"/>
    <x v="1"/>
    <n v="4644.71"/>
    <n v="1"/>
  </r>
  <r>
    <x v="347"/>
    <x v="0"/>
    <s v="2023-2024"/>
    <x v="0"/>
    <x v="27"/>
    <x v="4"/>
    <x v="4"/>
    <n v="3066"/>
    <x v="0"/>
    <x v="7"/>
    <x v="7"/>
    <x v="7"/>
    <n v="4645.920000000001"/>
    <n v="1"/>
  </r>
  <r>
    <x v="573"/>
    <x v="1"/>
    <s v="2022-2023"/>
    <x v="1"/>
    <x v="65"/>
    <x v="1"/>
    <x v="1"/>
    <n v="2131"/>
    <x v="0"/>
    <x v="4"/>
    <x v="4"/>
    <x v="4"/>
    <n v="4650.5099999999993"/>
    <n v="1"/>
  </r>
  <r>
    <x v="324"/>
    <x v="0"/>
    <s v="2023-2024"/>
    <x v="0"/>
    <x v="33"/>
    <x v="4"/>
    <x v="4"/>
    <n v="3280"/>
    <x v="0"/>
    <x v="8"/>
    <x v="4"/>
    <x v="4"/>
    <n v="4667.3600000000006"/>
    <n v="1"/>
  </r>
  <r>
    <x v="629"/>
    <x v="1"/>
    <s v="2022-2023"/>
    <x v="1"/>
    <x v="39"/>
    <x v="0"/>
    <x v="0"/>
    <n v="6330"/>
    <x v="0"/>
    <x v="14"/>
    <x v="4"/>
    <x v="4"/>
    <n v="4750.7199999999993"/>
    <n v="1"/>
  </r>
  <r>
    <x v="493"/>
    <x v="1"/>
    <s v="2022-2023"/>
    <x v="0"/>
    <x v="76"/>
    <x v="1"/>
    <x v="1"/>
    <n v="2031"/>
    <x v="0"/>
    <x v="5"/>
    <x v="9"/>
    <x v="9"/>
    <n v="4783.68"/>
    <n v="1"/>
  </r>
  <r>
    <x v="93"/>
    <x v="2"/>
    <s v="2024-2025"/>
    <x v="0"/>
    <x v="52"/>
    <x v="3"/>
    <x v="3"/>
    <n v="4053"/>
    <x v="0"/>
    <x v="10"/>
    <x v="1"/>
    <x v="1"/>
    <n v="4824.82"/>
    <n v="1"/>
  </r>
  <r>
    <x v="607"/>
    <x v="0"/>
    <s v="2023-2024"/>
    <x v="0"/>
    <x v="5"/>
    <x v="1"/>
    <x v="1"/>
    <n v="2067"/>
    <x v="0"/>
    <x v="5"/>
    <x v="0"/>
    <x v="0"/>
    <n v="4830.8200000000006"/>
    <n v="1"/>
  </r>
  <r>
    <x v="587"/>
    <x v="0"/>
    <s v="2023-2024"/>
    <x v="0"/>
    <x v="59"/>
    <x v="3"/>
    <x v="3"/>
    <n v="4509"/>
    <x v="0"/>
    <x v="3"/>
    <x v="0"/>
    <x v="0"/>
    <n v="4838.3100000000004"/>
    <n v="1"/>
  </r>
  <r>
    <x v="93"/>
    <x v="2"/>
    <s v="2024-2025"/>
    <x v="0"/>
    <x v="53"/>
    <x v="3"/>
    <x v="3"/>
    <n v="4119"/>
    <x v="0"/>
    <x v="10"/>
    <x v="7"/>
    <x v="7"/>
    <n v="4846.6100000000033"/>
    <n v="1"/>
  </r>
  <r>
    <x v="615"/>
    <x v="1"/>
    <s v="2022-2023"/>
    <x v="0"/>
    <x v="67"/>
    <x v="3"/>
    <x v="3"/>
    <n v="4551"/>
    <x v="0"/>
    <x v="15"/>
    <x v="1"/>
    <x v="1"/>
    <n v="4884.7099999999991"/>
    <n v="1"/>
  </r>
  <r>
    <x v="99"/>
    <x v="0"/>
    <s v="2023-2024"/>
    <x v="0"/>
    <x v="10"/>
    <x v="4"/>
    <x v="4"/>
    <n v="3551"/>
    <x v="0"/>
    <x v="8"/>
    <x v="0"/>
    <x v="0"/>
    <n v="4887.7999999999993"/>
    <n v="1"/>
  </r>
  <r>
    <x v="413"/>
    <x v="2"/>
    <s v="2024-2025"/>
    <x v="0"/>
    <x v="9"/>
    <x v="4"/>
    <x v="4"/>
    <n v="3076"/>
    <x v="0"/>
    <x v="7"/>
    <x v="0"/>
    <x v="0"/>
    <n v="4893.7200000000012"/>
    <n v="1"/>
  </r>
  <r>
    <x v="221"/>
    <x v="0"/>
    <s v="2023-2024"/>
    <x v="0"/>
    <x v="78"/>
    <x v="1"/>
    <x v="1"/>
    <n v="2141"/>
    <x v="0"/>
    <x v="4"/>
    <x v="4"/>
    <x v="4"/>
    <n v="4907.8999999999996"/>
    <n v="1"/>
  </r>
  <r>
    <x v="685"/>
    <x v="0"/>
    <s v="2023-2024"/>
    <x v="0"/>
    <x v="26"/>
    <x v="0"/>
    <x v="0"/>
    <n v="6280"/>
    <x v="0"/>
    <x v="14"/>
    <x v="1"/>
    <x v="1"/>
    <n v="4908.0599999999986"/>
    <n v="1"/>
  </r>
  <r>
    <x v="496"/>
    <x v="2"/>
    <s v="2024-2025"/>
    <x v="0"/>
    <x v="40"/>
    <x v="4"/>
    <x v="4"/>
    <n v="3353"/>
    <x v="0"/>
    <x v="8"/>
    <x v="0"/>
    <x v="0"/>
    <n v="4950.1600000000008"/>
    <n v="1"/>
  </r>
  <r>
    <x v="379"/>
    <x v="2"/>
    <s v="2024-2025"/>
    <x v="0"/>
    <x v="19"/>
    <x v="1"/>
    <x v="1"/>
    <n v="2800"/>
    <x v="0"/>
    <x v="11"/>
    <x v="4"/>
    <x v="4"/>
    <n v="4960.1899999999996"/>
    <n v="1"/>
  </r>
  <r>
    <x v="503"/>
    <x v="0"/>
    <s v="2023-2024"/>
    <x v="1"/>
    <x v="64"/>
    <x v="1"/>
    <x v="1"/>
    <n v="2350"/>
    <x v="0"/>
    <x v="1"/>
    <x v="1"/>
    <x v="1"/>
    <n v="4992.08"/>
    <n v="1"/>
  </r>
  <r>
    <x v="717"/>
    <x v="2"/>
    <s v="2024-2025"/>
    <x v="0"/>
    <x v="58"/>
    <x v="0"/>
    <x v="0"/>
    <n v="6027"/>
    <x v="0"/>
    <x v="0"/>
    <x v="4"/>
    <x v="4"/>
    <n v="4995.6099999999997"/>
    <n v="1"/>
  </r>
  <r>
    <x v="149"/>
    <x v="2"/>
    <s v="2024-2025"/>
    <x v="0"/>
    <x v="60"/>
    <x v="1"/>
    <x v="1"/>
    <n v="2541"/>
    <x v="0"/>
    <x v="2"/>
    <x v="4"/>
    <x v="4"/>
    <n v="5012.2099999999982"/>
    <n v="1"/>
  </r>
  <r>
    <x v="202"/>
    <x v="2"/>
    <s v="2024-2025"/>
    <x v="0"/>
    <x v="19"/>
    <x v="1"/>
    <x v="1"/>
    <n v="2800"/>
    <x v="0"/>
    <x v="11"/>
    <x v="7"/>
    <x v="7"/>
    <n v="5012.6900000000023"/>
    <n v="1"/>
  </r>
  <r>
    <x v="349"/>
    <x v="1"/>
    <s v="2022-2023"/>
    <x v="0"/>
    <x v="59"/>
    <x v="3"/>
    <x v="3"/>
    <n v="4509"/>
    <x v="0"/>
    <x v="3"/>
    <x v="1"/>
    <x v="1"/>
    <n v="5032.3799999999992"/>
    <n v="1"/>
  </r>
  <r>
    <x v="73"/>
    <x v="1"/>
    <s v="2022-2023"/>
    <x v="0"/>
    <x v="31"/>
    <x v="1"/>
    <x v="1"/>
    <n v="2116"/>
    <x v="0"/>
    <x v="4"/>
    <x v="1"/>
    <x v="1"/>
    <n v="5062.93"/>
    <n v="1"/>
  </r>
  <r>
    <x v="460"/>
    <x v="1"/>
    <s v="2022-2023"/>
    <x v="0"/>
    <x v="76"/>
    <x v="1"/>
    <x v="1"/>
    <n v="2031"/>
    <x v="0"/>
    <x v="5"/>
    <x v="1"/>
    <x v="1"/>
    <n v="5111.3700000000008"/>
    <n v="1"/>
  </r>
  <r>
    <x v="684"/>
    <x v="2"/>
    <s v="2024-2025"/>
    <x v="0"/>
    <x v="43"/>
    <x v="1"/>
    <x v="1"/>
    <n v="2560"/>
    <x v="0"/>
    <x v="2"/>
    <x v="4"/>
    <x v="4"/>
    <n v="5184.95"/>
    <n v="1"/>
  </r>
  <r>
    <x v="125"/>
    <x v="2"/>
    <s v="2024-2025"/>
    <x v="0"/>
    <x v="7"/>
    <x v="4"/>
    <x v="4"/>
    <n v="3175"/>
    <x v="0"/>
    <x v="6"/>
    <x v="7"/>
    <x v="7"/>
    <n v="5209.5400000000018"/>
    <n v="1"/>
  </r>
  <r>
    <x v="252"/>
    <x v="1"/>
    <s v="2022-2023"/>
    <x v="1"/>
    <x v="27"/>
    <x v="4"/>
    <x v="4"/>
    <n v="3066"/>
    <x v="0"/>
    <x v="7"/>
    <x v="0"/>
    <x v="0"/>
    <n v="5220.7199999999984"/>
    <n v="1"/>
  </r>
  <r>
    <x v="415"/>
    <x v="2"/>
    <s v="2024-2025"/>
    <x v="1"/>
    <x v="27"/>
    <x v="4"/>
    <x v="4"/>
    <n v="3066"/>
    <x v="0"/>
    <x v="7"/>
    <x v="1"/>
    <x v="1"/>
    <n v="5236.0600000000004"/>
    <n v="1"/>
  </r>
  <r>
    <x v="47"/>
    <x v="2"/>
    <s v="2024-2025"/>
    <x v="0"/>
    <x v="4"/>
    <x v="1"/>
    <x v="1"/>
    <n v="2154"/>
    <x v="0"/>
    <x v="4"/>
    <x v="9"/>
    <x v="9"/>
    <n v="5238.66"/>
    <n v="1"/>
  </r>
  <r>
    <x v="700"/>
    <x v="2"/>
    <s v="2024-2025"/>
    <x v="0"/>
    <x v="71"/>
    <x v="6"/>
    <x v="6"/>
    <n v="5043"/>
    <x v="0"/>
    <x v="13"/>
    <x v="4"/>
    <x v="4"/>
    <n v="5286.4800000000005"/>
    <n v="1"/>
  </r>
  <r>
    <x v="69"/>
    <x v="0"/>
    <s v="2023-2024"/>
    <x v="0"/>
    <x v="53"/>
    <x v="3"/>
    <x v="3"/>
    <n v="4119"/>
    <x v="0"/>
    <x v="10"/>
    <x v="9"/>
    <x v="9"/>
    <n v="5292.9800000000005"/>
    <n v="1"/>
  </r>
  <r>
    <x v="340"/>
    <x v="2"/>
    <s v="2024-2025"/>
    <x v="0"/>
    <x v="35"/>
    <x v="3"/>
    <x v="3"/>
    <n v="4558"/>
    <x v="0"/>
    <x v="15"/>
    <x v="7"/>
    <x v="7"/>
    <n v="5294.920000000001"/>
    <n v="1"/>
  </r>
  <r>
    <x v="391"/>
    <x v="2"/>
    <s v="2024-2025"/>
    <x v="1"/>
    <x v="34"/>
    <x v="4"/>
    <x v="4"/>
    <n v="3018"/>
    <x v="0"/>
    <x v="7"/>
    <x v="9"/>
    <x v="9"/>
    <n v="5306.62"/>
    <n v="1"/>
  </r>
  <r>
    <x v="246"/>
    <x v="2"/>
    <s v="2024-2025"/>
    <x v="0"/>
    <x v="4"/>
    <x v="1"/>
    <x v="1"/>
    <n v="2154"/>
    <x v="0"/>
    <x v="4"/>
    <x v="7"/>
    <x v="7"/>
    <n v="5309.0300000000007"/>
    <n v="1"/>
  </r>
  <r>
    <x v="247"/>
    <x v="2"/>
    <s v="2024-2025"/>
    <x v="0"/>
    <x v="35"/>
    <x v="3"/>
    <x v="3"/>
    <n v="4558"/>
    <x v="0"/>
    <x v="15"/>
    <x v="1"/>
    <x v="1"/>
    <n v="5318.670000000001"/>
    <n v="1"/>
  </r>
  <r>
    <x v="618"/>
    <x v="1"/>
    <s v="2022-2023"/>
    <x v="0"/>
    <x v="12"/>
    <x v="3"/>
    <x v="3"/>
    <n v="4068"/>
    <x v="0"/>
    <x v="10"/>
    <x v="0"/>
    <x v="0"/>
    <n v="5338.4800000000005"/>
    <n v="1"/>
  </r>
  <r>
    <x v="676"/>
    <x v="1"/>
    <s v="2022-2023"/>
    <x v="0"/>
    <x v="4"/>
    <x v="1"/>
    <x v="1"/>
    <n v="2154"/>
    <x v="0"/>
    <x v="4"/>
    <x v="4"/>
    <x v="4"/>
    <n v="5356.1699999999992"/>
    <n v="1"/>
  </r>
  <r>
    <x v="419"/>
    <x v="2"/>
    <s v="2024-2025"/>
    <x v="0"/>
    <x v="7"/>
    <x v="4"/>
    <x v="4"/>
    <n v="3175"/>
    <x v="0"/>
    <x v="6"/>
    <x v="9"/>
    <x v="9"/>
    <n v="5375.47"/>
    <n v="1"/>
  </r>
  <r>
    <x v="7"/>
    <x v="0"/>
    <s v="2023-2024"/>
    <x v="0"/>
    <x v="23"/>
    <x v="1"/>
    <x v="1"/>
    <n v="2650"/>
    <x v="0"/>
    <x v="11"/>
    <x v="0"/>
    <x v="0"/>
    <n v="5409.8600000000006"/>
    <n v="1"/>
  </r>
  <r>
    <x v="555"/>
    <x v="2"/>
    <s v="2024-2025"/>
    <x v="0"/>
    <x v="59"/>
    <x v="3"/>
    <x v="3"/>
    <n v="4509"/>
    <x v="0"/>
    <x v="3"/>
    <x v="7"/>
    <x v="7"/>
    <n v="5429.4599999999991"/>
    <n v="1"/>
  </r>
  <r>
    <x v="360"/>
    <x v="2"/>
    <s v="2024-2025"/>
    <x v="1"/>
    <x v="27"/>
    <x v="4"/>
    <x v="4"/>
    <n v="3066"/>
    <x v="0"/>
    <x v="7"/>
    <x v="9"/>
    <x v="9"/>
    <n v="5433.6900000000005"/>
    <n v="1"/>
  </r>
  <r>
    <x v="542"/>
    <x v="2"/>
    <s v="2024-2025"/>
    <x v="1"/>
    <x v="39"/>
    <x v="0"/>
    <x v="0"/>
    <n v="6330"/>
    <x v="0"/>
    <x v="14"/>
    <x v="0"/>
    <x v="0"/>
    <n v="5438.4200000000019"/>
    <n v="1"/>
  </r>
  <r>
    <x v="539"/>
    <x v="2"/>
    <s v="2024-2025"/>
    <x v="0"/>
    <x v="4"/>
    <x v="1"/>
    <x v="1"/>
    <n v="2154"/>
    <x v="0"/>
    <x v="4"/>
    <x v="0"/>
    <x v="0"/>
    <n v="5438.4500000000016"/>
    <n v="1"/>
  </r>
  <r>
    <x v="64"/>
    <x v="1"/>
    <s v="2022-2023"/>
    <x v="0"/>
    <x v="68"/>
    <x v="7"/>
    <x v="7"/>
    <n v="800"/>
    <x v="0"/>
    <x v="19"/>
    <x v="1"/>
    <x v="1"/>
    <n v="5444.25"/>
    <n v="1"/>
  </r>
  <r>
    <x v="576"/>
    <x v="0"/>
    <s v="2023-2024"/>
    <x v="0"/>
    <x v="12"/>
    <x v="3"/>
    <x v="3"/>
    <n v="4068"/>
    <x v="0"/>
    <x v="10"/>
    <x v="9"/>
    <x v="9"/>
    <n v="5454.2900000000009"/>
    <n v="1"/>
  </r>
  <r>
    <x v="246"/>
    <x v="2"/>
    <s v="2024-2025"/>
    <x v="0"/>
    <x v="10"/>
    <x v="4"/>
    <x v="4"/>
    <n v="3551"/>
    <x v="0"/>
    <x v="8"/>
    <x v="9"/>
    <x v="9"/>
    <n v="5464.6399999999994"/>
    <n v="1"/>
  </r>
  <r>
    <x v="634"/>
    <x v="1"/>
    <s v="2022-2023"/>
    <x v="1"/>
    <x v="39"/>
    <x v="0"/>
    <x v="0"/>
    <n v="6330"/>
    <x v="0"/>
    <x v="14"/>
    <x v="1"/>
    <x v="1"/>
    <n v="5499.11"/>
    <n v="1"/>
  </r>
  <r>
    <x v="334"/>
    <x v="2"/>
    <s v="2024-2025"/>
    <x v="0"/>
    <x v="69"/>
    <x v="4"/>
    <x v="4"/>
    <n v="3199"/>
    <x v="0"/>
    <x v="6"/>
    <x v="0"/>
    <x v="0"/>
    <n v="5521.9199999999983"/>
    <n v="1"/>
  </r>
  <r>
    <x v="319"/>
    <x v="0"/>
    <s v="2023-2024"/>
    <x v="0"/>
    <x v="47"/>
    <x v="1"/>
    <x v="1"/>
    <n v="2101"/>
    <x v="0"/>
    <x v="4"/>
    <x v="9"/>
    <x v="9"/>
    <n v="5537.7800000000007"/>
    <n v="1"/>
  </r>
  <r>
    <x v="203"/>
    <x v="0"/>
    <s v="2023-2024"/>
    <x v="0"/>
    <x v="67"/>
    <x v="3"/>
    <x v="3"/>
    <n v="4551"/>
    <x v="0"/>
    <x v="15"/>
    <x v="1"/>
    <x v="1"/>
    <n v="5541.1100000000015"/>
    <n v="1"/>
  </r>
  <r>
    <x v="587"/>
    <x v="0"/>
    <s v="2023-2024"/>
    <x v="0"/>
    <x v="59"/>
    <x v="3"/>
    <x v="3"/>
    <n v="4509"/>
    <x v="0"/>
    <x v="3"/>
    <x v="9"/>
    <x v="9"/>
    <n v="5557.4800000000005"/>
    <n v="1"/>
  </r>
  <r>
    <x v="708"/>
    <x v="1"/>
    <s v="2022-2023"/>
    <x v="0"/>
    <x v="35"/>
    <x v="3"/>
    <x v="3"/>
    <n v="4558"/>
    <x v="0"/>
    <x v="15"/>
    <x v="0"/>
    <x v="0"/>
    <n v="5564.1400000000012"/>
    <n v="1"/>
  </r>
  <r>
    <x v="676"/>
    <x v="1"/>
    <s v="2022-2023"/>
    <x v="0"/>
    <x v="25"/>
    <x v="4"/>
    <x v="4"/>
    <n v="3550"/>
    <x v="0"/>
    <x v="8"/>
    <x v="1"/>
    <x v="1"/>
    <n v="5591.9500000000007"/>
    <n v="1"/>
  </r>
  <r>
    <x v="51"/>
    <x v="0"/>
    <s v="2023-2024"/>
    <x v="1"/>
    <x v="39"/>
    <x v="0"/>
    <x v="0"/>
    <n v="6330"/>
    <x v="0"/>
    <x v="14"/>
    <x v="7"/>
    <x v="7"/>
    <n v="5608.3399999999992"/>
    <n v="1"/>
  </r>
  <r>
    <x v="231"/>
    <x v="0"/>
    <s v="2023-2024"/>
    <x v="0"/>
    <x v="23"/>
    <x v="1"/>
    <x v="1"/>
    <n v="2650"/>
    <x v="0"/>
    <x v="11"/>
    <x v="7"/>
    <x v="7"/>
    <n v="5611.5000000000018"/>
    <n v="1"/>
  </r>
  <r>
    <x v="489"/>
    <x v="0"/>
    <s v="2023-2024"/>
    <x v="0"/>
    <x v="85"/>
    <x v="0"/>
    <x v="0"/>
    <n v="6530"/>
    <x v="0"/>
    <x v="20"/>
    <x v="0"/>
    <x v="0"/>
    <n v="5620.1500000000005"/>
    <n v="1"/>
  </r>
  <r>
    <x v="81"/>
    <x v="0"/>
    <s v="2023-2024"/>
    <x v="0"/>
    <x v="40"/>
    <x v="4"/>
    <x v="4"/>
    <n v="3353"/>
    <x v="0"/>
    <x v="8"/>
    <x v="4"/>
    <x v="4"/>
    <n v="5647.9"/>
    <n v="1"/>
  </r>
  <r>
    <x v="492"/>
    <x v="1"/>
    <s v="2022-2023"/>
    <x v="1"/>
    <x v="34"/>
    <x v="4"/>
    <x v="4"/>
    <n v="3018"/>
    <x v="0"/>
    <x v="7"/>
    <x v="9"/>
    <x v="9"/>
    <n v="5652.74"/>
    <n v="1"/>
  </r>
  <r>
    <x v="626"/>
    <x v="2"/>
    <s v="2024-2025"/>
    <x v="0"/>
    <x v="7"/>
    <x v="4"/>
    <x v="4"/>
    <n v="3175"/>
    <x v="0"/>
    <x v="6"/>
    <x v="4"/>
    <x v="4"/>
    <n v="5715.1799999999994"/>
    <n v="1"/>
  </r>
  <r>
    <x v="172"/>
    <x v="1"/>
    <s v="2022-2023"/>
    <x v="0"/>
    <x v="76"/>
    <x v="1"/>
    <x v="1"/>
    <n v="2031"/>
    <x v="0"/>
    <x v="5"/>
    <x v="9"/>
    <x v="9"/>
    <n v="5722.39"/>
    <n v="1"/>
  </r>
  <r>
    <x v="657"/>
    <x v="0"/>
    <s v="2023-2024"/>
    <x v="0"/>
    <x v="56"/>
    <x v="1"/>
    <x v="1"/>
    <n v="2795"/>
    <x v="0"/>
    <x v="11"/>
    <x v="7"/>
    <x v="7"/>
    <n v="5754.1299999999992"/>
    <n v="1"/>
  </r>
  <r>
    <x v="296"/>
    <x v="0"/>
    <s v="2023-2024"/>
    <x v="1"/>
    <x v="63"/>
    <x v="1"/>
    <x v="1"/>
    <n v="2015"/>
    <x v="0"/>
    <x v="5"/>
    <x v="7"/>
    <x v="7"/>
    <n v="5761.56"/>
    <n v="1"/>
  </r>
  <r>
    <x v="380"/>
    <x v="0"/>
    <s v="2023-2024"/>
    <x v="0"/>
    <x v="59"/>
    <x v="3"/>
    <x v="3"/>
    <n v="4509"/>
    <x v="0"/>
    <x v="3"/>
    <x v="1"/>
    <x v="1"/>
    <n v="5802.1000000000022"/>
    <n v="1"/>
  </r>
  <r>
    <x v="629"/>
    <x v="1"/>
    <s v="2022-2023"/>
    <x v="0"/>
    <x v="69"/>
    <x v="4"/>
    <x v="4"/>
    <n v="3199"/>
    <x v="0"/>
    <x v="6"/>
    <x v="7"/>
    <x v="7"/>
    <n v="5804.51"/>
    <n v="1"/>
  </r>
  <r>
    <x v="345"/>
    <x v="1"/>
    <s v="2022-2023"/>
    <x v="0"/>
    <x v="53"/>
    <x v="3"/>
    <x v="3"/>
    <n v="4119"/>
    <x v="0"/>
    <x v="10"/>
    <x v="9"/>
    <x v="9"/>
    <n v="5809.8700000000017"/>
    <n v="1"/>
  </r>
  <r>
    <x v="69"/>
    <x v="0"/>
    <s v="2023-2024"/>
    <x v="0"/>
    <x v="84"/>
    <x v="3"/>
    <x v="3"/>
    <n v="4215"/>
    <x v="0"/>
    <x v="3"/>
    <x v="9"/>
    <x v="9"/>
    <n v="5832.199999999998"/>
    <n v="1"/>
  </r>
  <r>
    <x v="591"/>
    <x v="2"/>
    <s v="2024-2025"/>
    <x v="1"/>
    <x v="64"/>
    <x v="1"/>
    <x v="1"/>
    <n v="2350"/>
    <x v="0"/>
    <x v="1"/>
    <x v="0"/>
    <x v="0"/>
    <n v="5894.8900000000012"/>
    <n v="1"/>
  </r>
  <r>
    <x v="128"/>
    <x v="2"/>
    <s v="2024-2025"/>
    <x v="0"/>
    <x v="87"/>
    <x v="2"/>
    <x v="2"/>
    <n v="2609"/>
    <x v="0"/>
    <x v="2"/>
    <x v="4"/>
    <x v="4"/>
    <n v="5935.05"/>
    <n v="1"/>
  </r>
  <r>
    <x v="70"/>
    <x v="0"/>
    <s v="2023-2024"/>
    <x v="1"/>
    <x v="6"/>
    <x v="0"/>
    <x v="0"/>
    <n v="6010"/>
    <x v="0"/>
    <x v="0"/>
    <x v="4"/>
    <x v="4"/>
    <n v="5936.02"/>
    <n v="1"/>
  </r>
  <r>
    <x v="131"/>
    <x v="1"/>
    <s v="2022-2023"/>
    <x v="0"/>
    <x v="43"/>
    <x v="1"/>
    <x v="1"/>
    <n v="2560"/>
    <x v="0"/>
    <x v="2"/>
    <x v="9"/>
    <x v="9"/>
    <n v="6008.17"/>
    <n v="1"/>
  </r>
  <r>
    <x v="408"/>
    <x v="1"/>
    <s v="2022-2023"/>
    <x v="0"/>
    <x v="47"/>
    <x v="1"/>
    <x v="1"/>
    <n v="2101"/>
    <x v="0"/>
    <x v="4"/>
    <x v="4"/>
    <x v="4"/>
    <n v="6048.9699999999984"/>
    <n v="1"/>
  </r>
  <r>
    <x v="354"/>
    <x v="1"/>
    <s v="2022-2023"/>
    <x v="0"/>
    <x v="43"/>
    <x v="1"/>
    <x v="1"/>
    <n v="2560"/>
    <x v="0"/>
    <x v="2"/>
    <x v="0"/>
    <x v="0"/>
    <n v="6061.11"/>
    <n v="1"/>
  </r>
  <r>
    <x v="633"/>
    <x v="1"/>
    <s v="2022-2023"/>
    <x v="0"/>
    <x v="9"/>
    <x v="4"/>
    <x v="4"/>
    <n v="3076"/>
    <x v="0"/>
    <x v="7"/>
    <x v="1"/>
    <x v="1"/>
    <n v="6065.880000000001"/>
    <n v="1"/>
  </r>
  <r>
    <x v="534"/>
    <x v="0"/>
    <s v="2023-2024"/>
    <x v="0"/>
    <x v="52"/>
    <x v="3"/>
    <x v="3"/>
    <n v="4053"/>
    <x v="0"/>
    <x v="10"/>
    <x v="7"/>
    <x v="7"/>
    <n v="6066.260000000002"/>
    <n v="1"/>
  </r>
  <r>
    <x v="437"/>
    <x v="1"/>
    <s v="2022-2023"/>
    <x v="1"/>
    <x v="39"/>
    <x v="0"/>
    <x v="0"/>
    <n v="6330"/>
    <x v="0"/>
    <x v="14"/>
    <x v="9"/>
    <x v="9"/>
    <n v="6080.3399999999992"/>
    <n v="1"/>
  </r>
  <r>
    <x v="399"/>
    <x v="0"/>
    <s v="2023-2024"/>
    <x v="0"/>
    <x v="28"/>
    <x v="1"/>
    <x v="1"/>
    <n v="2830"/>
    <x v="0"/>
    <x v="11"/>
    <x v="0"/>
    <x v="0"/>
    <n v="6156.3099999999995"/>
    <n v="1"/>
  </r>
  <r>
    <x v="685"/>
    <x v="0"/>
    <s v="2023-2024"/>
    <x v="0"/>
    <x v="23"/>
    <x v="1"/>
    <x v="1"/>
    <n v="2650"/>
    <x v="0"/>
    <x v="11"/>
    <x v="9"/>
    <x v="9"/>
    <n v="6198.0200000000013"/>
    <n v="1"/>
  </r>
  <r>
    <x v="715"/>
    <x v="2"/>
    <s v="2024-2025"/>
    <x v="0"/>
    <x v="47"/>
    <x v="1"/>
    <x v="1"/>
    <n v="2101"/>
    <x v="0"/>
    <x v="4"/>
    <x v="0"/>
    <x v="0"/>
    <n v="6228.0300000000016"/>
    <n v="1"/>
  </r>
  <r>
    <x v="600"/>
    <x v="0"/>
    <s v="2023-2024"/>
    <x v="0"/>
    <x v="60"/>
    <x v="1"/>
    <x v="1"/>
    <n v="2541"/>
    <x v="0"/>
    <x v="2"/>
    <x v="0"/>
    <x v="0"/>
    <n v="6251.5000000000009"/>
    <n v="1"/>
  </r>
  <r>
    <x v="67"/>
    <x v="2"/>
    <s v="2024-2025"/>
    <x v="0"/>
    <x v="60"/>
    <x v="1"/>
    <x v="1"/>
    <n v="2541"/>
    <x v="0"/>
    <x v="2"/>
    <x v="1"/>
    <x v="1"/>
    <n v="6304.0499999999993"/>
    <n v="1"/>
  </r>
  <r>
    <x v="133"/>
    <x v="1"/>
    <s v="2022-2023"/>
    <x v="0"/>
    <x v="53"/>
    <x v="3"/>
    <x v="3"/>
    <n v="4119"/>
    <x v="0"/>
    <x v="10"/>
    <x v="1"/>
    <x v="1"/>
    <n v="6393.6899999999987"/>
    <n v="1"/>
  </r>
  <r>
    <x v="295"/>
    <x v="0"/>
    <s v="2023-2024"/>
    <x v="0"/>
    <x v="19"/>
    <x v="1"/>
    <x v="1"/>
    <n v="2800"/>
    <x v="0"/>
    <x v="11"/>
    <x v="1"/>
    <x v="1"/>
    <n v="6426.4800000000005"/>
    <n v="1"/>
  </r>
  <r>
    <x v="26"/>
    <x v="1"/>
    <s v="2022-2023"/>
    <x v="0"/>
    <x v="13"/>
    <x v="1"/>
    <x v="1"/>
    <n v="2480"/>
    <x v="0"/>
    <x v="1"/>
    <x v="1"/>
    <x v="1"/>
    <n v="6442.1700000000046"/>
    <n v="1"/>
  </r>
  <r>
    <x v="197"/>
    <x v="0"/>
    <s v="2023-2024"/>
    <x v="0"/>
    <x v="47"/>
    <x v="1"/>
    <x v="1"/>
    <n v="2101"/>
    <x v="0"/>
    <x v="4"/>
    <x v="1"/>
    <x v="1"/>
    <n v="6445.0500000000011"/>
    <n v="1"/>
  </r>
  <r>
    <x v="177"/>
    <x v="1"/>
    <s v="2022-2023"/>
    <x v="0"/>
    <x v="69"/>
    <x v="4"/>
    <x v="4"/>
    <n v="3199"/>
    <x v="0"/>
    <x v="6"/>
    <x v="4"/>
    <x v="4"/>
    <n v="6446.1200000000008"/>
    <n v="1"/>
  </r>
  <r>
    <x v="32"/>
    <x v="0"/>
    <s v="2023-2024"/>
    <x v="0"/>
    <x v="4"/>
    <x v="1"/>
    <x v="1"/>
    <n v="2154"/>
    <x v="0"/>
    <x v="4"/>
    <x v="1"/>
    <x v="1"/>
    <n v="6492.4899999999989"/>
    <n v="1"/>
  </r>
  <r>
    <x v="54"/>
    <x v="0"/>
    <s v="2023-2024"/>
    <x v="0"/>
    <x v="59"/>
    <x v="3"/>
    <x v="3"/>
    <n v="4509"/>
    <x v="0"/>
    <x v="3"/>
    <x v="4"/>
    <x v="4"/>
    <n v="6508.58"/>
    <n v="1"/>
  </r>
  <r>
    <x v="318"/>
    <x v="0"/>
    <s v="2023-2024"/>
    <x v="0"/>
    <x v="40"/>
    <x v="4"/>
    <x v="4"/>
    <n v="3353"/>
    <x v="0"/>
    <x v="8"/>
    <x v="9"/>
    <x v="9"/>
    <n v="6511.67"/>
    <n v="1"/>
  </r>
  <r>
    <x v="111"/>
    <x v="0"/>
    <s v="2023-2024"/>
    <x v="0"/>
    <x v="76"/>
    <x v="1"/>
    <x v="1"/>
    <n v="2031"/>
    <x v="0"/>
    <x v="5"/>
    <x v="1"/>
    <x v="1"/>
    <n v="6526.579999999999"/>
    <n v="1"/>
  </r>
  <r>
    <x v="624"/>
    <x v="2"/>
    <s v="2024-2025"/>
    <x v="0"/>
    <x v="69"/>
    <x v="4"/>
    <x v="4"/>
    <n v="3199"/>
    <x v="0"/>
    <x v="6"/>
    <x v="9"/>
    <x v="9"/>
    <n v="6630.3700000000008"/>
    <n v="1"/>
  </r>
  <r>
    <x v="275"/>
    <x v="2"/>
    <s v="2024-2025"/>
    <x v="0"/>
    <x v="5"/>
    <x v="1"/>
    <x v="1"/>
    <n v="2067"/>
    <x v="0"/>
    <x v="5"/>
    <x v="1"/>
    <x v="1"/>
    <n v="6641.9900000000016"/>
    <n v="1"/>
  </r>
  <r>
    <x v="227"/>
    <x v="0"/>
    <s v="2023-2024"/>
    <x v="0"/>
    <x v="36"/>
    <x v="4"/>
    <x v="4"/>
    <n v="3148"/>
    <x v="0"/>
    <x v="6"/>
    <x v="4"/>
    <x v="4"/>
    <n v="6642.2"/>
    <n v="1"/>
  </r>
  <r>
    <x v="678"/>
    <x v="1"/>
    <s v="2022-2023"/>
    <x v="1"/>
    <x v="27"/>
    <x v="4"/>
    <x v="4"/>
    <n v="3066"/>
    <x v="0"/>
    <x v="7"/>
    <x v="1"/>
    <x v="1"/>
    <n v="6701.9900000000007"/>
    <n v="1"/>
  </r>
  <r>
    <x v="197"/>
    <x v="0"/>
    <s v="2023-2024"/>
    <x v="0"/>
    <x v="36"/>
    <x v="4"/>
    <x v="4"/>
    <n v="3148"/>
    <x v="0"/>
    <x v="6"/>
    <x v="0"/>
    <x v="0"/>
    <n v="6708.3900000000012"/>
    <n v="1"/>
  </r>
  <r>
    <x v="570"/>
    <x v="0"/>
    <s v="2023-2024"/>
    <x v="0"/>
    <x v="9"/>
    <x v="4"/>
    <x v="4"/>
    <n v="3076"/>
    <x v="0"/>
    <x v="7"/>
    <x v="1"/>
    <x v="1"/>
    <n v="6740.72"/>
    <n v="1"/>
  </r>
  <r>
    <x v="654"/>
    <x v="2"/>
    <s v="2024-2025"/>
    <x v="0"/>
    <x v="23"/>
    <x v="1"/>
    <x v="1"/>
    <n v="2650"/>
    <x v="0"/>
    <x v="11"/>
    <x v="1"/>
    <x v="1"/>
    <n v="6879.2900000000009"/>
    <n v="1"/>
  </r>
  <r>
    <x v="459"/>
    <x v="0"/>
    <s v="2023-2024"/>
    <x v="0"/>
    <x v="85"/>
    <x v="0"/>
    <x v="0"/>
    <n v="6530"/>
    <x v="0"/>
    <x v="20"/>
    <x v="7"/>
    <x v="7"/>
    <n v="6890.9500000000016"/>
    <n v="1"/>
  </r>
  <r>
    <x v="401"/>
    <x v="2"/>
    <s v="2024-2025"/>
    <x v="1"/>
    <x v="91"/>
    <x v="1"/>
    <x v="1"/>
    <n v="2064"/>
    <x v="0"/>
    <x v="5"/>
    <x v="4"/>
    <x v="4"/>
    <n v="6954.5999999999995"/>
    <n v="1"/>
  </r>
  <r>
    <x v="113"/>
    <x v="2"/>
    <s v="2024-2025"/>
    <x v="0"/>
    <x v="53"/>
    <x v="3"/>
    <x v="3"/>
    <n v="4119"/>
    <x v="0"/>
    <x v="10"/>
    <x v="7"/>
    <x v="7"/>
    <n v="6972.0799999999981"/>
    <n v="1"/>
  </r>
  <r>
    <x v="553"/>
    <x v="2"/>
    <s v="2024-2025"/>
    <x v="0"/>
    <x v="25"/>
    <x v="4"/>
    <x v="4"/>
    <n v="3550"/>
    <x v="0"/>
    <x v="8"/>
    <x v="1"/>
    <x v="1"/>
    <n v="7040.8400000000038"/>
    <n v="1"/>
  </r>
  <r>
    <x v="473"/>
    <x v="1"/>
    <s v="2022-2023"/>
    <x v="0"/>
    <x v="12"/>
    <x v="3"/>
    <x v="3"/>
    <n v="4068"/>
    <x v="0"/>
    <x v="10"/>
    <x v="1"/>
    <x v="1"/>
    <n v="7049.4500000000025"/>
    <n v="1"/>
  </r>
  <r>
    <x v="164"/>
    <x v="1"/>
    <s v="2022-2023"/>
    <x v="0"/>
    <x v="85"/>
    <x v="0"/>
    <x v="0"/>
    <n v="6530"/>
    <x v="0"/>
    <x v="20"/>
    <x v="1"/>
    <x v="1"/>
    <n v="7077.9299999999994"/>
    <n v="1"/>
  </r>
  <r>
    <x v="645"/>
    <x v="0"/>
    <s v="2023-2024"/>
    <x v="1"/>
    <x v="63"/>
    <x v="1"/>
    <x v="1"/>
    <n v="2015"/>
    <x v="0"/>
    <x v="5"/>
    <x v="0"/>
    <x v="0"/>
    <n v="7096.9500000000035"/>
    <n v="1"/>
  </r>
  <r>
    <x v="251"/>
    <x v="2"/>
    <s v="2024-2025"/>
    <x v="0"/>
    <x v="35"/>
    <x v="3"/>
    <x v="3"/>
    <n v="4558"/>
    <x v="0"/>
    <x v="15"/>
    <x v="1"/>
    <x v="1"/>
    <n v="7110.9800000000032"/>
    <n v="1"/>
  </r>
  <r>
    <x v="320"/>
    <x v="2"/>
    <s v="2024-2025"/>
    <x v="0"/>
    <x v="47"/>
    <x v="1"/>
    <x v="1"/>
    <n v="2101"/>
    <x v="0"/>
    <x v="4"/>
    <x v="1"/>
    <x v="1"/>
    <n v="7135.2800000000043"/>
    <n v="1"/>
  </r>
  <r>
    <x v="414"/>
    <x v="0"/>
    <s v="2023-2024"/>
    <x v="1"/>
    <x v="63"/>
    <x v="1"/>
    <x v="1"/>
    <n v="2015"/>
    <x v="0"/>
    <x v="5"/>
    <x v="9"/>
    <x v="9"/>
    <n v="7207.76"/>
    <n v="1"/>
  </r>
  <r>
    <x v="493"/>
    <x v="1"/>
    <s v="2022-2023"/>
    <x v="0"/>
    <x v="69"/>
    <x v="4"/>
    <x v="4"/>
    <n v="3199"/>
    <x v="0"/>
    <x v="6"/>
    <x v="7"/>
    <x v="7"/>
    <n v="7284.1799999999994"/>
    <n v="1"/>
  </r>
  <r>
    <x v="561"/>
    <x v="0"/>
    <s v="2023-2024"/>
    <x v="0"/>
    <x v="85"/>
    <x v="0"/>
    <x v="0"/>
    <n v="6530"/>
    <x v="0"/>
    <x v="20"/>
    <x v="1"/>
    <x v="1"/>
    <n v="7309.9100000000017"/>
    <n v="1"/>
  </r>
  <r>
    <x v="563"/>
    <x v="0"/>
    <s v="2023-2024"/>
    <x v="0"/>
    <x v="7"/>
    <x v="4"/>
    <x v="4"/>
    <n v="3175"/>
    <x v="0"/>
    <x v="6"/>
    <x v="1"/>
    <x v="1"/>
    <n v="7339.49"/>
    <n v="1"/>
  </r>
  <r>
    <x v="22"/>
    <x v="1"/>
    <s v="2022-2023"/>
    <x v="0"/>
    <x v="60"/>
    <x v="1"/>
    <x v="1"/>
    <n v="2541"/>
    <x v="0"/>
    <x v="2"/>
    <x v="9"/>
    <x v="9"/>
    <n v="7343.3100000000013"/>
    <n v="1"/>
  </r>
  <r>
    <x v="68"/>
    <x v="2"/>
    <s v="2024-2025"/>
    <x v="0"/>
    <x v="43"/>
    <x v="1"/>
    <x v="1"/>
    <n v="2560"/>
    <x v="0"/>
    <x v="2"/>
    <x v="7"/>
    <x v="7"/>
    <n v="7487.4900000000034"/>
    <n v="1"/>
  </r>
  <r>
    <x v="308"/>
    <x v="1"/>
    <s v="2022-2023"/>
    <x v="0"/>
    <x v="43"/>
    <x v="1"/>
    <x v="1"/>
    <n v="2560"/>
    <x v="0"/>
    <x v="2"/>
    <x v="9"/>
    <x v="9"/>
    <n v="7520.87"/>
    <n v="1"/>
  </r>
  <r>
    <x v="420"/>
    <x v="1"/>
    <s v="2022-2023"/>
    <x v="1"/>
    <x v="63"/>
    <x v="1"/>
    <x v="1"/>
    <n v="2015"/>
    <x v="0"/>
    <x v="5"/>
    <x v="1"/>
    <x v="1"/>
    <n v="7676.07"/>
    <n v="1"/>
  </r>
  <r>
    <x v="240"/>
    <x v="2"/>
    <s v="2024-2025"/>
    <x v="0"/>
    <x v="19"/>
    <x v="1"/>
    <x v="1"/>
    <n v="2800"/>
    <x v="0"/>
    <x v="11"/>
    <x v="1"/>
    <x v="1"/>
    <n v="7691.8700000000035"/>
    <n v="1"/>
  </r>
  <r>
    <x v="84"/>
    <x v="2"/>
    <s v="2024-2025"/>
    <x v="1"/>
    <x v="64"/>
    <x v="1"/>
    <x v="1"/>
    <n v="2350"/>
    <x v="0"/>
    <x v="1"/>
    <x v="1"/>
    <x v="1"/>
    <n v="7792.92"/>
    <n v="1"/>
  </r>
  <r>
    <x v="85"/>
    <x v="2"/>
    <s v="2024-2025"/>
    <x v="0"/>
    <x v="7"/>
    <x v="4"/>
    <x v="4"/>
    <n v="3175"/>
    <x v="0"/>
    <x v="6"/>
    <x v="1"/>
    <x v="1"/>
    <n v="7828.0600000000031"/>
    <n v="1"/>
  </r>
  <r>
    <x v="188"/>
    <x v="0"/>
    <s v="2023-2024"/>
    <x v="1"/>
    <x v="34"/>
    <x v="4"/>
    <x v="4"/>
    <n v="3018"/>
    <x v="0"/>
    <x v="7"/>
    <x v="1"/>
    <x v="1"/>
    <n v="7862.59"/>
    <n v="1"/>
  </r>
  <r>
    <x v="93"/>
    <x v="2"/>
    <s v="2024-2025"/>
    <x v="0"/>
    <x v="85"/>
    <x v="0"/>
    <x v="0"/>
    <n v="6530"/>
    <x v="0"/>
    <x v="20"/>
    <x v="9"/>
    <x v="9"/>
    <n v="7890.8300000000008"/>
    <n v="1"/>
  </r>
  <r>
    <x v="112"/>
    <x v="0"/>
    <s v="2023-2024"/>
    <x v="0"/>
    <x v="56"/>
    <x v="1"/>
    <x v="1"/>
    <n v="2795"/>
    <x v="0"/>
    <x v="11"/>
    <x v="9"/>
    <x v="9"/>
    <n v="7909.7500000000009"/>
    <n v="1"/>
  </r>
  <r>
    <x v="442"/>
    <x v="1"/>
    <s v="2022-2023"/>
    <x v="0"/>
    <x v="40"/>
    <x v="4"/>
    <x v="4"/>
    <n v="3353"/>
    <x v="0"/>
    <x v="8"/>
    <x v="1"/>
    <x v="1"/>
    <n v="8030.1400000000012"/>
    <n v="1"/>
  </r>
  <r>
    <x v="405"/>
    <x v="2"/>
    <s v="2024-2025"/>
    <x v="0"/>
    <x v="68"/>
    <x v="7"/>
    <x v="7"/>
    <n v="800"/>
    <x v="0"/>
    <x v="19"/>
    <x v="1"/>
    <x v="1"/>
    <n v="8078.8700000000008"/>
    <n v="1"/>
  </r>
  <r>
    <x v="93"/>
    <x v="2"/>
    <s v="2024-2025"/>
    <x v="0"/>
    <x v="69"/>
    <x v="4"/>
    <x v="4"/>
    <n v="3199"/>
    <x v="0"/>
    <x v="6"/>
    <x v="9"/>
    <x v="9"/>
    <n v="8106.36"/>
    <n v="1"/>
  </r>
  <r>
    <x v="100"/>
    <x v="0"/>
    <s v="2023-2024"/>
    <x v="0"/>
    <x v="21"/>
    <x v="3"/>
    <x v="3"/>
    <n v="4012"/>
    <x v="0"/>
    <x v="10"/>
    <x v="4"/>
    <x v="4"/>
    <n v="8438.7899999999972"/>
    <n v="1"/>
  </r>
  <r>
    <x v="74"/>
    <x v="2"/>
    <s v="2024-2025"/>
    <x v="0"/>
    <x v="28"/>
    <x v="1"/>
    <x v="1"/>
    <n v="2830"/>
    <x v="0"/>
    <x v="11"/>
    <x v="9"/>
    <x v="9"/>
    <n v="8620.2100000000009"/>
    <n v="1"/>
  </r>
  <r>
    <x v="232"/>
    <x v="1"/>
    <s v="2022-2023"/>
    <x v="0"/>
    <x v="36"/>
    <x v="4"/>
    <x v="4"/>
    <n v="3148"/>
    <x v="0"/>
    <x v="6"/>
    <x v="9"/>
    <x v="9"/>
    <n v="8918.2800000000025"/>
    <n v="1"/>
  </r>
  <r>
    <x v="572"/>
    <x v="0"/>
    <s v="2023-2024"/>
    <x v="0"/>
    <x v="36"/>
    <x v="4"/>
    <x v="4"/>
    <n v="3148"/>
    <x v="0"/>
    <x v="6"/>
    <x v="1"/>
    <x v="1"/>
    <n v="9049.9800000000014"/>
    <n v="1"/>
  </r>
  <r>
    <x v="182"/>
    <x v="1"/>
    <s v="2022-2023"/>
    <x v="0"/>
    <x v="43"/>
    <x v="1"/>
    <x v="1"/>
    <n v="2560"/>
    <x v="0"/>
    <x v="2"/>
    <x v="1"/>
    <x v="1"/>
    <n v="9101.4900000000016"/>
    <n v="1"/>
  </r>
  <r>
    <x v="607"/>
    <x v="0"/>
    <s v="2023-2024"/>
    <x v="0"/>
    <x v="4"/>
    <x v="1"/>
    <x v="1"/>
    <n v="2154"/>
    <x v="0"/>
    <x v="4"/>
    <x v="1"/>
    <x v="1"/>
    <n v="9522.9499999999989"/>
    <n v="1"/>
  </r>
  <r>
    <x v="188"/>
    <x v="0"/>
    <s v="2023-2024"/>
    <x v="0"/>
    <x v="28"/>
    <x v="1"/>
    <x v="1"/>
    <n v="2830"/>
    <x v="0"/>
    <x v="11"/>
    <x v="1"/>
    <x v="1"/>
    <n v="9866.4400000000023"/>
    <n v="1"/>
  </r>
  <r>
    <x v="43"/>
    <x v="1"/>
    <s v="2022-2023"/>
    <x v="0"/>
    <x v="40"/>
    <x v="4"/>
    <x v="4"/>
    <n v="3353"/>
    <x v="0"/>
    <x v="8"/>
    <x v="1"/>
    <x v="1"/>
    <n v="9965.91"/>
    <n v="1"/>
  </r>
  <r>
    <x v="15"/>
    <x v="0"/>
    <s v="2023-2024"/>
    <x v="1"/>
    <x v="63"/>
    <x v="1"/>
    <x v="1"/>
    <n v="2015"/>
    <x v="0"/>
    <x v="5"/>
    <x v="1"/>
    <x v="1"/>
    <n v="10021.370000000001"/>
    <n v="1"/>
  </r>
  <r>
    <x v="248"/>
    <x v="0"/>
    <s v="2023-2024"/>
    <x v="0"/>
    <x v="60"/>
    <x v="1"/>
    <x v="1"/>
    <n v="2541"/>
    <x v="0"/>
    <x v="2"/>
    <x v="1"/>
    <x v="1"/>
    <n v="10174.520000000002"/>
    <n v="1"/>
  </r>
  <r>
    <x v="407"/>
    <x v="1"/>
    <s v="2022-2023"/>
    <x v="0"/>
    <x v="53"/>
    <x v="3"/>
    <x v="3"/>
    <n v="4119"/>
    <x v="0"/>
    <x v="10"/>
    <x v="1"/>
    <x v="1"/>
    <n v="10233.570000000007"/>
    <n v="1"/>
  </r>
  <r>
    <x v="713"/>
    <x v="2"/>
    <s v="2024-2025"/>
    <x v="1"/>
    <x v="39"/>
    <x v="0"/>
    <x v="0"/>
    <n v="6330"/>
    <x v="0"/>
    <x v="14"/>
    <x v="1"/>
    <x v="1"/>
    <n v="10622.689999999999"/>
    <n v="1"/>
  </r>
  <r>
    <x v="555"/>
    <x v="2"/>
    <s v="2024-2025"/>
    <x v="1"/>
    <x v="64"/>
    <x v="1"/>
    <x v="1"/>
    <n v="2350"/>
    <x v="0"/>
    <x v="1"/>
    <x v="9"/>
    <x v="9"/>
    <n v="10648.29"/>
    <n v="1"/>
  </r>
  <r>
    <x v="524"/>
    <x v="0"/>
    <s v="2023-2024"/>
    <x v="0"/>
    <x v="69"/>
    <x v="4"/>
    <x v="4"/>
    <n v="3199"/>
    <x v="0"/>
    <x v="6"/>
    <x v="1"/>
    <x v="1"/>
    <n v="10866.589999999998"/>
    <n v="1"/>
  </r>
  <r>
    <x v="691"/>
    <x v="2"/>
    <s v="2024-2025"/>
    <x v="0"/>
    <x v="28"/>
    <x v="1"/>
    <x v="1"/>
    <n v="2830"/>
    <x v="0"/>
    <x v="11"/>
    <x v="1"/>
    <x v="1"/>
    <n v="11753.830000000004"/>
    <n v="1"/>
  </r>
  <r>
    <x v="68"/>
    <x v="2"/>
    <s v="2024-2025"/>
    <x v="0"/>
    <x v="36"/>
    <x v="4"/>
    <x v="4"/>
    <n v="3148"/>
    <x v="0"/>
    <x v="6"/>
    <x v="1"/>
    <x v="1"/>
    <n v="11864.76"/>
    <n v="1"/>
  </r>
  <r>
    <x v="460"/>
    <x v="1"/>
    <s v="2022-2023"/>
    <x v="0"/>
    <x v="69"/>
    <x v="4"/>
    <x v="4"/>
    <n v="3199"/>
    <x v="0"/>
    <x v="6"/>
    <x v="1"/>
    <x v="1"/>
    <n v="12583.420000000004"/>
    <n v="1"/>
  </r>
  <r>
    <x v="148"/>
    <x v="1"/>
    <s v="2022-2023"/>
    <x v="0"/>
    <x v="43"/>
    <x v="1"/>
    <x v="1"/>
    <n v="2560"/>
    <x v="0"/>
    <x v="2"/>
    <x v="1"/>
    <x v="1"/>
    <n v="12653.070000000003"/>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7EFDB5C-8282-43F6-8AD5-9AEFDC270E0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D7" firstHeaderRow="0" firstDataRow="1" firstDataCol="1"/>
  <pivotFields count="17">
    <pivotField numFmtId="14" showAll="0">
      <items count="730">
        <item x="333"/>
        <item x="386"/>
        <item x="232"/>
        <item x="649"/>
        <item x="164"/>
        <item x="404"/>
        <item x="223"/>
        <item x="64"/>
        <item x="213"/>
        <item x="30"/>
        <item x="83"/>
        <item x="686"/>
        <item x="385"/>
        <item x="537"/>
        <item x="353"/>
        <item x="562"/>
        <item x="133"/>
        <item x="172"/>
        <item x="442"/>
        <item x="294"/>
        <item x="153"/>
        <item x="682"/>
        <item x="127"/>
        <item x="77"/>
        <item x="16"/>
        <item x="598"/>
        <item x="532"/>
        <item x="710"/>
        <item x="517"/>
        <item x="493"/>
        <item x="548"/>
        <item x="154"/>
        <item x="148"/>
        <item x="408"/>
        <item x="335"/>
        <item x="536"/>
        <item x="177"/>
        <item x="384"/>
        <item x="131"/>
        <item x="41"/>
        <item x="6"/>
        <item x="639"/>
        <item x="299"/>
        <item x="95"/>
        <item x="31"/>
        <item x="366"/>
        <item x="523"/>
        <item x="376"/>
        <item x="190"/>
        <item x="629"/>
        <item x="476"/>
        <item x="201"/>
        <item x="410"/>
        <item x="528"/>
        <item x="261"/>
        <item x="66"/>
        <item x="594"/>
        <item x="288"/>
        <item x="103"/>
        <item x="229"/>
        <item x="477"/>
        <item x="301"/>
        <item x="285"/>
        <item x="696"/>
        <item x="527"/>
        <item x="86"/>
        <item x="420"/>
        <item x="486"/>
        <item x="218"/>
        <item x="63"/>
        <item x="265"/>
        <item x="690"/>
        <item x="312"/>
        <item x="344"/>
        <item x="708"/>
        <item x="25"/>
        <item x="235"/>
        <item x="249"/>
        <item x="500"/>
        <item x="501"/>
        <item x="192"/>
        <item x="438"/>
        <item x="219"/>
        <item x="573"/>
        <item x="706"/>
        <item x="350"/>
        <item x="584"/>
        <item x="108"/>
        <item x="514"/>
        <item x="689"/>
        <item x="118"/>
        <item x="443"/>
        <item x="726"/>
        <item x="272"/>
        <item x="175"/>
        <item x="460"/>
        <item x="242"/>
        <item x="273"/>
        <item x="345"/>
        <item x="382"/>
        <item x="233"/>
        <item x="348"/>
        <item x="122"/>
        <item x="571"/>
        <item x="230"/>
        <item x="162"/>
        <item x="633"/>
        <item x="252"/>
        <item x="304"/>
        <item x="505"/>
        <item x="182"/>
        <item x="533"/>
        <item x="569"/>
        <item x="260"/>
        <item x="142"/>
        <item x="73"/>
        <item x="257"/>
        <item x="549"/>
        <item x="358"/>
        <item x="303"/>
        <item x="423"/>
        <item x="144"/>
        <item x="2"/>
        <item x="266"/>
        <item x="107"/>
        <item x="26"/>
        <item x="648"/>
        <item x="407"/>
        <item x="462"/>
        <item x="187"/>
        <item x="374"/>
        <item x="623"/>
        <item x="457"/>
        <item x="171"/>
        <item x="620"/>
        <item x="707"/>
        <item x="269"/>
        <item x="473"/>
        <item x="671"/>
        <item x="510"/>
        <item x="21"/>
        <item x="469"/>
        <item x="298"/>
        <item x="614"/>
        <item x="378"/>
        <item x="678"/>
        <item x="130"/>
        <item x="80"/>
        <item x="592"/>
        <item x="308"/>
        <item x="224"/>
        <item x="637"/>
        <item x="180"/>
        <item x="724"/>
        <item x="341"/>
        <item x="565"/>
        <item x="354"/>
        <item x="535"/>
        <item x="465"/>
        <item x="676"/>
        <item x="669"/>
        <item x="530"/>
        <item x="492"/>
        <item x="656"/>
        <item x="325"/>
        <item x="22"/>
        <item x="697"/>
        <item x="450"/>
        <item x="615"/>
        <item x="43"/>
        <item x="349"/>
        <item x="411"/>
        <item x="437"/>
        <item x="429"/>
        <item x="61"/>
        <item x="618"/>
        <item x="271"/>
        <item x="395"/>
        <item x="289"/>
        <item x="634"/>
        <item x="210"/>
        <item x="679"/>
        <item x="0"/>
        <item x="560"/>
        <item x="283"/>
        <item x="316"/>
        <item x="589"/>
        <item x="570"/>
        <item x="452"/>
        <item x="264"/>
        <item x="231"/>
        <item x="709"/>
        <item x="647"/>
        <item x="409"/>
        <item x="27"/>
        <item x="524"/>
        <item x="646"/>
        <item x="663"/>
        <item x="158"/>
        <item x="600"/>
        <item x="557"/>
        <item x="714"/>
        <item x="313"/>
        <item x="665"/>
        <item x="150"/>
        <item x="572"/>
        <item x="362"/>
        <item x="721"/>
        <item x="168"/>
        <item x="609"/>
        <item x="19"/>
        <item x="48"/>
        <item x="393"/>
        <item x="585"/>
        <item x="111"/>
        <item x="315"/>
        <item x="541"/>
        <item x="397"/>
        <item x="255"/>
        <item x="657"/>
        <item x="173"/>
        <item x="506"/>
        <item x="205"/>
        <item x="424"/>
        <item x="221"/>
        <item x="447"/>
        <item x="309"/>
        <item x="216"/>
        <item x="208"/>
        <item x="448"/>
        <item x="161"/>
        <item x="225"/>
        <item x="521"/>
        <item x="258"/>
        <item x="20"/>
        <item x="680"/>
        <item x="54"/>
        <item x="268"/>
        <item x="197"/>
        <item x="245"/>
        <item x="520"/>
        <item x="69"/>
        <item x="4"/>
        <item x="502"/>
        <item x="79"/>
        <item x="702"/>
        <item x="135"/>
        <item x="687"/>
        <item x="159"/>
        <item x="720"/>
        <item x="503"/>
        <item x="57"/>
        <item x="661"/>
        <item x="314"/>
        <item x="522"/>
        <item x="100"/>
        <item x="132"/>
        <item x="725"/>
        <item x="183"/>
        <item x="121"/>
        <item x="484"/>
        <item x="641"/>
        <item x="191"/>
        <item x="712"/>
        <item x="622"/>
        <item x="718"/>
        <item x="220"/>
        <item x="551"/>
        <item x="593"/>
        <item x="381"/>
        <item x="606"/>
        <item x="576"/>
        <item x="13"/>
        <item x="32"/>
        <item x="17"/>
        <item x="51"/>
        <item x="579"/>
        <item x="580"/>
        <item x="236"/>
        <item x="99"/>
        <item x="5"/>
        <item x="337"/>
        <item x="388"/>
        <item x="716"/>
        <item x="11"/>
        <item x="490"/>
        <item x="239"/>
        <item x="293"/>
        <item x="561"/>
        <item x="35"/>
        <item x="459"/>
        <item x="372"/>
        <item x="18"/>
        <item x="693"/>
        <item x="621"/>
        <item x="227"/>
        <item x="204"/>
        <item x="55"/>
        <item x="432"/>
        <item x="435"/>
        <item x="7"/>
        <item x="630"/>
        <item x="554"/>
        <item x="212"/>
        <item x="40"/>
        <item x="104"/>
        <item x="677"/>
        <item x="703"/>
        <item x="295"/>
        <item x="544"/>
        <item x="318"/>
        <item x="467"/>
        <item x="12"/>
        <item x="543"/>
        <item x="145"/>
        <item x="575"/>
        <item x="115"/>
        <item x="531"/>
        <item x="509"/>
        <item x="336"/>
        <item x="152"/>
        <item x="453"/>
        <item x="427"/>
        <item x="367"/>
        <item x="203"/>
        <item x="60"/>
        <item x="276"/>
        <item x="14"/>
        <item x="672"/>
        <item x="559"/>
        <item x="147"/>
        <item x="439"/>
        <item x="463"/>
        <item x="497"/>
        <item x="347"/>
        <item x="1"/>
        <item x="431"/>
        <item x="119"/>
        <item x="433"/>
        <item x="53"/>
        <item x="15"/>
        <item x="195"/>
        <item x="586"/>
        <item x="263"/>
        <item x="355"/>
        <item x="346"/>
        <item x="512"/>
        <item x="59"/>
        <item x="498"/>
        <item x="248"/>
        <item x="563"/>
        <item x="487"/>
        <item x="441"/>
        <item x="616"/>
        <item x="636"/>
        <item x="256"/>
        <item x="126"/>
        <item x="129"/>
        <item x="445"/>
        <item x="296"/>
        <item x="430"/>
        <item x="475"/>
        <item x="226"/>
        <item x="556"/>
        <item x="185"/>
        <item x="534"/>
        <item x="650"/>
        <item x="8"/>
        <item x="383"/>
        <item x="281"/>
        <item x="664"/>
        <item x="356"/>
        <item x="92"/>
        <item x="102"/>
        <item x="581"/>
        <item x="307"/>
        <item x="547"/>
        <item x="402"/>
        <item x="588"/>
        <item x="10"/>
        <item x="416"/>
        <item x="106"/>
        <item x="170"/>
        <item x="667"/>
        <item x="375"/>
        <item x="96"/>
        <item x="398"/>
        <item x="596"/>
        <item x="287"/>
        <item x="44"/>
        <item x="199"/>
        <item x="643"/>
        <item x="97"/>
        <item x="250"/>
        <item x="597"/>
        <item x="619"/>
        <item x="704"/>
        <item x="207"/>
        <item x="610"/>
        <item x="45"/>
        <item x="414"/>
        <item x="390"/>
        <item x="399"/>
        <item x="456"/>
        <item x="109"/>
        <item x="241"/>
        <item x="605"/>
        <item x="290"/>
        <item x="688"/>
        <item x="330"/>
        <item x="474"/>
        <item x="373"/>
        <item x="655"/>
        <item x="114"/>
        <item x="564"/>
        <item x="444"/>
        <item x="50"/>
        <item x="237"/>
        <item x="305"/>
        <item x="602"/>
        <item x="338"/>
        <item x="87"/>
        <item x="489"/>
        <item x="723"/>
        <item x="352"/>
        <item x="169"/>
        <item x="326"/>
        <item x="412"/>
        <item x="529"/>
        <item x="582"/>
        <item x="507"/>
        <item x="400"/>
        <item x="38"/>
        <item x="455"/>
        <item x="611"/>
        <item x="78"/>
        <item x="91"/>
        <item x="685"/>
        <item x="595"/>
        <item x="105"/>
        <item x="515"/>
        <item x="396"/>
        <item x="434"/>
        <item x="638"/>
        <item x="550"/>
        <item x="81"/>
        <item x="359"/>
        <item x="607"/>
        <item x="683"/>
        <item x="692"/>
        <item x="329"/>
        <item x="323"/>
        <item x="94"/>
        <item x="421"/>
        <item x="472"/>
        <item x="217"/>
        <item x="365"/>
        <item x="140"/>
        <item x="134"/>
        <item x="480"/>
        <item x="635"/>
        <item x="342"/>
        <item x="508"/>
        <item x="645"/>
        <item x="640"/>
        <item x="278"/>
        <item x="380"/>
        <item x="311"/>
        <item x="483"/>
        <item x="71"/>
        <item x="310"/>
        <item x="612"/>
        <item x="292"/>
        <item x="454"/>
        <item x="196"/>
        <item x="29"/>
        <item x="653"/>
        <item x="357"/>
        <item x="163"/>
        <item x="377"/>
        <item x="470"/>
        <item x="253"/>
        <item x="625"/>
        <item x="321"/>
        <item x="24"/>
        <item x="9"/>
        <item x="39"/>
        <item x="89"/>
        <item x="660"/>
        <item x="270"/>
        <item x="567"/>
        <item x="112"/>
        <item x="327"/>
        <item x="394"/>
        <item x="42"/>
        <item x="577"/>
        <item x="181"/>
        <item x="324"/>
        <item x="141"/>
        <item x="491"/>
        <item x="319"/>
        <item x="722"/>
        <item x="332"/>
        <item x="695"/>
        <item x="228"/>
        <item x="449"/>
        <item x="644"/>
        <item x="3"/>
        <item x="428"/>
        <item x="351"/>
        <item x="651"/>
        <item x="188"/>
        <item x="369"/>
        <item x="343"/>
        <item x="179"/>
        <item x="160"/>
        <item x="331"/>
        <item x="136"/>
        <item x="422"/>
        <item x="322"/>
        <item x="587"/>
        <item x="558"/>
        <item x="174"/>
        <item x="317"/>
        <item x="166"/>
        <item x="719"/>
        <item x="499"/>
        <item x="70"/>
        <item x="274"/>
        <item x="601"/>
        <item x="286"/>
        <item x="88"/>
        <item x="302"/>
        <item x="590"/>
        <item x="62"/>
        <item x="178"/>
        <item x="670"/>
        <item x="403"/>
        <item x="518"/>
        <item x="165"/>
        <item x="440"/>
        <item x="566"/>
        <item x="244"/>
        <item x="705"/>
        <item x="628"/>
        <item x="626"/>
        <item x="446"/>
        <item x="291"/>
        <item x="65"/>
        <item x="545"/>
        <item x="157"/>
        <item x="482"/>
        <item x="176"/>
        <item x="578"/>
        <item x="138"/>
        <item x="488"/>
        <item x="387"/>
        <item x="137"/>
        <item x="186"/>
        <item x="624"/>
        <item x="599"/>
        <item x="128"/>
        <item x="58"/>
        <item x="259"/>
        <item x="202"/>
        <item x="555"/>
        <item x="328"/>
        <item x="458"/>
        <item x="700"/>
        <item x="485"/>
        <item x="538"/>
        <item x="98"/>
        <item x="419"/>
        <item x="361"/>
        <item x="262"/>
        <item x="478"/>
        <item x="68"/>
        <item x="117"/>
        <item x="306"/>
        <item x="392"/>
        <item x="320"/>
        <item x="691"/>
        <item x="684"/>
        <item x="511"/>
        <item x="391"/>
        <item x="234"/>
        <item x="110"/>
        <item x="552"/>
        <item x="659"/>
        <item x="604"/>
        <item x="591"/>
        <item x="370"/>
        <item x="553"/>
        <item x="200"/>
        <item x="82"/>
        <item x="715"/>
        <item x="198"/>
        <item x="36"/>
        <item x="539"/>
        <item x="339"/>
        <item x="516"/>
        <item x="33"/>
        <item x="238"/>
        <item x="340"/>
        <item x="713"/>
        <item x="189"/>
        <item x="642"/>
        <item x="47"/>
        <item x="654"/>
        <item x="280"/>
        <item x="282"/>
        <item x="526"/>
        <item x="658"/>
        <item x="464"/>
        <item x="546"/>
        <item x="711"/>
        <item x="284"/>
        <item x="275"/>
        <item x="389"/>
        <item x="279"/>
        <item x="652"/>
        <item x="401"/>
        <item x="149"/>
        <item x="436"/>
        <item x="167"/>
        <item x="368"/>
        <item x="425"/>
        <item x="417"/>
        <item x="209"/>
        <item x="466"/>
        <item x="267"/>
        <item x="666"/>
        <item x="471"/>
        <item x="405"/>
        <item x="632"/>
        <item x="451"/>
        <item x="206"/>
        <item x="701"/>
        <item x="246"/>
        <item x="461"/>
        <item x="116"/>
        <item x="379"/>
        <item x="674"/>
        <item x="479"/>
        <item x="613"/>
        <item x="76"/>
        <item x="49"/>
        <item x="243"/>
        <item x="74"/>
        <item x="519"/>
        <item x="717"/>
        <item x="52"/>
        <item x="360"/>
        <item x="84"/>
        <item x="72"/>
        <item x="125"/>
        <item x="668"/>
        <item x="67"/>
        <item x="364"/>
        <item x="46"/>
        <item x="90"/>
        <item x="334"/>
        <item x="254"/>
        <item x="113"/>
        <item x="123"/>
        <item x="222"/>
        <item x="297"/>
        <item x="215"/>
        <item x="28"/>
        <item x="481"/>
        <item x="143"/>
        <item x="603"/>
        <item x="85"/>
        <item x="631"/>
        <item x="513"/>
        <item x="728"/>
        <item x="727"/>
        <item x="418"/>
        <item x="698"/>
        <item x="608"/>
        <item x="23"/>
        <item x="673"/>
        <item x="363"/>
        <item x="406"/>
        <item x="494"/>
        <item x="540"/>
        <item x="93"/>
        <item x="101"/>
        <item x="194"/>
        <item x="542"/>
        <item x="151"/>
        <item x="75"/>
        <item x="426"/>
        <item x="371"/>
        <item x="662"/>
        <item x="583"/>
        <item x="525"/>
        <item x="184"/>
        <item x="617"/>
        <item x="146"/>
        <item x="37"/>
        <item x="251"/>
        <item x="495"/>
        <item x="675"/>
        <item x="214"/>
        <item x="574"/>
        <item x="56"/>
        <item x="300"/>
        <item x="120"/>
        <item x="627"/>
        <item x="496"/>
        <item x="155"/>
        <item x="413"/>
        <item x="568"/>
        <item x="699"/>
        <item x="139"/>
        <item x="193"/>
        <item x="504"/>
        <item x="277"/>
        <item x="468"/>
        <item x="247"/>
        <item x="694"/>
        <item x="415"/>
        <item x="156"/>
        <item x="681"/>
        <item x="34"/>
        <item x="211"/>
        <item x="124"/>
        <item x="240"/>
        <item t="default"/>
      </items>
    </pivotField>
    <pivotField numFmtId="1" showAll="0">
      <items count="4">
        <item x="1"/>
        <item x="0"/>
        <item x="2"/>
        <item t="default"/>
      </items>
    </pivotField>
    <pivotField showAll="0"/>
    <pivotField axis="axisRow" showAll="0">
      <items count="3">
        <item x="1"/>
        <item x="0"/>
        <item t="default"/>
      </items>
    </pivotField>
    <pivotField showAll="0"/>
    <pivotField showAll="0"/>
    <pivotField showAll="0">
      <items count="9">
        <item x="2"/>
        <item x="1"/>
        <item x="7"/>
        <item x="3"/>
        <item x="6"/>
        <item x="5"/>
        <item x="4"/>
        <item x="0"/>
        <item t="default"/>
      </items>
    </pivotField>
    <pivotField showAll="0"/>
    <pivotField showAll="0"/>
    <pivotField showAll="0"/>
    <pivotField showAll="0">
      <items count="11">
        <item x="2"/>
        <item x="3"/>
        <item x="0"/>
        <item x="4"/>
        <item x="5"/>
        <item x="7"/>
        <item x="1"/>
        <item x="8"/>
        <item x="6"/>
        <item x="9"/>
        <item t="default"/>
      </items>
    </pivotField>
    <pivotField showAll="0"/>
    <pivotField dataField="1" numFmtId="164" showAll="0"/>
    <pivotField showAll="0"/>
    <pivotField showAll="0" defaultSubtotal="0"/>
    <pivotField showAll="0" defaultSubtotal="0"/>
    <pivotField showAll="0" defaultSubtotal="0">
      <items count="5">
        <item x="0"/>
        <item x="1"/>
        <item x="2"/>
        <item x="3"/>
        <item x="4"/>
      </items>
    </pivotField>
  </pivotFields>
  <rowFields count="1">
    <field x="3"/>
  </rowFields>
  <rowItems count="3">
    <i>
      <x/>
    </i>
    <i>
      <x v="1"/>
    </i>
    <i t="grand">
      <x/>
    </i>
  </rowItems>
  <colFields count="1">
    <field x="-2"/>
  </colFields>
  <colItems count="2">
    <i>
      <x/>
    </i>
    <i i="1">
      <x v="1"/>
    </i>
  </colItems>
  <dataFields count="2">
    <dataField name="Sum of Sales" fld="12" baseField="0" baseItem="0" numFmtId="164"/>
    <dataField name="Average of Sales2" fld="12" subtotal="average" baseField="3"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8C7432E-34F2-445B-890D-58BDAB4A380F}" name="TotalSalesOverTim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B4:E32" firstHeaderRow="1" firstDataRow="2" firstDataCol="1"/>
  <pivotFields count="17">
    <pivotField numFmtId="14" showAll="0">
      <items count="730">
        <item x="333"/>
        <item x="386"/>
        <item x="232"/>
        <item x="649"/>
        <item x="164"/>
        <item x="404"/>
        <item x="223"/>
        <item x="64"/>
        <item x="213"/>
        <item x="30"/>
        <item x="83"/>
        <item x="686"/>
        <item x="385"/>
        <item x="537"/>
        <item x="353"/>
        <item x="562"/>
        <item x="133"/>
        <item x="172"/>
        <item x="442"/>
        <item x="294"/>
        <item x="153"/>
        <item x="682"/>
        <item x="127"/>
        <item x="77"/>
        <item x="16"/>
        <item x="598"/>
        <item x="532"/>
        <item x="710"/>
        <item x="517"/>
        <item x="493"/>
        <item x="548"/>
        <item x="154"/>
        <item x="148"/>
        <item x="408"/>
        <item x="335"/>
        <item x="536"/>
        <item x="177"/>
        <item x="384"/>
        <item x="131"/>
        <item x="41"/>
        <item x="6"/>
        <item x="639"/>
        <item x="299"/>
        <item x="95"/>
        <item x="31"/>
        <item x="366"/>
        <item x="523"/>
        <item x="376"/>
        <item x="190"/>
        <item x="629"/>
        <item x="476"/>
        <item x="201"/>
        <item x="410"/>
        <item x="528"/>
        <item x="261"/>
        <item x="66"/>
        <item x="594"/>
        <item x="288"/>
        <item x="103"/>
        <item x="229"/>
        <item x="477"/>
        <item x="301"/>
        <item x="285"/>
        <item x="696"/>
        <item x="527"/>
        <item x="86"/>
        <item x="420"/>
        <item x="486"/>
        <item x="218"/>
        <item x="63"/>
        <item x="265"/>
        <item x="690"/>
        <item x="312"/>
        <item x="344"/>
        <item x="708"/>
        <item x="25"/>
        <item x="235"/>
        <item x="249"/>
        <item x="500"/>
        <item x="501"/>
        <item x="192"/>
        <item x="438"/>
        <item x="219"/>
        <item x="573"/>
        <item x="706"/>
        <item x="350"/>
        <item x="584"/>
        <item x="108"/>
        <item x="514"/>
        <item x="689"/>
        <item x="118"/>
        <item x="443"/>
        <item x="726"/>
        <item x="272"/>
        <item x="175"/>
        <item x="460"/>
        <item x="242"/>
        <item x="273"/>
        <item x="345"/>
        <item x="382"/>
        <item x="233"/>
        <item x="348"/>
        <item x="122"/>
        <item x="571"/>
        <item x="230"/>
        <item x="162"/>
        <item x="633"/>
        <item x="252"/>
        <item x="304"/>
        <item x="505"/>
        <item x="182"/>
        <item x="533"/>
        <item x="569"/>
        <item x="260"/>
        <item x="142"/>
        <item x="73"/>
        <item x="257"/>
        <item x="549"/>
        <item x="358"/>
        <item x="303"/>
        <item x="423"/>
        <item x="144"/>
        <item x="2"/>
        <item x="266"/>
        <item x="107"/>
        <item x="26"/>
        <item x="648"/>
        <item x="407"/>
        <item x="462"/>
        <item x="187"/>
        <item x="374"/>
        <item x="623"/>
        <item x="457"/>
        <item x="171"/>
        <item x="620"/>
        <item x="707"/>
        <item x="269"/>
        <item x="473"/>
        <item x="671"/>
        <item x="510"/>
        <item x="21"/>
        <item x="469"/>
        <item x="298"/>
        <item x="614"/>
        <item x="378"/>
        <item x="678"/>
        <item x="130"/>
        <item x="80"/>
        <item x="592"/>
        <item x="308"/>
        <item x="224"/>
        <item x="637"/>
        <item x="180"/>
        <item x="724"/>
        <item x="341"/>
        <item x="565"/>
        <item x="354"/>
        <item x="535"/>
        <item x="465"/>
        <item x="676"/>
        <item x="669"/>
        <item x="530"/>
        <item x="492"/>
        <item x="656"/>
        <item x="325"/>
        <item x="22"/>
        <item x="697"/>
        <item x="450"/>
        <item x="615"/>
        <item x="43"/>
        <item x="349"/>
        <item x="411"/>
        <item x="437"/>
        <item x="429"/>
        <item x="61"/>
        <item x="618"/>
        <item x="271"/>
        <item x="395"/>
        <item x="289"/>
        <item x="634"/>
        <item x="210"/>
        <item x="679"/>
        <item x="0"/>
        <item x="560"/>
        <item x="283"/>
        <item x="316"/>
        <item x="589"/>
        <item x="570"/>
        <item x="452"/>
        <item x="264"/>
        <item x="231"/>
        <item x="709"/>
        <item x="647"/>
        <item x="409"/>
        <item x="27"/>
        <item x="524"/>
        <item x="646"/>
        <item x="663"/>
        <item x="158"/>
        <item x="600"/>
        <item x="557"/>
        <item x="714"/>
        <item x="313"/>
        <item x="665"/>
        <item x="150"/>
        <item x="572"/>
        <item x="362"/>
        <item x="721"/>
        <item x="168"/>
        <item x="609"/>
        <item x="19"/>
        <item x="48"/>
        <item x="393"/>
        <item x="585"/>
        <item x="111"/>
        <item x="315"/>
        <item x="541"/>
        <item x="397"/>
        <item x="255"/>
        <item x="657"/>
        <item x="173"/>
        <item x="506"/>
        <item x="205"/>
        <item x="424"/>
        <item x="221"/>
        <item x="447"/>
        <item x="309"/>
        <item x="216"/>
        <item x="208"/>
        <item x="448"/>
        <item x="161"/>
        <item x="225"/>
        <item x="521"/>
        <item x="258"/>
        <item x="20"/>
        <item x="680"/>
        <item x="54"/>
        <item x="268"/>
        <item x="197"/>
        <item x="245"/>
        <item x="520"/>
        <item x="69"/>
        <item x="4"/>
        <item x="502"/>
        <item x="79"/>
        <item x="702"/>
        <item x="135"/>
        <item x="687"/>
        <item x="159"/>
        <item x="720"/>
        <item x="503"/>
        <item x="57"/>
        <item x="661"/>
        <item x="314"/>
        <item x="522"/>
        <item x="100"/>
        <item x="132"/>
        <item x="725"/>
        <item x="183"/>
        <item x="121"/>
        <item x="484"/>
        <item x="641"/>
        <item x="191"/>
        <item x="712"/>
        <item x="622"/>
        <item x="718"/>
        <item x="220"/>
        <item x="551"/>
        <item x="593"/>
        <item x="381"/>
        <item x="606"/>
        <item x="576"/>
        <item x="13"/>
        <item x="32"/>
        <item x="17"/>
        <item x="51"/>
        <item x="579"/>
        <item x="580"/>
        <item x="236"/>
        <item x="99"/>
        <item x="5"/>
        <item x="337"/>
        <item x="388"/>
        <item x="716"/>
        <item x="11"/>
        <item x="490"/>
        <item x="239"/>
        <item x="293"/>
        <item x="561"/>
        <item x="35"/>
        <item x="459"/>
        <item x="372"/>
        <item x="18"/>
        <item x="693"/>
        <item x="621"/>
        <item x="227"/>
        <item x="204"/>
        <item x="55"/>
        <item x="432"/>
        <item x="435"/>
        <item x="7"/>
        <item x="630"/>
        <item x="554"/>
        <item x="212"/>
        <item x="40"/>
        <item x="104"/>
        <item x="677"/>
        <item x="703"/>
        <item x="295"/>
        <item x="544"/>
        <item x="318"/>
        <item x="467"/>
        <item x="12"/>
        <item x="543"/>
        <item x="145"/>
        <item x="575"/>
        <item x="115"/>
        <item x="531"/>
        <item x="509"/>
        <item x="336"/>
        <item x="152"/>
        <item x="453"/>
        <item x="427"/>
        <item x="367"/>
        <item x="203"/>
        <item x="60"/>
        <item x="276"/>
        <item x="14"/>
        <item x="672"/>
        <item x="559"/>
        <item x="147"/>
        <item x="439"/>
        <item x="463"/>
        <item x="497"/>
        <item x="347"/>
        <item x="1"/>
        <item x="431"/>
        <item x="119"/>
        <item x="433"/>
        <item x="53"/>
        <item x="15"/>
        <item x="195"/>
        <item x="586"/>
        <item x="263"/>
        <item x="355"/>
        <item x="346"/>
        <item x="512"/>
        <item x="59"/>
        <item x="498"/>
        <item x="248"/>
        <item x="563"/>
        <item x="487"/>
        <item x="441"/>
        <item x="616"/>
        <item x="636"/>
        <item x="256"/>
        <item x="126"/>
        <item x="129"/>
        <item x="445"/>
        <item x="296"/>
        <item x="430"/>
        <item x="475"/>
        <item x="226"/>
        <item x="556"/>
        <item x="185"/>
        <item x="534"/>
        <item x="650"/>
        <item x="8"/>
        <item x="383"/>
        <item x="281"/>
        <item x="664"/>
        <item x="356"/>
        <item x="92"/>
        <item x="102"/>
        <item x="581"/>
        <item x="307"/>
        <item x="547"/>
        <item x="402"/>
        <item x="588"/>
        <item x="10"/>
        <item x="416"/>
        <item x="106"/>
        <item x="170"/>
        <item x="667"/>
        <item x="375"/>
        <item x="96"/>
        <item x="398"/>
        <item x="596"/>
        <item x="287"/>
        <item x="44"/>
        <item x="199"/>
        <item x="643"/>
        <item x="97"/>
        <item x="250"/>
        <item x="597"/>
        <item x="619"/>
        <item x="704"/>
        <item x="207"/>
        <item x="610"/>
        <item x="45"/>
        <item x="414"/>
        <item x="390"/>
        <item x="399"/>
        <item x="456"/>
        <item x="109"/>
        <item x="241"/>
        <item x="605"/>
        <item x="290"/>
        <item x="688"/>
        <item x="330"/>
        <item x="474"/>
        <item x="373"/>
        <item x="655"/>
        <item x="114"/>
        <item x="564"/>
        <item x="444"/>
        <item x="50"/>
        <item x="237"/>
        <item x="305"/>
        <item x="602"/>
        <item x="338"/>
        <item x="87"/>
        <item x="489"/>
        <item x="723"/>
        <item x="352"/>
        <item x="169"/>
        <item x="326"/>
        <item x="412"/>
        <item x="529"/>
        <item x="582"/>
        <item x="507"/>
        <item x="400"/>
        <item x="38"/>
        <item x="455"/>
        <item x="611"/>
        <item x="78"/>
        <item x="91"/>
        <item x="685"/>
        <item x="595"/>
        <item x="105"/>
        <item x="515"/>
        <item x="396"/>
        <item x="434"/>
        <item x="638"/>
        <item x="550"/>
        <item x="81"/>
        <item x="359"/>
        <item x="607"/>
        <item x="683"/>
        <item x="692"/>
        <item x="329"/>
        <item x="323"/>
        <item x="94"/>
        <item x="421"/>
        <item x="472"/>
        <item x="217"/>
        <item x="365"/>
        <item x="140"/>
        <item x="134"/>
        <item x="480"/>
        <item x="635"/>
        <item x="342"/>
        <item x="508"/>
        <item x="645"/>
        <item x="640"/>
        <item x="278"/>
        <item x="380"/>
        <item x="311"/>
        <item x="483"/>
        <item x="71"/>
        <item x="310"/>
        <item x="612"/>
        <item x="292"/>
        <item x="454"/>
        <item x="196"/>
        <item x="29"/>
        <item x="653"/>
        <item x="357"/>
        <item x="163"/>
        <item x="377"/>
        <item x="470"/>
        <item x="253"/>
        <item x="625"/>
        <item x="321"/>
        <item x="24"/>
        <item x="9"/>
        <item x="39"/>
        <item x="89"/>
        <item x="660"/>
        <item x="270"/>
        <item x="567"/>
        <item x="112"/>
        <item x="327"/>
        <item x="394"/>
        <item x="42"/>
        <item x="577"/>
        <item x="181"/>
        <item x="324"/>
        <item x="141"/>
        <item x="491"/>
        <item x="319"/>
        <item x="722"/>
        <item x="332"/>
        <item x="695"/>
        <item x="228"/>
        <item x="449"/>
        <item x="644"/>
        <item x="3"/>
        <item x="428"/>
        <item x="351"/>
        <item x="651"/>
        <item x="188"/>
        <item x="369"/>
        <item x="343"/>
        <item x="179"/>
        <item x="160"/>
        <item x="331"/>
        <item x="136"/>
        <item x="422"/>
        <item x="322"/>
        <item x="587"/>
        <item x="558"/>
        <item x="174"/>
        <item x="317"/>
        <item x="166"/>
        <item x="719"/>
        <item x="499"/>
        <item x="70"/>
        <item x="274"/>
        <item x="601"/>
        <item x="286"/>
        <item x="88"/>
        <item x="302"/>
        <item x="590"/>
        <item x="62"/>
        <item x="178"/>
        <item x="670"/>
        <item x="403"/>
        <item x="518"/>
        <item x="165"/>
        <item x="440"/>
        <item x="566"/>
        <item x="244"/>
        <item x="705"/>
        <item x="628"/>
        <item x="626"/>
        <item x="446"/>
        <item x="291"/>
        <item x="65"/>
        <item x="545"/>
        <item x="157"/>
        <item x="482"/>
        <item x="176"/>
        <item x="578"/>
        <item x="138"/>
        <item x="488"/>
        <item x="387"/>
        <item x="137"/>
        <item x="186"/>
        <item x="624"/>
        <item x="599"/>
        <item x="128"/>
        <item x="58"/>
        <item x="259"/>
        <item x="202"/>
        <item x="555"/>
        <item x="328"/>
        <item x="458"/>
        <item x="700"/>
        <item x="485"/>
        <item x="538"/>
        <item x="98"/>
        <item x="419"/>
        <item x="361"/>
        <item x="262"/>
        <item x="478"/>
        <item x="68"/>
        <item x="117"/>
        <item x="306"/>
        <item x="392"/>
        <item x="320"/>
        <item x="691"/>
        <item x="684"/>
        <item x="511"/>
        <item x="391"/>
        <item x="234"/>
        <item x="110"/>
        <item x="552"/>
        <item x="659"/>
        <item x="604"/>
        <item x="591"/>
        <item x="370"/>
        <item x="553"/>
        <item x="200"/>
        <item x="82"/>
        <item x="715"/>
        <item x="198"/>
        <item x="36"/>
        <item x="539"/>
        <item x="339"/>
        <item x="516"/>
        <item x="33"/>
        <item x="238"/>
        <item x="340"/>
        <item x="713"/>
        <item x="189"/>
        <item x="642"/>
        <item x="47"/>
        <item x="654"/>
        <item x="280"/>
        <item x="282"/>
        <item x="526"/>
        <item x="658"/>
        <item x="464"/>
        <item x="546"/>
        <item x="711"/>
        <item x="284"/>
        <item x="275"/>
        <item x="389"/>
        <item x="279"/>
        <item x="652"/>
        <item x="401"/>
        <item x="149"/>
        <item x="436"/>
        <item x="167"/>
        <item x="368"/>
        <item x="425"/>
        <item x="417"/>
        <item x="209"/>
        <item x="466"/>
        <item x="267"/>
        <item x="666"/>
        <item x="471"/>
        <item x="405"/>
        <item x="632"/>
        <item x="451"/>
        <item x="206"/>
        <item x="701"/>
        <item x="246"/>
        <item x="461"/>
        <item x="116"/>
        <item x="379"/>
        <item x="674"/>
        <item x="479"/>
        <item x="613"/>
        <item x="76"/>
        <item x="49"/>
        <item x="243"/>
        <item x="74"/>
        <item x="519"/>
        <item x="717"/>
        <item x="52"/>
        <item x="360"/>
        <item x="84"/>
        <item x="72"/>
        <item x="125"/>
        <item x="668"/>
        <item x="67"/>
        <item x="364"/>
        <item x="46"/>
        <item x="90"/>
        <item x="334"/>
        <item x="254"/>
        <item x="113"/>
        <item x="123"/>
        <item x="222"/>
        <item x="297"/>
        <item x="215"/>
        <item x="28"/>
        <item x="481"/>
        <item x="143"/>
        <item x="603"/>
        <item x="85"/>
        <item x="631"/>
        <item x="513"/>
        <item x="728"/>
        <item x="727"/>
        <item x="418"/>
        <item x="698"/>
        <item x="608"/>
        <item x="23"/>
        <item x="673"/>
        <item x="363"/>
        <item x="406"/>
        <item x="494"/>
        <item x="540"/>
        <item x="93"/>
        <item x="101"/>
        <item x="194"/>
        <item x="542"/>
        <item x="151"/>
        <item x="75"/>
        <item x="426"/>
        <item x="371"/>
        <item x="662"/>
        <item x="583"/>
        <item x="525"/>
        <item x="184"/>
        <item x="617"/>
        <item x="146"/>
        <item x="37"/>
        <item x="251"/>
        <item x="495"/>
        <item x="675"/>
        <item x="214"/>
        <item x="574"/>
        <item x="56"/>
        <item x="300"/>
        <item x="120"/>
        <item x="627"/>
        <item x="496"/>
        <item x="155"/>
        <item x="413"/>
        <item x="568"/>
        <item x="699"/>
        <item x="139"/>
        <item x="193"/>
        <item x="504"/>
        <item x="277"/>
        <item x="468"/>
        <item x="247"/>
        <item x="694"/>
        <item x="415"/>
        <item x="156"/>
        <item x="681"/>
        <item x="34"/>
        <item x="211"/>
        <item x="124"/>
        <item x="240"/>
        <item t="default"/>
      </items>
    </pivotField>
    <pivotField numFmtId="1" showAll="0">
      <items count="4">
        <item x="1"/>
        <item x="0"/>
        <item x="2"/>
        <item t="default"/>
      </items>
    </pivotField>
    <pivotField showAll="0"/>
    <pivotField axis="axisCol" showAll="0">
      <items count="3">
        <item x="1"/>
        <item x="0"/>
        <item t="default"/>
      </items>
    </pivotField>
    <pivotField showAll="0"/>
    <pivotField showAll="0"/>
    <pivotField showAll="0">
      <items count="9">
        <item x="2"/>
        <item x="1"/>
        <item x="7"/>
        <item x="3"/>
        <item x="6"/>
        <item x="5"/>
        <item x="4"/>
        <item x="0"/>
        <item t="default"/>
      </items>
    </pivotField>
    <pivotField showAll="0"/>
    <pivotField showAll="0"/>
    <pivotField showAll="0"/>
    <pivotField showAll="0">
      <items count="11">
        <item x="2"/>
        <item x="3"/>
        <item x="0"/>
        <item x="4"/>
        <item x="5"/>
        <item x="7"/>
        <item x="1"/>
        <item x="8"/>
        <item x="6"/>
        <item x="9"/>
        <item t="default"/>
      </items>
    </pivotField>
    <pivotField showAll="0"/>
    <pivotField dataField="1" numFmtId="164"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sd="0" x="0"/>
        <item x="1"/>
        <item x="2"/>
        <item sd="0" x="3"/>
        <item sd="0" x="4"/>
        <item t="default"/>
      </items>
    </pivotField>
  </pivotFields>
  <rowFields count="2">
    <field x="16"/>
    <field x="14"/>
  </rowFields>
  <rowItems count="27">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t="grand">
      <x/>
    </i>
  </rowItems>
  <colFields count="1">
    <field x="3"/>
  </colFields>
  <colItems count="3">
    <i>
      <x/>
    </i>
    <i>
      <x v="1"/>
    </i>
    <i t="grand">
      <x/>
    </i>
  </colItems>
  <dataFields count="1">
    <dataField name="Sum of Sales" fld="12" baseField="0" baseItem="0" numFmtId="164"/>
  </dataFields>
  <chartFormats count="2">
    <chartFormat chart="10" format="4" series="1">
      <pivotArea type="data" outline="0" fieldPosition="0">
        <references count="2">
          <reference field="4294967294" count="1" selected="0">
            <x v="0"/>
          </reference>
          <reference field="3" count="1" selected="0">
            <x v="0"/>
          </reference>
        </references>
      </pivotArea>
    </chartFormat>
    <chartFormat chart="10"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ABA58B0-0FB0-41D5-B3DD-7905F3B68F35}" name="AverageSalesOverTim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B4:E32" firstHeaderRow="1" firstDataRow="2" firstDataCol="1"/>
  <pivotFields count="17">
    <pivotField numFmtId="14" showAll="0">
      <items count="730">
        <item x="333"/>
        <item x="386"/>
        <item x="232"/>
        <item x="649"/>
        <item x="164"/>
        <item x="404"/>
        <item x="223"/>
        <item x="64"/>
        <item x="213"/>
        <item x="30"/>
        <item x="83"/>
        <item x="686"/>
        <item x="385"/>
        <item x="537"/>
        <item x="353"/>
        <item x="562"/>
        <item x="133"/>
        <item x="172"/>
        <item x="442"/>
        <item x="294"/>
        <item x="153"/>
        <item x="682"/>
        <item x="127"/>
        <item x="77"/>
        <item x="16"/>
        <item x="598"/>
        <item x="532"/>
        <item x="710"/>
        <item x="517"/>
        <item x="493"/>
        <item x="548"/>
        <item x="154"/>
        <item x="148"/>
        <item x="408"/>
        <item x="335"/>
        <item x="536"/>
        <item x="177"/>
        <item x="384"/>
        <item x="131"/>
        <item x="41"/>
        <item x="6"/>
        <item x="639"/>
        <item x="299"/>
        <item x="95"/>
        <item x="31"/>
        <item x="366"/>
        <item x="523"/>
        <item x="376"/>
        <item x="190"/>
        <item x="629"/>
        <item x="476"/>
        <item x="201"/>
        <item x="410"/>
        <item x="528"/>
        <item x="261"/>
        <item x="66"/>
        <item x="594"/>
        <item x="288"/>
        <item x="103"/>
        <item x="229"/>
        <item x="477"/>
        <item x="301"/>
        <item x="285"/>
        <item x="696"/>
        <item x="527"/>
        <item x="86"/>
        <item x="420"/>
        <item x="486"/>
        <item x="218"/>
        <item x="63"/>
        <item x="265"/>
        <item x="690"/>
        <item x="312"/>
        <item x="344"/>
        <item x="708"/>
        <item x="25"/>
        <item x="235"/>
        <item x="249"/>
        <item x="500"/>
        <item x="501"/>
        <item x="192"/>
        <item x="438"/>
        <item x="219"/>
        <item x="573"/>
        <item x="706"/>
        <item x="350"/>
        <item x="584"/>
        <item x="108"/>
        <item x="514"/>
        <item x="689"/>
        <item x="118"/>
        <item x="443"/>
        <item x="726"/>
        <item x="272"/>
        <item x="175"/>
        <item x="460"/>
        <item x="242"/>
        <item x="273"/>
        <item x="345"/>
        <item x="382"/>
        <item x="233"/>
        <item x="348"/>
        <item x="122"/>
        <item x="571"/>
        <item x="230"/>
        <item x="162"/>
        <item x="633"/>
        <item x="252"/>
        <item x="304"/>
        <item x="505"/>
        <item x="182"/>
        <item x="533"/>
        <item x="569"/>
        <item x="260"/>
        <item x="142"/>
        <item x="73"/>
        <item x="257"/>
        <item x="549"/>
        <item x="358"/>
        <item x="303"/>
        <item x="423"/>
        <item x="144"/>
        <item x="2"/>
        <item x="266"/>
        <item x="107"/>
        <item x="26"/>
        <item x="648"/>
        <item x="407"/>
        <item x="462"/>
        <item x="187"/>
        <item x="374"/>
        <item x="623"/>
        <item x="457"/>
        <item x="171"/>
        <item x="620"/>
        <item x="707"/>
        <item x="269"/>
        <item x="473"/>
        <item x="671"/>
        <item x="510"/>
        <item x="21"/>
        <item x="469"/>
        <item x="298"/>
        <item x="614"/>
        <item x="378"/>
        <item x="678"/>
        <item x="130"/>
        <item x="80"/>
        <item x="592"/>
        <item x="308"/>
        <item x="224"/>
        <item x="637"/>
        <item x="180"/>
        <item x="724"/>
        <item x="341"/>
        <item x="565"/>
        <item x="354"/>
        <item x="535"/>
        <item x="465"/>
        <item x="676"/>
        <item x="669"/>
        <item x="530"/>
        <item x="492"/>
        <item x="656"/>
        <item x="325"/>
        <item x="22"/>
        <item x="697"/>
        <item x="450"/>
        <item x="615"/>
        <item x="43"/>
        <item x="349"/>
        <item x="411"/>
        <item x="437"/>
        <item x="429"/>
        <item x="61"/>
        <item x="618"/>
        <item x="271"/>
        <item x="395"/>
        <item x="289"/>
        <item x="634"/>
        <item x="210"/>
        <item x="679"/>
        <item x="0"/>
        <item x="560"/>
        <item x="283"/>
        <item x="316"/>
        <item x="589"/>
        <item x="570"/>
        <item x="452"/>
        <item x="264"/>
        <item x="231"/>
        <item x="709"/>
        <item x="647"/>
        <item x="409"/>
        <item x="27"/>
        <item x="524"/>
        <item x="646"/>
        <item x="663"/>
        <item x="158"/>
        <item x="600"/>
        <item x="557"/>
        <item x="714"/>
        <item x="313"/>
        <item x="665"/>
        <item x="150"/>
        <item x="572"/>
        <item x="362"/>
        <item x="721"/>
        <item x="168"/>
        <item x="609"/>
        <item x="19"/>
        <item x="48"/>
        <item x="393"/>
        <item x="585"/>
        <item x="111"/>
        <item x="315"/>
        <item x="541"/>
        <item x="397"/>
        <item x="255"/>
        <item x="657"/>
        <item x="173"/>
        <item x="506"/>
        <item x="205"/>
        <item x="424"/>
        <item x="221"/>
        <item x="447"/>
        <item x="309"/>
        <item x="216"/>
        <item x="208"/>
        <item x="448"/>
        <item x="161"/>
        <item x="225"/>
        <item x="521"/>
        <item x="258"/>
        <item x="20"/>
        <item x="680"/>
        <item x="54"/>
        <item x="268"/>
        <item x="197"/>
        <item x="245"/>
        <item x="520"/>
        <item x="69"/>
        <item x="4"/>
        <item x="502"/>
        <item x="79"/>
        <item x="702"/>
        <item x="135"/>
        <item x="687"/>
        <item x="159"/>
        <item x="720"/>
        <item x="503"/>
        <item x="57"/>
        <item x="661"/>
        <item x="314"/>
        <item x="522"/>
        <item x="100"/>
        <item x="132"/>
        <item x="725"/>
        <item x="183"/>
        <item x="121"/>
        <item x="484"/>
        <item x="641"/>
        <item x="191"/>
        <item x="712"/>
        <item x="622"/>
        <item x="718"/>
        <item x="220"/>
        <item x="551"/>
        <item x="593"/>
        <item x="381"/>
        <item x="606"/>
        <item x="576"/>
        <item x="13"/>
        <item x="32"/>
        <item x="17"/>
        <item x="51"/>
        <item x="579"/>
        <item x="580"/>
        <item x="236"/>
        <item x="99"/>
        <item x="5"/>
        <item x="337"/>
        <item x="388"/>
        <item x="716"/>
        <item x="11"/>
        <item x="490"/>
        <item x="239"/>
        <item x="293"/>
        <item x="561"/>
        <item x="35"/>
        <item x="459"/>
        <item x="372"/>
        <item x="18"/>
        <item x="693"/>
        <item x="621"/>
        <item x="227"/>
        <item x="204"/>
        <item x="55"/>
        <item x="432"/>
        <item x="435"/>
        <item x="7"/>
        <item x="630"/>
        <item x="554"/>
        <item x="212"/>
        <item x="40"/>
        <item x="104"/>
        <item x="677"/>
        <item x="703"/>
        <item x="295"/>
        <item x="544"/>
        <item x="318"/>
        <item x="467"/>
        <item x="12"/>
        <item x="543"/>
        <item x="145"/>
        <item x="575"/>
        <item x="115"/>
        <item x="531"/>
        <item x="509"/>
        <item x="336"/>
        <item x="152"/>
        <item x="453"/>
        <item x="427"/>
        <item x="367"/>
        <item x="203"/>
        <item x="60"/>
        <item x="276"/>
        <item x="14"/>
        <item x="672"/>
        <item x="559"/>
        <item x="147"/>
        <item x="439"/>
        <item x="463"/>
        <item x="497"/>
        <item x="347"/>
        <item x="1"/>
        <item x="431"/>
        <item x="119"/>
        <item x="433"/>
        <item x="53"/>
        <item x="15"/>
        <item x="195"/>
        <item x="586"/>
        <item x="263"/>
        <item x="355"/>
        <item x="346"/>
        <item x="512"/>
        <item x="59"/>
        <item x="498"/>
        <item x="248"/>
        <item x="563"/>
        <item x="487"/>
        <item x="441"/>
        <item x="616"/>
        <item x="636"/>
        <item x="256"/>
        <item x="126"/>
        <item x="129"/>
        <item x="445"/>
        <item x="296"/>
        <item x="430"/>
        <item x="475"/>
        <item x="226"/>
        <item x="556"/>
        <item x="185"/>
        <item x="534"/>
        <item x="650"/>
        <item x="8"/>
        <item x="383"/>
        <item x="281"/>
        <item x="664"/>
        <item x="356"/>
        <item x="92"/>
        <item x="102"/>
        <item x="581"/>
        <item x="307"/>
        <item x="547"/>
        <item x="402"/>
        <item x="588"/>
        <item x="10"/>
        <item x="416"/>
        <item x="106"/>
        <item x="170"/>
        <item x="667"/>
        <item x="375"/>
        <item x="96"/>
        <item x="398"/>
        <item x="596"/>
        <item x="287"/>
        <item x="44"/>
        <item x="199"/>
        <item x="643"/>
        <item x="97"/>
        <item x="250"/>
        <item x="597"/>
        <item x="619"/>
        <item x="704"/>
        <item x="207"/>
        <item x="610"/>
        <item x="45"/>
        <item x="414"/>
        <item x="390"/>
        <item x="399"/>
        <item x="456"/>
        <item x="109"/>
        <item x="241"/>
        <item x="605"/>
        <item x="290"/>
        <item x="688"/>
        <item x="330"/>
        <item x="474"/>
        <item x="373"/>
        <item x="655"/>
        <item x="114"/>
        <item x="564"/>
        <item x="444"/>
        <item x="50"/>
        <item x="237"/>
        <item x="305"/>
        <item x="602"/>
        <item x="338"/>
        <item x="87"/>
        <item x="489"/>
        <item x="723"/>
        <item x="352"/>
        <item x="169"/>
        <item x="326"/>
        <item x="412"/>
        <item x="529"/>
        <item x="582"/>
        <item x="507"/>
        <item x="400"/>
        <item x="38"/>
        <item x="455"/>
        <item x="611"/>
        <item x="78"/>
        <item x="91"/>
        <item x="685"/>
        <item x="595"/>
        <item x="105"/>
        <item x="515"/>
        <item x="396"/>
        <item x="434"/>
        <item x="638"/>
        <item x="550"/>
        <item x="81"/>
        <item x="359"/>
        <item x="607"/>
        <item x="683"/>
        <item x="692"/>
        <item x="329"/>
        <item x="323"/>
        <item x="94"/>
        <item x="421"/>
        <item x="472"/>
        <item x="217"/>
        <item x="365"/>
        <item x="140"/>
        <item x="134"/>
        <item x="480"/>
        <item x="635"/>
        <item x="342"/>
        <item x="508"/>
        <item x="645"/>
        <item x="640"/>
        <item x="278"/>
        <item x="380"/>
        <item x="311"/>
        <item x="483"/>
        <item x="71"/>
        <item x="310"/>
        <item x="612"/>
        <item x="292"/>
        <item x="454"/>
        <item x="196"/>
        <item x="29"/>
        <item x="653"/>
        <item x="357"/>
        <item x="163"/>
        <item x="377"/>
        <item x="470"/>
        <item x="253"/>
        <item x="625"/>
        <item x="321"/>
        <item x="24"/>
        <item x="9"/>
        <item x="39"/>
        <item x="89"/>
        <item x="660"/>
        <item x="270"/>
        <item x="567"/>
        <item x="112"/>
        <item x="327"/>
        <item x="394"/>
        <item x="42"/>
        <item x="577"/>
        <item x="181"/>
        <item x="324"/>
        <item x="141"/>
        <item x="491"/>
        <item x="319"/>
        <item x="722"/>
        <item x="332"/>
        <item x="695"/>
        <item x="228"/>
        <item x="449"/>
        <item x="644"/>
        <item x="3"/>
        <item x="428"/>
        <item x="351"/>
        <item x="651"/>
        <item x="188"/>
        <item x="369"/>
        <item x="343"/>
        <item x="179"/>
        <item x="160"/>
        <item x="331"/>
        <item x="136"/>
        <item x="422"/>
        <item x="322"/>
        <item x="587"/>
        <item x="558"/>
        <item x="174"/>
        <item x="317"/>
        <item x="166"/>
        <item x="719"/>
        <item x="499"/>
        <item x="70"/>
        <item x="274"/>
        <item x="601"/>
        <item x="286"/>
        <item x="88"/>
        <item x="302"/>
        <item x="590"/>
        <item x="62"/>
        <item x="178"/>
        <item x="670"/>
        <item x="403"/>
        <item x="518"/>
        <item x="165"/>
        <item x="440"/>
        <item x="566"/>
        <item x="244"/>
        <item x="705"/>
        <item x="628"/>
        <item x="626"/>
        <item x="446"/>
        <item x="291"/>
        <item x="65"/>
        <item x="545"/>
        <item x="157"/>
        <item x="482"/>
        <item x="176"/>
        <item x="578"/>
        <item x="138"/>
        <item x="488"/>
        <item x="387"/>
        <item x="137"/>
        <item x="186"/>
        <item x="624"/>
        <item x="599"/>
        <item x="128"/>
        <item x="58"/>
        <item x="259"/>
        <item x="202"/>
        <item x="555"/>
        <item x="328"/>
        <item x="458"/>
        <item x="700"/>
        <item x="485"/>
        <item x="538"/>
        <item x="98"/>
        <item x="419"/>
        <item x="361"/>
        <item x="262"/>
        <item x="478"/>
        <item x="68"/>
        <item x="117"/>
        <item x="306"/>
        <item x="392"/>
        <item x="320"/>
        <item x="691"/>
        <item x="684"/>
        <item x="511"/>
        <item x="391"/>
        <item x="234"/>
        <item x="110"/>
        <item x="552"/>
        <item x="659"/>
        <item x="604"/>
        <item x="591"/>
        <item x="370"/>
        <item x="553"/>
        <item x="200"/>
        <item x="82"/>
        <item x="715"/>
        <item x="198"/>
        <item x="36"/>
        <item x="539"/>
        <item x="339"/>
        <item x="516"/>
        <item x="33"/>
        <item x="238"/>
        <item x="340"/>
        <item x="713"/>
        <item x="189"/>
        <item x="642"/>
        <item x="47"/>
        <item x="654"/>
        <item x="280"/>
        <item x="282"/>
        <item x="526"/>
        <item x="658"/>
        <item x="464"/>
        <item x="546"/>
        <item x="711"/>
        <item x="284"/>
        <item x="275"/>
        <item x="389"/>
        <item x="279"/>
        <item x="652"/>
        <item x="401"/>
        <item x="149"/>
        <item x="436"/>
        <item x="167"/>
        <item x="368"/>
        <item x="425"/>
        <item x="417"/>
        <item x="209"/>
        <item x="466"/>
        <item x="267"/>
        <item x="666"/>
        <item x="471"/>
        <item x="405"/>
        <item x="632"/>
        <item x="451"/>
        <item x="206"/>
        <item x="701"/>
        <item x="246"/>
        <item x="461"/>
        <item x="116"/>
        <item x="379"/>
        <item x="674"/>
        <item x="479"/>
        <item x="613"/>
        <item x="76"/>
        <item x="49"/>
        <item x="243"/>
        <item x="74"/>
        <item x="519"/>
        <item x="717"/>
        <item x="52"/>
        <item x="360"/>
        <item x="84"/>
        <item x="72"/>
        <item x="125"/>
        <item x="668"/>
        <item x="67"/>
        <item x="364"/>
        <item x="46"/>
        <item x="90"/>
        <item x="334"/>
        <item x="254"/>
        <item x="113"/>
        <item x="123"/>
        <item x="222"/>
        <item x="297"/>
        <item x="215"/>
        <item x="28"/>
        <item x="481"/>
        <item x="143"/>
        <item x="603"/>
        <item x="85"/>
        <item x="631"/>
        <item x="513"/>
        <item x="728"/>
        <item x="727"/>
        <item x="418"/>
        <item x="698"/>
        <item x="608"/>
        <item x="23"/>
        <item x="673"/>
        <item x="363"/>
        <item x="406"/>
        <item x="494"/>
        <item x="540"/>
        <item x="93"/>
        <item x="101"/>
        <item x="194"/>
        <item x="542"/>
        <item x="151"/>
        <item x="75"/>
        <item x="426"/>
        <item x="371"/>
        <item x="662"/>
        <item x="583"/>
        <item x="525"/>
        <item x="184"/>
        <item x="617"/>
        <item x="146"/>
        <item x="37"/>
        <item x="251"/>
        <item x="495"/>
        <item x="675"/>
        <item x="214"/>
        <item x="574"/>
        <item x="56"/>
        <item x="300"/>
        <item x="120"/>
        <item x="627"/>
        <item x="496"/>
        <item x="155"/>
        <item x="413"/>
        <item x="568"/>
        <item x="699"/>
        <item x="139"/>
        <item x="193"/>
        <item x="504"/>
        <item x="277"/>
        <item x="468"/>
        <item x="247"/>
        <item x="694"/>
        <item x="415"/>
        <item x="156"/>
        <item x="681"/>
        <item x="34"/>
        <item x="211"/>
        <item x="124"/>
        <item x="240"/>
        <item t="default"/>
      </items>
    </pivotField>
    <pivotField numFmtId="1" showAll="0">
      <items count="4">
        <item x="1"/>
        <item x="0"/>
        <item x="2"/>
        <item t="default"/>
      </items>
    </pivotField>
    <pivotField showAll="0"/>
    <pivotField axis="axisCol" showAll="0">
      <items count="3">
        <item x="1"/>
        <item x="0"/>
        <item t="default"/>
      </items>
    </pivotField>
    <pivotField showAll="0"/>
    <pivotField showAll="0"/>
    <pivotField showAll="0">
      <items count="9">
        <item x="2"/>
        <item x="1"/>
        <item x="7"/>
        <item x="3"/>
        <item x="6"/>
        <item x="5"/>
        <item x="4"/>
        <item x="0"/>
        <item t="default"/>
      </items>
    </pivotField>
    <pivotField showAll="0"/>
    <pivotField showAll="0"/>
    <pivotField showAll="0"/>
    <pivotField showAll="0">
      <items count="11">
        <item x="2"/>
        <item x="3"/>
        <item x="0"/>
        <item x="4"/>
        <item x="5"/>
        <item x="7"/>
        <item x="1"/>
        <item x="8"/>
        <item x="6"/>
        <item x="9"/>
        <item t="default"/>
      </items>
    </pivotField>
    <pivotField showAll="0"/>
    <pivotField dataField="1" numFmtId="164"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sd="0" x="0"/>
        <item x="1"/>
        <item x="2"/>
        <item sd="0" x="3"/>
        <item sd="0" x="4"/>
        <item t="default"/>
      </items>
    </pivotField>
  </pivotFields>
  <rowFields count="2">
    <field x="16"/>
    <field x="14"/>
  </rowFields>
  <rowItems count="27">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t="grand">
      <x/>
    </i>
  </rowItems>
  <colFields count="1">
    <field x="3"/>
  </colFields>
  <colItems count="3">
    <i>
      <x/>
    </i>
    <i>
      <x v="1"/>
    </i>
    <i t="grand">
      <x/>
    </i>
  </colItems>
  <dataFields count="1">
    <dataField name="Average of Sales" fld="12" subtotal="average" baseField="14" baseItem="11" numFmtId="164"/>
  </dataFields>
  <chartFormats count="6">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3" format="2" series="1">
      <pivotArea type="data" outline="0" fieldPosition="0">
        <references count="2">
          <reference field="4294967294" count="1" selected="0">
            <x v="0"/>
          </reference>
          <reference field="3" count="1" selected="0">
            <x v="0"/>
          </reference>
        </references>
      </pivotArea>
    </chartFormat>
    <chartFormat chart="3" format="3" series="1">
      <pivotArea type="data" outline="0" fieldPosition="0">
        <references count="2">
          <reference field="4294967294" count="1" selected="0">
            <x v="0"/>
          </reference>
          <reference field="3" count="1" selected="0">
            <x v="1"/>
          </reference>
        </references>
      </pivotArea>
    </chartFormat>
    <chartFormat chart="16" format="4" series="1">
      <pivotArea type="data" outline="0" fieldPosition="0">
        <references count="2">
          <reference field="4294967294" count="1" selected="0">
            <x v="0"/>
          </reference>
          <reference field="3" count="1" selected="0">
            <x v="0"/>
          </reference>
        </references>
      </pivotArea>
    </chartFormat>
    <chartFormat chart="16"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DFEBCCA-6694-4EB0-BEC5-57899B6573BD}" name="StatebyState"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B4:D14" firstHeaderRow="1" firstDataRow="1" firstDataCol="2"/>
  <pivotFields count="17">
    <pivotField compact="0" numFmtId="14" outline="0" showAll="0">
      <items count="730">
        <item x="333"/>
        <item x="386"/>
        <item x="232"/>
        <item x="649"/>
        <item x="164"/>
        <item x="404"/>
        <item x="223"/>
        <item x="64"/>
        <item x="213"/>
        <item x="30"/>
        <item x="83"/>
        <item x="686"/>
        <item x="385"/>
        <item x="537"/>
        <item x="353"/>
        <item x="562"/>
        <item x="133"/>
        <item x="172"/>
        <item x="442"/>
        <item x="294"/>
        <item x="153"/>
        <item x="682"/>
        <item x="127"/>
        <item x="77"/>
        <item x="16"/>
        <item x="598"/>
        <item x="532"/>
        <item x="710"/>
        <item x="517"/>
        <item x="493"/>
        <item x="548"/>
        <item x="154"/>
        <item x="148"/>
        <item x="408"/>
        <item x="335"/>
        <item x="536"/>
        <item x="177"/>
        <item x="384"/>
        <item x="131"/>
        <item x="41"/>
        <item x="6"/>
        <item x="639"/>
        <item x="299"/>
        <item x="95"/>
        <item x="31"/>
        <item x="366"/>
        <item x="523"/>
        <item x="376"/>
        <item x="190"/>
        <item x="629"/>
        <item x="476"/>
        <item x="201"/>
        <item x="410"/>
        <item x="528"/>
        <item x="261"/>
        <item x="66"/>
        <item x="594"/>
        <item x="288"/>
        <item x="103"/>
        <item x="229"/>
        <item x="477"/>
        <item x="301"/>
        <item x="285"/>
        <item x="696"/>
        <item x="527"/>
        <item x="86"/>
        <item x="420"/>
        <item x="486"/>
        <item x="218"/>
        <item x="63"/>
        <item x="265"/>
        <item x="690"/>
        <item x="312"/>
        <item x="344"/>
        <item x="708"/>
        <item x="25"/>
        <item x="235"/>
        <item x="249"/>
        <item x="500"/>
        <item x="501"/>
        <item x="192"/>
        <item x="438"/>
        <item x="219"/>
        <item x="573"/>
        <item x="706"/>
        <item x="350"/>
        <item x="584"/>
        <item x="108"/>
        <item x="514"/>
        <item x="689"/>
        <item x="118"/>
        <item x="443"/>
        <item x="726"/>
        <item x="272"/>
        <item x="175"/>
        <item x="460"/>
        <item x="242"/>
        <item x="273"/>
        <item x="345"/>
        <item x="382"/>
        <item x="233"/>
        <item x="348"/>
        <item x="122"/>
        <item x="571"/>
        <item x="230"/>
        <item x="162"/>
        <item x="633"/>
        <item x="252"/>
        <item x="304"/>
        <item x="505"/>
        <item x="182"/>
        <item x="533"/>
        <item x="569"/>
        <item x="260"/>
        <item x="142"/>
        <item x="73"/>
        <item x="257"/>
        <item x="549"/>
        <item x="358"/>
        <item x="303"/>
        <item x="423"/>
        <item x="144"/>
        <item x="2"/>
        <item x="266"/>
        <item x="107"/>
        <item x="26"/>
        <item x="648"/>
        <item x="407"/>
        <item x="462"/>
        <item x="187"/>
        <item x="374"/>
        <item x="623"/>
        <item x="457"/>
        <item x="171"/>
        <item x="620"/>
        <item x="707"/>
        <item x="269"/>
        <item x="473"/>
        <item x="671"/>
        <item x="510"/>
        <item x="21"/>
        <item x="469"/>
        <item x="298"/>
        <item x="614"/>
        <item x="378"/>
        <item x="678"/>
        <item x="130"/>
        <item x="80"/>
        <item x="592"/>
        <item x="308"/>
        <item x="224"/>
        <item x="637"/>
        <item x="180"/>
        <item x="724"/>
        <item x="341"/>
        <item x="565"/>
        <item x="354"/>
        <item x="535"/>
        <item x="465"/>
        <item x="676"/>
        <item x="669"/>
        <item x="530"/>
        <item x="492"/>
        <item x="656"/>
        <item x="325"/>
        <item x="22"/>
        <item x="697"/>
        <item x="450"/>
        <item x="615"/>
        <item x="43"/>
        <item x="349"/>
        <item x="411"/>
        <item x="437"/>
        <item x="429"/>
        <item x="61"/>
        <item x="618"/>
        <item x="271"/>
        <item x="395"/>
        <item x="289"/>
        <item x="634"/>
        <item x="210"/>
        <item x="679"/>
        <item x="0"/>
        <item x="560"/>
        <item x="283"/>
        <item x="316"/>
        <item x="589"/>
        <item x="570"/>
        <item x="452"/>
        <item x="264"/>
        <item x="231"/>
        <item x="709"/>
        <item x="647"/>
        <item x="409"/>
        <item x="27"/>
        <item x="524"/>
        <item x="646"/>
        <item x="663"/>
        <item x="158"/>
        <item x="600"/>
        <item x="557"/>
        <item x="714"/>
        <item x="313"/>
        <item x="665"/>
        <item x="150"/>
        <item x="572"/>
        <item x="362"/>
        <item x="721"/>
        <item x="168"/>
        <item x="609"/>
        <item x="19"/>
        <item x="48"/>
        <item x="393"/>
        <item x="585"/>
        <item x="111"/>
        <item x="315"/>
        <item x="541"/>
        <item x="397"/>
        <item x="255"/>
        <item x="657"/>
        <item x="173"/>
        <item x="506"/>
        <item x="205"/>
        <item x="424"/>
        <item x="221"/>
        <item x="447"/>
        <item x="309"/>
        <item x="216"/>
        <item x="208"/>
        <item x="448"/>
        <item x="161"/>
        <item x="225"/>
        <item x="521"/>
        <item x="258"/>
        <item x="20"/>
        <item x="680"/>
        <item x="54"/>
        <item x="268"/>
        <item x="197"/>
        <item x="245"/>
        <item x="520"/>
        <item x="69"/>
        <item x="4"/>
        <item x="502"/>
        <item x="79"/>
        <item x="702"/>
        <item x="135"/>
        <item x="687"/>
        <item x="159"/>
        <item x="720"/>
        <item x="503"/>
        <item x="57"/>
        <item x="661"/>
        <item x="314"/>
        <item x="522"/>
        <item x="100"/>
        <item x="132"/>
        <item x="725"/>
        <item x="183"/>
        <item x="121"/>
        <item x="484"/>
        <item x="641"/>
        <item x="191"/>
        <item x="712"/>
        <item x="622"/>
        <item x="718"/>
        <item x="220"/>
        <item x="551"/>
        <item x="593"/>
        <item x="381"/>
        <item x="606"/>
        <item x="576"/>
        <item x="13"/>
        <item x="32"/>
        <item x="17"/>
        <item x="51"/>
        <item x="579"/>
        <item x="580"/>
        <item x="236"/>
        <item x="99"/>
        <item x="5"/>
        <item x="337"/>
        <item x="388"/>
        <item x="716"/>
        <item x="11"/>
        <item x="490"/>
        <item x="239"/>
        <item x="293"/>
        <item x="561"/>
        <item x="35"/>
        <item x="459"/>
        <item x="372"/>
        <item x="18"/>
        <item x="693"/>
        <item x="621"/>
        <item x="227"/>
        <item x="204"/>
        <item x="55"/>
        <item x="432"/>
        <item x="435"/>
        <item x="7"/>
        <item x="630"/>
        <item x="554"/>
        <item x="212"/>
        <item x="40"/>
        <item x="104"/>
        <item x="677"/>
        <item x="703"/>
        <item x="295"/>
        <item x="544"/>
        <item x="318"/>
        <item x="467"/>
        <item x="12"/>
        <item x="543"/>
        <item x="145"/>
        <item x="575"/>
        <item x="115"/>
        <item x="531"/>
        <item x="509"/>
        <item x="336"/>
        <item x="152"/>
        <item x="453"/>
        <item x="427"/>
        <item x="367"/>
        <item x="203"/>
        <item x="60"/>
        <item x="276"/>
        <item x="14"/>
        <item x="672"/>
        <item x="559"/>
        <item x="147"/>
        <item x="439"/>
        <item x="463"/>
        <item x="497"/>
        <item x="347"/>
        <item x="1"/>
        <item x="431"/>
        <item x="119"/>
        <item x="433"/>
        <item x="53"/>
        <item x="15"/>
        <item x="195"/>
        <item x="586"/>
        <item x="263"/>
        <item x="355"/>
        <item x="346"/>
        <item x="512"/>
        <item x="59"/>
        <item x="498"/>
        <item x="248"/>
        <item x="563"/>
        <item x="487"/>
        <item x="441"/>
        <item x="616"/>
        <item x="636"/>
        <item x="256"/>
        <item x="126"/>
        <item x="129"/>
        <item x="445"/>
        <item x="296"/>
        <item x="430"/>
        <item x="475"/>
        <item x="226"/>
        <item x="556"/>
        <item x="185"/>
        <item x="534"/>
        <item x="650"/>
        <item x="8"/>
        <item x="383"/>
        <item x="281"/>
        <item x="664"/>
        <item x="356"/>
        <item x="92"/>
        <item x="102"/>
        <item x="581"/>
        <item x="307"/>
        <item x="547"/>
        <item x="402"/>
        <item x="588"/>
        <item x="10"/>
        <item x="416"/>
        <item x="106"/>
        <item x="170"/>
        <item x="667"/>
        <item x="375"/>
        <item x="96"/>
        <item x="398"/>
        <item x="596"/>
        <item x="287"/>
        <item x="44"/>
        <item x="199"/>
        <item x="643"/>
        <item x="97"/>
        <item x="250"/>
        <item x="597"/>
        <item x="619"/>
        <item x="704"/>
        <item x="207"/>
        <item x="610"/>
        <item x="45"/>
        <item x="414"/>
        <item x="390"/>
        <item x="399"/>
        <item x="456"/>
        <item x="109"/>
        <item x="241"/>
        <item x="605"/>
        <item x="290"/>
        <item x="688"/>
        <item x="330"/>
        <item x="474"/>
        <item x="373"/>
        <item x="655"/>
        <item x="114"/>
        <item x="564"/>
        <item x="444"/>
        <item x="50"/>
        <item x="237"/>
        <item x="305"/>
        <item x="602"/>
        <item x="338"/>
        <item x="87"/>
        <item x="489"/>
        <item x="723"/>
        <item x="352"/>
        <item x="169"/>
        <item x="326"/>
        <item x="412"/>
        <item x="529"/>
        <item x="582"/>
        <item x="507"/>
        <item x="400"/>
        <item x="38"/>
        <item x="455"/>
        <item x="611"/>
        <item x="78"/>
        <item x="91"/>
        <item x="685"/>
        <item x="595"/>
        <item x="105"/>
        <item x="515"/>
        <item x="396"/>
        <item x="434"/>
        <item x="638"/>
        <item x="550"/>
        <item x="81"/>
        <item x="359"/>
        <item x="607"/>
        <item x="683"/>
        <item x="692"/>
        <item x="329"/>
        <item x="323"/>
        <item x="94"/>
        <item x="421"/>
        <item x="472"/>
        <item x="217"/>
        <item x="365"/>
        <item x="140"/>
        <item x="134"/>
        <item x="480"/>
        <item x="635"/>
        <item x="342"/>
        <item x="508"/>
        <item x="645"/>
        <item x="640"/>
        <item x="278"/>
        <item x="380"/>
        <item x="311"/>
        <item x="483"/>
        <item x="71"/>
        <item x="310"/>
        <item x="612"/>
        <item x="292"/>
        <item x="454"/>
        <item x="196"/>
        <item x="29"/>
        <item x="653"/>
        <item x="357"/>
        <item x="163"/>
        <item x="377"/>
        <item x="470"/>
        <item x="253"/>
        <item x="625"/>
        <item x="321"/>
        <item x="24"/>
        <item x="9"/>
        <item x="39"/>
        <item x="89"/>
        <item x="660"/>
        <item x="270"/>
        <item x="567"/>
        <item x="112"/>
        <item x="327"/>
        <item x="394"/>
        <item x="42"/>
        <item x="577"/>
        <item x="181"/>
        <item x="324"/>
        <item x="141"/>
        <item x="491"/>
        <item x="319"/>
        <item x="722"/>
        <item x="332"/>
        <item x="695"/>
        <item x="228"/>
        <item x="449"/>
        <item x="644"/>
        <item x="3"/>
        <item x="428"/>
        <item x="351"/>
        <item x="651"/>
        <item x="188"/>
        <item x="369"/>
        <item x="343"/>
        <item x="179"/>
        <item x="160"/>
        <item x="331"/>
        <item x="136"/>
        <item x="422"/>
        <item x="322"/>
        <item x="587"/>
        <item x="558"/>
        <item x="174"/>
        <item x="317"/>
        <item x="166"/>
        <item x="719"/>
        <item x="499"/>
        <item x="70"/>
        <item x="274"/>
        <item x="601"/>
        <item x="286"/>
        <item x="88"/>
        <item x="302"/>
        <item x="590"/>
        <item x="62"/>
        <item x="178"/>
        <item x="670"/>
        <item x="403"/>
        <item x="518"/>
        <item x="165"/>
        <item x="440"/>
        <item x="566"/>
        <item x="244"/>
        <item x="705"/>
        <item x="628"/>
        <item x="626"/>
        <item x="446"/>
        <item x="291"/>
        <item x="65"/>
        <item x="545"/>
        <item x="157"/>
        <item x="482"/>
        <item x="176"/>
        <item x="578"/>
        <item x="138"/>
        <item x="488"/>
        <item x="387"/>
        <item x="137"/>
        <item x="186"/>
        <item x="624"/>
        <item x="599"/>
        <item x="128"/>
        <item x="58"/>
        <item x="259"/>
        <item x="202"/>
        <item x="555"/>
        <item x="328"/>
        <item x="458"/>
        <item x="700"/>
        <item x="485"/>
        <item x="538"/>
        <item x="98"/>
        <item x="419"/>
        <item x="361"/>
        <item x="262"/>
        <item x="478"/>
        <item x="68"/>
        <item x="117"/>
        <item x="306"/>
        <item x="392"/>
        <item x="320"/>
        <item x="691"/>
        <item x="684"/>
        <item x="511"/>
        <item x="391"/>
        <item x="234"/>
        <item x="110"/>
        <item x="552"/>
        <item x="659"/>
        <item x="604"/>
        <item x="591"/>
        <item x="370"/>
        <item x="553"/>
        <item x="200"/>
        <item x="82"/>
        <item x="715"/>
        <item x="198"/>
        <item x="36"/>
        <item x="539"/>
        <item x="339"/>
        <item x="516"/>
        <item x="33"/>
        <item x="238"/>
        <item x="340"/>
        <item x="713"/>
        <item x="189"/>
        <item x="642"/>
        <item x="47"/>
        <item x="654"/>
        <item x="280"/>
        <item x="282"/>
        <item x="526"/>
        <item x="658"/>
        <item x="464"/>
        <item x="546"/>
        <item x="711"/>
        <item x="284"/>
        <item x="275"/>
        <item x="389"/>
        <item x="279"/>
        <item x="652"/>
        <item x="401"/>
        <item x="149"/>
        <item x="436"/>
        <item x="167"/>
        <item x="368"/>
        <item x="425"/>
        <item x="417"/>
        <item x="209"/>
        <item x="466"/>
        <item x="267"/>
        <item x="666"/>
        <item x="471"/>
        <item x="405"/>
        <item x="632"/>
        <item x="451"/>
        <item x="206"/>
        <item x="701"/>
        <item x="246"/>
        <item x="461"/>
        <item x="116"/>
        <item x="379"/>
        <item x="674"/>
        <item x="479"/>
        <item x="613"/>
        <item x="76"/>
        <item x="49"/>
        <item x="243"/>
        <item x="74"/>
        <item x="519"/>
        <item x="717"/>
        <item x="52"/>
        <item x="360"/>
        <item x="84"/>
        <item x="72"/>
        <item x="125"/>
        <item x="668"/>
        <item x="67"/>
        <item x="364"/>
        <item x="46"/>
        <item x="90"/>
        <item x="334"/>
        <item x="254"/>
        <item x="113"/>
        <item x="123"/>
        <item x="222"/>
        <item x="297"/>
        <item x="215"/>
        <item x="28"/>
        <item x="481"/>
        <item x="143"/>
        <item x="603"/>
        <item x="85"/>
        <item x="631"/>
        <item x="513"/>
        <item x="728"/>
        <item x="727"/>
        <item x="418"/>
        <item x="698"/>
        <item x="608"/>
        <item x="23"/>
        <item x="673"/>
        <item x="363"/>
        <item x="406"/>
        <item x="494"/>
        <item x="540"/>
        <item x="93"/>
        <item x="101"/>
        <item x="194"/>
        <item x="542"/>
        <item x="151"/>
        <item x="75"/>
        <item x="426"/>
        <item x="371"/>
        <item x="662"/>
        <item x="583"/>
        <item x="525"/>
        <item x="184"/>
        <item x="617"/>
        <item x="146"/>
        <item x="37"/>
        <item x="251"/>
        <item x="495"/>
        <item x="675"/>
        <item x="214"/>
        <item x="574"/>
        <item x="56"/>
        <item x="300"/>
        <item x="120"/>
        <item x="627"/>
        <item x="496"/>
        <item x="155"/>
        <item x="413"/>
        <item x="568"/>
        <item x="699"/>
        <item x="139"/>
        <item x="193"/>
        <item x="504"/>
        <item x="277"/>
        <item x="468"/>
        <item x="247"/>
        <item x="694"/>
        <item x="415"/>
        <item x="156"/>
        <item x="681"/>
        <item x="34"/>
        <item x="211"/>
        <item x="124"/>
        <item x="240"/>
        <item t="default"/>
      </items>
      <extLst>
        <ext xmlns:x14="http://schemas.microsoft.com/office/spreadsheetml/2009/9/main" uri="{2946ED86-A175-432a-8AC1-64E0C546D7DE}">
          <x14:pivotField fillDownLabels="1"/>
        </ext>
      </extLst>
    </pivotField>
    <pivotField compact="0" numFmtId="1" outline="0" showAll="0">
      <items count="4">
        <item x="1"/>
        <item x="0"/>
        <item x="2"/>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1"/>
        <item x="0"/>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items count="9">
        <item x="2"/>
        <item x="1"/>
        <item x="7"/>
        <item x="3"/>
        <item x="6"/>
        <item x="5"/>
        <item x="4"/>
        <item x="0"/>
        <item t="default"/>
      </items>
      <extLst>
        <ext xmlns:x14="http://schemas.microsoft.com/office/spreadsheetml/2009/9/main" uri="{2946ED86-A175-432a-8AC1-64E0C546D7DE}">
          <x14:pivotField fillDownLabels="1"/>
        </ext>
      </extLst>
    </pivotField>
    <pivotField compact="0" outline="0" showAll="0">
      <items count="9">
        <item x="2"/>
        <item x="1"/>
        <item x="7"/>
        <item x="3"/>
        <item x="6"/>
        <item x="5"/>
        <item x="4"/>
        <item x="0"/>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items count="2">
        <item x="0"/>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1">
        <item x="2"/>
        <item x="3"/>
        <item x="0"/>
        <item x="4"/>
        <item x="5"/>
        <item x="7"/>
        <item x="1"/>
        <item x="8"/>
        <item x="6"/>
        <item x="9"/>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numFmtId="16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5">
        <item x="0"/>
        <item x="1"/>
        <item x="2"/>
        <item x="3"/>
        <item x="4"/>
      </items>
      <extLst>
        <ext xmlns:x14="http://schemas.microsoft.com/office/spreadsheetml/2009/9/main" uri="{2946ED86-A175-432a-8AC1-64E0C546D7DE}">
          <x14:pivotField fillDownLabels="1"/>
        </ext>
      </extLst>
    </pivotField>
  </pivotFields>
  <rowFields count="2">
    <field x="8"/>
    <field x="5"/>
  </rowFields>
  <rowItems count="10">
    <i>
      <x/>
      <x/>
    </i>
    <i r="1">
      <x v="1"/>
    </i>
    <i r="1">
      <x v="2"/>
    </i>
    <i r="1">
      <x v="3"/>
    </i>
    <i r="1">
      <x v="4"/>
    </i>
    <i r="1">
      <x v="5"/>
    </i>
    <i r="1">
      <x v="6"/>
    </i>
    <i r="1">
      <x v="7"/>
    </i>
    <i t="default">
      <x/>
    </i>
    <i t="grand">
      <x/>
    </i>
  </rowItems>
  <colItems count="1">
    <i/>
  </colItems>
  <dataFields count="1">
    <dataField name="Sum of Sales" fld="12"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25A0553-D33A-44E2-A94B-C46552121A1F}" name="Category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B4:E16" firstHeaderRow="1" firstDataRow="2" firstDataCol="1"/>
  <pivotFields count="17">
    <pivotField numFmtId="14" showAll="0">
      <items count="730">
        <item x="333"/>
        <item x="386"/>
        <item x="232"/>
        <item x="649"/>
        <item x="164"/>
        <item x="404"/>
        <item x="223"/>
        <item x="64"/>
        <item x="213"/>
        <item x="30"/>
        <item x="83"/>
        <item x="686"/>
        <item x="385"/>
        <item x="537"/>
        <item x="353"/>
        <item x="562"/>
        <item x="133"/>
        <item x="172"/>
        <item x="442"/>
        <item x="294"/>
        <item x="153"/>
        <item x="682"/>
        <item x="127"/>
        <item x="77"/>
        <item x="16"/>
        <item x="598"/>
        <item x="532"/>
        <item x="710"/>
        <item x="517"/>
        <item x="493"/>
        <item x="548"/>
        <item x="154"/>
        <item x="148"/>
        <item x="408"/>
        <item x="335"/>
        <item x="536"/>
        <item x="177"/>
        <item x="384"/>
        <item x="131"/>
        <item x="41"/>
        <item x="6"/>
        <item x="639"/>
        <item x="299"/>
        <item x="95"/>
        <item x="31"/>
        <item x="366"/>
        <item x="523"/>
        <item x="376"/>
        <item x="190"/>
        <item x="629"/>
        <item x="476"/>
        <item x="201"/>
        <item x="410"/>
        <item x="528"/>
        <item x="261"/>
        <item x="66"/>
        <item x="594"/>
        <item x="288"/>
        <item x="103"/>
        <item x="229"/>
        <item x="477"/>
        <item x="301"/>
        <item x="285"/>
        <item x="696"/>
        <item x="527"/>
        <item x="86"/>
        <item x="420"/>
        <item x="486"/>
        <item x="218"/>
        <item x="63"/>
        <item x="265"/>
        <item x="690"/>
        <item x="312"/>
        <item x="344"/>
        <item x="708"/>
        <item x="25"/>
        <item x="235"/>
        <item x="249"/>
        <item x="500"/>
        <item x="501"/>
        <item x="192"/>
        <item x="438"/>
        <item x="219"/>
        <item x="573"/>
        <item x="706"/>
        <item x="350"/>
        <item x="584"/>
        <item x="108"/>
        <item x="514"/>
        <item x="689"/>
        <item x="118"/>
        <item x="443"/>
        <item x="726"/>
        <item x="272"/>
        <item x="175"/>
        <item x="460"/>
        <item x="242"/>
        <item x="273"/>
        <item x="345"/>
        <item x="382"/>
        <item x="233"/>
        <item x="348"/>
        <item x="122"/>
        <item x="571"/>
        <item x="230"/>
        <item x="162"/>
        <item x="633"/>
        <item x="252"/>
        <item x="304"/>
        <item x="505"/>
        <item x="182"/>
        <item x="533"/>
        <item x="569"/>
        <item x="260"/>
        <item x="142"/>
        <item x="73"/>
        <item x="257"/>
        <item x="549"/>
        <item x="358"/>
        <item x="303"/>
        <item x="423"/>
        <item x="144"/>
        <item x="2"/>
        <item x="266"/>
        <item x="107"/>
        <item x="26"/>
        <item x="648"/>
        <item x="407"/>
        <item x="462"/>
        <item x="187"/>
        <item x="374"/>
        <item x="623"/>
        <item x="457"/>
        <item x="171"/>
        <item x="620"/>
        <item x="707"/>
        <item x="269"/>
        <item x="473"/>
        <item x="671"/>
        <item x="510"/>
        <item x="21"/>
        <item x="469"/>
        <item x="298"/>
        <item x="614"/>
        <item x="378"/>
        <item x="678"/>
        <item x="130"/>
        <item x="80"/>
        <item x="592"/>
        <item x="308"/>
        <item x="224"/>
        <item x="637"/>
        <item x="180"/>
        <item x="724"/>
        <item x="341"/>
        <item x="565"/>
        <item x="354"/>
        <item x="535"/>
        <item x="465"/>
        <item x="676"/>
        <item x="669"/>
        <item x="530"/>
        <item x="492"/>
        <item x="656"/>
        <item x="325"/>
        <item x="22"/>
        <item x="697"/>
        <item x="450"/>
        <item x="615"/>
        <item x="43"/>
        <item x="349"/>
        <item x="411"/>
        <item x="437"/>
        <item x="429"/>
        <item x="61"/>
        <item x="618"/>
        <item x="271"/>
        <item x="395"/>
        <item x="289"/>
        <item x="634"/>
        <item x="210"/>
        <item x="679"/>
        <item x="0"/>
        <item x="560"/>
        <item x="283"/>
        <item x="316"/>
        <item x="589"/>
        <item x="570"/>
        <item x="452"/>
        <item x="264"/>
        <item x="231"/>
        <item x="709"/>
        <item x="647"/>
        <item x="409"/>
        <item x="27"/>
        <item x="524"/>
        <item x="646"/>
        <item x="663"/>
        <item x="158"/>
        <item x="600"/>
        <item x="557"/>
        <item x="714"/>
        <item x="313"/>
        <item x="665"/>
        <item x="150"/>
        <item x="572"/>
        <item x="362"/>
        <item x="721"/>
        <item x="168"/>
        <item x="609"/>
        <item x="19"/>
        <item x="48"/>
        <item x="393"/>
        <item x="585"/>
        <item x="111"/>
        <item x="315"/>
        <item x="541"/>
        <item x="397"/>
        <item x="255"/>
        <item x="657"/>
        <item x="173"/>
        <item x="506"/>
        <item x="205"/>
        <item x="424"/>
        <item x="221"/>
        <item x="447"/>
        <item x="309"/>
        <item x="216"/>
        <item x="208"/>
        <item x="448"/>
        <item x="161"/>
        <item x="225"/>
        <item x="521"/>
        <item x="258"/>
        <item x="20"/>
        <item x="680"/>
        <item x="54"/>
        <item x="268"/>
        <item x="197"/>
        <item x="245"/>
        <item x="520"/>
        <item x="69"/>
        <item x="4"/>
        <item x="502"/>
        <item x="79"/>
        <item x="702"/>
        <item x="135"/>
        <item x="687"/>
        <item x="159"/>
        <item x="720"/>
        <item x="503"/>
        <item x="57"/>
        <item x="661"/>
        <item x="314"/>
        <item x="522"/>
        <item x="100"/>
        <item x="132"/>
        <item x="725"/>
        <item x="183"/>
        <item x="121"/>
        <item x="484"/>
        <item x="641"/>
        <item x="191"/>
        <item x="712"/>
        <item x="622"/>
        <item x="718"/>
        <item x="220"/>
        <item x="551"/>
        <item x="593"/>
        <item x="381"/>
        <item x="606"/>
        <item x="576"/>
        <item x="13"/>
        <item x="32"/>
        <item x="17"/>
        <item x="51"/>
        <item x="579"/>
        <item x="580"/>
        <item x="236"/>
        <item x="99"/>
        <item x="5"/>
        <item x="337"/>
        <item x="388"/>
        <item x="716"/>
        <item x="11"/>
        <item x="490"/>
        <item x="239"/>
        <item x="293"/>
        <item x="561"/>
        <item x="35"/>
        <item x="459"/>
        <item x="372"/>
        <item x="18"/>
        <item x="693"/>
        <item x="621"/>
        <item x="227"/>
        <item x="204"/>
        <item x="55"/>
        <item x="432"/>
        <item x="435"/>
        <item x="7"/>
        <item x="630"/>
        <item x="554"/>
        <item x="212"/>
        <item x="40"/>
        <item x="104"/>
        <item x="677"/>
        <item x="703"/>
        <item x="295"/>
        <item x="544"/>
        <item x="318"/>
        <item x="467"/>
        <item x="12"/>
        <item x="543"/>
        <item x="145"/>
        <item x="575"/>
        <item x="115"/>
        <item x="531"/>
        <item x="509"/>
        <item x="336"/>
        <item x="152"/>
        <item x="453"/>
        <item x="427"/>
        <item x="367"/>
        <item x="203"/>
        <item x="60"/>
        <item x="276"/>
        <item x="14"/>
        <item x="672"/>
        <item x="559"/>
        <item x="147"/>
        <item x="439"/>
        <item x="463"/>
        <item x="497"/>
        <item x="347"/>
        <item x="1"/>
        <item x="431"/>
        <item x="119"/>
        <item x="433"/>
        <item x="53"/>
        <item x="15"/>
        <item x="195"/>
        <item x="586"/>
        <item x="263"/>
        <item x="355"/>
        <item x="346"/>
        <item x="512"/>
        <item x="59"/>
        <item x="498"/>
        <item x="248"/>
        <item x="563"/>
        <item x="487"/>
        <item x="441"/>
        <item x="616"/>
        <item x="636"/>
        <item x="256"/>
        <item x="126"/>
        <item x="129"/>
        <item x="445"/>
        <item x="296"/>
        <item x="430"/>
        <item x="475"/>
        <item x="226"/>
        <item x="556"/>
        <item x="185"/>
        <item x="534"/>
        <item x="650"/>
        <item x="8"/>
        <item x="383"/>
        <item x="281"/>
        <item x="664"/>
        <item x="356"/>
        <item x="92"/>
        <item x="102"/>
        <item x="581"/>
        <item x="307"/>
        <item x="547"/>
        <item x="402"/>
        <item x="588"/>
        <item x="10"/>
        <item x="416"/>
        <item x="106"/>
        <item x="170"/>
        <item x="667"/>
        <item x="375"/>
        <item x="96"/>
        <item x="398"/>
        <item x="596"/>
        <item x="287"/>
        <item x="44"/>
        <item x="199"/>
        <item x="643"/>
        <item x="97"/>
        <item x="250"/>
        <item x="597"/>
        <item x="619"/>
        <item x="704"/>
        <item x="207"/>
        <item x="610"/>
        <item x="45"/>
        <item x="414"/>
        <item x="390"/>
        <item x="399"/>
        <item x="456"/>
        <item x="109"/>
        <item x="241"/>
        <item x="605"/>
        <item x="290"/>
        <item x="688"/>
        <item x="330"/>
        <item x="474"/>
        <item x="373"/>
        <item x="655"/>
        <item x="114"/>
        <item x="564"/>
        <item x="444"/>
        <item x="50"/>
        <item x="237"/>
        <item x="305"/>
        <item x="602"/>
        <item x="338"/>
        <item x="87"/>
        <item x="489"/>
        <item x="723"/>
        <item x="352"/>
        <item x="169"/>
        <item x="326"/>
        <item x="412"/>
        <item x="529"/>
        <item x="582"/>
        <item x="507"/>
        <item x="400"/>
        <item x="38"/>
        <item x="455"/>
        <item x="611"/>
        <item x="78"/>
        <item x="91"/>
        <item x="685"/>
        <item x="595"/>
        <item x="105"/>
        <item x="515"/>
        <item x="396"/>
        <item x="434"/>
        <item x="638"/>
        <item x="550"/>
        <item x="81"/>
        <item x="359"/>
        <item x="607"/>
        <item x="683"/>
        <item x="692"/>
        <item x="329"/>
        <item x="323"/>
        <item x="94"/>
        <item x="421"/>
        <item x="472"/>
        <item x="217"/>
        <item x="365"/>
        <item x="140"/>
        <item x="134"/>
        <item x="480"/>
        <item x="635"/>
        <item x="342"/>
        <item x="508"/>
        <item x="645"/>
        <item x="640"/>
        <item x="278"/>
        <item x="380"/>
        <item x="311"/>
        <item x="483"/>
        <item x="71"/>
        <item x="310"/>
        <item x="612"/>
        <item x="292"/>
        <item x="454"/>
        <item x="196"/>
        <item x="29"/>
        <item x="653"/>
        <item x="357"/>
        <item x="163"/>
        <item x="377"/>
        <item x="470"/>
        <item x="253"/>
        <item x="625"/>
        <item x="321"/>
        <item x="24"/>
        <item x="9"/>
        <item x="39"/>
        <item x="89"/>
        <item x="660"/>
        <item x="270"/>
        <item x="567"/>
        <item x="112"/>
        <item x="327"/>
        <item x="394"/>
        <item x="42"/>
        <item x="577"/>
        <item x="181"/>
        <item x="324"/>
        <item x="141"/>
        <item x="491"/>
        <item x="319"/>
        <item x="722"/>
        <item x="332"/>
        <item x="695"/>
        <item x="228"/>
        <item x="449"/>
        <item x="644"/>
        <item x="3"/>
        <item x="428"/>
        <item x="351"/>
        <item x="651"/>
        <item x="188"/>
        <item x="369"/>
        <item x="343"/>
        <item x="179"/>
        <item x="160"/>
        <item x="331"/>
        <item x="136"/>
        <item x="422"/>
        <item x="322"/>
        <item x="587"/>
        <item x="558"/>
        <item x="174"/>
        <item x="317"/>
        <item x="166"/>
        <item x="719"/>
        <item x="499"/>
        <item x="70"/>
        <item x="274"/>
        <item x="601"/>
        <item x="286"/>
        <item x="88"/>
        <item x="302"/>
        <item x="590"/>
        <item x="62"/>
        <item x="178"/>
        <item x="670"/>
        <item x="403"/>
        <item x="518"/>
        <item x="165"/>
        <item x="440"/>
        <item x="566"/>
        <item x="244"/>
        <item x="705"/>
        <item x="628"/>
        <item x="626"/>
        <item x="446"/>
        <item x="291"/>
        <item x="65"/>
        <item x="545"/>
        <item x="157"/>
        <item x="482"/>
        <item x="176"/>
        <item x="578"/>
        <item x="138"/>
        <item x="488"/>
        <item x="387"/>
        <item x="137"/>
        <item x="186"/>
        <item x="624"/>
        <item x="599"/>
        <item x="128"/>
        <item x="58"/>
        <item x="259"/>
        <item x="202"/>
        <item x="555"/>
        <item x="328"/>
        <item x="458"/>
        <item x="700"/>
        <item x="485"/>
        <item x="538"/>
        <item x="98"/>
        <item x="419"/>
        <item x="361"/>
        <item x="262"/>
        <item x="478"/>
        <item x="68"/>
        <item x="117"/>
        <item x="306"/>
        <item x="392"/>
        <item x="320"/>
        <item x="691"/>
        <item x="684"/>
        <item x="511"/>
        <item x="391"/>
        <item x="234"/>
        <item x="110"/>
        <item x="552"/>
        <item x="659"/>
        <item x="604"/>
        <item x="591"/>
        <item x="370"/>
        <item x="553"/>
        <item x="200"/>
        <item x="82"/>
        <item x="715"/>
        <item x="198"/>
        <item x="36"/>
        <item x="539"/>
        <item x="339"/>
        <item x="516"/>
        <item x="33"/>
        <item x="238"/>
        <item x="340"/>
        <item x="713"/>
        <item x="189"/>
        <item x="642"/>
        <item x="47"/>
        <item x="654"/>
        <item x="280"/>
        <item x="282"/>
        <item x="526"/>
        <item x="658"/>
        <item x="464"/>
        <item x="546"/>
        <item x="711"/>
        <item x="284"/>
        <item x="275"/>
        <item x="389"/>
        <item x="279"/>
        <item x="652"/>
        <item x="401"/>
        <item x="149"/>
        <item x="436"/>
        <item x="167"/>
        <item x="368"/>
        <item x="425"/>
        <item x="417"/>
        <item x="209"/>
        <item x="466"/>
        <item x="267"/>
        <item x="666"/>
        <item x="471"/>
        <item x="405"/>
        <item x="632"/>
        <item x="451"/>
        <item x="206"/>
        <item x="701"/>
        <item x="246"/>
        <item x="461"/>
        <item x="116"/>
        <item x="379"/>
        <item x="674"/>
        <item x="479"/>
        <item x="613"/>
        <item x="76"/>
        <item x="49"/>
        <item x="243"/>
        <item x="74"/>
        <item x="519"/>
        <item x="717"/>
        <item x="52"/>
        <item x="360"/>
        <item x="84"/>
        <item x="72"/>
        <item x="125"/>
        <item x="668"/>
        <item x="67"/>
        <item x="364"/>
        <item x="46"/>
        <item x="90"/>
        <item x="334"/>
        <item x="254"/>
        <item x="113"/>
        <item x="123"/>
        <item x="222"/>
        <item x="297"/>
        <item x="215"/>
        <item x="28"/>
        <item x="481"/>
        <item x="143"/>
        <item x="603"/>
        <item x="85"/>
        <item x="631"/>
        <item x="513"/>
        <item x="728"/>
        <item x="727"/>
        <item x="418"/>
        <item x="698"/>
        <item x="608"/>
        <item x="23"/>
        <item x="673"/>
        <item x="363"/>
        <item x="406"/>
        <item x="494"/>
        <item x="540"/>
        <item x="93"/>
        <item x="101"/>
        <item x="194"/>
        <item x="542"/>
        <item x="151"/>
        <item x="75"/>
        <item x="426"/>
        <item x="371"/>
        <item x="662"/>
        <item x="583"/>
        <item x="525"/>
        <item x="184"/>
        <item x="617"/>
        <item x="146"/>
        <item x="37"/>
        <item x="251"/>
        <item x="495"/>
        <item x="675"/>
        <item x="214"/>
        <item x="574"/>
        <item x="56"/>
        <item x="300"/>
        <item x="120"/>
        <item x="627"/>
        <item x="496"/>
        <item x="155"/>
        <item x="413"/>
        <item x="568"/>
        <item x="699"/>
        <item x="139"/>
        <item x="193"/>
        <item x="504"/>
        <item x="277"/>
        <item x="468"/>
        <item x="247"/>
        <item x="694"/>
        <item x="415"/>
        <item x="156"/>
        <item x="681"/>
        <item x="34"/>
        <item x="211"/>
        <item x="124"/>
        <item x="240"/>
        <item t="default"/>
      </items>
    </pivotField>
    <pivotField numFmtId="1" showAll="0">
      <items count="4">
        <item x="1"/>
        <item x="0"/>
        <item x="2"/>
        <item t="default"/>
      </items>
    </pivotField>
    <pivotField showAll="0"/>
    <pivotField axis="axisCol" showAll="0" sortType="ascending">
      <items count="3">
        <item x="1"/>
        <item x="0"/>
        <item t="default"/>
      </items>
    </pivotField>
    <pivotField showAll="0"/>
    <pivotField showAll="0"/>
    <pivotField showAll="0">
      <items count="9">
        <item x="2"/>
        <item x="1"/>
        <item x="7"/>
        <item x="3"/>
        <item x="6"/>
        <item x="5"/>
        <item x="4"/>
        <item x="0"/>
        <item t="default"/>
      </items>
    </pivotField>
    <pivotField showAll="0"/>
    <pivotField showAll="0"/>
    <pivotField showAll="0"/>
    <pivotField axis="axisRow" showAll="0" sortType="ascending">
      <items count="11">
        <item x="2"/>
        <item x="3"/>
        <item x="0"/>
        <item x="4"/>
        <item x="5"/>
        <item x="7"/>
        <item x="1"/>
        <item x="8"/>
        <item x="6"/>
        <item x="9"/>
        <item t="default"/>
      </items>
      <autoSortScope>
        <pivotArea dataOnly="0" outline="0" fieldPosition="0">
          <references count="1">
            <reference field="4294967294" count="1" selected="0">
              <x v="0"/>
            </reference>
          </references>
        </pivotArea>
      </autoSortScope>
    </pivotField>
    <pivotField showAll="0"/>
    <pivotField dataField="1" numFmtId="164" showAll="0"/>
    <pivotField showAll="0"/>
    <pivotField showAll="0" defaultSubtotal="0"/>
    <pivotField showAll="0" defaultSubtotal="0"/>
    <pivotField showAll="0" defaultSubtotal="0">
      <items count="5">
        <item x="0"/>
        <item x="1"/>
        <item x="2"/>
        <item x="3"/>
        <item x="4"/>
      </items>
    </pivotField>
  </pivotFields>
  <rowFields count="1">
    <field x="10"/>
  </rowFields>
  <rowItems count="11">
    <i>
      <x v="7"/>
    </i>
    <i>
      <x v="8"/>
    </i>
    <i>
      <x/>
    </i>
    <i>
      <x v="4"/>
    </i>
    <i>
      <x v="1"/>
    </i>
    <i>
      <x v="2"/>
    </i>
    <i>
      <x v="5"/>
    </i>
    <i>
      <x v="9"/>
    </i>
    <i>
      <x v="6"/>
    </i>
    <i>
      <x v="3"/>
    </i>
    <i t="grand">
      <x/>
    </i>
  </rowItems>
  <colFields count="1">
    <field x="3"/>
  </colFields>
  <colItems count="3">
    <i>
      <x/>
    </i>
    <i>
      <x v="1"/>
    </i>
    <i t="grand">
      <x/>
    </i>
  </colItems>
  <dataFields count="1">
    <dataField name="Sum of Sales" fld="12" baseField="0" baseItem="0" numFmtId="164"/>
  </dataFields>
  <chartFormats count="2">
    <chartFormat chart="30" format="8" series="1">
      <pivotArea type="data" outline="0" fieldPosition="0">
        <references count="2">
          <reference field="4294967294" count="1" selected="0">
            <x v="0"/>
          </reference>
          <reference field="3" count="1" selected="0">
            <x v="0"/>
          </reference>
        </references>
      </pivotArea>
    </chartFormat>
    <chartFormat chart="30" format="9"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544517B-096F-490F-AC51-4B950C6D4656}" name="Suburb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4:E16" firstHeaderRow="1" firstDataRow="2" firstDataCol="1"/>
  <pivotFields count="17">
    <pivotField numFmtId="14" showAll="0">
      <items count="730">
        <item x="333"/>
        <item x="386"/>
        <item x="232"/>
        <item x="649"/>
        <item x="164"/>
        <item x="404"/>
        <item x="223"/>
        <item x="64"/>
        <item x="213"/>
        <item x="30"/>
        <item x="83"/>
        <item x="686"/>
        <item x="385"/>
        <item x="537"/>
        <item x="353"/>
        <item x="562"/>
        <item x="133"/>
        <item x="172"/>
        <item x="442"/>
        <item x="294"/>
        <item x="153"/>
        <item x="682"/>
        <item x="127"/>
        <item x="77"/>
        <item x="16"/>
        <item x="598"/>
        <item x="532"/>
        <item x="710"/>
        <item x="517"/>
        <item x="493"/>
        <item x="548"/>
        <item x="154"/>
        <item x="148"/>
        <item x="408"/>
        <item x="335"/>
        <item x="536"/>
        <item x="177"/>
        <item x="384"/>
        <item x="131"/>
        <item x="41"/>
        <item x="6"/>
        <item x="639"/>
        <item x="299"/>
        <item x="95"/>
        <item x="31"/>
        <item x="366"/>
        <item x="523"/>
        <item x="376"/>
        <item x="190"/>
        <item x="629"/>
        <item x="476"/>
        <item x="201"/>
        <item x="410"/>
        <item x="528"/>
        <item x="261"/>
        <item x="66"/>
        <item x="594"/>
        <item x="288"/>
        <item x="103"/>
        <item x="229"/>
        <item x="477"/>
        <item x="301"/>
        <item x="285"/>
        <item x="696"/>
        <item x="527"/>
        <item x="86"/>
        <item x="420"/>
        <item x="486"/>
        <item x="218"/>
        <item x="63"/>
        <item x="265"/>
        <item x="690"/>
        <item x="312"/>
        <item x="344"/>
        <item x="708"/>
        <item x="25"/>
        <item x="235"/>
        <item x="249"/>
        <item x="500"/>
        <item x="501"/>
        <item x="192"/>
        <item x="438"/>
        <item x="219"/>
        <item x="573"/>
        <item x="706"/>
        <item x="350"/>
        <item x="584"/>
        <item x="108"/>
        <item x="514"/>
        <item x="689"/>
        <item x="118"/>
        <item x="443"/>
        <item x="726"/>
        <item x="272"/>
        <item x="175"/>
        <item x="460"/>
        <item x="242"/>
        <item x="273"/>
        <item x="345"/>
        <item x="382"/>
        <item x="233"/>
        <item x="348"/>
        <item x="122"/>
        <item x="571"/>
        <item x="230"/>
        <item x="162"/>
        <item x="633"/>
        <item x="252"/>
        <item x="304"/>
        <item x="505"/>
        <item x="182"/>
        <item x="533"/>
        <item x="569"/>
        <item x="260"/>
        <item x="142"/>
        <item x="73"/>
        <item x="257"/>
        <item x="549"/>
        <item x="358"/>
        <item x="303"/>
        <item x="423"/>
        <item x="144"/>
        <item x="2"/>
        <item x="266"/>
        <item x="107"/>
        <item x="26"/>
        <item x="648"/>
        <item x="407"/>
        <item x="462"/>
        <item x="187"/>
        <item x="374"/>
        <item x="623"/>
        <item x="457"/>
        <item x="171"/>
        <item x="620"/>
        <item x="707"/>
        <item x="269"/>
        <item x="473"/>
        <item x="671"/>
        <item x="510"/>
        <item x="21"/>
        <item x="469"/>
        <item x="298"/>
        <item x="614"/>
        <item x="378"/>
        <item x="678"/>
        <item x="130"/>
        <item x="80"/>
        <item x="592"/>
        <item x="308"/>
        <item x="224"/>
        <item x="637"/>
        <item x="180"/>
        <item x="724"/>
        <item x="341"/>
        <item x="565"/>
        <item x="354"/>
        <item x="535"/>
        <item x="465"/>
        <item x="676"/>
        <item x="669"/>
        <item x="530"/>
        <item x="492"/>
        <item x="656"/>
        <item x="325"/>
        <item x="22"/>
        <item x="697"/>
        <item x="450"/>
        <item x="615"/>
        <item x="43"/>
        <item x="349"/>
        <item x="411"/>
        <item x="437"/>
        <item x="429"/>
        <item x="61"/>
        <item x="618"/>
        <item x="271"/>
        <item x="395"/>
        <item x="289"/>
        <item x="634"/>
        <item x="210"/>
        <item x="679"/>
        <item x="0"/>
        <item x="560"/>
        <item x="283"/>
        <item x="316"/>
        <item x="589"/>
        <item x="570"/>
        <item x="452"/>
        <item x="264"/>
        <item x="231"/>
        <item x="709"/>
        <item x="647"/>
        <item x="409"/>
        <item x="27"/>
        <item x="524"/>
        <item x="646"/>
        <item x="663"/>
        <item x="158"/>
        <item x="600"/>
        <item x="557"/>
        <item x="714"/>
        <item x="313"/>
        <item x="665"/>
        <item x="150"/>
        <item x="572"/>
        <item x="362"/>
        <item x="721"/>
        <item x="168"/>
        <item x="609"/>
        <item x="19"/>
        <item x="48"/>
        <item x="393"/>
        <item x="585"/>
        <item x="111"/>
        <item x="315"/>
        <item x="541"/>
        <item x="397"/>
        <item x="255"/>
        <item x="657"/>
        <item x="173"/>
        <item x="506"/>
        <item x="205"/>
        <item x="424"/>
        <item x="221"/>
        <item x="447"/>
        <item x="309"/>
        <item x="216"/>
        <item x="208"/>
        <item x="448"/>
        <item x="161"/>
        <item x="225"/>
        <item x="521"/>
        <item x="258"/>
        <item x="20"/>
        <item x="680"/>
        <item x="54"/>
        <item x="268"/>
        <item x="197"/>
        <item x="245"/>
        <item x="520"/>
        <item x="69"/>
        <item x="4"/>
        <item x="502"/>
        <item x="79"/>
        <item x="702"/>
        <item x="135"/>
        <item x="687"/>
        <item x="159"/>
        <item x="720"/>
        <item x="503"/>
        <item x="57"/>
        <item x="661"/>
        <item x="314"/>
        <item x="522"/>
        <item x="100"/>
        <item x="132"/>
        <item x="725"/>
        <item x="183"/>
        <item x="121"/>
        <item x="484"/>
        <item x="641"/>
        <item x="191"/>
        <item x="712"/>
        <item x="622"/>
        <item x="718"/>
        <item x="220"/>
        <item x="551"/>
        <item x="593"/>
        <item x="381"/>
        <item x="606"/>
        <item x="576"/>
        <item x="13"/>
        <item x="32"/>
        <item x="17"/>
        <item x="51"/>
        <item x="579"/>
        <item x="580"/>
        <item x="236"/>
        <item x="99"/>
        <item x="5"/>
        <item x="337"/>
        <item x="388"/>
        <item x="716"/>
        <item x="11"/>
        <item x="490"/>
        <item x="239"/>
        <item x="293"/>
        <item x="561"/>
        <item x="35"/>
        <item x="459"/>
        <item x="372"/>
        <item x="18"/>
        <item x="693"/>
        <item x="621"/>
        <item x="227"/>
        <item x="204"/>
        <item x="55"/>
        <item x="432"/>
        <item x="435"/>
        <item x="7"/>
        <item x="630"/>
        <item x="554"/>
        <item x="212"/>
        <item x="40"/>
        <item x="104"/>
        <item x="677"/>
        <item x="703"/>
        <item x="295"/>
        <item x="544"/>
        <item x="318"/>
        <item x="467"/>
        <item x="12"/>
        <item x="543"/>
        <item x="145"/>
        <item x="575"/>
        <item x="115"/>
        <item x="531"/>
        <item x="509"/>
        <item x="336"/>
        <item x="152"/>
        <item x="453"/>
        <item x="427"/>
        <item x="367"/>
        <item x="203"/>
        <item x="60"/>
        <item x="276"/>
        <item x="14"/>
        <item x="672"/>
        <item x="559"/>
        <item x="147"/>
        <item x="439"/>
        <item x="463"/>
        <item x="497"/>
        <item x="347"/>
        <item x="1"/>
        <item x="431"/>
        <item x="119"/>
        <item x="433"/>
        <item x="53"/>
        <item x="15"/>
        <item x="195"/>
        <item x="586"/>
        <item x="263"/>
        <item x="355"/>
        <item x="346"/>
        <item x="512"/>
        <item x="59"/>
        <item x="498"/>
        <item x="248"/>
        <item x="563"/>
        <item x="487"/>
        <item x="441"/>
        <item x="616"/>
        <item x="636"/>
        <item x="256"/>
        <item x="126"/>
        <item x="129"/>
        <item x="445"/>
        <item x="296"/>
        <item x="430"/>
        <item x="475"/>
        <item x="226"/>
        <item x="556"/>
        <item x="185"/>
        <item x="534"/>
        <item x="650"/>
        <item x="8"/>
        <item x="383"/>
        <item x="281"/>
        <item x="664"/>
        <item x="356"/>
        <item x="92"/>
        <item x="102"/>
        <item x="581"/>
        <item x="307"/>
        <item x="547"/>
        <item x="402"/>
        <item x="588"/>
        <item x="10"/>
        <item x="416"/>
        <item x="106"/>
        <item x="170"/>
        <item x="667"/>
        <item x="375"/>
        <item x="96"/>
        <item x="398"/>
        <item x="596"/>
        <item x="287"/>
        <item x="44"/>
        <item x="199"/>
        <item x="643"/>
        <item x="97"/>
        <item x="250"/>
        <item x="597"/>
        <item x="619"/>
        <item x="704"/>
        <item x="207"/>
        <item x="610"/>
        <item x="45"/>
        <item x="414"/>
        <item x="390"/>
        <item x="399"/>
        <item x="456"/>
        <item x="109"/>
        <item x="241"/>
        <item x="605"/>
        <item x="290"/>
        <item x="688"/>
        <item x="330"/>
        <item x="474"/>
        <item x="373"/>
        <item x="655"/>
        <item x="114"/>
        <item x="564"/>
        <item x="444"/>
        <item x="50"/>
        <item x="237"/>
        <item x="305"/>
        <item x="602"/>
        <item x="338"/>
        <item x="87"/>
        <item x="489"/>
        <item x="723"/>
        <item x="352"/>
        <item x="169"/>
        <item x="326"/>
        <item x="412"/>
        <item x="529"/>
        <item x="582"/>
        <item x="507"/>
        <item x="400"/>
        <item x="38"/>
        <item x="455"/>
        <item x="611"/>
        <item x="78"/>
        <item x="91"/>
        <item x="685"/>
        <item x="595"/>
        <item x="105"/>
        <item x="515"/>
        <item x="396"/>
        <item x="434"/>
        <item x="638"/>
        <item x="550"/>
        <item x="81"/>
        <item x="359"/>
        <item x="607"/>
        <item x="683"/>
        <item x="692"/>
        <item x="329"/>
        <item x="323"/>
        <item x="94"/>
        <item x="421"/>
        <item x="472"/>
        <item x="217"/>
        <item x="365"/>
        <item x="140"/>
        <item x="134"/>
        <item x="480"/>
        <item x="635"/>
        <item x="342"/>
        <item x="508"/>
        <item x="645"/>
        <item x="640"/>
        <item x="278"/>
        <item x="380"/>
        <item x="311"/>
        <item x="483"/>
        <item x="71"/>
        <item x="310"/>
        <item x="612"/>
        <item x="292"/>
        <item x="454"/>
        <item x="196"/>
        <item x="29"/>
        <item x="653"/>
        <item x="357"/>
        <item x="163"/>
        <item x="377"/>
        <item x="470"/>
        <item x="253"/>
        <item x="625"/>
        <item x="321"/>
        <item x="24"/>
        <item x="9"/>
        <item x="39"/>
        <item x="89"/>
        <item x="660"/>
        <item x="270"/>
        <item x="567"/>
        <item x="112"/>
        <item x="327"/>
        <item x="394"/>
        <item x="42"/>
        <item x="577"/>
        <item x="181"/>
        <item x="324"/>
        <item x="141"/>
        <item x="491"/>
        <item x="319"/>
        <item x="722"/>
        <item x="332"/>
        <item x="695"/>
        <item x="228"/>
        <item x="449"/>
        <item x="644"/>
        <item x="3"/>
        <item x="428"/>
        <item x="351"/>
        <item x="651"/>
        <item x="188"/>
        <item x="369"/>
        <item x="343"/>
        <item x="179"/>
        <item x="160"/>
        <item x="331"/>
        <item x="136"/>
        <item x="422"/>
        <item x="322"/>
        <item x="587"/>
        <item x="558"/>
        <item x="174"/>
        <item x="317"/>
        <item x="166"/>
        <item x="719"/>
        <item x="499"/>
        <item x="70"/>
        <item x="274"/>
        <item x="601"/>
        <item x="286"/>
        <item x="88"/>
        <item x="302"/>
        <item x="590"/>
        <item x="62"/>
        <item x="178"/>
        <item x="670"/>
        <item x="403"/>
        <item x="518"/>
        <item x="165"/>
        <item x="440"/>
        <item x="566"/>
        <item x="244"/>
        <item x="705"/>
        <item x="628"/>
        <item x="626"/>
        <item x="446"/>
        <item x="291"/>
        <item x="65"/>
        <item x="545"/>
        <item x="157"/>
        <item x="482"/>
        <item x="176"/>
        <item x="578"/>
        <item x="138"/>
        <item x="488"/>
        <item x="387"/>
        <item x="137"/>
        <item x="186"/>
        <item x="624"/>
        <item x="599"/>
        <item x="128"/>
        <item x="58"/>
        <item x="259"/>
        <item x="202"/>
        <item x="555"/>
        <item x="328"/>
        <item x="458"/>
        <item x="700"/>
        <item x="485"/>
        <item x="538"/>
        <item x="98"/>
        <item x="419"/>
        <item x="361"/>
        <item x="262"/>
        <item x="478"/>
        <item x="68"/>
        <item x="117"/>
        <item x="306"/>
        <item x="392"/>
        <item x="320"/>
        <item x="691"/>
        <item x="684"/>
        <item x="511"/>
        <item x="391"/>
        <item x="234"/>
        <item x="110"/>
        <item x="552"/>
        <item x="659"/>
        <item x="604"/>
        <item x="591"/>
        <item x="370"/>
        <item x="553"/>
        <item x="200"/>
        <item x="82"/>
        <item x="715"/>
        <item x="198"/>
        <item x="36"/>
        <item x="539"/>
        <item x="339"/>
        <item x="516"/>
        <item x="33"/>
        <item x="238"/>
        <item x="340"/>
        <item x="713"/>
        <item x="189"/>
        <item x="642"/>
        <item x="47"/>
        <item x="654"/>
        <item x="280"/>
        <item x="282"/>
        <item x="526"/>
        <item x="658"/>
        <item x="464"/>
        <item x="546"/>
        <item x="711"/>
        <item x="284"/>
        <item x="275"/>
        <item x="389"/>
        <item x="279"/>
        <item x="652"/>
        <item x="401"/>
        <item x="149"/>
        <item x="436"/>
        <item x="167"/>
        <item x="368"/>
        <item x="425"/>
        <item x="417"/>
        <item x="209"/>
        <item x="466"/>
        <item x="267"/>
        <item x="666"/>
        <item x="471"/>
        <item x="405"/>
        <item x="632"/>
        <item x="451"/>
        <item x="206"/>
        <item x="701"/>
        <item x="246"/>
        <item x="461"/>
        <item x="116"/>
        <item x="379"/>
        <item x="674"/>
        <item x="479"/>
        <item x="613"/>
        <item x="76"/>
        <item x="49"/>
        <item x="243"/>
        <item x="74"/>
        <item x="519"/>
        <item x="717"/>
        <item x="52"/>
        <item x="360"/>
        <item x="84"/>
        <item x="72"/>
        <item x="125"/>
        <item x="668"/>
        <item x="67"/>
        <item x="364"/>
        <item x="46"/>
        <item x="90"/>
        <item x="334"/>
        <item x="254"/>
        <item x="113"/>
        <item x="123"/>
        <item x="222"/>
        <item x="297"/>
        <item x="215"/>
        <item x="28"/>
        <item x="481"/>
        <item x="143"/>
        <item x="603"/>
        <item x="85"/>
        <item x="631"/>
        <item x="513"/>
        <item x="728"/>
        <item x="727"/>
        <item x="418"/>
        <item x="698"/>
        <item x="608"/>
        <item x="23"/>
        <item x="673"/>
        <item x="363"/>
        <item x="406"/>
        <item x="494"/>
        <item x="540"/>
        <item x="93"/>
        <item x="101"/>
        <item x="194"/>
        <item x="542"/>
        <item x="151"/>
        <item x="75"/>
        <item x="426"/>
        <item x="371"/>
        <item x="662"/>
        <item x="583"/>
        <item x="525"/>
        <item x="184"/>
        <item x="617"/>
        <item x="146"/>
        <item x="37"/>
        <item x="251"/>
        <item x="495"/>
        <item x="675"/>
        <item x="214"/>
        <item x="574"/>
        <item x="56"/>
        <item x="300"/>
        <item x="120"/>
        <item x="627"/>
        <item x="496"/>
        <item x="155"/>
        <item x="413"/>
        <item x="568"/>
        <item x="699"/>
        <item x="139"/>
        <item x="193"/>
        <item x="504"/>
        <item x="277"/>
        <item x="468"/>
        <item x="247"/>
        <item x="694"/>
        <item x="415"/>
        <item x="156"/>
        <item x="681"/>
        <item x="34"/>
        <item x="211"/>
        <item x="124"/>
        <item x="240"/>
        <item t="default"/>
      </items>
    </pivotField>
    <pivotField numFmtId="1" showAll="0">
      <items count="4">
        <item x="1"/>
        <item x="0"/>
        <item x="2"/>
        <item t="default"/>
      </items>
    </pivotField>
    <pivotField showAll="0"/>
    <pivotField axis="axisCol" showAll="0">
      <items count="3">
        <item x="1"/>
        <item x="0"/>
        <item t="default"/>
      </items>
    </pivotField>
    <pivotField axis="axisRow" showAll="0" measureFilter="1" sortType="ascending">
      <items count="98">
        <item x="38"/>
        <item x="39"/>
        <item x="63"/>
        <item x="95"/>
        <item x="34"/>
        <item x="64"/>
        <item x="91"/>
        <item x="65"/>
        <item x="66"/>
        <item x="0"/>
        <item x="40"/>
        <item x="1"/>
        <item x="56"/>
        <item x="2"/>
        <item x="25"/>
        <item x="61"/>
        <item x="86"/>
        <item x="3"/>
        <item x="41"/>
        <item x="26"/>
        <item x="42"/>
        <item x="67"/>
        <item x="43"/>
        <item x="4"/>
        <item x="36"/>
        <item x="5"/>
        <item x="6"/>
        <item x="27"/>
        <item x="44"/>
        <item x="89"/>
        <item x="7"/>
        <item x="68"/>
        <item x="28"/>
        <item x="8"/>
        <item x="9"/>
        <item x="10"/>
        <item x="75"/>
        <item x="69"/>
        <item x="87"/>
        <item x="85"/>
        <item x="81"/>
        <item x="11"/>
        <item x="45"/>
        <item x="62"/>
        <item x="93"/>
        <item x="82"/>
        <item x="70"/>
        <item x="12"/>
        <item x="83"/>
        <item x="92"/>
        <item x="58"/>
        <item x="94"/>
        <item x="78"/>
        <item x="13"/>
        <item x="14"/>
        <item x="46"/>
        <item x="80"/>
        <item x="71"/>
        <item x="35"/>
        <item x="15"/>
        <item x="29"/>
        <item x="16"/>
        <item x="72"/>
        <item x="79"/>
        <item x="17"/>
        <item x="47"/>
        <item x="18"/>
        <item x="48"/>
        <item x="59"/>
        <item x="60"/>
        <item x="30"/>
        <item x="19"/>
        <item x="37"/>
        <item x="73"/>
        <item x="57"/>
        <item x="76"/>
        <item x="49"/>
        <item x="90"/>
        <item x="77"/>
        <item x="31"/>
        <item x="50"/>
        <item x="32"/>
        <item x="51"/>
        <item x="84"/>
        <item x="52"/>
        <item x="20"/>
        <item x="24"/>
        <item x="21"/>
        <item x="74"/>
        <item x="22"/>
        <item x="53"/>
        <item x="23"/>
        <item x="33"/>
        <item x="54"/>
        <item x="96"/>
        <item x="88"/>
        <item x="55"/>
        <item t="default"/>
      </items>
      <autoSortScope>
        <pivotArea dataOnly="0" outline="0" fieldPosition="0">
          <references count="1">
            <reference field="4294967294" count="1" selected="0">
              <x v="0"/>
            </reference>
          </references>
        </pivotArea>
      </autoSortScope>
    </pivotField>
    <pivotField showAll="0"/>
    <pivotField showAll="0">
      <items count="9">
        <item x="2"/>
        <item x="1"/>
        <item x="7"/>
        <item x="3"/>
        <item x="6"/>
        <item x="5"/>
        <item x="4"/>
        <item x="0"/>
        <item t="default"/>
      </items>
    </pivotField>
    <pivotField showAll="0"/>
    <pivotField showAll="0"/>
    <pivotField showAll="0"/>
    <pivotField showAll="0">
      <items count="11">
        <item x="2"/>
        <item x="3"/>
        <item x="0"/>
        <item x="4"/>
        <item x="5"/>
        <item x="7"/>
        <item x="1"/>
        <item x="8"/>
        <item x="6"/>
        <item x="9"/>
        <item t="default"/>
      </items>
    </pivotField>
    <pivotField showAll="0"/>
    <pivotField dataField="1" numFmtId="164" showAll="0"/>
    <pivotField showAll="0"/>
    <pivotField showAll="0" defaultSubtotal="0"/>
    <pivotField showAll="0" defaultSubtotal="0"/>
    <pivotField showAll="0" defaultSubtotal="0">
      <items count="5">
        <item x="0"/>
        <item x="1"/>
        <item x="2"/>
        <item x="3"/>
        <item x="4"/>
      </items>
    </pivotField>
  </pivotFields>
  <rowFields count="1">
    <field x="4"/>
  </rowFields>
  <rowItems count="11">
    <i>
      <x v="23"/>
    </i>
    <i>
      <x v="5"/>
    </i>
    <i>
      <x v="10"/>
    </i>
    <i>
      <x v="32"/>
    </i>
    <i>
      <x v="2"/>
    </i>
    <i>
      <x v="1"/>
    </i>
    <i>
      <x v="90"/>
    </i>
    <i>
      <x v="24"/>
    </i>
    <i>
      <x v="22"/>
    </i>
    <i>
      <x v="37"/>
    </i>
    <i t="grand">
      <x/>
    </i>
  </rowItems>
  <colFields count="1">
    <field x="3"/>
  </colFields>
  <colItems count="3">
    <i>
      <x/>
    </i>
    <i>
      <x v="1"/>
    </i>
    <i t="grand">
      <x/>
    </i>
  </colItems>
  <dataFields count="1">
    <dataField name="Sum of Sales" fld="12" baseField="0" baseItem="0" numFmtId="164"/>
  </dataFields>
  <chartFormats count="2">
    <chartFormat chart="7" format="4" series="1">
      <pivotArea type="data" outline="0" fieldPosition="0">
        <references count="2">
          <reference field="4294967294" count="1" selected="0">
            <x v="0"/>
          </reference>
          <reference field="3" count="1" selected="0">
            <x v="0"/>
          </reference>
        </references>
      </pivotArea>
    </chartFormat>
    <chartFormat chart="7"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filters count="1">
    <filter fld="4"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C77B215-C19A-49AC-9D36-61F0D7B1981B}" name="Type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B4:C7" firstHeaderRow="1" firstDataRow="1" firstDataCol="1"/>
  <pivotFields count="17">
    <pivotField numFmtId="14" showAll="0">
      <items count="730">
        <item x="333"/>
        <item x="386"/>
        <item x="232"/>
        <item x="649"/>
        <item x="164"/>
        <item x="404"/>
        <item x="223"/>
        <item x="64"/>
        <item x="213"/>
        <item x="30"/>
        <item x="83"/>
        <item x="686"/>
        <item x="385"/>
        <item x="537"/>
        <item x="353"/>
        <item x="562"/>
        <item x="133"/>
        <item x="172"/>
        <item x="442"/>
        <item x="294"/>
        <item x="153"/>
        <item x="682"/>
        <item x="127"/>
        <item x="77"/>
        <item x="16"/>
        <item x="598"/>
        <item x="532"/>
        <item x="710"/>
        <item x="517"/>
        <item x="493"/>
        <item x="548"/>
        <item x="154"/>
        <item x="148"/>
        <item x="408"/>
        <item x="335"/>
        <item x="536"/>
        <item x="177"/>
        <item x="384"/>
        <item x="131"/>
        <item x="41"/>
        <item x="6"/>
        <item x="639"/>
        <item x="299"/>
        <item x="95"/>
        <item x="31"/>
        <item x="366"/>
        <item x="523"/>
        <item x="376"/>
        <item x="190"/>
        <item x="629"/>
        <item x="476"/>
        <item x="201"/>
        <item x="410"/>
        <item x="528"/>
        <item x="261"/>
        <item x="66"/>
        <item x="594"/>
        <item x="288"/>
        <item x="103"/>
        <item x="229"/>
        <item x="477"/>
        <item x="301"/>
        <item x="285"/>
        <item x="696"/>
        <item x="527"/>
        <item x="86"/>
        <item x="420"/>
        <item x="486"/>
        <item x="218"/>
        <item x="63"/>
        <item x="265"/>
        <item x="690"/>
        <item x="312"/>
        <item x="344"/>
        <item x="708"/>
        <item x="25"/>
        <item x="235"/>
        <item x="249"/>
        <item x="500"/>
        <item x="501"/>
        <item x="192"/>
        <item x="438"/>
        <item x="219"/>
        <item x="573"/>
        <item x="706"/>
        <item x="350"/>
        <item x="584"/>
        <item x="108"/>
        <item x="514"/>
        <item x="689"/>
        <item x="118"/>
        <item x="443"/>
        <item x="726"/>
        <item x="272"/>
        <item x="175"/>
        <item x="460"/>
        <item x="242"/>
        <item x="273"/>
        <item x="345"/>
        <item x="382"/>
        <item x="233"/>
        <item x="348"/>
        <item x="122"/>
        <item x="571"/>
        <item x="230"/>
        <item x="162"/>
        <item x="633"/>
        <item x="252"/>
        <item x="304"/>
        <item x="505"/>
        <item x="182"/>
        <item x="533"/>
        <item x="569"/>
        <item x="260"/>
        <item x="142"/>
        <item x="73"/>
        <item x="257"/>
        <item x="549"/>
        <item x="358"/>
        <item x="303"/>
        <item x="423"/>
        <item x="144"/>
        <item x="2"/>
        <item x="266"/>
        <item x="107"/>
        <item x="26"/>
        <item x="648"/>
        <item x="407"/>
        <item x="462"/>
        <item x="187"/>
        <item x="374"/>
        <item x="623"/>
        <item x="457"/>
        <item x="171"/>
        <item x="620"/>
        <item x="707"/>
        <item x="269"/>
        <item x="473"/>
        <item x="671"/>
        <item x="510"/>
        <item x="21"/>
        <item x="469"/>
        <item x="298"/>
        <item x="614"/>
        <item x="378"/>
        <item x="678"/>
        <item x="130"/>
        <item x="80"/>
        <item x="592"/>
        <item x="308"/>
        <item x="224"/>
        <item x="637"/>
        <item x="180"/>
        <item x="724"/>
        <item x="341"/>
        <item x="565"/>
        <item x="354"/>
        <item x="535"/>
        <item x="465"/>
        <item x="676"/>
        <item x="669"/>
        <item x="530"/>
        <item x="492"/>
        <item x="656"/>
        <item x="325"/>
        <item x="22"/>
        <item x="697"/>
        <item x="450"/>
        <item x="615"/>
        <item x="43"/>
        <item x="349"/>
        <item x="411"/>
        <item x="437"/>
        <item x="429"/>
        <item x="61"/>
        <item x="618"/>
        <item x="271"/>
        <item x="395"/>
        <item x="289"/>
        <item x="634"/>
        <item x="210"/>
        <item x="679"/>
        <item x="0"/>
        <item x="560"/>
        <item x="283"/>
        <item x="316"/>
        <item x="589"/>
        <item x="570"/>
        <item x="452"/>
        <item x="264"/>
        <item x="231"/>
        <item x="709"/>
        <item x="647"/>
        <item x="409"/>
        <item x="27"/>
        <item x="524"/>
        <item x="646"/>
        <item x="663"/>
        <item x="158"/>
        <item x="600"/>
        <item x="557"/>
        <item x="714"/>
        <item x="313"/>
        <item x="665"/>
        <item x="150"/>
        <item x="572"/>
        <item x="362"/>
        <item x="721"/>
        <item x="168"/>
        <item x="609"/>
        <item x="19"/>
        <item x="48"/>
        <item x="393"/>
        <item x="585"/>
        <item x="111"/>
        <item x="315"/>
        <item x="541"/>
        <item x="397"/>
        <item x="255"/>
        <item x="657"/>
        <item x="173"/>
        <item x="506"/>
        <item x="205"/>
        <item x="424"/>
        <item x="221"/>
        <item x="447"/>
        <item x="309"/>
        <item x="216"/>
        <item x="208"/>
        <item x="448"/>
        <item x="161"/>
        <item x="225"/>
        <item x="521"/>
        <item x="258"/>
        <item x="20"/>
        <item x="680"/>
        <item x="54"/>
        <item x="268"/>
        <item x="197"/>
        <item x="245"/>
        <item x="520"/>
        <item x="69"/>
        <item x="4"/>
        <item x="502"/>
        <item x="79"/>
        <item x="702"/>
        <item x="135"/>
        <item x="687"/>
        <item x="159"/>
        <item x="720"/>
        <item x="503"/>
        <item x="57"/>
        <item x="661"/>
        <item x="314"/>
        <item x="522"/>
        <item x="100"/>
        <item x="132"/>
        <item x="725"/>
        <item x="183"/>
        <item x="121"/>
        <item x="484"/>
        <item x="641"/>
        <item x="191"/>
        <item x="712"/>
        <item x="622"/>
        <item x="718"/>
        <item x="220"/>
        <item x="551"/>
        <item x="593"/>
        <item x="381"/>
        <item x="606"/>
        <item x="576"/>
        <item x="13"/>
        <item x="32"/>
        <item x="17"/>
        <item x="51"/>
        <item x="579"/>
        <item x="580"/>
        <item x="236"/>
        <item x="99"/>
        <item x="5"/>
        <item x="337"/>
        <item x="388"/>
        <item x="716"/>
        <item x="11"/>
        <item x="490"/>
        <item x="239"/>
        <item x="293"/>
        <item x="561"/>
        <item x="35"/>
        <item x="459"/>
        <item x="372"/>
        <item x="18"/>
        <item x="693"/>
        <item x="621"/>
        <item x="227"/>
        <item x="204"/>
        <item x="55"/>
        <item x="432"/>
        <item x="435"/>
        <item x="7"/>
        <item x="630"/>
        <item x="554"/>
        <item x="212"/>
        <item x="40"/>
        <item x="104"/>
        <item x="677"/>
        <item x="703"/>
        <item x="295"/>
        <item x="544"/>
        <item x="318"/>
        <item x="467"/>
        <item x="12"/>
        <item x="543"/>
        <item x="145"/>
        <item x="575"/>
        <item x="115"/>
        <item x="531"/>
        <item x="509"/>
        <item x="336"/>
        <item x="152"/>
        <item x="453"/>
        <item x="427"/>
        <item x="367"/>
        <item x="203"/>
        <item x="60"/>
        <item x="276"/>
        <item x="14"/>
        <item x="672"/>
        <item x="559"/>
        <item x="147"/>
        <item x="439"/>
        <item x="463"/>
        <item x="497"/>
        <item x="347"/>
        <item x="1"/>
        <item x="431"/>
        <item x="119"/>
        <item x="433"/>
        <item x="53"/>
        <item x="15"/>
        <item x="195"/>
        <item x="586"/>
        <item x="263"/>
        <item x="355"/>
        <item x="346"/>
        <item x="512"/>
        <item x="59"/>
        <item x="498"/>
        <item x="248"/>
        <item x="563"/>
        <item x="487"/>
        <item x="441"/>
        <item x="616"/>
        <item x="636"/>
        <item x="256"/>
        <item x="126"/>
        <item x="129"/>
        <item x="445"/>
        <item x="296"/>
        <item x="430"/>
        <item x="475"/>
        <item x="226"/>
        <item x="556"/>
        <item x="185"/>
        <item x="534"/>
        <item x="650"/>
        <item x="8"/>
        <item x="383"/>
        <item x="281"/>
        <item x="664"/>
        <item x="356"/>
        <item x="92"/>
        <item x="102"/>
        <item x="581"/>
        <item x="307"/>
        <item x="547"/>
        <item x="402"/>
        <item x="588"/>
        <item x="10"/>
        <item x="416"/>
        <item x="106"/>
        <item x="170"/>
        <item x="667"/>
        <item x="375"/>
        <item x="96"/>
        <item x="398"/>
        <item x="596"/>
        <item x="287"/>
        <item x="44"/>
        <item x="199"/>
        <item x="643"/>
        <item x="97"/>
        <item x="250"/>
        <item x="597"/>
        <item x="619"/>
        <item x="704"/>
        <item x="207"/>
        <item x="610"/>
        <item x="45"/>
        <item x="414"/>
        <item x="390"/>
        <item x="399"/>
        <item x="456"/>
        <item x="109"/>
        <item x="241"/>
        <item x="605"/>
        <item x="290"/>
        <item x="688"/>
        <item x="330"/>
        <item x="474"/>
        <item x="373"/>
        <item x="655"/>
        <item x="114"/>
        <item x="564"/>
        <item x="444"/>
        <item x="50"/>
        <item x="237"/>
        <item x="305"/>
        <item x="602"/>
        <item x="338"/>
        <item x="87"/>
        <item x="489"/>
        <item x="723"/>
        <item x="352"/>
        <item x="169"/>
        <item x="326"/>
        <item x="412"/>
        <item x="529"/>
        <item x="582"/>
        <item x="507"/>
        <item x="400"/>
        <item x="38"/>
        <item x="455"/>
        <item x="611"/>
        <item x="78"/>
        <item x="91"/>
        <item x="685"/>
        <item x="595"/>
        <item x="105"/>
        <item x="515"/>
        <item x="396"/>
        <item x="434"/>
        <item x="638"/>
        <item x="550"/>
        <item x="81"/>
        <item x="359"/>
        <item x="607"/>
        <item x="683"/>
        <item x="692"/>
        <item x="329"/>
        <item x="323"/>
        <item x="94"/>
        <item x="421"/>
        <item x="472"/>
        <item x="217"/>
        <item x="365"/>
        <item x="140"/>
        <item x="134"/>
        <item x="480"/>
        <item x="635"/>
        <item x="342"/>
        <item x="508"/>
        <item x="645"/>
        <item x="640"/>
        <item x="278"/>
        <item x="380"/>
        <item x="311"/>
        <item x="483"/>
        <item x="71"/>
        <item x="310"/>
        <item x="612"/>
        <item x="292"/>
        <item x="454"/>
        <item x="196"/>
        <item x="29"/>
        <item x="653"/>
        <item x="357"/>
        <item x="163"/>
        <item x="377"/>
        <item x="470"/>
        <item x="253"/>
        <item x="625"/>
        <item x="321"/>
        <item x="24"/>
        <item x="9"/>
        <item x="39"/>
        <item x="89"/>
        <item x="660"/>
        <item x="270"/>
        <item x="567"/>
        <item x="112"/>
        <item x="327"/>
        <item x="394"/>
        <item x="42"/>
        <item x="577"/>
        <item x="181"/>
        <item x="324"/>
        <item x="141"/>
        <item x="491"/>
        <item x="319"/>
        <item x="722"/>
        <item x="332"/>
        <item x="695"/>
        <item x="228"/>
        <item x="449"/>
        <item x="644"/>
        <item x="3"/>
        <item x="428"/>
        <item x="351"/>
        <item x="651"/>
        <item x="188"/>
        <item x="369"/>
        <item x="343"/>
        <item x="179"/>
        <item x="160"/>
        <item x="331"/>
        <item x="136"/>
        <item x="422"/>
        <item x="322"/>
        <item x="587"/>
        <item x="558"/>
        <item x="174"/>
        <item x="317"/>
        <item x="166"/>
        <item x="719"/>
        <item x="499"/>
        <item x="70"/>
        <item x="274"/>
        <item x="601"/>
        <item x="286"/>
        <item x="88"/>
        <item x="302"/>
        <item x="590"/>
        <item x="62"/>
        <item x="178"/>
        <item x="670"/>
        <item x="403"/>
        <item x="518"/>
        <item x="165"/>
        <item x="440"/>
        <item x="566"/>
        <item x="244"/>
        <item x="705"/>
        <item x="628"/>
        <item x="626"/>
        <item x="446"/>
        <item x="291"/>
        <item x="65"/>
        <item x="545"/>
        <item x="157"/>
        <item x="482"/>
        <item x="176"/>
        <item x="578"/>
        <item x="138"/>
        <item x="488"/>
        <item x="387"/>
        <item x="137"/>
        <item x="186"/>
        <item x="624"/>
        <item x="599"/>
        <item x="128"/>
        <item x="58"/>
        <item x="259"/>
        <item x="202"/>
        <item x="555"/>
        <item x="328"/>
        <item x="458"/>
        <item x="700"/>
        <item x="485"/>
        <item x="538"/>
        <item x="98"/>
        <item x="419"/>
        <item x="361"/>
        <item x="262"/>
        <item x="478"/>
        <item x="68"/>
        <item x="117"/>
        <item x="306"/>
        <item x="392"/>
        <item x="320"/>
        <item x="691"/>
        <item x="684"/>
        <item x="511"/>
        <item x="391"/>
        <item x="234"/>
        <item x="110"/>
        <item x="552"/>
        <item x="659"/>
        <item x="604"/>
        <item x="591"/>
        <item x="370"/>
        <item x="553"/>
        <item x="200"/>
        <item x="82"/>
        <item x="715"/>
        <item x="198"/>
        <item x="36"/>
        <item x="539"/>
        <item x="339"/>
        <item x="516"/>
        <item x="33"/>
        <item x="238"/>
        <item x="340"/>
        <item x="713"/>
        <item x="189"/>
        <item x="642"/>
        <item x="47"/>
        <item x="654"/>
        <item x="280"/>
        <item x="282"/>
        <item x="526"/>
        <item x="658"/>
        <item x="464"/>
        <item x="546"/>
        <item x="711"/>
        <item x="284"/>
        <item x="275"/>
        <item x="389"/>
        <item x="279"/>
        <item x="652"/>
        <item x="401"/>
        <item x="149"/>
        <item x="436"/>
        <item x="167"/>
        <item x="368"/>
        <item x="425"/>
        <item x="417"/>
        <item x="209"/>
        <item x="466"/>
        <item x="267"/>
        <item x="666"/>
        <item x="471"/>
        <item x="405"/>
        <item x="632"/>
        <item x="451"/>
        <item x="206"/>
        <item x="701"/>
        <item x="246"/>
        <item x="461"/>
        <item x="116"/>
        <item x="379"/>
        <item x="674"/>
        <item x="479"/>
        <item x="613"/>
        <item x="76"/>
        <item x="49"/>
        <item x="243"/>
        <item x="74"/>
        <item x="519"/>
        <item x="717"/>
        <item x="52"/>
        <item x="360"/>
        <item x="84"/>
        <item x="72"/>
        <item x="125"/>
        <item x="668"/>
        <item x="67"/>
        <item x="364"/>
        <item x="46"/>
        <item x="90"/>
        <item x="334"/>
        <item x="254"/>
        <item x="113"/>
        <item x="123"/>
        <item x="222"/>
        <item x="297"/>
        <item x="215"/>
        <item x="28"/>
        <item x="481"/>
        <item x="143"/>
        <item x="603"/>
        <item x="85"/>
        <item x="631"/>
        <item x="513"/>
        <item x="728"/>
        <item x="727"/>
        <item x="418"/>
        <item x="698"/>
        <item x="608"/>
        <item x="23"/>
        <item x="673"/>
        <item x="363"/>
        <item x="406"/>
        <item x="494"/>
        <item x="540"/>
        <item x="93"/>
        <item x="101"/>
        <item x="194"/>
        <item x="542"/>
        <item x="151"/>
        <item x="75"/>
        <item x="426"/>
        <item x="371"/>
        <item x="662"/>
        <item x="583"/>
        <item x="525"/>
        <item x="184"/>
        <item x="617"/>
        <item x="146"/>
        <item x="37"/>
        <item x="251"/>
        <item x="495"/>
        <item x="675"/>
        <item x="214"/>
        <item x="574"/>
        <item x="56"/>
        <item x="300"/>
        <item x="120"/>
        <item x="627"/>
        <item x="496"/>
        <item x="155"/>
        <item x="413"/>
        <item x="568"/>
        <item x="699"/>
        <item x="139"/>
        <item x="193"/>
        <item x="504"/>
        <item x="277"/>
        <item x="468"/>
        <item x="247"/>
        <item x="694"/>
        <item x="415"/>
        <item x="156"/>
        <item x="681"/>
        <item x="34"/>
        <item x="211"/>
        <item x="124"/>
        <item x="240"/>
        <item t="default"/>
      </items>
    </pivotField>
    <pivotField numFmtId="1" showAll="0">
      <items count="4">
        <item x="1"/>
        <item x="0"/>
        <item x="2"/>
        <item t="default"/>
      </items>
    </pivotField>
    <pivotField showAll="0"/>
    <pivotField axis="axisRow" showAll="0" sortType="ascending">
      <items count="3">
        <item x="1"/>
        <item x="0"/>
        <item t="default"/>
      </items>
      <autoSortScope>
        <pivotArea dataOnly="0" outline="0" fieldPosition="0">
          <references count="1">
            <reference field="4294967294" count="1" selected="0">
              <x v="0"/>
            </reference>
          </references>
        </pivotArea>
      </autoSortScope>
    </pivotField>
    <pivotField showAll="0"/>
    <pivotField showAll="0"/>
    <pivotField showAll="0">
      <items count="9">
        <item x="2"/>
        <item x="1"/>
        <item x="7"/>
        <item x="3"/>
        <item x="6"/>
        <item x="5"/>
        <item x="4"/>
        <item x="0"/>
        <item t="default"/>
      </items>
    </pivotField>
    <pivotField showAll="0"/>
    <pivotField showAll="0"/>
    <pivotField showAll="0"/>
    <pivotField showAll="0">
      <items count="11">
        <item x="2"/>
        <item x="3"/>
        <item x="0"/>
        <item x="4"/>
        <item x="5"/>
        <item x="7"/>
        <item x="1"/>
        <item x="8"/>
        <item x="6"/>
        <item x="9"/>
        <item t="default"/>
      </items>
    </pivotField>
    <pivotField showAll="0"/>
    <pivotField dataField="1" numFmtId="164" showAll="0"/>
    <pivotField showAll="0"/>
    <pivotField showAll="0" defaultSubtotal="0"/>
    <pivotField showAll="0" defaultSubtotal="0"/>
    <pivotField showAll="0" defaultSubtotal="0">
      <items count="5">
        <item x="0"/>
        <item x="1"/>
        <item x="2"/>
        <item x="3"/>
        <item x="4"/>
      </items>
    </pivotField>
  </pivotFields>
  <rowFields count="1">
    <field x="3"/>
  </rowFields>
  <rowItems count="3">
    <i>
      <x/>
    </i>
    <i>
      <x v="1"/>
    </i>
    <i t="grand">
      <x/>
    </i>
  </rowItems>
  <colItems count="1">
    <i/>
  </colItems>
  <dataFields count="1">
    <dataField name="Sum of Sales" fld="12" baseField="0" baseItem="0" numFmtId="164"/>
  </dataField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1"/>
          </reference>
        </references>
      </pivotArea>
    </chartFormat>
    <chartFormat chart="0" format="2">
      <pivotArea type="data" outline="0" fieldPosition="0">
        <references count="2">
          <reference field="4294967294" count="1" selected="0">
            <x v="0"/>
          </reference>
          <reference field="3" count="1" selected="0">
            <x v="0"/>
          </reference>
        </references>
      </pivotArea>
    </chartFormat>
    <chartFormat chart="9" format="3" series="1">
      <pivotArea type="data" outline="0" fieldPosition="0">
        <references count="1">
          <reference field="4294967294" count="1" selected="0">
            <x v="0"/>
          </reference>
        </references>
      </pivotArea>
    </chartFormat>
    <chartFormat chart="9" format="4">
      <pivotArea type="data" outline="0" fieldPosition="0">
        <references count="2">
          <reference field="4294967294" count="1" selected="0">
            <x v="0"/>
          </reference>
          <reference field="3" count="1" selected="0">
            <x v="0"/>
          </reference>
        </references>
      </pivotArea>
    </chartFormat>
    <chartFormat chart="9" format="5">
      <pivotArea type="data" outline="0" fieldPosition="0">
        <references count="2">
          <reference field="4294967294" count="1" selected="0">
            <x v="0"/>
          </reference>
          <reference field="3" count="1" selected="0">
            <x v="1"/>
          </reference>
        </references>
      </pivotArea>
    </chartFormat>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3" count="1" selected="0">
            <x v="0"/>
          </reference>
        </references>
      </pivotArea>
    </chartFormat>
    <chartFormat chart="10" format="8">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4800731-121F-4831-B6F1-F8B61F0AFC0B}" name="SparklineSalesStore"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B36:Z46" firstHeaderRow="1" firstDataRow="3" firstDataCol="1" rowPageCount="1" colPageCount="1"/>
  <pivotFields count="17">
    <pivotField numFmtId="14" showAll="0">
      <items count="730">
        <item x="333"/>
        <item x="386"/>
        <item x="232"/>
        <item x="649"/>
        <item x="164"/>
        <item x="404"/>
        <item x="223"/>
        <item x="64"/>
        <item x="213"/>
        <item x="30"/>
        <item x="83"/>
        <item x="686"/>
        <item x="385"/>
        <item x="537"/>
        <item x="353"/>
        <item x="562"/>
        <item x="133"/>
        <item x="172"/>
        <item x="442"/>
        <item x="294"/>
        <item x="153"/>
        <item x="682"/>
        <item x="127"/>
        <item x="77"/>
        <item x="16"/>
        <item x="598"/>
        <item x="532"/>
        <item x="710"/>
        <item x="517"/>
        <item x="493"/>
        <item x="548"/>
        <item x="154"/>
        <item x="148"/>
        <item x="408"/>
        <item x="335"/>
        <item x="536"/>
        <item x="177"/>
        <item x="384"/>
        <item x="131"/>
        <item x="41"/>
        <item x="6"/>
        <item x="639"/>
        <item x="299"/>
        <item x="95"/>
        <item x="31"/>
        <item x="366"/>
        <item x="523"/>
        <item x="376"/>
        <item x="190"/>
        <item x="629"/>
        <item x="476"/>
        <item x="201"/>
        <item x="410"/>
        <item x="528"/>
        <item x="261"/>
        <item x="66"/>
        <item x="594"/>
        <item x="288"/>
        <item x="103"/>
        <item x="229"/>
        <item x="477"/>
        <item x="301"/>
        <item x="285"/>
        <item x="696"/>
        <item x="527"/>
        <item x="86"/>
        <item x="420"/>
        <item x="486"/>
        <item x="218"/>
        <item x="63"/>
        <item x="265"/>
        <item x="690"/>
        <item x="312"/>
        <item x="344"/>
        <item x="708"/>
        <item x="25"/>
        <item x="235"/>
        <item x="249"/>
        <item x="500"/>
        <item x="501"/>
        <item x="192"/>
        <item x="438"/>
        <item x="219"/>
        <item x="573"/>
        <item x="706"/>
        <item x="350"/>
        <item x="584"/>
        <item x="108"/>
        <item x="514"/>
        <item x="689"/>
        <item x="118"/>
        <item x="443"/>
        <item x="726"/>
        <item x="272"/>
        <item x="175"/>
        <item x="460"/>
        <item x="242"/>
        <item x="273"/>
        <item x="345"/>
        <item x="382"/>
        <item x="233"/>
        <item x="348"/>
        <item x="122"/>
        <item x="571"/>
        <item x="230"/>
        <item x="162"/>
        <item x="633"/>
        <item x="252"/>
        <item x="304"/>
        <item x="505"/>
        <item x="182"/>
        <item x="533"/>
        <item x="569"/>
        <item x="260"/>
        <item x="142"/>
        <item x="73"/>
        <item x="257"/>
        <item x="549"/>
        <item x="358"/>
        <item x="303"/>
        <item x="423"/>
        <item x="144"/>
        <item x="2"/>
        <item x="266"/>
        <item x="107"/>
        <item x="26"/>
        <item x="648"/>
        <item x="407"/>
        <item x="462"/>
        <item x="187"/>
        <item x="374"/>
        <item x="623"/>
        <item x="457"/>
        <item x="171"/>
        <item x="620"/>
        <item x="707"/>
        <item x="269"/>
        <item x="473"/>
        <item x="671"/>
        <item x="510"/>
        <item x="21"/>
        <item x="469"/>
        <item x="298"/>
        <item x="614"/>
        <item x="378"/>
        <item x="678"/>
        <item x="130"/>
        <item x="80"/>
        <item x="592"/>
        <item x="308"/>
        <item x="224"/>
        <item x="637"/>
        <item x="180"/>
        <item x="724"/>
        <item x="341"/>
        <item x="565"/>
        <item x="354"/>
        <item x="535"/>
        <item x="465"/>
        <item x="676"/>
        <item x="669"/>
        <item x="530"/>
        <item x="492"/>
        <item x="656"/>
        <item x="325"/>
        <item x="22"/>
        <item x="697"/>
        <item x="450"/>
        <item x="615"/>
        <item x="43"/>
        <item x="349"/>
        <item x="411"/>
        <item x="437"/>
        <item x="429"/>
        <item x="61"/>
        <item x="618"/>
        <item x="271"/>
        <item x="395"/>
        <item x="289"/>
        <item x="634"/>
        <item x="210"/>
        <item x="679"/>
        <item x="0"/>
        <item x="560"/>
        <item x="283"/>
        <item x="316"/>
        <item x="589"/>
        <item x="570"/>
        <item x="452"/>
        <item x="264"/>
        <item x="231"/>
        <item x="709"/>
        <item x="647"/>
        <item x="409"/>
        <item x="27"/>
        <item x="524"/>
        <item x="646"/>
        <item x="663"/>
        <item x="158"/>
        <item x="600"/>
        <item x="557"/>
        <item x="714"/>
        <item x="313"/>
        <item x="665"/>
        <item x="150"/>
        <item x="572"/>
        <item x="362"/>
        <item x="721"/>
        <item x="168"/>
        <item x="609"/>
        <item x="19"/>
        <item x="48"/>
        <item x="393"/>
        <item x="585"/>
        <item x="111"/>
        <item x="315"/>
        <item x="541"/>
        <item x="397"/>
        <item x="255"/>
        <item x="657"/>
        <item x="173"/>
        <item x="506"/>
        <item x="205"/>
        <item x="424"/>
        <item x="221"/>
        <item x="447"/>
        <item x="309"/>
        <item x="216"/>
        <item x="208"/>
        <item x="448"/>
        <item x="161"/>
        <item x="225"/>
        <item x="521"/>
        <item x="258"/>
        <item x="20"/>
        <item x="680"/>
        <item x="54"/>
        <item x="268"/>
        <item x="197"/>
        <item x="245"/>
        <item x="520"/>
        <item x="69"/>
        <item x="4"/>
        <item x="502"/>
        <item x="79"/>
        <item x="702"/>
        <item x="135"/>
        <item x="687"/>
        <item x="159"/>
        <item x="720"/>
        <item x="503"/>
        <item x="57"/>
        <item x="661"/>
        <item x="314"/>
        <item x="522"/>
        <item x="100"/>
        <item x="132"/>
        <item x="725"/>
        <item x="183"/>
        <item x="121"/>
        <item x="484"/>
        <item x="641"/>
        <item x="191"/>
        <item x="712"/>
        <item x="622"/>
        <item x="718"/>
        <item x="220"/>
        <item x="551"/>
        <item x="593"/>
        <item x="381"/>
        <item x="606"/>
        <item x="576"/>
        <item x="13"/>
        <item x="32"/>
        <item x="17"/>
        <item x="51"/>
        <item x="579"/>
        <item x="580"/>
        <item x="236"/>
        <item x="99"/>
        <item x="5"/>
        <item x="337"/>
        <item x="388"/>
        <item x="716"/>
        <item x="11"/>
        <item x="490"/>
        <item x="239"/>
        <item x="293"/>
        <item x="561"/>
        <item x="35"/>
        <item x="459"/>
        <item x="372"/>
        <item x="18"/>
        <item x="693"/>
        <item x="621"/>
        <item x="227"/>
        <item x="204"/>
        <item x="55"/>
        <item x="432"/>
        <item x="435"/>
        <item x="7"/>
        <item x="630"/>
        <item x="554"/>
        <item x="212"/>
        <item x="40"/>
        <item x="104"/>
        <item x="677"/>
        <item x="703"/>
        <item x="295"/>
        <item x="544"/>
        <item x="318"/>
        <item x="467"/>
        <item x="12"/>
        <item x="543"/>
        <item x="145"/>
        <item x="575"/>
        <item x="115"/>
        <item x="531"/>
        <item x="509"/>
        <item x="336"/>
        <item x="152"/>
        <item x="453"/>
        <item x="427"/>
        <item x="367"/>
        <item x="203"/>
        <item x="60"/>
        <item x="276"/>
        <item x="14"/>
        <item x="672"/>
        <item x="559"/>
        <item x="147"/>
        <item x="439"/>
        <item x="463"/>
        <item x="497"/>
        <item x="347"/>
        <item x="1"/>
        <item x="431"/>
        <item x="119"/>
        <item x="433"/>
        <item x="53"/>
        <item x="15"/>
        <item x="195"/>
        <item x="586"/>
        <item x="263"/>
        <item x="355"/>
        <item x="346"/>
        <item x="512"/>
        <item x="59"/>
        <item x="498"/>
        <item x="248"/>
        <item x="563"/>
        <item x="487"/>
        <item x="441"/>
        <item x="616"/>
        <item x="636"/>
        <item x="256"/>
        <item x="126"/>
        <item x="129"/>
        <item x="445"/>
        <item x="296"/>
        <item x="430"/>
        <item x="475"/>
        <item x="226"/>
        <item x="556"/>
        <item x="185"/>
        <item x="534"/>
        <item x="650"/>
        <item x="8"/>
        <item x="383"/>
        <item x="281"/>
        <item x="664"/>
        <item x="356"/>
        <item x="92"/>
        <item x="102"/>
        <item x="581"/>
        <item x="307"/>
        <item x="547"/>
        <item x="402"/>
        <item x="588"/>
        <item x="10"/>
        <item x="416"/>
        <item x="106"/>
        <item x="170"/>
        <item x="667"/>
        <item x="375"/>
        <item x="96"/>
        <item x="398"/>
        <item x="596"/>
        <item x="287"/>
        <item x="44"/>
        <item x="199"/>
        <item x="643"/>
        <item x="97"/>
        <item x="250"/>
        <item x="597"/>
        <item x="619"/>
        <item x="704"/>
        <item x="207"/>
        <item x="610"/>
        <item x="45"/>
        <item x="414"/>
        <item x="390"/>
        <item x="399"/>
        <item x="456"/>
        <item x="109"/>
        <item x="241"/>
        <item x="605"/>
        <item x="290"/>
        <item x="688"/>
        <item x="330"/>
        <item x="474"/>
        <item x="373"/>
        <item x="655"/>
        <item x="114"/>
        <item x="564"/>
        <item x="444"/>
        <item x="50"/>
        <item x="237"/>
        <item x="305"/>
        <item x="602"/>
        <item x="338"/>
        <item x="87"/>
        <item x="489"/>
        <item x="723"/>
        <item x="352"/>
        <item x="169"/>
        <item x="326"/>
        <item x="412"/>
        <item x="529"/>
        <item x="582"/>
        <item x="507"/>
        <item x="400"/>
        <item x="38"/>
        <item x="455"/>
        <item x="611"/>
        <item x="78"/>
        <item x="91"/>
        <item x="685"/>
        <item x="595"/>
        <item x="105"/>
        <item x="515"/>
        <item x="396"/>
        <item x="434"/>
        <item x="638"/>
        <item x="550"/>
        <item x="81"/>
        <item x="359"/>
        <item x="607"/>
        <item x="683"/>
        <item x="692"/>
        <item x="329"/>
        <item x="323"/>
        <item x="94"/>
        <item x="421"/>
        <item x="472"/>
        <item x="217"/>
        <item x="365"/>
        <item x="140"/>
        <item x="134"/>
        <item x="480"/>
        <item x="635"/>
        <item x="342"/>
        <item x="508"/>
        <item x="645"/>
        <item x="640"/>
        <item x="278"/>
        <item x="380"/>
        <item x="311"/>
        <item x="483"/>
        <item x="71"/>
        <item x="310"/>
        <item x="612"/>
        <item x="292"/>
        <item x="454"/>
        <item x="196"/>
        <item x="29"/>
        <item x="653"/>
        <item x="357"/>
        <item x="163"/>
        <item x="377"/>
        <item x="470"/>
        <item x="253"/>
        <item x="625"/>
        <item x="321"/>
        <item x="24"/>
        <item x="9"/>
        <item x="39"/>
        <item x="89"/>
        <item x="660"/>
        <item x="270"/>
        <item x="567"/>
        <item x="112"/>
        <item x="327"/>
        <item x="394"/>
        <item x="42"/>
        <item x="577"/>
        <item x="181"/>
        <item x="324"/>
        <item x="141"/>
        <item x="491"/>
        <item x="319"/>
        <item x="722"/>
        <item x="332"/>
        <item x="695"/>
        <item x="228"/>
        <item x="449"/>
        <item x="644"/>
        <item x="3"/>
        <item x="428"/>
        <item x="351"/>
        <item x="651"/>
        <item x="188"/>
        <item x="369"/>
        <item x="343"/>
        <item x="179"/>
        <item x="160"/>
        <item x="331"/>
        <item x="136"/>
        <item x="422"/>
        <item x="322"/>
        <item x="587"/>
        <item x="558"/>
        <item x="174"/>
        <item x="317"/>
        <item x="166"/>
        <item x="719"/>
        <item x="499"/>
        <item x="70"/>
        <item x="274"/>
        <item x="601"/>
        <item x="286"/>
        <item x="88"/>
        <item x="302"/>
        <item x="590"/>
        <item x="62"/>
        <item x="178"/>
        <item x="670"/>
        <item x="403"/>
        <item x="518"/>
        <item x="165"/>
        <item x="440"/>
        <item x="566"/>
        <item x="244"/>
        <item x="705"/>
        <item x="628"/>
        <item x="626"/>
        <item x="446"/>
        <item x="291"/>
        <item x="65"/>
        <item x="545"/>
        <item x="157"/>
        <item x="482"/>
        <item x="176"/>
        <item x="578"/>
        <item x="138"/>
        <item x="488"/>
        <item x="387"/>
        <item x="137"/>
        <item x="186"/>
        <item x="624"/>
        <item x="599"/>
        <item x="128"/>
        <item x="58"/>
        <item x="259"/>
        <item x="202"/>
        <item x="555"/>
        <item x="328"/>
        <item x="458"/>
        <item x="700"/>
        <item x="485"/>
        <item x="538"/>
        <item x="98"/>
        <item x="419"/>
        <item x="361"/>
        <item x="262"/>
        <item x="478"/>
        <item x="68"/>
        <item x="117"/>
        <item x="306"/>
        <item x="392"/>
        <item x="320"/>
        <item x="691"/>
        <item x="684"/>
        <item x="511"/>
        <item x="391"/>
        <item x="234"/>
        <item x="110"/>
        <item x="552"/>
        <item x="659"/>
        <item x="604"/>
        <item x="591"/>
        <item x="370"/>
        <item x="553"/>
        <item x="200"/>
        <item x="82"/>
        <item x="715"/>
        <item x="198"/>
        <item x="36"/>
        <item x="539"/>
        <item x="339"/>
        <item x="516"/>
        <item x="33"/>
        <item x="238"/>
        <item x="340"/>
        <item x="713"/>
        <item x="189"/>
        <item x="642"/>
        <item x="47"/>
        <item x="654"/>
        <item x="280"/>
        <item x="282"/>
        <item x="526"/>
        <item x="658"/>
        <item x="464"/>
        <item x="546"/>
        <item x="711"/>
        <item x="284"/>
        <item x="275"/>
        <item x="389"/>
        <item x="279"/>
        <item x="652"/>
        <item x="401"/>
        <item x="149"/>
        <item x="436"/>
        <item x="167"/>
        <item x="368"/>
        <item x="425"/>
        <item x="417"/>
        <item x="209"/>
        <item x="466"/>
        <item x="267"/>
        <item x="666"/>
        <item x="471"/>
        <item x="405"/>
        <item x="632"/>
        <item x="451"/>
        <item x="206"/>
        <item x="701"/>
        <item x="246"/>
        <item x="461"/>
        <item x="116"/>
        <item x="379"/>
        <item x="674"/>
        <item x="479"/>
        <item x="613"/>
        <item x="76"/>
        <item x="49"/>
        <item x="243"/>
        <item x="74"/>
        <item x="519"/>
        <item x="717"/>
        <item x="52"/>
        <item x="360"/>
        <item x="84"/>
        <item x="72"/>
        <item x="125"/>
        <item x="668"/>
        <item x="67"/>
        <item x="364"/>
        <item x="46"/>
        <item x="90"/>
        <item x="334"/>
        <item x="254"/>
        <item x="113"/>
        <item x="123"/>
        <item x="222"/>
        <item x="297"/>
        <item x="215"/>
        <item x="28"/>
        <item x="481"/>
        <item x="143"/>
        <item x="603"/>
        <item x="85"/>
        <item x="631"/>
        <item x="513"/>
        <item x="728"/>
        <item x="727"/>
        <item x="418"/>
        <item x="698"/>
        <item x="608"/>
        <item x="23"/>
        <item x="673"/>
        <item x="363"/>
        <item x="406"/>
        <item x="494"/>
        <item x="540"/>
        <item x="93"/>
        <item x="101"/>
        <item x="194"/>
        <item x="542"/>
        <item x="151"/>
        <item x="75"/>
        <item x="426"/>
        <item x="371"/>
        <item x="662"/>
        <item x="583"/>
        <item x="525"/>
        <item x="184"/>
        <item x="617"/>
        <item x="146"/>
        <item x="37"/>
        <item x="251"/>
        <item x="495"/>
        <item x="675"/>
        <item x="214"/>
        <item x="574"/>
        <item x="56"/>
        <item x="300"/>
        <item x="120"/>
        <item x="627"/>
        <item x="496"/>
        <item x="155"/>
        <item x="413"/>
        <item x="568"/>
        <item x="699"/>
        <item x="139"/>
        <item x="193"/>
        <item x="504"/>
        <item x="277"/>
        <item x="468"/>
        <item x="247"/>
        <item x="694"/>
        <item x="415"/>
        <item x="156"/>
        <item x="681"/>
        <item x="34"/>
        <item x="211"/>
        <item x="124"/>
        <item x="240"/>
        <item t="default"/>
      </items>
    </pivotField>
    <pivotField numFmtId="1" showAll="0">
      <items count="4">
        <item x="1"/>
        <item x="0"/>
        <item x="2"/>
        <item t="default"/>
      </items>
    </pivotField>
    <pivotField showAll="0"/>
    <pivotField axis="axisPage" showAll="0">
      <items count="3">
        <item x="1"/>
        <item x="0"/>
        <item t="default"/>
      </items>
    </pivotField>
    <pivotField showAll="0"/>
    <pivotField axis="axisRow" showAll="0">
      <items count="9">
        <item x="2"/>
        <item x="1"/>
        <item x="7"/>
        <item x="3"/>
        <item x="6"/>
        <item x="5"/>
        <item x="4"/>
        <item x="0"/>
        <item t="default"/>
      </items>
    </pivotField>
    <pivotField showAll="0">
      <items count="9">
        <item x="2"/>
        <item x="1"/>
        <item x="7"/>
        <item x="3"/>
        <item x="6"/>
        <item x="5"/>
        <item x="4"/>
        <item x="0"/>
        <item t="default"/>
      </items>
    </pivotField>
    <pivotField showAll="0"/>
    <pivotField showAll="0"/>
    <pivotField showAll="0"/>
    <pivotField showAll="0">
      <items count="11">
        <item x="2"/>
        <item x="3"/>
        <item x="0"/>
        <item x="4"/>
        <item x="5"/>
        <item x="7"/>
        <item x="1"/>
        <item x="8"/>
        <item x="6"/>
        <item x="9"/>
        <item t="default"/>
      </items>
    </pivotField>
    <pivotField showAll="0"/>
    <pivotField dataField="1" numFmtId="164" showAll="0"/>
    <pivotField showAll="0"/>
    <pivotField axis="axisCol"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Col" showAll="0" defaultSubtotal="0">
      <items count="5">
        <item x="0"/>
        <item x="1"/>
        <item x="2"/>
        <item x="3"/>
        <item x="4"/>
      </items>
    </pivotField>
  </pivotFields>
  <rowFields count="1">
    <field x="5"/>
  </rowFields>
  <rowItems count="8">
    <i>
      <x/>
    </i>
    <i>
      <x v="1"/>
    </i>
    <i>
      <x v="2"/>
    </i>
    <i>
      <x v="3"/>
    </i>
    <i>
      <x v="4"/>
    </i>
    <i>
      <x v="5"/>
    </i>
    <i>
      <x v="6"/>
    </i>
    <i>
      <x v="7"/>
    </i>
  </rowItems>
  <colFields count="2">
    <field x="16"/>
    <field x="14"/>
  </colFields>
  <colItems count="2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colItems>
  <pageFields count="1">
    <pageField fld="3" hier="-1"/>
  </pageFields>
  <dataFields count="1">
    <dataField name="Sum of Sales" fld="12"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68FE848-5E50-4829-A771-EB1805AAE357}" name="SparklineSalesOnline"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B20:Z30" firstHeaderRow="1" firstDataRow="3" firstDataCol="1" rowPageCount="1" colPageCount="1"/>
  <pivotFields count="17">
    <pivotField numFmtId="14" showAll="0">
      <items count="730">
        <item x="333"/>
        <item x="386"/>
        <item x="232"/>
        <item x="649"/>
        <item x="164"/>
        <item x="404"/>
        <item x="223"/>
        <item x="64"/>
        <item x="213"/>
        <item x="30"/>
        <item x="83"/>
        <item x="686"/>
        <item x="385"/>
        <item x="537"/>
        <item x="353"/>
        <item x="562"/>
        <item x="133"/>
        <item x="172"/>
        <item x="442"/>
        <item x="294"/>
        <item x="153"/>
        <item x="682"/>
        <item x="127"/>
        <item x="77"/>
        <item x="16"/>
        <item x="598"/>
        <item x="532"/>
        <item x="710"/>
        <item x="517"/>
        <item x="493"/>
        <item x="548"/>
        <item x="154"/>
        <item x="148"/>
        <item x="408"/>
        <item x="335"/>
        <item x="536"/>
        <item x="177"/>
        <item x="384"/>
        <item x="131"/>
        <item x="41"/>
        <item x="6"/>
        <item x="639"/>
        <item x="299"/>
        <item x="95"/>
        <item x="31"/>
        <item x="366"/>
        <item x="523"/>
        <item x="376"/>
        <item x="190"/>
        <item x="629"/>
        <item x="476"/>
        <item x="201"/>
        <item x="410"/>
        <item x="528"/>
        <item x="261"/>
        <item x="66"/>
        <item x="594"/>
        <item x="288"/>
        <item x="103"/>
        <item x="229"/>
        <item x="477"/>
        <item x="301"/>
        <item x="285"/>
        <item x="696"/>
        <item x="527"/>
        <item x="86"/>
        <item x="420"/>
        <item x="486"/>
        <item x="218"/>
        <item x="63"/>
        <item x="265"/>
        <item x="690"/>
        <item x="312"/>
        <item x="344"/>
        <item x="708"/>
        <item x="25"/>
        <item x="235"/>
        <item x="249"/>
        <item x="500"/>
        <item x="501"/>
        <item x="192"/>
        <item x="438"/>
        <item x="219"/>
        <item x="573"/>
        <item x="706"/>
        <item x="350"/>
        <item x="584"/>
        <item x="108"/>
        <item x="514"/>
        <item x="689"/>
        <item x="118"/>
        <item x="443"/>
        <item x="726"/>
        <item x="272"/>
        <item x="175"/>
        <item x="460"/>
        <item x="242"/>
        <item x="273"/>
        <item x="345"/>
        <item x="382"/>
        <item x="233"/>
        <item x="348"/>
        <item x="122"/>
        <item x="571"/>
        <item x="230"/>
        <item x="162"/>
        <item x="633"/>
        <item x="252"/>
        <item x="304"/>
        <item x="505"/>
        <item x="182"/>
        <item x="533"/>
        <item x="569"/>
        <item x="260"/>
        <item x="142"/>
        <item x="73"/>
        <item x="257"/>
        <item x="549"/>
        <item x="358"/>
        <item x="303"/>
        <item x="423"/>
        <item x="144"/>
        <item x="2"/>
        <item x="266"/>
        <item x="107"/>
        <item x="26"/>
        <item x="648"/>
        <item x="407"/>
        <item x="462"/>
        <item x="187"/>
        <item x="374"/>
        <item x="623"/>
        <item x="457"/>
        <item x="171"/>
        <item x="620"/>
        <item x="707"/>
        <item x="269"/>
        <item x="473"/>
        <item x="671"/>
        <item x="510"/>
        <item x="21"/>
        <item x="469"/>
        <item x="298"/>
        <item x="614"/>
        <item x="378"/>
        <item x="678"/>
        <item x="130"/>
        <item x="80"/>
        <item x="592"/>
        <item x="308"/>
        <item x="224"/>
        <item x="637"/>
        <item x="180"/>
        <item x="724"/>
        <item x="341"/>
        <item x="565"/>
        <item x="354"/>
        <item x="535"/>
        <item x="465"/>
        <item x="676"/>
        <item x="669"/>
        <item x="530"/>
        <item x="492"/>
        <item x="656"/>
        <item x="325"/>
        <item x="22"/>
        <item x="697"/>
        <item x="450"/>
        <item x="615"/>
        <item x="43"/>
        <item x="349"/>
        <item x="411"/>
        <item x="437"/>
        <item x="429"/>
        <item x="61"/>
        <item x="618"/>
        <item x="271"/>
        <item x="395"/>
        <item x="289"/>
        <item x="634"/>
        <item x="210"/>
        <item x="679"/>
        <item x="0"/>
        <item x="560"/>
        <item x="283"/>
        <item x="316"/>
        <item x="589"/>
        <item x="570"/>
        <item x="452"/>
        <item x="264"/>
        <item x="231"/>
        <item x="709"/>
        <item x="647"/>
        <item x="409"/>
        <item x="27"/>
        <item x="524"/>
        <item x="646"/>
        <item x="663"/>
        <item x="158"/>
        <item x="600"/>
        <item x="557"/>
        <item x="714"/>
        <item x="313"/>
        <item x="665"/>
        <item x="150"/>
        <item x="572"/>
        <item x="362"/>
        <item x="721"/>
        <item x="168"/>
        <item x="609"/>
        <item x="19"/>
        <item x="48"/>
        <item x="393"/>
        <item x="585"/>
        <item x="111"/>
        <item x="315"/>
        <item x="541"/>
        <item x="397"/>
        <item x="255"/>
        <item x="657"/>
        <item x="173"/>
        <item x="506"/>
        <item x="205"/>
        <item x="424"/>
        <item x="221"/>
        <item x="447"/>
        <item x="309"/>
        <item x="216"/>
        <item x="208"/>
        <item x="448"/>
        <item x="161"/>
        <item x="225"/>
        <item x="521"/>
        <item x="258"/>
        <item x="20"/>
        <item x="680"/>
        <item x="54"/>
        <item x="268"/>
        <item x="197"/>
        <item x="245"/>
        <item x="520"/>
        <item x="69"/>
        <item x="4"/>
        <item x="502"/>
        <item x="79"/>
        <item x="702"/>
        <item x="135"/>
        <item x="687"/>
        <item x="159"/>
        <item x="720"/>
        <item x="503"/>
        <item x="57"/>
        <item x="661"/>
        <item x="314"/>
        <item x="522"/>
        <item x="100"/>
        <item x="132"/>
        <item x="725"/>
        <item x="183"/>
        <item x="121"/>
        <item x="484"/>
        <item x="641"/>
        <item x="191"/>
        <item x="712"/>
        <item x="622"/>
        <item x="718"/>
        <item x="220"/>
        <item x="551"/>
        <item x="593"/>
        <item x="381"/>
        <item x="606"/>
        <item x="576"/>
        <item x="13"/>
        <item x="32"/>
        <item x="17"/>
        <item x="51"/>
        <item x="579"/>
        <item x="580"/>
        <item x="236"/>
        <item x="99"/>
        <item x="5"/>
        <item x="337"/>
        <item x="388"/>
        <item x="716"/>
        <item x="11"/>
        <item x="490"/>
        <item x="239"/>
        <item x="293"/>
        <item x="561"/>
        <item x="35"/>
        <item x="459"/>
        <item x="372"/>
        <item x="18"/>
        <item x="693"/>
        <item x="621"/>
        <item x="227"/>
        <item x="204"/>
        <item x="55"/>
        <item x="432"/>
        <item x="435"/>
        <item x="7"/>
        <item x="630"/>
        <item x="554"/>
        <item x="212"/>
        <item x="40"/>
        <item x="104"/>
        <item x="677"/>
        <item x="703"/>
        <item x="295"/>
        <item x="544"/>
        <item x="318"/>
        <item x="467"/>
        <item x="12"/>
        <item x="543"/>
        <item x="145"/>
        <item x="575"/>
        <item x="115"/>
        <item x="531"/>
        <item x="509"/>
        <item x="336"/>
        <item x="152"/>
        <item x="453"/>
        <item x="427"/>
        <item x="367"/>
        <item x="203"/>
        <item x="60"/>
        <item x="276"/>
        <item x="14"/>
        <item x="672"/>
        <item x="559"/>
        <item x="147"/>
        <item x="439"/>
        <item x="463"/>
        <item x="497"/>
        <item x="347"/>
        <item x="1"/>
        <item x="431"/>
        <item x="119"/>
        <item x="433"/>
        <item x="53"/>
        <item x="15"/>
        <item x="195"/>
        <item x="586"/>
        <item x="263"/>
        <item x="355"/>
        <item x="346"/>
        <item x="512"/>
        <item x="59"/>
        <item x="498"/>
        <item x="248"/>
        <item x="563"/>
        <item x="487"/>
        <item x="441"/>
        <item x="616"/>
        <item x="636"/>
        <item x="256"/>
        <item x="126"/>
        <item x="129"/>
        <item x="445"/>
        <item x="296"/>
        <item x="430"/>
        <item x="475"/>
        <item x="226"/>
        <item x="556"/>
        <item x="185"/>
        <item x="534"/>
        <item x="650"/>
        <item x="8"/>
        <item x="383"/>
        <item x="281"/>
        <item x="664"/>
        <item x="356"/>
        <item x="92"/>
        <item x="102"/>
        <item x="581"/>
        <item x="307"/>
        <item x="547"/>
        <item x="402"/>
        <item x="588"/>
        <item x="10"/>
        <item x="416"/>
        <item x="106"/>
        <item x="170"/>
        <item x="667"/>
        <item x="375"/>
        <item x="96"/>
        <item x="398"/>
        <item x="596"/>
        <item x="287"/>
        <item x="44"/>
        <item x="199"/>
        <item x="643"/>
        <item x="97"/>
        <item x="250"/>
        <item x="597"/>
        <item x="619"/>
        <item x="704"/>
        <item x="207"/>
        <item x="610"/>
        <item x="45"/>
        <item x="414"/>
        <item x="390"/>
        <item x="399"/>
        <item x="456"/>
        <item x="109"/>
        <item x="241"/>
        <item x="605"/>
        <item x="290"/>
        <item x="688"/>
        <item x="330"/>
        <item x="474"/>
        <item x="373"/>
        <item x="655"/>
        <item x="114"/>
        <item x="564"/>
        <item x="444"/>
        <item x="50"/>
        <item x="237"/>
        <item x="305"/>
        <item x="602"/>
        <item x="338"/>
        <item x="87"/>
        <item x="489"/>
        <item x="723"/>
        <item x="352"/>
        <item x="169"/>
        <item x="326"/>
        <item x="412"/>
        <item x="529"/>
        <item x="582"/>
        <item x="507"/>
        <item x="400"/>
        <item x="38"/>
        <item x="455"/>
        <item x="611"/>
        <item x="78"/>
        <item x="91"/>
        <item x="685"/>
        <item x="595"/>
        <item x="105"/>
        <item x="515"/>
        <item x="396"/>
        <item x="434"/>
        <item x="638"/>
        <item x="550"/>
        <item x="81"/>
        <item x="359"/>
        <item x="607"/>
        <item x="683"/>
        <item x="692"/>
        <item x="329"/>
        <item x="323"/>
        <item x="94"/>
        <item x="421"/>
        <item x="472"/>
        <item x="217"/>
        <item x="365"/>
        <item x="140"/>
        <item x="134"/>
        <item x="480"/>
        <item x="635"/>
        <item x="342"/>
        <item x="508"/>
        <item x="645"/>
        <item x="640"/>
        <item x="278"/>
        <item x="380"/>
        <item x="311"/>
        <item x="483"/>
        <item x="71"/>
        <item x="310"/>
        <item x="612"/>
        <item x="292"/>
        <item x="454"/>
        <item x="196"/>
        <item x="29"/>
        <item x="653"/>
        <item x="357"/>
        <item x="163"/>
        <item x="377"/>
        <item x="470"/>
        <item x="253"/>
        <item x="625"/>
        <item x="321"/>
        <item x="24"/>
        <item x="9"/>
        <item x="39"/>
        <item x="89"/>
        <item x="660"/>
        <item x="270"/>
        <item x="567"/>
        <item x="112"/>
        <item x="327"/>
        <item x="394"/>
        <item x="42"/>
        <item x="577"/>
        <item x="181"/>
        <item x="324"/>
        <item x="141"/>
        <item x="491"/>
        <item x="319"/>
        <item x="722"/>
        <item x="332"/>
        <item x="695"/>
        <item x="228"/>
        <item x="449"/>
        <item x="644"/>
        <item x="3"/>
        <item x="428"/>
        <item x="351"/>
        <item x="651"/>
        <item x="188"/>
        <item x="369"/>
        <item x="343"/>
        <item x="179"/>
        <item x="160"/>
        <item x="331"/>
        <item x="136"/>
        <item x="422"/>
        <item x="322"/>
        <item x="587"/>
        <item x="558"/>
        <item x="174"/>
        <item x="317"/>
        <item x="166"/>
        <item x="719"/>
        <item x="499"/>
        <item x="70"/>
        <item x="274"/>
        <item x="601"/>
        <item x="286"/>
        <item x="88"/>
        <item x="302"/>
        <item x="590"/>
        <item x="62"/>
        <item x="178"/>
        <item x="670"/>
        <item x="403"/>
        <item x="518"/>
        <item x="165"/>
        <item x="440"/>
        <item x="566"/>
        <item x="244"/>
        <item x="705"/>
        <item x="628"/>
        <item x="626"/>
        <item x="446"/>
        <item x="291"/>
        <item x="65"/>
        <item x="545"/>
        <item x="157"/>
        <item x="482"/>
        <item x="176"/>
        <item x="578"/>
        <item x="138"/>
        <item x="488"/>
        <item x="387"/>
        <item x="137"/>
        <item x="186"/>
        <item x="624"/>
        <item x="599"/>
        <item x="128"/>
        <item x="58"/>
        <item x="259"/>
        <item x="202"/>
        <item x="555"/>
        <item x="328"/>
        <item x="458"/>
        <item x="700"/>
        <item x="485"/>
        <item x="538"/>
        <item x="98"/>
        <item x="419"/>
        <item x="361"/>
        <item x="262"/>
        <item x="478"/>
        <item x="68"/>
        <item x="117"/>
        <item x="306"/>
        <item x="392"/>
        <item x="320"/>
        <item x="691"/>
        <item x="684"/>
        <item x="511"/>
        <item x="391"/>
        <item x="234"/>
        <item x="110"/>
        <item x="552"/>
        <item x="659"/>
        <item x="604"/>
        <item x="591"/>
        <item x="370"/>
        <item x="553"/>
        <item x="200"/>
        <item x="82"/>
        <item x="715"/>
        <item x="198"/>
        <item x="36"/>
        <item x="539"/>
        <item x="339"/>
        <item x="516"/>
        <item x="33"/>
        <item x="238"/>
        <item x="340"/>
        <item x="713"/>
        <item x="189"/>
        <item x="642"/>
        <item x="47"/>
        <item x="654"/>
        <item x="280"/>
        <item x="282"/>
        <item x="526"/>
        <item x="658"/>
        <item x="464"/>
        <item x="546"/>
        <item x="711"/>
        <item x="284"/>
        <item x="275"/>
        <item x="389"/>
        <item x="279"/>
        <item x="652"/>
        <item x="401"/>
        <item x="149"/>
        <item x="436"/>
        <item x="167"/>
        <item x="368"/>
        <item x="425"/>
        <item x="417"/>
        <item x="209"/>
        <item x="466"/>
        <item x="267"/>
        <item x="666"/>
        <item x="471"/>
        <item x="405"/>
        <item x="632"/>
        <item x="451"/>
        <item x="206"/>
        <item x="701"/>
        <item x="246"/>
        <item x="461"/>
        <item x="116"/>
        <item x="379"/>
        <item x="674"/>
        <item x="479"/>
        <item x="613"/>
        <item x="76"/>
        <item x="49"/>
        <item x="243"/>
        <item x="74"/>
        <item x="519"/>
        <item x="717"/>
        <item x="52"/>
        <item x="360"/>
        <item x="84"/>
        <item x="72"/>
        <item x="125"/>
        <item x="668"/>
        <item x="67"/>
        <item x="364"/>
        <item x="46"/>
        <item x="90"/>
        <item x="334"/>
        <item x="254"/>
        <item x="113"/>
        <item x="123"/>
        <item x="222"/>
        <item x="297"/>
        <item x="215"/>
        <item x="28"/>
        <item x="481"/>
        <item x="143"/>
        <item x="603"/>
        <item x="85"/>
        <item x="631"/>
        <item x="513"/>
        <item x="728"/>
        <item x="727"/>
        <item x="418"/>
        <item x="698"/>
        <item x="608"/>
        <item x="23"/>
        <item x="673"/>
        <item x="363"/>
        <item x="406"/>
        <item x="494"/>
        <item x="540"/>
        <item x="93"/>
        <item x="101"/>
        <item x="194"/>
        <item x="542"/>
        <item x="151"/>
        <item x="75"/>
        <item x="426"/>
        <item x="371"/>
        <item x="662"/>
        <item x="583"/>
        <item x="525"/>
        <item x="184"/>
        <item x="617"/>
        <item x="146"/>
        <item x="37"/>
        <item x="251"/>
        <item x="495"/>
        <item x="675"/>
        <item x="214"/>
        <item x="574"/>
        <item x="56"/>
        <item x="300"/>
        <item x="120"/>
        <item x="627"/>
        <item x="496"/>
        <item x="155"/>
        <item x="413"/>
        <item x="568"/>
        <item x="699"/>
        <item x="139"/>
        <item x="193"/>
        <item x="504"/>
        <item x="277"/>
        <item x="468"/>
        <item x="247"/>
        <item x="694"/>
        <item x="415"/>
        <item x="156"/>
        <item x="681"/>
        <item x="34"/>
        <item x="211"/>
        <item x="124"/>
        <item x="240"/>
        <item t="default"/>
      </items>
    </pivotField>
    <pivotField numFmtId="1" showAll="0">
      <items count="4">
        <item x="1"/>
        <item x="0"/>
        <item x="2"/>
        <item t="default"/>
      </items>
    </pivotField>
    <pivotField showAll="0"/>
    <pivotField axis="axisPage" showAll="0">
      <items count="3">
        <item x="1"/>
        <item x="0"/>
        <item t="default"/>
      </items>
    </pivotField>
    <pivotField showAll="0"/>
    <pivotField axis="axisRow" showAll="0">
      <items count="9">
        <item x="2"/>
        <item x="1"/>
        <item x="7"/>
        <item x="3"/>
        <item x="6"/>
        <item x="5"/>
        <item x="4"/>
        <item x="0"/>
        <item t="default"/>
      </items>
    </pivotField>
    <pivotField showAll="0">
      <items count="9">
        <item x="2"/>
        <item x="1"/>
        <item x="7"/>
        <item x="3"/>
        <item x="6"/>
        <item x="5"/>
        <item x="4"/>
        <item x="0"/>
        <item t="default"/>
      </items>
    </pivotField>
    <pivotField showAll="0"/>
    <pivotField showAll="0"/>
    <pivotField showAll="0"/>
    <pivotField showAll="0">
      <items count="11">
        <item x="2"/>
        <item x="3"/>
        <item x="0"/>
        <item x="4"/>
        <item x="5"/>
        <item x="7"/>
        <item x="1"/>
        <item x="8"/>
        <item x="6"/>
        <item x="9"/>
        <item t="default"/>
      </items>
    </pivotField>
    <pivotField showAll="0"/>
    <pivotField dataField="1" numFmtId="164" showAll="0"/>
    <pivotField showAll="0"/>
    <pivotField axis="axisCol"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Col" showAll="0" defaultSubtotal="0">
      <items count="5">
        <item x="0"/>
        <item x="1"/>
        <item x="2"/>
        <item x="3"/>
        <item x="4"/>
      </items>
    </pivotField>
  </pivotFields>
  <rowFields count="1">
    <field x="5"/>
  </rowFields>
  <rowItems count="8">
    <i>
      <x/>
    </i>
    <i>
      <x v="1"/>
    </i>
    <i>
      <x v="2"/>
    </i>
    <i>
      <x v="3"/>
    </i>
    <i>
      <x v="4"/>
    </i>
    <i>
      <x v="5"/>
    </i>
    <i>
      <x v="6"/>
    </i>
    <i>
      <x v="7"/>
    </i>
  </rowItems>
  <colFields count="2">
    <field x="16"/>
    <field x="14"/>
  </colFields>
  <colItems count="2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colItems>
  <pageFields count="1">
    <pageField fld="3" hier="-1"/>
  </pageFields>
  <dataFields count="1">
    <dataField name="Sum of Sales" fld="12"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E5C8751-0A29-48F0-AC51-D1E33AFFD5F6}" name="SparklineSalesAll"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B4:Z14" firstHeaderRow="1" firstDataRow="3" firstDataCol="1" rowPageCount="1" colPageCount="1"/>
  <pivotFields count="17">
    <pivotField numFmtId="14" showAll="0" defaultSubtotal="0">
      <items count="729">
        <item x="333"/>
        <item x="386"/>
        <item x="232"/>
        <item x="649"/>
        <item x="164"/>
        <item x="404"/>
        <item x="223"/>
        <item x="64"/>
        <item x="213"/>
        <item x="30"/>
        <item x="83"/>
        <item x="686"/>
        <item x="385"/>
        <item x="537"/>
        <item x="353"/>
        <item x="562"/>
        <item x="133"/>
        <item x="172"/>
        <item x="442"/>
        <item x="294"/>
        <item x="153"/>
        <item x="682"/>
        <item x="127"/>
        <item x="77"/>
        <item x="16"/>
        <item x="598"/>
        <item x="532"/>
        <item x="710"/>
        <item x="517"/>
        <item x="493"/>
        <item x="548"/>
        <item x="154"/>
        <item x="148"/>
        <item x="408"/>
        <item x="335"/>
        <item x="536"/>
        <item x="177"/>
        <item x="384"/>
        <item x="131"/>
        <item x="41"/>
        <item x="6"/>
        <item x="639"/>
        <item x="299"/>
        <item x="95"/>
        <item x="31"/>
        <item x="366"/>
        <item x="523"/>
        <item x="376"/>
        <item x="190"/>
        <item x="629"/>
        <item x="476"/>
        <item x="201"/>
        <item x="410"/>
        <item x="528"/>
        <item x="261"/>
        <item x="66"/>
        <item x="594"/>
        <item x="288"/>
        <item x="103"/>
        <item x="229"/>
        <item x="477"/>
        <item x="301"/>
        <item x="285"/>
        <item x="696"/>
        <item x="527"/>
        <item x="86"/>
        <item x="420"/>
        <item x="486"/>
        <item x="218"/>
        <item x="63"/>
        <item x="265"/>
        <item x="690"/>
        <item x="312"/>
        <item x="344"/>
        <item x="708"/>
        <item x="25"/>
        <item x="235"/>
        <item x="249"/>
        <item x="500"/>
        <item x="501"/>
        <item x="192"/>
        <item x="438"/>
        <item x="219"/>
        <item x="573"/>
        <item x="706"/>
        <item x="350"/>
        <item x="584"/>
        <item x="108"/>
        <item x="514"/>
        <item x="689"/>
        <item x="118"/>
        <item x="443"/>
        <item x="726"/>
        <item x="272"/>
        <item x="175"/>
        <item x="460"/>
        <item x="242"/>
        <item x="273"/>
        <item x="345"/>
        <item x="382"/>
        <item x="233"/>
        <item x="348"/>
        <item x="122"/>
        <item x="571"/>
        <item x="230"/>
        <item x="162"/>
        <item x="633"/>
        <item x="252"/>
        <item x="304"/>
        <item x="505"/>
        <item x="182"/>
        <item x="533"/>
        <item x="569"/>
        <item x="260"/>
        <item x="142"/>
        <item x="73"/>
        <item x="257"/>
        <item x="549"/>
        <item x="358"/>
        <item x="303"/>
        <item x="423"/>
        <item x="144"/>
        <item x="2"/>
        <item x="266"/>
        <item x="107"/>
        <item x="26"/>
        <item x="648"/>
        <item x="407"/>
        <item x="462"/>
        <item x="187"/>
        <item x="374"/>
        <item x="623"/>
        <item x="457"/>
        <item x="171"/>
        <item x="620"/>
        <item x="707"/>
        <item x="269"/>
        <item x="473"/>
        <item x="671"/>
        <item x="510"/>
        <item x="21"/>
        <item x="469"/>
        <item x="298"/>
        <item x="614"/>
        <item x="378"/>
        <item x="678"/>
        <item x="130"/>
        <item x="80"/>
        <item x="592"/>
        <item x="308"/>
        <item x="224"/>
        <item x="637"/>
        <item x="180"/>
        <item x="724"/>
        <item x="341"/>
        <item x="565"/>
        <item x="354"/>
        <item x="535"/>
        <item x="465"/>
        <item x="676"/>
        <item x="669"/>
        <item x="530"/>
        <item x="492"/>
        <item x="656"/>
        <item x="325"/>
        <item x="22"/>
        <item x="697"/>
        <item x="450"/>
        <item x="615"/>
        <item x="43"/>
        <item x="349"/>
        <item x="411"/>
        <item x="437"/>
        <item x="429"/>
        <item x="61"/>
        <item x="618"/>
        <item x="271"/>
        <item x="395"/>
        <item x="289"/>
        <item x="634"/>
        <item x="210"/>
        <item x="679"/>
        <item x="0"/>
        <item x="560"/>
        <item x="283"/>
        <item x="316"/>
        <item x="589"/>
        <item x="570"/>
        <item x="452"/>
        <item x="264"/>
        <item x="231"/>
        <item x="709"/>
        <item x="647"/>
        <item x="409"/>
        <item x="27"/>
        <item x="524"/>
        <item x="646"/>
        <item x="663"/>
        <item x="158"/>
        <item x="600"/>
        <item x="557"/>
        <item x="714"/>
        <item x="313"/>
        <item x="665"/>
        <item x="150"/>
        <item x="572"/>
        <item x="362"/>
        <item x="721"/>
        <item x="168"/>
        <item x="609"/>
        <item x="19"/>
        <item x="48"/>
        <item x="393"/>
        <item x="585"/>
        <item x="111"/>
        <item x="315"/>
        <item x="541"/>
        <item x="397"/>
        <item x="255"/>
        <item x="657"/>
        <item x="173"/>
        <item x="506"/>
        <item x="205"/>
        <item x="424"/>
        <item x="221"/>
        <item x="447"/>
        <item x="309"/>
        <item x="216"/>
        <item x="208"/>
        <item x="448"/>
        <item x="161"/>
        <item x="225"/>
        <item x="521"/>
        <item x="258"/>
        <item x="20"/>
        <item x="680"/>
        <item x="54"/>
        <item x="268"/>
        <item x="197"/>
        <item x="245"/>
        <item x="520"/>
        <item x="69"/>
        <item x="4"/>
        <item x="502"/>
        <item x="79"/>
        <item x="702"/>
        <item x="135"/>
        <item x="687"/>
        <item x="159"/>
        <item x="720"/>
        <item x="503"/>
        <item x="57"/>
        <item x="661"/>
        <item x="314"/>
        <item x="522"/>
        <item x="100"/>
        <item x="132"/>
        <item x="725"/>
        <item x="183"/>
        <item x="121"/>
        <item x="484"/>
        <item x="641"/>
        <item x="191"/>
        <item x="712"/>
        <item x="622"/>
        <item x="718"/>
        <item x="220"/>
        <item x="551"/>
        <item x="593"/>
        <item x="381"/>
        <item x="606"/>
        <item x="576"/>
        <item x="13"/>
        <item x="32"/>
        <item x="17"/>
        <item x="51"/>
        <item x="579"/>
        <item x="580"/>
        <item x="236"/>
        <item x="99"/>
        <item x="5"/>
        <item x="337"/>
        <item x="388"/>
        <item x="716"/>
        <item x="11"/>
        <item x="490"/>
        <item x="239"/>
        <item x="293"/>
        <item x="561"/>
        <item x="35"/>
        <item x="459"/>
        <item x="372"/>
        <item x="18"/>
        <item x="693"/>
        <item x="621"/>
        <item x="227"/>
        <item x="204"/>
        <item x="55"/>
        <item x="432"/>
        <item x="435"/>
        <item x="7"/>
        <item x="630"/>
        <item x="554"/>
        <item x="212"/>
        <item x="40"/>
        <item x="104"/>
        <item x="677"/>
        <item x="703"/>
        <item x="295"/>
        <item x="544"/>
        <item x="318"/>
        <item x="467"/>
        <item x="12"/>
        <item x="543"/>
        <item x="145"/>
        <item x="575"/>
        <item x="115"/>
        <item x="531"/>
        <item x="509"/>
        <item x="336"/>
        <item x="152"/>
        <item x="453"/>
        <item x="427"/>
        <item x="367"/>
        <item x="203"/>
        <item x="60"/>
        <item x="276"/>
        <item x="14"/>
        <item x="672"/>
        <item x="559"/>
        <item x="147"/>
        <item x="439"/>
        <item x="463"/>
        <item x="497"/>
        <item x="347"/>
        <item x="1"/>
        <item x="431"/>
        <item x="119"/>
        <item x="433"/>
        <item x="53"/>
        <item x="15"/>
        <item x="195"/>
        <item x="586"/>
        <item x="263"/>
        <item x="355"/>
        <item x="346"/>
        <item x="512"/>
        <item x="59"/>
        <item x="498"/>
        <item x="248"/>
        <item x="563"/>
        <item x="487"/>
        <item x="441"/>
        <item x="616"/>
        <item x="636"/>
        <item x="256"/>
        <item x="126"/>
        <item x="129"/>
        <item x="445"/>
        <item x="296"/>
        <item x="430"/>
        <item x="475"/>
        <item x="226"/>
        <item x="556"/>
        <item x="185"/>
        <item x="534"/>
        <item x="650"/>
        <item x="8"/>
        <item x="383"/>
        <item x="281"/>
        <item x="664"/>
        <item x="356"/>
        <item x="92"/>
        <item x="102"/>
        <item x="581"/>
        <item x="307"/>
        <item x="547"/>
        <item x="402"/>
        <item x="588"/>
        <item x="10"/>
        <item x="416"/>
        <item x="106"/>
        <item x="170"/>
        <item x="667"/>
        <item x="375"/>
        <item x="96"/>
        <item x="398"/>
        <item x="596"/>
        <item x="287"/>
        <item x="44"/>
        <item x="199"/>
        <item x="643"/>
        <item x="97"/>
        <item x="250"/>
        <item x="597"/>
        <item x="619"/>
        <item x="704"/>
        <item x="207"/>
        <item x="610"/>
        <item x="45"/>
        <item x="414"/>
        <item x="390"/>
        <item x="399"/>
        <item x="456"/>
        <item x="109"/>
        <item x="241"/>
        <item x="605"/>
        <item x="290"/>
        <item x="688"/>
        <item x="330"/>
        <item x="474"/>
        <item x="373"/>
        <item x="655"/>
        <item x="114"/>
        <item x="564"/>
        <item x="444"/>
        <item x="50"/>
        <item x="237"/>
        <item x="305"/>
        <item x="602"/>
        <item x="338"/>
        <item x="87"/>
        <item x="489"/>
        <item x="723"/>
        <item x="352"/>
        <item x="169"/>
        <item x="326"/>
        <item x="412"/>
        <item x="529"/>
        <item x="582"/>
        <item x="507"/>
        <item x="400"/>
        <item x="38"/>
        <item x="455"/>
        <item x="611"/>
        <item x="78"/>
        <item x="91"/>
        <item x="685"/>
        <item x="595"/>
        <item x="105"/>
        <item x="515"/>
        <item x="396"/>
        <item x="434"/>
        <item x="638"/>
        <item x="550"/>
        <item x="81"/>
        <item x="359"/>
        <item x="607"/>
        <item x="683"/>
        <item x="692"/>
        <item x="329"/>
        <item x="323"/>
        <item x="94"/>
        <item x="421"/>
        <item x="472"/>
        <item x="217"/>
        <item x="365"/>
        <item x="140"/>
        <item x="134"/>
        <item x="480"/>
        <item x="635"/>
        <item x="342"/>
        <item x="508"/>
        <item x="645"/>
        <item x="640"/>
        <item x="278"/>
        <item x="380"/>
        <item x="311"/>
        <item x="483"/>
        <item x="71"/>
        <item x="310"/>
        <item x="612"/>
        <item x="292"/>
        <item x="454"/>
        <item x="196"/>
        <item x="29"/>
        <item x="653"/>
        <item x="357"/>
        <item x="163"/>
        <item x="377"/>
        <item x="470"/>
        <item x="253"/>
        <item x="625"/>
        <item x="321"/>
        <item x="24"/>
        <item x="9"/>
        <item x="39"/>
        <item x="89"/>
        <item x="660"/>
        <item x="270"/>
        <item x="567"/>
        <item x="112"/>
        <item x="327"/>
        <item x="394"/>
        <item x="42"/>
        <item x="577"/>
        <item x="181"/>
        <item x="324"/>
        <item x="141"/>
        <item x="491"/>
        <item x="319"/>
        <item x="722"/>
        <item x="332"/>
        <item x="695"/>
        <item x="228"/>
        <item x="449"/>
        <item x="644"/>
        <item x="3"/>
        <item x="428"/>
        <item x="351"/>
        <item x="651"/>
        <item x="188"/>
        <item x="369"/>
        <item x="343"/>
        <item x="179"/>
        <item x="160"/>
        <item x="331"/>
        <item x="136"/>
        <item x="422"/>
        <item x="322"/>
        <item x="587"/>
        <item x="558"/>
        <item x="174"/>
        <item x="317"/>
        <item x="166"/>
        <item x="719"/>
        <item x="499"/>
        <item x="70"/>
        <item x="274"/>
        <item x="601"/>
        <item x="286"/>
        <item x="88"/>
        <item x="302"/>
        <item x="590"/>
        <item x="62"/>
        <item x="178"/>
        <item x="670"/>
        <item x="403"/>
        <item x="518"/>
        <item x="165"/>
        <item x="440"/>
        <item x="566"/>
        <item x="244"/>
        <item x="705"/>
        <item x="628"/>
        <item x="626"/>
        <item x="446"/>
        <item x="291"/>
        <item x="65"/>
        <item x="545"/>
        <item x="157"/>
        <item x="482"/>
        <item x="176"/>
        <item x="578"/>
        <item x="138"/>
        <item x="488"/>
        <item x="387"/>
        <item x="137"/>
        <item x="186"/>
        <item x="624"/>
        <item x="599"/>
        <item x="128"/>
        <item x="58"/>
        <item x="259"/>
        <item x="202"/>
        <item x="555"/>
        <item x="328"/>
        <item x="458"/>
        <item x="700"/>
        <item x="485"/>
        <item x="538"/>
        <item x="98"/>
        <item x="419"/>
        <item x="361"/>
        <item x="262"/>
        <item x="478"/>
        <item x="68"/>
        <item x="117"/>
        <item x="306"/>
        <item x="392"/>
        <item x="320"/>
        <item x="691"/>
        <item x="684"/>
        <item x="511"/>
        <item x="391"/>
        <item x="234"/>
        <item x="110"/>
        <item x="552"/>
        <item x="659"/>
        <item x="604"/>
        <item x="591"/>
        <item x="370"/>
        <item x="553"/>
        <item x="200"/>
        <item x="82"/>
        <item x="715"/>
        <item x="198"/>
        <item x="36"/>
        <item x="539"/>
        <item x="339"/>
        <item x="516"/>
        <item x="33"/>
        <item x="238"/>
        <item x="340"/>
        <item x="713"/>
        <item x="189"/>
        <item x="642"/>
        <item x="47"/>
        <item x="654"/>
        <item x="280"/>
        <item x="282"/>
        <item x="526"/>
        <item x="658"/>
        <item x="464"/>
        <item x="546"/>
        <item x="711"/>
        <item x="284"/>
        <item x="275"/>
        <item x="389"/>
        <item x="279"/>
        <item x="652"/>
        <item x="401"/>
        <item x="149"/>
        <item x="436"/>
        <item x="167"/>
        <item x="368"/>
        <item x="425"/>
        <item x="417"/>
        <item x="209"/>
        <item x="466"/>
        <item x="267"/>
        <item x="666"/>
        <item x="471"/>
        <item x="405"/>
        <item x="632"/>
        <item x="451"/>
        <item x="206"/>
        <item x="701"/>
        <item x="246"/>
        <item x="461"/>
        <item x="116"/>
        <item x="379"/>
        <item x="674"/>
        <item x="479"/>
        <item x="613"/>
        <item x="76"/>
        <item x="49"/>
        <item x="243"/>
        <item x="74"/>
        <item x="519"/>
        <item x="717"/>
        <item x="52"/>
        <item x="360"/>
        <item x="84"/>
        <item x="72"/>
        <item x="125"/>
        <item x="668"/>
        <item x="67"/>
        <item x="364"/>
        <item x="46"/>
        <item x="90"/>
        <item x="334"/>
        <item x="254"/>
        <item x="113"/>
        <item x="123"/>
        <item x="222"/>
        <item x="297"/>
        <item x="215"/>
        <item x="28"/>
        <item x="481"/>
        <item x="143"/>
        <item x="603"/>
        <item x="85"/>
        <item x="631"/>
        <item x="513"/>
        <item x="728"/>
        <item x="727"/>
        <item x="418"/>
        <item x="698"/>
        <item x="608"/>
        <item x="23"/>
        <item x="673"/>
        <item x="363"/>
        <item x="406"/>
        <item x="494"/>
        <item x="540"/>
        <item x="93"/>
        <item x="101"/>
        <item x="194"/>
        <item x="542"/>
        <item x="151"/>
        <item x="75"/>
        <item x="426"/>
        <item x="371"/>
        <item x="662"/>
        <item x="583"/>
        <item x="525"/>
        <item x="184"/>
        <item x="617"/>
        <item x="146"/>
        <item x="37"/>
        <item x="251"/>
        <item x="495"/>
        <item x="675"/>
        <item x="214"/>
        <item x="574"/>
        <item x="56"/>
        <item x="300"/>
        <item x="120"/>
        <item x="627"/>
        <item x="496"/>
        <item x="155"/>
        <item x="413"/>
        <item x="568"/>
        <item x="699"/>
        <item x="139"/>
        <item x="193"/>
        <item x="504"/>
        <item x="277"/>
        <item x="468"/>
        <item x="247"/>
        <item x="694"/>
        <item x="415"/>
        <item x="156"/>
        <item x="681"/>
        <item x="34"/>
        <item x="211"/>
        <item x="124"/>
        <item x="240"/>
      </items>
    </pivotField>
    <pivotField numFmtId="1" showAll="0" defaultSubtotal="0">
      <items count="3">
        <item x="1"/>
        <item x="0"/>
        <item x="2"/>
      </items>
    </pivotField>
    <pivotField showAll="0" defaultSubtotal="0"/>
    <pivotField axis="axisPage" showAll="0" defaultSubtotal="0">
      <items count="2">
        <item x="1"/>
        <item x="0"/>
      </items>
    </pivotField>
    <pivotField showAll="0" defaultSubtotal="0"/>
    <pivotField axis="axisRow" showAll="0" defaultSubtotal="0">
      <items count="8">
        <item x="2"/>
        <item x="1"/>
        <item x="7"/>
        <item x="3"/>
        <item x="6"/>
        <item x="5"/>
        <item x="4"/>
        <item x="0"/>
      </items>
    </pivotField>
    <pivotField showAll="0" defaultSubtotal="0">
      <items count="8">
        <item x="2"/>
        <item x="1"/>
        <item x="7"/>
        <item x="3"/>
        <item x="6"/>
        <item x="5"/>
        <item x="4"/>
        <item x="0"/>
      </items>
    </pivotField>
    <pivotField showAll="0" defaultSubtotal="0"/>
    <pivotField showAll="0" defaultSubtotal="0"/>
    <pivotField showAll="0" defaultSubtotal="0"/>
    <pivotField showAll="0" defaultSubtotal="0">
      <items count="10">
        <item x="2"/>
        <item x="3"/>
        <item x="0"/>
        <item x="4"/>
        <item x="5"/>
        <item x="7"/>
        <item x="1"/>
        <item x="8"/>
        <item x="6"/>
        <item x="9"/>
      </items>
    </pivotField>
    <pivotField showAll="0" defaultSubtotal="0"/>
    <pivotField dataField="1" numFmtId="164" showAll="0" defaultSubtotal="0"/>
    <pivotField showAll="0" defaultSubtotal="0"/>
    <pivotField axis="axisCol"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Col" showAll="0" defaultSubtotal="0">
      <items count="5">
        <item x="0"/>
        <item x="1"/>
        <item x="2"/>
        <item x="3"/>
        <item x="4"/>
      </items>
    </pivotField>
  </pivotFields>
  <rowFields count="1">
    <field x="5"/>
  </rowFields>
  <rowItems count="8">
    <i>
      <x/>
    </i>
    <i>
      <x v="1"/>
    </i>
    <i>
      <x v="2"/>
    </i>
    <i>
      <x v="3"/>
    </i>
    <i>
      <x v="4"/>
    </i>
    <i>
      <x v="5"/>
    </i>
    <i>
      <x v="6"/>
    </i>
    <i>
      <x v="7"/>
    </i>
  </rowItems>
  <colFields count="2">
    <field x="16"/>
    <field x="14"/>
  </colFields>
  <colItems count="2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colItems>
  <pageFields count="1">
    <pageField fld="3" hier="-1"/>
  </pageFields>
  <dataFields count="1">
    <dataField name="Sum of Sales" fld="12"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3C311C9-4B70-4230-8959-5304CB3A0167}" name="Manager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B4:E16" firstHeaderRow="1" firstDataRow="2" firstDataCol="1"/>
  <pivotFields count="17">
    <pivotField numFmtId="14" showAll="0">
      <items count="730">
        <item x="333"/>
        <item x="386"/>
        <item x="232"/>
        <item x="649"/>
        <item x="164"/>
        <item x="404"/>
        <item x="223"/>
        <item x="64"/>
        <item x="213"/>
        <item x="30"/>
        <item x="83"/>
        <item x="686"/>
        <item x="385"/>
        <item x="537"/>
        <item x="353"/>
        <item x="562"/>
        <item x="133"/>
        <item x="172"/>
        <item x="442"/>
        <item x="294"/>
        <item x="153"/>
        <item x="682"/>
        <item x="127"/>
        <item x="77"/>
        <item x="16"/>
        <item x="598"/>
        <item x="532"/>
        <item x="710"/>
        <item x="517"/>
        <item x="493"/>
        <item x="548"/>
        <item x="154"/>
        <item x="148"/>
        <item x="408"/>
        <item x="335"/>
        <item x="536"/>
        <item x="177"/>
        <item x="384"/>
        <item x="131"/>
        <item x="41"/>
        <item x="6"/>
        <item x="639"/>
        <item x="299"/>
        <item x="95"/>
        <item x="31"/>
        <item x="366"/>
        <item x="523"/>
        <item x="376"/>
        <item x="190"/>
        <item x="629"/>
        <item x="476"/>
        <item x="201"/>
        <item x="410"/>
        <item x="528"/>
        <item x="261"/>
        <item x="66"/>
        <item x="594"/>
        <item x="288"/>
        <item x="103"/>
        <item x="229"/>
        <item x="477"/>
        <item x="301"/>
        <item x="285"/>
        <item x="696"/>
        <item x="527"/>
        <item x="86"/>
        <item x="420"/>
        <item x="486"/>
        <item x="218"/>
        <item x="63"/>
        <item x="265"/>
        <item x="690"/>
        <item x="312"/>
        <item x="344"/>
        <item x="708"/>
        <item x="25"/>
        <item x="235"/>
        <item x="249"/>
        <item x="500"/>
        <item x="501"/>
        <item x="192"/>
        <item x="438"/>
        <item x="219"/>
        <item x="573"/>
        <item x="706"/>
        <item x="350"/>
        <item x="584"/>
        <item x="108"/>
        <item x="514"/>
        <item x="689"/>
        <item x="118"/>
        <item x="443"/>
        <item x="726"/>
        <item x="272"/>
        <item x="175"/>
        <item x="460"/>
        <item x="242"/>
        <item x="273"/>
        <item x="345"/>
        <item x="382"/>
        <item x="233"/>
        <item x="348"/>
        <item x="122"/>
        <item x="571"/>
        <item x="230"/>
        <item x="162"/>
        <item x="633"/>
        <item x="252"/>
        <item x="304"/>
        <item x="505"/>
        <item x="182"/>
        <item x="533"/>
        <item x="569"/>
        <item x="260"/>
        <item x="142"/>
        <item x="73"/>
        <item x="257"/>
        <item x="549"/>
        <item x="358"/>
        <item x="303"/>
        <item x="423"/>
        <item x="144"/>
        <item x="2"/>
        <item x="266"/>
        <item x="107"/>
        <item x="26"/>
        <item x="648"/>
        <item x="407"/>
        <item x="462"/>
        <item x="187"/>
        <item x="374"/>
        <item x="623"/>
        <item x="457"/>
        <item x="171"/>
        <item x="620"/>
        <item x="707"/>
        <item x="269"/>
        <item x="473"/>
        <item x="671"/>
        <item x="510"/>
        <item x="21"/>
        <item x="469"/>
        <item x="298"/>
        <item x="614"/>
        <item x="378"/>
        <item x="678"/>
        <item x="130"/>
        <item x="80"/>
        <item x="592"/>
        <item x="308"/>
        <item x="224"/>
        <item x="637"/>
        <item x="180"/>
        <item x="724"/>
        <item x="341"/>
        <item x="565"/>
        <item x="354"/>
        <item x="535"/>
        <item x="465"/>
        <item x="676"/>
        <item x="669"/>
        <item x="530"/>
        <item x="492"/>
        <item x="656"/>
        <item x="325"/>
        <item x="22"/>
        <item x="697"/>
        <item x="450"/>
        <item x="615"/>
        <item x="43"/>
        <item x="349"/>
        <item x="411"/>
        <item x="437"/>
        <item x="429"/>
        <item x="61"/>
        <item x="618"/>
        <item x="271"/>
        <item x="395"/>
        <item x="289"/>
        <item x="634"/>
        <item x="210"/>
        <item x="679"/>
        <item x="0"/>
        <item x="560"/>
        <item x="283"/>
        <item x="316"/>
        <item x="589"/>
        <item x="570"/>
        <item x="452"/>
        <item x="264"/>
        <item x="231"/>
        <item x="709"/>
        <item x="647"/>
        <item x="409"/>
        <item x="27"/>
        <item x="524"/>
        <item x="646"/>
        <item x="663"/>
        <item x="158"/>
        <item x="600"/>
        <item x="557"/>
        <item x="714"/>
        <item x="313"/>
        <item x="665"/>
        <item x="150"/>
        <item x="572"/>
        <item x="362"/>
        <item x="721"/>
        <item x="168"/>
        <item x="609"/>
        <item x="19"/>
        <item x="48"/>
        <item x="393"/>
        <item x="585"/>
        <item x="111"/>
        <item x="315"/>
        <item x="541"/>
        <item x="397"/>
        <item x="255"/>
        <item x="657"/>
        <item x="173"/>
        <item x="506"/>
        <item x="205"/>
        <item x="424"/>
        <item x="221"/>
        <item x="447"/>
        <item x="309"/>
        <item x="216"/>
        <item x="208"/>
        <item x="448"/>
        <item x="161"/>
        <item x="225"/>
        <item x="521"/>
        <item x="258"/>
        <item x="20"/>
        <item x="680"/>
        <item x="54"/>
        <item x="268"/>
        <item x="197"/>
        <item x="245"/>
        <item x="520"/>
        <item x="69"/>
        <item x="4"/>
        <item x="502"/>
        <item x="79"/>
        <item x="702"/>
        <item x="135"/>
        <item x="687"/>
        <item x="159"/>
        <item x="720"/>
        <item x="503"/>
        <item x="57"/>
        <item x="661"/>
        <item x="314"/>
        <item x="522"/>
        <item x="100"/>
        <item x="132"/>
        <item x="725"/>
        <item x="183"/>
        <item x="121"/>
        <item x="484"/>
        <item x="641"/>
        <item x="191"/>
        <item x="712"/>
        <item x="622"/>
        <item x="718"/>
        <item x="220"/>
        <item x="551"/>
        <item x="593"/>
        <item x="381"/>
        <item x="606"/>
        <item x="576"/>
        <item x="13"/>
        <item x="32"/>
        <item x="17"/>
        <item x="51"/>
        <item x="579"/>
        <item x="580"/>
        <item x="236"/>
        <item x="99"/>
        <item x="5"/>
        <item x="337"/>
        <item x="388"/>
        <item x="716"/>
        <item x="11"/>
        <item x="490"/>
        <item x="239"/>
        <item x="293"/>
        <item x="561"/>
        <item x="35"/>
        <item x="459"/>
        <item x="372"/>
        <item x="18"/>
        <item x="693"/>
        <item x="621"/>
        <item x="227"/>
        <item x="204"/>
        <item x="55"/>
        <item x="432"/>
        <item x="435"/>
        <item x="7"/>
        <item x="630"/>
        <item x="554"/>
        <item x="212"/>
        <item x="40"/>
        <item x="104"/>
        <item x="677"/>
        <item x="703"/>
        <item x="295"/>
        <item x="544"/>
        <item x="318"/>
        <item x="467"/>
        <item x="12"/>
        <item x="543"/>
        <item x="145"/>
        <item x="575"/>
        <item x="115"/>
        <item x="531"/>
        <item x="509"/>
        <item x="336"/>
        <item x="152"/>
        <item x="453"/>
        <item x="427"/>
        <item x="367"/>
        <item x="203"/>
        <item x="60"/>
        <item x="276"/>
        <item x="14"/>
        <item x="672"/>
        <item x="559"/>
        <item x="147"/>
        <item x="439"/>
        <item x="463"/>
        <item x="497"/>
        <item x="347"/>
        <item x="1"/>
        <item x="431"/>
        <item x="119"/>
        <item x="433"/>
        <item x="53"/>
        <item x="15"/>
        <item x="195"/>
        <item x="586"/>
        <item x="263"/>
        <item x="355"/>
        <item x="346"/>
        <item x="512"/>
        <item x="59"/>
        <item x="498"/>
        <item x="248"/>
        <item x="563"/>
        <item x="487"/>
        <item x="441"/>
        <item x="616"/>
        <item x="636"/>
        <item x="256"/>
        <item x="126"/>
        <item x="129"/>
        <item x="445"/>
        <item x="296"/>
        <item x="430"/>
        <item x="475"/>
        <item x="226"/>
        <item x="556"/>
        <item x="185"/>
        <item x="534"/>
        <item x="650"/>
        <item x="8"/>
        <item x="383"/>
        <item x="281"/>
        <item x="664"/>
        <item x="356"/>
        <item x="92"/>
        <item x="102"/>
        <item x="581"/>
        <item x="307"/>
        <item x="547"/>
        <item x="402"/>
        <item x="588"/>
        <item x="10"/>
        <item x="416"/>
        <item x="106"/>
        <item x="170"/>
        <item x="667"/>
        <item x="375"/>
        <item x="96"/>
        <item x="398"/>
        <item x="596"/>
        <item x="287"/>
        <item x="44"/>
        <item x="199"/>
        <item x="643"/>
        <item x="97"/>
        <item x="250"/>
        <item x="597"/>
        <item x="619"/>
        <item x="704"/>
        <item x="207"/>
        <item x="610"/>
        <item x="45"/>
        <item x="414"/>
        <item x="390"/>
        <item x="399"/>
        <item x="456"/>
        <item x="109"/>
        <item x="241"/>
        <item x="605"/>
        <item x="290"/>
        <item x="688"/>
        <item x="330"/>
        <item x="474"/>
        <item x="373"/>
        <item x="655"/>
        <item x="114"/>
        <item x="564"/>
        <item x="444"/>
        <item x="50"/>
        <item x="237"/>
        <item x="305"/>
        <item x="602"/>
        <item x="338"/>
        <item x="87"/>
        <item x="489"/>
        <item x="723"/>
        <item x="352"/>
        <item x="169"/>
        <item x="326"/>
        <item x="412"/>
        <item x="529"/>
        <item x="582"/>
        <item x="507"/>
        <item x="400"/>
        <item x="38"/>
        <item x="455"/>
        <item x="611"/>
        <item x="78"/>
        <item x="91"/>
        <item x="685"/>
        <item x="595"/>
        <item x="105"/>
        <item x="515"/>
        <item x="396"/>
        <item x="434"/>
        <item x="638"/>
        <item x="550"/>
        <item x="81"/>
        <item x="359"/>
        <item x="607"/>
        <item x="683"/>
        <item x="692"/>
        <item x="329"/>
        <item x="323"/>
        <item x="94"/>
        <item x="421"/>
        <item x="472"/>
        <item x="217"/>
        <item x="365"/>
        <item x="140"/>
        <item x="134"/>
        <item x="480"/>
        <item x="635"/>
        <item x="342"/>
        <item x="508"/>
        <item x="645"/>
        <item x="640"/>
        <item x="278"/>
        <item x="380"/>
        <item x="311"/>
        <item x="483"/>
        <item x="71"/>
        <item x="310"/>
        <item x="612"/>
        <item x="292"/>
        <item x="454"/>
        <item x="196"/>
        <item x="29"/>
        <item x="653"/>
        <item x="357"/>
        <item x="163"/>
        <item x="377"/>
        <item x="470"/>
        <item x="253"/>
        <item x="625"/>
        <item x="321"/>
        <item x="24"/>
        <item x="9"/>
        <item x="39"/>
        <item x="89"/>
        <item x="660"/>
        <item x="270"/>
        <item x="567"/>
        <item x="112"/>
        <item x="327"/>
        <item x="394"/>
        <item x="42"/>
        <item x="577"/>
        <item x="181"/>
        <item x="324"/>
        <item x="141"/>
        <item x="491"/>
        <item x="319"/>
        <item x="722"/>
        <item x="332"/>
        <item x="695"/>
        <item x="228"/>
        <item x="449"/>
        <item x="644"/>
        <item x="3"/>
        <item x="428"/>
        <item x="351"/>
        <item x="651"/>
        <item x="188"/>
        <item x="369"/>
        <item x="343"/>
        <item x="179"/>
        <item x="160"/>
        <item x="331"/>
        <item x="136"/>
        <item x="422"/>
        <item x="322"/>
        <item x="587"/>
        <item x="558"/>
        <item x="174"/>
        <item x="317"/>
        <item x="166"/>
        <item x="719"/>
        <item x="499"/>
        <item x="70"/>
        <item x="274"/>
        <item x="601"/>
        <item x="286"/>
        <item x="88"/>
        <item x="302"/>
        <item x="590"/>
        <item x="62"/>
        <item x="178"/>
        <item x="670"/>
        <item x="403"/>
        <item x="518"/>
        <item x="165"/>
        <item x="440"/>
        <item x="566"/>
        <item x="244"/>
        <item x="705"/>
        <item x="628"/>
        <item x="626"/>
        <item x="446"/>
        <item x="291"/>
        <item x="65"/>
        <item x="545"/>
        <item x="157"/>
        <item x="482"/>
        <item x="176"/>
        <item x="578"/>
        <item x="138"/>
        <item x="488"/>
        <item x="387"/>
        <item x="137"/>
        <item x="186"/>
        <item x="624"/>
        <item x="599"/>
        <item x="128"/>
        <item x="58"/>
        <item x="259"/>
        <item x="202"/>
        <item x="555"/>
        <item x="328"/>
        <item x="458"/>
        <item x="700"/>
        <item x="485"/>
        <item x="538"/>
        <item x="98"/>
        <item x="419"/>
        <item x="361"/>
        <item x="262"/>
        <item x="478"/>
        <item x="68"/>
        <item x="117"/>
        <item x="306"/>
        <item x="392"/>
        <item x="320"/>
        <item x="691"/>
        <item x="684"/>
        <item x="511"/>
        <item x="391"/>
        <item x="234"/>
        <item x="110"/>
        <item x="552"/>
        <item x="659"/>
        <item x="604"/>
        <item x="591"/>
        <item x="370"/>
        <item x="553"/>
        <item x="200"/>
        <item x="82"/>
        <item x="715"/>
        <item x="198"/>
        <item x="36"/>
        <item x="539"/>
        <item x="339"/>
        <item x="516"/>
        <item x="33"/>
        <item x="238"/>
        <item x="340"/>
        <item x="713"/>
        <item x="189"/>
        <item x="642"/>
        <item x="47"/>
        <item x="654"/>
        <item x="280"/>
        <item x="282"/>
        <item x="526"/>
        <item x="658"/>
        <item x="464"/>
        <item x="546"/>
        <item x="711"/>
        <item x="284"/>
        <item x="275"/>
        <item x="389"/>
        <item x="279"/>
        <item x="652"/>
        <item x="401"/>
        <item x="149"/>
        <item x="436"/>
        <item x="167"/>
        <item x="368"/>
        <item x="425"/>
        <item x="417"/>
        <item x="209"/>
        <item x="466"/>
        <item x="267"/>
        <item x="666"/>
        <item x="471"/>
        <item x="405"/>
        <item x="632"/>
        <item x="451"/>
        <item x="206"/>
        <item x="701"/>
        <item x="246"/>
        <item x="461"/>
        <item x="116"/>
        <item x="379"/>
        <item x="674"/>
        <item x="479"/>
        <item x="613"/>
        <item x="76"/>
        <item x="49"/>
        <item x="243"/>
        <item x="74"/>
        <item x="519"/>
        <item x="717"/>
        <item x="52"/>
        <item x="360"/>
        <item x="84"/>
        <item x="72"/>
        <item x="125"/>
        <item x="668"/>
        <item x="67"/>
        <item x="364"/>
        <item x="46"/>
        <item x="90"/>
        <item x="334"/>
        <item x="254"/>
        <item x="113"/>
        <item x="123"/>
        <item x="222"/>
        <item x="297"/>
        <item x="215"/>
        <item x="28"/>
        <item x="481"/>
        <item x="143"/>
        <item x="603"/>
        <item x="85"/>
        <item x="631"/>
        <item x="513"/>
        <item x="728"/>
        <item x="727"/>
        <item x="418"/>
        <item x="698"/>
        <item x="608"/>
        <item x="23"/>
        <item x="673"/>
        <item x="363"/>
        <item x="406"/>
        <item x="494"/>
        <item x="540"/>
        <item x="93"/>
        <item x="101"/>
        <item x="194"/>
        <item x="542"/>
        <item x="151"/>
        <item x="75"/>
        <item x="426"/>
        <item x="371"/>
        <item x="662"/>
        <item x="583"/>
        <item x="525"/>
        <item x="184"/>
        <item x="617"/>
        <item x="146"/>
        <item x="37"/>
        <item x="251"/>
        <item x="495"/>
        <item x="675"/>
        <item x="214"/>
        <item x="574"/>
        <item x="56"/>
        <item x="300"/>
        <item x="120"/>
        <item x="627"/>
        <item x="496"/>
        <item x="155"/>
        <item x="413"/>
        <item x="568"/>
        <item x="699"/>
        <item x="139"/>
        <item x="193"/>
        <item x="504"/>
        <item x="277"/>
        <item x="468"/>
        <item x="247"/>
        <item x="694"/>
        <item x="415"/>
        <item x="156"/>
        <item x="681"/>
        <item x="34"/>
        <item x="211"/>
        <item x="124"/>
        <item x="240"/>
        <item t="default"/>
      </items>
    </pivotField>
    <pivotField numFmtId="1" showAll="0">
      <items count="4">
        <item x="1"/>
        <item x="0"/>
        <item x="2"/>
        <item t="default"/>
      </items>
    </pivotField>
    <pivotField showAll="0"/>
    <pivotField axis="axisCol" showAll="0" sortType="ascending">
      <items count="3">
        <item x="1"/>
        <item x="0"/>
        <item t="default"/>
      </items>
    </pivotField>
    <pivotField showAll="0"/>
    <pivotField showAll="0"/>
    <pivotField showAll="0">
      <items count="9">
        <item x="2"/>
        <item x="1"/>
        <item x="7"/>
        <item x="3"/>
        <item x="6"/>
        <item x="5"/>
        <item x="4"/>
        <item x="0"/>
        <item t="default"/>
      </items>
    </pivotField>
    <pivotField showAll="0"/>
    <pivotField showAll="0"/>
    <pivotField axis="axisRow" showAll="0" measureFilter="1" sortType="descending">
      <items count="22">
        <item x="18"/>
        <item x="17"/>
        <item x="7"/>
        <item x="12"/>
        <item x="1"/>
        <item x="2"/>
        <item x="5"/>
        <item x="8"/>
        <item x="11"/>
        <item x="20"/>
        <item x="4"/>
        <item x="19"/>
        <item x="14"/>
        <item x="16"/>
        <item x="6"/>
        <item x="13"/>
        <item x="3"/>
        <item x="15"/>
        <item x="9"/>
        <item x="10"/>
        <item x="0"/>
        <item t="default"/>
      </items>
      <autoSortScope>
        <pivotArea dataOnly="0" outline="0" fieldPosition="0">
          <references count="1">
            <reference field="4294967294" count="1" selected="0">
              <x v="0"/>
            </reference>
          </references>
        </pivotArea>
      </autoSortScope>
    </pivotField>
    <pivotField showAll="0" sortType="ascending">
      <items count="11">
        <item x="2"/>
        <item x="3"/>
        <item x="0"/>
        <item x="4"/>
        <item x="5"/>
        <item x="7"/>
        <item x="1"/>
        <item x="8"/>
        <item x="6"/>
        <item x="9"/>
        <item t="default"/>
      </items>
      <autoSortScope>
        <pivotArea dataOnly="0" outline="0" fieldPosition="0">
          <references count="1">
            <reference field="4294967294" count="1" selected="0">
              <x v="0"/>
            </reference>
          </references>
        </pivotArea>
      </autoSortScope>
    </pivotField>
    <pivotField showAll="0"/>
    <pivotField dataField="1" numFmtId="164" showAll="0"/>
    <pivotField showAll="0"/>
    <pivotField showAll="0" defaultSubtotal="0"/>
    <pivotField showAll="0" defaultSubtotal="0"/>
    <pivotField showAll="0" defaultSubtotal="0">
      <items count="5">
        <item x="0"/>
        <item x="1"/>
        <item x="2"/>
        <item x="3"/>
        <item x="4"/>
      </items>
    </pivotField>
  </pivotFields>
  <rowFields count="1">
    <field x="9"/>
  </rowFields>
  <rowItems count="11">
    <i>
      <x v="14"/>
    </i>
    <i>
      <x v="8"/>
    </i>
    <i>
      <x v="10"/>
    </i>
    <i>
      <x v="6"/>
    </i>
    <i>
      <x v="7"/>
    </i>
    <i>
      <x v="5"/>
    </i>
    <i>
      <x v="19"/>
    </i>
    <i>
      <x v="2"/>
    </i>
    <i>
      <x v="4"/>
    </i>
    <i>
      <x v="12"/>
    </i>
    <i t="grand">
      <x/>
    </i>
  </rowItems>
  <colFields count="1">
    <field x="3"/>
  </colFields>
  <colItems count="3">
    <i>
      <x/>
    </i>
    <i>
      <x v="1"/>
    </i>
    <i t="grand">
      <x/>
    </i>
  </colItems>
  <dataFields count="1">
    <dataField name="Sum of Sales" fld="12" baseField="0" baseItem="0" numFmtId="164"/>
  </dataFields>
  <chartFormats count="6">
    <chartFormat chart="15" format="0" series="1">
      <pivotArea type="data" outline="0" fieldPosition="0">
        <references count="2">
          <reference field="4294967294" count="1" selected="0">
            <x v="0"/>
          </reference>
          <reference field="3" count="1" selected="0">
            <x v="0"/>
          </reference>
        </references>
      </pivotArea>
    </chartFormat>
    <chartFormat chart="15" format="1" series="1">
      <pivotArea type="data" outline="0" fieldPosition="0">
        <references count="2">
          <reference field="4294967294" count="1" selected="0">
            <x v="0"/>
          </reference>
          <reference field="3" count="1" selected="0">
            <x v="1"/>
          </reference>
        </references>
      </pivotArea>
    </chartFormat>
    <chartFormat chart="25" format="4" series="1">
      <pivotArea type="data" outline="0" fieldPosition="0">
        <references count="2">
          <reference field="4294967294" count="1" selected="0">
            <x v="0"/>
          </reference>
          <reference field="3" count="1" selected="0">
            <x v="0"/>
          </reference>
        </references>
      </pivotArea>
    </chartFormat>
    <chartFormat chart="25" format="5" series="1">
      <pivotArea type="data" outline="0" fieldPosition="0">
        <references count="2">
          <reference field="4294967294" count="1" selected="0">
            <x v="0"/>
          </reference>
          <reference field="3" count="1" selected="0">
            <x v="1"/>
          </reference>
        </references>
      </pivotArea>
    </chartFormat>
    <chartFormat chart="35" format="4" series="1">
      <pivotArea type="data" outline="0" fieldPosition="0">
        <references count="2">
          <reference field="4294967294" count="1" selected="0">
            <x v="0"/>
          </reference>
          <reference field="3" count="1" selected="0">
            <x v="0"/>
          </reference>
        </references>
      </pivotArea>
    </chartFormat>
    <chartFormat chart="35"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AADFD82-B9D2-42B2-8855-369B5E1C919E}" name="Buyer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7">
  <location ref="B4:E16" firstHeaderRow="1" firstDataRow="2" firstDataCol="1"/>
  <pivotFields count="17">
    <pivotField numFmtId="14" showAll="0">
      <items count="730">
        <item x="333"/>
        <item x="386"/>
        <item x="232"/>
        <item x="649"/>
        <item x="164"/>
        <item x="404"/>
        <item x="223"/>
        <item x="64"/>
        <item x="213"/>
        <item x="30"/>
        <item x="83"/>
        <item x="686"/>
        <item x="385"/>
        <item x="537"/>
        <item x="353"/>
        <item x="562"/>
        <item x="133"/>
        <item x="172"/>
        <item x="442"/>
        <item x="294"/>
        <item x="153"/>
        <item x="682"/>
        <item x="127"/>
        <item x="77"/>
        <item x="16"/>
        <item x="598"/>
        <item x="532"/>
        <item x="710"/>
        <item x="517"/>
        <item x="493"/>
        <item x="548"/>
        <item x="154"/>
        <item x="148"/>
        <item x="408"/>
        <item x="335"/>
        <item x="536"/>
        <item x="177"/>
        <item x="384"/>
        <item x="131"/>
        <item x="41"/>
        <item x="6"/>
        <item x="639"/>
        <item x="299"/>
        <item x="95"/>
        <item x="31"/>
        <item x="366"/>
        <item x="523"/>
        <item x="376"/>
        <item x="190"/>
        <item x="629"/>
        <item x="476"/>
        <item x="201"/>
        <item x="410"/>
        <item x="528"/>
        <item x="261"/>
        <item x="66"/>
        <item x="594"/>
        <item x="288"/>
        <item x="103"/>
        <item x="229"/>
        <item x="477"/>
        <item x="301"/>
        <item x="285"/>
        <item x="696"/>
        <item x="527"/>
        <item x="86"/>
        <item x="420"/>
        <item x="486"/>
        <item x="218"/>
        <item x="63"/>
        <item x="265"/>
        <item x="690"/>
        <item x="312"/>
        <item x="344"/>
        <item x="708"/>
        <item x="25"/>
        <item x="235"/>
        <item x="249"/>
        <item x="500"/>
        <item x="501"/>
        <item x="192"/>
        <item x="438"/>
        <item x="219"/>
        <item x="573"/>
        <item x="706"/>
        <item x="350"/>
        <item x="584"/>
        <item x="108"/>
        <item x="514"/>
        <item x="689"/>
        <item x="118"/>
        <item x="443"/>
        <item x="726"/>
        <item x="272"/>
        <item x="175"/>
        <item x="460"/>
        <item x="242"/>
        <item x="273"/>
        <item x="345"/>
        <item x="382"/>
        <item x="233"/>
        <item x="348"/>
        <item x="122"/>
        <item x="571"/>
        <item x="230"/>
        <item x="162"/>
        <item x="633"/>
        <item x="252"/>
        <item x="304"/>
        <item x="505"/>
        <item x="182"/>
        <item x="533"/>
        <item x="569"/>
        <item x="260"/>
        <item x="142"/>
        <item x="73"/>
        <item x="257"/>
        <item x="549"/>
        <item x="358"/>
        <item x="303"/>
        <item x="423"/>
        <item x="144"/>
        <item x="2"/>
        <item x="266"/>
        <item x="107"/>
        <item x="26"/>
        <item x="648"/>
        <item x="407"/>
        <item x="462"/>
        <item x="187"/>
        <item x="374"/>
        <item x="623"/>
        <item x="457"/>
        <item x="171"/>
        <item x="620"/>
        <item x="707"/>
        <item x="269"/>
        <item x="473"/>
        <item x="671"/>
        <item x="510"/>
        <item x="21"/>
        <item x="469"/>
        <item x="298"/>
        <item x="614"/>
        <item x="378"/>
        <item x="678"/>
        <item x="130"/>
        <item x="80"/>
        <item x="592"/>
        <item x="308"/>
        <item x="224"/>
        <item x="637"/>
        <item x="180"/>
        <item x="724"/>
        <item x="341"/>
        <item x="565"/>
        <item x="354"/>
        <item x="535"/>
        <item x="465"/>
        <item x="676"/>
        <item x="669"/>
        <item x="530"/>
        <item x="492"/>
        <item x="656"/>
        <item x="325"/>
        <item x="22"/>
        <item x="697"/>
        <item x="450"/>
        <item x="615"/>
        <item x="43"/>
        <item x="349"/>
        <item x="411"/>
        <item x="437"/>
        <item x="429"/>
        <item x="61"/>
        <item x="618"/>
        <item x="271"/>
        <item x="395"/>
        <item x="289"/>
        <item x="634"/>
        <item x="210"/>
        <item x="679"/>
        <item x="0"/>
        <item x="560"/>
        <item x="283"/>
        <item x="316"/>
        <item x="589"/>
        <item x="570"/>
        <item x="452"/>
        <item x="264"/>
        <item x="231"/>
        <item x="709"/>
        <item x="647"/>
        <item x="409"/>
        <item x="27"/>
        <item x="524"/>
        <item x="646"/>
        <item x="663"/>
        <item x="158"/>
        <item x="600"/>
        <item x="557"/>
        <item x="714"/>
        <item x="313"/>
        <item x="665"/>
        <item x="150"/>
        <item x="572"/>
        <item x="362"/>
        <item x="721"/>
        <item x="168"/>
        <item x="609"/>
        <item x="19"/>
        <item x="48"/>
        <item x="393"/>
        <item x="585"/>
        <item x="111"/>
        <item x="315"/>
        <item x="541"/>
        <item x="397"/>
        <item x="255"/>
        <item x="657"/>
        <item x="173"/>
        <item x="506"/>
        <item x="205"/>
        <item x="424"/>
        <item x="221"/>
        <item x="447"/>
        <item x="309"/>
        <item x="216"/>
        <item x="208"/>
        <item x="448"/>
        <item x="161"/>
        <item x="225"/>
        <item x="521"/>
        <item x="258"/>
        <item x="20"/>
        <item x="680"/>
        <item x="54"/>
        <item x="268"/>
        <item x="197"/>
        <item x="245"/>
        <item x="520"/>
        <item x="69"/>
        <item x="4"/>
        <item x="502"/>
        <item x="79"/>
        <item x="702"/>
        <item x="135"/>
        <item x="687"/>
        <item x="159"/>
        <item x="720"/>
        <item x="503"/>
        <item x="57"/>
        <item x="661"/>
        <item x="314"/>
        <item x="522"/>
        <item x="100"/>
        <item x="132"/>
        <item x="725"/>
        <item x="183"/>
        <item x="121"/>
        <item x="484"/>
        <item x="641"/>
        <item x="191"/>
        <item x="712"/>
        <item x="622"/>
        <item x="718"/>
        <item x="220"/>
        <item x="551"/>
        <item x="593"/>
        <item x="381"/>
        <item x="606"/>
        <item x="576"/>
        <item x="13"/>
        <item x="32"/>
        <item x="17"/>
        <item x="51"/>
        <item x="579"/>
        <item x="580"/>
        <item x="236"/>
        <item x="99"/>
        <item x="5"/>
        <item x="337"/>
        <item x="388"/>
        <item x="716"/>
        <item x="11"/>
        <item x="490"/>
        <item x="239"/>
        <item x="293"/>
        <item x="561"/>
        <item x="35"/>
        <item x="459"/>
        <item x="372"/>
        <item x="18"/>
        <item x="693"/>
        <item x="621"/>
        <item x="227"/>
        <item x="204"/>
        <item x="55"/>
        <item x="432"/>
        <item x="435"/>
        <item x="7"/>
        <item x="630"/>
        <item x="554"/>
        <item x="212"/>
        <item x="40"/>
        <item x="104"/>
        <item x="677"/>
        <item x="703"/>
        <item x="295"/>
        <item x="544"/>
        <item x="318"/>
        <item x="467"/>
        <item x="12"/>
        <item x="543"/>
        <item x="145"/>
        <item x="575"/>
        <item x="115"/>
        <item x="531"/>
        <item x="509"/>
        <item x="336"/>
        <item x="152"/>
        <item x="453"/>
        <item x="427"/>
        <item x="367"/>
        <item x="203"/>
        <item x="60"/>
        <item x="276"/>
        <item x="14"/>
        <item x="672"/>
        <item x="559"/>
        <item x="147"/>
        <item x="439"/>
        <item x="463"/>
        <item x="497"/>
        <item x="347"/>
        <item x="1"/>
        <item x="431"/>
        <item x="119"/>
        <item x="433"/>
        <item x="53"/>
        <item x="15"/>
        <item x="195"/>
        <item x="586"/>
        <item x="263"/>
        <item x="355"/>
        <item x="346"/>
        <item x="512"/>
        <item x="59"/>
        <item x="498"/>
        <item x="248"/>
        <item x="563"/>
        <item x="487"/>
        <item x="441"/>
        <item x="616"/>
        <item x="636"/>
        <item x="256"/>
        <item x="126"/>
        <item x="129"/>
        <item x="445"/>
        <item x="296"/>
        <item x="430"/>
        <item x="475"/>
        <item x="226"/>
        <item x="556"/>
        <item x="185"/>
        <item x="534"/>
        <item x="650"/>
        <item x="8"/>
        <item x="383"/>
        <item x="281"/>
        <item x="664"/>
        <item x="356"/>
        <item x="92"/>
        <item x="102"/>
        <item x="581"/>
        <item x="307"/>
        <item x="547"/>
        <item x="402"/>
        <item x="588"/>
        <item x="10"/>
        <item x="416"/>
        <item x="106"/>
        <item x="170"/>
        <item x="667"/>
        <item x="375"/>
        <item x="96"/>
        <item x="398"/>
        <item x="596"/>
        <item x="287"/>
        <item x="44"/>
        <item x="199"/>
        <item x="643"/>
        <item x="97"/>
        <item x="250"/>
        <item x="597"/>
        <item x="619"/>
        <item x="704"/>
        <item x="207"/>
        <item x="610"/>
        <item x="45"/>
        <item x="414"/>
        <item x="390"/>
        <item x="399"/>
        <item x="456"/>
        <item x="109"/>
        <item x="241"/>
        <item x="605"/>
        <item x="290"/>
        <item x="688"/>
        <item x="330"/>
        <item x="474"/>
        <item x="373"/>
        <item x="655"/>
        <item x="114"/>
        <item x="564"/>
        <item x="444"/>
        <item x="50"/>
        <item x="237"/>
        <item x="305"/>
        <item x="602"/>
        <item x="338"/>
        <item x="87"/>
        <item x="489"/>
        <item x="723"/>
        <item x="352"/>
        <item x="169"/>
        <item x="326"/>
        <item x="412"/>
        <item x="529"/>
        <item x="582"/>
        <item x="507"/>
        <item x="400"/>
        <item x="38"/>
        <item x="455"/>
        <item x="611"/>
        <item x="78"/>
        <item x="91"/>
        <item x="685"/>
        <item x="595"/>
        <item x="105"/>
        <item x="515"/>
        <item x="396"/>
        <item x="434"/>
        <item x="638"/>
        <item x="550"/>
        <item x="81"/>
        <item x="359"/>
        <item x="607"/>
        <item x="683"/>
        <item x="692"/>
        <item x="329"/>
        <item x="323"/>
        <item x="94"/>
        <item x="421"/>
        <item x="472"/>
        <item x="217"/>
        <item x="365"/>
        <item x="140"/>
        <item x="134"/>
        <item x="480"/>
        <item x="635"/>
        <item x="342"/>
        <item x="508"/>
        <item x="645"/>
        <item x="640"/>
        <item x="278"/>
        <item x="380"/>
        <item x="311"/>
        <item x="483"/>
        <item x="71"/>
        <item x="310"/>
        <item x="612"/>
        <item x="292"/>
        <item x="454"/>
        <item x="196"/>
        <item x="29"/>
        <item x="653"/>
        <item x="357"/>
        <item x="163"/>
        <item x="377"/>
        <item x="470"/>
        <item x="253"/>
        <item x="625"/>
        <item x="321"/>
        <item x="24"/>
        <item x="9"/>
        <item x="39"/>
        <item x="89"/>
        <item x="660"/>
        <item x="270"/>
        <item x="567"/>
        <item x="112"/>
        <item x="327"/>
        <item x="394"/>
        <item x="42"/>
        <item x="577"/>
        <item x="181"/>
        <item x="324"/>
        <item x="141"/>
        <item x="491"/>
        <item x="319"/>
        <item x="722"/>
        <item x="332"/>
        <item x="695"/>
        <item x="228"/>
        <item x="449"/>
        <item x="644"/>
        <item x="3"/>
        <item x="428"/>
        <item x="351"/>
        <item x="651"/>
        <item x="188"/>
        <item x="369"/>
        <item x="343"/>
        <item x="179"/>
        <item x="160"/>
        <item x="331"/>
        <item x="136"/>
        <item x="422"/>
        <item x="322"/>
        <item x="587"/>
        <item x="558"/>
        <item x="174"/>
        <item x="317"/>
        <item x="166"/>
        <item x="719"/>
        <item x="499"/>
        <item x="70"/>
        <item x="274"/>
        <item x="601"/>
        <item x="286"/>
        <item x="88"/>
        <item x="302"/>
        <item x="590"/>
        <item x="62"/>
        <item x="178"/>
        <item x="670"/>
        <item x="403"/>
        <item x="518"/>
        <item x="165"/>
        <item x="440"/>
        <item x="566"/>
        <item x="244"/>
        <item x="705"/>
        <item x="628"/>
        <item x="626"/>
        <item x="446"/>
        <item x="291"/>
        <item x="65"/>
        <item x="545"/>
        <item x="157"/>
        <item x="482"/>
        <item x="176"/>
        <item x="578"/>
        <item x="138"/>
        <item x="488"/>
        <item x="387"/>
        <item x="137"/>
        <item x="186"/>
        <item x="624"/>
        <item x="599"/>
        <item x="128"/>
        <item x="58"/>
        <item x="259"/>
        <item x="202"/>
        <item x="555"/>
        <item x="328"/>
        <item x="458"/>
        <item x="700"/>
        <item x="485"/>
        <item x="538"/>
        <item x="98"/>
        <item x="419"/>
        <item x="361"/>
        <item x="262"/>
        <item x="478"/>
        <item x="68"/>
        <item x="117"/>
        <item x="306"/>
        <item x="392"/>
        <item x="320"/>
        <item x="691"/>
        <item x="684"/>
        <item x="511"/>
        <item x="391"/>
        <item x="234"/>
        <item x="110"/>
        <item x="552"/>
        <item x="659"/>
        <item x="604"/>
        <item x="591"/>
        <item x="370"/>
        <item x="553"/>
        <item x="200"/>
        <item x="82"/>
        <item x="715"/>
        <item x="198"/>
        <item x="36"/>
        <item x="539"/>
        <item x="339"/>
        <item x="516"/>
        <item x="33"/>
        <item x="238"/>
        <item x="340"/>
        <item x="713"/>
        <item x="189"/>
        <item x="642"/>
        <item x="47"/>
        <item x="654"/>
        <item x="280"/>
        <item x="282"/>
        <item x="526"/>
        <item x="658"/>
        <item x="464"/>
        <item x="546"/>
        <item x="711"/>
        <item x="284"/>
        <item x="275"/>
        <item x="389"/>
        <item x="279"/>
        <item x="652"/>
        <item x="401"/>
        <item x="149"/>
        <item x="436"/>
        <item x="167"/>
        <item x="368"/>
        <item x="425"/>
        <item x="417"/>
        <item x="209"/>
        <item x="466"/>
        <item x="267"/>
        <item x="666"/>
        <item x="471"/>
        <item x="405"/>
        <item x="632"/>
        <item x="451"/>
        <item x="206"/>
        <item x="701"/>
        <item x="246"/>
        <item x="461"/>
        <item x="116"/>
        <item x="379"/>
        <item x="674"/>
        <item x="479"/>
        <item x="613"/>
        <item x="76"/>
        <item x="49"/>
        <item x="243"/>
        <item x="74"/>
        <item x="519"/>
        <item x="717"/>
        <item x="52"/>
        <item x="360"/>
        <item x="84"/>
        <item x="72"/>
        <item x="125"/>
        <item x="668"/>
        <item x="67"/>
        <item x="364"/>
        <item x="46"/>
        <item x="90"/>
        <item x="334"/>
        <item x="254"/>
        <item x="113"/>
        <item x="123"/>
        <item x="222"/>
        <item x="297"/>
        <item x="215"/>
        <item x="28"/>
        <item x="481"/>
        <item x="143"/>
        <item x="603"/>
        <item x="85"/>
        <item x="631"/>
        <item x="513"/>
        <item x="728"/>
        <item x="727"/>
        <item x="418"/>
        <item x="698"/>
        <item x="608"/>
        <item x="23"/>
        <item x="673"/>
        <item x="363"/>
        <item x="406"/>
        <item x="494"/>
        <item x="540"/>
        <item x="93"/>
        <item x="101"/>
        <item x="194"/>
        <item x="542"/>
        <item x="151"/>
        <item x="75"/>
        <item x="426"/>
        <item x="371"/>
        <item x="662"/>
        <item x="583"/>
        <item x="525"/>
        <item x="184"/>
        <item x="617"/>
        <item x="146"/>
        <item x="37"/>
        <item x="251"/>
        <item x="495"/>
        <item x="675"/>
        <item x="214"/>
        <item x="574"/>
        <item x="56"/>
        <item x="300"/>
        <item x="120"/>
        <item x="627"/>
        <item x="496"/>
        <item x="155"/>
        <item x="413"/>
        <item x="568"/>
        <item x="699"/>
        <item x="139"/>
        <item x="193"/>
        <item x="504"/>
        <item x="277"/>
        <item x="468"/>
        <item x="247"/>
        <item x="694"/>
        <item x="415"/>
        <item x="156"/>
        <item x="681"/>
        <item x="34"/>
        <item x="211"/>
        <item x="124"/>
        <item x="240"/>
        <item t="default"/>
      </items>
    </pivotField>
    <pivotField numFmtId="1" showAll="0">
      <items count="4">
        <item x="1"/>
        <item x="0"/>
        <item x="2"/>
        <item t="default"/>
      </items>
    </pivotField>
    <pivotField showAll="0"/>
    <pivotField axis="axisCol" showAll="0" sortType="ascending">
      <items count="3">
        <item x="1"/>
        <item x="0"/>
        <item t="default"/>
      </items>
    </pivotField>
    <pivotField showAll="0"/>
    <pivotField showAll="0"/>
    <pivotField showAll="0">
      <items count="9">
        <item x="2"/>
        <item x="1"/>
        <item x="7"/>
        <item x="3"/>
        <item x="6"/>
        <item x="5"/>
        <item x="4"/>
        <item x="0"/>
        <item t="default"/>
      </items>
    </pivotField>
    <pivotField showAll="0"/>
    <pivotField showAll="0"/>
    <pivotField showAll="0" sortType="descending">
      <autoSortScope>
        <pivotArea dataOnly="0" outline="0" fieldPosition="0">
          <references count="1">
            <reference field="4294967294" count="1" selected="0">
              <x v="0"/>
            </reference>
          </references>
        </pivotArea>
      </autoSortScope>
    </pivotField>
    <pivotField showAll="0" sortType="ascending">
      <items count="11">
        <item x="2"/>
        <item x="3"/>
        <item x="0"/>
        <item x="4"/>
        <item x="5"/>
        <item x="7"/>
        <item x="1"/>
        <item x="8"/>
        <item x="6"/>
        <item x="9"/>
        <item t="default"/>
      </items>
      <autoSortScope>
        <pivotArea dataOnly="0" outline="0" fieldPosition="0">
          <references count="1">
            <reference field="4294967294" count="1" selected="0">
              <x v="0"/>
            </reference>
          </references>
        </pivotArea>
      </autoSortScope>
    </pivotField>
    <pivotField axis="axisRow" showAll="0" sortType="ascending">
      <items count="11">
        <item x="3"/>
        <item x="4"/>
        <item x="0"/>
        <item x="8"/>
        <item x="1"/>
        <item x="6"/>
        <item x="9"/>
        <item x="5"/>
        <item x="7"/>
        <item x="2"/>
        <item t="default"/>
      </items>
      <autoSortScope>
        <pivotArea dataOnly="0" outline="0" fieldPosition="0">
          <references count="1">
            <reference field="4294967294" count="1" selected="0">
              <x v="0"/>
            </reference>
          </references>
        </pivotArea>
      </autoSortScope>
    </pivotField>
    <pivotField dataField="1" numFmtId="164" showAll="0"/>
    <pivotField showAll="0"/>
    <pivotField showAll="0" defaultSubtotal="0"/>
    <pivotField showAll="0" defaultSubtotal="0"/>
    <pivotField showAll="0" defaultSubtotal="0">
      <items count="5">
        <item x="0"/>
        <item x="1"/>
        <item x="2"/>
        <item x="3"/>
        <item x="4"/>
      </items>
    </pivotField>
  </pivotFields>
  <rowFields count="1">
    <field x="11"/>
  </rowFields>
  <rowItems count="11">
    <i>
      <x v="3"/>
    </i>
    <i>
      <x v="5"/>
    </i>
    <i>
      <x v="9"/>
    </i>
    <i>
      <x v="7"/>
    </i>
    <i>
      <x/>
    </i>
    <i>
      <x v="2"/>
    </i>
    <i>
      <x v="8"/>
    </i>
    <i>
      <x v="6"/>
    </i>
    <i>
      <x v="4"/>
    </i>
    <i>
      <x v="1"/>
    </i>
    <i t="grand">
      <x/>
    </i>
  </rowItems>
  <colFields count="1">
    <field x="3"/>
  </colFields>
  <colItems count="3">
    <i>
      <x/>
    </i>
    <i>
      <x v="1"/>
    </i>
    <i t="grand">
      <x/>
    </i>
  </colItems>
  <dataFields count="1">
    <dataField name="Sum of Sales" fld="12" baseField="0" baseItem="0" numFmtId="164"/>
  </dataFields>
  <chartFormats count="10">
    <chartFormat chart="15" format="0" series="1">
      <pivotArea type="data" outline="0" fieldPosition="0">
        <references count="2">
          <reference field="4294967294" count="1" selected="0">
            <x v="0"/>
          </reference>
          <reference field="3" count="1" selected="0">
            <x v="0"/>
          </reference>
        </references>
      </pivotArea>
    </chartFormat>
    <chartFormat chart="15" format="1" series="1">
      <pivotArea type="data" outline="0" fieldPosition="0">
        <references count="2">
          <reference field="4294967294" count="1" selected="0">
            <x v="0"/>
          </reference>
          <reference field="3" count="1" selected="0">
            <x v="1"/>
          </reference>
        </references>
      </pivotArea>
    </chartFormat>
    <chartFormat chart="25" format="4" series="1">
      <pivotArea type="data" outline="0" fieldPosition="0">
        <references count="2">
          <reference field="4294967294" count="1" selected="0">
            <x v="0"/>
          </reference>
          <reference field="3" count="1" selected="0">
            <x v="0"/>
          </reference>
        </references>
      </pivotArea>
    </chartFormat>
    <chartFormat chart="25" format="5" series="1">
      <pivotArea type="data" outline="0" fieldPosition="0">
        <references count="2">
          <reference field="4294967294" count="1" selected="0">
            <x v="0"/>
          </reference>
          <reference field="3" count="1" selected="0">
            <x v="1"/>
          </reference>
        </references>
      </pivotArea>
    </chartFormat>
    <chartFormat chart="27" format="0" series="1">
      <pivotArea type="data" outline="0" fieldPosition="0">
        <references count="2">
          <reference field="4294967294" count="1" selected="0">
            <x v="0"/>
          </reference>
          <reference field="3" count="1" selected="0">
            <x v="0"/>
          </reference>
        </references>
      </pivotArea>
    </chartFormat>
    <chartFormat chart="27" format="1" series="1">
      <pivotArea type="data" outline="0" fieldPosition="0">
        <references count="2">
          <reference field="4294967294" count="1" selected="0">
            <x v="0"/>
          </reference>
          <reference field="3" count="1" selected="0">
            <x v="1"/>
          </reference>
        </references>
      </pivotArea>
    </chartFormat>
    <chartFormat chart="31" format="4" series="1">
      <pivotArea type="data" outline="0" fieldPosition="0">
        <references count="2">
          <reference field="4294967294" count="1" selected="0">
            <x v="0"/>
          </reference>
          <reference field="3" count="1" selected="0">
            <x v="0"/>
          </reference>
        </references>
      </pivotArea>
    </chartFormat>
    <chartFormat chart="31" format="5" series="1">
      <pivotArea type="data" outline="0" fieldPosition="0">
        <references count="2">
          <reference field="4294967294" count="1" selected="0">
            <x v="0"/>
          </reference>
          <reference field="3" count="1" selected="0">
            <x v="1"/>
          </reference>
        </references>
      </pivotArea>
    </chartFormat>
    <chartFormat chart="46" format="6" series="1">
      <pivotArea type="data" outline="0" fieldPosition="0">
        <references count="2">
          <reference field="4294967294" count="1" selected="0">
            <x v="0"/>
          </reference>
          <reference field="3" count="1" selected="0">
            <x v="0"/>
          </reference>
        </references>
      </pivotArea>
    </chartFormat>
    <chartFormat chart="46" format="7"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C1000706-A80B-4BF0-A810-E62E516532B8}" sourceName="Type">
  <pivotTables>
    <pivotTable tabId="17" name="TotalSalesOverTime"/>
    <pivotTable tabId="18" name="AverageSalesOverTime"/>
    <pivotTable tabId="20" name="StatebyState"/>
    <pivotTable tabId="22" name="CategorySales"/>
    <pivotTable tabId="24" name="SuburbSales"/>
    <pivotTable tabId="25" name="TypeSales"/>
    <pivotTable tabId="28" name="ManagerSales"/>
    <pivotTable tabId="29" name="BuyerSales"/>
    <pivotTable tabId="27" name="SparklineSalesAll"/>
    <pivotTable tabId="27" name="SparklineSalesOnline"/>
    <pivotTable tabId="27" name="SparklineSalesStore"/>
    <pivotTable tabId="31" name="PivotTable1"/>
  </pivotTables>
  <data>
    <tabular pivotCacheId="2084826429">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inancial_Year" xr10:uid="{392DF0B8-C4E0-4BE1-B4BD-4DAEAF766F04}" sourceName="Financial Year">
  <pivotTables>
    <pivotTable tabId="17" name="TotalSalesOverTime"/>
    <pivotTable tabId="18" name="AverageSalesOverTime"/>
    <pivotTable tabId="20" name="StatebyState"/>
    <pivotTable tabId="22" name="CategorySales"/>
    <pivotTable tabId="24" name="SuburbSales"/>
    <pivotTable tabId="25" name="TypeSales"/>
    <pivotTable tabId="28" name="ManagerSales"/>
    <pivotTable tabId="29" name="BuyerSales"/>
    <pivotTable tabId="27" name="SparklineSalesAll"/>
    <pivotTable tabId="27" name="SparklineSalesOnline"/>
    <pivotTable tabId="27" name="SparklineSalesStore"/>
    <pivotTable tabId="31" name="PivotTable1"/>
  </pivotTables>
  <data>
    <tabular pivotCacheId="2084826429">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A7D2AA7C-7962-47E8-8749-9E9C27974202}" sourceName="State">
  <pivotTables>
    <pivotTable tabId="17" name="TotalSalesOverTime"/>
    <pivotTable tabId="18" name="AverageSalesOverTime"/>
    <pivotTable tabId="22" name="CategorySales"/>
    <pivotTable tabId="29" name="BuyerSales"/>
    <pivotTable tabId="28" name="ManagerSales"/>
    <pivotTable tabId="20" name="StatebyState"/>
    <pivotTable tabId="24" name="SuburbSales"/>
    <pivotTable tabId="25" name="TypeSales"/>
    <pivotTable tabId="27" name="SparklineSalesAll"/>
    <pivotTable tabId="27" name="SparklineSalesOnline"/>
    <pivotTable tabId="27" name="SparklineSalesStore"/>
    <pivotTable tabId="31" name="PivotTable1"/>
  </pivotTables>
  <data>
    <tabular pivotCacheId="2084826429">
      <items count="8">
        <i x="2" s="1"/>
        <i x="1" s="1"/>
        <i x="7" s="1"/>
        <i x="3" s="1"/>
        <i x="6" s="1"/>
        <i x="5" s="1"/>
        <i x="4"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3FB8CC1-EB8D-4ABA-9490-F62336F5CF94}" sourceName="Category">
  <pivotTables>
    <pivotTable tabId="18" name="AverageSalesOverTime"/>
    <pivotTable tabId="22" name="CategorySales"/>
    <pivotTable tabId="29" name="BuyerSales"/>
    <pivotTable tabId="28" name="ManagerSales"/>
    <pivotTable tabId="20" name="StatebyState"/>
    <pivotTable tabId="24" name="SuburbSales"/>
    <pivotTable tabId="25" name="TypeSales"/>
    <pivotTable tabId="27" name="SparklineSalesAll"/>
    <pivotTable tabId="27" name="SparklineSalesOnline"/>
    <pivotTable tabId="27" name="SparklineSalesStore"/>
    <pivotTable tabId="17" name="TotalSalesOverTime"/>
    <pivotTable tabId="31" name="PivotTable1"/>
  </pivotTables>
  <data>
    <tabular pivotCacheId="2084826429">
      <items count="10">
        <i x="2" s="1"/>
        <i x="3" s="1"/>
        <i x="0" s="1"/>
        <i x="4" s="1"/>
        <i x="5" s="1"/>
        <i x="7" s="1"/>
        <i x="1" s="1"/>
        <i x="8" s="1"/>
        <i x="6" s="1"/>
        <i x="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xr10:uid="{0ADA59B9-9770-4FF2-8FBE-F368A89951E7}" cache="Slicer_Type" caption="Type" style="SlicerStyleLight3" rowHeight="241300"/>
  <slicer name="Financial Year" xr10:uid="{D2AC0BC8-185D-499B-BD45-5C320BFEA89A}" cache="Slicer_Financial_Year" caption="Financial Year" style="SlicerStyleLight3" rowHeight="241300"/>
  <slicer name="State" xr10:uid="{ABEEDB00-3081-4CA0-B02B-38ADBFC88048}" cache="Slicer_State" caption="State" style="SlicerStyleLight3" rowHeight="241300"/>
  <slicer name="Category" xr10:uid="{94293FFF-A962-42DE-9D54-090FF48669DF}" cache="Slicer_Category" caption="Category" startItem="3" style="SlicerStyleLight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8295B33-ACD9-4E30-8F1D-AB16443C12C7}" name="Data3" displayName="Data3" ref="A1:M4506" totalsRowShown="0">
  <autoFilter ref="A1:M4506" xr:uid="{68295B33-ACD9-4E30-8F1D-AB16443C12C7}"/>
  <tableColumns count="13">
    <tableColumn id="1" xr3:uid="{3DC68603-2899-4E1F-ACAC-2E233AB49707}" name="Date" dataDxfId="9"/>
    <tableColumn id="12" xr3:uid="{2CD9A998-B991-4717-BDB9-910C6C95B707}" name="Financial Year" dataDxfId="8">
      <calculatedColumnFormula>IF(MONTH(A2)&gt;=7,YEAR(A2)+1,YEAR(A2))</calculatedColumnFormula>
    </tableColumn>
    <tableColumn id="2" xr3:uid="{0A6FDEBF-6114-466C-B68C-4E86D770AAD1}" name="Financial Year2" dataDxfId="7">
      <calculatedColumnFormula>IF(MONTH(A2) &gt;= 7, YEAR(A2) &amp; "-" &amp; YEAR(A2) + 1, YEAR(A2) - 1 &amp; "-" &amp; YEAR(A2))</calculatedColumnFormula>
    </tableColumn>
    <tableColumn id="3" xr3:uid="{371D613B-2DF8-43A6-A061-C11E49A5E083}" name="Type"/>
    <tableColumn id="4" xr3:uid="{23D68E06-18CB-4E66-A372-D9906BF3FF60}" name="Suburb"/>
    <tableColumn id="13" xr3:uid="{2FC1CB1E-F722-4679-A9F7-9ACC29C746C7}" name="Full State" dataDxfId="6">
      <calculatedColumnFormula>IF(G2="WA","Western Australia",
IF(G2="NSW","New South Wales",
IF(G2="QLD","Queensland",
IF(G2="VIC","Victoria",
IF(G2="TAS","Tasmania",
IF(G2="SA","South Australia",
IF(G2="NT","Northern Territory",
IF(G2="ACT","Australian Capital Territory",G2))))))))</calculatedColumnFormula>
    </tableColumn>
    <tableColumn id="5" xr3:uid="{AC9BD1B0-B515-4D4C-928E-4023EDED02B6}" name="State"/>
    <tableColumn id="6" xr3:uid="{8D5949C4-E05F-46A5-B3AC-912566DB123F}" name="Postcode"/>
    <tableColumn id="7" xr3:uid="{6CAA603F-720F-4F59-BB03-A48CDED46C37}" name="Country"/>
    <tableColumn id="8" xr3:uid="{519E70F9-958A-4221-9939-3C5FD839DA80}" name="Manager"/>
    <tableColumn id="9" xr3:uid="{6051A4D4-E91D-417D-B24E-D2A04472B6CB}" name="Category"/>
    <tableColumn id="10" xr3:uid="{418CAFD1-0058-4F0C-9547-B64062AC780C}" name="Buyer"/>
    <tableColumn id="11" xr3:uid="{7F3ACCCC-D003-4D4C-B49E-B161E7E8FCE8}" name="Sales" dataDxfId="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42C3F30-D1B2-0B4A-89C5-156BCBABA4B1}" name="Data" displayName="Data" ref="A1:N4506" totalsRowShown="0">
  <autoFilter ref="A1:N4506" xr:uid="{2543E320-D260-4B82-A1BC-CDACF818318A}"/>
  <sortState xmlns:xlrd2="http://schemas.microsoft.com/office/spreadsheetml/2017/richdata2" ref="A2:M4506">
    <sortCondition ref="M1:M4506"/>
  </sortState>
  <tableColumns count="14">
    <tableColumn id="1" xr3:uid="{F1DFA419-5DAC-1640-A827-993429411815}" name="Date" dataDxfId="4"/>
    <tableColumn id="12" xr3:uid="{7DB295A7-9B72-114E-B735-E429F07D5E96}" name="Financial Year" dataDxfId="3">
      <calculatedColumnFormula>IF(MONTH(A2)&gt;=7,YEAR(A2)+1,YEAR(A2))</calculatedColumnFormula>
    </tableColumn>
    <tableColumn id="2" xr3:uid="{7AAF1CEF-27F1-6B4F-B393-6D8A2C756E27}" name="Financial Year2" dataDxfId="2">
      <calculatedColumnFormula>IF(MONTH(A2) &gt;= 7, YEAR(A2) &amp; "-" &amp; YEAR(A2) + 1, YEAR(A2) - 1 &amp; "-" &amp; YEAR(A2))</calculatedColumnFormula>
    </tableColumn>
    <tableColumn id="3" xr3:uid="{0A083DB5-B499-EA4F-A1A1-000A8157E568}" name="Type"/>
    <tableColumn id="4" xr3:uid="{051D7397-29B3-8B41-9BDA-40C7B3DBF184}" name="Suburb"/>
    <tableColumn id="13" xr3:uid="{37EEA51A-49A4-9746-9F2E-51F674F100D5}" name="Full State" dataDxfId="1">
      <calculatedColumnFormula>IF(G2="WA","Western Australia",
IF(G2="NSW","New South Wales",
IF(G2="QLD","Queensland",
IF(G2="VIC","Victoria",
IF(G2="TAS","Tasmania",
IF(G2="SA","South Australia",
IF(G2="NT","Northern Territory",
IF(G2="ACT","Australian Capital Territory",G2))))))))</calculatedColumnFormula>
    </tableColumn>
    <tableColumn id="5" xr3:uid="{59C1DBDC-7C3B-6041-8586-C196A8FF1E3C}" name="State"/>
    <tableColumn id="6" xr3:uid="{4DB1274D-35DC-3B42-8CC0-17E54B828F5B}" name="Postcode"/>
    <tableColumn id="7" xr3:uid="{312BED45-8235-704C-8108-7F11C3D19A5E}" name="Country"/>
    <tableColumn id="8" xr3:uid="{1D959627-3B77-444F-8EBE-9AA8A34B0CD2}" name="Manager"/>
    <tableColumn id="9" xr3:uid="{112F5D7A-C903-3E44-9C8C-4DA5EEF7DB3E}" name="Category"/>
    <tableColumn id="10" xr3:uid="{7460E4C1-3FA2-444C-879F-2DCEE232BEB2}" name="Buyer"/>
    <tableColumn id="11" xr3:uid="{8B960FDC-6C37-B04A-A031-7DF7B960BF90}" name="Sales" dataDxfId="0"/>
    <tableColumn id="14" xr3:uid="{F8990344-3700-4C42-AEA9-5BC17011EF77}" name="Cou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Calibri-Cambria">
      <a:majorFont>
        <a:latin typeface="Calibri" panose="020F0502020204030204"/>
        <a:ea typeface=""/>
        <a:cs typeface=""/>
        <a:font script="Jpan" typeface="HGｺﾞｼｯｸM"/>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mbria" panose="02040503050406030204"/>
        <a:ea typeface=""/>
        <a:cs typeface=""/>
        <a:font script="Jpan" typeface="HG明朝B"/>
        <a:font script="Hang" typeface="맑은 고딕"/>
        <a:font script="Hans" typeface="黑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1B5F4-1505-4EF1-B09E-44FB2A18E03A}">
  <dimension ref="A1:M4506"/>
  <sheetViews>
    <sheetView zoomScale="120" zoomScaleNormal="120" workbookViewId="0">
      <selection activeCell="F17" sqref="F17"/>
    </sheetView>
  </sheetViews>
  <sheetFormatPr defaultColWidth="8.75" defaultRowHeight="14.25" x14ac:dyDescent="0.2"/>
  <cols>
    <col min="1" max="1" width="12.25" style="1" customWidth="1"/>
    <col min="2" max="2" width="17.25" style="4" customWidth="1"/>
    <col min="3" max="3" width="17.75" customWidth="1"/>
    <col min="4" max="4" width="14.5" customWidth="1"/>
    <col min="5" max="5" width="13.25" customWidth="1"/>
    <col min="6" max="6" width="21.75" customWidth="1"/>
    <col min="7" max="7" width="10.75" customWidth="1"/>
    <col min="8" max="8" width="9.25" customWidth="1"/>
    <col min="9" max="9" width="18.75" customWidth="1"/>
    <col min="10" max="10" width="24.25" customWidth="1"/>
    <col min="11" max="11" width="16.25" customWidth="1"/>
    <col min="12" max="12" width="14.375" bestFit="1" customWidth="1"/>
    <col min="13" max="13" width="15" customWidth="1"/>
  </cols>
  <sheetData>
    <row r="1" spans="1:13" x14ac:dyDescent="0.2">
      <c r="A1" s="1" t="s">
        <v>159</v>
      </c>
      <c r="B1" t="s">
        <v>0</v>
      </c>
      <c r="C1" t="s">
        <v>160</v>
      </c>
      <c r="D1" t="s">
        <v>158</v>
      </c>
      <c r="E1" t="s">
        <v>1</v>
      </c>
      <c r="F1" t="s">
        <v>161</v>
      </c>
      <c r="G1" t="s">
        <v>2</v>
      </c>
      <c r="H1" t="s">
        <v>3</v>
      </c>
      <c r="I1" t="s">
        <v>4</v>
      </c>
      <c r="J1" t="s">
        <v>5</v>
      </c>
      <c r="K1" t="s">
        <v>6</v>
      </c>
      <c r="L1" t="s">
        <v>7</v>
      </c>
      <c r="M1" t="s">
        <v>8</v>
      </c>
    </row>
    <row r="2" spans="1:13" x14ac:dyDescent="0.2">
      <c r="A2" s="2">
        <v>45110</v>
      </c>
      <c r="B2" s="3">
        <f>IF(MONTH(A2)&gt;=7,YEAR(A2)+1,YEAR(A2))</f>
        <v>2024</v>
      </c>
      <c r="C2" t="str">
        <f t="shared" ref="C2:C65" si="0">IF(MONTH(A2) &gt;= 7, YEAR(A2) &amp; "-" &amp; YEAR(A2) + 1, YEAR(A2) - 1 &amp; "-" &amp; YEAR(A2))</f>
        <v>2023-2024</v>
      </c>
      <c r="D2" t="s">
        <v>147</v>
      </c>
      <c r="F2" t="str">
        <f t="shared" ref="F2:F65" si="1">IF(G2="WA","Western Australia",
IF(G2="NSW","New South Wales",
IF(G2="QLD","Queensland",
IF(G2="VIC","Victoria",
IF(G2="TAS","Tasmania",
IF(G2="SA","South Australia",
IF(G2="NT","Northern Territory",
IF(G2="ACT","Australian Capital Territory",G2))))))))</f>
        <v>Western Australia</v>
      </c>
      <c r="G2" t="s">
        <v>48</v>
      </c>
      <c r="H2">
        <v>6021</v>
      </c>
      <c r="I2" t="s">
        <v>11</v>
      </c>
      <c r="J2" t="s">
        <v>49</v>
      </c>
      <c r="K2" t="s">
        <v>153</v>
      </c>
      <c r="L2" t="s">
        <v>16</v>
      </c>
      <c r="M2" s="5">
        <v>1</v>
      </c>
    </row>
    <row r="3" spans="1:13" x14ac:dyDescent="0.2">
      <c r="A3" s="2" t="s">
        <v>162</v>
      </c>
      <c r="B3" s="3" t="e">
        <f t="shared" ref="B3:B66" si="2">IF(MONTH(A3)&gt;=7,YEAR(A3)+1,YEAR(A3))</f>
        <v>#VALUE!</v>
      </c>
      <c r="C3" t="e">
        <f t="shared" si="0"/>
        <v>#VALUE!</v>
      </c>
      <c r="D3" t="s">
        <v>147</v>
      </c>
      <c r="E3" t="s">
        <v>67</v>
      </c>
      <c r="F3" t="str">
        <f t="shared" si="1"/>
        <v>New South Wales</v>
      </c>
      <c r="G3" t="s">
        <v>10</v>
      </c>
      <c r="I3" t="s">
        <v>11</v>
      </c>
      <c r="J3" t="s">
        <v>68</v>
      </c>
      <c r="K3" t="s">
        <v>149</v>
      </c>
      <c r="L3" t="s">
        <v>15</v>
      </c>
      <c r="M3" s="5">
        <v>1</v>
      </c>
    </row>
    <row r="4" spans="1:13" x14ac:dyDescent="0.2">
      <c r="A4" s="2">
        <v>45050</v>
      </c>
      <c r="B4" s="3">
        <f t="shared" si="2"/>
        <v>2023</v>
      </c>
      <c r="C4" t="str">
        <f t="shared" si="0"/>
        <v>2022-2023</v>
      </c>
      <c r="D4" t="s">
        <v>148</v>
      </c>
      <c r="E4" t="s">
        <v>79</v>
      </c>
      <c r="F4" t="str">
        <f t="shared" si="1"/>
        <v>Australian Capital Territory</v>
      </c>
      <c r="G4" t="s">
        <v>80</v>
      </c>
      <c r="H4">
        <v>2617</v>
      </c>
      <c r="I4" t="s">
        <v>11</v>
      </c>
      <c r="J4" t="s">
        <v>58</v>
      </c>
      <c r="K4" t="s">
        <v>149</v>
      </c>
      <c r="L4" t="s">
        <v>15</v>
      </c>
      <c r="M4" s="5">
        <v>1</v>
      </c>
    </row>
    <row r="5" spans="1:13" x14ac:dyDescent="0.2">
      <c r="A5" s="2">
        <v>45436</v>
      </c>
      <c r="B5" s="3">
        <f t="shared" si="2"/>
        <v>2024</v>
      </c>
      <c r="C5" t="str">
        <f t="shared" si="0"/>
        <v>2023-2024</v>
      </c>
      <c r="D5" t="s">
        <v>147</v>
      </c>
      <c r="E5" t="s">
        <v>107</v>
      </c>
      <c r="F5" t="str">
        <f t="shared" si="1"/>
        <v>Queensland</v>
      </c>
      <c r="G5" t="s">
        <v>35</v>
      </c>
      <c r="H5">
        <v>4220</v>
      </c>
      <c r="I5" t="s">
        <v>11</v>
      </c>
      <c r="J5" t="s">
        <v>104</v>
      </c>
      <c r="K5" t="s">
        <v>19</v>
      </c>
      <c r="L5" t="s">
        <v>23</v>
      </c>
      <c r="M5" s="5">
        <v>1</v>
      </c>
    </row>
    <row r="6" spans="1:13" x14ac:dyDescent="0.2">
      <c r="A6" s="2">
        <v>45170</v>
      </c>
      <c r="B6" s="3">
        <f t="shared" si="2"/>
        <v>2024</v>
      </c>
      <c r="C6" t="str">
        <f t="shared" si="0"/>
        <v>2023-2024</v>
      </c>
      <c r="D6" t="s">
        <v>147</v>
      </c>
      <c r="E6" t="s">
        <v>143</v>
      </c>
      <c r="F6" t="str">
        <f t="shared" si="1"/>
        <v>New South Wales</v>
      </c>
      <c r="G6" t="s">
        <v>10</v>
      </c>
      <c r="H6">
        <v>2154</v>
      </c>
      <c r="I6" t="s">
        <v>11</v>
      </c>
      <c r="J6" t="s">
        <v>27</v>
      </c>
      <c r="K6" t="s">
        <v>154</v>
      </c>
      <c r="L6" t="s">
        <v>14</v>
      </c>
      <c r="M6" s="5">
        <v>1</v>
      </c>
    </row>
    <row r="7" spans="1:13" x14ac:dyDescent="0.2">
      <c r="A7" s="2">
        <v>45208</v>
      </c>
      <c r="B7" s="3">
        <f t="shared" si="2"/>
        <v>2024</v>
      </c>
      <c r="C7" t="str">
        <f t="shared" si="0"/>
        <v>2023-2024</v>
      </c>
      <c r="D7" t="s">
        <v>147</v>
      </c>
      <c r="E7" t="s">
        <v>9</v>
      </c>
      <c r="F7" t="str">
        <f t="shared" si="1"/>
        <v>New South Wales</v>
      </c>
      <c r="G7" t="s">
        <v>10</v>
      </c>
      <c r="I7" t="s">
        <v>11</v>
      </c>
      <c r="J7" t="s">
        <v>12</v>
      </c>
      <c r="K7" t="s">
        <v>153</v>
      </c>
      <c r="L7" t="s">
        <v>16</v>
      </c>
      <c r="M7" s="5">
        <v>1</v>
      </c>
    </row>
    <row r="8" spans="1:13" x14ac:dyDescent="0.2">
      <c r="A8" s="2">
        <v>44968</v>
      </c>
      <c r="B8" s="3">
        <f t="shared" si="2"/>
        <v>2023</v>
      </c>
      <c r="C8" t="str">
        <f t="shared" si="0"/>
        <v>2022-2023</v>
      </c>
      <c r="D8" t="s">
        <v>147</v>
      </c>
      <c r="E8" t="s">
        <v>72</v>
      </c>
      <c r="F8" t="str">
        <f t="shared" si="1"/>
        <v>Western Australia</v>
      </c>
      <c r="G8" t="s">
        <v>48</v>
      </c>
      <c r="H8">
        <v>6010</v>
      </c>
      <c r="I8" t="s">
        <v>11</v>
      </c>
      <c r="J8" t="s">
        <v>49</v>
      </c>
      <c r="K8" t="s">
        <v>150</v>
      </c>
      <c r="L8" t="s">
        <v>18</v>
      </c>
      <c r="M8" s="5">
        <v>1</v>
      </c>
    </row>
    <row r="9" spans="1:13" x14ac:dyDescent="0.2">
      <c r="A9" s="2">
        <v>45228</v>
      </c>
      <c r="B9" s="3">
        <f t="shared" si="2"/>
        <v>2024</v>
      </c>
      <c r="C9" t="str">
        <f t="shared" si="0"/>
        <v>2023-2024</v>
      </c>
      <c r="D9" t="s">
        <v>147</v>
      </c>
      <c r="E9" t="s">
        <v>136</v>
      </c>
      <c r="F9" t="str">
        <f t="shared" si="1"/>
        <v>Victoria</v>
      </c>
      <c r="G9" t="s">
        <v>45</v>
      </c>
      <c r="H9">
        <v>3175</v>
      </c>
      <c r="I9" t="s">
        <v>11</v>
      </c>
      <c r="J9" t="s">
        <v>63</v>
      </c>
      <c r="K9" t="s">
        <v>149</v>
      </c>
      <c r="L9" t="s">
        <v>15</v>
      </c>
      <c r="M9" s="5">
        <v>1</v>
      </c>
    </row>
    <row r="10" spans="1:13" x14ac:dyDescent="0.2">
      <c r="A10" s="2">
        <v>45295</v>
      </c>
      <c r="B10" s="3">
        <f t="shared" si="2"/>
        <v>2024</v>
      </c>
      <c r="C10" t="str">
        <f t="shared" si="0"/>
        <v>2023-2024</v>
      </c>
      <c r="D10" t="s">
        <v>147</v>
      </c>
      <c r="E10" t="s">
        <v>118</v>
      </c>
      <c r="F10" t="str">
        <f t="shared" si="1"/>
        <v>New South Wales</v>
      </c>
      <c r="G10" t="s">
        <v>10</v>
      </c>
      <c r="H10">
        <v>2158</v>
      </c>
      <c r="I10" t="s">
        <v>11</v>
      </c>
      <c r="J10" t="s">
        <v>27</v>
      </c>
      <c r="K10" t="s">
        <v>154</v>
      </c>
      <c r="L10" t="s">
        <v>14</v>
      </c>
      <c r="M10" s="5">
        <v>1</v>
      </c>
    </row>
    <row r="11" spans="1:13" x14ac:dyDescent="0.2">
      <c r="A11" s="2">
        <v>45414</v>
      </c>
      <c r="B11" s="3">
        <f t="shared" si="2"/>
        <v>2024</v>
      </c>
      <c r="C11" t="str">
        <f t="shared" si="0"/>
        <v>2023-2024</v>
      </c>
      <c r="D11" t="s">
        <v>147</v>
      </c>
      <c r="E11" t="s">
        <v>112</v>
      </c>
      <c r="F11" t="str">
        <f t="shared" si="1"/>
        <v>Victoria</v>
      </c>
      <c r="G11" t="s">
        <v>45</v>
      </c>
      <c r="H11">
        <v>3076</v>
      </c>
      <c r="I11" t="s">
        <v>11</v>
      </c>
      <c r="J11" t="s">
        <v>46</v>
      </c>
      <c r="K11" t="s">
        <v>155</v>
      </c>
      <c r="L11" t="s">
        <v>20</v>
      </c>
      <c r="M11" s="5">
        <v>1</v>
      </c>
    </row>
    <row r="12" spans="1:13" x14ac:dyDescent="0.2">
      <c r="A12" s="2">
        <v>45307</v>
      </c>
      <c r="B12" s="3">
        <f t="shared" si="2"/>
        <v>2024</v>
      </c>
      <c r="C12" t="str">
        <f t="shared" si="0"/>
        <v>2023-2024</v>
      </c>
      <c r="D12" t="s">
        <v>147</v>
      </c>
      <c r="E12" t="s">
        <v>112</v>
      </c>
      <c r="F12" t="str">
        <f t="shared" si="1"/>
        <v>Victoria</v>
      </c>
      <c r="G12" t="s">
        <v>45</v>
      </c>
      <c r="H12">
        <v>3076</v>
      </c>
      <c r="I12" t="s">
        <v>11</v>
      </c>
      <c r="J12" t="s">
        <v>46</v>
      </c>
      <c r="K12" t="s">
        <v>153</v>
      </c>
      <c r="L12" t="s">
        <v>16</v>
      </c>
      <c r="M12" s="5">
        <v>1</v>
      </c>
    </row>
    <row r="13" spans="1:13" x14ac:dyDescent="0.2">
      <c r="A13" s="2" t="s">
        <v>163</v>
      </c>
      <c r="B13" s="3" t="e">
        <f t="shared" si="2"/>
        <v>#VALUE!</v>
      </c>
      <c r="C13" t="e">
        <f t="shared" si="0"/>
        <v>#VALUE!</v>
      </c>
      <c r="D13" t="s">
        <v>147</v>
      </c>
      <c r="E13" t="s">
        <v>114</v>
      </c>
      <c r="F13" t="str">
        <f t="shared" si="1"/>
        <v>Victoria</v>
      </c>
      <c r="G13" t="s">
        <v>45</v>
      </c>
      <c r="I13" t="s">
        <v>11</v>
      </c>
      <c r="J13" t="s">
        <v>60</v>
      </c>
      <c r="K13" t="s">
        <v>156</v>
      </c>
      <c r="L13" t="s">
        <v>17</v>
      </c>
      <c r="M13" s="5">
        <v>1</v>
      </c>
    </row>
    <row r="14" spans="1:13" x14ac:dyDescent="0.2">
      <c r="A14" s="2">
        <v>45240</v>
      </c>
      <c r="B14" s="3">
        <f t="shared" si="2"/>
        <v>2024</v>
      </c>
      <c r="C14" t="str">
        <f t="shared" si="0"/>
        <v>2023-2024</v>
      </c>
      <c r="D14" t="s">
        <v>147</v>
      </c>
      <c r="E14" t="s">
        <v>129</v>
      </c>
      <c r="F14" t="str">
        <f t="shared" si="1"/>
        <v>Tasmania</v>
      </c>
      <c r="G14" t="s">
        <v>70</v>
      </c>
      <c r="H14">
        <v>7010</v>
      </c>
      <c r="I14" t="s">
        <v>11</v>
      </c>
      <c r="J14" t="s">
        <v>71</v>
      </c>
      <c r="K14" t="s">
        <v>153</v>
      </c>
      <c r="L14" t="s">
        <v>16</v>
      </c>
      <c r="M14" s="5">
        <v>1</v>
      </c>
    </row>
    <row r="15" spans="1:13" x14ac:dyDescent="0.2">
      <c r="A15" s="2">
        <v>45200</v>
      </c>
      <c r="B15" s="3">
        <f t="shared" si="2"/>
        <v>2024</v>
      </c>
      <c r="C15" t="str">
        <f t="shared" si="0"/>
        <v>2023-2024</v>
      </c>
      <c r="D15" t="s">
        <v>147</v>
      </c>
      <c r="E15" t="s">
        <v>92</v>
      </c>
      <c r="F15" t="str">
        <f t="shared" si="1"/>
        <v>Queensland</v>
      </c>
      <c r="G15" t="s">
        <v>35</v>
      </c>
      <c r="H15">
        <v>4068</v>
      </c>
      <c r="I15" t="s">
        <v>11</v>
      </c>
      <c r="J15" t="s">
        <v>43</v>
      </c>
      <c r="K15" t="s">
        <v>149</v>
      </c>
      <c r="L15" t="s">
        <v>15</v>
      </c>
      <c r="M15" s="5">
        <v>1</v>
      </c>
    </row>
    <row r="16" spans="1:13" x14ac:dyDescent="0.2">
      <c r="A16" s="2">
        <v>45255</v>
      </c>
      <c r="B16" s="3">
        <f t="shared" si="2"/>
        <v>2024</v>
      </c>
      <c r="C16" t="str">
        <f t="shared" si="0"/>
        <v>2023-2024</v>
      </c>
      <c r="D16" t="s">
        <v>147</v>
      </c>
      <c r="E16" t="s">
        <v>109</v>
      </c>
      <c r="F16" t="str">
        <f t="shared" si="1"/>
        <v>New South Wales</v>
      </c>
      <c r="G16" t="s">
        <v>10</v>
      </c>
      <c r="H16">
        <v>2480</v>
      </c>
      <c r="I16" t="s">
        <v>11</v>
      </c>
      <c r="J16" t="s">
        <v>68</v>
      </c>
      <c r="K16" t="s">
        <v>149</v>
      </c>
      <c r="L16" t="s">
        <v>15</v>
      </c>
      <c r="M16" s="5">
        <v>1</v>
      </c>
    </row>
    <row r="17" spans="1:13" x14ac:dyDescent="0.2">
      <c r="A17" s="2">
        <v>45268</v>
      </c>
      <c r="B17" s="3">
        <f t="shared" si="2"/>
        <v>2024</v>
      </c>
      <c r="C17" t="str">
        <f t="shared" si="0"/>
        <v>2023-2024</v>
      </c>
      <c r="D17" t="s">
        <v>147</v>
      </c>
      <c r="E17" t="s">
        <v>87</v>
      </c>
      <c r="F17" t="str">
        <f t="shared" si="1"/>
        <v>New South Wales</v>
      </c>
      <c r="G17" t="s">
        <v>10</v>
      </c>
      <c r="H17">
        <v>2790</v>
      </c>
      <c r="I17" t="s">
        <v>11</v>
      </c>
      <c r="J17" t="s">
        <v>25</v>
      </c>
      <c r="K17" t="s">
        <v>149</v>
      </c>
      <c r="L17" t="s">
        <v>15</v>
      </c>
      <c r="M17" s="5">
        <v>1</v>
      </c>
    </row>
    <row r="18" spans="1:13" x14ac:dyDescent="0.2">
      <c r="A18" s="2">
        <v>44952</v>
      </c>
      <c r="B18" s="3">
        <f t="shared" si="2"/>
        <v>2023</v>
      </c>
      <c r="C18" t="str">
        <f t="shared" si="0"/>
        <v>2022-2023</v>
      </c>
      <c r="D18" t="s">
        <v>147</v>
      </c>
      <c r="E18" t="s">
        <v>139</v>
      </c>
      <c r="F18" t="str">
        <f t="shared" si="1"/>
        <v>New South Wales</v>
      </c>
      <c r="G18" t="s">
        <v>10</v>
      </c>
      <c r="H18">
        <v>2020</v>
      </c>
      <c r="I18" t="s">
        <v>11</v>
      </c>
      <c r="J18" t="s">
        <v>12</v>
      </c>
      <c r="K18" t="s">
        <v>155</v>
      </c>
      <c r="L18" t="s">
        <v>20</v>
      </c>
      <c r="M18" s="5">
        <v>1</v>
      </c>
    </row>
    <row r="19" spans="1:13" x14ac:dyDescent="0.2">
      <c r="A19" s="2">
        <v>45202</v>
      </c>
      <c r="B19" s="3">
        <f t="shared" si="2"/>
        <v>2024</v>
      </c>
      <c r="C19" t="str">
        <f t="shared" si="0"/>
        <v>2023-2024</v>
      </c>
      <c r="D19" t="s">
        <v>148</v>
      </c>
      <c r="E19" t="s">
        <v>47</v>
      </c>
      <c r="F19" t="str">
        <f t="shared" si="1"/>
        <v>Western Australia</v>
      </c>
      <c r="G19" t="s">
        <v>48</v>
      </c>
      <c r="H19">
        <v>6030</v>
      </c>
      <c r="I19" t="s">
        <v>11</v>
      </c>
      <c r="J19" t="s">
        <v>49</v>
      </c>
      <c r="K19" t="s">
        <v>154</v>
      </c>
      <c r="L19" t="s">
        <v>14</v>
      </c>
      <c r="M19" s="5">
        <v>1</v>
      </c>
    </row>
    <row r="20" spans="1:13" x14ac:dyDescent="0.2">
      <c r="A20" s="2">
        <v>45220</v>
      </c>
      <c r="B20" s="3">
        <f t="shared" si="2"/>
        <v>2024</v>
      </c>
      <c r="C20" t="str">
        <f t="shared" si="0"/>
        <v>2023-2024</v>
      </c>
      <c r="D20" t="s">
        <v>148</v>
      </c>
      <c r="E20" t="s">
        <v>47</v>
      </c>
      <c r="F20" t="str">
        <f t="shared" si="1"/>
        <v>Western Australia</v>
      </c>
      <c r="G20" t="s">
        <v>48</v>
      </c>
      <c r="H20">
        <v>6030</v>
      </c>
      <c r="I20" t="s">
        <v>11</v>
      </c>
      <c r="J20" t="s">
        <v>49</v>
      </c>
      <c r="K20" t="s">
        <v>154</v>
      </c>
      <c r="L20" t="s">
        <v>14</v>
      </c>
      <c r="M20" s="5">
        <v>1</v>
      </c>
    </row>
    <row r="21" spans="1:13" x14ac:dyDescent="0.2">
      <c r="A21" s="2">
        <v>45138</v>
      </c>
      <c r="B21" s="3">
        <f t="shared" si="2"/>
        <v>2024</v>
      </c>
      <c r="C21" t="str">
        <f t="shared" si="0"/>
        <v>2023-2024</v>
      </c>
      <c r="D21" t="s">
        <v>147</v>
      </c>
      <c r="E21" t="s">
        <v>134</v>
      </c>
      <c r="F21" t="str">
        <f t="shared" si="1"/>
        <v>Queensland</v>
      </c>
      <c r="G21" t="s">
        <v>35</v>
      </c>
      <c r="H21">
        <v>4825</v>
      </c>
      <c r="I21" t="s">
        <v>11</v>
      </c>
      <c r="J21" t="s">
        <v>36</v>
      </c>
      <c r="K21" t="s">
        <v>152</v>
      </c>
      <c r="L21" t="s">
        <v>13</v>
      </c>
      <c r="M21" s="5">
        <v>1</v>
      </c>
    </row>
    <row r="22" spans="1:13" x14ac:dyDescent="0.2">
      <c r="A22" s="2">
        <v>45162</v>
      </c>
      <c r="B22" s="3">
        <f t="shared" si="2"/>
        <v>2024</v>
      </c>
      <c r="C22" t="str">
        <f t="shared" si="0"/>
        <v>2023-2024</v>
      </c>
      <c r="D22" t="s">
        <v>147</v>
      </c>
      <c r="E22" t="s">
        <v>31</v>
      </c>
      <c r="F22" t="str">
        <f t="shared" si="1"/>
        <v>South Australia</v>
      </c>
      <c r="G22" t="s">
        <v>32</v>
      </c>
      <c r="H22">
        <v>5168</v>
      </c>
      <c r="I22" t="s">
        <v>11</v>
      </c>
      <c r="J22" t="s">
        <v>33</v>
      </c>
      <c r="K22" t="s">
        <v>154</v>
      </c>
      <c r="L22" t="s">
        <v>14</v>
      </c>
      <c r="M22" s="5">
        <v>1</v>
      </c>
    </row>
    <row r="23" spans="1:13" x14ac:dyDescent="0.2">
      <c r="A23" s="2">
        <v>45068</v>
      </c>
      <c r="B23" s="3">
        <f t="shared" si="2"/>
        <v>2023</v>
      </c>
      <c r="C23" t="str">
        <f t="shared" si="0"/>
        <v>2022-2023</v>
      </c>
      <c r="D23" t="s">
        <v>147</v>
      </c>
      <c r="E23" t="s">
        <v>132</v>
      </c>
      <c r="F23" t="str">
        <f t="shared" si="1"/>
        <v>New South Wales</v>
      </c>
      <c r="G23" t="s">
        <v>10</v>
      </c>
      <c r="H23">
        <v>2800</v>
      </c>
      <c r="I23" t="s">
        <v>11</v>
      </c>
      <c r="J23" t="s">
        <v>25</v>
      </c>
      <c r="K23" t="s">
        <v>155</v>
      </c>
      <c r="L23" t="s">
        <v>20</v>
      </c>
      <c r="M23" s="5">
        <v>1</v>
      </c>
    </row>
    <row r="24" spans="1:13" x14ac:dyDescent="0.2">
      <c r="A24" s="2">
        <v>45093</v>
      </c>
      <c r="B24" s="3">
        <f t="shared" si="2"/>
        <v>2023</v>
      </c>
      <c r="C24" t="str">
        <f t="shared" si="0"/>
        <v>2022-2023</v>
      </c>
      <c r="D24" t="s">
        <v>147</v>
      </c>
      <c r="E24" t="s">
        <v>98</v>
      </c>
      <c r="F24" t="str">
        <f t="shared" si="1"/>
        <v>Victoria</v>
      </c>
      <c r="G24" t="s">
        <v>45</v>
      </c>
      <c r="H24">
        <v>3429</v>
      </c>
      <c r="I24" t="s">
        <v>11</v>
      </c>
      <c r="J24" t="s">
        <v>60</v>
      </c>
      <c r="K24" t="s">
        <v>154</v>
      </c>
      <c r="L24" t="s">
        <v>14</v>
      </c>
      <c r="M24" s="5">
        <v>1</v>
      </c>
    </row>
    <row r="25" spans="1:13" x14ac:dyDescent="0.2">
      <c r="A25" s="2">
        <v>45609</v>
      </c>
      <c r="B25" s="3">
        <f t="shared" si="2"/>
        <v>2025</v>
      </c>
      <c r="C25" t="str">
        <f t="shared" si="0"/>
        <v>2024-2025</v>
      </c>
      <c r="D25" t="s">
        <v>147</v>
      </c>
      <c r="E25" t="s">
        <v>82</v>
      </c>
      <c r="F25" t="str">
        <f t="shared" si="1"/>
        <v>Queensland</v>
      </c>
      <c r="G25" t="s">
        <v>35</v>
      </c>
      <c r="H25">
        <v>4012</v>
      </c>
      <c r="I25" t="s">
        <v>11</v>
      </c>
      <c r="J25" t="s">
        <v>43</v>
      </c>
      <c r="K25" t="s">
        <v>154</v>
      </c>
      <c r="L25" t="s">
        <v>14</v>
      </c>
      <c r="M25" s="5">
        <v>1</v>
      </c>
    </row>
    <row r="26" spans="1:13" x14ac:dyDescent="0.2">
      <c r="A26" s="2">
        <v>45413</v>
      </c>
      <c r="B26" s="3">
        <f t="shared" si="2"/>
        <v>2024</v>
      </c>
      <c r="C26" t="str">
        <f t="shared" si="0"/>
        <v>2023-2024</v>
      </c>
      <c r="D26" t="s">
        <v>147</v>
      </c>
      <c r="E26" t="s">
        <v>61</v>
      </c>
      <c r="F26" t="str">
        <f t="shared" si="1"/>
        <v>New South Wales</v>
      </c>
      <c r="G26" t="s">
        <v>10</v>
      </c>
      <c r="H26">
        <v>2539</v>
      </c>
      <c r="I26" t="s">
        <v>11</v>
      </c>
      <c r="J26" t="s">
        <v>58</v>
      </c>
      <c r="K26" t="s">
        <v>150</v>
      </c>
      <c r="L26" t="s">
        <v>18</v>
      </c>
      <c r="M26" s="5">
        <v>1</v>
      </c>
    </row>
    <row r="27" spans="1:13" x14ac:dyDescent="0.2">
      <c r="A27" s="2">
        <v>45003</v>
      </c>
      <c r="B27" s="3">
        <f t="shared" si="2"/>
        <v>2023</v>
      </c>
      <c r="C27" t="str">
        <f t="shared" si="0"/>
        <v>2022-2023</v>
      </c>
      <c r="D27" t="s">
        <v>148</v>
      </c>
      <c r="E27" t="s">
        <v>122</v>
      </c>
      <c r="F27" t="str">
        <f t="shared" si="1"/>
        <v>New South Wales</v>
      </c>
      <c r="G27" t="s">
        <v>10</v>
      </c>
      <c r="H27">
        <v>2650</v>
      </c>
      <c r="I27" t="s">
        <v>11</v>
      </c>
      <c r="J27" t="s">
        <v>25</v>
      </c>
      <c r="K27" t="s">
        <v>150</v>
      </c>
      <c r="L27" t="s">
        <v>18</v>
      </c>
      <c r="M27" s="5">
        <v>1</v>
      </c>
    </row>
    <row r="28" spans="1:13" x14ac:dyDescent="0.2">
      <c r="A28" s="2">
        <v>45053</v>
      </c>
      <c r="B28" s="3">
        <f t="shared" si="2"/>
        <v>2023</v>
      </c>
      <c r="C28" t="str">
        <f t="shared" si="0"/>
        <v>2022-2023</v>
      </c>
      <c r="D28" t="s">
        <v>147</v>
      </c>
      <c r="E28" t="s">
        <v>111</v>
      </c>
      <c r="F28" t="str">
        <f t="shared" si="1"/>
        <v>New South Wales</v>
      </c>
      <c r="G28" t="s">
        <v>10</v>
      </c>
      <c r="H28">
        <v>2120</v>
      </c>
      <c r="I28" t="s">
        <v>11</v>
      </c>
      <c r="J28" t="s">
        <v>27</v>
      </c>
      <c r="K28" t="s">
        <v>156</v>
      </c>
      <c r="L28" t="s">
        <v>17</v>
      </c>
      <c r="M28" s="5">
        <v>1.47</v>
      </c>
    </row>
    <row r="29" spans="1:13" x14ac:dyDescent="0.2">
      <c r="A29" s="2">
        <v>45122</v>
      </c>
      <c r="B29" s="3">
        <f t="shared" si="2"/>
        <v>2024</v>
      </c>
      <c r="C29" t="str">
        <f t="shared" si="0"/>
        <v>2023-2024</v>
      </c>
      <c r="D29" t="s">
        <v>147</v>
      </c>
      <c r="E29" t="s">
        <v>135</v>
      </c>
      <c r="F29" t="str">
        <f t="shared" si="1"/>
        <v>Victoria</v>
      </c>
      <c r="G29" t="s">
        <v>45</v>
      </c>
      <c r="H29">
        <v>3550</v>
      </c>
      <c r="I29" t="s">
        <v>11</v>
      </c>
      <c r="J29" t="s">
        <v>60</v>
      </c>
      <c r="K29" t="s">
        <v>154</v>
      </c>
      <c r="L29" t="s">
        <v>14</v>
      </c>
      <c r="M29" s="5">
        <v>1.5</v>
      </c>
    </row>
    <row r="30" spans="1:13" x14ac:dyDescent="0.2">
      <c r="A30" s="2">
        <v>45597</v>
      </c>
      <c r="B30" s="3">
        <f t="shared" si="2"/>
        <v>2025</v>
      </c>
      <c r="C30" t="str">
        <f t="shared" si="0"/>
        <v>2024-2025</v>
      </c>
      <c r="D30" t="s">
        <v>147</v>
      </c>
      <c r="E30" t="s">
        <v>115</v>
      </c>
      <c r="F30" t="str">
        <f t="shared" si="1"/>
        <v>Western Australia</v>
      </c>
      <c r="G30" t="s">
        <v>48</v>
      </c>
      <c r="H30">
        <v>6280</v>
      </c>
      <c r="I30" t="s">
        <v>11</v>
      </c>
      <c r="J30" t="s">
        <v>94</v>
      </c>
      <c r="K30" t="s">
        <v>149</v>
      </c>
      <c r="L30" t="s">
        <v>15</v>
      </c>
      <c r="M30" s="5">
        <v>1.5</v>
      </c>
    </row>
    <row r="31" spans="1:13" x14ac:dyDescent="0.2">
      <c r="A31" s="2">
        <v>45403</v>
      </c>
      <c r="B31" s="3">
        <f t="shared" si="2"/>
        <v>2024</v>
      </c>
      <c r="C31" t="str">
        <f t="shared" si="0"/>
        <v>2023-2024</v>
      </c>
      <c r="D31" t="s">
        <v>147</v>
      </c>
      <c r="E31" t="s">
        <v>44</v>
      </c>
      <c r="F31" t="str">
        <f t="shared" si="1"/>
        <v>Victoria</v>
      </c>
      <c r="G31" t="s">
        <v>45</v>
      </c>
      <c r="H31">
        <v>3066</v>
      </c>
      <c r="I31" t="s">
        <v>11</v>
      </c>
      <c r="J31" t="s">
        <v>46</v>
      </c>
      <c r="K31" t="s">
        <v>153</v>
      </c>
      <c r="L31" t="s">
        <v>16</v>
      </c>
      <c r="M31" s="5">
        <v>1.5</v>
      </c>
    </row>
    <row r="32" spans="1:13" x14ac:dyDescent="0.2">
      <c r="A32" s="2">
        <v>44937</v>
      </c>
      <c r="B32" s="3">
        <f t="shared" si="2"/>
        <v>2023</v>
      </c>
      <c r="C32" t="str">
        <f t="shared" si="0"/>
        <v>2022-2023</v>
      </c>
      <c r="D32" t="s">
        <v>147</v>
      </c>
      <c r="E32" t="s">
        <v>41</v>
      </c>
      <c r="F32" t="str">
        <f t="shared" si="1"/>
        <v>New South Wales</v>
      </c>
      <c r="G32" t="s">
        <v>10</v>
      </c>
      <c r="H32">
        <v>2830</v>
      </c>
      <c r="I32" t="s">
        <v>11</v>
      </c>
      <c r="J32" t="s">
        <v>25</v>
      </c>
      <c r="K32" t="s">
        <v>153</v>
      </c>
      <c r="L32" t="s">
        <v>16</v>
      </c>
      <c r="M32" s="5">
        <v>1.5</v>
      </c>
    </row>
    <row r="33" spans="1:13" x14ac:dyDescent="0.2">
      <c r="A33" s="2">
        <v>44972</v>
      </c>
      <c r="B33" s="3">
        <f t="shared" si="2"/>
        <v>2023</v>
      </c>
      <c r="C33" t="str">
        <f t="shared" si="0"/>
        <v>2022-2023</v>
      </c>
      <c r="D33" t="s">
        <v>147</v>
      </c>
      <c r="E33" t="s">
        <v>92</v>
      </c>
      <c r="F33" t="str">
        <f t="shared" si="1"/>
        <v>Queensland</v>
      </c>
      <c r="G33" t="s">
        <v>35</v>
      </c>
      <c r="H33">
        <v>4068</v>
      </c>
      <c r="I33" t="s">
        <v>11</v>
      </c>
      <c r="J33" t="s">
        <v>43</v>
      </c>
      <c r="K33" t="s">
        <v>154</v>
      </c>
      <c r="L33" t="s">
        <v>14</v>
      </c>
      <c r="M33" s="5">
        <v>1.5</v>
      </c>
    </row>
    <row r="34" spans="1:13" x14ac:dyDescent="0.2">
      <c r="A34" s="2">
        <v>45201</v>
      </c>
      <c r="B34" s="3">
        <f t="shared" si="2"/>
        <v>2024</v>
      </c>
      <c r="C34" t="str">
        <f t="shared" si="0"/>
        <v>2023-2024</v>
      </c>
      <c r="D34" t="s">
        <v>147</v>
      </c>
      <c r="E34" t="s">
        <v>105</v>
      </c>
      <c r="F34" t="str">
        <f t="shared" si="1"/>
        <v>Victoria</v>
      </c>
      <c r="G34" t="s">
        <v>45</v>
      </c>
      <c r="H34">
        <v>3500</v>
      </c>
      <c r="I34" t="s">
        <v>11</v>
      </c>
      <c r="J34" t="s">
        <v>60</v>
      </c>
      <c r="K34" t="s">
        <v>153</v>
      </c>
      <c r="L34" t="s">
        <v>16</v>
      </c>
      <c r="M34" s="5">
        <v>1.5</v>
      </c>
    </row>
    <row r="35" spans="1:13" x14ac:dyDescent="0.2">
      <c r="A35" s="2">
        <v>45530</v>
      </c>
      <c r="B35" s="3">
        <f t="shared" si="2"/>
        <v>2025</v>
      </c>
      <c r="C35" t="str">
        <f t="shared" si="0"/>
        <v>2024-2025</v>
      </c>
      <c r="D35" t="s">
        <v>147</v>
      </c>
      <c r="E35" t="s">
        <v>101</v>
      </c>
      <c r="F35" t="str">
        <f t="shared" si="1"/>
        <v>Victoria</v>
      </c>
      <c r="G35" t="s">
        <v>45</v>
      </c>
      <c r="H35">
        <v>3131</v>
      </c>
      <c r="I35" t="s">
        <v>11</v>
      </c>
      <c r="J35" t="s">
        <v>63</v>
      </c>
      <c r="K35" t="s">
        <v>154</v>
      </c>
      <c r="L35" t="s">
        <v>14</v>
      </c>
      <c r="M35" s="5">
        <v>1.5</v>
      </c>
    </row>
    <row r="36" spans="1:13" x14ac:dyDescent="0.2">
      <c r="A36" s="2">
        <v>45654</v>
      </c>
      <c r="B36" s="3">
        <f t="shared" si="2"/>
        <v>2025</v>
      </c>
      <c r="C36" t="str">
        <f t="shared" si="0"/>
        <v>2024-2025</v>
      </c>
      <c r="D36" t="s">
        <v>147</v>
      </c>
      <c r="E36" t="s">
        <v>40</v>
      </c>
      <c r="F36" t="str">
        <f t="shared" si="1"/>
        <v>New South Wales</v>
      </c>
      <c r="G36" t="s">
        <v>10</v>
      </c>
      <c r="H36">
        <v>2116</v>
      </c>
      <c r="I36" t="s">
        <v>11</v>
      </c>
      <c r="J36" t="s">
        <v>27</v>
      </c>
      <c r="K36" t="s">
        <v>149</v>
      </c>
      <c r="L36" t="s">
        <v>15</v>
      </c>
      <c r="M36" s="5">
        <v>1.5</v>
      </c>
    </row>
    <row r="37" spans="1:13" x14ac:dyDescent="0.2">
      <c r="A37" s="2">
        <v>45217</v>
      </c>
      <c r="B37" s="3">
        <f t="shared" si="2"/>
        <v>2024</v>
      </c>
      <c r="C37" t="str">
        <f t="shared" si="0"/>
        <v>2023-2024</v>
      </c>
      <c r="D37" t="s">
        <v>147</v>
      </c>
      <c r="E37" t="s">
        <v>66</v>
      </c>
      <c r="F37" t="str">
        <f t="shared" si="1"/>
        <v>South Australia</v>
      </c>
      <c r="G37" t="s">
        <v>32</v>
      </c>
      <c r="H37">
        <v>5169</v>
      </c>
      <c r="I37" t="s">
        <v>11</v>
      </c>
      <c r="J37" t="s">
        <v>33</v>
      </c>
      <c r="K37" t="s">
        <v>154</v>
      </c>
      <c r="L37" t="s">
        <v>14</v>
      </c>
      <c r="M37" s="5">
        <v>1.5</v>
      </c>
    </row>
    <row r="38" spans="1:13" x14ac:dyDescent="0.2">
      <c r="A38" s="2">
        <v>45526</v>
      </c>
      <c r="B38" s="3">
        <f t="shared" si="2"/>
        <v>2025</v>
      </c>
      <c r="C38" t="str">
        <f t="shared" si="0"/>
        <v>2024-2025</v>
      </c>
      <c r="D38" t="s">
        <v>147</v>
      </c>
      <c r="E38" t="s">
        <v>59</v>
      </c>
      <c r="F38" t="str">
        <f t="shared" si="1"/>
        <v>Victoria</v>
      </c>
      <c r="G38" t="s">
        <v>45</v>
      </c>
      <c r="H38">
        <v>3280</v>
      </c>
      <c r="I38" t="s">
        <v>11</v>
      </c>
      <c r="J38" t="s">
        <v>60</v>
      </c>
      <c r="K38" t="s">
        <v>149</v>
      </c>
      <c r="L38" t="s">
        <v>15</v>
      </c>
      <c r="M38" s="5">
        <v>1.5</v>
      </c>
    </row>
    <row r="39" spans="1:13" x14ac:dyDescent="0.2">
      <c r="A39" s="2">
        <v>45629</v>
      </c>
      <c r="B39" s="3">
        <f t="shared" si="2"/>
        <v>2025</v>
      </c>
      <c r="C39" t="str">
        <f t="shared" si="0"/>
        <v>2024-2025</v>
      </c>
      <c r="D39" t="s">
        <v>147</v>
      </c>
      <c r="E39" t="s">
        <v>108</v>
      </c>
      <c r="F39" t="str">
        <f t="shared" si="1"/>
        <v>Victoria</v>
      </c>
      <c r="G39" t="s">
        <v>45</v>
      </c>
      <c r="H39">
        <v>3018</v>
      </c>
      <c r="I39" t="s">
        <v>11</v>
      </c>
      <c r="J39" t="s">
        <v>46</v>
      </c>
      <c r="K39" t="s">
        <v>154</v>
      </c>
      <c r="L39" t="s">
        <v>14</v>
      </c>
      <c r="M39" s="5">
        <v>1.57</v>
      </c>
    </row>
    <row r="40" spans="1:13" x14ac:dyDescent="0.2">
      <c r="A40" s="2">
        <v>45360</v>
      </c>
      <c r="B40" s="3">
        <f t="shared" si="2"/>
        <v>2024</v>
      </c>
      <c r="C40" t="str">
        <f t="shared" si="0"/>
        <v>2023-2024</v>
      </c>
      <c r="D40" t="s">
        <v>147</v>
      </c>
      <c r="E40" t="s">
        <v>138</v>
      </c>
      <c r="F40" t="str">
        <f t="shared" si="1"/>
        <v>Queensland</v>
      </c>
      <c r="G40" t="s">
        <v>35</v>
      </c>
      <c r="H40">
        <v>4558</v>
      </c>
      <c r="I40" t="s">
        <v>11</v>
      </c>
      <c r="J40" t="s">
        <v>120</v>
      </c>
      <c r="K40" t="s">
        <v>149</v>
      </c>
      <c r="L40" t="s">
        <v>15</v>
      </c>
      <c r="M40" s="5">
        <v>1.6</v>
      </c>
    </row>
    <row r="41" spans="1:13" x14ac:dyDescent="0.2">
      <c r="A41" s="2">
        <v>45415</v>
      </c>
      <c r="B41" s="3">
        <f t="shared" si="2"/>
        <v>2024</v>
      </c>
      <c r="C41" t="str">
        <f t="shared" si="0"/>
        <v>2023-2024</v>
      </c>
      <c r="D41" t="s">
        <v>147</v>
      </c>
      <c r="E41" t="s">
        <v>99</v>
      </c>
      <c r="F41" t="str">
        <f t="shared" si="1"/>
        <v>Victoria</v>
      </c>
      <c r="G41" t="s">
        <v>45</v>
      </c>
      <c r="H41">
        <v>3148</v>
      </c>
      <c r="I41" t="s">
        <v>11</v>
      </c>
      <c r="J41" t="s">
        <v>63</v>
      </c>
      <c r="K41" t="s">
        <v>153</v>
      </c>
      <c r="L41" t="s">
        <v>16</v>
      </c>
      <c r="M41" s="5">
        <v>1.71</v>
      </c>
    </row>
    <row r="42" spans="1:13" x14ac:dyDescent="0.2">
      <c r="A42" s="2">
        <v>45232</v>
      </c>
      <c r="B42" s="3">
        <f t="shared" si="2"/>
        <v>2024</v>
      </c>
      <c r="C42" t="str">
        <f t="shared" si="0"/>
        <v>2023-2024</v>
      </c>
      <c r="D42" t="s">
        <v>148</v>
      </c>
      <c r="E42" t="s">
        <v>114</v>
      </c>
      <c r="F42" t="str">
        <f t="shared" si="1"/>
        <v>Victoria</v>
      </c>
      <c r="G42" t="s">
        <v>45</v>
      </c>
      <c r="H42">
        <v>3551</v>
      </c>
      <c r="I42" t="s">
        <v>11</v>
      </c>
      <c r="J42" t="s">
        <v>60</v>
      </c>
      <c r="K42" t="s">
        <v>149</v>
      </c>
      <c r="L42" t="s">
        <v>15</v>
      </c>
      <c r="M42" s="5">
        <v>1.79</v>
      </c>
    </row>
    <row r="43" spans="1:13" x14ac:dyDescent="0.2">
      <c r="A43" s="2">
        <v>44967</v>
      </c>
      <c r="B43" s="3">
        <f t="shared" si="2"/>
        <v>2023</v>
      </c>
      <c r="C43" t="str">
        <f t="shared" si="0"/>
        <v>2022-2023</v>
      </c>
      <c r="D43" t="s">
        <v>147</v>
      </c>
      <c r="E43" t="s">
        <v>98</v>
      </c>
      <c r="F43" t="str">
        <f t="shared" si="1"/>
        <v>Victoria</v>
      </c>
      <c r="G43" t="s">
        <v>45</v>
      </c>
      <c r="H43">
        <v>3429</v>
      </c>
      <c r="I43" t="s">
        <v>11</v>
      </c>
      <c r="J43" t="s">
        <v>60</v>
      </c>
      <c r="K43" t="s">
        <v>154</v>
      </c>
      <c r="L43" t="s">
        <v>14</v>
      </c>
      <c r="M43" s="5">
        <v>1.8</v>
      </c>
    </row>
    <row r="44" spans="1:13" x14ac:dyDescent="0.2">
      <c r="A44" s="2">
        <v>45423</v>
      </c>
      <c r="B44" s="3">
        <f t="shared" si="2"/>
        <v>2024</v>
      </c>
      <c r="C44" t="str">
        <f t="shared" si="0"/>
        <v>2023-2024</v>
      </c>
      <c r="D44" t="s">
        <v>148</v>
      </c>
      <c r="E44" t="s">
        <v>122</v>
      </c>
      <c r="F44" t="str">
        <f t="shared" si="1"/>
        <v>New South Wales</v>
      </c>
      <c r="G44" t="s">
        <v>10</v>
      </c>
      <c r="H44">
        <v>2650</v>
      </c>
      <c r="I44" t="s">
        <v>11</v>
      </c>
      <c r="J44" t="s">
        <v>25</v>
      </c>
      <c r="K44" t="s">
        <v>149</v>
      </c>
      <c r="L44" t="s">
        <v>15</v>
      </c>
      <c r="M44" s="5">
        <v>1.8</v>
      </c>
    </row>
    <row r="45" spans="1:13" x14ac:dyDescent="0.2">
      <c r="A45" s="2">
        <v>45097</v>
      </c>
      <c r="B45" s="3">
        <f t="shared" si="2"/>
        <v>2023</v>
      </c>
      <c r="C45" t="str">
        <f t="shared" si="0"/>
        <v>2022-2023</v>
      </c>
      <c r="D45" t="s">
        <v>147</v>
      </c>
      <c r="E45" t="s">
        <v>139</v>
      </c>
      <c r="F45" t="str">
        <f t="shared" si="1"/>
        <v>New South Wales</v>
      </c>
      <c r="G45" t="s">
        <v>10</v>
      </c>
      <c r="H45">
        <v>2020</v>
      </c>
      <c r="I45" t="s">
        <v>11</v>
      </c>
      <c r="J45" t="s">
        <v>12</v>
      </c>
      <c r="K45" t="s">
        <v>157</v>
      </c>
      <c r="L45" t="s">
        <v>22</v>
      </c>
      <c r="M45" s="5">
        <v>1.89</v>
      </c>
    </row>
    <row r="46" spans="1:13" x14ac:dyDescent="0.2">
      <c r="A46" s="2">
        <v>45317</v>
      </c>
      <c r="B46" s="3">
        <f t="shared" si="2"/>
        <v>2024</v>
      </c>
      <c r="C46" t="str">
        <f t="shared" si="0"/>
        <v>2023-2024</v>
      </c>
      <c r="D46" t="s">
        <v>147</v>
      </c>
      <c r="E46" t="s">
        <v>132</v>
      </c>
      <c r="F46" t="str">
        <f t="shared" si="1"/>
        <v>New South Wales</v>
      </c>
      <c r="G46" t="s">
        <v>10</v>
      </c>
      <c r="H46">
        <v>2800</v>
      </c>
      <c r="I46" t="s">
        <v>11</v>
      </c>
      <c r="J46" t="s">
        <v>25</v>
      </c>
      <c r="K46" t="s">
        <v>156</v>
      </c>
      <c r="L46" t="s">
        <v>17</v>
      </c>
      <c r="M46" s="5">
        <v>1.9</v>
      </c>
    </row>
    <row r="47" spans="1:13" x14ac:dyDescent="0.2">
      <c r="A47" s="2">
        <v>45327</v>
      </c>
      <c r="B47" s="3">
        <f t="shared" si="2"/>
        <v>2024</v>
      </c>
      <c r="C47" t="str">
        <f t="shared" si="0"/>
        <v>2023-2024</v>
      </c>
      <c r="D47" t="s">
        <v>147</v>
      </c>
      <c r="E47" t="s">
        <v>99</v>
      </c>
      <c r="F47" t="str">
        <f t="shared" si="1"/>
        <v>Victoria</v>
      </c>
      <c r="G47" t="s">
        <v>45</v>
      </c>
      <c r="H47">
        <v>3148</v>
      </c>
      <c r="I47" t="s">
        <v>11</v>
      </c>
      <c r="J47" t="s">
        <v>63</v>
      </c>
      <c r="K47" t="s">
        <v>149</v>
      </c>
      <c r="L47" t="s">
        <v>15</v>
      </c>
      <c r="M47" s="5">
        <v>1.99</v>
      </c>
    </row>
    <row r="48" spans="1:13" x14ac:dyDescent="0.2">
      <c r="A48" s="2">
        <v>45588</v>
      </c>
      <c r="B48" s="3">
        <f t="shared" si="2"/>
        <v>2025</v>
      </c>
      <c r="C48" t="str">
        <f t="shared" si="0"/>
        <v>2024-2025</v>
      </c>
      <c r="D48" t="s">
        <v>147</v>
      </c>
      <c r="E48" t="s">
        <v>31</v>
      </c>
      <c r="F48" t="str">
        <f t="shared" si="1"/>
        <v>South Australia</v>
      </c>
      <c r="G48" t="s">
        <v>32</v>
      </c>
      <c r="H48">
        <v>5168</v>
      </c>
      <c r="I48" t="s">
        <v>11</v>
      </c>
      <c r="J48" t="s">
        <v>33</v>
      </c>
      <c r="K48" t="s">
        <v>155</v>
      </c>
      <c r="L48" t="s">
        <v>20</v>
      </c>
      <c r="M48" s="5">
        <v>1.99</v>
      </c>
    </row>
    <row r="49" spans="1:13" x14ac:dyDescent="0.2">
      <c r="A49" s="2">
        <v>45536</v>
      </c>
      <c r="B49" s="3">
        <f t="shared" si="2"/>
        <v>2025</v>
      </c>
      <c r="C49" t="str">
        <f t="shared" si="0"/>
        <v>2024-2025</v>
      </c>
      <c r="D49" t="s">
        <v>147</v>
      </c>
      <c r="E49" t="s">
        <v>83</v>
      </c>
      <c r="F49" t="str">
        <f t="shared" si="1"/>
        <v>New South Wales</v>
      </c>
      <c r="G49" t="s">
        <v>10</v>
      </c>
      <c r="H49">
        <v>2750</v>
      </c>
      <c r="I49" t="s">
        <v>11</v>
      </c>
      <c r="J49" t="s">
        <v>25</v>
      </c>
      <c r="K49" t="s">
        <v>19</v>
      </c>
      <c r="L49" t="s">
        <v>23</v>
      </c>
      <c r="M49" s="5">
        <v>1.99</v>
      </c>
    </row>
    <row r="50" spans="1:13" x14ac:dyDescent="0.2">
      <c r="A50" s="2">
        <v>44952</v>
      </c>
      <c r="B50" s="3">
        <f t="shared" si="2"/>
        <v>2023</v>
      </c>
      <c r="C50" t="str">
        <f t="shared" si="0"/>
        <v>2022-2023</v>
      </c>
      <c r="D50" t="s">
        <v>147</v>
      </c>
      <c r="E50" t="s">
        <v>34</v>
      </c>
      <c r="F50" t="str">
        <f t="shared" si="1"/>
        <v>Queensland</v>
      </c>
      <c r="G50" t="s">
        <v>35</v>
      </c>
      <c r="H50">
        <v>4802</v>
      </c>
      <c r="I50" t="s">
        <v>11</v>
      </c>
      <c r="J50" t="s">
        <v>36</v>
      </c>
      <c r="K50" t="s">
        <v>150</v>
      </c>
      <c r="L50" t="s">
        <v>18</v>
      </c>
      <c r="M50" s="5">
        <v>2</v>
      </c>
    </row>
    <row r="51" spans="1:13" x14ac:dyDescent="0.2">
      <c r="A51" s="2">
        <v>45139</v>
      </c>
      <c r="B51" s="3">
        <f t="shared" si="2"/>
        <v>2024</v>
      </c>
      <c r="C51" t="str">
        <f t="shared" si="0"/>
        <v>2023-2024</v>
      </c>
      <c r="D51" t="s">
        <v>147</v>
      </c>
      <c r="E51" t="s">
        <v>96</v>
      </c>
      <c r="F51" t="str">
        <f t="shared" si="1"/>
        <v>Western Australia</v>
      </c>
      <c r="G51" t="s">
        <v>48</v>
      </c>
      <c r="H51">
        <v>6330</v>
      </c>
      <c r="I51" t="s">
        <v>11</v>
      </c>
      <c r="J51" t="s">
        <v>94</v>
      </c>
      <c r="K51" t="s">
        <v>154</v>
      </c>
      <c r="L51" t="s">
        <v>14</v>
      </c>
      <c r="M51" s="5">
        <v>2</v>
      </c>
    </row>
    <row r="52" spans="1:13" x14ac:dyDescent="0.2">
      <c r="A52" s="2">
        <v>45217</v>
      </c>
      <c r="B52" s="3">
        <f t="shared" si="2"/>
        <v>2024</v>
      </c>
      <c r="C52" t="str">
        <f t="shared" si="0"/>
        <v>2023-2024</v>
      </c>
      <c r="D52" t="s">
        <v>147</v>
      </c>
      <c r="E52" t="s">
        <v>146</v>
      </c>
      <c r="F52" t="str">
        <f t="shared" si="1"/>
        <v>Victoria</v>
      </c>
      <c r="G52" t="s">
        <v>45</v>
      </c>
      <c r="H52">
        <v>3353</v>
      </c>
      <c r="I52" t="s">
        <v>11</v>
      </c>
      <c r="J52" t="s">
        <v>60</v>
      </c>
      <c r="K52" t="s">
        <v>154</v>
      </c>
      <c r="L52" t="s">
        <v>14</v>
      </c>
      <c r="M52" s="5">
        <v>2</v>
      </c>
    </row>
    <row r="53" spans="1:13" x14ac:dyDescent="0.2">
      <c r="A53" s="2">
        <v>45575</v>
      </c>
      <c r="B53" s="3">
        <f t="shared" si="2"/>
        <v>2025</v>
      </c>
      <c r="C53" t="str">
        <f t="shared" si="0"/>
        <v>2024-2025</v>
      </c>
      <c r="D53" t="s">
        <v>147</v>
      </c>
      <c r="E53" t="s">
        <v>107</v>
      </c>
      <c r="F53" t="str">
        <f t="shared" si="1"/>
        <v>Queensland</v>
      </c>
      <c r="G53" t="s">
        <v>35</v>
      </c>
      <c r="H53">
        <v>4220</v>
      </c>
      <c r="I53" t="s">
        <v>11</v>
      </c>
      <c r="J53" t="s">
        <v>104</v>
      </c>
      <c r="K53" t="s">
        <v>150</v>
      </c>
      <c r="L53" t="s">
        <v>18</v>
      </c>
      <c r="M53" s="5">
        <v>2</v>
      </c>
    </row>
    <row r="54" spans="1:13" x14ac:dyDescent="0.2">
      <c r="A54" s="2">
        <v>45344</v>
      </c>
      <c r="B54" s="3">
        <f t="shared" si="2"/>
        <v>2024</v>
      </c>
      <c r="C54" t="str">
        <f t="shared" si="0"/>
        <v>2023-2024</v>
      </c>
      <c r="D54" t="s">
        <v>147</v>
      </c>
      <c r="E54" t="s">
        <v>140</v>
      </c>
      <c r="F54" t="str">
        <f t="shared" si="1"/>
        <v>Tasmania</v>
      </c>
      <c r="G54" t="s">
        <v>70</v>
      </c>
      <c r="H54">
        <v>7320</v>
      </c>
      <c r="I54" t="s">
        <v>11</v>
      </c>
      <c r="J54" t="s">
        <v>71</v>
      </c>
      <c r="K54" t="s">
        <v>149</v>
      </c>
      <c r="L54" t="s">
        <v>15</v>
      </c>
      <c r="M54" s="5">
        <v>2</v>
      </c>
    </row>
    <row r="55" spans="1:13" x14ac:dyDescent="0.2">
      <c r="A55" s="2">
        <v>45203</v>
      </c>
      <c r="B55" s="3">
        <f t="shared" si="2"/>
        <v>2024</v>
      </c>
      <c r="C55" t="str">
        <f t="shared" si="0"/>
        <v>2023-2024</v>
      </c>
      <c r="D55" t="s">
        <v>147</v>
      </c>
      <c r="E55" t="s">
        <v>102</v>
      </c>
      <c r="F55" t="str">
        <f t="shared" si="1"/>
        <v>Queensland</v>
      </c>
      <c r="G55" t="s">
        <v>35</v>
      </c>
      <c r="H55">
        <v>4870</v>
      </c>
      <c r="I55" t="s">
        <v>11</v>
      </c>
      <c r="J55" t="s">
        <v>36</v>
      </c>
      <c r="K55" t="s">
        <v>153</v>
      </c>
      <c r="L55" t="s">
        <v>16</v>
      </c>
      <c r="M55" s="5">
        <v>2</v>
      </c>
    </row>
    <row r="56" spans="1:13" x14ac:dyDescent="0.2">
      <c r="A56" s="2">
        <v>45580</v>
      </c>
      <c r="B56" s="3">
        <f t="shared" si="2"/>
        <v>2025</v>
      </c>
      <c r="C56" t="str">
        <f t="shared" si="0"/>
        <v>2024-2025</v>
      </c>
      <c r="D56" t="s">
        <v>147</v>
      </c>
      <c r="E56" t="s">
        <v>57</v>
      </c>
      <c r="F56" t="str">
        <f t="shared" si="1"/>
        <v>New South Wales</v>
      </c>
      <c r="G56" t="s">
        <v>10</v>
      </c>
      <c r="H56">
        <v>2560</v>
      </c>
      <c r="I56" t="s">
        <v>11</v>
      </c>
      <c r="J56" t="s">
        <v>58</v>
      </c>
      <c r="K56" t="s">
        <v>153</v>
      </c>
      <c r="L56" t="s">
        <v>16</v>
      </c>
      <c r="M56" s="5">
        <v>2</v>
      </c>
    </row>
    <row r="57" spans="1:13" x14ac:dyDescent="0.2">
      <c r="A57" s="2">
        <v>45267</v>
      </c>
      <c r="B57" s="3">
        <f t="shared" si="2"/>
        <v>2024</v>
      </c>
      <c r="C57" t="str">
        <f t="shared" si="0"/>
        <v>2023-2024</v>
      </c>
      <c r="D57" t="s">
        <v>147</v>
      </c>
      <c r="E57" t="s">
        <v>99</v>
      </c>
      <c r="F57" t="str">
        <f t="shared" si="1"/>
        <v>Victoria</v>
      </c>
      <c r="G57" t="s">
        <v>45</v>
      </c>
      <c r="H57">
        <v>3148</v>
      </c>
      <c r="I57" t="s">
        <v>11</v>
      </c>
      <c r="J57" t="s">
        <v>63</v>
      </c>
      <c r="K57" t="s">
        <v>153</v>
      </c>
      <c r="L57" t="s">
        <v>16</v>
      </c>
      <c r="M57" s="5">
        <v>2</v>
      </c>
    </row>
    <row r="58" spans="1:13" x14ac:dyDescent="0.2">
      <c r="A58" s="2">
        <v>45164</v>
      </c>
      <c r="B58" s="3">
        <f t="shared" si="2"/>
        <v>2024</v>
      </c>
      <c r="C58" t="str">
        <f t="shared" si="0"/>
        <v>2023-2024</v>
      </c>
      <c r="D58" t="s">
        <v>147</v>
      </c>
      <c r="E58" t="s">
        <v>9</v>
      </c>
      <c r="F58" t="str">
        <f t="shared" si="1"/>
        <v>New South Wales</v>
      </c>
      <c r="G58" t="s">
        <v>10</v>
      </c>
      <c r="H58">
        <v>2067</v>
      </c>
      <c r="I58" t="s">
        <v>11</v>
      </c>
      <c r="J58" t="s">
        <v>12</v>
      </c>
      <c r="K58" t="s">
        <v>154</v>
      </c>
      <c r="L58" t="s">
        <v>14</v>
      </c>
      <c r="M58" s="5">
        <v>2</v>
      </c>
    </row>
    <row r="59" spans="1:13" x14ac:dyDescent="0.2">
      <c r="A59" s="2">
        <v>45225</v>
      </c>
      <c r="B59" s="3">
        <f t="shared" si="2"/>
        <v>2024</v>
      </c>
      <c r="C59" t="str">
        <f t="shared" si="0"/>
        <v>2023-2024</v>
      </c>
      <c r="D59" t="s">
        <v>148</v>
      </c>
      <c r="E59" t="s">
        <v>54</v>
      </c>
      <c r="F59" t="str">
        <f t="shared" si="1"/>
        <v>Victoria</v>
      </c>
      <c r="G59" t="s">
        <v>45</v>
      </c>
      <c r="H59">
        <v>3977</v>
      </c>
      <c r="I59" t="s">
        <v>11</v>
      </c>
      <c r="J59" t="s">
        <v>55</v>
      </c>
      <c r="K59" t="s">
        <v>19</v>
      </c>
      <c r="L59" t="s">
        <v>23</v>
      </c>
      <c r="M59" s="5">
        <v>2</v>
      </c>
    </row>
    <row r="60" spans="1:13" x14ac:dyDescent="0.2">
      <c r="A60" s="2">
        <v>45635</v>
      </c>
      <c r="B60" s="3">
        <f t="shared" si="2"/>
        <v>2025</v>
      </c>
      <c r="C60" t="str">
        <f t="shared" si="0"/>
        <v>2024-2025</v>
      </c>
      <c r="D60" t="s">
        <v>147</v>
      </c>
      <c r="E60" t="s">
        <v>41</v>
      </c>
      <c r="F60" t="str">
        <f t="shared" si="1"/>
        <v>New South Wales</v>
      </c>
      <c r="G60" t="s">
        <v>10</v>
      </c>
      <c r="H60">
        <v>2830</v>
      </c>
      <c r="I60" t="s">
        <v>11</v>
      </c>
      <c r="J60" t="s">
        <v>25</v>
      </c>
      <c r="K60" t="s">
        <v>151</v>
      </c>
      <c r="L60" t="s">
        <v>21</v>
      </c>
      <c r="M60" s="5">
        <v>2</v>
      </c>
    </row>
    <row r="61" spans="1:13" x14ac:dyDescent="0.2">
      <c r="A61" s="2">
        <v>45179</v>
      </c>
      <c r="B61" s="3">
        <f t="shared" si="2"/>
        <v>2024</v>
      </c>
      <c r="C61" t="str">
        <f t="shared" si="0"/>
        <v>2023-2024</v>
      </c>
      <c r="D61" t="s">
        <v>147</v>
      </c>
      <c r="E61" t="s">
        <v>41</v>
      </c>
      <c r="F61" t="str">
        <f t="shared" si="1"/>
        <v>New South Wales</v>
      </c>
      <c r="G61" t="s">
        <v>10</v>
      </c>
      <c r="H61">
        <v>2830</v>
      </c>
      <c r="I61" t="s">
        <v>11</v>
      </c>
      <c r="J61" t="s">
        <v>25</v>
      </c>
      <c r="K61" t="s">
        <v>149</v>
      </c>
      <c r="L61" t="s">
        <v>15</v>
      </c>
      <c r="M61" s="5">
        <v>2</v>
      </c>
    </row>
    <row r="62" spans="1:13" x14ac:dyDescent="0.2">
      <c r="A62" s="2">
        <v>45491</v>
      </c>
      <c r="B62" s="3">
        <f t="shared" si="2"/>
        <v>2025</v>
      </c>
      <c r="C62" t="str">
        <f t="shared" si="0"/>
        <v>2024-2025</v>
      </c>
      <c r="D62" t="s">
        <v>147</v>
      </c>
      <c r="E62" t="s">
        <v>41</v>
      </c>
      <c r="F62" t="str">
        <f t="shared" si="1"/>
        <v>New South Wales</v>
      </c>
      <c r="G62" t="s">
        <v>10</v>
      </c>
      <c r="H62">
        <v>2830</v>
      </c>
      <c r="I62" t="s">
        <v>11</v>
      </c>
      <c r="J62" t="s">
        <v>25</v>
      </c>
      <c r="K62" t="s">
        <v>149</v>
      </c>
      <c r="L62" t="s">
        <v>15</v>
      </c>
      <c r="M62" s="5">
        <v>2</v>
      </c>
    </row>
    <row r="63" spans="1:13" x14ac:dyDescent="0.2">
      <c r="A63" s="2">
        <v>45275</v>
      </c>
      <c r="B63" s="3">
        <f t="shared" si="2"/>
        <v>2024</v>
      </c>
      <c r="C63" t="str">
        <f t="shared" si="0"/>
        <v>2023-2024</v>
      </c>
      <c r="D63" t="s">
        <v>148</v>
      </c>
      <c r="E63" t="s">
        <v>114</v>
      </c>
      <c r="F63" t="str">
        <f t="shared" si="1"/>
        <v>Victoria</v>
      </c>
      <c r="G63" t="s">
        <v>45</v>
      </c>
      <c r="H63">
        <v>3551</v>
      </c>
      <c r="I63" t="s">
        <v>11</v>
      </c>
      <c r="J63" t="s">
        <v>60</v>
      </c>
      <c r="K63" t="s">
        <v>155</v>
      </c>
      <c r="L63" t="s">
        <v>20</v>
      </c>
      <c r="M63" s="5">
        <v>2</v>
      </c>
    </row>
    <row r="64" spans="1:13" x14ac:dyDescent="0.2">
      <c r="A64" s="2">
        <v>45253</v>
      </c>
      <c r="B64" s="3">
        <f t="shared" si="2"/>
        <v>2024</v>
      </c>
      <c r="C64" t="str">
        <f t="shared" si="0"/>
        <v>2023-2024</v>
      </c>
      <c r="D64" t="s">
        <v>147</v>
      </c>
      <c r="E64" t="s">
        <v>119</v>
      </c>
      <c r="F64" t="str">
        <f t="shared" si="1"/>
        <v>Queensland</v>
      </c>
      <c r="G64" t="s">
        <v>35</v>
      </c>
      <c r="H64">
        <v>4570</v>
      </c>
      <c r="I64" t="s">
        <v>11</v>
      </c>
      <c r="J64" t="s">
        <v>120</v>
      </c>
      <c r="K64" t="s">
        <v>154</v>
      </c>
      <c r="L64" t="s">
        <v>14</v>
      </c>
      <c r="M64" s="5">
        <v>2</v>
      </c>
    </row>
    <row r="65" spans="1:13" x14ac:dyDescent="0.2">
      <c r="A65" s="2">
        <v>45102</v>
      </c>
      <c r="B65" s="3">
        <f t="shared" si="2"/>
        <v>2023</v>
      </c>
      <c r="C65" t="str">
        <f t="shared" si="0"/>
        <v>2022-2023</v>
      </c>
      <c r="D65" t="s">
        <v>147</v>
      </c>
      <c r="E65" t="s">
        <v>84</v>
      </c>
      <c r="F65" t="str">
        <f t="shared" si="1"/>
        <v>Queensland</v>
      </c>
      <c r="G65" t="s">
        <v>35</v>
      </c>
      <c r="H65">
        <v>4740</v>
      </c>
      <c r="I65" t="s">
        <v>11</v>
      </c>
      <c r="J65" t="s">
        <v>51</v>
      </c>
      <c r="K65" t="s">
        <v>154</v>
      </c>
      <c r="L65" t="s">
        <v>14</v>
      </c>
      <c r="M65" s="5">
        <v>2</v>
      </c>
    </row>
    <row r="66" spans="1:13" x14ac:dyDescent="0.2">
      <c r="A66" s="2">
        <v>45463</v>
      </c>
      <c r="B66" s="3">
        <f t="shared" si="2"/>
        <v>2024</v>
      </c>
      <c r="C66" t="str">
        <f t="shared" ref="C66:C129" si="3">IF(MONTH(A66) &gt;= 7, YEAR(A66) &amp; "-" &amp; YEAR(A66) + 1, YEAR(A66) - 1 &amp; "-" &amp; YEAR(A66))</f>
        <v>2023-2024</v>
      </c>
      <c r="D66" t="s">
        <v>147</v>
      </c>
      <c r="E66" t="s">
        <v>145</v>
      </c>
      <c r="F66" t="str">
        <f t="shared" ref="F66:F129" si="4">IF(G66="WA","Western Australia",
IF(G66="NSW","New South Wales",
IF(G66="QLD","Queensland",
IF(G66="VIC","Victoria",
IF(G66="TAS","Tasmania",
IF(G66="SA","South Australia",
IF(G66="NT","Northern Territory",
IF(G66="ACT","Australian Capital Territory",G66))))))))</f>
        <v>New South Wales</v>
      </c>
      <c r="G66" t="s">
        <v>10</v>
      </c>
      <c r="H66">
        <v>2101</v>
      </c>
      <c r="I66" t="s">
        <v>11</v>
      </c>
      <c r="J66" t="s">
        <v>27</v>
      </c>
      <c r="K66" t="s">
        <v>150</v>
      </c>
      <c r="L66" t="s">
        <v>18</v>
      </c>
      <c r="M66" s="5">
        <v>2</v>
      </c>
    </row>
    <row r="67" spans="1:13" x14ac:dyDescent="0.2">
      <c r="A67" s="2">
        <v>45629</v>
      </c>
      <c r="B67" s="3">
        <f t="shared" ref="B67:B130" si="5">IF(MONTH(A67)&gt;=7,YEAR(A67)+1,YEAR(A67))</f>
        <v>2025</v>
      </c>
      <c r="C67" t="str">
        <f t="shared" si="3"/>
        <v>2024-2025</v>
      </c>
      <c r="D67" t="s">
        <v>147</v>
      </c>
      <c r="E67" t="s">
        <v>145</v>
      </c>
      <c r="F67" t="str">
        <f t="shared" si="4"/>
        <v>New South Wales</v>
      </c>
      <c r="G67" t="s">
        <v>10</v>
      </c>
      <c r="H67">
        <v>2101</v>
      </c>
      <c r="I67" t="s">
        <v>11</v>
      </c>
      <c r="J67" t="s">
        <v>27</v>
      </c>
      <c r="K67" t="s">
        <v>155</v>
      </c>
      <c r="L67" t="s">
        <v>20</v>
      </c>
      <c r="M67" s="5">
        <v>2</v>
      </c>
    </row>
    <row r="68" spans="1:13" x14ac:dyDescent="0.2">
      <c r="A68" s="2">
        <v>44997</v>
      </c>
      <c r="B68" s="3">
        <f t="shared" si="5"/>
        <v>2023</v>
      </c>
      <c r="C68" t="str">
        <f t="shared" si="3"/>
        <v>2022-2023</v>
      </c>
      <c r="D68" t="s">
        <v>147</v>
      </c>
      <c r="E68" t="s">
        <v>144</v>
      </c>
      <c r="F68" t="str">
        <f t="shared" si="4"/>
        <v>Queensland</v>
      </c>
      <c r="G68" t="s">
        <v>35</v>
      </c>
      <c r="H68">
        <v>4566</v>
      </c>
      <c r="I68" t="s">
        <v>11</v>
      </c>
      <c r="J68" t="s">
        <v>120</v>
      </c>
      <c r="K68" t="s">
        <v>19</v>
      </c>
      <c r="L68" t="s">
        <v>23</v>
      </c>
      <c r="M68" s="5">
        <v>2</v>
      </c>
    </row>
    <row r="69" spans="1:13" x14ac:dyDescent="0.2">
      <c r="A69" s="2">
        <v>44935</v>
      </c>
      <c r="B69" s="3">
        <f t="shared" si="5"/>
        <v>2023</v>
      </c>
      <c r="C69" t="str">
        <f t="shared" si="3"/>
        <v>2022-2023</v>
      </c>
      <c r="D69" t="s">
        <v>147</v>
      </c>
      <c r="E69" t="s">
        <v>62</v>
      </c>
      <c r="F69" t="str">
        <f t="shared" si="4"/>
        <v>Victoria</v>
      </c>
      <c r="G69" t="s">
        <v>45</v>
      </c>
      <c r="H69">
        <v>3134</v>
      </c>
      <c r="I69" t="s">
        <v>11</v>
      </c>
      <c r="J69" t="s">
        <v>63</v>
      </c>
      <c r="K69" t="s">
        <v>150</v>
      </c>
      <c r="L69" t="s">
        <v>18</v>
      </c>
      <c r="M69" s="5">
        <v>2</v>
      </c>
    </row>
    <row r="70" spans="1:13" x14ac:dyDescent="0.2">
      <c r="A70" s="2">
        <v>45477</v>
      </c>
      <c r="B70" s="3">
        <f t="shared" si="5"/>
        <v>2025</v>
      </c>
      <c r="C70" t="str">
        <f t="shared" si="3"/>
        <v>2024-2025</v>
      </c>
      <c r="D70" t="s">
        <v>147</v>
      </c>
      <c r="E70" t="s">
        <v>40</v>
      </c>
      <c r="F70" t="str">
        <f t="shared" si="4"/>
        <v>New South Wales</v>
      </c>
      <c r="G70" t="s">
        <v>10</v>
      </c>
      <c r="H70">
        <v>2116</v>
      </c>
      <c r="I70" t="s">
        <v>11</v>
      </c>
      <c r="J70" t="s">
        <v>27</v>
      </c>
      <c r="K70" t="s">
        <v>154</v>
      </c>
      <c r="L70" t="s">
        <v>14</v>
      </c>
      <c r="M70" s="5">
        <v>2</v>
      </c>
    </row>
    <row r="71" spans="1:13" x14ac:dyDescent="0.2">
      <c r="A71" s="2">
        <v>44983</v>
      </c>
      <c r="B71" s="3">
        <f t="shared" si="5"/>
        <v>2023</v>
      </c>
      <c r="C71" t="str">
        <f t="shared" si="3"/>
        <v>2022-2023</v>
      </c>
      <c r="D71" t="s">
        <v>147</v>
      </c>
      <c r="E71" t="s">
        <v>40</v>
      </c>
      <c r="F71" t="str">
        <f t="shared" si="4"/>
        <v>New South Wales</v>
      </c>
      <c r="G71" t="s">
        <v>10</v>
      </c>
      <c r="H71">
        <v>2116</v>
      </c>
      <c r="I71" t="s">
        <v>11</v>
      </c>
      <c r="J71" t="s">
        <v>27</v>
      </c>
      <c r="K71" t="s">
        <v>150</v>
      </c>
      <c r="L71" t="s">
        <v>18</v>
      </c>
      <c r="M71" s="5">
        <v>2</v>
      </c>
    </row>
    <row r="72" spans="1:13" x14ac:dyDescent="0.2">
      <c r="A72" s="2">
        <v>45586</v>
      </c>
      <c r="B72" s="3">
        <f t="shared" si="5"/>
        <v>2025</v>
      </c>
      <c r="C72" t="str">
        <f t="shared" si="3"/>
        <v>2024-2025</v>
      </c>
      <c r="D72" t="s">
        <v>147</v>
      </c>
      <c r="E72" t="s">
        <v>90</v>
      </c>
      <c r="F72" t="str">
        <f t="shared" si="4"/>
        <v>Victoria</v>
      </c>
      <c r="G72" t="s">
        <v>45</v>
      </c>
      <c r="H72">
        <v>3179</v>
      </c>
      <c r="I72" t="s">
        <v>11</v>
      </c>
      <c r="J72" t="s">
        <v>63</v>
      </c>
      <c r="K72" t="s">
        <v>150</v>
      </c>
      <c r="L72" t="s">
        <v>18</v>
      </c>
      <c r="M72" s="5">
        <v>2</v>
      </c>
    </row>
    <row r="73" spans="1:13" x14ac:dyDescent="0.2">
      <c r="A73" s="2">
        <v>45505</v>
      </c>
      <c r="B73" s="3">
        <f t="shared" si="5"/>
        <v>2025</v>
      </c>
      <c r="C73" t="str">
        <f t="shared" si="3"/>
        <v>2024-2025</v>
      </c>
      <c r="D73" t="s">
        <v>147</v>
      </c>
      <c r="E73" t="s">
        <v>75</v>
      </c>
      <c r="F73" t="str">
        <f t="shared" si="4"/>
        <v>Victoria</v>
      </c>
      <c r="G73" t="s">
        <v>45</v>
      </c>
      <c r="H73">
        <v>3630</v>
      </c>
      <c r="I73" t="s">
        <v>11</v>
      </c>
      <c r="J73" t="s">
        <v>55</v>
      </c>
      <c r="K73" t="s">
        <v>151</v>
      </c>
      <c r="L73" t="s">
        <v>21</v>
      </c>
      <c r="M73" s="5">
        <v>2</v>
      </c>
    </row>
    <row r="74" spans="1:13" x14ac:dyDescent="0.2">
      <c r="A74" s="2">
        <v>45169</v>
      </c>
      <c r="B74" s="3">
        <f t="shared" si="5"/>
        <v>2024</v>
      </c>
      <c r="C74" t="str">
        <f t="shared" si="3"/>
        <v>2023-2024</v>
      </c>
      <c r="D74" t="s">
        <v>147</v>
      </c>
      <c r="E74" t="s">
        <v>42</v>
      </c>
      <c r="F74" t="str">
        <f t="shared" si="4"/>
        <v>Queensland</v>
      </c>
      <c r="G74" t="s">
        <v>35</v>
      </c>
      <c r="H74">
        <v>4053</v>
      </c>
      <c r="I74" t="s">
        <v>11</v>
      </c>
      <c r="J74" t="s">
        <v>43</v>
      </c>
      <c r="K74" t="s">
        <v>149</v>
      </c>
      <c r="L74" t="s">
        <v>15</v>
      </c>
      <c r="M74" s="5">
        <v>2</v>
      </c>
    </row>
    <row r="75" spans="1:13" x14ac:dyDescent="0.2">
      <c r="A75" s="2">
        <v>45456</v>
      </c>
      <c r="B75" s="3">
        <f t="shared" si="5"/>
        <v>2024</v>
      </c>
      <c r="C75" t="str">
        <f t="shared" si="3"/>
        <v>2023-2024</v>
      </c>
      <c r="D75" t="s">
        <v>147</v>
      </c>
      <c r="E75" t="s">
        <v>117</v>
      </c>
      <c r="F75" t="str">
        <f t="shared" si="4"/>
        <v>Queensland</v>
      </c>
      <c r="G75" t="s">
        <v>35</v>
      </c>
      <c r="H75">
        <v>4119</v>
      </c>
      <c r="I75" t="s">
        <v>11</v>
      </c>
      <c r="J75" t="s">
        <v>43</v>
      </c>
      <c r="K75" t="s">
        <v>150</v>
      </c>
      <c r="L75" t="s">
        <v>18</v>
      </c>
      <c r="M75" s="5">
        <v>2</v>
      </c>
    </row>
    <row r="76" spans="1:13" x14ac:dyDescent="0.2">
      <c r="A76" s="2">
        <v>45397</v>
      </c>
      <c r="B76" s="3">
        <f t="shared" si="5"/>
        <v>2024</v>
      </c>
      <c r="C76" t="str">
        <f t="shared" si="3"/>
        <v>2023-2024</v>
      </c>
      <c r="D76" t="s">
        <v>147</v>
      </c>
      <c r="E76" t="s">
        <v>52</v>
      </c>
      <c r="F76" t="str">
        <f t="shared" si="4"/>
        <v>Victoria</v>
      </c>
      <c r="G76" t="s">
        <v>45</v>
      </c>
      <c r="H76">
        <v>3030</v>
      </c>
      <c r="I76" t="s">
        <v>11</v>
      </c>
      <c r="J76" t="s">
        <v>46</v>
      </c>
      <c r="K76" t="s">
        <v>19</v>
      </c>
      <c r="L76" t="s">
        <v>23</v>
      </c>
      <c r="M76" s="5">
        <v>2</v>
      </c>
    </row>
    <row r="77" spans="1:13" x14ac:dyDescent="0.2">
      <c r="A77" s="2">
        <v>45583</v>
      </c>
      <c r="B77" s="3">
        <f t="shared" si="5"/>
        <v>2025</v>
      </c>
      <c r="C77" t="str">
        <f t="shared" si="3"/>
        <v>2024-2025</v>
      </c>
      <c r="D77" t="s">
        <v>147</v>
      </c>
      <c r="E77" t="s">
        <v>50</v>
      </c>
      <c r="F77" t="str">
        <f t="shared" si="4"/>
        <v>Queensland</v>
      </c>
      <c r="G77" t="s">
        <v>35</v>
      </c>
      <c r="H77">
        <v>4703</v>
      </c>
      <c r="I77" t="s">
        <v>11</v>
      </c>
      <c r="J77" t="s">
        <v>51</v>
      </c>
      <c r="K77" t="s">
        <v>154</v>
      </c>
      <c r="L77" t="s">
        <v>14</v>
      </c>
      <c r="M77" s="5">
        <v>2</v>
      </c>
    </row>
    <row r="78" spans="1:13" x14ac:dyDescent="0.2">
      <c r="A78" s="2">
        <v>45043</v>
      </c>
      <c r="B78" s="3">
        <f t="shared" si="5"/>
        <v>2023</v>
      </c>
      <c r="C78" t="str">
        <f t="shared" si="3"/>
        <v>2022-2023</v>
      </c>
      <c r="D78" t="s">
        <v>147</v>
      </c>
      <c r="E78" t="s">
        <v>114</v>
      </c>
      <c r="F78" t="str">
        <f t="shared" si="4"/>
        <v>Victoria</v>
      </c>
      <c r="G78" t="s">
        <v>45</v>
      </c>
      <c r="H78">
        <v>3551</v>
      </c>
      <c r="I78" t="s">
        <v>11</v>
      </c>
      <c r="J78" t="s">
        <v>60</v>
      </c>
      <c r="K78" t="s">
        <v>149</v>
      </c>
      <c r="L78" t="s">
        <v>15</v>
      </c>
      <c r="M78" s="5">
        <v>2.25</v>
      </c>
    </row>
    <row r="79" spans="1:13" x14ac:dyDescent="0.2">
      <c r="A79" s="2">
        <v>45577</v>
      </c>
      <c r="B79" s="3">
        <f t="shared" si="5"/>
        <v>2025</v>
      </c>
      <c r="C79" t="str">
        <f t="shared" si="3"/>
        <v>2024-2025</v>
      </c>
      <c r="D79" t="s">
        <v>147</v>
      </c>
      <c r="E79" t="s">
        <v>112</v>
      </c>
      <c r="F79" t="str">
        <f t="shared" si="4"/>
        <v>Victoria</v>
      </c>
      <c r="G79" t="s">
        <v>45</v>
      </c>
      <c r="H79">
        <v>3076</v>
      </c>
      <c r="I79" t="s">
        <v>11</v>
      </c>
      <c r="J79" t="s">
        <v>46</v>
      </c>
      <c r="K79" t="s">
        <v>19</v>
      </c>
      <c r="L79" t="s">
        <v>23</v>
      </c>
      <c r="M79" s="5">
        <v>2.2999999999999998</v>
      </c>
    </row>
    <row r="80" spans="1:13" x14ac:dyDescent="0.2">
      <c r="A80" s="2">
        <v>45620</v>
      </c>
      <c r="B80" s="3">
        <f t="shared" si="5"/>
        <v>2025</v>
      </c>
      <c r="C80" t="str">
        <f t="shared" si="3"/>
        <v>2024-2025</v>
      </c>
      <c r="D80" t="s">
        <v>147</v>
      </c>
      <c r="E80" t="s">
        <v>24</v>
      </c>
      <c r="F80" t="str">
        <f t="shared" si="4"/>
        <v>New South Wales</v>
      </c>
      <c r="G80" t="s">
        <v>10</v>
      </c>
      <c r="H80">
        <v>2795</v>
      </c>
      <c r="I80" t="s">
        <v>11</v>
      </c>
      <c r="J80" t="s">
        <v>25</v>
      </c>
      <c r="K80" t="s">
        <v>153</v>
      </c>
      <c r="L80" t="s">
        <v>16</v>
      </c>
      <c r="M80" s="5">
        <v>2.36</v>
      </c>
    </row>
    <row r="81" spans="1:13" x14ac:dyDescent="0.2">
      <c r="A81" s="2">
        <v>45574</v>
      </c>
      <c r="B81" s="3">
        <f t="shared" si="5"/>
        <v>2025</v>
      </c>
      <c r="C81" t="str">
        <f t="shared" si="3"/>
        <v>2024-2025</v>
      </c>
      <c r="D81" t="s">
        <v>148</v>
      </c>
      <c r="E81" t="s">
        <v>114</v>
      </c>
      <c r="F81" t="str">
        <f t="shared" si="4"/>
        <v>Victoria</v>
      </c>
      <c r="G81" t="s">
        <v>45</v>
      </c>
      <c r="H81">
        <v>3551</v>
      </c>
      <c r="I81" t="s">
        <v>11</v>
      </c>
      <c r="J81" t="s">
        <v>60</v>
      </c>
      <c r="K81" t="s">
        <v>153</v>
      </c>
      <c r="L81" t="s">
        <v>16</v>
      </c>
      <c r="M81" s="5">
        <v>2.44</v>
      </c>
    </row>
    <row r="82" spans="1:13" x14ac:dyDescent="0.2">
      <c r="A82" s="2">
        <v>44951</v>
      </c>
      <c r="B82" s="3">
        <f t="shared" si="5"/>
        <v>2023</v>
      </c>
      <c r="C82" t="str">
        <f t="shared" si="3"/>
        <v>2022-2023</v>
      </c>
      <c r="D82" t="s">
        <v>147</v>
      </c>
      <c r="E82" t="s">
        <v>145</v>
      </c>
      <c r="F82" t="str">
        <f t="shared" si="4"/>
        <v>New South Wales</v>
      </c>
      <c r="G82" t="s">
        <v>10</v>
      </c>
      <c r="H82">
        <v>2101</v>
      </c>
      <c r="I82" t="s">
        <v>11</v>
      </c>
      <c r="J82" t="s">
        <v>27</v>
      </c>
      <c r="K82" t="s">
        <v>156</v>
      </c>
      <c r="L82" t="s">
        <v>17</v>
      </c>
      <c r="M82" s="5">
        <v>2.4500000000000002</v>
      </c>
    </row>
    <row r="83" spans="1:13" x14ac:dyDescent="0.2">
      <c r="A83" s="2">
        <v>45363</v>
      </c>
      <c r="B83" s="3">
        <f t="shared" si="5"/>
        <v>2024</v>
      </c>
      <c r="C83" t="str">
        <f t="shared" si="3"/>
        <v>2023-2024</v>
      </c>
      <c r="D83" t="s">
        <v>148</v>
      </c>
      <c r="E83" t="s">
        <v>79</v>
      </c>
      <c r="F83" t="str">
        <f t="shared" si="4"/>
        <v>Australian Capital Territory</v>
      </c>
      <c r="G83" t="s">
        <v>80</v>
      </c>
      <c r="H83">
        <v>2617</v>
      </c>
      <c r="I83" t="s">
        <v>11</v>
      </c>
      <c r="J83" t="s">
        <v>58</v>
      </c>
      <c r="K83" t="s">
        <v>149</v>
      </c>
      <c r="L83" t="s">
        <v>15</v>
      </c>
      <c r="M83" s="5">
        <v>2.4900000000000002</v>
      </c>
    </row>
    <row r="84" spans="1:13" x14ac:dyDescent="0.2">
      <c r="A84" s="2">
        <v>45172</v>
      </c>
      <c r="B84" s="3">
        <f t="shared" si="5"/>
        <v>2024</v>
      </c>
      <c r="C84" t="str">
        <f t="shared" si="3"/>
        <v>2023-2024</v>
      </c>
      <c r="D84" t="s">
        <v>147</v>
      </c>
      <c r="E84" t="s">
        <v>96</v>
      </c>
      <c r="F84" t="str">
        <f t="shared" si="4"/>
        <v>Western Australia</v>
      </c>
      <c r="G84" t="s">
        <v>48</v>
      </c>
      <c r="H84">
        <v>6330</v>
      </c>
      <c r="I84" t="s">
        <v>11</v>
      </c>
      <c r="J84" t="s">
        <v>94</v>
      </c>
      <c r="K84" t="s">
        <v>155</v>
      </c>
      <c r="L84" t="s">
        <v>20</v>
      </c>
      <c r="M84" s="5">
        <v>2.5</v>
      </c>
    </row>
    <row r="85" spans="1:13" x14ac:dyDescent="0.2">
      <c r="A85" s="2">
        <v>45075</v>
      </c>
      <c r="B85" s="3">
        <f t="shared" si="5"/>
        <v>2023</v>
      </c>
      <c r="C85" t="str">
        <f t="shared" si="3"/>
        <v>2022-2023</v>
      </c>
      <c r="D85" t="s">
        <v>147</v>
      </c>
      <c r="E85" t="s">
        <v>31</v>
      </c>
      <c r="F85" t="str">
        <f t="shared" si="4"/>
        <v>South Australia</v>
      </c>
      <c r="G85" t="s">
        <v>32</v>
      </c>
      <c r="H85">
        <v>5168</v>
      </c>
      <c r="I85" t="s">
        <v>11</v>
      </c>
      <c r="J85" t="s">
        <v>33</v>
      </c>
      <c r="K85" t="s">
        <v>153</v>
      </c>
      <c r="L85" t="s">
        <v>16</v>
      </c>
      <c r="M85" s="5">
        <v>2.5</v>
      </c>
    </row>
    <row r="86" spans="1:13" x14ac:dyDescent="0.2">
      <c r="A86" s="2">
        <v>45373</v>
      </c>
      <c r="B86" s="3">
        <f t="shared" si="5"/>
        <v>2024</v>
      </c>
      <c r="C86" t="str">
        <f t="shared" si="3"/>
        <v>2023-2024</v>
      </c>
      <c r="D86" t="s">
        <v>147</v>
      </c>
      <c r="E86" t="s">
        <v>53</v>
      </c>
      <c r="F86" t="str">
        <f t="shared" si="4"/>
        <v>South Australia</v>
      </c>
      <c r="G86" t="s">
        <v>32</v>
      </c>
      <c r="H86">
        <v>5082</v>
      </c>
      <c r="I86" t="s">
        <v>11</v>
      </c>
      <c r="J86" t="s">
        <v>33</v>
      </c>
      <c r="K86" t="s">
        <v>153</v>
      </c>
      <c r="L86" t="s">
        <v>16</v>
      </c>
      <c r="M86" s="5">
        <v>2.5</v>
      </c>
    </row>
    <row r="87" spans="1:13" x14ac:dyDescent="0.2">
      <c r="A87" s="2">
        <v>45523</v>
      </c>
      <c r="B87" s="3">
        <f t="shared" si="5"/>
        <v>2025</v>
      </c>
      <c r="C87" t="str">
        <f t="shared" si="3"/>
        <v>2024-2025</v>
      </c>
      <c r="D87" t="s">
        <v>147</v>
      </c>
      <c r="E87" t="s">
        <v>114</v>
      </c>
      <c r="F87" t="str">
        <f t="shared" si="4"/>
        <v>Victoria</v>
      </c>
      <c r="G87" t="s">
        <v>45</v>
      </c>
      <c r="H87">
        <v>3551</v>
      </c>
      <c r="I87" t="s">
        <v>11</v>
      </c>
      <c r="J87" t="s">
        <v>60</v>
      </c>
      <c r="K87" t="s">
        <v>149</v>
      </c>
      <c r="L87" t="s">
        <v>15</v>
      </c>
      <c r="M87" s="5">
        <v>2.52</v>
      </c>
    </row>
    <row r="88" spans="1:13" x14ac:dyDescent="0.2">
      <c r="A88" s="2">
        <v>44938</v>
      </c>
      <c r="B88" s="3">
        <f t="shared" si="5"/>
        <v>2023</v>
      </c>
      <c r="C88" t="str">
        <f t="shared" si="3"/>
        <v>2022-2023</v>
      </c>
      <c r="D88" t="s">
        <v>147</v>
      </c>
      <c r="E88" t="s">
        <v>143</v>
      </c>
      <c r="F88" t="str">
        <f t="shared" si="4"/>
        <v>New South Wales</v>
      </c>
      <c r="G88" t="s">
        <v>10</v>
      </c>
      <c r="H88">
        <v>2154</v>
      </c>
      <c r="I88" t="s">
        <v>11</v>
      </c>
      <c r="J88" t="s">
        <v>27</v>
      </c>
      <c r="K88" t="s">
        <v>154</v>
      </c>
      <c r="L88" t="s">
        <v>14</v>
      </c>
      <c r="M88" s="5">
        <v>2.6</v>
      </c>
    </row>
    <row r="89" spans="1:13" x14ac:dyDescent="0.2">
      <c r="A89" s="2">
        <v>45582</v>
      </c>
      <c r="B89" s="3">
        <f t="shared" si="5"/>
        <v>2025</v>
      </c>
      <c r="C89" t="str">
        <f t="shared" si="3"/>
        <v>2024-2025</v>
      </c>
      <c r="D89" t="s">
        <v>147</v>
      </c>
      <c r="E89" t="s">
        <v>42</v>
      </c>
      <c r="F89" t="str">
        <f t="shared" si="4"/>
        <v>Queensland</v>
      </c>
      <c r="G89" t="s">
        <v>35</v>
      </c>
      <c r="H89">
        <v>4053</v>
      </c>
      <c r="I89" t="s">
        <v>11</v>
      </c>
      <c r="J89" t="s">
        <v>43</v>
      </c>
      <c r="K89" t="s">
        <v>152</v>
      </c>
      <c r="L89" t="s">
        <v>13</v>
      </c>
      <c r="M89" s="5">
        <v>2.67</v>
      </c>
    </row>
    <row r="90" spans="1:13" x14ac:dyDescent="0.2">
      <c r="A90" s="2">
        <v>45601</v>
      </c>
      <c r="B90" s="3">
        <f t="shared" si="5"/>
        <v>2025</v>
      </c>
      <c r="C90" t="str">
        <f t="shared" si="3"/>
        <v>2024-2025</v>
      </c>
      <c r="D90" t="s">
        <v>147</v>
      </c>
      <c r="E90" t="s">
        <v>108</v>
      </c>
      <c r="F90" t="str">
        <f t="shared" si="4"/>
        <v>Victoria</v>
      </c>
      <c r="G90" t="s">
        <v>45</v>
      </c>
      <c r="H90">
        <v>3018</v>
      </c>
      <c r="I90" t="s">
        <v>11</v>
      </c>
      <c r="J90" t="s">
        <v>46</v>
      </c>
      <c r="K90" t="s">
        <v>154</v>
      </c>
      <c r="L90" t="s">
        <v>14</v>
      </c>
      <c r="M90" s="5">
        <v>2.7800000000000002</v>
      </c>
    </row>
    <row r="91" spans="1:13" x14ac:dyDescent="0.2">
      <c r="A91" s="2">
        <v>45169</v>
      </c>
      <c r="B91" s="3">
        <f t="shared" si="5"/>
        <v>2024</v>
      </c>
      <c r="C91" t="str">
        <f t="shared" si="3"/>
        <v>2023-2024</v>
      </c>
      <c r="D91" t="s">
        <v>147</v>
      </c>
      <c r="E91" t="s">
        <v>128</v>
      </c>
      <c r="F91" t="str">
        <f t="shared" si="4"/>
        <v>Western Australia</v>
      </c>
      <c r="G91" t="s">
        <v>48</v>
      </c>
      <c r="H91">
        <v>6027</v>
      </c>
      <c r="I91" t="s">
        <v>11</v>
      </c>
      <c r="J91" t="s">
        <v>49</v>
      </c>
      <c r="K91" t="s">
        <v>152</v>
      </c>
      <c r="L91" t="s">
        <v>13</v>
      </c>
      <c r="M91" s="5">
        <v>2.97</v>
      </c>
    </row>
    <row r="92" spans="1:13" x14ac:dyDescent="0.2">
      <c r="A92" s="2">
        <v>44993</v>
      </c>
      <c r="B92" s="3">
        <f t="shared" si="5"/>
        <v>2023</v>
      </c>
      <c r="C92" t="str">
        <f t="shared" si="3"/>
        <v>2022-2023</v>
      </c>
      <c r="D92" t="s">
        <v>148</v>
      </c>
      <c r="E92" t="s">
        <v>9</v>
      </c>
      <c r="F92" t="str">
        <f t="shared" si="4"/>
        <v>New South Wales</v>
      </c>
      <c r="G92" t="s">
        <v>10</v>
      </c>
      <c r="H92">
        <v>2067</v>
      </c>
      <c r="I92" t="s">
        <v>11</v>
      </c>
      <c r="J92" t="s">
        <v>12</v>
      </c>
      <c r="K92" t="s">
        <v>149</v>
      </c>
      <c r="L92" t="s">
        <v>15</v>
      </c>
      <c r="M92" s="5">
        <v>2.98</v>
      </c>
    </row>
    <row r="93" spans="1:13" x14ac:dyDescent="0.2">
      <c r="A93" s="2">
        <v>45349</v>
      </c>
      <c r="B93" s="3">
        <f t="shared" si="5"/>
        <v>2024</v>
      </c>
      <c r="C93" t="str">
        <f t="shared" si="3"/>
        <v>2023-2024</v>
      </c>
      <c r="D93" t="s">
        <v>147</v>
      </c>
      <c r="E93" t="s">
        <v>109</v>
      </c>
      <c r="F93" t="str">
        <f t="shared" si="4"/>
        <v>New South Wales</v>
      </c>
      <c r="G93" t="s">
        <v>10</v>
      </c>
      <c r="H93">
        <v>2480</v>
      </c>
      <c r="I93" t="s">
        <v>11</v>
      </c>
      <c r="J93" t="s">
        <v>68</v>
      </c>
      <c r="K93" t="s">
        <v>152</v>
      </c>
      <c r="L93" t="s">
        <v>13</v>
      </c>
      <c r="M93" s="5">
        <v>2.98</v>
      </c>
    </row>
    <row r="94" spans="1:13" x14ac:dyDescent="0.2">
      <c r="A94" s="2">
        <v>45460</v>
      </c>
      <c r="B94" s="3">
        <f t="shared" si="5"/>
        <v>2024</v>
      </c>
      <c r="C94" t="str">
        <f t="shared" si="3"/>
        <v>2023-2024</v>
      </c>
      <c r="D94" t="s">
        <v>148</v>
      </c>
      <c r="E94" t="s">
        <v>103</v>
      </c>
      <c r="F94" t="str">
        <f t="shared" si="4"/>
        <v>Queensland</v>
      </c>
      <c r="G94" t="s">
        <v>35</v>
      </c>
      <c r="H94">
        <v>4509</v>
      </c>
      <c r="I94" t="s">
        <v>11</v>
      </c>
      <c r="J94" t="s">
        <v>104</v>
      </c>
      <c r="K94" t="s">
        <v>157</v>
      </c>
      <c r="L94" t="s">
        <v>22</v>
      </c>
      <c r="M94" s="5">
        <v>2.98</v>
      </c>
    </row>
    <row r="95" spans="1:13" x14ac:dyDescent="0.2">
      <c r="A95" s="2">
        <v>45416</v>
      </c>
      <c r="B95" s="3">
        <f t="shared" si="5"/>
        <v>2024</v>
      </c>
      <c r="C95" t="str">
        <f t="shared" si="3"/>
        <v>2023-2024</v>
      </c>
      <c r="D95" t="s">
        <v>147</v>
      </c>
      <c r="E95" t="s">
        <v>65</v>
      </c>
      <c r="F95" t="str">
        <f t="shared" si="4"/>
        <v>New South Wales</v>
      </c>
      <c r="G95" t="s">
        <v>10</v>
      </c>
      <c r="H95">
        <v>2541</v>
      </c>
      <c r="I95" t="s">
        <v>11</v>
      </c>
      <c r="J95" t="s">
        <v>58</v>
      </c>
      <c r="K95" t="s">
        <v>157</v>
      </c>
      <c r="L95" t="s">
        <v>22</v>
      </c>
      <c r="M95" s="5">
        <v>2.98</v>
      </c>
    </row>
    <row r="96" spans="1:13" x14ac:dyDescent="0.2">
      <c r="A96" s="2">
        <v>45589</v>
      </c>
      <c r="B96" s="3">
        <f t="shared" si="5"/>
        <v>2025</v>
      </c>
      <c r="C96" t="str">
        <f t="shared" si="3"/>
        <v>2024-2025</v>
      </c>
      <c r="D96" t="s">
        <v>147</v>
      </c>
      <c r="E96" t="s">
        <v>39</v>
      </c>
      <c r="F96" t="str">
        <f t="shared" si="4"/>
        <v>South Australia</v>
      </c>
      <c r="G96" t="s">
        <v>32</v>
      </c>
      <c r="H96">
        <v>5343</v>
      </c>
      <c r="I96" t="s">
        <v>11</v>
      </c>
      <c r="J96" t="s">
        <v>38</v>
      </c>
      <c r="K96" t="s">
        <v>156</v>
      </c>
      <c r="L96" t="s">
        <v>17</v>
      </c>
      <c r="M96" s="5">
        <v>2.99</v>
      </c>
    </row>
    <row r="97" spans="1:13" x14ac:dyDescent="0.2">
      <c r="A97" s="2">
        <v>45364</v>
      </c>
      <c r="B97" s="3">
        <f t="shared" si="5"/>
        <v>2024</v>
      </c>
      <c r="C97" t="str">
        <f t="shared" si="3"/>
        <v>2023-2024</v>
      </c>
      <c r="D97" t="s">
        <v>147</v>
      </c>
      <c r="E97" t="s">
        <v>143</v>
      </c>
      <c r="F97" t="str">
        <f t="shared" si="4"/>
        <v>New South Wales</v>
      </c>
      <c r="G97" t="s">
        <v>10</v>
      </c>
      <c r="H97">
        <v>2154</v>
      </c>
      <c r="I97" t="s">
        <v>11</v>
      </c>
      <c r="J97" t="s">
        <v>27</v>
      </c>
      <c r="K97" t="s">
        <v>149</v>
      </c>
      <c r="L97" t="s">
        <v>15</v>
      </c>
      <c r="M97" s="5">
        <v>2.99</v>
      </c>
    </row>
    <row r="98" spans="1:13" x14ac:dyDescent="0.2">
      <c r="A98" s="2">
        <v>45300</v>
      </c>
      <c r="B98" s="3">
        <f t="shared" si="5"/>
        <v>2024</v>
      </c>
      <c r="C98" t="str">
        <f t="shared" si="3"/>
        <v>2023-2024</v>
      </c>
      <c r="D98" t="s">
        <v>147</v>
      </c>
      <c r="E98" t="s">
        <v>136</v>
      </c>
      <c r="F98" t="str">
        <f t="shared" si="4"/>
        <v>Victoria</v>
      </c>
      <c r="G98" t="s">
        <v>45</v>
      </c>
      <c r="H98">
        <v>3175</v>
      </c>
      <c r="I98" t="s">
        <v>11</v>
      </c>
      <c r="J98" t="s">
        <v>63</v>
      </c>
      <c r="K98" t="s">
        <v>155</v>
      </c>
      <c r="L98" t="s">
        <v>20</v>
      </c>
      <c r="M98" s="5">
        <v>2.99</v>
      </c>
    </row>
    <row r="99" spans="1:13" x14ac:dyDescent="0.2">
      <c r="A99" s="2">
        <v>45615</v>
      </c>
      <c r="B99" s="3">
        <f t="shared" si="5"/>
        <v>2025</v>
      </c>
      <c r="C99" t="str">
        <f t="shared" si="3"/>
        <v>2024-2025</v>
      </c>
      <c r="D99" t="s">
        <v>147</v>
      </c>
      <c r="E99" t="s">
        <v>41</v>
      </c>
      <c r="F99" t="str">
        <f t="shared" si="4"/>
        <v>New South Wales</v>
      </c>
      <c r="G99" t="s">
        <v>10</v>
      </c>
      <c r="H99">
        <v>2830</v>
      </c>
      <c r="I99" t="s">
        <v>11</v>
      </c>
      <c r="J99" t="s">
        <v>25</v>
      </c>
      <c r="K99" t="s">
        <v>19</v>
      </c>
      <c r="L99" t="s">
        <v>23</v>
      </c>
      <c r="M99" s="5">
        <v>2.99</v>
      </c>
    </row>
    <row r="100" spans="1:13" x14ac:dyDescent="0.2">
      <c r="A100" s="2">
        <v>45380</v>
      </c>
      <c r="B100" s="3">
        <f t="shared" si="5"/>
        <v>2024</v>
      </c>
      <c r="C100" t="str">
        <f t="shared" si="3"/>
        <v>2023-2024</v>
      </c>
      <c r="D100" t="s">
        <v>147</v>
      </c>
      <c r="E100" t="s">
        <v>112</v>
      </c>
      <c r="F100" t="str">
        <f t="shared" si="4"/>
        <v>Victoria</v>
      </c>
      <c r="G100" t="s">
        <v>45</v>
      </c>
      <c r="H100">
        <v>3076</v>
      </c>
      <c r="I100" t="s">
        <v>11</v>
      </c>
      <c r="J100" t="s">
        <v>46</v>
      </c>
      <c r="K100" t="s">
        <v>155</v>
      </c>
      <c r="L100" t="s">
        <v>20</v>
      </c>
      <c r="M100" s="5">
        <v>2.99</v>
      </c>
    </row>
    <row r="101" spans="1:13" x14ac:dyDescent="0.2">
      <c r="A101" s="2">
        <v>44971</v>
      </c>
      <c r="B101" s="3">
        <f t="shared" si="5"/>
        <v>2023</v>
      </c>
      <c r="C101" t="str">
        <f t="shared" si="3"/>
        <v>2022-2023</v>
      </c>
      <c r="D101" t="s">
        <v>147</v>
      </c>
      <c r="E101" t="s">
        <v>93</v>
      </c>
      <c r="F101" t="str">
        <f t="shared" si="4"/>
        <v>Western Australia</v>
      </c>
      <c r="G101" t="s">
        <v>48</v>
      </c>
      <c r="H101">
        <v>6112</v>
      </c>
      <c r="I101" t="s">
        <v>11</v>
      </c>
      <c r="J101" t="s">
        <v>94</v>
      </c>
      <c r="K101" t="s">
        <v>155</v>
      </c>
      <c r="L101" t="s">
        <v>20</v>
      </c>
      <c r="M101" s="5">
        <v>2.99</v>
      </c>
    </row>
    <row r="102" spans="1:13" x14ac:dyDescent="0.2">
      <c r="A102" s="2">
        <v>45313</v>
      </c>
      <c r="B102" s="3">
        <f t="shared" si="5"/>
        <v>2024</v>
      </c>
      <c r="C102" t="str">
        <f t="shared" si="3"/>
        <v>2023-2024</v>
      </c>
      <c r="D102" t="s">
        <v>147</v>
      </c>
      <c r="E102" t="s">
        <v>145</v>
      </c>
      <c r="F102" t="str">
        <f t="shared" si="4"/>
        <v>New South Wales</v>
      </c>
      <c r="G102" t="s">
        <v>10</v>
      </c>
      <c r="H102">
        <v>2101</v>
      </c>
      <c r="I102" t="s">
        <v>11</v>
      </c>
      <c r="J102" t="s">
        <v>27</v>
      </c>
      <c r="K102" t="s">
        <v>154</v>
      </c>
      <c r="L102" t="s">
        <v>14</v>
      </c>
      <c r="M102" s="5">
        <v>2.99</v>
      </c>
    </row>
    <row r="103" spans="1:13" x14ac:dyDescent="0.2">
      <c r="A103" s="2">
        <v>45320</v>
      </c>
      <c r="B103" s="3">
        <f t="shared" si="5"/>
        <v>2024</v>
      </c>
      <c r="C103" t="str">
        <f t="shared" si="3"/>
        <v>2023-2024</v>
      </c>
      <c r="D103" t="s">
        <v>147</v>
      </c>
      <c r="E103" t="s">
        <v>96</v>
      </c>
      <c r="F103" t="str">
        <f t="shared" si="4"/>
        <v>Western Australia</v>
      </c>
      <c r="G103" t="s">
        <v>48</v>
      </c>
      <c r="H103">
        <v>6330</v>
      </c>
      <c r="I103" t="s">
        <v>11</v>
      </c>
      <c r="J103" t="s">
        <v>94</v>
      </c>
      <c r="K103" t="s">
        <v>150</v>
      </c>
      <c r="L103" t="s">
        <v>18</v>
      </c>
      <c r="M103" s="5">
        <v>3</v>
      </c>
    </row>
    <row r="104" spans="1:13" x14ac:dyDescent="0.2">
      <c r="A104" s="2">
        <v>45500</v>
      </c>
      <c r="B104" s="3">
        <f t="shared" si="5"/>
        <v>2025</v>
      </c>
      <c r="C104" t="str">
        <f t="shared" si="3"/>
        <v>2024-2025</v>
      </c>
      <c r="D104" t="s">
        <v>147</v>
      </c>
      <c r="E104" t="s">
        <v>124</v>
      </c>
      <c r="F104" t="str">
        <f t="shared" si="4"/>
        <v>New South Wales</v>
      </c>
      <c r="G104" t="s">
        <v>10</v>
      </c>
      <c r="H104">
        <v>2015</v>
      </c>
      <c r="I104" t="s">
        <v>11</v>
      </c>
      <c r="J104" t="s">
        <v>12</v>
      </c>
      <c r="K104" t="s">
        <v>153</v>
      </c>
      <c r="L104" t="s">
        <v>16</v>
      </c>
      <c r="M104" s="5">
        <v>3</v>
      </c>
    </row>
    <row r="105" spans="1:13" x14ac:dyDescent="0.2">
      <c r="A105" s="2">
        <v>45207</v>
      </c>
      <c r="B105" s="3">
        <f t="shared" si="5"/>
        <v>2024</v>
      </c>
      <c r="C105" t="str">
        <f t="shared" si="3"/>
        <v>2023-2024</v>
      </c>
      <c r="D105" t="s">
        <v>147</v>
      </c>
      <c r="E105" t="s">
        <v>124</v>
      </c>
      <c r="F105" t="str">
        <f t="shared" si="4"/>
        <v>New South Wales</v>
      </c>
      <c r="G105" t="s">
        <v>10</v>
      </c>
      <c r="H105">
        <v>2015</v>
      </c>
      <c r="I105" t="s">
        <v>11</v>
      </c>
      <c r="J105" t="s">
        <v>12</v>
      </c>
      <c r="K105" t="s">
        <v>150</v>
      </c>
      <c r="L105" t="s">
        <v>18</v>
      </c>
      <c r="M105" s="5">
        <v>3</v>
      </c>
    </row>
    <row r="106" spans="1:13" x14ac:dyDescent="0.2">
      <c r="A106" s="2">
        <v>45183</v>
      </c>
      <c r="B106" s="3">
        <f t="shared" si="5"/>
        <v>2024</v>
      </c>
      <c r="C106" t="str">
        <f t="shared" si="3"/>
        <v>2023-2024</v>
      </c>
      <c r="D106" t="s">
        <v>147</v>
      </c>
      <c r="E106" t="s">
        <v>124</v>
      </c>
      <c r="F106" t="str">
        <f t="shared" si="4"/>
        <v>New South Wales</v>
      </c>
      <c r="G106" t="s">
        <v>10</v>
      </c>
      <c r="H106">
        <v>2015</v>
      </c>
      <c r="I106" t="s">
        <v>11</v>
      </c>
      <c r="J106" t="s">
        <v>12</v>
      </c>
      <c r="K106" t="s">
        <v>155</v>
      </c>
      <c r="L106" t="s">
        <v>20</v>
      </c>
      <c r="M106" s="5">
        <v>3</v>
      </c>
    </row>
    <row r="107" spans="1:13" x14ac:dyDescent="0.2">
      <c r="A107" s="2">
        <v>45616</v>
      </c>
      <c r="B107" s="3">
        <f t="shared" si="5"/>
        <v>2025</v>
      </c>
      <c r="C107" t="str">
        <f t="shared" si="3"/>
        <v>2024-2025</v>
      </c>
      <c r="D107" t="s">
        <v>147</v>
      </c>
      <c r="E107" t="s">
        <v>78</v>
      </c>
      <c r="F107" t="str">
        <f t="shared" si="4"/>
        <v>New South Wales</v>
      </c>
      <c r="G107" t="s">
        <v>10</v>
      </c>
      <c r="H107">
        <v>2350</v>
      </c>
      <c r="I107" t="s">
        <v>11</v>
      </c>
      <c r="J107" t="s">
        <v>68</v>
      </c>
      <c r="K107" t="s">
        <v>150</v>
      </c>
      <c r="L107" t="s">
        <v>18</v>
      </c>
      <c r="M107" s="5">
        <v>3</v>
      </c>
    </row>
    <row r="108" spans="1:13" x14ac:dyDescent="0.2">
      <c r="A108" s="2">
        <v>45301</v>
      </c>
      <c r="B108" s="3">
        <f t="shared" si="5"/>
        <v>2024</v>
      </c>
      <c r="C108" t="str">
        <f t="shared" si="3"/>
        <v>2023-2024</v>
      </c>
      <c r="D108" t="s">
        <v>147</v>
      </c>
      <c r="E108" t="s">
        <v>127</v>
      </c>
      <c r="F108" t="str">
        <f t="shared" si="4"/>
        <v>New South Wales</v>
      </c>
      <c r="G108" t="s">
        <v>10</v>
      </c>
      <c r="H108">
        <v>2131</v>
      </c>
      <c r="I108" t="s">
        <v>11</v>
      </c>
      <c r="J108" t="s">
        <v>27</v>
      </c>
      <c r="K108" t="s">
        <v>153</v>
      </c>
      <c r="L108" t="s">
        <v>16</v>
      </c>
      <c r="M108" s="5">
        <v>3</v>
      </c>
    </row>
    <row r="109" spans="1:13" x14ac:dyDescent="0.2">
      <c r="A109" s="2">
        <v>44986</v>
      </c>
      <c r="B109" s="3">
        <f t="shared" si="5"/>
        <v>2023</v>
      </c>
      <c r="C109" t="str">
        <f t="shared" si="3"/>
        <v>2022-2023</v>
      </c>
      <c r="D109" t="s">
        <v>147</v>
      </c>
      <c r="E109" t="s">
        <v>127</v>
      </c>
      <c r="F109" t="str">
        <f t="shared" si="4"/>
        <v>New South Wales</v>
      </c>
      <c r="G109" t="s">
        <v>10</v>
      </c>
      <c r="H109">
        <v>2131</v>
      </c>
      <c r="I109" t="s">
        <v>11</v>
      </c>
      <c r="J109" t="s">
        <v>27</v>
      </c>
      <c r="K109" t="s">
        <v>154</v>
      </c>
      <c r="L109" t="s">
        <v>14</v>
      </c>
      <c r="M109" s="5">
        <v>3</v>
      </c>
    </row>
    <row r="110" spans="1:13" x14ac:dyDescent="0.2">
      <c r="A110" s="2">
        <v>45233</v>
      </c>
      <c r="B110" s="3">
        <f t="shared" si="5"/>
        <v>2024</v>
      </c>
      <c r="C110" t="str">
        <f t="shared" si="3"/>
        <v>2023-2024</v>
      </c>
      <c r="D110" t="s">
        <v>147</v>
      </c>
      <c r="E110" t="s">
        <v>127</v>
      </c>
      <c r="F110" t="str">
        <f t="shared" si="4"/>
        <v>New South Wales</v>
      </c>
      <c r="G110" t="s">
        <v>10</v>
      </c>
      <c r="H110">
        <v>2131</v>
      </c>
      <c r="I110" t="s">
        <v>11</v>
      </c>
      <c r="J110" t="s">
        <v>27</v>
      </c>
      <c r="K110" t="s">
        <v>149</v>
      </c>
      <c r="L110" t="s">
        <v>15</v>
      </c>
      <c r="M110" s="5">
        <v>3</v>
      </c>
    </row>
    <row r="111" spans="1:13" x14ac:dyDescent="0.2">
      <c r="A111" s="2">
        <v>45367</v>
      </c>
      <c r="B111" s="3">
        <f t="shared" si="5"/>
        <v>2024</v>
      </c>
      <c r="C111" t="str">
        <f t="shared" si="3"/>
        <v>2023-2024</v>
      </c>
      <c r="D111" t="s">
        <v>147</v>
      </c>
      <c r="E111" t="s">
        <v>127</v>
      </c>
      <c r="F111" t="str">
        <f t="shared" si="4"/>
        <v>New South Wales</v>
      </c>
      <c r="G111" t="s">
        <v>10</v>
      </c>
      <c r="H111">
        <v>2131</v>
      </c>
      <c r="I111" t="s">
        <v>11</v>
      </c>
      <c r="J111" t="s">
        <v>27</v>
      </c>
      <c r="K111" t="s">
        <v>150</v>
      </c>
      <c r="L111" t="s">
        <v>18</v>
      </c>
      <c r="M111" s="5">
        <v>3</v>
      </c>
    </row>
    <row r="112" spans="1:13" x14ac:dyDescent="0.2">
      <c r="A112" s="2">
        <v>45309</v>
      </c>
      <c r="B112" s="3">
        <f t="shared" si="5"/>
        <v>2024</v>
      </c>
      <c r="C112" t="str">
        <f t="shared" si="3"/>
        <v>2023-2024</v>
      </c>
      <c r="D112" t="s">
        <v>147</v>
      </c>
      <c r="E112" t="s">
        <v>85</v>
      </c>
      <c r="F112" t="str">
        <f t="shared" si="4"/>
        <v>Queensland</v>
      </c>
      <c r="G112" t="s">
        <v>35</v>
      </c>
      <c r="H112">
        <v>4883</v>
      </c>
      <c r="I112" t="s">
        <v>11</v>
      </c>
      <c r="J112" t="s">
        <v>36</v>
      </c>
      <c r="K112" t="s">
        <v>149</v>
      </c>
      <c r="L112" t="s">
        <v>15</v>
      </c>
      <c r="M112" s="5">
        <v>3</v>
      </c>
    </row>
    <row r="113" spans="1:13" x14ac:dyDescent="0.2">
      <c r="A113" s="2">
        <v>45052</v>
      </c>
      <c r="B113" s="3">
        <f t="shared" si="5"/>
        <v>2023</v>
      </c>
      <c r="C113" t="str">
        <f t="shared" si="3"/>
        <v>2022-2023</v>
      </c>
      <c r="D113" t="s">
        <v>147</v>
      </c>
      <c r="E113" t="s">
        <v>107</v>
      </c>
      <c r="F113" t="str">
        <f t="shared" si="4"/>
        <v>Queensland</v>
      </c>
      <c r="G113" t="s">
        <v>35</v>
      </c>
      <c r="H113">
        <v>4220</v>
      </c>
      <c r="I113" t="s">
        <v>11</v>
      </c>
      <c r="J113" t="s">
        <v>104</v>
      </c>
      <c r="K113" t="s">
        <v>19</v>
      </c>
      <c r="L113" t="s">
        <v>23</v>
      </c>
      <c r="M113" s="5">
        <v>3</v>
      </c>
    </row>
    <row r="114" spans="1:13" x14ac:dyDescent="0.2">
      <c r="A114" s="2">
        <v>45015</v>
      </c>
      <c r="B114" s="3">
        <f t="shared" si="5"/>
        <v>2023</v>
      </c>
      <c r="C114" t="str">
        <f t="shared" si="3"/>
        <v>2022-2023</v>
      </c>
      <c r="D114" t="s">
        <v>147</v>
      </c>
      <c r="E114" t="s">
        <v>115</v>
      </c>
      <c r="F114" t="str">
        <f t="shared" si="4"/>
        <v>Western Australia</v>
      </c>
      <c r="G114" t="s">
        <v>48</v>
      </c>
      <c r="H114">
        <v>6280</v>
      </c>
      <c r="I114" t="s">
        <v>11</v>
      </c>
      <c r="J114" t="s">
        <v>94</v>
      </c>
      <c r="K114" t="s">
        <v>154</v>
      </c>
      <c r="L114" t="s">
        <v>14</v>
      </c>
      <c r="M114" s="5">
        <v>3</v>
      </c>
    </row>
    <row r="115" spans="1:13" x14ac:dyDescent="0.2">
      <c r="A115" s="2">
        <v>45332</v>
      </c>
      <c r="B115" s="3">
        <f t="shared" si="5"/>
        <v>2024</v>
      </c>
      <c r="C115" t="str">
        <f t="shared" si="3"/>
        <v>2023-2024</v>
      </c>
      <c r="D115" t="s">
        <v>147</v>
      </c>
      <c r="E115" t="s">
        <v>102</v>
      </c>
      <c r="F115" t="str">
        <f t="shared" si="4"/>
        <v>Queensland</v>
      </c>
      <c r="G115" t="s">
        <v>35</v>
      </c>
      <c r="H115">
        <v>4870</v>
      </c>
      <c r="I115" t="s">
        <v>11</v>
      </c>
      <c r="J115" t="s">
        <v>36</v>
      </c>
      <c r="K115" t="s">
        <v>156</v>
      </c>
      <c r="L115" t="s">
        <v>17</v>
      </c>
      <c r="M115" s="5">
        <v>3</v>
      </c>
    </row>
    <row r="116" spans="1:13" x14ac:dyDescent="0.2">
      <c r="A116" s="2">
        <v>45515</v>
      </c>
      <c r="B116" s="3">
        <f t="shared" si="5"/>
        <v>2025</v>
      </c>
      <c r="C116" t="str">
        <f t="shared" si="3"/>
        <v>2024-2025</v>
      </c>
      <c r="D116" t="s">
        <v>147</v>
      </c>
      <c r="E116" t="s">
        <v>126</v>
      </c>
      <c r="F116" t="str">
        <f t="shared" si="4"/>
        <v>Queensland</v>
      </c>
      <c r="G116" t="s">
        <v>35</v>
      </c>
      <c r="H116">
        <v>4551</v>
      </c>
      <c r="I116" t="s">
        <v>11</v>
      </c>
      <c r="J116" t="s">
        <v>120</v>
      </c>
      <c r="K116" t="s">
        <v>154</v>
      </c>
      <c r="L116" t="s">
        <v>14</v>
      </c>
      <c r="M116" s="5">
        <v>3</v>
      </c>
    </row>
    <row r="117" spans="1:13" x14ac:dyDescent="0.2">
      <c r="A117" s="2">
        <v>45142</v>
      </c>
      <c r="B117" s="3">
        <f t="shared" si="5"/>
        <v>2024</v>
      </c>
      <c r="C117" t="str">
        <f t="shared" si="3"/>
        <v>2023-2024</v>
      </c>
      <c r="D117" t="s">
        <v>147</v>
      </c>
      <c r="E117" t="s">
        <v>28</v>
      </c>
      <c r="F117" t="str">
        <f t="shared" si="4"/>
        <v>Northern Territory</v>
      </c>
      <c r="G117" t="s">
        <v>29</v>
      </c>
      <c r="H117">
        <v>800</v>
      </c>
      <c r="I117" t="s">
        <v>11</v>
      </c>
      <c r="J117" t="s">
        <v>30</v>
      </c>
      <c r="K117" t="s">
        <v>154</v>
      </c>
      <c r="L117" t="s">
        <v>14</v>
      </c>
      <c r="M117" s="5">
        <v>3</v>
      </c>
    </row>
    <row r="118" spans="1:13" x14ac:dyDescent="0.2">
      <c r="A118" s="2">
        <v>45420</v>
      </c>
      <c r="B118" s="3">
        <f t="shared" si="5"/>
        <v>2024</v>
      </c>
      <c r="C118" t="str">
        <f t="shared" si="3"/>
        <v>2023-2024</v>
      </c>
      <c r="D118" t="s">
        <v>147</v>
      </c>
      <c r="E118" t="s">
        <v>28</v>
      </c>
      <c r="F118" t="str">
        <f t="shared" si="4"/>
        <v>Northern Territory</v>
      </c>
      <c r="G118" t="s">
        <v>29</v>
      </c>
      <c r="H118">
        <v>800</v>
      </c>
      <c r="I118" t="s">
        <v>11</v>
      </c>
      <c r="J118" t="s">
        <v>30</v>
      </c>
      <c r="K118" t="s">
        <v>150</v>
      </c>
      <c r="L118" t="s">
        <v>18</v>
      </c>
      <c r="M118" s="5">
        <v>3</v>
      </c>
    </row>
    <row r="119" spans="1:13" x14ac:dyDescent="0.2">
      <c r="A119" s="2">
        <v>45592</v>
      </c>
      <c r="B119" s="3">
        <f t="shared" si="5"/>
        <v>2025</v>
      </c>
      <c r="C119" t="str">
        <f t="shared" si="3"/>
        <v>2024-2025</v>
      </c>
      <c r="D119" t="s">
        <v>147</v>
      </c>
      <c r="E119" t="s">
        <v>41</v>
      </c>
      <c r="F119" t="str">
        <f t="shared" si="4"/>
        <v>New South Wales</v>
      </c>
      <c r="G119" t="s">
        <v>10</v>
      </c>
      <c r="H119">
        <v>2830</v>
      </c>
      <c r="I119" t="s">
        <v>11</v>
      </c>
      <c r="J119" t="s">
        <v>25</v>
      </c>
      <c r="K119" t="s">
        <v>154</v>
      </c>
      <c r="L119" t="s">
        <v>14</v>
      </c>
      <c r="M119" s="5">
        <v>3</v>
      </c>
    </row>
    <row r="120" spans="1:13" x14ac:dyDescent="0.2">
      <c r="A120" s="2">
        <v>45341</v>
      </c>
      <c r="B120" s="3">
        <f t="shared" si="5"/>
        <v>2024</v>
      </c>
      <c r="C120" t="str">
        <f t="shared" si="3"/>
        <v>2023-2024</v>
      </c>
      <c r="D120" t="s">
        <v>147</v>
      </c>
      <c r="E120" t="s">
        <v>118</v>
      </c>
      <c r="F120" t="str">
        <f t="shared" si="4"/>
        <v>New South Wales</v>
      </c>
      <c r="G120" t="s">
        <v>10</v>
      </c>
      <c r="H120">
        <v>2158</v>
      </c>
      <c r="I120" t="s">
        <v>11</v>
      </c>
      <c r="J120" t="s">
        <v>27</v>
      </c>
      <c r="K120" t="s">
        <v>154</v>
      </c>
      <c r="L120" t="s">
        <v>14</v>
      </c>
      <c r="M120" s="5">
        <v>3</v>
      </c>
    </row>
    <row r="121" spans="1:13" x14ac:dyDescent="0.2">
      <c r="A121" s="2">
        <v>45244</v>
      </c>
      <c r="B121" s="3">
        <f t="shared" si="5"/>
        <v>2024</v>
      </c>
      <c r="C121" t="str">
        <f t="shared" si="3"/>
        <v>2023-2024</v>
      </c>
      <c r="D121" t="s">
        <v>148</v>
      </c>
      <c r="E121" t="s">
        <v>114</v>
      </c>
      <c r="F121" t="str">
        <f t="shared" si="4"/>
        <v>Victoria</v>
      </c>
      <c r="G121" t="s">
        <v>45</v>
      </c>
      <c r="H121">
        <v>3551</v>
      </c>
      <c r="I121" t="s">
        <v>11</v>
      </c>
      <c r="J121" t="s">
        <v>60</v>
      </c>
      <c r="K121" t="s">
        <v>153</v>
      </c>
      <c r="L121" t="s">
        <v>16</v>
      </c>
      <c r="M121" s="5">
        <v>3</v>
      </c>
    </row>
    <row r="122" spans="1:13" x14ac:dyDescent="0.2">
      <c r="A122" s="2">
        <v>45569</v>
      </c>
      <c r="B122" s="3">
        <f t="shared" si="5"/>
        <v>2025</v>
      </c>
      <c r="C122" t="str">
        <f t="shared" si="3"/>
        <v>2024-2025</v>
      </c>
      <c r="D122" t="s">
        <v>147</v>
      </c>
      <c r="E122" t="s">
        <v>64</v>
      </c>
      <c r="F122" t="str">
        <f t="shared" si="4"/>
        <v>Victoria</v>
      </c>
      <c r="G122" t="s">
        <v>45</v>
      </c>
      <c r="H122">
        <v>3199</v>
      </c>
      <c r="I122" t="s">
        <v>11</v>
      </c>
      <c r="J122" t="s">
        <v>63</v>
      </c>
      <c r="K122" t="s">
        <v>154</v>
      </c>
      <c r="L122" t="s">
        <v>14</v>
      </c>
      <c r="M122" s="5">
        <v>3</v>
      </c>
    </row>
    <row r="123" spans="1:13" x14ac:dyDescent="0.2">
      <c r="A123" s="2">
        <v>45506</v>
      </c>
      <c r="B123" s="3">
        <f t="shared" si="5"/>
        <v>2025</v>
      </c>
      <c r="C123" t="str">
        <f t="shared" si="3"/>
        <v>2024-2025</v>
      </c>
      <c r="D123" t="s">
        <v>147</v>
      </c>
      <c r="E123" t="s">
        <v>64</v>
      </c>
      <c r="F123" t="str">
        <f t="shared" si="4"/>
        <v>Victoria</v>
      </c>
      <c r="G123" t="s">
        <v>45</v>
      </c>
      <c r="H123">
        <v>3199</v>
      </c>
      <c r="I123" t="s">
        <v>11</v>
      </c>
      <c r="J123" t="s">
        <v>63</v>
      </c>
      <c r="K123" t="s">
        <v>150</v>
      </c>
      <c r="L123" t="s">
        <v>18</v>
      </c>
      <c r="M123" s="5">
        <v>3</v>
      </c>
    </row>
    <row r="124" spans="1:13" x14ac:dyDescent="0.2">
      <c r="A124" s="2">
        <v>45018</v>
      </c>
      <c r="B124" s="3">
        <f t="shared" si="5"/>
        <v>2023</v>
      </c>
      <c r="C124" t="str">
        <f t="shared" si="3"/>
        <v>2022-2023</v>
      </c>
      <c r="D124" t="s">
        <v>147</v>
      </c>
      <c r="E124" t="s">
        <v>125</v>
      </c>
      <c r="F124" t="str">
        <f t="shared" si="4"/>
        <v>Victoria</v>
      </c>
      <c r="G124" t="s">
        <v>45</v>
      </c>
      <c r="H124">
        <v>3400</v>
      </c>
      <c r="I124" t="s">
        <v>11</v>
      </c>
      <c r="J124" t="s">
        <v>60</v>
      </c>
      <c r="K124" t="s">
        <v>19</v>
      </c>
      <c r="L124" t="s">
        <v>23</v>
      </c>
      <c r="M124" s="5">
        <v>3</v>
      </c>
    </row>
    <row r="125" spans="1:13" x14ac:dyDescent="0.2">
      <c r="A125" s="2">
        <v>45265</v>
      </c>
      <c r="B125" s="3">
        <f t="shared" si="5"/>
        <v>2024</v>
      </c>
      <c r="C125" t="str">
        <f t="shared" si="3"/>
        <v>2023-2024</v>
      </c>
      <c r="D125" t="s">
        <v>147</v>
      </c>
      <c r="E125" t="s">
        <v>92</v>
      </c>
      <c r="F125" t="str">
        <f t="shared" si="4"/>
        <v>Queensland</v>
      </c>
      <c r="G125" t="s">
        <v>35</v>
      </c>
      <c r="H125">
        <v>4068</v>
      </c>
      <c r="I125" t="s">
        <v>11</v>
      </c>
      <c r="J125" t="s">
        <v>43</v>
      </c>
      <c r="K125" t="s">
        <v>153</v>
      </c>
      <c r="L125" t="s">
        <v>16</v>
      </c>
      <c r="M125" s="5">
        <v>3</v>
      </c>
    </row>
    <row r="126" spans="1:13" x14ac:dyDescent="0.2">
      <c r="A126" s="2">
        <v>45637</v>
      </c>
      <c r="B126" s="3">
        <f t="shared" si="5"/>
        <v>2025</v>
      </c>
      <c r="C126" t="str">
        <f t="shared" si="3"/>
        <v>2024-2025</v>
      </c>
      <c r="D126" t="s">
        <v>147</v>
      </c>
      <c r="E126" t="s">
        <v>128</v>
      </c>
      <c r="F126" t="str">
        <f t="shared" si="4"/>
        <v>Western Australia</v>
      </c>
      <c r="G126" t="s">
        <v>48</v>
      </c>
      <c r="H126">
        <v>6027</v>
      </c>
      <c r="I126" t="s">
        <v>11</v>
      </c>
      <c r="J126" t="s">
        <v>49</v>
      </c>
      <c r="K126" t="s">
        <v>154</v>
      </c>
      <c r="L126" t="s">
        <v>14</v>
      </c>
      <c r="M126" s="5">
        <v>3</v>
      </c>
    </row>
    <row r="127" spans="1:13" x14ac:dyDescent="0.2">
      <c r="A127" s="2">
        <v>45187</v>
      </c>
      <c r="B127" s="3">
        <f t="shared" si="5"/>
        <v>2024</v>
      </c>
      <c r="C127" t="str">
        <f t="shared" si="3"/>
        <v>2023-2024</v>
      </c>
      <c r="D127" t="s">
        <v>147</v>
      </c>
      <c r="E127" t="s">
        <v>84</v>
      </c>
      <c r="F127" t="str">
        <f t="shared" si="4"/>
        <v>Queensland</v>
      </c>
      <c r="G127" t="s">
        <v>35</v>
      </c>
      <c r="H127">
        <v>4740</v>
      </c>
      <c r="I127" t="s">
        <v>11</v>
      </c>
      <c r="J127" t="s">
        <v>51</v>
      </c>
      <c r="K127" t="s">
        <v>149</v>
      </c>
      <c r="L127" t="s">
        <v>15</v>
      </c>
      <c r="M127" s="5">
        <v>3</v>
      </c>
    </row>
    <row r="128" spans="1:13" x14ac:dyDescent="0.2">
      <c r="A128" s="2">
        <v>45030</v>
      </c>
      <c r="B128" s="3">
        <f t="shared" si="5"/>
        <v>2023</v>
      </c>
      <c r="C128" t="str">
        <f t="shared" si="3"/>
        <v>2022-2023</v>
      </c>
      <c r="D128" t="s">
        <v>147</v>
      </c>
      <c r="E128" t="s">
        <v>74</v>
      </c>
      <c r="F128" t="str">
        <f t="shared" si="4"/>
        <v>South Australia</v>
      </c>
      <c r="G128" t="s">
        <v>32</v>
      </c>
      <c r="H128">
        <v>5043</v>
      </c>
      <c r="I128" t="s">
        <v>11</v>
      </c>
      <c r="J128" t="s">
        <v>33</v>
      </c>
      <c r="K128" t="s">
        <v>150</v>
      </c>
      <c r="L128" t="s">
        <v>18</v>
      </c>
      <c r="M128" s="5">
        <v>3</v>
      </c>
    </row>
    <row r="129" spans="1:13" x14ac:dyDescent="0.2">
      <c r="A129" s="2">
        <v>45593</v>
      </c>
      <c r="B129" s="3">
        <f t="shared" si="5"/>
        <v>2025</v>
      </c>
      <c r="C129" t="str">
        <f t="shared" si="3"/>
        <v>2024-2025</v>
      </c>
      <c r="D129" t="s">
        <v>147</v>
      </c>
      <c r="E129" t="s">
        <v>47</v>
      </c>
      <c r="F129" t="str">
        <f t="shared" si="4"/>
        <v>Western Australia</v>
      </c>
      <c r="G129" t="s">
        <v>48</v>
      </c>
      <c r="H129">
        <v>6030</v>
      </c>
      <c r="I129" t="s">
        <v>11</v>
      </c>
      <c r="J129" t="s">
        <v>49</v>
      </c>
      <c r="K129" t="s">
        <v>153</v>
      </c>
      <c r="L129" t="s">
        <v>16</v>
      </c>
      <c r="M129" s="5">
        <v>3</v>
      </c>
    </row>
    <row r="130" spans="1:13" x14ac:dyDescent="0.2">
      <c r="A130" s="2">
        <v>45656</v>
      </c>
      <c r="B130" s="3">
        <f t="shared" si="5"/>
        <v>2025</v>
      </c>
      <c r="C130" t="str">
        <f t="shared" ref="C130:C193" si="6">IF(MONTH(A130) &gt;= 7, YEAR(A130) &amp; "-" &amp; YEAR(A130) + 1, YEAR(A130) - 1 &amp; "-" &amp; YEAR(A130))</f>
        <v>2024-2025</v>
      </c>
      <c r="D130" t="s">
        <v>148</v>
      </c>
      <c r="E130" t="s">
        <v>47</v>
      </c>
      <c r="F130" t="str">
        <f t="shared" ref="F130:F193" si="7">IF(G130="WA","Western Australia",
IF(G130="NSW","New South Wales",
IF(G130="QLD","Queensland",
IF(G130="VIC","Victoria",
IF(G130="TAS","Tasmania",
IF(G130="SA","South Australia",
IF(G130="NT","Northern Territory",
IF(G130="ACT","Australian Capital Territory",G130))))))))</f>
        <v>Western Australia</v>
      </c>
      <c r="G130" t="s">
        <v>48</v>
      </c>
      <c r="H130">
        <v>6030</v>
      </c>
      <c r="I130" t="s">
        <v>11</v>
      </c>
      <c r="J130" t="s">
        <v>49</v>
      </c>
      <c r="K130" t="s">
        <v>19</v>
      </c>
      <c r="L130" t="s">
        <v>23</v>
      </c>
      <c r="M130" s="5">
        <v>3</v>
      </c>
    </row>
    <row r="131" spans="1:13" x14ac:dyDescent="0.2">
      <c r="A131" s="2">
        <v>45584</v>
      </c>
      <c r="B131" s="3">
        <f t="shared" ref="B131:B194" si="8">IF(MONTH(A131)&gt;=7,YEAR(A131)+1,YEAR(A131))</f>
        <v>2025</v>
      </c>
      <c r="C131" t="str">
        <f t="shared" si="6"/>
        <v>2024-2025</v>
      </c>
      <c r="D131" t="s">
        <v>147</v>
      </c>
      <c r="E131" t="s">
        <v>95</v>
      </c>
      <c r="F131" t="str">
        <f t="shared" si="7"/>
        <v>Victoria</v>
      </c>
      <c r="G131" t="s">
        <v>45</v>
      </c>
      <c r="H131">
        <v>3931</v>
      </c>
      <c r="I131" t="s">
        <v>11</v>
      </c>
      <c r="J131" t="s">
        <v>55</v>
      </c>
      <c r="K131" t="s">
        <v>154</v>
      </c>
      <c r="L131" t="s">
        <v>14</v>
      </c>
      <c r="M131" s="5">
        <v>3</v>
      </c>
    </row>
    <row r="132" spans="1:13" x14ac:dyDescent="0.2">
      <c r="A132" s="2">
        <v>45284</v>
      </c>
      <c r="B132" s="3">
        <f t="shared" si="8"/>
        <v>2024</v>
      </c>
      <c r="C132" t="str">
        <f t="shared" si="6"/>
        <v>2023-2024</v>
      </c>
      <c r="D132" t="s">
        <v>147</v>
      </c>
      <c r="E132" t="s">
        <v>95</v>
      </c>
      <c r="F132" t="str">
        <f t="shared" si="7"/>
        <v>Victoria</v>
      </c>
      <c r="G132" t="s">
        <v>45</v>
      </c>
      <c r="H132">
        <v>3931</v>
      </c>
      <c r="I132" t="s">
        <v>11</v>
      </c>
      <c r="J132" t="s">
        <v>55</v>
      </c>
      <c r="K132" t="s">
        <v>149</v>
      </c>
      <c r="L132" t="s">
        <v>15</v>
      </c>
      <c r="M132" s="5">
        <v>3</v>
      </c>
    </row>
    <row r="133" spans="1:13" x14ac:dyDescent="0.2">
      <c r="A133" s="2">
        <v>44950</v>
      </c>
      <c r="B133" s="3">
        <f t="shared" si="8"/>
        <v>2023</v>
      </c>
      <c r="C133" t="str">
        <f t="shared" si="6"/>
        <v>2022-2023</v>
      </c>
      <c r="D133" t="s">
        <v>147</v>
      </c>
      <c r="E133" t="s">
        <v>134</v>
      </c>
      <c r="F133" t="str">
        <f t="shared" si="7"/>
        <v>Queensland</v>
      </c>
      <c r="G133" t="s">
        <v>35</v>
      </c>
      <c r="H133">
        <v>4825</v>
      </c>
      <c r="I133" t="s">
        <v>11</v>
      </c>
      <c r="J133" t="s">
        <v>36</v>
      </c>
      <c r="K133" t="s">
        <v>155</v>
      </c>
      <c r="L133" t="s">
        <v>20</v>
      </c>
      <c r="M133" s="5">
        <v>3</v>
      </c>
    </row>
    <row r="134" spans="1:13" x14ac:dyDescent="0.2">
      <c r="A134" s="2">
        <v>45490</v>
      </c>
      <c r="B134" s="3">
        <f t="shared" si="8"/>
        <v>2025</v>
      </c>
      <c r="C134" t="str">
        <f t="shared" si="6"/>
        <v>2024-2025</v>
      </c>
      <c r="D134" t="s">
        <v>147</v>
      </c>
      <c r="E134" t="s">
        <v>134</v>
      </c>
      <c r="F134" t="str">
        <f t="shared" si="7"/>
        <v>Queensland</v>
      </c>
      <c r="G134" t="s">
        <v>35</v>
      </c>
      <c r="H134">
        <v>4825</v>
      </c>
      <c r="I134" t="s">
        <v>11</v>
      </c>
      <c r="J134" t="s">
        <v>36</v>
      </c>
      <c r="K134" t="s">
        <v>154</v>
      </c>
      <c r="L134" t="s">
        <v>14</v>
      </c>
      <c r="M134" s="5">
        <v>3</v>
      </c>
    </row>
    <row r="135" spans="1:13" x14ac:dyDescent="0.2">
      <c r="A135" s="2">
        <v>44983</v>
      </c>
      <c r="B135" s="3">
        <f t="shared" si="8"/>
        <v>2023</v>
      </c>
      <c r="C135" t="str">
        <f t="shared" si="6"/>
        <v>2022-2023</v>
      </c>
      <c r="D135" t="s">
        <v>148</v>
      </c>
      <c r="E135" t="s">
        <v>103</v>
      </c>
      <c r="F135" t="str">
        <f t="shared" si="7"/>
        <v>Queensland</v>
      </c>
      <c r="G135" t="s">
        <v>35</v>
      </c>
      <c r="H135">
        <v>4509</v>
      </c>
      <c r="I135" t="s">
        <v>11</v>
      </c>
      <c r="J135" t="s">
        <v>104</v>
      </c>
      <c r="K135" t="s">
        <v>153</v>
      </c>
      <c r="L135" t="s">
        <v>16</v>
      </c>
      <c r="M135" s="5">
        <v>3</v>
      </c>
    </row>
    <row r="136" spans="1:13" x14ac:dyDescent="0.2">
      <c r="A136" s="2">
        <v>45285</v>
      </c>
      <c r="B136" s="3">
        <f t="shared" si="8"/>
        <v>2024</v>
      </c>
      <c r="C136" t="str">
        <f t="shared" si="6"/>
        <v>2023-2024</v>
      </c>
      <c r="D136" t="s">
        <v>147</v>
      </c>
      <c r="E136" t="s">
        <v>83</v>
      </c>
      <c r="F136" t="str">
        <f t="shared" si="7"/>
        <v>New South Wales</v>
      </c>
      <c r="G136" t="s">
        <v>10</v>
      </c>
      <c r="H136">
        <v>2750</v>
      </c>
      <c r="I136" t="s">
        <v>11</v>
      </c>
      <c r="J136" t="s">
        <v>25</v>
      </c>
      <c r="K136" t="s">
        <v>154</v>
      </c>
      <c r="L136" t="s">
        <v>14</v>
      </c>
      <c r="M136" s="5">
        <v>3</v>
      </c>
    </row>
    <row r="137" spans="1:13" x14ac:dyDescent="0.2">
      <c r="A137" s="2">
        <v>45074</v>
      </c>
      <c r="B137" s="3">
        <f t="shared" si="8"/>
        <v>2023</v>
      </c>
      <c r="C137" t="str">
        <f t="shared" si="6"/>
        <v>2022-2023</v>
      </c>
      <c r="D137" t="s">
        <v>148</v>
      </c>
      <c r="E137" t="s">
        <v>37</v>
      </c>
      <c r="F137" t="str">
        <f t="shared" si="7"/>
        <v>South Australia</v>
      </c>
      <c r="G137" t="s">
        <v>32</v>
      </c>
      <c r="H137">
        <v>5607</v>
      </c>
      <c r="I137" t="s">
        <v>11</v>
      </c>
      <c r="J137" t="s">
        <v>38</v>
      </c>
      <c r="K137" t="s">
        <v>152</v>
      </c>
      <c r="L137" t="s">
        <v>13</v>
      </c>
      <c r="M137" s="5">
        <v>3</v>
      </c>
    </row>
    <row r="138" spans="1:13" x14ac:dyDescent="0.2">
      <c r="A138" s="2">
        <v>44952</v>
      </c>
      <c r="B138" s="3">
        <f t="shared" si="8"/>
        <v>2023</v>
      </c>
      <c r="C138" t="str">
        <f t="shared" si="6"/>
        <v>2022-2023</v>
      </c>
      <c r="D138" t="s">
        <v>147</v>
      </c>
      <c r="E138" t="s">
        <v>62</v>
      </c>
      <c r="F138" t="str">
        <f t="shared" si="7"/>
        <v>Victoria</v>
      </c>
      <c r="G138" t="s">
        <v>45</v>
      </c>
      <c r="H138">
        <v>3134</v>
      </c>
      <c r="I138" t="s">
        <v>11</v>
      </c>
      <c r="J138" t="s">
        <v>63</v>
      </c>
      <c r="K138" t="s">
        <v>154</v>
      </c>
      <c r="L138" t="s">
        <v>14</v>
      </c>
      <c r="M138" s="5">
        <v>3</v>
      </c>
    </row>
    <row r="139" spans="1:13" x14ac:dyDescent="0.2">
      <c r="A139" s="2">
        <v>44966</v>
      </c>
      <c r="B139" s="3">
        <f t="shared" si="8"/>
        <v>2023</v>
      </c>
      <c r="C139" t="str">
        <f t="shared" si="6"/>
        <v>2022-2023</v>
      </c>
      <c r="D139" t="s">
        <v>147</v>
      </c>
      <c r="E139" t="s">
        <v>42</v>
      </c>
      <c r="F139" t="str">
        <f t="shared" si="7"/>
        <v>Queensland</v>
      </c>
      <c r="G139" t="s">
        <v>35</v>
      </c>
      <c r="H139">
        <v>4053</v>
      </c>
      <c r="I139" t="s">
        <v>11</v>
      </c>
      <c r="J139" t="s">
        <v>43</v>
      </c>
      <c r="K139" t="s">
        <v>150</v>
      </c>
      <c r="L139" t="s">
        <v>18</v>
      </c>
      <c r="M139" s="5">
        <v>3</v>
      </c>
    </row>
    <row r="140" spans="1:13" x14ac:dyDescent="0.2">
      <c r="A140" s="2">
        <v>45184</v>
      </c>
      <c r="B140" s="3">
        <f t="shared" si="8"/>
        <v>2024</v>
      </c>
      <c r="C140" t="str">
        <f t="shared" si="6"/>
        <v>2023-2024</v>
      </c>
      <c r="D140" t="s">
        <v>147</v>
      </c>
      <c r="E140" t="s">
        <v>98</v>
      </c>
      <c r="F140" t="str">
        <f t="shared" si="7"/>
        <v>Victoria</v>
      </c>
      <c r="G140" t="s">
        <v>45</v>
      </c>
      <c r="H140">
        <v>3429</v>
      </c>
      <c r="I140" t="s">
        <v>11</v>
      </c>
      <c r="J140" t="s">
        <v>60</v>
      </c>
      <c r="K140" t="s">
        <v>154</v>
      </c>
      <c r="L140" t="s">
        <v>14</v>
      </c>
      <c r="M140" s="5">
        <v>3</v>
      </c>
    </row>
    <row r="141" spans="1:13" x14ac:dyDescent="0.2">
      <c r="A141" s="2">
        <v>44944</v>
      </c>
      <c r="B141" s="3">
        <f t="shared" si="8"/>
        <v>2023</v>
      </c>
      <c r="C141" t="str">
        <f t="shared" si="6"/>
        <v>2022-2023</v>
      </c>
      <c r="D141" t="s">
        <v>147</v>
      </c>
      <c r="E141" t="s">
        <v>111</v>
      </c>
      <c r="F141" t="str">
        <f t="shared" si="7"/>
        <v>New South Wales</v>
      </c>
      <c r="G141" t="s">
        <v>10</v>
      </c>
      <c r="H141">
        <v>2120</v>
      </c>
      <c r="I141" t="s">
        <v>11</v>
      </c>
      <c r="J141" t="s">
        <v>27</v>
      </c>
      <c r="K141" t="s">
        <v>154</v>
      </c>
      <c r="L141" t="s">
        <v>14</v>
      </c>
      <c r="M141" s="5">
        <v>3</v>
      </c>
    </row>
    <row r="142" spans="1:13" x14ac:dyDescent="0.2">
      <c r="A142" s="2">
        <v>45386</v>
      </c>
      <c r="B142" s="3">
        <f t="shared" si="8"/>
        <v>2024</v>
      </c>
      <c r="C142" t="str">
        <f t="shared" si="6"/>
        <v>2023-2024</v>
      </c>
      <c r="D142" t="s">
        <v>147</v>
      </c>
      <c r="E142" t="s">
        <v>82</v>
      </c>
      <c r="F142" t="str">
        <f t="shared" si="7"/>
        <v>Queensland</v>
      </c>
      <c r="G142" t="s">
        <v>35</v>
      </c>
      <c r="H142">
        <v>4012</v>
      </c>
      <c r="I142" t="s">
        <v>11</v>
      </c>
      <c r="J142" t="s">
        <v>43</v>
      </c>
      <c r="K142" t="s">
        <v>155</v>
      </c>
      <c r="L142" t="s">
        <v>20</v>
      </c>
      <c r="M142" s="5">
        <v>3</v>
      </c>
    </row>
    <row r="143" spans="1:13" x14ac:dyDescent="0.2">
      <c r="A143" s="2">
        <v>45174</v>
      </c>
      <c r="B143" s="3">
        <f t="shared" si="8"/>
        <v>2024</v>
      </c>
      <c r="C143" t="str">
        <f t="shared" si="6"/>
        <v>2023-2024</v>
      </c>
      <c r="D143" t="s">
        <v>147</v>
      </c>
      <c r="E143" t="s">
        <v>81</v>
      </c>
      <c r="F143" t="str">
        <f t="shared" si="7"/>
        <v>New South Wales</v>
      </c>
      <c r="G143" t="s">
        <v>10</v>
      </c>
      <c r="H143">
        <v>2485</v>
      </c>
      <c r="I143" t="s">
        <v>11</v>
      </c>
      <c r="J143" t="s">
        <v>68</v>
      </c>
      <c r="K143" t="s">
        <v>150</v>
      </c>
      <c r="L143" t="s">
        <v>18</v>
      </c>
      <c r="M143" s="5">
        <v>3</v>
      </c>
    </row>
    <row r="144" spans="1:13" x14ac:dyDescent="0.2">
      <c r="A144" s="2">
        <v>45446</v>
      </c>
      <c r="B144" s="3">
        <f t="shared" si="8"/>
        <v>2024</v>
      </c>
      <c r="C144" t="str">
        <f t="shared" si="6"/>
        <v>2023-2024</v>
      </c>
      <c r="D144" t="s">
        <v>147</v>
      </c>
      <c r="E144" t="s">
        <v>81</v>
      </c>
      <c r="F144" t="str">
        <f t="shared" si="7"/>
        <v>New South Wales</v>
      </c>
      <c r="G144" t="s">
        <v>10</v>
      </c>
      <c r="H144">
        <v>2485</v>
      </c>
      <c r="I144" t="s">
        <v>11</v>
      </c>
      <c r="J144" t="s">
        <v>68</v>
      </c>
      <c r="K144" t="s">
        <v>19</v>
      </c>
      <c r="L144" t="s">
        <v>23</v>
      </c>
      <c r="M144" s="5">
        <v>3</v>
      </c>
    </row>
    <row r="145" spans="1:13" x14ac:dyDescent="0.2">
      <c r="A145" s="2">
        <v>45486</v>
      </c>
      <c r="B145" s="3">
        <f t="shared" si="8"/>
        <v>2025</v>
      </c>
      <c r="C145" t="str">
        <f t="shared" si="6"/>
        <v>2024-2025</v>
      </c>
      <c r="D145" t="s">
        <v>147</v>
      </c>
      <c r="E145" t="s">
        <v>9</v>
      </c>
      <c r="F145" t="str">
        <f t="shared" si="7"/>
        <v>New South Wales</v>
      </c>
      <c r="G145" t="s">
        <v>10</v>
      </c>
      <c r="H145">
        <v>2067</v>
      </c>
      <c r="I145" t="s">
        <v>11</v>
      </c>
      <c r="J145" t="s">
        <v>12</v>
      </c>
      <c r="K145" t="s">
        <v>149</v>
      </c>
      <c r="L145" t="s">
        <v>15</v>
      </c>
      <c r="M145" s="5">
        <v>3.49</v>
      </c>
    </row>
    <row r="146" spans="1:13" x14ac:dyDescent="0.2">
      <c r="A146" s="2">
        <v>45483</v>
      </c>
      <c r="B146" s="3">
        <f t="shared" si="8"/>
        <v>2025</v>
      </c>
      <c r="C146" t="str">
        <f t="shared" si="6"/>
        <v>2024-2025</v>
      </c>
      <c r="D146" t="s">
        <v>147</v>
      </c>
      <c r="E146" t="s">
        <v>100</v>
      </c>
      <c r="F146" t="str">
        <f t="shared" si="7"/>
        <v>Western Australia</v>
      </c>
      <c r="G146" t="s">
        <v>48</v>
      </c>
      <c r="H146">
        <v>6021</v>
      </c>
      <c r="I146" t="s">
        <v>11</v>
      </c>
      <c r="J146" t="s">
        <v>49</v>
      </c>
      <c r="K146" t="s">
        <v>153</v>
      </c>
      <c r="L146" t="s">
        <v>16</v>
      </c>
      <c r="M146" s="5">
        <v>3.5</v>
      </c>
    </row>
    <row r="147" spans="1:13" x14ac:dyDescent="0.2">
      <c r="A147" s="2">
        <v>45644</v>
      </c>
      <c r="B147" s="3">
        <f t="shared" si="8"/>
        <v>2025</v>
      </c>
      <c r="C147" t="str">
        <f t="shared" si="6"/>
        <v>2024-2025</v>
      </c>
      <c r="D147" t="s">
        <v>147</v>
      </c>
      <c r="E147" t="s">
        <v>143</v>
      </c>
      <c r="F147" t="str">
        <f t="shared" si="7"/>
        <v>New South Wales</v>
      </c>
      <c r="G147" t="s">
        <v>10</v>
      </c>
      <c r="H147">
        <v>2154</v>
      </c>
      <c r="I147" t="s">
        <v>11</v>
      </c>
      <c r="J147" t="s">
        <v>27</v>
      </c>
      <c r="K147" t="s">
        <v>149</v>
      </c>
      <c r="L147" t="s">
        <v>15</v>
      </c>
      <c r="M147" s="5">
        <v>3.5</v>
      </c>
    </row>
    <row r="148" spans="1:13" x14ac:dyDescent="0.2">
      <c r="A148" s="2">
        <v>45385</v>
      </c>
      <c r="B148" s="3">
        <f t="shared" si="8"/>
        <v>2024</v>
      </c>
      <c r="C148" t="str">
        <f t="shared" si="6"/>
        <v>2023-2024</v>
      </c>
      <c r="D148" t="s">
        <v>147</v>
      </c>
      <c r="E148" t="s">
        <v>129</v>
      </c>
      <c r="F148" t="str">
        <f t="shared" si="7"/>
        <v>Tasmania</v>
      </c>
      <c r="G148" t="s">
        <v>70</v>
      </c>
      <c r="H148">
        <v>7010</v>
      </c>
      <c r="I148" t="s">
        <v>11</v>
      </c>
      <c r="J148" t="s">
        <v>71</v>
      </c>
      <c r="K148" t="s">
        <v>149</v>
      </c>
      <c r="L148" t="s">
        <v>15</v>
      </c>
      <c r="M148" s="5">
        <v>3.5</v>
      </c>
    </row>
    <row r="149" spans="1:13" x14ac:dyDescent="0.2">
      <c r="A149" s="2">
        <v>44951</v>
      </c>
      <c r="B149" s="3">
        <f t="shared" si="8"/>
        <v>2023</v>
      </c>
      <c r="C149" t="str">
        <f t="shared" si="6"/>
        <v>2022-2023</v>
      </c>
      <c r="D149" t="s">
        <v>148</v>
      </c>
      <c r="E149" t="s">
        <v>122</v>
      </c>
      <c r="F149" t="str">
        <f t="shared" si="7"/>
        <v>New South Wales</v>
      </c>
      <c r="G149" t="s">
        <v>10</v>
      </c>
      <c r="H149">
        <v>2650</v>
      </c>
      <c r="I149" t="s">
        <v>11</v>
      </c>
      <c r="J149" t="s">
        <v>25</v>
      </c>
      <c r="K149" t="s">
        <v>154</v>
      </c>
      <c r="L149" t="s">
        <v>14</v>
      </c>
      <c r="M149" s="5">
        <v>3.5</v>
      </c>
    </row>
    <row r="150" spans="1:13" x14ac:dyDescent="0.2">
      <c r="A150" s="2">
        <v>45427</v>
      </c>
      <c r="B150" s="3">
        <f t="shared" si="8"/>
        <v>2024</v>
      </c>
      <c r="C150" t="str">
        <f t="shared" si="6"/>
        <v>2023-2024</v>
      </c>
      <c r="D150" t="s">
        <v>147</v>
      </c>
      <c r="E150" t="s">
        <v>114</v>
      </c>
      <c r="F150" t="str">
        <f t="shared" si="7"/>
        <v>Victoria</v>
      </c>
      <c r="G150" t="s">
        <v>45</v>
      </c>
      <c r="H150">
        <v>3551</v>
      </c>
      <c r="I150" t="s">
        <v>11</v>
      </c>
      <c r="J150" t="s">
        <v>60</v>
      </c>
      <c r="K150" t="s">
        <v>150</v>
      </c>
      <c r="L150" t="s">
        <v>18</v>
      </c>
      <c r="M150" s="5">
        <v>3.53</v>
      </c>
    </row>
    <row r="151" spans="1:13" x14ac:dyDescent="0.2">
      <c r="A151" s="2">
        <v>45042</v>
      </c>
      <c r="B151" s="3">
        <f t="shared" si="8"/>
        <v>2023</v>
      </c>
      <c r="C151" t="str">
        <f t="shared" si="6"/>
        <v>2022-2023</v>
      </c>
      <c r="D151" t="s">
        <v>147</v>
      </c>
      <c r="E151" t="s">
        <v>76</v>
      </c>
      <c r="F151" t="str">
        <f t="shared" si="7"/>
        <v>Western Australia</v>
      </c>
      <c r="G151" t="s">
        <v>48</v>
      </c>
      <c r="H151">
        <v>6450</v>
      </c>
      <c r="I151" t="s">
        <v>11</v>
      </c>
      <c r="J151" t="s">
        <v>77</v>
      </c>
      <c r="K151" t="s">
        <v>156</v>
      </c>
      <c r="L151" t="s">
        <v>17</v>
      </c>
      <c r="M151" s="5">
        <v>3.59</v>
      </c>
    </row>
    <row r="152" spans="1:13" x14ac:dyDescent="0.2">
      <c r="A152" s="2">
        <v>45599</v>
      </c>
      <c r="B152" s="3">
        <f t="shared" si="8"/>
        <v>2025</v>
      </c>
      <c r="C152" t="str">
        <f t="shared" si="6"/>
        <v>2024-2025</v>
      </c>
      <c r="D152" t="s">
        <v>147</v>
      </c>
      <c r="E152" t="s">
        <v>100</v>
      </c>
      <c r="F152" t="str">
        <f t="shared" si="7"/>
        <v>Western Australia</v>
      </c>
      <c r="G152" t="s">
        <v>48</v>
      </c>
      <c r="H152">
        <v>6021</v>
      </c>
      <c r="I152" t="s">
        <v>11</v>
      </c>
      <c r="J152" t="s">
        <v>49</v>
      </c>
      <c r="K152" t="s">
        <v>149</v>
      </c>
      <c r="L152" t="s">
        <v>15</v>
      </c>
      <c r="M152" s="5">
        <v>3.66</v>
      </c>
    </row>
    <row r="153" spans="1:13" x14ac:dyDescent="0.2">
      <c r="A153" s="2">
        <v>45049</v>
      </c>
      <c r="B153" s="3">
        <f t="shared" si="8"/>
        <v>2023</v>
      </c>
      <c r="C153" t="str">
        <f t="shared" si="6"/>
        <v>2022-2023</v>
      </c>
      <c r="D153" t="s">
        <v>148</v>
      </c>
      <c r="E153" t="s">
        <v>137</v>
      </c>
      <c r="F153" t="str">
        <f t="shared" si="7"/>
        <v>New South Wales</v>
      </c>
      <c r="G153" t="s">
        <v>10</v>
      </c>
      <c r="H153">
        <v>2031</v>
      </c>
      <c r="I153" t="s">
        <v>11</v>
      </c>
      <c r="J153" t="s">
        <v>12</v>
      </c>
      <c r="K153" t="s">
        <v>149</v>
      </c>
      <c r="L153" t="s">
        <v>15</v>
      </c>
      <c r="M153" s="5">
        <v>3.75</v>
      </c>
    </row>
    <row r="154" spans="1:13" x14ac:dyDescent="0.2">
      <c r="A154" s="2">
        <v>45242</v>
      </c>
      <c r="B154" s="3">
        <f t="shared" si="8"/>
        <v>2024</v>
      </c>
      <c r="C154" t="str">
        <f t="shared" si="6"/>
        <v>2023-2024</v>
      </c>
      <c r="D154" t="s">
        <v>148</v>
      </c>
      <c r="E154" t="s">
        <v>122</v>
      </c>
      <c r="F154" t="str">
        <f t="shared" si="7"/>
        <v>New South Wales</v>
      </c>
      <c r="G154" t="s">
        <v>10</v>
      </c>
      <c r="H154">
        <v>2650</v>
      </c>
      <c r="I154" t="s">
        <v>11</v>
      </c>
      <c r="J154" t="s">
        <v>25</v>
      </c>
      <c r="K154" t="s">
        <v>150</v>
      </c>
      <c r="L154" t="s">
        <v>18</v>
      </c>
      <c r="M154" s="5">
        <v>3.75</v>
      </c>
    </row>
    <row r="155" spans="1:13" x14ac:dyDescent="0.2">
      <c r="A155" s="2">
        <v>45295</v>
      </c>
      <c r="B155" s="3">
        <f t="shared" si="8"/>
        <v>2024</v>
      </c>
      <c r="C155" t="str">
        <f t="shared" si="6"/>
        <v>2023-2024</v>
      </c>
      <c r="D155" t="s">
        <v>147</v>
      </c>
      <c r="E155" t="s">
        <v>124</v>
      </c>
      <c r="F155" t="str">
        <f t="shared" si="7"/>
        <v>New South Wales</v>
      </c>
      <c r="G155" t="s">
        <v>10</v>
      </c>
      <c r="H155">
        <v>2015</v>
      </c>
      <c r="I155" t="s">
        <v>11</v>
      </c>
      <c r="J155" t="s">
        <v>12</v>
      </c>
      <c r="K155" t="s">
        <v>150</v>
      </c>
      <c r="L155" t="s">
        <v>18</v>
      </c>
      <c r="M155" s="5">
        <v>3.88</v>
      </c>
    </row>
    <row r="156" spans="1:13" x14ac:dyDescent="0.2">
      <c r="A156" s="2">
        <v>45628</v>
      </c>
      <c r="B156" s="3">
        <f t="shared" si="8"/>
        <v>2025</v>
      </c>
      <c r="C156" t="str">
        <f t="shared" si="6"/>
        <v>2024-2025</v>
      </c>
      <c r="D156" t="s">
        <v>147</v>
      </c>
      <c r="E156" t="s">
        <v>83</v>
      </c>
      <c r="F156" t="str">
        <f t="shared" si="7"/>
        <v>New South Wales</v>
      </c>
      <c r="G156" t="s">
        <v>10</v>
      </c>
      <c r="H156">
        <v>2750</v>
      </c>
      <c r="I156" t="s">
        <v>11</v>
      </c>
      <c r="J156" t="s">
        <v>25</v>
      </c>
      <c r="K156" t="s">
        <v>156</v>
      </c>
      <c r="L156" t="s">
        <v>17</v>
      </c>
      <c r="M156" s="5">
        <v>3.95</v>
      </c>
    </row>
    <row r="157" spans="1:13" x14ac:dyDescent="0.2">
      <c r="A157" s="2">
        <v>45258</v>
      </c>
      <c r="B157" s="3">
        <f t="shared" si="8"/>
        <v>2024</v>
      </c>
      <c r="C157" t="str">
        <f t="shared" si="6"/>
        <v>2023-2024</v>
      </c>
      <c r="D157" t="s">
        <v>147</v>
      </c>
      <c r="E157" t="s">
        <v>102</v>
      </c>
      <c r="F157" t="str">
        <f t="shared" si="7"/>
        <v>Queensland</v>
      </c>
      <c r="G157" t="s">
        <v>35</v>
      </c>
      <c r="H157">
        <v>4870</v>
      </c>
      <c r="I157" t="s">
        <v>11</v>
      </c>
      <c r="J157" t="s">
        <v>36</v>
      </c>
      <c r="K157" t="s">
        <v>152</v>
      </c>
      <c r="L157" t="s">
        <v>13</v>
      </c>
      <c r="M157" s="5">
        <v>3.96</v>
      </c>
    </row>
    <row r="158" spans="1:13" x14ac:dyDescent="0.2">
      <c r="A158" s="2">
        <v>45456</v>
      </c>
      <c r="B158" s="3">
        <f t="shared" si="8"/>
        <v>2024</v>
      </c>
      <c r="C158" t="str">
        <f t="shared" si="6"/>
        <v>2023-2024</v>
      </c>
      <c r="D158" t="s">
        <v>147</v>
      </c>
      <c r="E158" t="s">
        <v>69</v>
      </c>
      <c r="F158" t="str">
        <f t="shared" si="7"/>
        <v>Tasmania</v>
      </c>
      <c r="G158" t="s">
        <v>70</v>
      </c>
      <c r="H158">
        <v>7018</v>
      </c>
      <c r="I158" t="s">
        <v>11</v>
      </c>
      <c r="J158" t="s">
        <v>71</v>
      </c>
      <c r="K158" t="s">
        <v>155</v>
      </c>
      <c r="L158" t="s">
        <v>20</v>
      </c>
      <c r="M158" s="5">
        <v>3.98</v>
      </c>
    </row>
    <row r="159" spans="1:13" x14ac:dyDescent="0.2">
      <c r="A159" s="2">
        <v>45414</v>
      </c>
      <c r="B159" s="3">
        <f t="shared" si="8"/>
        <v>2024</v>
      </c>
      <c r="C159" t="str">
        <f t="shared" si="6"/>
        <v>2023-2024</v>
      </c>
      <c r="D159" t="s">
        <v>147</v>
      </c>
      <c r="E159" t="s">
        <v>124</v>
      </c>
      <c r="F159" t="str">
        <f t="shared" si="7"/>
        <v>New South Wales</v>
      </c>
      <c r="G159" t="s">
        <v>10</v>
      </c>
      <c r="H159">
        <v>2015</v>
      </c>
      <c r="I159" t="s">
        <v>11</v>
      </c>
      <c r="J159" t="s">
        <v>12</v>
      </c>
      <c r="K159" t="s">
        <v>156</v>
      </c>
      <c r="L159" t="s">
        <v>17</v>
      </c>
      <c r="M159" s="5">
        <v>3.99</v>
      </c>
    </row>
    <row r="160" spans="1:13" x14ac:dyDescent="0.2">
      <c r="A160" s="2">
        <v>44960</v>
      </c>
      <c r="B160" s="3">
        <f t="shared" si="8"/>
        <v>2023</v>
      </c>
      <c r="C160" t="str">
        <f t="shared" si="6"/>
        <v>2022-2023</v>
      </c>
      <c r="D160" t="s">
        <v>147</v>
      </c>
      <c r="E160" t="s">
        <v>124</v>
      </c>
      <c r="F160" t="str">
        <f t="shared" si="7"/>
        <v>New South Wales</v>
      </c>
      <c r="G160" t="s">
        <v>10</v>
      </c>
      <c r="H160">
        <v>2015</v>
      </c>
      <c r="I160" t="s">
        <v>11</v>
      </c>
      <c r="J160" t="s">
        <v>12</v>
      </c>
      <c r="K160" t="s">
        <v>19</v>
      </c>
      <c r="L160" t="s">
        <v>23</v>
      </c>
      <c r="M160" s="5">
        <v>3.99</v>
      </c>
    </row>
    <row r="161" spans="1:13" x14ac:dyDescent="0.2">
      <c r="A161" s="2">
        <v>45551</v>
      </c>
      <c r="B161" s="3">
        <f t="shared" si="8"/>
        <v>2025</v>
      </c>
      <c r="C161" t="str">
        <f t="shared" si="6"/>
        <v>2024-2025</v>
      </c>
      <c r="D161" t="s">
        <v>147</v>
      </c>
      <c r="E161" t="s">
        <v>67</v>
      </c>
      <c r="F161" t="str">
        <f t="shared" si="7"/>
        <v>New South Wales</v>
      </c>
      <c r="G161" t="s">
        <v>10</v>
      </c>
      <c r="H161">
        <v>2478</v>
      </c>
      <c r="I161" t="s">
        <v>11</v>
      </c>
      <c r="J161" t="s">
        <v>68</v>
      </c>
      <c r="K161" t="s">
        <v>149</v>
      </c>
      <c r="L161" t="s">
        <v>15</v>
      </c>
      <c r="M161" s="5">
        <v>3.99</v>
      </c>
    </row>
    <row r="162" spans="1:13" x14ac:dyDescent="0.2">
      <c r="A162" s="2">
        <v>45132</v>
      </c>
      <c r="B162" s="3">
        <f t="shared" si="8"/>
        <v>2024</v>
      </c>
      <c r="C162" t="str">
        <f t="shared" si="6"/>
        <v>2023-2024</v>
      </c>
      <c r="D162" t="s">
        <v>147</v>
      </c>
      <c r="E162" t="s">
        <v>39</v>
      </c>
      <c r="F162" t="str">
        <f t="shared" si="7"/>
        <v>South Australia</v>
      </c>
      <c r="G162" t="s">
        <v>32</v>
      </c>
      <c r="H162">
        <v>5343</v>
      </c>
      <c r="I162" t="s">
        <v>11</v>
      </c>
      <c r="J162" t="s">
        <v>38</v>
      </c>
      <c r="K162" t="s">
        <v>155</v>
      </c>
      <c r="L162" t="s">
        <v>20</v>
      </c>
      <c r="M162" s="5">
        <v>3.99</v>
      </c>
    </row>
    <row r="163" spans="1:13" x14ac:dyDescent="0.2">
      <c r="A163" s="2">
        <v>45619</v>
      </c>
      <c r="B163" s="3">
        <f t="shared" si="8"/>
        <v>2025</v>
      </c>
      <c r="C163" t="str">
        <f t="shared" si="6"/>
        <v>2024-2025</v>
      </c>
      <c r="D163" t="s">
        <v>147</v>
      </c>
      <c r="E163" t="s">
        <v>99</v>
      </c>
      <c r="F163" t="str">
        <f t="shared" si="7"/>
        <v>Victoria</v>
      </c>
      <c r="G163" t="s">
        <v>45</v>
      </c>
      <c r="H163">
        <v>3148</v>
      </c>
      <c r="I163" t="s">
        <v>11</v>
      </c>
      <c r="J163" t="s">
        <v>63</v>
      </c>
      <c r="K163" t="s">
        <v>153</v>
      </c>
      <c r="L163" t="s">
        <v>16</v>
      </c>
      <c r="M163" s="5">
        <v>3.99</v>
      </c>
    </row>
    <row r="164" spans="1:13" x14ac:dyDescent="0.2">
      <c r="A164" s="2">
        <v>45203</v>
      </c>
      <c r="B164" s="3">
        <f t="shared" si="8"/>
        <v>2024</v>
      </c>
      <c r="C164" t="str">
        <f t="shared" si="6"/>
        <v>2023-2024</v>
      </c>
      <c r="D164" t="s">
        <v>148</v>
      </c>
      <c r="E164" t="s">
        <v>9</v>
      </c>
      <c r="F164" t="str">
        <f t="shared" si="7"/>
        <v>New South Wales</v>
      </c>
      <c r="G164" t="s">
        <v>10</v>
      </c>
      <c r="H164">
        <v>2067</v>
      </c>
      <c r="I164" t="s">
        <v>11</v>
      </c>
      <c r="J164" t="s">
        <v>12</v>
      </c>
      <c r="K164" t="s">
        <v>153</v>
      </c>
      <c r="L164" t="s">
        <v>16</v>
      </c>
      <c r="M164" s="5">
        <v>3.99</v>
      </c>
    </row>
    <row r="165" spans="1:13" x14ac:dyDescent="0.2">
      <c r="A165" s="2">
        <v>45248</v>
      </c>
      <c r="B165" s="3">
        <f t="shared" si="8"/>
        <v>2024</v>
      </c>
      <c r="C165" t="str">
        <f t="shared" si="6"/>
        <v>2023-2024</v>
      </c>
      <c r="D165" t="s">
        <v>147</v>
      </c>
      <c r="E165" t="s">
        <v>28</v>
      </c>
      <c r="F165" t="str">
        <f t="shared" si="7"/>
        <v>Northern Territory</v>
      </c>
      <c r="G165" t="s">
        <v>29</v>
      </c>
      <c r="H165">
        <v>800</v>
      </c>
      <c r="I165" t="s">
        <v>11</v>
      </c>
      <c r="J165" t="s">
        <v>30</v>
      </c>
      <c r="K165" t="s">
        <v>157</v>
      </c>
      <c r="L165" t="s">
        <v>22</v>
      </c>
      <c r="M165" s="5">
        <v>3.99</v>
      </c>
    </row>
    <row r="166" spans="1:13" x14ac:dyDescent="0.2">
      <c r="A166" s="2">
        <v>45536</v>
      </c>
      <c r="B166" s="3">
        <f t="shared" si="8"/>
        <v>2025</v>
      </c>
      <c r="C166" t="str">
        <f t="shared" si="6"/>
        <v>2024-2025</v>
      </c>
      <c r="D166" t="s">
        <v>147</v>
      </c>
      <c r="E166" t="s">
        <v>26</v>
      </c>
      <c r="F166" t="str">
        <f t="shared" si="7"/>
        <v>New South Wales</v>
      </c>
      <c r="G166" t="s">
        <v>10</v>
      </c>
      <c r="H166">
        <v>2141</v>
      </c>
      <c r="I166" t="s">
        <v>11</v>
      </c>
      <c r="J166" t="s">
        <v>27</v>
      </c>
      <c r="K166" t="s">
        <v>155</v>
      </c>
      <c r="L166" t="s">
        <v>20</v>
      </c>
      <c r="M166" s="5">
        <v>3.99</v>
      </c>
    </row>
    <row r="167" spans="1:13" x14ac:dyDescent="0.2">
      <c r="A167" s="2">
        <v>44948</v>
      </c>
      <c r="B167" s="3">
        <f t="shared" si="8"/>
        <v>2023</v>
      </c>
      <c r="C167" t="str">
        <f t="shared" si="6"/>
        <v>2022-2023</v>
      </c>
      <c r="D167" t="s">
        <v>147</v>
      </c>
      <c r="E167" t="s">
        <v>139</v>
      </c>
      <c r="F167" t="str">
        <f t="shared" si="7"/>
        <v>New South Wales</v>
      </c>
      <c r="G167" t="s">
        <v>10</v>
      </c>
      <c r="H167">
        <v>2020</v>
      </c>
      <c r="I167" t="s">
        <v>11</v>
      </c>
      <c r="J167" t="s">
        <v>12</v>
      </c>
      <c r="K167" t="s">
        <v>156</v>
      </c>
      <c r="L167" t="s">
        <v>17</v>
      </c>
      <c r="M167" s="5">
        <v>3.99</v>
      </c>
    </row>
    <row r="168" spans="1:13" x14ac:dyDescent="0.2">
      <c r="A168" s="2">
        <v>44959</v>
      </c>
      <c r="B168" s="3">
        <f t="shared" si="8"/>
        <v>2023</v>
      </c>
      <c r="C168" t="str">
        <f t="shared" si="6"/>
        <v>2022-2023</v>
      </c>
      <c r="D168" t="s">
        <v>148</v>
      </c>
      <c r="E168" t="s">
        <v>130</v>
      </c>
      <c r="F168" t="str">
        <f t="shared" si="7"/>
        <v>South Australia</v>
      </c>
      <c r="G168" t="s">
        <v>32</v>
      </c>
      <c r="H168">
        <v>5290</v>
      </c>
      <c r="I168" t="s">
        <v>11</v>
      </c>
      <c r="J168" t="s">
        <v>38</v>
      </c>
      <c r="K168" t="s">
        <v>156</v>
      </c>
      <c r="L168" t="s">
        <v>17</v>
      </c>
      <c r="M168" s="5">
        <v>3.99</v>
      </c>
    </row>
    <row r="169" spans="1:13" x14ac:dyDescent="0.2">
      <c r="A169" s="2">
        <v>45640</v>
      </c>
      <c r="B169" s="3">
        <f t="shared" si="8"/>
        <v>2025</v>
      </c>
      <c r="C169" t="str">
        <f t="shared" si="6"/>
        <v>2024-2025</v>
      </c>
      <c r="D169" t="s">
        <v>147</v>
      </c>
      <c r="E169" t="s">
        <v>134</v>
      </c>
      <c r="F169" t="str">
        <f t="shared" si="7"/>
        <v>Queensland</v>
      </c>
      <c r="G169" t="s">
        <v>35</v>
      </c>
      <c r="H169">
        <v>4825</v>
      </c>
      <c r="I169" t="s">
        <v>11</v>
      </c>
      <c r="J169" t="s">
        <v>36</v>
      </c>
      <c r="K169" t="s">
        <v>155</v>
      </c>
      <c r="L169" t="s">
        <v>20</v>
      </c>
      <c r="M169" s="5">
        <v>3.99</v>
      </c>
    </row>
    <row r="170" spans="1:13" x14ac:dyDescent="0.2">
      <c r="A170" s="2">
        <v>45327</v>
      </c>
      <c r="B170" s="3">
        <f t="shared" si="8"/>
        <v>2024</v>
      </c>
      <c r="C170" t="str">
        <f t="shared" si="6"/>
        <v>2023-2024</v>
      </c>
      <c r="D170" t="s">
        <v>147</v>
      </c>
      <c r="E170" t="s">
        <v>65</v>
      </c>
      <c r="F170" t="str">
        <f t="shared" si="7"/>
        <v>New South Wales</v>
      </c>
      <c r="G170" t="s">
        <v>10</v>
      </c>
      <c r="H170">
        <v>2541</v>
      </c>
      <c r="I170" t="s">
        <v>11</v>
      </c>
      <c r="J170" t="s">
        <v>58</v>
      </c>
      <c r="K170" t="s">
        <v>149</v>
      </c>
      <c r="L170" t="s">
        <v>15</v>
      </c>
      <c r="M170" s="5">
        <v>3.99</v>
      </c>
    </row>
    <row r="171" spans="1:13" x14ac:dyDescent="0.2">
      <c r="A171" s="2">
        <v>45652</v>
      </c>
      <c r="B171" s="3">
        <f t="shared" si="8"/>
        <v>2025</v>
      </c>
      <c r="C171" t="str">
        <f t="shared" si="6"/>
        <v>2024-2025</v>
      </c>
      <c r="D171" t="s">
        <v>147</v>
      </c>
      <c r="E171" t="s">
        <v>34</v>
      </c>
      <c r="F171" t="str">
        <f t="shared" si="7"/>
        <v>Queensland</v>
      </c>
      <c r="G171" t="s">
        <v>35</v>
      </c>
      <c r="H171">
        <v>4802</v>
      </c>
      <c r="I171" t="s">
        <v>11</v>
      </c>
      <c r="J171" t="s">
        <v>36</v>
      </c>
      <c r="K171" t="s">
        <v>149</v>
      </c>
      <c r="L171" t="s">
        <v>15</v>
      </c>
      <c r="M171" s="5">
        <v>4</v>
      </c>
    </row>
    <row r="172" spans="1:13" x14ac:dyDescent="0.2">
      <c r="A172" s="2">
        <v>45479</v>
      </c>
      <c r="B172" s="3">
        <f t="shared" si="8"/>
        <v>2025</v>
      </c>
      <c r="C172" t="str">
        <f t="shared" si="6"/>
        <v>2024-2025</v>
      </c>
      <c r="D172" t="s">
        <v>147</v>
      </c>
      <c r="E172" t="s">
        <v>96</v>
      </c>
      <c r="F172" t="str">
        <f t="shared" si="7"/>
        <v>Western Australia</v>
      </c>
      <c r="G172" t="s">
        <v>48</v>
      </c>
      <c r="H172">
        <v>6330</v>
      </c>
      <c r="I172" t="s">
        <v>11</v>
      </c>
      <c r="J172" t="s">
        <v>94</v>
      </c>
      <c r="K172" t="s">
        <v>156</v>
      </c>
      <c r="L172" t="s">
        <v>17</v>
      </c>
      <c r="M172" s="5">
        <v>4</v>
      </c>
    </row>
    <row r="173" spans="1:13" x14ac:dyDescent="0.2">
      <c r="A173" s="2">
        <v>45110</v>
      </c>
      <c r="B173" s="3">
        <f t="shared" si="8"/>
        <v>2024</v>
      </c>
      <c r="C173" t="str">
        <f t="shared" si="6"/>
        <v>2023-2024</v>
      </c>
      <c r="D173" t="s">
        <v>147</v>
      </c>
      <c r="E173" t="s">
        <v>96</v>
      </c>
      <c r="F173" t="str">
        <f t="shared" si="7"/>
        <v>Western Australia</v>
      </c>
      <c r="G173" t="s">
        <v>48</v>
      </c>
      <c r="H173">
        <v>6330</v>
      </c>
      <c r="I173" t="s">
        <v>11</v>
      </c>
      <c r="J173" t="s">
        <v>94</v>
      </c>
      <c r="K173" t="s">
        <v>150</v>
      </c>
      <c r="L173" t="s">
        <v>18</v>
      </c>
      <c r="M173" s="5">
        <v>4</v>
      </c>
    </row>
    <row r="174" spans="1:13" x14ac:dyDescent="0.2">
      <c r="A174" s="2">
        <v>45126</v>
      </c>
      <c r="B174" s="3">
        <f t="shared" si="8"/>
        <v>2024</v>
      </c>
      <c r="C174" t="str">
        <f t="shared" si="6"/>
        <v>2023-2024</v>
      </c>
      <c r="D174" t="s">
        <v>147</v>
      </c>
      <c r="E174" t="s">
        <v>96</v>
      </c>
      <c r="F174" t="str">
        <f t="shared" si="7"/>
        <v>Western Australia</v>
      </c>
      <c r="G174" t="s">
        <v>48</v>
      </c>
      <c r="H174">
        <v>6330</v>
      </c>
      <c r="I174" t="s">
        <v>11</v>
      </c>
      <c r="J174" t="s">
        <v>94</v>
      </c>
      <c r="K174" t="s">
        <v>151</v>
      </c>
      <c r="L174" t="s">
        <v>21</v>
      </c>
      <c r="M174" s="5">
        <v>4</v>
      </c>
    </row>
    <row r="175" spans="1:13" x14ac:dyDescent="0.2">
      <c r="A175" s="2">
        <v>45373</v>
      </c>
      <c r="B175" s="3">
        <f t="shared" si="8"/>
        <v>2024</v>
      </c>
      <c r="C175" t="str">
        <f t="shared" si="6"/>
        <v>2023-2024</v>
      </c>
      <c r="D175" t="s">
        <v>147</v>
      </c>
      <c r="E175" t="s">
        <v>127</v>
      </c>
      <c r="F175" t="str">
        <f t="shared" si="7"/>
        <v>New South Wales</v>
      </c>
      <c r="G175" t="s">
        <v>10</v>
      </c>
      <c r="H175">
        <v>2131</v>
      </c>
      <c r="I175" t="s">
        <v>11</v>
      </c>
      <c r="J175" t="s">
        <v>27</v>
      </c>
      <c r="K175" t="s">
        <v>19</v>
      </c>
      <c r="L175" t="s">
        <v>23</v>
      </c>
      <c r="M175" s="5">
        <v>4</v>
      </c>
    </row>
    <row r="176" spans="1:13" x14ac:dyDescent="0.2">
      <c r="A176" s="2">
        <v>45176</v>
      </c>
      <c r="B176" s="3">
        <f t="shared" si="8"/>
        <v>2024</v>
      </c>
      <c r="C176" t="str">
        <f t="shared" si="6"/>
        <v>2023-2024</v>
      </c>
      <c r="D176" t="s">
        <v>147</v>
      </c>
      <c r="E176" t="s">
        <v>146</v>
      </c>
      <c r="F176" t="str">
        <f t="shared" si="7"/>
        <v>Victoria</v>
      </c>
      <c r="G176" t="s">
        <v>45</v>
      </c>
      <c r="H176">
        <v>3353</v>
      </c>
      <c r="I176" t="s">
        <v>11</v>
      </c>
      <c r="J176" t="s">
        <v>60</v>
      </c>
      <c r="K176" t="s">
        <v>149</v>
      </c>
      <c r="L176" t="s">
        <v>15</v>
      </c>
      <c r="M176" s="5">
        <v>4</v>
      </c>
    </row>
    <row r="177" spans="1:13" x14ac:dyDescent="0.2">
      <c r="A177" s="2">
        <v>45444</v>
      </c>
      <c r="B177" s="3">
        <f t="shared" si="8"/>
        <v>2024</v>
      </c>
      <c r="C177" t="str">
        <f t="shared" si="6"/>
        <v>2023-2024</v>
      </c>
      <c r="D177" t="s">
        <v>147</v>
      </c>
      <c r="E177" t="s">
        <v>39</v>
      </c>
      <c r="F177" t="str">
        <f t="shared" si="7"/>
        <v>South Australia</v>
      </c>
      <c r="G177" t="s">
        <v>32</v>
      </c>
      <c r="H177">
        <v>5343</v>
      </c>
      <c r="I177" t="s">
        <v>11</v>
      </c>
      <c r="J177" t="s">
        <v>38</v>
      </c>
      <c r="K177" t="s">
        <v>154</v>
      </c>
      <c r="L177" t="s">
        <v>14</v>
      </c>
      <c r="M177" s="5">
        <v>4</v>
      </c>
    </row>
    <row r="178" spans="1:13" x14ac:dyDescent="0.2">
      <c r="A178" s="2">
        <v>45415</v>
      </c>
      <c r="B178" s="3">
        <f t="shared" si="8"/>
        <v>2024</v>
      </c>
      <c r="C178" t="str">
        <f t="shared" si="6"/>
        <v>2023-2024</v>
      </c>
      <c r="D178" t="s">
        <v>147</v>
      </c>
      <c r="E178" t="s">
        <v>136</v>
      </c>
      <c r="F178" t="str">
        <f t="shared" si="7"/>
        <v>Victoria</v>
      </c>
      <c r="G178" t="s">
        <v>45</v>
      </c>
      <c r="H178">
        <v>3175</v>
      </c>
      <c r="I178" t="s">
        <v>11</v>
      </c>
      <c r="J178" t="s">
        <v>63</v>
      </c>
      <c r="K178" t="s">
        <v>149</v>
      </c>
      <c r="L178" t="s">
        <v>15</v>
      </c>
      <c r="M178" s="5">
        <v>4</v>
      </c>
    </row>
    <row r="179" spans="1:13" x14ac:dyDescent="0.2">
      <c r="A179" s="2">
        <v>45158</v>
      </c>
      <c r="B179" s="3">
        <f t="shared" si="8"/>
        <v>2024</v>
      </c>
      <c r="C179" t="str">
        <f t="shared" si="6"/>
        <v>2023-2024</v>
      </c>
      <c r="D179" t="s">
        <v>147</v>
      </c>
      <c r="E179" t="s">
        <v>112</v>
      </c>
      <c r="F179" t="str">
        <f t="shared" si="7"/>
        <v>Victoria</v>
      </c>
      <c r="G179" t="s">
        <v>45</v>
      </c>
      <c r="H179">
        <v>3076</v>
      </c>
      <c r="I179" t="s">
        <v>11</v>
      </c>
      <c r="J179" t="s">
        <v>46</v>
      </c>
      <c r="K179" t="s">
        <v>155</v>
      </c>
      <c r="L179" t="s">
        <v>20</v>
      </c>
      <c r="M179" s="5">
        <v>4</v>
      </c>
    </row>
    <row r="180" spans="1:13" x14ac:dyDescent="0.2">
      <c r="A180" s="2">
        <v>45033</v>
      </c>
      <c r="B180" s="3">
        <f t="shared" si="8"/>
        <v>2023</v>
      </c>
      <c r="C180" t="str">
        <f t="shared" si="6"/>
        <v>2022-2023</v>
      </c>
      <c r="D180" t="s">
        <v>148</v>
      </c>
      <c r="E180" t="s">
        <v>114</v>
      </c>
      <c r="F180" t="str">
        <f t="shared" si="7"/>
        <v>Victoria</v>
      </c>
      <c r="G180" t="s">
        <v>45</v>
      </c>
      <c r="H180">
        <v>3551</v>
      </c>
      <c r="I180" t="s">
        <v>11</v>
      </c>
      <c r="J180" t="s">
        <v>60</v>
      </c>
      <c r="K180" t="s">
        <v>19</v>
      </c>
      <c r="L180" t="s">
        <v>23</v>
      </c>
      <c r="M180" s="5">
        <v>4</v>
      </c>
    </row>
    <row r="181" spans="1:13" x14ac:dyDescent="0.2">
      <c r="A181" s="2">
        <v>45406</v>
      </c>
      <c r="B181" s="3">
        <f t="shared" si="8"/>
        <v>2024</v>
      </c>
      <c r="C181" t="str">
        <f t="shared" si="6"/>
        <v>2023-2024</v>
      </c>
      <c r="D181" t="s">
        <v>147</v>
      </c>
      <c r="E181" t="s">
        <v>145</v>
      </c>
      <c r="F181" t="str">
        <f t="shared" si="7"/>
        <v>New South Wales</v>
      </c>
      <c r="G181" t="s">
        <v>10</v>
      </c>
      <c r="H181">
        <v>2101</v>
      </c>
      <c r="I181" t="s">
        <v>11</v>
      </c>
      <c r="J181" t="s">
        <v>27</v>
      </c>
      <c r="K181" t="s">
        <v>153</v>
      </c>
      <c r="L181" t="s">
        <v>16</v>
      </c>
      <c r="M181" s="5">
        <v>4</v>
      </c>
    </row>
    <row r="182" spans="1:13" x14ac:dyDescent="0.2">
      <c r="A182" s="2">
        <v>44932</v>
      </c>
      <c r="B182" s="3">
        <f t="shared" si="8"/>
        <v>2023</v>
      </c>
      <c r="C182" t="str">
        <f t="shared" si="6"/>
        <v>2022-2023</v>
      </c>
      <c r="D182" t="s">
        <v>147</v>
      </c>
      <c r="E182" t="s">
        <v>82</v>
      </c>
      <c r="F182" t="str">
        <f t="shared" si="7"/>
        <v>Queensland</v>
      </c>
      <c r="G182" t="s">
        <v>35</v>
      </c>
      <c r="H182">
        <v>4012</v>
      </c>
      <c r="I182" t="s">
        <v>11</v>
      </c>
      <c r="J182" t="s">
        <v>43</v>
      </c>
      <c r="K182" t="s">
        <v>154</v>
      </c>
      <c r="L182" t="s">
        <v>14</v>
      </c>
      <c r="M182" s="5">
        <v>4</v>
      </c>
    </row>
    <row r="183" spans="1:13" x14ac:dyDescent="0.2">
      <c r="A183" s="2">
        <v>45468</v>
      </c>
      <c r="B183" s="3">
        <f t="shared" si="8"/>
        <v>2024</v>
      </c>
      <c r="C183" t="str">
        <f t="shared" si="6"/>
        <v>2023-2024</v>
      </c>
      <c r="D183" t="s">
        <v>147</v>
      </c>
      <c r="E183" t="s">
        <v>64</v>
      </c>
      <c r="F183" t="str">
        <f t="shared" si="7"/>
        <v>Victoria</v>
      </c>
      <c r="G183" t="s">
        <v>45</v>
      </c>
      <c r="H183">
        <v>3199</v>
      </c>
      <c r="I183" t="s">
        <v>11</v>
      </c>
      <c r="J183" t="s">
        <v>63</v>
      </c>
      <c r="K183" t="s">
        <v>149</v>
      </c>
      <c r="L183" t="s">
        <v>15</v>
      </c>
      <c r="M183" s="5">
        <v>4.3</v>
      </c>
    </row>
    <row r="184" spans="1:13" x14ac:dyDescent="0.2">
      <c r="A184" s="2">
        <v>45453</v>
      </c>
      <c r="B184" s="3">
        <f t="shared" si="8"/>
        <v>2024</v>
      </c>
      <c r="C184" t="str">
        <f t="shared" si="6"/>
        <v>2023-2024</v>
      </c>
      <c r="D184" t="s">
        <v>147</v>
      </c>
      <c r="E184" t="s">
        <v>108</v>
      </c>
      <c r="F184" t="str">
        <f t="shared" si="7"/>
        <v>Victoria</v>
      </c>
      <c r="G184" t="s">
        <v>45</v>
      </c>
      <c r="H184">
        <v>3018</v>
      </c>
      <c r="I184" t="s">
        <v>11</v>
      </c>
      <c r="J184" t="s">
        <v>46</v>
      </c>
      <c r="K184" t="s">
        <v>149</v>
      </c>
      <c r="L184" t="s">
        <v>15</v>
      </c>
      <c r="M184" s="5">
        <v>4.3099999999999996</v>
      </c>
    </row>
    <row r="185" spans="1:13" x14ac:dyDescent="0.2">
      <c r="A185" s="2">
        <v>45553</v>
      </c>
      <c r="B185" s="3">
        <f t="shared" si="8"/>
        <v>2025</v>
      </c>
      <c r="C185" t="str">
        <f t="shared" si="6"/>
        <v>2024-2025</v>
      </c>
      <c r="D185" t="s">
        <v>147</v>
      </c>
      <c r="E185" t="s">
        <v>85</v>
      </c>
      <c r="F185" t="str">
        <f t="shared" si="7"/>
        <v>Queensland</v>
      </c>
      <c r="G185" t="s">
        <v>35</v>
      </c>
      <c r="H185">
        <v>4883</v>
      </c>
      <c r="I185" t="s">
        <v>11</v>
      </c>
      <c r="J185" t="s">
        <v>36</v>
      </c>
      <c r="K185" t="s">
        <v>156</v>
      </c>
      <c r="L185" t="s">
        <v>17</v>
      </c>
      <c r="M185" s="5">
        <v>4.49</v>
      </c>
    </row>
    <row r="186" spans="1:13" x14ac:dyDescent="0.2">
      <c r="A186" s="2">
        <v>45170</v>
      </c>
      <c r="B186" s="3">
        <f t="shared" si="8"/>
        <v>2024</v>
      </c>
      <c r="C186" t="str">
        <f t="shared" si="6"/>
        <v>2023-2024</v>
      </c>
      <c r="D186" t="s">
        <v>147</v>
      </c>
      <c r="E186" t="s">
        <v>123</v>
      </c>
      <c r="F186" t="str">
        <f t="shared" si="7"/>
        <v>Western Australia</v>
      </c>
      <c r="G186" t="s">
        <v>48</v>
      </c>
      <c r="H186">
        <v>6109</v>
      </c>
      <c r="I186" t="s">
        <v>11</v>
      </c>
      <c r="J186" t="s">
        <v>94</v>
      </c>
      <c r="K186" t="s">
        <v>154</v>
      </c>
      <c r="L186" t="s">
        <v>14</v>
      </c>
      <c r="M186" s="5">
        <v>4.49</v>
      </c>
    </row>
    <row r="187" spans="1:13" x14ac:dyDescent="0.2">
      <c r="A187" s="2">
        <v>45414</v>
      </c>
      <c r="B187" s="3">
        <f t="shared" si="8"/>
        <v>2024</v>
      </c>
      <c r="C187" t="str">
        <f t="shared" si="6"/>
        <v>2023-2024</v>
      </c>
      <c r="D187" t="s">
        <v>147</v>
      </c>
      <c r="E187" t="s">
        <v>72</v>
      </c>
      <c r="F187" t="str">
        <f t="shared" si="7"/>
        <v>Western Australia</v>
      </c>
      <c r="G187" t="s">
        <v>48</v>
      </c>
      <c r="H187">
        <v>6010</v>
      </c>
      <c r="I187" t="s">
        <v>11</v>
      </c>
      <c r="J187" t="s">
        <v>49</v>
      </c>
      <c r="K187" t="s">
        <v>153</v>
      </c>
      <c r="L187" t="s">
        <v>16</v>
      </c>
      <c r="M187" s="5">
        <v>4.5</v>
      </c>
    </row>
    <row r="188" spans="1:13" x14ac:dyDescent="0.2">
      <c r="A188" s="2">
        <v>45136</v>
      </c>
      <c r="B188" s="3">
        <f t="shared" si="8"/>
        <v>2024</v>
      </c>
      <c r="C188" t="str">
        <f t="shared" si="6"/>
        <v>2023-2024</v>
      </c>
      <c r="D188" t="s">
        <v>147</v>
      </c>
      <c r="E188" t="s">
        <v>110</v>
      </c>
      <c r="F188" t="str">
        <f t="shared" si="7"/>
        <v>Queensland</v>
      </c>
      <c r="G188" t="s">
        <v>35</v>
      </c>
      <c r="H188">
        <v>4680</v>
      </c>
      <c r="I188" t="s">
        <v>11</v>
      </c>
      <c r="J188" t="s">
        <v>51</v>
      </c>
      <c r="K188" t="s">
        <v>149</v>
      </c>
      <c r="L188" t="s">
        <v>15</v>
      </c>
      <c r="M188" s="5">
        <v>4.5</v>
      </c>
    </row>
    <row r="189" spans="1:13" x14ac:dyDescent="0.2">
      <c r="A189" s="2">
        <v>45486</v>
      </c>
      <c r="B189" s="3">
        <f t="shared" si="8"/>
        <v>2025</v>
      </c>
      <c r="C189" t="str">
        <f t="shared" si="6"/>
        <v>2024-2025</v>
      </c>
      <c r="D189" t="s">
        <v>147</v>
      </c>
      <c r="E189" t="s">
        <v>89</v>
      </c>
      <c r="F189" t="str">
        <f t="shared" si="7"/>
        <v>Queensland</v>
      </c>
      <c r="G189" t="s">
        <v>35</v>
      </c>
      <c r="H189">
        <v>4655</v>
      </c>
      <c r="I189" t="s">
        <v>11</v>
      </c>
      <c r="J189" t="s">
        <v>51</v>
      </c>
      <c r="K189" t="s">
        <v>153</v>
      </c>
      <c r="L189" t="s">
        <v>16</v>
      </c>
      <c r="M189" s="5">
        <v>4.5</v>
      </c>
    </row>
    <row r="190" spans="1:13" x14ac:dyDescent="0.2">
      <c r="A190" s="2">
        <v>45353</v>
      </c>
      <c r="B190" s="3">
        <f t="shared" si="8"/>
        <v>2024</v>
      </c>
      <c r="C190" t="str">
        <f t="shared" si="6"/>
        <v>2023-2024</v>
      </c>
      <c r="D190" t="s">
        <v>147</v>
      </c>
      <c r="E190" t="s">
        <v>141</v>
      </c>
      <c r="F190" t="str">
        <f t="shared" si="7"/>
        <v>Western Australia</v>
      </c>
      <c r="G190" t="s">
        <v>48</v>
      </c>
      <c r="H190">
        <v>6052</v>
      </c>
      <c r="I190" t="s">
        <v>11</v>
      </c>
      <c r="J190" t="s">
        <v>49</v>
      </c>
      <c r="K190" t="s">
        <v>154</v>
      </c>
      <c r="L190" t="s">
        <v>14</v>
      </c>
      <c r="M190" s="5">
        <v>4.5</v>
      </c>
    </row>
    <row r="191" spans="1:13" x14ac:dyDescent="0.2">
      <c r="A191" s="2">
        <v>45162</v>
      </c>
      <c r="B191" s="3">
        <f t="shared" si="8"/>
        <v>2024</v>
      </c>
      <c r="C191" t="str">
        <f t="shared" si="6"/>
        <v>2023-2024</v>
      </c>
      <c r="D191" t="s">
        <v>147</v>
      </c>
      <c r="E191" t="s">
        <v>53</v>
      </c>
      <c r="F191" t="str">
        <f t="shared" si="7"/>
        <v>South Australia</v>
      </c>
      <c r="G191" t="s">
        <v>32</v>
      </c>
      <c r="H191">
        <v>5082</v>
      </c>
      <c r="I191" t="s">
        <v>11</v>
      </c>
      <c r="J191" t="s">
        <v>33</v>
      </c>
      <c r="K191" t="s">
        <v>149</v>
      </c>
      <c r="L191" t="s">
        <v>15</v>
      </c>
      <c r="M191" s="5">
        <v>4.5</v>
      </c>
    </row>
    <row r="192" spans="1:13" x14ac:dyDescent="0.2">
      <c r="A192" s="2">
        <v>45310</v>
      </c>
      <c r="B192" s="3">
        <f t="shared" si="8"/>
        <v>2024</v>
      </c>
      <c r="C192" t="str">
        <f t="shared" si="6"/>
        <v>2023-2024</v>
      </c>
      <c r="D192" t="s">
        <v>147</v>
      </c>
      <c r="E192" t="s">
        <v>98</v>
      </c>
      <c r="F192" t="str">
        <f t="shared" si="7"/>
        <v>Victoria</v>
      </c>
      <c r="G192" t="s">
        <v>45</v>
      </c>
      <c r="H192">
        <v>3429</v>
      </c>
      <c r="I192" t="s">
        <v>11</v>
      </c>
      <c r="J192" t="s">
        <v>60</v>
      </c>
      <c r="K192" t="s">
        <v>152</v>
      </c>
      <c r="L192" t="s">
        <v>13</v>
      </c>
      <c r="M192" s="5">
        <v>4.5</v>
      </c>
    </row>
    <row r="193" spans="1:13" x14ac:dyDescent="0.2">
      <c r="A193" s="2">
        <v>45061</v>
      </c>
      <c r="B193" s="3">
        <f t="shared" si="8"/>
        <v>2023</v>
      </c>
      <c r="C193" t="str">
        <f t="shared" si="6"/>
        <v>2022-2023</v>
      </c>
      <c r="D193" t="s">
        <v>147</v>
      </c>
      <c r="E193" t="s">
        <v>111</v>
      </c>
      <c r="F193" t="str">
        <f t="shared" si="7"/>
        <v>New South Wales</v>
      </c>
      <c r="G193" t="s">
        <v>10</v>
      </c>
      <c r="H193">
        <v>2120</v>
      </c>
      <c r="I193" t="s">
        <v>11</v>
      </c>
      <c r="J193" t="s">
        <v>27</v>
      </c>
      <c r="K193" t="s">
        <v>154</v>
      </c>
      <c r="L193" t="s">
        <v>14</v>
      </c>
      <c r="M193" s="5">
        <v>4.5</v>
      </c>
    </row>
    <row r="194" spans="1:13" x14ac:dyDescent="0.2">
      <c r="A194" s="2">
        <v>44945</v>
      </c>
      <c r="B194" s="3">
        <f t="shared" si="8"/>
        <v>2023</v>
      </c>
      <c r="C194" t="str">
        <f t="shared" ref="C194:C257" si="9">IF(MONTH(A194) &gt;= 7, YEAR(A194) &amp; "-" &amp; YEAR(A194) + 1, YEAR(A194) - 1 &amp; "-" &amp; YEAR(A194))</f>
        <v>2022-2023</v>
      </c>
      <c r="D194" t="s">
        <v>147</v>
      </c>
      <c r="E194" t="s">
        <v>52</v>
      </c>
      <c r="F194" t="str">
        <f t="shared" ref="F194:F257" si="10">IF(G194="WA","Western Australia",
IF(G194="NSW","New South Wales",
IF(G194="QLD","Queensland",
IF(G194="VIC","Victoria",
IF(G194="TAS","Tasmania",
IF(G194="SA","South Australia",
IF(G194="NT","Northern Territory",
IF(G194="ACT","Australian Capital Territory",G194))))))))</f>
        <v>Victoria</v>
      </c>
      <c r="G194" t="s">
        <v>45</v>
      </c>
      <c r="H194">
        <v>3030</v>
      </c>
      <c r="I194" t="s">
        <v>11</v>
      </c>
      <c r="J194" t="s">
        <v>46</v>
      </c>
      <c r="K194" t="s">
        <v>154</v>
      </c>
      <c r="L194" t="s">
        <v>14</v>
      </c>
      <c r="M194" s="5">
        <v>4.5</v>
      </c>
    </row>
    <row r="195" spans="1:13" x14ac:dyDescent="0.2">
      <c r="A195" s="2">
        <v>45148</v>
      </c>
      <c r="B195" s="3">
        <f t="shared" ref="B195:B258" si="11">IF(MONTH(A195)&gt;=7,YEAR(A195)+1,YEAR(A195))</f>
        <v>2024</v>
      </c>
      <c r="C195" t="str">
        <f t="shared" si="9"/>
        <v>2023-2024</v>
      </c>
      <c r="D195" t="s">
        <v>147</v>
      </c>
      <c r="E195" t="s">
        <v>126</v>
      </c>
      <c r="F195" t="str">
        <f t="shared" si="10"/>
        <v>Queensland</v>
      </c>
      <c r="G195" t="s">
        <v>35</v>
      </c>
      <c r="H195">
        <v>4551</v>
      </c>
      <c r="I195" t="s">
        <v>11</v>
      </c>
      <c r="J195" t="s">
        <v>120</v>
      </c>
      <c r="K195" t="s">
        <v>19</v>
      </c>
      <c r="L195" t="s">
        <v>23</v>
      </c>
      <c r="M195" s="5">
        <v>4.5599999999999996</v>
      </c>
    </row>
    <row r="196" spans="1:13" x14ac:dyDescent="0.2">
      <c r="A196" s="2">
        <v>45599</v>
      </c>
      <c r="B196" s="3">
        <f t="shared" si="11"/>
        <v>2025</v>
      </c>
      <c r="C196" t="str">
        <f t="shared" si="9"/>
        <v>2024-2025</v>
      </c>
      <c r="D196" t="s">
        <v>147</v>
      </c>
      <c r="E196" t="s">
        <v>112</v>
      </c>
      <c r="F196" t="str">
        <f t="shared" si="10"/>
        <v>Victoria</v>
      </c>
      <c r="G196" t="s">
        <v>45</v>
      </c>
      <c r="H196">
        <v>3076</v>
      </c>
      <c r="I196" t="s">
        <v>11</v>
      </c>
      <c r="J196" t="s">
        <v>46</v>
      </c>
      <c r="K196" t="s">
        <v>154</v>
      </c>
      <c r="L196" t="s">
        <v>14</v>
      </c>
      <c r="M196" s="5">
        <v>4.5999999999999996</v>
      </c>
    </row>
    <row r="197" spans="1:13" x14ac:dyDescent="0.2">
      <c r="A197" s="2">
        <v>45451</v>
      </c>
      <c r="B197" s="3">
        <f t="shared" si="11"/>
        <v>2024</v>
      </c>
      <c r="C197" t="str">
        <f t="shared" si="9"/>
        <v>2023-2024</v>
      </c>
      <c r="D197" t="s">
        <v>147</v>
      </c>
      <c r="E197" t="s">
        <v>109</v>
      </c>
      <c r="F197" t="str">
        <f t="shared" si="10"/>
        <v>New South Wales</v>
      </c>
      <c r="G197" t="s">
        <v>10</v>
      </c>
      <c r="H197">
        <v>2480</v>
      </c>
      <c r="I197" t="s">
        <v>11</v>
      </c>
      <c r="J197" t="s">
        <v>68</v>
      </c>
      <c r="K197" t="s">
        <v>154</v>
      </c>
      <c r="L197" t="s">
        <v>14</v>
      </c>
      <c r="M197" s="5">
        <v>4.63</v>
      </c>
    </row>
    <row r="198" spans="1:13" x14ac:dyDescent="0.2">
      <c r="A198" s="2">
        <v>45022</v>
      </c>
      <c r="B198" s="3">
        <f t="shared" si="11"/>
        <v>2023</v>
      </c>
      <c r="C198" t="str">
        <f t="shared" si="9"/>
        <v>2022-2023</v>
      </c>
      <c r="D198" t="s">
        <v>147</v>
      </c>
      <c r="E198" t="s">
        <v>124</v>
      </c>
      <c r="F198" t="str">
        <f t="shared" si="10"/>
        <v>New South Wales</v>
      </c>
      <c r="G198" t="s">
        <v>10</v>
      </c>
      <c r="H198">
        <v>2015</v>
      </c>
      <c r="I198" t="s">
        <v>11</v>
      </c>
      <c r="J198" t="s">
        <v>12</v>
      </c>
      <c r="K198" t="s">
        <v>149</v>
      </c>
      <c r="L198" t="s">
        <v>15</v>
      </c>
      <c r="M198" s="5">
        <v>4.6500000000000004</v>
      </c>
    </row>
    <row r="199" spans="1:13" x14ac:dyDescent="0.2">
      <c r="A199" s="2">
        <v>45481</v>
      </c>
      <c r="B199" s="3">
        <f t="shared" si="11"/>
        <v>2025</v>
      </c>
      <c r="C199" t="str">
        <f t="shared" si="9"/>
        <v>2024-2025</v>
      </c>
      <c r="D199" t="s">
        <v>147</v>
      </c>
      <c r="E199" t="s">
        <v>85</v>
      </c>
      <c r="F199" t="str">
        <f t="shared" si="10"/>
        <v>Queensland</v>
      </c>
      <c r="G199" t="s">
        <v>35</v>
      </c>
      <c r="H199">
        <v>4883</v>
      </c>
      <c r="I199" t="s">
        <v>11</v>
      </c>
      <c r="J199" t="s">
        <v>36</v>
      </c>
      <c r="K199" t="s">
        <v>156</v>
      </c>
      <c r="L199" t="s">
        <v>17</v>
      </c>
      <c r="M199" s="5">
        <v>4.75</v>
      </c>
    </row>
    <row r="200" spans="1:13" x14ac:dyDescent="0.2">
      <c r="A200" s="2">
        <v>45640</v>
      </c>
      <c r="B200" s="3">
        <f t="shared" si="11"/>
        <v>2025</v>
      </c>
      <c r="C200" t="str">
        <f t="shared" si="9"/>
        <v>2024-2025</v>
      </c>
      <c r="D200" t="s">
        <v>147</v>
      </c>
      <c r="E200" t="s">
        <v>42</v>
      </c>
      <c r="F200" t="str">
        <f t="shared" si="10"/>
        <v>Queensland</v>
      </c>
      <c r="G200" t="s">
        <v>35</v>
      </c>
      <c r="H200">
        <v>4053</v>
      </c>
      <c r="I200" t="s">
        <v>11</v>
      </c>
      <c r="J200" t="s">
        <v>43</v>
      </c>
      <c r="K200" t="s">
        <v>154</v>
      </c>
      <c r="L200" t="s">
        <v>14</v>
      </c>
      <c r="M200" s="5">
        <v>4.75</v>
      </c>
    </row>
    <row r="201" spans="1:13" x14ac:dyDescent="0.2">
      <c r="A201" s="2">
        <v>44964</v>
      </c>
      <c r="B201" s="3">
        <f t="shared" si="11"/>
        <v>2023</v>
      </c>
      <c r="C201" t="str">
        <f t="shared" si="9"/>
        <v>2022-2023</v>
      </c>
      <c r="D201" t="s">
        <v>147</v>
      </c>
      <c r="E201" t="s">
        <v>44</v>
      </c>
      <c r="F201" t="str">
        <f t="shared" si="10"/>
        <v>Victoria</v>
      </c>
      <c r="G201" t="s">
        <v>45</v>
      </c>
      <c r="H201">
        <v>3066</v>
      </c>
      <c r="I201" t="s">
        <v>11</v>
      </c>
      <c r="J201" t="s">
        <v>46</v>
      </c>
      <c r="K201" t="s">
        <v>19</v>
      </c>
      <c r="L201" t="s">
        <v>23</v>
      </c>
      <c r="M201" s="5">
        <v>4.79</v>
      </c>
    </row>
    <row r="202" spans="1:13" x14ac:dyDescent="0.2">
      <c r="A202" s="2">
        <v>45464</v>
      </c>
      <c r="B202" s="3">
        <f t="shared" si="11"/>
        <v>2024</v>
      </c>
      <c r="C202" t="str">
        <f t="shared" si="9"/>
        <v>2023-2024</v>
      </c>
      <c r="D202" t="s">
        <v>147</v>
      </c>
      <c r="E202" t="s">
        <v>64</v>
      </c>
      <c r="F202" t="str">
        <f t="shared" si="10"/>
        <v>Victoria</v>
      </c>
      <c r="G202" t="s">
        <v>45</v>
      </c>
      <c r="H202">
        <v>3199</v>
      </c>
      <c r="I202" t="s">
        <v>11</v>
      </c>
      <c r="J202" t="s">
        <v>63</v>
      </c>
      <c r="K202" t="s">
        <v>149</v>
      </c>
      <c r="L202" t="s">
        <v>15</v>
      </c>
      <c r="M202" s="5">
        <v>4.96</v>
      </c>
    </row>
    <row r="203" spans="1:13" x14ac:dyDescent="0.2">
      <c r="A203" s="2">
        <v>45443</v>
      </c>
      <c r="B203" s="3">
        <f t="shared" si="11"/>
        <v>2024</v>
      </c>
      <c r="C203" t="str">
        <f t="shared" si="9"/>
        <v>2023-2024</v>
      </c>
      <c r="D203" t="s">
        <v>147</v>
      </c>
      <c r="F203" t="str">
        <f t="shared" si="10"/>
        <v>Western Australia</v>
      </c>
      <c r="G203" t="s">
        <v>48</v>
      </c>
      <c r="H203">
        <v>6021</v>
      </c>
      <c r="I203" t="s">
        <v>11</v>
      </c>
      <c r="J203" t="s">
        <v>49</v>
      </c>
      <c r="K203" t="s">
        <v>152</v>
      </c>
      <c r="L203" t="s">
        <v>13</v>
      </c>
      <c r="M203" s="5">
        <v>4.99</v>
      </c>
    </row>
    <row r="204" spans="1:13" x14ac:dyDescent="0.2">
      <c r="A204" s="2">
        <v>45080</v>
      </c>
      <c r="B204" s="3">
        <f t="shared" si="11"/>
        <v>2023</v>
      </c>
      <c r="C204" t="str">
        <f t="shared" si="9"/>
        <v>2022-2023</v>
      </c>
      <c r="D204" t="s">
        <v>147</v>
      </c>
      <c r="E204" t="s">
        <v>115</v>
      </c>
      <c r="F204" t="str">
        <f t="shared" si="10"/>
        <v>Western Australia</v>
      </c>
      <c r="G204" t="s">
        <v>48</v>
      </c>
      <c r="H204">
        <v>6280</v>
      </c>
      <c r="I204" t="s">
        <v>11</v>
      </c>
      <c r="J204" t="s">
        <v>94</v>
      </c>
      <c r="K204" t="s">
        <v>155</v>
      </c>
      <c r="L204" t="s">
        <v>20</v>
      </c>
      <c r="M204" s="5">
        <v>4.99</v>
      </c>
    </row>
    <row r="205" spans="1:13" x14ac:dyDescent="0.2">
      <c r="A205" s="2">
        <v>45597</v>
      </c>
      <c r="B205" s="3">
        <f t="shared" si="11"/>
        <v>2025</v>
      </c>
      <c r="C205" t="str">
        <f t="shared" si="9"/>
        <v>2024-2025</v>
      </c>
      <c r="D205" t="s">
        <v>147</v>
      </c>
      <c r="E205" t="s">
        <v>72</v>
      </c>
      <c r="F205" t="str">
        <f t="shared" si="10"/>
        <v>Western Australia</v>
      </c>
      <c r="G205" t="s">
        <v>48</v>
      </c>
      <c r="H205">
        <v>6010</v>
      </c>
      <c r="I205" t="s">
        <v>11</v>
      </c>
      <c r="J205" t="s">
        <v>49</v>
      </c>
      <c r="K205" t="s">
        <v>155</v>
      </c>
      <c r="L205" t="s">
        <v>20</v>
      </c>
      <c r="M205" s="5">
        <v>4.99</v>
      </c>
    </row>
    <row r="206" spans="1:13" x14ac:dyDescent="0.2">
      <c r="A206" s="2">
        <v>45425</v>
      </c>
      <c r="B206" s="3">
        <f t="shared" si="11"/>
        <v>2024</v>
      </c>
      <c r="C206" t="str">
        <f t="shared" si="9"/>
        <v>2023-2024</v>
      </c>
      <c r="D206" t="s">
        <v>147</v>
      </c>
      <c r="E206" t="s">
        <v>54</v>
      </c>
      <c r="F206" t="str">
        <f t="shared" si="10"/>
        <v>Victoria</v>
      </c>
      <c r="G206" t="s">
        <v>45</v>
      </c>
      <c r="H206">
        <v>3977</v>
      </c>
      <c r="I206" t="s">
        <v>11</v>
      </c>
      <c r="J206" t="s">
        <v>55</v>
      </c>
      <c r="K206" t="s">
        <v>152</v>
      </c>
      <c r="L206" t="s">
        <v>13</v>
      </c>
      <c r="M206" s="5">
        <v>4.99</v>
      </c>
    </row>
    <row r="207" spans="1:13" x14ac:dyDescent="0.2">
      <c r="A207" s="2">
        <v>45038</v>
      </c>
      <c r="B207" s="3">
        <f t="shared" si="11"/>
        <v>2023</v>
      </c>
      <c r="C207" t="str">
        <f t="shared" si="9"/>
        <v>2022-2023</v>
      </c>
      <c r="D207" t="s">
        <v>147</v>
      </c>
      <c r="E207" t="s">
        <v>41</v>
      </c>
      <c r="F207" t="str">
        <f t="shared" si="10"/>
        <v>New South Wales</v>
      </c>
      <c r="G207" t="s">
        <v>10</v>
      </c>
      <c r="H207">
        <v>2830</v>
      </c>
      <c r="I207" t="s">
        <v>11</v>
      </c>
      <c r="J207" t="s">
        <v>25</v>
      </c>
      <c r="K207" t="s">
        <v>155</v>
      </c>
      <c r="L207" t="s">
        <v>20</v>
      </c>
      <c r="M207" s="5">
        <v>4.99</v>
      </c>
    </row>
    <row r="208" spans="1:13" x14ac:dyDescent="0.2">
      <c r="A208" s="2">
        <v>45186</v>
      </c>
      <c r="B208" s="3">
        <f t="shared" si="11"/>
        <v>2024</v>
      </c>
      <c r="C208" t="str">
        <f t="shared" si="9"/>
        <v>2023-2024</v>
      </c>
      <c r="D208" t="s">
        <v>147</v>
      </c>
      <c r="E208" t="s">
        <v>118</v>
      </c>
      <c r="F208" t="str">
        <f t="shared" si="10"/>
        <v>New South Wales</v>
      </c>
      <c r="G208" t="s">
        <v>10</v>
      </c>
      <c r="H208">
        <v>2158</v>
      </c>
      <c r="I208" t="s">
        <v>11</v>
      </c>
      <c r="J208" t="s">
        <v>27</v>
      </c>
      <c r="K208" t="s">
        <v>155</v>
      </c>
      <c r="L208" t="s">
        <v>20</v>
      </c>
      <c r="M208" s="5">
        <v>4.99</v>
      </c>
    </row>
    <row r="209" spans="1:13" x14ac:dyDescent="0.2">
      <c r="A209" s="2">
        <v>45460</v>
      </c>
      <c r="B209" s="3">
        <f t="shared" si="11"/>
        <v>2024</v>
      </c>
      <c r="C209" t="str">
        <f t="shared" si="9"/>
        <v>2023-2024</v>
      </c>
      <c r="D209" t="s">
        <v>147</v>
      </c>
      <c r="E209" t="s">
        <v>118</v>
      </c>
      <c r="F209" t="str">
        <f t="shared" si="10"/>
        <v>New South Wales</v>
      </c>
      <c r="G209" t="s">
        <v>10</v>
      </c>
      <c r="H209">
        <v>2158</v>
      </c>
      <c r="I209" t="s">
        <v>11</v>
      </c>
      <c r="J209" t="s">
        <v>27</v>
      </c>
      <c r="K209" t="s">
        <v>150</v>
      </c>
      <c r="L209" t="s">
        <v>18</v>
      </c>
      <c r="M209" s="5">
        <v>4.99</v>
      </c>
    </row>
    <row r="210" spans="1:13" x14ac:dyDescent="0.2">
      <c r="A210" s="2">
        <v>45138</v>
      </c>
      <c r="B210" s="3">
        <f t="shared" si="11"/>
        <v>2024</v>
      </c>
      <c r="C210" t="str">
        <f t="shared" si="9"/>
        <v>2023-2024</v>
      </c>
      <c r="D210" t="s">
        <v>147</v>
      </c>
      <c r="E210" t="s">
        <v>89</v>
      </c>
      <c r="F210" t="str">
        <f t="shared" si="10"/>
        <v>Queensland</v>
      </c>
      <c r="G210" t="s">
        <v>35</v>
      </c>
      <c r="H210">
        <v>4655</v>
      </c>
      <c r="I210" t="s">
        <v>11</v>
      </c>
      <c r="J210" t="s">
        <v>51</v>
      </c>
      <c r="K210" t="s">
        <v>155</v>
      </c>
      <c r="L210" t="s">
        <v>20</v>
      </c>
      <c r="M210" s="5">
        <v>4.99</v>
      </c>
    </row>
    <row r="211" spans="1:13" x14ac:dyDescent="0.2">
      <c r="A211" s="2">
        <v>44993</v>
      </c>
      <c r="B211" s="3">
        <f t="shared" si="11"/>
        <v>2023</v>
      </c>
      <c r="C211" t="str">
        <f t="shared" si="9"/>
        <v>2022-2023</v>
      </c>
      <c r="D211" t="s">
        <v>147</v>
      </c>
      <c r="E211" t="s">
        <v>138</v>
      </c>
      <c r="F211" t="str">
        <f t="shared" si="10"/>
        <v>Queensland</v>
      </c>
      <c r="G211" t="s">
        <v>35</v>
      </c>
      <c r="H211">
        <v>4558</v>
      </c>
      <c r="I211" t="s">
        <v>11</v>
      </c>
      <c r="J211" t="s">
        <v>120</v>
      </c>
      <c r="K211" t="s">
        <v>150</v>
      </c>
      <c r="L211" t="s">
        <v>18</v>
      </c>
      <c r="M211" s="5">
        <v>4.99</v>
      </c>
    </row>
    <row r="212" spans="1:13" x14ac:dyDescent="0.2">
      <c r="A212" s="2">
        <v>45626</v>
      </c>
      <c r="B212" s="3">
        <f t="shared" si="11"/>
        <v>2025</v>
      </c>
      <c r="C212" t="str">
        <f t="shared" si="9"/>
        <v>2024-2025</v>
      </c>
      <c r="D212" t="s">
        <v>148</v>
      </c>
      <c r="E212" t="s">
        <v>113</v>
      </c>
      <c r="F212" t="str">
        <f t="shared" si="10"/>
        <v>Queensland</v>
      </c>
      <c r="G212" t="s">
        <v>35</v>
      </c>
      <c r="H212">
        <v>4215</v>
      </c>
      <c r="I212" t="s">
        <v>11</v>
      </c>
      <c r="J212" t="s">
        <v>104</v>
      </c>
      <c r="K212" t="s">
        <v>150</v>
      </c>
      <c r="L212" t="s">
        <v>18</v>
      </c>
      <c r="M212" s="5">
        <v>4.99</v>
      </c>
    </row>
    <row r="213" spans="1:13" x14ac:dyDescent="0.2">
      <c r="A213" s="2">
        <v>45240</v>
      </c>
      <c r="B213" s="3">
        <f t="shared" si="11"/>
        <v>2024</v>
      </c>
      <c r="C213" t="str">
        <f t="shared" si="9"/>
        <v>2023-2024</v>
      </c>
      <c r="D213" t="s">
        <v>147</v>
      </c>
      <c r="E213" t="s">
        <v>42</v>
      </c>
      <c r="F213" t="str">
        <f t="shared" si="10"/>
        <v>Queensland</v>
      </c>
      <c r="G213" t="s">
        <v>35</v>
      </c>
      <c r="H213">
        <v>4053</v>
      </c>
      <c r="I213" t="s">
        <v>11</v>
      </c>
      <c r="J213" t="s">
        <v>43</v>
      </c>
      <c r="K213" t="s">
        <v>150</v>
      </c>
      <c r="L213" t="s">
        <v>18</v>
      </c>
      <c r="M213" s="5">
        <v>4.99</v>
      </c>
    </row>
    <row r="214" spans="1:13" x14ac:dyDescent="0.2">
      <c r="A214" s="2">
        <v>45292</v>
      </c>
      <c r="B214" s="3">
        <f t="shared" si="11"/>
        <v>2024</v>
      </c>
      <c r="C214" t="str">
        <f t="shared" si="9"/>
        <v>2023-2024</v>
      </c>
      <c r="D214" t="s">
        <v>147</v>
      </c>
      <c r="E214" t="s">
        <v>34</v>
      </c>
      <c r="F214" t="str">
        <f t="shared" si="10"/>
        <v>Queensland</v>
      </c>
      <c r="G214" t="s">
        <v>35</v>
      </c>
      <c r="H214">
        <v>4802</v>
      </c>
      <c r="I214" t="s">
        <v>11</v>
      </c>
      <c r="J214" t="s">
        <v>36</v>
      </c>
      <c r="K214" t="s">
        <v>155</v>
      </c>
      <c r="L214" t="s">
        <v>20</v>
      </c>
      <c r="M214" s="5">
        <v>5</v>
      </c>
    </row>
    <row r="215" spans="1:13" x14ac:dyDescent="0.2">
      <c r="A215" s="2">
        <v>45487</v>
      </c>
      <c r="B215" s="3">
        <f t="shared" si="11"/>
        <v>2025</v>
      </c>
      <c r="C215" t="str">
        <f t="shared" si="9"/>
        <v>2024-2025</v>
      </c>
      <c r="D215" t="s">
        <v>148</v>
      </c>
      <c r="E215" t="s">
        <v>126</v>
      </c>
      <c r="F215" t="str">
        <f t="shared" si="10"/>
        <v>Queensland</v>
      </c>
      <c r="G215" t="s">
        <v>35</v>
      </c>
      <c r="H215">
        <v>4551</v>
      </c>
      <c r="I215" t="s">
        <v>11</v>
      </c>
      <c r="J215" t="s">
        <v>120</v>
      </c>
      <c r="K215" t="s">
        <v>151</v>
      </c>
      <c r="L215" t="s">
        <v>21</v>
      </c>
      <c r="M215" s="5">
        <v>5</v>
      </c>
    </row>
    <row r="216" spans="1:13" x14ac:dyDescent="0.2">
      <c r="A216" s="2">
        <v>45102</v>
      </c>
      <c r="B216" s="3">
        <f t="shared" si="11"/>
        <v>2023</v>
      </c>
      <c r="C216" t="str">
        <f t="shared" si="9"/>
        <v>2022-2023</v>
      </c>
      <c r="D216" t="s">
        <v>147</v>
      </c>
      <c r="E216" t="s">
        <v>57</v>
      </c>
      <c r="F216" t="str">
        <f t="shared" si="10"/>
        <v>New South Wales</v>
      </c>
      <c r="G216" t="s">
        <v>10</v>
      </c>
      <c r="H216">
        <v>2560</v>
      </c>
      <c r="I216" t="s">
        <v>11</v>
      </c>
      <c r="J216" t="s">
        <v>58</v>
      </c>
      <c r="K216" t="s">
        <v>153</v>
      </c>
      <c r="L216" t="s">
        <v>16</v>
      </c>
      <c r="M216" s="5">
        <v>5</v>
      </c>
    </row>
    <row r="217" spans="1:13" x14ac:dyDescent="0.2">
      <c r="A217" s="2">
        <v>45057</v>
      </c>
      <c r="B217" s="3">
        <f t="shared" si="11"/>
        <v>2023</v>
      </c>
      <c r="C217" t="str">
        <f t="shared" si="9"/>
        <v>2022-2023</v>
      </c>
      <c r="D217" t="s">
        <v>147</v>
      </c>
      <c r="E217" t="s">
        <v>118</v>
      </c>
      <c r="F217" t="str">
        <f t="shared" si="10"/>
        <v>New South Wales</v>
      </c>
      <c r="G217" t="s">
        <v>10</v>
      </c>
      <c r="H217">
        <v>2158</v>
      </c>
      <c r="I217" t="s">
        <v>11</v>
      </c>
      <c r="J217" t="s">
        <v>27</v>
      </c>
      <c r="K217" t="s">
        <v>153</v>
      </c>
      <c r="L217" t="s">
        <v>16</v>
      </c>
      <c r="M217" s="5">
        <v>5</v>
      </c>
    </row>
    <row r="218" spans="1:13" x14ac:dyDescent="0.2">
      <c r="A218" s="2">
        <v>45440</v>
      </c>
      <c r="B218" s="3">
        <f t="shared" si="11"/>
        <v>2024</v>
      </c>
      <c r="C218" t="str">
        <f t="shared" si="9"/>
        <v>2023-2024</v>
      </c>
      <c r="D218" t="s">
        <v>147</v>
      </c>
      <c r="E218" t="s">
        <v>125</v>
      </c>
      <c r="F218" t="str">
        <f t="shared" si="10"/>
        <v>Victoria</v>
      </c>
      <c r="G218" t="s">
        <v>45</v>
      </c>
      <c r="H218">
        <v>3400</v>
      </c>
      <c r="I218" t="s">
        <v>11</v>
      </c>
      <c r="J218" t="s">
        <v>60</v>
      </c>
      <c r="K218" t="s">
        <v>19</v>
      </c>
      <c r="L218" t="s">
        <v>23</v>
      </c>
      <c r="M218" s="5">
        <v>5</v>
      </c>
    </row>
    <row r="219" spans="1:13" x14ac:dyDescent="0.2">
      <c r="A219" s="2">
        <v>45534</v>
      </c>
      <c r="B219" s="3">
        <f t="shared" si="11"/>
        <v>2025</v>
      </c>
      <c r="C219" t="str">
        <f t="shared" si="9"/>
        <v>2024-2025</v>
      </c>
      <c r="D219" t="s">
        <v>147</v>
      </c>
      <c r="E219" t="s">
        <v>92</v>
      </c>
      <c r="F219" t="str">
        <f t="shared" si="10"/>
        <v>Queensland</v>
      </c>
      <c r="G219" t="s">
        <v>35</v>
      </c>
      <c r="H219">
        <v>4068</v>
      </c>
      <c r="I219" t="s">
        <v>11</v>
      </c>
      <c r="J219" t="s">
        <v>43</v>
      </c>
      <c r="K219" t="s">
        <v>153</v>
      </c>
      <c r="L219" t="s">
        <v>16</v>
      </c>
      <c r="M219" s="5">
        <v>5</v>
      </c>
    </row>
    <row r="220" spans="1:13" x14ac:dyDescent="0.2">
      <c r="A220" s="2">
        <v>44976</v>
      </c>
      <c r="B220" s="3">
        <f t="shared" si="11"/>
        <v>2023</v>
      </c>
      <c r="C220" t="str">
        <f t="shared" si="9"/>
        <v>2022-2023</v>
      </c>
      <c r="D220" t="s">
        <v>148</v>
      </c>
      <c r="E220" t="s">
        <v>141</v>
      </c>
      <c r="F220" t="str">
        <f t="shared" si="10"/>
        <v>Western Australia</v>
      </c>
      <c r="G220" t="s">
        <v>48</v>
      </c>
      <c r="H220">
        <v>6052</v>
      </c>
      <c r="I220" t="s">
        <v>11</v>
      </c>
      <c r="J220" t="s">
        <v>49</v>
      </c>
      <c r="K220" t="s">
        <v>154</v>
      </c>
      <c r="L220" t="s">
        <v>14</v>
      </c>
      <c r="M220" s="5">
        <v>5</v>
      </c>
    </row>
    <row r="221" spans="1:13" x14ac:dyDescent="0.2">
      <c r="A221" s="2">
        <v>45446</v>
      </c>
      <c r="B221" s="3">
        <f t="shared" si="11"/>
        <v>2024</v>
      </c>
      <c r="C221" t="str">
        <f t="shared" si="9"/>
        <v>2023-2024</v>
      </c>
      <c r="D221" t="s">
        <v>147</v>
      </c>
      <c r="E221" t="s">
        <v>84</v>
      </c>
      <c r="F221" t="str">
        <f t="shared" si="10"/>
        <v>Queensland</v>
      </c>
      <c r="G221" t="s">
        <v>35</v>
      </c>
      <c r="H221">
        <v>4740</v>
      </c>
      <c r="I221" t="s">
        <v>11</v>
      </c>
      <c r="J221" t="s">
        <v>51</v>
      </c>
      <c r="K221" t="s">
        <v>154</v>
      </c>
      <c r="L221" t="s">
        <v>14</v>
      </c>
      <c r="M221" s="5">
        <v>5</v>
      </c>
    </row>
    <row r="222" spans="1:13" x14ac:dyDescent="0.2">
      <c r="A222" s="2">
        <v>45190</v>
      </c>
      <c r="B222" s="3">
        <f t="shared" si="11"/>
        <v>2024</v>
      </c>
      <c r="C222" t="str">
        <f t="shared" si="9"/>
        <v>2023-2024</v>
      </c>
      <c r="D222" t="s">
        <v>147</v>
      </c>
      <c r="E222" t="s">
        <v>31</v>
      </c>
      <c r="F222" t="str">
        <f t="shared" si="10"/>
        <v>South Australia</v>
      </c>
      <c r="G222" t="s">
        <v>32</v>
      </c>
      <c r="H222">
        <v>5168</v>
      </c>
      <c r="I222" t="s">
        <v>11</v>
      </c>
      <c r="J222" t="s">
        <v>33</v>
      </c>
      <c r="K222" t="s">
        <v>153</v>
      </c>
      <c r="L222" t="s">
        <v>16</v>
      </c>
      <c r="M222" s="5">
        <v>5</v>
      </c>
    </row>
    <row r="223" spans="1:13" x14ac:dyDescent="0.2">
      <c r="A223" s="2">
        <v>45008</v>
      </c>
      <c r="B223" s="3">
        <f t="shared" si="11"/>
        <v>2023</v>
      </c>
      <c r="C223" t="str">
        <f t="shared" si="9"/>
        <v>2022-2023</v>
      </c>
      <c r="D223" t="s">
        <v>147</v>
      </c>
      <c r="E223" t="s">
        <v>65</v>
      </c>
      <c r="F223" t="str">
        <f t="shared" si="10"/>
        <v>New South Wales</v>
      </c>
      <c r="G223" t="s">
        <v>10</v>
      </c>
      <c r="H223">
        <v>2541</v>
      </c>
      <c r="I223" t="s">
        <v>11</v>
      </c>
      <c r="J223" t="s">
        <v>58</v>
      </c>
      <c r="K223" t="s">
        <v>150</v>
      </c>
      <c r="L223" t="s">
        <v>18</v>
      </c>
      <c r="M223" s="5">
        <v>5</v>
      </c>
    </row>
    <row r="224" spans="1:13" x14ac:dyDescent="0.2">
      <c r="A224" s="2">
        <v>45176</v>
      </c>
      <c r="B224" s="3">
        <f t="shared" si="11"/>
        <v>2024</v>
      </c>
      <c r="C224" t="str">
        <f t="shared" si="9"/>
        <v>2023-2024</v>
      </c>
      <c r="D224" t="s">
        <v>147</v>
      </c>
      <c r="E224" t="s">
        <v>75</v>
      </c>
      <c r="F224" t="str">
        <f t="shared" si="10"/>
        <v>Victoria</v>
      </c>
      <c r="G224" t="s">
        <v>45</v>
      </c>
      <c r="H224">
        <v>3630</v>
      </c>
      <c r="I224" t="s">
        <v>11</v>
      </c>
      <c r="J224" t="s">
        <v>55</v>
      </c>
      <c r="K224" t="s">
        <v>154</v>
      </c>
      <c r="L224" t="s">
        <v>14</v>
      </c>
      <c r="M224" s="5">
        <v>5</v>
      </c>
    </row>
    <row r="225" spans="1:13" x14ac:dyDescent="0.2">
      <c r="A225" s="2">
        <v>45645</v>
      </c>
      <c r="B225" s="3">
        <f t="shared" si="11"/>
        <v>2025</v>
      </c>
      <c r="C225" t="str">
        <f t="shared" si="9"/>
        <v>2024-2025</v>
      </c>
      <c r="D225" t="s">
        <v>147</v>
      </c>
      <c r="E225" t="s">
        <v>59</v>
      </c>
      <c r="F225" t="str">
        <f t="shared" si="10"/>
        <v>Victoria</v>
      </c>
      <c r="G225" t="s">
        <v>45</v>
      </c>
      <c r="H225">
        <v>3280</v>
      </c>
      <c r="I225" t="s">
        <v>11</v>
      </c>
      <c r="J225" t="s">
        <v>60</v>
      </c>
      <c r="K225" t="s">
        <v>154</v>
      </c>
      <c r="L225" t="s">
        <v>14</v>
      </c>
      <c r="M225" s="5">
        <v>5</v>
      </c>
    </row>
    <row r="226" spans="1:13" x14ac:dyDescent="0.2">
      <c r="A226" s="2">
        <v>45617</v>
      </c>
      <c r="B226" s="3">
        <f t="shared" si="11"/>
        <v>2025</v>
      </c>
      <c r="C226" t="str">
        <f t="shared" si="9"/>
        <v>2024-2025</v>
      </c>
      <c r="D226" t="s">
        <v>147</v>
      </c>
      <c r="E226" t="s">
        <v>59</v>
      </c>
      <c r="F226" t="str">
        <f t="shared" si="10"/>
        <v>Victoria</v>
      </c>
      <c r="G226" t="s">
        <v>45</v>
      </c>
      <c r="H226">
        <v>3280</v>
      </c>
      <c r="I226" t="s">
        <v>11</v>
      </c>
      <c r="J226" t="s">
        <v>60</v>
      </c>
      <c r="K226" t="s">
        <v>154</v>
      </c>
      <c r="L226" t="s">
        <v>14</v>
      </c>
      <c r="M226" s="5">
        <v>5</v>
      </c>
    </row>
    <row r="227" spans="1:13" x14ac:dyDescent="0.2">
      <c r="A227" s="2">
        <v>45233</v>
      </c>
      <c r="B227" s="3">
        <f t="shared" si="11"/>
        <v>2024</v>
      </c>
      <c r="C227" t="str">
        <f t="shared" si="9"/>
        <v>2023-2024</v>
      </c>
      <c r="D227" t="s">
        <v>147</v>
      </c>
      <c r="E227" t="s">
        <v>124</v>
      </c>
      <c r="F227" t="str">
        <f t="shared" si="10"/>
        <v>New South Wales</v>
      </c>
      <c r="G227" t="s">
        <v>10</v>
      </c>
      <c r="H227">
        <v>2015</v>
      </c>
      <c r="I227" t="s">
        <v>11</v>
      </c>
      <c r="J227" t="s">
        <v>12</v>
      </c>
      <c r="K227" t="s">
        <v>154</v>
      </c>
      <c r="L227" t="s">
        <v>14</v>
      </c>
      <c r="M227" s="5">
        <v>5.0299999999999994</v>
      </c>
    </row>
    <row r="228" spans="1:13" x14ac:dyDescent="0.2">
      <c r="A228" s="2">
        <v>45269</v>
      </c>
      <c r="B228" s="3">
        <f t="shared" si="11"/>
        <v>2024</v>
      </c>
      <c r="C228" t="str">
        <f t="shared" si="9"/>
        <v>2023-2024</v>
      </c>
      <c r="D228" t="s">
        <v>147</v>
      </c>
      <c r="E228" t="s">
        <v>78</v>
      </c>
      <c r="F228" t="str">
        <f t="shared" si="10"/>
        <v>New South Wales</v>
      </c>
      <c r="G228" t="s">
        <v>10</v>
      </c>
      <c r="H228">
        <v>2350</v>
      </c>
      <c r="I228" t="s">
        <v>11</v>
      </c>
      <c r="J228" t="s">
        <v>68</v>
      </c>
      <c r="K228" t="s">
        <v>153</v>
      </c>
      <c r="L228" t="s">
        <v>16</v>
      </c>
      <c r="M228" s="5">
        <v>5.0999999999999996</v>
      </c>
    </row>
    <row r="229" spans="1:13" x14ac:dyDescent="0.2">
      <c r="A229" s="2">
        <v>45402</v>
      </c>
      <c r="B229" s="3">
        <f t="shared" si="11"/>
        <v>2024</v>
      </c>
      <c r="C229" t="str">
        <f t="shared" si="9"/>
        <v>2023-2024</v>
      </c>
      <c r="D229" t="s">
        <v>147</v>
      </c>
      <c r="E229" t="s">
        <v>28</v>
      </c>
      <c r="F229" t="str">
        <f t="shared" si="10"/>
        <v>Northern Territory</v>
      </c>
      <c r="G229" t="s">
        <v>29</v>
      </c>
      <c r="H229">
        <v>800</v>
      </c>
      <c r="I229" t="s">
        <v>11</v>
      </c>
      <c r="J229" t="s">
        <v>30</v>
      </c>
      <c r="K229" t="s">
        <v>153</v>
      </c>
      <c r="L229" t="s">
        <v>16</v>
      </c>
      <c r="M229" s="5">
        <v>5.1100000000000003</v>
      </c>
    </row>
    <row r="230" spans="1:13" x14ac:dyDescent="0.2">
      <c r="A230" s="2">
        <v>45414</v>
      </c>
      <c r="B230" s="3">
        <f t="shared" si="11"/>
        <v>2024</v>
      </c>
      <c r="C230" t="str">
        <f t="shared" si="9"/>
        <v>2023-2024</v>
      </c>
      <c r="D230" t="s">
        <v>148</v>
      </c>
      <c r="E230" t="s">
        <v>79</v>
      </c>
      <c r="F230" t="str">
        <f t="shared" si="10"/>
        <v>Australian Capital Territory</v>
      </c>
      <c r="G230" t="s">
        <v>80</v>
      </c>
      <c r="H230">
        <v>2617</v>
      </c>
      <c r="I230" t="s">
        <v>11</v>
      </c>
      <c r="J230" t="s">
        <v>58</v>
      </c>
      <c r="K230" t="s">
        <v>150</v>
      </c>
      <c r="L230" t="s">
        <v>18</v>
      </c>
      <c r="M230" s="5">
        <v>5.25</v>
      </c>
    </row>
    <row r="231" spans="1:13" x14ac:dyDescent="0.2">
      <c r="A231" s="2">
        <v>45310</v>
      </c>
      <c r="B231" s="3">
        <f t="shared" si="11"/>
        <v>2024</v>
      </c>
      <c r="C231" t="str">
        <f t="shared" si="9"/>
        <v>2023-2024</v>
      </c>
      <c r="D231" t="s">
        <v>147</v>
      </c>
      <c r="E231" t="s">
        <v>65</v>
      </c>
      <c r="F231" t="str">
        <f t="shared" si="10"/>
        <v>New South Wales</v>
      </c>
      <c r="G231" t="s">
        <v>10</v>
      </c>
      <c r="H231">
        <v>2541</v>
      </c>
      <c r="I231" t="s">
        <v>11</v>
      </c>
      <c r="J231" t="s">
        <v>58</v>
      </c>
      <c r="K231" t="s">
        <v>149</v>
      </c>
      <c r="L231" t="s">
        <v>15</v>
      </c>
      <c r="M231" s="5">
        <v>5.4</v>
      </c>
    </row>
    <row r="232" spans="1:13" x14ac:dyDescent="0.2">
      <c r="A232" s="2">
        <v>45166</v>
      </c>
      <c r="B232" s="3">
        <f t="shared" si="11"/>
        <v>2024</v>
      </c>
      <c r="C232" t="str">
        <f t="shared" si="9"/>
        <v>2023-2024</v>
      </c>
      <c r="D232" t="s">
        <v>147</v>
      </c>
      <c r="E232" t="s">
        <v>131</v>
      </c>
      <c r="F232" t="str">
        <f t="shared" si="10"/>
        <v>Western Australia</v>
      </c>
      <c r="G232" t="s">
        <v>48</v>
      </c>
      <c r="H232">
        <v>6530</v>
      </c>
      <c r="I232" t="s">
        <v>11</v>
      </c>
      <c r="J232" t="s">
        <v>77</v>
      </c>
      <c r="K232" t="s">
        <v>155</v>
      </c>
      <c r="L232" t="s">
        <v>20</v>
      </c>
      <c r="M232" s="5">
        <v>5.44</v>
      </c>
    </row>
    <row r="233" spans="1:13" x14ac:dyDescent="0.2">
      <c r="A233" s="2">
        <v>45228</v>
      </c>
      <c r="B233" s="3">
        <f t="shared" si="11"/>
        <v>2024</v>
      </c>
      <c r="C233" t="str">
        <f t="shared" si="9"/>
        <v>2023-2024</v>
      </c>
      <c r="D233" t="s">
        <v>147</v>
      </c>
      <c r="E233" t="s">
        <v>41</v>
      </c>
      <c r="F233" t="str">
        <f t="shared" si="10"/>
        <v>New South Wales</v>
      </c>
      <c r="G233" t="s">
        <v>10</v>
      </c>
      <c r="H233">
        <v>2830</v>
      </c>
      <c r="I233" t="s">
        <v>11</v>
      </c>
      <c r="J233" t="s">
        <v>25</v>
      </c>
      <c r="K233" t="s">
        <v>153</v>
      </c>
      <c r="L233" t="s">
        <v>16</v>
      </c>
      <c r="M233" s="5">
        <v>5.5</v>
      </c>
    </row>
    <row r="234" spans="1:13" x14ac:dyDescent="0.2">
      <c r="A234" s="2">
        <v>45525</v>
      </c>
      <c r="B234" s="3">
        <f t="shared" si="11"/>
        <v>2025</v>
      </c>
      <c r="C234" t="str">
        <f t="shared" si="9"/>
        <v>2024-2025</v>
      </c>
      <c r="D234" t="s">
        <v>147</v>
      </c>
      <c r="E234" t="s">
        <v>116</v>
      </c>
      <c r="F234" t="str">
        <f t="shared" si="10"/>
        <v>Western Australia</v>
      </c>
      <c r="G234" t="s">
        <v>48</v>
      </c>
      <c r="H234">
        <v>6725</v>
      </c>
      <c r="I234" t="s">
        <v>11</v>
      </c>
      <c r="J234" t="s">
        <v>77</v>
      </c>
      <c r="K234" t="s">
        <v>156</v>
      </c>
      <c r="L234" t="s">
        <v>17</v>
      </c>
      <c r="M234" s="5">
        <v>5.53</v>
      </c>
    </row>
    <row r="235" spans="1:13" x14ac:dyDescent="0.2">
      <c r="A235" s="2">
        <v>45318</v>
      </c>
      <c r="B235" s="3">
        <f t="shared" si="11"/>
        <v>2024</v>
      </c>
      <c r="C235" t="str">
        <f t="shared" si="9"/>
        <v>2023-2024</v>
      </c>
      <c r="D235" t="s">
        <v>148</v>
      </c>
      <c r="E235" t="s">
        <v>109</v>
      </c>
      <c r="F235" t="str">
        <f t="shared" si="10"/>
        <v>New South Wales</v>
      </c>
      <c r="G235" t="s">
        <v>10</v>
      </c>
      <c r="H235">
        <v>2480</v>
      </c>
      <c r="I235" t="s">
        <v>11</v>
      </c>
      <c r="J235" t="s">
        <v>68</v>
      </c>
      <c r="K235" t="s">
        <v>150</v>
      </c>
      <c r="L235" t="s">
        <v>18</v>
      </c>
      <c r="M235" s="5">
        <v>5.54</v>
      </c>
    </row>
    <row r="236" spans="1:13" x14ac:dyDescent="0.2">
      <c r="A236" s="2">
        <v>45628</v>
      </c>
      <c r="B236" s="3">
        <f t="shared" si="11"/>
        <v>2025</v>
      </c>
      <c r="C236" t="str">
        <f t="shared" si="9"/>
        <v>2024-2025</v>
      </c>
      <c r="D236" t="s">
        <v>147</v>
      </c>
      <c r="E236" t="s">
        <v>132</v>
      </c>
      <c r="F236" t="str">
        <f t="shared" si="10"/>
        <v>New South Wales</v>
      </c>
      <c r="G236" t="s">
        <v>10</v>
      </c>
      <c r="H236">
        <v>2800</v>
      </c>
      <c r="I236" t="s">
        <v>11</v>
      </c>
      <c r="J236" t="s">
        <v>25</v>
      </c>
      <c r="K236" t="s">
        <v>19</v>
      </c>
      <c r="L236" t="s">
        <v>23</v>
      </c>
      <c r="M236" s="5">
        <v>5.57</v>
      </c>
    </row>
    <row r="237" spans="1:13" x14ac:dyDescent="0.2">
      <c r="A237" s="2">
        <v>45522</v>
      </c>
      <c r="B237" s="3">
        <f t="shared" si="11"/>
        <v>2025</v>
      </c>
      <c r="C237" t="str">
        <f t="shared" si="9"/>
        <v>2024-2025</v>
      </c>
      <c r="D237" t="s">
        <v>147</v>
      </c>
      <c r="E237" t="s">
        <v>122</v>
      </c>
      <c r="F237" t="str">
        <f t="shared" si="10"/>
        <v>New South Wales</v>
      </c>
      <c r="G237" t="s">
        <v>10</v>
      </c>
      <c r="H237">
        <v>2650</v>
      </c>
      <c r="I237" t="s">
        <v>11</v>
      </c>
      <c r="J237" t="s">
        <v>25</v>
      </c>
      <c r="K237" t="s">
        <v>153</v>
      </c>
      <c r="L237" t="s">
        <v>16</v>
      </c>
      <c r="M237" s="5">
        <v>5.79</v>
      </c>
    </row>
    <row r="238" spans="1:13" x14ac:dyDescent="0.2">
      <c r="A238" s="2">
        <v>44979</v>
      </c>
      <c r="B238" s="3">
        <f t="shared" si="11"/>
        <v>2023</v>
      </c>
      <c r="C238" t="str">
        <f t="shared" si="9"/>
        <v>2022-2023</v>
      </c>
      <c r="D238" t="s">
        <v>147</v>
      </c>
      <c r="E238" t="s">
        <v>39</v>
      </c>
      <c r="F238" t="str">
        <f t="shared" si="10"/>
        <v>South Australia</v>
      </c>
      <c r="G238" t="s">
        <v>32</v>
      </c>
      <c r="H238">
        <v>5343</v>
      </c>
      <c r="I238" t="s">
        <v>11</v>
      </c>
      <c r="J238" t="s">
        <v>38</v>
      </c>
      <c r="K238" t="s">
        <v>155</v>
      </c>
      <c r="L238" t="s">
        <v>20</v>
      </c>
      <c r="M238" s="5">
        <v>5.97</v>
      </c>
    </row>
    <row r="239" spans="1:13" x14ac:dyDescent="0.2">
      <c r="A239" s="2">
        <v>45493</v>
      </c>
      <c r="B239" s="3">
        <f t="shared" si="11"/>
        <v>2025</v>
      </c>
      <c r="C239" t="str">
        <f t="shared" si="9"/>
        <v>2024-2025</v>
      </c>
      <c r="D239" t="s">
        <v>147</v>
      </c>
      <c r="E239" t="s">
        <v>115</v>
      </c>
      <c r="F239" t="str">
        <f t="shared" si="10"/>
        <v>Western Australia</v>
      </c>
      <c r="G239" t="s">
        <v>48</v>
      </c>
      <c r="H239">
        <v>6280</v>
      </c>
      <c r="I239" t="s">
        <v>11</v>
      </c>
      <c r="J239" t="s">
        <v>94</v>
      </c>
      <c r="K239" t="s">
        <v>155</v>
      </c>
      <c r="L239" t="s">
        <v>20</v>
      </c>
      <c r="M239" s="5">
        <v>5.98</v>
      </c>
    </row>
    <row r="240" spans="1:13" x14ac:dyDescent="0.2">
      <c r="A240" s="2">
        <v>45252</v>
      </c>
      <c r="B240" s="3">
        <f t="shared" si="11"/>
        <v>2024</v>
      </c>
      <c r="C240" t="str">
        <f t="shared" si="9"/>
        <v>2023-2024</v>
      </c>
      <c r="D240" t="s">
        <v>148</v>
      </c>
      <c r="E240" t="s">
        <v>9</v>
      </c>
      <c r="F240" t="str">
        <f t="shared" si="10"/>
        <v>New South Wales</v>
      </c>
      <c r="G240" t="s">
        <v>10</v>
      </c>
      <c r="H240">
        <v>2067</v>
      </c>
      <c r="I240" t="s">
        <v>11</v>
      </c>
      <c r="J240" t="s">
        <v>12</v>
      </c>
      <c r="K240" t="s">
        <v>154</v>
      </c>
      <c r="L240" t="s">
        <v>14</v>
      </c>
      <c r="M240" s="5">
        <v>5.98</v>
      </c>
    </row>
    <row r="241" spans="1:13" x14ac:dyDescent="0.2">
      <c r="A241" s="2">
        <v>45652</v>
      </c>
      <c r="B241" s="3">
        <f t="shared" si="11"/>
        <v>2025</v>
      </c>
      <c r="C241" t="str">
        <f t="shared" si="9"/>
        <v>2024-2025</v>
      </c>
      <c r="D241" t="s">
        <v>147</v>
      </c>
      <c r="E241" t="s">
        <v>64</v>
      </c>
      <c r="F241" t="str">
        <f t="shared" si="10"/>
        <v>Victoria</v>
      </c>
      <c r="G241" t="s">
        <v>45</v>
      </c>
      <c r="H241">
        <v>3199</v>
      </c>
      <c r="I241" t="s">
        <v>11</v>
      </c>
      <c r="J241" t="s">
        <v>63</v>
      </c>
      <c r="K241" t="s">
        <v>155</v>
      </c>
      <c r="L241" t="s">
        <v>20</v>
      </c>
      <c r="M241" s="5">
        <v>5.98</v>
      </c>
    </row>
    <row r="242" spans="1:13" x14ac:dyDescent="0.2">
      <c r="A242" s="2">
        <v>45224</v>
      </c>
      <c r="B242" s="3">
        <f t="shared" si="11"/>
        <v>2024</v>
      </c>
      <c r="C242" t="str">
        <f t="shared" si="9"/>
        <v>2023-2024</v>
      </c>
      <c r="D242" t="s">
        <v>147</v>
      </c>
      <c r="E242" t="s">
        <v>142</v>
      </c>
      <c r="F242" t="str">
        <f t="shared" si="10"/>
        <v>Australian Capital Territory</v>
      </c>
      <c r="G242" t="s">
        <v>80</v>
      </c>
      <c r="H242">
        <v>2609</v>
      </c>
      <c r="I242" t="s">
        <v>11</v>
      </c>
      <c r="J242" t="s">
        <v>58</v>
      </c>
      <c r="K242" t="s">
        <v>156</v>
      </c>
      <c r="L242" t="s">
        <v>17</v>
      </c>
      <c r="M242" s="5">
        <v>5.98</v>
      </c>
    </row>
    <row r="243" spans="1:13" x14ac:dyDescent="0.2">
      <c r="A243" s="2">
        <v>45150</v>
      </c>
      <c r="B243" s="3">
        <f t="shared" si="11"/>
        <v>2024</v>
      </c>
      <c r="C243" t="str">
        <f t="shared" si="9"/>
        <v>2023-2024</v>
      </c>
      <c r="D243" t="s">
        <v>148</v>
      </c>
      <c r="E243" t="s">
        <v>113</v>
      </c>
      <c r="F243" t="str">
        <f t="shared" si="10"/>
        <v>Queensland</v>
      </c>
      <c r="G243" t="s">
        <v>35</v>
      </c>
      <c r="H243">
        <v>4215</v>
      </c>
      <c r="I243" t="s">
        <v>11</v>
      </c>
      <c r="J243" t="s">
        <v>104</v>
      </c>
      <c r="K243" t="s">
        <v>155</v>
      </c>
      <c r="L243" t="s">
        <v>20</v>
      </c>
      <c r="M243" s="5">
        <v>5.98</v>
      </c>
    </row>
    <row r="244" spans="1:13" x14ac:dyDescent="0.2">
      <c r="A244" s="2">
        <v>45255</v>
      </c>
      <c r="B244" s="3">
        <f t="shared" si="11"/>
        <v>2024</v>
      </c>
      <c r="C244" t="str">
        <f t="shared" si="9"/>
        <v>2023-2024</v>
      </c>
      <c r="D244" t="s">
        <v>147</v>
      </c>
      <c r="E244" t="s">
        <v>88</v>
      </c>
      <c r="F244" t="str">
        <f t="shared" si="10"/>
        <v>South Australia</v>
      </c>
      <c r="G244" t="s">
        <v>32</v>
      </c>
      <c r="H244">
        <v>5011</v>
      </c>
      <c r="I244" t="s">
        <v>11</v>
      </c>
      <c r="J244" t="s">
        <v>33</v>
      </c>
      <c r="K244" t="s">
        <v>152</v>
      </c>
      <c r="L244" t="s">
        <v>13</v>
      </c>
      <c r="M244" s="5">
        <v>5.98</v>
      </c>
    </row>
    <row r="245" spans="1:13" x14ac:dyDescent="0.2">
      <c r="A245" s="2">
        <v>45565</v>
      </c>
      <c r="B245" s="3">
        <f t="shared" si="11"/>
        <v>2025</v>
      </c>
      <c r="C245" t="str">
        <f t="shared" si="9"/>
        <v>2024-2025</v>
      </c>
      <c r="D245" t="s">
        <v>147</v>
      </c>
      <c r="E245" t="s">
        <v>78</v>
      </c>
      <c r="F245" t="str">
        <f t="shared" si="10"/>
        <v>New South Wales</v>
      </c>
      <c r="G245" t="s">
        <v>10</v>
      </c>
      <c r="H245">
        <v>2350</v>
      </c>
      <c r="I245" t="s">
        <v>11</v>
      </c>
      <c r="J245" t="s">
        <v>68</v>
      </c>
      <c r="K245" t="s">
        <v>154</v>
      </c>
      <c r="L245" t="s">
        <v>14</v>
      </c>
      <c r="M245" s="5">
        <v>5.99</v>
      </c>
    </row>
    <row r="246" spans="1:13" x14ac:dyDescent="0.2">
      <c r="A246" s="2">
        <v>45325</v>
      </c>
      <c r="B246" s="3">
        <f t="shared" si="11"/>
        <v>2024</v>
      </c>
      <c r="C246" t="str">
        <f t="shared" si="9"/>
        <v>2023-2024</v>
      </c>
      <c r="D246" t="s">
        <v>147</v>
      </c>
      <c r="E246" t="s">
        <v>85</v>
      </c>
      <c r="F246" t="str">
        <f t="shared" si="10"/>
        <v>Queensland</v>
      </c>
      <c r="G246" t="s">
        <v>35</v>
      </c>
      <c r="H246">
        <v>4883</v>
      </c>
      <c r="I246" t="s">
        <v>11</v>
      </c>
      <c r="J246" t="s">
        <v>36</v>
      </c>
      <c r="K246" t="s">
        <v>19</v>
      </c>
      <c r="L246" t="s">
        <v>23</v>
      </c>
      <c r="M246" s="5">
        <v>5.99</v>
      </c>
    </row>
    <row r="247" spans="1:13" x14ac:dyDescent="0.2">
      <c r="A247" s="2">
        <v>45156</v>
      </c>
      <c r="B247" s="3">
        <f t="shared" si="11"/>
        <v>2024</v>
      </c>
      <c r="C247" t="str">
        <f t="shared" si="9"/>
        <v>2023-2024</v>
      </c>
      <c r="D247" t="s">
        <v>148</v>
      </c>
      <c r="E247" t="s">
        <v>9</v>
      </c>
      <c r="F247" t="str">
        <f t="shared" si="10"/>
        <v>New South Wales</v>
      </c>
      <c r="G247" t="s">
        <v>10</v>
      </c>
      <c r="H247">
        <v>2067</v>
      </c>
      <c r="I247" t="s">
        <v>11</v>
      </c>
      <c r="J247" t="s">
        <v>12</v>
      </c>
      <c r="K247" t="s">
        <v>151</v>
      </c>
      <c r="L247" t="s">
        <v>21</v>
      </c>
      <c r="M247" s="5">
        <v>5.99</v>
      </c>
    </row>
    <row r="248" spans="1:13" x14ac:dyDescent="0.2">
      <c r="A248" s="2">
        <v>45557</v>
      </c>
      <c r="B248" s="3">
        <f t="shared" si="11"/>
        <v>2025</v>
      </c>
      <c r="C248" t="str">
        <f t="shared" si="9"/>
        <v>2024-2025</v>
      </c>
      <c r="D248" t="s">
        <v>148</v>
      </c>
      <c r="E248" t="s">
        <v>9</v>
      </c>
      <c r="F248" t="str">
        <f t="shared" si="10"/>
        <v>New South Wales</v>
      </c>
      <c r="G248" t="s">
        <v>10</v>
      </c>
      <c r="H248">
        <v>2067</v>
      </c>
      <c r="I248" t="s">
        <v>11</v>
      </c>
      <c r="J248" t="s">
        <v>12</v>
      </c>
      <c r="K248" t="s">
        <v>153</v>
      </c>
      <c r="L248" t="s">
        <v>16</v>
      </c>
      <c r="M248" s="5">
        <v>5.99</v>
      </c>
    </row>
    <row r="249" spans="1:13" x14ac:dyDescent="0.2">
      <c r="A249" s="2">
        <v>45108</v>
      </c>
      <c r="B249" s="3">
        <f t="shared" si="11"/>
        <v>2024</v>
      </c>
      <c r="C249" t="str">
        <f t="shared" si="9"/>
        <v>2023-2024</v>
      </c>
      <c r="D249" t="s">
        <v>147</v>
      </c>
      <c r="E249" t="s">
        <v>44</v>
      </c>
      <c r="F249" t="str">
        <f t="shared" si="10"/>
        <v>Victoria</v>
      </c>
      <c r="G249" t="s">
        <v>45</v>
      </c>
      <c r="H249">
        <v>3066</v>
      </c>
      <c r="I249" t="s">
        <v>11</v>
      </c>
      <c r="J249" t="s">
        <v>46</v>
      </c>
      <c r="K249" t="s">
        <v>151</v>
      </c>
      <c r="L249" t="s">
        <v>21</v>
      </c>
      <c r="M249" s="5">
        <v>5.99</v>
      </c>
    </row>
    <row r="250" spans="1:13" x14ac:dyDescent="0.2">
      <c r="A250" s="2">
        <v>45655</v>
      </c>
      <c r="B250" s="3">
        <f t="shared" si="11"/>
        <v>2025</v>
      </c>
      <c r="C250" t="str">
        <f t="shared" si="9"/>
        <v>2024-2025</v>
      </c>
      <c r="D250" t="s">
        <v>147</v>
      </c>
      <c r="E250" t="s">
        <v>73</v>
      </c>
      <c r="F250" t="str">
        <f t="shared" si="10"/>
        <v>Victoria</v>
      </c>
      <c r="G250" t="s">
        <v>45</v>
      </c>
      <c r="H250">
        <v>3136</v>
      </c>
      <c r="I250" t="s">
        <v>11</v>
      </c>
      <c r="J250" t="s">
        <v>63</v>
      </c>
      <c r="K250" t="s">
        <v>152</v>
      </c>
      <c r="L250" t="s">
        <v>13</v>
      </c>
      <c r="M250" s="5">
        <v>5.99</v>
      </c>
    </row>
    <row r="251" spans="1:13" x14ac:dyDescent="0.2">
      <c r="A251" s="2">
        <v>45231</v>
      </c>
      <c r="B251" s="3">
        <f t="shared" si="11"/>
        <v>2024</v>
      </c>
      <c r="C251" t="str">
        <f t="shared" si="9"/>
        <v>2023-2024</v>
      </c>
      <c r="D251" t="s">
        <v>147</v>
      </c>
      <c r="E251" t="s">
        <v>142</v>
      </c>
      <c r="F251" t="str">
        <f t="shared" si="10"/>
        <v>Australian Capital Territory</v>
      </c>
      <c r="G251" t="s">
        <v>80</v>
      </c>
      <c r="H251">
        <v>2609</v>
      </c>
      <c r="I251" t="s">
        <v>11</v>
      </c>
      <c r="J251" t="s">
        <v>58</v>
      </c>
      <c r="K251" t="s">
        <v>153</v>
      </c>
      <c r="L251" t="s">
        <v>16</v>
      </c>
      <c r="M251" s="5">
        <v>5.99</v>
      </c>
    </row>
    <row r="252" spans="1:13" x14ac:dyDescent="0.2">
      <c r="A252" s="2">
        <v>44936</v>
      </c>
      <c r="B252" s="3">
        <f t="shared" si="11"/>
        <v>2023</v>
      </c>
      <c r="C252" t="str">
        <f t="shared" si="9"/>
        <v>2022-2023</v>
      </c>
      <c r="D252" t="s">
        <v>147</v>
      </c>
      <c r="E252" t="s">
        <v>87</v>
      </c>
      <c r="F252" t="str">
        <f t="shared" si="10"/>
        <v>New South Wales</v>
      </c>
      <c r="G252" t="s">
        <v>10</v>
      </c>
      <c r="H252">
        <v>2790</v>
      </c>
      <c r="I252" t="s">
        <v>11</v>
      </c>
      <c r="J252" t="s">
        <v>25</v>
      </c>
      <c r="K252" t="s">
        <v>154</v>
      </c>
      <c r="L252" t="s">
        <v>14</v>
      </c>
      <c r="M252" s="5">
        <v>5.99</v>
      </c>
    </row>
    <row r="253" spans="1:13" x14ac:dyDescent="0.2">
      <c r="A253" s="2">
        <v>45633</v>
      </c>
      <c r="B253" s="3">
        <f t="shared" si="11"/>
        <v>2025</v>
      </c>
      <c r="C253" t="str">
        <f t="shared" si="9"/>
        <v>2024-2025</v>
      </c>
      <c r="D253" t="s">
        <v>148</v>
      </c>
      <c r="E253" t="s">
        <v>95</v>
      </c>
      <c r="F253" t="str">
        <f t="shared" si="10"/>
        <v>Victoria</v>
      </c>
      <c r="G253" t="s">
        <v>45</v>
      </c>
      <c r="H253">
        <v>3931</v>
      </c>
      <c r="I253" t="s">
        <v>11</v>
      </c>
      <c r="J253" t="s">
        <v>55</v>
      </c>
      <c r="K253" t="s">
        <v>19</v>
      </c>
      <c r="L253" t="s">
        <v>23</v>
      </c>
      <c r="M253" s="5">
        <v>5.99</v>
      </c>
    </row>
    <row r="254" spans="1:13" x14ac:dyDescent="0.2">
      <c r="A254" s="2">
        <v>45596</v>
      </c>
      <c r="B254" s="3">
        <f t="shared" si="11"/>
        <v>2025</v>
      </c>
      <c r="C254" t="str">
        <f t="shared" si="9"/>
        <v>2024-2025</v>
      </c>
      <c r="D254" t="s">
        <v>147</v>
      </c>
      <c r="E254" t="s">
        <v>31</v>
      </c>
      <c r="F254" t="str">
        <f t="shared" si="10"/>
        <v>South Australia</v>
      </c>
      <c r="G254" t="s">
        <v>32</v>
      </c>
      <c r="H254">
        <v>5168</v>
      </c>
      <c r="I254" t="s">
        <v>11</v>
      </c>
      <c r="J254" t="s">
        <v>33</v>
      </c>
      <c r="K254" t="s">
        <v>150</v>
      </c>
      <c r="L254" t="s">
        <v>18</v>
      </c>
      <c r="M254" s="5">
        <v>5.99</v>
      </c>
    </row>
    <row r="255" spans="1:13" x14ac:dyDescent="0.2">
      <c r="A255" s="2">
        <v>45155</v>
      </c>
      <c r="B255" s="3">
        <f t="shared" si="11"/>
        <v>2024</v>
      </c>
      <c r="C255" t="str">
        <f t="shared" si="9"/>
        <v>2023-2024</v>
      </c>
      <c r="D255" t="s">
        <v>148</v>
      </c>
      <c r="E255" t="s">
        <v>103</v>
      </c>
      <c r="F255" t="str">
        <f t="shared" si="10"/>
        <v>Queensland</v>
      </c>
      <c r="G255" t="s">
        <v>35</v>
      </c>
      <c r="H255">
        <v>4509</v>
      </c>
      <c r="I255" t="s">
        <v>11</v>
      </c>
      <c r="J255" t="s">
        <v>104</v>
      </c>
      <c r="K255" t="s">
        <v>19</v>
      </c>
      <c r="L255" t="s">
        <v>23</v>
      </c>
      <c r="M255" s="5">
        <v>5.99</v>
      </c>
    </row>
    <row r="256" spans="1:13" x14ac:dyDescent="0.2">
      <c r="A256" s="2">
        <v>45038</v>
      </c>
      <c r="B256" s="3">
        <f t="shared" si="11"/>
        <v>2023</v>
      </c>
      <c r="C256" t="str">
        <f t="shared" si="9"/>
        <v>2022-2023</v>
      </c>
      <c r="D256" t="s">
        <v>148</v>
      </c>
      <c r="E256" t="s">
        <v>65</v>
      </c>
      <c r="F256" t="str">
        <f t="shared" si="10"/>
        <v>New South Wales</v>
      </c>
      <c r="G256" t="s">
        <v>10</v>
      </c>
      <c r="H256">
        <v>2541</v>
      </c>
      <c r="I256" t="s">
        <v>11</v>
      </c>
      <c r="J256" t="s">
        <v>58</v>
      </c>
      <c r="K256" t="s">
        <v>19</v>
      </c>
      <c r="L256" t="s">
        <v>23</v>
      </c>
      <c r="M256" s="5">
        <v>5.99</v>
      </c>
    </row>
    <row r="257" spans="1:13" x14ac:dyDescent="0.2">
      <c r="A257" s="2">
        <v>45093</v>
      </c>
      <c r="B257" s="3">
        <f t="shared" si="11"/>
        <v>2023</v>
      </c>
      <c r="C257" t="str">
        <f t="shared" si="9"/>
        <v>2022-2023</v>
      </c>
      <c r="D257" t="s">
        <v>147</v>
      </c>
      <c r="E257" t="s">
        <v>121</v>
      </c>
      <c r="F257" t="str">
        <f t="shared" si="10"/>
        <v>Queensland</v>
      </c>
      <c r="G257" t="s">
        <v>35</v>
      </c>
      <c r="H257">
        <v>4700</v>
      </c>
      <c r="I257" t="s">
        <v>11</v>
      </c>
      <c r="J257" t="s">
        <v>51</v>
      </c>
      <c r="K257" t="s">
        <v>156</v>
      </c>
      <c r="L257" t="s">
        <v>17</v>
      </c>
      <c r="M257" s="5">
        <v>5.99</v>
      </c>
    </row>
    <row r="258" spans="1:13" x14ac:dyDescent="0.2">
      <c r="A258" s="2">
        <v>45383</v>
      </c>
      <c r="B258" s="3">
        <f t="shared" si="11"/>
        <v>2024</v>
      </c>
      <c r="C258" t="str">
        <f t="shared" ref="C258:C321" si="12">IF(MONTH(A258) &gt;= 7, YEAR(A258) &amp; "-" &amp; YEAR(A258) + 1, YEAR(A258) - 1 &amp; "-" &amp; YEAR(A258))</f>
        <v>2023-2024</v>
      </c>
      <c r="D258" t="s">
        <v>147</v>
      </c>
      <c r="E258" t="s">
        <v>90</v>
      </c>
      <c r="F258" t="str">
        <f t="shared" ref="F258:F321" si="13">IF(G258="WA","Western Australia",
IF(G258="NSW","New South Wales",
IF(G258="QLD","Queensland",
IF(G258="VIC","Victoria",
IF(G258="TAS","Tasmania",
IF(G258="SA","South Australia",
IF(G258="NT","Northern Territory",
IF(G258="ACT","Australian Capital Territory",G258))))))))</f>
        <v>Victoria</v>
      </c>
      <c r="G258" t="s">
        <v>45</v>
      </c>
      <c r="H258">
        <v>3179</v>
      </c>
      <c r="I258" t="s">
        <v>11</v>
      </c>
      <c r="J258" t="s">
        <v>63</v>
      </c>
      <c r="K258" t="s">
        <v>151</v>
      </c>
      <c r="L258" t="s">
        <v>21</v>
      </c>
      <c r="M258" s="5">
        <v>5.99</v>
      </c>
    </row>
    <row r="259" spans="1:13" x14ac:dyDescent="0.2">
      <c r="A259" s="2">
        <v>44996</v>
      </c>
      <c r="B259" s="3">
        <f t="shared" ref="B259:B322" si="14">IF(MONTH(A259)&gt;=7,YEAR(A259)+1,YEAR(A259))</f>
        <v>2023</v>
      </c>
      <c r="C259" t="str">
        <f t="shared" si="12"/>
        <v>2022-2023</v>
      </c>
      <c r="D259" t="s">
        <v>148</v>
      </c>
      <c r="E259" t="s">
        <v>113</v>
      </c>
      <c r="F259" t="str">
        <f t="shared" si="13"/>
        <v>Queensland</v>
      </c>
      <c r="G259" t="s">
        <v>35</v>
      </c>
      <c r="H259">
        <v>4215</v>
      </c>
      <c r="I259" t="s">
        <v>11</v>
      </c>
      <c r="J259" t="s">
        <v>104</v>
      </c>
      <c r="K259" t="s">
        <v>19</v>
      </c>
      <c r="L259" t="s">
        <v>23</v>
      </c>
      <c r="M259" s="5">
        <v>5.99</v>
      </c>
    </row>
    <row r="260" spans="1:13" x14ac:dyDescent="0.2">
      <c r="A260" s="2">
        <v>45010</v>
      </c>
      <c r="B260" s="3">
        <f t="shared" si="14"/>
        <v>2023</v>
      </c>
      <c r="C260" t="str">
        <f t="shared" si="12"/>
        <v>2022-2023</v>
      </c>
      <c r="D260" t="s">
        <v>147</v>
      </c>
      <c r="E260" t="s">
        <v>42</v>
      </c>
      <c r="F260" t="str">
        <f t="shared" si="13"/>
        <v>Queensland</v>
      </c>
      <c r="G260" t="s">
        <v>35</v>
      </c>
      <c r="H260">
        <v>4053</v>
      </c>
      <c r="I260" t="s">
        <v>11</v>
      </c>
      <c r="J260" t="s">
        <v>43</v>
      </c>
      <c r="K260" t="s">
        <v>154</v>
      </c>
      <c r="L260" t="s">
        <v>14</v>
      </c>
      <c r="M260" s="5">
        <v>5.99</v>
      </c>
    </row>
    <row r="261" spans="1:13" x14ac:dyDescent="0.2">
      <c r="A261" s="2">
        <v>45194</v>
      </c>
      <c r="B261" s="3">
        <f t="shared" si="14"/>
        <v>2024</v>
      </c>
      <c r="C261" t="str">
        <f t="shared" si="12"/>
        <v>2023-2024</v>
      </c>
      <c r="D261" t="s">
        <v>147</v>
      </c>
      <c r="E261" t="s">
        <v>61</v>
      </c>
      <c r="F261" t="str">
        <f t="shared" si="13"/>
        <v>New South Wales</v>
      </c>
      <c r="G261" t="s">
        <v>10</v>
      </c>
      <c r="H261">
        <v>2539</v>
      </c>
      <c r="I261" t="s">
        <v>11</v>
      </c>
      <c r="J261" t="s">
        <v>58</v>
      </c>
      <c r="K261" t="s">
        <v>151</v>
      </c>
      <c r="L261" t="s">
        <v>21</v>
      </c>
      <c r="M261" s="5">
        <v>5.99</v>
      </c>
    </row>
    <row r="262" spans="1:13" x14ac:dyDescent="0.2">
      <c r="A262" s="2">
        <v>45190</v>
      </c>
      <c r="B262" s="3">
        <f t="shared" si="14"/>
        <v>2024</v>
      </c>
      <c r="C262" t="str">
        <f t="shared" si="12"/>
        <v>2023-2024</v>
      </c>
      <c r="D262" t="s">
        <v>148</v>
      </c>
      <c r="E262" t="s">
        <v>122</v>
      </c>
      <c r="F262" t="str">
        <f t="shared" si="13"/>
        <v>New South Wales</v>
      </c>
      <c r="G262" t="s">
        <v>10</v>
      </c>
      <c r="H262">
        <v>2650</v>
      </c>
      <c r="I262" t="s">
        <v>11</v>
      </c>
      <c r="J262" t="s">
        <v>25</v>
      </c>
      <c r="K262" t="s">
        <v>19</v>
      </c>
      <c r="L262" t="s">
        <v>23</v>
      </c>
      <c r="M262" s="5">
        <v>5.99</v>
      </c>
    </row>
    <row r="263" spans="1:13" x14ac:dyDescent="0.2">
      <c r="A263" s="2">
        <v>45152</v>
      </c>
      <c r="B263" s="3">
        <f t="shared" si="14"/>
        <v>2024</v>
      </c>
      <c r="C263" t="str">
        <f t="shared" si="12"/>
        <v>2023-2024</v>
      </c>
      <c r="D263" t="s">
        <v>147</v>
      </c>
      <c r="E263" t="s">
        <v>59</v>
      </c>
      <c r="F263" t="str">
        <f t="shared" si="13"/>
        <v>Victoria</v>
      </c>
      <c r="G263" t="s">
        <v>45</v>
      </c>
      <c r="H263">
        <v>3280</v>
      </c>
      <c r="I263" t="s">
        <v>11</v>
      </c>
      <c r="J263" t="s">
        <v>60</v>
      </c>
      <c r="K263" t="s">
        <v>149</v>
      </c>
      <c r="L263" t="s">
        <v>15</v>
      </c>
      <c r="M263" s="5">
        <v>5.99</v>
      </c>
    </row>
    <row r="264" spans="1:13" x14ac:dyDescent="0.2">
      <c r="A264" s="2">
        <v>45594</v>
      </c>
      <c r="B264" s="3">
        <f t="shared" si="14"/>
        <v>2025</v>
      </c>
      <c r="C264" t="str">
        <f t="shared" si="12"/>
        <v>2024-2025</v>
      </c>
      <c r="D264" t="s">
        <v>147</v>
      </c>
      <c r="E264" t="s">
        <v>52</v>
      </c>
      <c r="F264" t="str">
        <f t="shared" si="13"/>
        <v>Victoria</v>
      </c>
      <c r="G264" t="s">
        <v>45</v>
      </c>
      <c r="H264">
        <v>3030</v>
      </c>
      <c r="I264" t="s">
        <v>11</v>
      </c>
      <c r="J264" t="s">
        <v>46</v>
      </c>
      <c r="K264" t="s">
        <v>156</v>
      </c>
      <c r="L264" t="s">
        <v>17</v>
      </c>
      <c r="M264" s="5">
        <v>5.99</v>
      </c>
    </row>
    <row r="265" spans="1:13" x14ac:dyDescent="0.2">
      <c r="A265" s="2">
        <v>44934</v>
      </c>
      <c r="B265" s="3">
        <f t="shared" si="14"/>
        <v>2023</v>
      </c>
      <c r="C265" t="str">
        <f t="shared" si="12"/>
        <v>2022-2023</v>
      </c>
      <c r="D265" t="s">
        <v>147</v>
      </c>
      <c r="E265" t="s">
        <v>34</v>
      </c>
      <c r="F265" t="str">
        <f t="shared" si="13"/>
        <v>Queensland</v>
      </c>
      <c r="G265" t="s">
        <v>35</v>
      </c>
      <c r="H265">
        <v>4802</v>
      </c>
      <c r="I265" t="s">
        <v>11</v>
      </c>
      <c r="J265" t="s">
        <v>36</v>
      </c>
      <c r="K265" t="s">
        <v>154</v>
      </c>
      <c r="L265" t="s">
        <v>14</v>
      </c>
      <c r="M265" s="5">
        <v>6</v>
      </c>
    </row>
    <row r="266" spans="1:13" x14ac:dyDescent="0.2">
      <c r="A266" s="2">
        <v>45078</v>
      </c>
      <c r="B266" s="3">
        <f t="shared" si="14"/>
        <v>2023</v>
      </c>
      <c r="C266" t="str">
        <f t="shared" si="12"/>
        <v>2022-2023</v>
      </c>
      <c r="D266" t="s">
        <v>147</v>
      </c>
      <c r="E266" t="s">
        <v>96</v>
      </c>
      <c r="F266" t="str">
        <f t="shared" si="13"/>
        <v>Western Australia</v>
      </c>
      <c r="G266" t="s">
        <v>48</v>
      </c>
      <c r="H266">
        <v>6330</v>
      </c>
      <c r="I266" t="s">
        <v>11</v>
      </c>
      <c r="J266" t="s">
        <v>94</v>
      </c>
      <c r="K266" t="s">
        <v>155</v>
      </c>
      <c r="L266" t="s">
        <v>20</v>
      </c>
      <c r="M266" s="5">
        <v>6</v>
      </c>
    </row>
    <row r="267" spans="1:13" x14ac:dyDescent="0.2">
      <c r="A267" s="2">
        <v>45159</v>
      </c>
      <c r="B267" s="3">
        <f t="shared" si="14"/>
        <v>2024</v>
      </c>
      <c r="C267" t="str">
        <f t="shared" si="12"/>
        <v>2023-2024</v>
      </c>
      <c r="D267" t="s">
        <v>147</v>
      </c>
      <c r="E267" t="s">
        <v>86</v>
      </c>
      <c r="F267" t="str">
        <f t="shared" si="13"/>
        <v>New South Wales</v>
      </c>
      <c r="G267" t="s">
        <v>10</v>
      </c>
      <c r="H267">
        <v>2064</v>
      </c>
      <c r="I267" t="s">
        <v>11</v>
      </c>
      <c r="J267" t="s">
        <v>12</v>
      </c>
      <c r="K267" t="s">
        <v>150</v>
      </c>
      <c r="L267" t="s">
        <v>18</v>
      </c>
      <c r="M267" s="5">
        <v>6</v>
      </c>
    </row>
    <row r="268" spans="1:13" x14ac:dyDescent="0.2">
      <c r="A268" s="2">
        <v>45386</v>
      </c>
      <c r="B268" s="3">
        <f t="shared" si="14"/>
        <v>2024</v>
      </c>
      <c r="C268" t="str">
        <f t="shared" si="12"/>
        <v>2023-2024</v>
      </c>
      <c r="D268" t="s">
        <v>147</v>
      </c>
      <c r="E268" t="s">
        <v>126</v>
      </c>
      <c r="F268" t="str">
        <f t="shared" si="13"/>
        <v>Queensland</v>
      </c>
      <c r="G268" t="s">
        <v>35</v>
      </c>
      <c r="H268">
        <v>4551</v>
      </c>
      <c r="I268" t="s">
        <v>11</v>
      </c>
      <c r="J268" t="s">
        <v>120</v>
      </c>
      <c r="K268" t="s">
        <v>154</v>
      </c>
      <c r="L268" t="s">
        <v>14</v>
      </c>
      <c r="M268" s="5">
        <v>6</v>
      </c>
    </row>
    <row r="269" spans="1:13" x14ac:dyDescent="0.2">
      <c r="A269" s="2">
        <v>45290</v>
      </c>
      <c r="B269" s="3">
        <f t="shared" si="14"/>
        <v>2024</v>
      </c>
      <c r="C269" t="str">
        <f t="shared" si="12"/>
        <v>2023-2024</v>
      </c>
      <c r="D269" t="s">
        <v>147</v>
      </c>
      <c r="E269" t="s">
        <v>99</v>
      </c>
      <c r="F269" t="str">
        <f t="shared" si="13"/>
        <v>Victoria</v>
      </c>
      <c r="G269" t="s">
        <v>45</v>
      </c>
      <c r="H269">
        <v>3148</v>
      </c>
      <c r="I269" t="s">
        <v>11</v>
      </c>
      <c r="J269" t="s">
        <v>63</v>
      </c>
      <c r="K269" t="s">
        <v>154</v>
      </c>
      <c r="L269" t="s">
        <v>14</v>
      </c>
      <c r="M269" s="5">
        <v>6</v>
      </c>
    </row>
    <row r="270" spans="1:13" x14ac:dyDescent="0.2">
      <c r="A270" s="2">
        <v>45486</v>
      </c>
      <c r="B270" s="3">
        <f t="shared" si="14"/>
        <v>2025</v>
      </c>
      <c r="C270" t="str">
        <f t="shared" si="12"/>
        <v>2024-2025</v>
      </c>
      <c r="D270" t="s">
        <v>148</v>
      </c>
      <c r="E270" t="s">
        <v>99</v>
      </c>
      <c r="F270" t="str">
        <f t="shared" si="13"/>
        <v>Victoria</v>
      </c>
      <c r="G270" t="s">
        <v>45</v>
      </c>
      <c r="H270">
        <v>3148</v>
      </c>
      <c r="I270" t="s">
        <v>11</v>
      </c>
      <c r="J270" t="s">
        <v>63</v>
      </c>
      <c r="K270" t="s">
        <v>19</v>
      </c>
      <c r="L270" t="s">
        <v>23</v>
      </c>
      <c r="M270" s="5">
        <v>6</v>
      </c>
    </row>
    <row r="271" spans="1:13" x14ac:dyDescent="0.2">
      <c r="A271" s="2">
        <v>45223</v>
      </c>
      <c r="B271" s="3">
        <f t="shared" si="14"/>
        <v>2024</v>
      </c>
      <c r="C271" t="str">
        <f t="shared" si="12"/>
        <v>2023-2024</v>
      </c>
      <c r="D271" t="s">
        <v>148</v>
      </c>
      <c r="E271" t="s">
        <v>9</v>
      </c>
      <c r="F271" t="str">
        <f t="shared" si="13"/>
        <v>New South Wales</v>
      </c>
      <c r="G271" t="s">
        <v>10</v>
      </c>
      <c r="H271">
        <v>2067</v>
      </c>
      <c r="I271" t="s">
        <v>11</v>
      </c>
      <c r="J271" t="s">
        <v>12</v>
      </c>
      <c r="K271" t="s">
        <v>149</v>
      </c>
      <c r="L271" t="s">
        <v>15</v>
      </c>
      <c r="M271" s="5">
        <v>6</v>
      </c>
    </row>
    <row r="272" spans="1:13" x14ac:dyDescent="0.2">
      <c r="A272" s="2">
        <v>45433</v>
      </c>
      <c r="B272" s="3">
        <f t="shared" si="14"/>
        <v>2024</v>
      </c>
      <c r="C272" t="str">
        <f t="shared" si="12"/>
        <v>2023-2024</v>
      </c>
      <c r="D272" t="s">
        <v>148</v>
      </c>
      <c r="E272" t="s">
        <v>9</v>
      </c>
      <c r="F272" t="str">
        <f t="shared" si="13"/>
        <v>New South Wales</v>
      </c>
      <c r="G272" t="s">
        <v>10</v>
      </c>
      <c r="H272">
        <v>2067</v>
      </c>
      <c r="I272" t="s">
        <v>11</v>
      </c>
      <c r="J272" t="s">
        <v>12</v>
      </c>
      <c r="K272" t="s">
        <v>150</v>
      </c>
      <c r="L272" t="s">
        <v>18</v>
      </c>
      <c r="M272" s="5">
        <v>6</v>
      </c>
    </row>
    <row r="273" spans="1:13" x14ac:dyDescent="0.2">
      <c r="A273" s="2">
        <v>44987</v>
      </c>
      <c r="B273" s="3">
        <f t="shared" si="14"/>
        <v>2023</v>
      </c>
      <c r="C273" t="str">
        <f t="shared" si="12"/>
        <v>2022-2023</v>
      </c>
      <c r="D273" t="s">
        <v>148</v>
      </c>
      <c r="E273" t="s">
        <v>54</v>
      </c>
      <c r="F273" t="str">
        <f t="shared" si="13"/>
        <v>Victoria</v>
      </c>
      <c r="G273" t="s">
        <v>45</v>
      </c>
      <c r="H273">
        <v>3977</v>
      </c>
      <c r="I273" t="s">
        <v>11</v>
      </c>
      <c r="J273" t="s">
        <v>55</v>
      </c>
      <c r="K273" t="s">
        <v>152</v>
      </c>
      <c r="L273" t="s">
        <v>13</v>
      </c>
      <c r="M273" s="5">
        <v>6</v>
      </c>
    </row>
    <row r="274" spans="1:13" x14ac:dyDescent="0.2">
      <c r="A274" s="2">
        <v>45032</v>
      </c>
      <c r="B274" s="3">
        <f t="shared" si="14"/>
        <v>2023</v>
      </c>
      <c r="C274" t="str">
        <f t="shared" si="12"/>
        <v>2022-2023</v>
      </c>
      <c r="D274" t="s">
        <v>147</v>
      </c>
      <c r="E274" t="s">
        <v>142</v>
      </c>
      <c r="F274" t="str">
        <f t="shared" si="13"/>
        <v>Australian Capital Territory</v>
      </c>
      <c r="G274" t="s">
        <v>80</v>
      </c>
      <c r="H274">
        <v>2609</v>
      </c>
      <c r="I274" t="s">
        <v>11</v>
      </c>
      <c r="J274" t="s">
        <v>58</v>
      </c>
      <c r="K274" t="s">
        <v>152</v>
      </c>
      <c r="L274" t="s">
        <v>13</v>
      </c>
      <c r="M274" s="5">
        <v>6</v>
      </c>
    </row>
    <row r="275" spans="1:13" x14ac:dyDescent="0.2">
      <c r="A275" s="2">
        <v>45118</v>
      </c>
      <c r="B275" s="3">
        <f t="shared" si="14"/>
        <v>2024</v>
      </c>
      <c r="C275" t="str">
        <f t="shared" si="12"/>
        <v>2023-2024</v>
      </c>
      <c r="D275" t="s">
        <v>147</v>
      </c>
      <c r="E275" t="s">
        <v>110</v>
      </c>
      <c r="F275" t="str">
        <f t="shared" si="13"/>
        <v>Queensland</v>
      </c>
      <c r="G275" t="s">
        <v>35</v>
      </c>
      <c r="H275">
        <v>4680</v>
      </c>
      <c r="I275" t="s">
        <v>11</v>
      </c>
      <c r="J275" t="s">
        <v>51</v>
      </c>
      <c r="K275" t="s">
        <v>150</v>
      </c>
      <c r="L275" t="s">
        <v>18</v>
      </c>
      <c r="M275" s="5">
        <v>6</v>
      </c>
    </row>
    <row r="276" spans="1:13" x14ac:dyDescent="0.2">
      <c r="A276" s="2">
        <v>45446</v>
      </c>
      <c r="B276" s="3">
        <f t="shared" si="14"/>
        <v>2024</v>
      </c>
      <c r="C276" t="str">
        <f t="shared" si="12"/>
        <v>2023-2024</v>
      </c>
      <c r="D276" t="s">
        <v>147</v>
      </c>
      <c r="E276" t="s">
        <v>133</v>
      </c>
      <c r="F276" t="str">
        <f t="shared" si="13"/>
        <v>Queensland</v>
      </c>
      <c r="G276" t="s">
        <v>35</v>
      </c>
      <c r="H276">
        <v>4305</v>
      </c>
      <c r="I276" t="s">
        <v>11</v>
      </c>
      <c r="J276" t="s">
        <v>104</v>
      </c>
      <c r="K276" t="s">
        <v>153</v>
      </c>
      <c r="L276" t="s">
        <v>16</v>
      </c>
      <c r="M276" s="5">
        <v>6</v>
      </c>
    </row>
    <row r="277" spans="1:13" x14ac:dyDescent="0.2">
      <c r="A277" s="2">
        <v>44929</v>
      </c>
      <c r="B277" s="3">
        <f t="shared" si="14"/>
        <v>2023</v>
      </c>
      <c r="C277" t="str">
        <f t="shared" si="12"/>
        <v>2022-2023</v>
      </c>
      <c r="D277" t="s">
        <v>147</v>
      </c>
      <c r="E277" t="s">
        <v>26</v>
      </c>
      <c r="F277" t="str">
        <f t="shared" si="13"/>
        <v>New South Wales</v>
      </c>
      <c r="G277" t="s">
        <v>10</v>
      </c>
      <c r="H277">
        <v>2141</v>
      </c>
      <c r="I277" t="s">
        <v>11</v>
      </c>
      <c r="J277" t="s">
        <v>27</v>
      </c>
      <c r="K277" t="s">
        <v>19</v>
      </c>
      <c r="L277" t="s">
        <v>23</v>
      </c>
      <c r="M277" s="5">
        <v>6</v>
      </c>
    </row>
    <row r="278" spans="1:13" x14ac:dyDescent="0.2">
      <c r="A278" s="2">
        <v>45028</v>
      </c>
      <c r="B278" s="3">
        <f t="shared" si="14"/>
        <v>2023</v>
      </c>
      <c r="C278" t="str">
        <f t="shared" si="12"/>
        <v>2022-2023</v>
      </c>
      <c r="D278" t="s">
        <v>147</v>
      </c>
      <c r="E278" t="s">
        <v>65</v>
      </c>
      <c r="F278" t="str">
        <f t="shared" si="13"/>
        <v>New South Wales</v>
      </c>
      <c r="G278" t="s">
        <v>10</v>
      </c>
      <c r="H278">
        <v>2541</v>
      </c>
      <c r="I278" t="s">
        <v>11</v>
      </c>
      <c r="J278" t="s">
        <v>58</v>
      </c>
      <c r="K278" t="s">
        <v>150</v>
      </c>
      <c r="L278" t="s">
        <v>18</v>
      </c>
      <c r="M278" s="5">
        <v>6</v>
      </c>
    </row>
    <row r="279" spans="1:13" x14ac:dyDescent="0.2">
      <c r="A279" s="2">
        <v>45514</v>
      </c>
      <c r="B279" s="3">
        <f t="shared" si="14"/>
        <v>2025</v>
      </c>
      <c r="C279" t="str">
        <f t="shared" si="12"/>
        <v>2024-2025</v>
      </c>
      <c r="D279" t="s">
        <v>147</v>
      </c>
      <c r="E279" t="s">
        <v>65</v>
      </c>
      <c r="F279" t="str">
        <f t="shared" si="13"/>
        <v>New South Wales</v>
      </c>
      <c r="G279" t="s">
        <v>10</v>
      </c>
      <c r="H279">
        <v>2541</v>
      </c>
      <c r="I279" t="s">
        <v>11</v>
      </c>
      <c r="J279" t="s">
        <v>58</v>
      </c>
      <c r="K279" t="s">
        <v>150</v>
      </c>
      <c r="L279" t="s">
        <v>18</v>
      </c>
      <c r="M279" s="5">
        <v>6</v>
      </c>
    </row>
    <row r="280" spans="1:13" x14ac:dyDescent="0.2">
      <c r="A280" s="2">
        <v>45004</v>
      </c>
      <c r="B280" s="3">
        <f t="shared" si="14"/>
        <v>2023</v>
      </c>
      <c r="C280" t="str">
        <f t="shared" si="12"/>
        <v>2022-2023</v>
      </c>
      <c r="D280" t="s">
        <v>147</v>
      </c>
      <c r="E280" t="s">
        <v>83</v>
      </c>
      <c r="F280" t="str">
        <f t="shared" si="13"/>
        <v>New South Wales</v>
      </c>
      <c r="G280" t="s">
        <v>10</v>
      </c>
      <c r="H280">
        <v>2750</v>
      </c>
      <c r="I280" t="s">
        <v>11</v>
      </c>
      <c r="J280" t="s">
        <v>25</v>
      </c>
      <c r="K280" t="s">
        <v>154</v>
      </c>
      <c r="L280" t="s">
        <v>14</v>
      </c>
      <c r="M280" s="5">
        <v>6</v>
      </c>
    </row>
    <row r="281" spans="1:13" x14ac:dyDescent="0.2">
      <c r="A281" s="2">
        <v>45206</v>
      </c>
      <c r="B281" s="3">
        <f t="shared" si="14"/>
        <v>2024</v>
      </c>
      <c r="C281" t="str">
        <f t="shared" si="12"/>
        <v>2023-2024</v>
      </c>
      <c r="D281" t="s">
        <v>147</v>
      </c>
      <c r="E281" t="s">
        <v>62</v>
      </c>
      <c r="F281" t="str">
        <f t="shared" si="13"/>
        <v>Victoria</v>
      </c>
      <c r="G281" t="s">
        <v>45</v>
      </c>
      <c r="H281">
        <v>3134</v>
      </c>
      <c r="I281" t="s">
        <v>11</v>
      </c>
      <c r="J281" t="s">
        <v>63</v>
      </c>
      <c r="K281" t="s">
        <v>155</v>
      </c>
      <c r="L281" t="s">
        <v>20</v>
      </c>
      <c r="M281" s="5">
        <v>6</v>
      </c>
    </row>
    <row r="282" spans="1:13" x14ac:dyDescent="0.2">
      <c r="A282" s="2">
        <v>45345</v>
      </c>
      <c r="B282" s="3">
        <f t="shared" si="14"/>
        <v>2024</v>
      </c>
      <c r="C282" t="str">
        <f t="shared" si="12"/>
        <v>2023-2024</v>
      </c>
      <c r="D282" t="s">
        <v>147</v>
      </c>
      <c r="E282" t="s">
        <v>40</v>
      </c>
      <c r="F282" t="str">
        <f t="shared" si="13"/>
        <v>New South Wales</v>
      </c>
      <c r="G282" t="s">
        <v>10</v>
      </c>
      <c r="H282">
        <v>2116</v>
      </c>
      <c r="I282" t="s">
        <v>11</v>
      </c>
      <c r="J282" t="s">
        <v>27</v>
      </c>
      <c r="K282" t="s">
        <v>153</v>
      </c>
      <c r="L282" t="s">
        <v>16</v>
      </c>
      <c r="M282" s="5">
        <v>6</v>
      </c>
    </row>
    <row r="283" spans="1:13" x14ac:dyDescent="0.2">
      <c r="A283" s="2">
        <v>45565</v>
      </c>
      <c r="B283" s="3">
        <f t="shared" si="14"/>
        <v>2025</v>
      </c>
      <c r="C283" t="str">
        <f t="shared" si="12"/>
        <v>2024-2025</v>
      </c>
      <c r="D283" t="s">
        <v>147</v>
      </c>
      <c r="E283" t="s">
        <v>90</v>
      </c>
      <c r="F283" t="str">
        <f t="shared" si="13"/>
        <v>Victoria</v>
      </c>
      <c r="G283" t="s">
        <v>45</v>
      </c>
      <c r="H283">
        <v>3179</v>
      </c>
      <c r="I283" t="s">
        <v>11</v>
      </c>
      <c r="J283" t="s">
        <v>63</v>
      </c>
      <c r="K283" t="s">
        <v>154</v>
      </c>
      <c r="L283" t="s">
        <v>14</v>
      </c>
      <c r="M283" s="5">
        <v>6</v>
      </c>
    </row>
    <row r="284" spans="1:13" x14ac:dyDescent="0.2">
      <c r="A284" s="2">
        <v>45531</v>
      </c>
      <c r="B284" s="3">
        <f t="shared" si="14"/>
        <v>2025</v>
      </c>
      <c r="C284" t="str">
        <f t="shared" si="12"/>
        <v>2024-2025</v>
      </c>
      <c r="D284" t="s">
        <v>147</v>
      </c>
      <c r="E284" t="s">
        <v>61</v>
      </c>
      <c r="F284" t="str">
        <f t="shared" si="13"/>
        <v>New South Wales</v>
      </c>
      <c r="G284" t="s">
        <v>10</v>
      </c>
      <c r="H284">
        <v>2539</v>
      </c>
      <c r="I284" t="s">
        <v>11</v>
      </c>
      <c r="J284" t="s">
        <v>58</v>
      </c>
      <c r="K284" t="s">
        <v>154</v>
      </c>
      <c r="L284" t="s">
        <v>14</v>
      </c>
      <c r="M284" s="5">
        <v>6</v>
      </c>
    </row>
    <row r="285" spans="1:13" x14ac:dyDescent="0.2">
      <c r="A285" s="2">
        <v>45214</v>
      </c>
      <c r="B285" s="3">
        <f t="shared" si="14"/>
        <v>2024</v>
      </c>
      <c r="C285" t="str">
        <f t="shared" si="12"/>
        <v>2023-2024</v>
      </c>
      <c r="D285" t="s">
        <v>147</v>
      </c>
      <c r="E285" t="s">
        <v>88</v>
      </c>
      <c r="F285" t="str">
        <f t="shared" si="13"/>
        <v>South Australia</v>
      </c>
      <c r="G285" t="s">
        <v>32</v>
      </c>
      <c r="H285">
        <v>5011</v>
      </c>
      <c r="I285" t="s">
        <v>11</v>
      </c>
      <c r="J285" t="s">
        <v>33</v>
      </c>
      <c r="K285" t="s">
        <v>154</v>
      </c>
      <c r="L285" t="s">
        <v>14</v>
      </c>
      <c r="M285" s="5">
        <v>6</v>
      </c>
    </row>
    <row r="286" spans="1:13" x14ac:dyDescent="0.2">
      <c r="A286" s="2">
        <v>45423</v>
      </c>
      <c r="B286" s="3">
        <f t="shared" si="14"/>
        <v>2024</v>
      </c>
      <c r="C286" t="str">
        <f t="shared" si="12"/>
        <v>2023-2024</v>
      </c>
      <c r="D286" t="s">
        <v>147</v>
      </c>
      <c r="E286" t="s">
        <v>85</v>
      </c>
      <c r="F286" t="str">
        <f t="shared" si="13"/>
        <v>Queensland</v>
      </c>
      <c r="G286" t="s">
        <v>35</v>
      </c>
      <c r="H286">
        <v>4883</v>
      </c>
      <c r="I286" t="s">
        <v>11</v>
      </c>
      <c r="J286" t="s">
        <v>36</v>
      </c>
      <c r="K286" t="s">
        <v>154</v>
      </c>
      <c r="L286" t="s">
        <v>14</v>
      </c>
      <c r="M286" s="5">
        <v>6.5</v>
      </c>
    </row>
    <row r="287" spans="1:13" x14ac:dyDescent="0.2">
      <c r="A287" s="2">
        <v>45657</v>
      </c>
      <c r="B287" s="3">
        <f t="shared" si="14"/>
        <v>2025</v>
      </c>
      <c r="C287" t="str">
        <f t="shared" si="12"/>
        <v>2024-2025</v>
      </c>
      <c r="D287" t="s">
        <v>147</v>
      </c>
      <c r="E287" t="s">
        <v>110</v>
      </c>
      <c r="F287" t="str">
        <f t="shared" si="13"/>
        <v>Queensland</v>
      </c>
      <c r="G287" t="s">
        <v>35</v>
      </c>
      <c r="H287">
        <v>4680</v>
      </c>
      <c r="I287" t="s">
        <v>11</v>
      </c>
      <c r="J287" t="s">
        <v>51</v>
      </c>
      <c r="K287" t="s">
        <v>149</v>
      </c>
      <c r="L287" t="s">
        <v>15</v>
      </c>
      <c r="M287" s="5">
        <v>6.5</v>
      </c>
    </row>
    <row r="288" spans="1:13" x14ac:dyDescent="0.2">
      <c r="A288" s="2">
        <v>45333</v>
      </c>
      <c r="B288" s="3">
        <f t="shared" si="14"/>
        <v>2024</v>
      </c>
      <c r="C288" t="str">
        <f t="shared" si="12"/>
        <v>2023-2024</v>
      </c>
      <c r="D288" t="s">
        <v>147</v>
      </c>
      <c r="E288" t="s">
        <v>134</v>
      </c>
      <c r="F288" t="str">
        <f t="shared" si="13"/>
        <v>Queensland</v>
      </c>
      <c r="G288" t="s">
        <v>35</v>
      </c>
      <c r="H288">
        <v>4825</v>
      </c>
      <c r="I288" t="s">
        <v>11</v>
      </c>
      <c r="J288" t="s">
        <v>36</v>
      </c>
      <c r="K288" t="s">
        <v>150</v>
      </c>
      <c r="L288" t="s">
        <v>18</v>
      </c>
      <c r="M288" s="5">
        <v>6.5</v>
      </c>
    </row>
    <row r="289" spans="1:13" x14ac:dyDescent="0.2">
      <c r="A289" s="2">
        <v>45024</v>
      </c>
      <c r="B289" s="3">
        <f t="shared" si="14"/>
        <v>2023</v>
      </c>
      <c r="C289" t="str">
        <f t="shared" si="12"/>
        <v>2022-2023</v>
      </c>
      <c r="D289" t="s">
        <v>148</v>
      </c>
      <c r="E289" t="s">
        <v>79</v>
      </c>
      <c r="F289" t="str">
        <f t="shared" si="13"/>
        <v>Australian Capital Territory</v>
      </c>
      <c r="G289" t="s">
        <v>80</v>
      </c>
      <c r="H289">
        <v>2617</v>
      </c>
      <c r="I289" t="s">
        <v>11</v>
      </c>
      <c r="J289" t="s">
        <v>58</v>
      </c>
      <c r="K289" t="s">
        <v>153</v>
      </c>
      <c r="L289" t="s">
        <v>16</v>
      </c>
      <c r="M289" s="5">
        <v>6.56</v>
      </c>
    </row>
    <row r="290" spans="1:13" x14ac:dyDescent="0.2">
      <c r="A290" s="2">
        <v>45576</v>
      </c>
      <c r="B290" s="3">
        <f t="shared" si="14"/>
        <v>2025</v>
      </c>
      <c r="C290" t="str">
        <f t="shared" si="12"/>
        <v>2024-2025</v>
      </c>
      <c r="D290" t="s">
        <v>147</v>
      </c>
      <c r="E290" t="s">
        <v>44</v>
      </c>
      <c r="F290" t="str">
        <f t="shared" si="13"/>
        <v>Victoria</v>
      </c>
      <c r="G290" t="s">
        <v>45</v>
      </c>
      <c r="H290">
        <v>3066</v>
      </c>
      <c r="I290" t="s">
        <v>11</v>
      </c>
      <c r="J290" t="s">
        <v>46</v>
      </c>
      <c r="K290" t="s">
        <v>155</v>
      </c>
      <c r="L290" t="s">
        <v>20</v>
      </c>
      <c r="M290" s="5">
        <v>6.6</v>
      </c>
    </row>
    <row r="291" spans="1:13" x14ac:dyDescent="0.2">
      <c r="A291" s="2">
        <v>45471</v>
      </c>
      <c r="B291" s="3">
        <f t="shared" si="14"/>
        <v>2024</v>
      </c>
      <c r="C291" t="str">
        <f t="shared" si="12"/>
        <v>2023-2024</v>
      </c>
      <c r="D291" t="s">
        <v>147</v>
      </c>
      <c r="E291" t="s">
        <v>117</v>
      </c>
      <c r="F291" t="str">
        <f t="shared" si="13"/>
        <v>Queensland</v>
      </c>
      <c r="G291" t="s">
        <v>35</v>
      </c>
      <c r="H291">
        <v>4119</v>
      </c>
      <c r="I291" t="s">
        <v>11</v>
      </c>
      <c r="J291" t="s">
        <v>43</v>
      </c>
      <c r="K291" t="s">
        <v>154</v>
      </c>
      <c r="L291" t="s">
        <v>14</v>
      </c>
      <c r="M291" s="5">
        <v>6.6</v>
      </c>
    </row>
    <row r="292" spans="1:13" x14ac:dyDescent="0.2">
      <c r="A292" s="2">
        <v>45167</v>
      </c>
      <c r="B292" s="3">
        <f t="shared" si="14"/>
        <v>2024</v>
      </c>
      <c r="C292" t="str">
        <f t="shared" si="12"/>
        <v>2023-2024</v>
      </c>
      <c r="D292" t="s">
        <v>147</v>
      </c>
      <c r="E292" t="s">
        <v>113</v>
      </c>
      <c r="F292" t="str">
        <f t="shared" si="13"/>
        <v>Queensland</v>
      </c>
      <c r="G292" t="s">
        <v>35</v>
      </c>
      <c r="H292">
        <v>4215</v>
      </c>
      <c r="I292" t="s">
        <v>11</v>
      </c>
      <c r="J292" t="s">
        <v>104</v>
      </c>
      <c r="K292" t="s">
        <v>154</v>
      </c>
      <c r="L292" t="s">
        <v>14</v>
      </c>
      <c r="M292" s="5">
        <v>6.69</v>
      </c>
    </row>
    <row r="293" spans="1:13" x14ac:dyDescent="0.2">
      <c r="A293" s="2">
        <v>45567</v>
      </c>
      <c r="B293" s="3">
        <f t="shared" si="14"/>
        <v>2025</v>
      </c>
      <c r="C293" t="str">
        <f t="shared" si="12"/>
        <v>2024-2025</v>
      </c>
      <c r="D293" t="s">
        <v>148</v>
      </c>
      <c r="E293" t="s">
        <v>122</v>
      </c>
      <c r="F293" t="str">
        <f t="shared" si="13"/>
        <v>New South Wales</v>
      </c>
      <c r="G293" t="s">
        <v>10</v>
      </c>
      <c r="H293">
        <v>2650</v>
      </c>
      <c r="I293" t="s">
        <v>11</v>
      </c>
      <c r="J293" t="s">
        <v>25</v>
      </c>
      <c r="K293" t="s">
        <v>156</v>
      </c>
      <c r="L293" t="s">
        <v>17</v>
      </c>
      <c r="M293" s="5">
        <v>6.81</v>
      </c>
    </row>
    <row r="294" spans="1:13" x14ac:dyDescent="0.2">
      <c r="A294" s="2">
        <v>45649</v>
      </c>
      <c r="B294" s="3">
        <f t="shared" si="14"/>
        <v>2025</v>
      </c>
      <c r="C294" t="str">
        <f t="shared" si="12"/>
        <v>2024-2025</v>
      </c>
      <c r="D294" t="s">
        <v>147</v>
      </c>
      <c r="E294" t="s">
        <v>138</v>
      </c>
      <c r="F294" t="str">
        <f t="shared" si="13"/>
        <v>Queensland</v>
      </c>
      <c r="G294" t="s">
        <v>35</v>
      </c>
      <c r="H294">
        <v>4558</v>
      </c>
      <c r="I294" t="s">
        <v>11</v>
      </c>
      <c r="J294" t="s">
        <v>120</v>
      </c>
      <c r="K294" t="s">
        <v>153</v>
      </c>
      <c r="L294" t="s">
        <v>16</v>
      </c>
      <c r="M294" s="5">
        <v>6.82</v>
      </c>
    </row>
    <row r="295" spans="1:13" x14ac:dyDescent="0.2">
      <c r="A295" s="2">
        <v>45277</v>
      </c>
      <c r="B295" s="3">
        <f t="shared" si="14"/>
        <v>2024</v>
      </c>
      <c r="C295" t="str">
        <f t="shared" si="12"/>
        <v>2023-2024</v>
      </c>
      <c r="D295" t="s">
        <v>147</v>
      </c>
      <c r="E295" t="s">
        <v>78</v>
      </c>
      <c r="F295" t="str">
        <f t="shared" si="13"/>
        <v>New South Wales</v>
      </c>
      <c r="G295" t="s">
        <v>10</v>
      </c>
      <c r="H295">
        <v>2350</v>
      </c>
      <c r="I295" t="s">
        <v>11</v>
      </c>
      <c r="J295" t="s">
        <v>68</v>
      </c>
      <c r="K295" t="s">
        <v>155</v>
      </c>
      <c r="L295" t="s">
        <v>20</v>
      </c>
      <c r="M295" s="5">
        <v>6.96</v>
      </c>
    </row>
    <row r="296" spans="1:13" x14ac:dyDescent="0.2">
      <c r="A296" s="2">
        <v>45005</v>
      </c>
      <c r="B296" s="3">
        <f t="shared" si="14"/>
        <v>2023</v>
      </c>
      <c r="C296" t="str">
        <f t="shared" si="12"/>
        <v>2022-2023</v>
      </c>
      <c r="D296" t="s">
        <v>147</v>
      </c>
      <c r="E296" t="s">
        <v>96</v>
      </c>
      <c r="F296" t="str">
        <f t="shared" si="13"/>
        <v>Western Australia</v>
      </c>
      <c r="G296" t="s">
        <v>48</v>
      </c>
      <c r="H296">
        <v>6330</v>
      </c>
      <c r="I296" t="s">
        <v>11</v>
      </c>
      <c r="J296" t="s">
        <v>94</v>
      </c>
      <c r="K296" t="s">
        <v>155</v>
      </c>
      <c r="L296" t="s">
        <v>20</v>
      </c>
      <c r="M296" s="5">
        <v>6.98</v>
      </c>
    </row>
    <row r="297" spans="1:13" x14ac:dyDescent="0.2">
      <c r="A297" s="2">
        <v>45565</v>
      </c>
      <c r="B297" s="3">
        <f t="shared" si="14"/>
        <v>2025</v>
      </c>
      <c r="C297" t="str">
        <f t="shared" si="12"/>
        <v>2024-2025</v>
      </c>
      <c r="D297" t="s">
        <v>147</v>
      </c>
      <c r="E297" t="s">
        <v>124</v>
      </c>
      <c r="F297" t="str">
        <f t="shared" si="13"/>
        <v>New South Wales</v>
      </c>
      <c r="G297" t="s">
        <v>10</v>
      </c>
      <c r="H297">
        <v>2015</v>
      </c>
      <c r="I297" t="s">
        <v>11</v>
      </c>
      <c r="J297" t="s">
        <v>12</v>
      </c>
      <c r="K297" t="s">
        <v>19</v>
      </c>
      <c r="L297" t="s">
        <v>23</v>
      </c>
      <c r="M297" s="5">
        <v>6.99</v>
      </c>
    </row>
    <row r="298" spans="1:13" x14ac:dyDescent="0.2">
      <c r="A298" s="2">
        <v>45433</v>
      </c>
      <c r="B298" s="3">
        <f t="shared" si="14"/>
        <v>2024</v>
      </c>
      <c r="C298" t="str">
        <f t="shared" si="12"/>
        <v>2023-2024</v>
      </c>
      <c r="D298" t="s">
        <v>147</v>
      </c>
      <c r="E298" t="s">
        <v>108</v>
      </c>
      <c r="F298" t="str">
        <f t="shared" si="13"/>
        <v>Victoria</v>
      </c>
      <c r="G298" t="s">
        <v>45</v>
      </c>
      <c r="H298">
        <v>3018</v>
      </c>
      <c r="I298" t="s">
        <v>11</v>
      </c>
      <c r="J298" t="s">
        <v>46</v>
      </c>
      <c r="K298" t="s">
        <v>19</v>
      </c>
      <c r="L298" t="s">
        <v>23</v>
      </c>
      <c r="M298" s="5">
        <v>6.99</v>
      </c>
    </row>
    <row r="299" spans="1:13" x14ac:dyDescent="0.2">
      <c r="A299" s="2">
        <v>44938</v>
      </c>
      <c r="B299" s="3">
        <f t="shared" si="14"/>
        <v>2023</v>
      </c>
      <c r="C299" t="str">
        <f t="shared" si="12"/>
        <v>2022-2023</v>
      </c>
      <c r="D299" t="s">
        <v>147</v>
      </c>
      <c r="E299" t="s">
        <v>86</v>
      </c>
      <c r="F299" t="str">
        <f t="shared" si="13"/>
        <v>New South Wales</v>
      </c>
      <c r="G299" t="s">
        <v>10</v>
      </c>
      <c r="H299">
        <v>2064</v>
      </c>
      <c r="I299" t="s">
        <v>11</v>
      </c>
      <c r="J299" t="s">
        <v>12</v>
      </c>
      <c r="K299" t="s">
        <v>149</v>
      </c>
      <c r="L299" t="s">
        <v>15</v>
      </c>
      <c r="M299" s="5">
        <v>6.99</v>
      </c>
    </row>
    <row r="300" spans="1:13" x14ac:dyDescent="0.2">
      <c r="A300" s="2">
        <v>45321</v>
      </c>
      <c r="B300" s="3">
        <f t="shared" si="14"/>
        <v>2024</v>
      </c>
      <c r="C300" t="str">
        <f t="shared" si="12"/>
        <v>2023-2024</v>
      </c>
      <c r="D300" t="s">
        <v>147</v>
      </c>
      <c r="E300" t="s">
        <v>67</v>
      </c>
      <c r="F300" t="str">
        <f t="shared" si="13"/>
        <v>New South Wales</v>
      </c>
      <c r="G300" t="s">
        <v>10</v>
      </c>
      <c r="H300">
        <v>2478</v>
      </c>
      <c r="I300" t="s">
        <v>11</v>
      </c>
      <c r="J300" t="s">
        <v>68</v>
      </c>
      <c r="K300" t="s">
        <v>19</v>
      </c>
      <c r="L300" t="s">
        <v>23</v>
      </c>
      <c r="M300" s="5">
        <v>6.99</v>
      </c>
    </row>
    <row r="301" spans="1:13" x14ac:dyDescent="0.2">
      <c r="A301" s="2">
        <v>45630</v>
      </c>
      <c r="B301" s="3">
        <f t="shared" si="14"/>
        <v>2025</v>
      </c>
      <c r="C301" t="str">
        <f t="shared" si="12"/>
        <v>2024-2025</v>
      </c>
      <c r="D301" t="s">
        <v>148</v>
      </c>
      <c r="E301" t="s">
        <v>102</v>
      </c>
      <c r="F301" t="str">
        <f t="shared" si="13"/>
        <v>Queensland</v>
      </c>
      <c r="G301" t="s">
        <v>35</v>
      </c>
      <c r="H301">
        <v>4870</v>
      </c>
      <c r="I301" t="s">
        <v>11</v>
      </c>
      <c r="J301" t="s">
        <v>36</v>
      </c>
      <c r="K301" t="s">
        <v>150</v>
      </c>
      <c r="L301" t="s">
        <v>18</v>
      </c>
      <c r="M301" s="5">
        <v>6.99</v>
      </c>
    </row>
    <row r="302" spans="1:13" x14ac:dyDescent="0.2">
      <c r="A302" s="2">
        <v>45035</v>
      </c>
      <c r="B302" s="3">
        <f t="shared" si="14"/>
        <v>2023</v>
      </c>
      <c r="C302" t="str">
        <f t="shared" si="12"/>
        <v>2022-2023</v>
      </c>
      <c r="D302" t="s">
        <v>147</v>
      </c>
      <c r="E302" t="s">
        <v>57</v>
      </c>
      <c r="F302" t="str">
        <f t="shared" si="13"/>
        <v>New South Wales</v>
      </c>
      <c r="G302" t="s">
        <v>10</v>
      </c>
      <c r="H302">
        <v>2560</v>
      </c>
      <c r="I302" t="s">
        <v>11</v>
      </c>
      <c r="J302" t="s">
        <v>58</v>
      </c>
      <c r="K302" t="s">
        <v>149</v>
      </c>
      <c r="L302" t="s">
        <v>15</v>
      </c>
      <c r="M302" s="5">
        <v>6.99</v>
      </c>
    </row>
    <row r="303" spans="1:13" x14ac:dyDescent="0.2">
      <c r="A303" s="2">
        <v>45409</v>
      </c>
      <c r="B303" s="3">
        <f t="shared" si="14"/>
        <v>2024</v>
      </c>
      <c r="C303" t="str">
        <f t="shared" si="12"/>
        <v>2023-2024</v>
      </c>
      <c r="D303" t="s">
        <v>147</v>
      </c>
      <c r="E303" t="s">
        <v>41</v>
      </c>
      <c r="F303" t="str">
        <f t="shared" si="13"/>
        <v>New South Wales</v>
      </c>
      <c r="G303" t="s">
        <v>10</v>
      </c>
      <c r="H303">
        <v>2830</v>
      </c>
      <c r="I303" t="s">
        <v>11</v>
      </c>
      <c r="J303" t="s">
        <v>25</v>
      </c>
      <c r="K303" t="s">
        <v>19</v>
      </c>
      <c r="L303" t="s">
        <v>23</v>
      </c>
      <c r="M303" s="5">
        <v>6.99</v>
      </c>
    </row>
    <row r="304" spans="1:13" x14ac:dyDescent="0.2">
      <c r="A304" s="2">
        <v>45591</v>
      </c>
      <c r="B304" s="3">
        <f t="shared" si="14"/>
        <v>2025</v>
      </c>
      <c r="C304" t="str">
        <f t="shared" si="12"/>
        <v>2024-2025</v>
      </c>
      <c r="D304" t="s">
        <v>148</v>
      </c>
      <c r="E304" t="s">
        <v>109</v>
      </c>
      <c r="F304" t="str">
        <f t="shared" si="13"/>
        <v>New South Wales</v>
      </c>
      <c r="G304" t="s">
        <v>10</v>
      </c>
      <c r="H304">
        <v>2480</v>
      </c>
      <c r="I304" t="s">
        <v>11</v>
      </c>
      <c r="J304" t="s">
        <v>68</v>
      </c>
      <c r="K304" t="s">
        <v>156</v>
      </c>
      <c r="L304" t="s">
        <v>17</v>
      </c>
      <c r="M304" s="5">
        <v>6.99</v>
      </c>
    </row>
    <row r="305" spans="1:13" x14ac:dyDescent="0.2">
      <c r="A305" s="2">
        <v>45146</v>
      </c>
      <c r="B305" s="3">
        <f t="shared" si="14"/>
        <v>2024</v>
      </c>
      <c r="C305" t="str">
        <f t="shared" si="12"/>
        <v>2023-2024</v>
      </c>
      <c r="D305" t="s">
        <v>147</v>
      </c>
      <c r="E305" t="s">
        <v>138</v>
      </c>
      <c r="F305" t="str">
        <f t="shared" si="13"/>
        <v>Queensland</v>
      </c>
      <c r="G305" t="s">
        <v>35</v>
      </c>
      <c r="H305">
        <v>4558</v>
      </c>
      <c r="I305" t="s">
        <v>11</v>
      </c>
      <c r="J305" t="s">
        <v>120</v>
      </c>
      <c r="K305" t="s">
        <v>154</v>
      </c>
      <c r="L305" t="s">
        <v>14</v>
      </c>
      <c r="M305" s="5">
        <v>6.99</v>
      </c>
    </row>
    <row r="306" spans="1:13" x14ac:dyDescent="0.2">
      <c r="A306" s="2">
        <v>45283</v>
      </c>
      <c r="B306" s="3">
        <f t="shared" si="14"/>
        <v>2024</v>
      </c>
      <c r="C306" t="str">
        <f t="shared" si="12"/>
        <v>2023-2024</v>
      </c>
      <c r="D306" t="s">
        <v>148</v>
      </c>
      <c r="E306" t="s">
        <v>95</v>
      </c>
      <c r="F306" t="str">
        <f t="shared" si="13"/>
        <v>Victoria</v>
      </c>
      <c r="G306" t="s">
        <v>45</v>
      </c>
      <c r="H306">
        <v>3931</v>
      </c>
      <c r="I306" t="s">
        <v>11</v>
      </c>
      <c r="J306" t="s">
        <v>55</v>
      </c>
      <c r="K306" t="s">
        <v>154</v>
      </c>
      <c r="L306" t="s">
        <v>14</v>
      </c>
      <c r="M306" s="5">
        <v>6.99</v>
      </c>
    </row>
    <row r="307" spans="1:13" x14ac:dyDescent="0.2">
      <c r="A307" s="2">
        <v>45656</v>
      </c>
      <c r="B307" s="3">
        <f t="shared" si="14"/>
        <v>2025</v>
      </c>
      <c r="C307" t="str">
        <f t="shared" si="12"/>
        <v>2024-2025</v>
      </c>
      <c r="D307" t="s">
        <v>147</v>
      </c>
      <c r="E307" t="s">
        <v>42</v>
      </c>
      <c r="F307" t="str">
        <f t="shared" si="13"/>
        <v>Queensland</v>
      </c>
      <c r="G307" t="s">
        <v>35</v>
      </c>
      <c r="H307">
        <v>4053</v>
      </c>
      <c r="I307" t="s">
        <v>11</v>
      </c>
      <c r="J307" t="s">
        <v>43</v>
      </c>
      <c r="K307" t="s">
        <v>151</v>
      </c>
      <c r="L307" t="s">
        <v>21</v>
      </c>
      <c r="M307" s="5">
        <v>6.99</v>
      </c>
    </row>
    <row r="308" spans="1:13" x14ac:dyDescent="0.2">
      <c r="A308" s="2">
        <v>45373</v>
      </c>
      <c r="B308" s="3">
        <f t="shared" si="14"/>
        <v>2024</v>
      </c>
      <c r="C308" t="str">
        <f t="shared" si="12"/>
        <v>2023-2024</v>
      </c>
      <c r="D308" t="s">
        <v>147</v>
      </c>
      <c r="E308" t="s">
        <v>86</v>
      </c>
      <c r="F308" t="str">
        <f t="shared" si="13"/>
        <v>New South Wales</v>
      </c>
      <c r="G308" t="s">
        <v>10</v>
      </c>
      <c r="H308">
        <v>2064</v>
      </c>
      <c r="I308" t="s">
        <v>11</v>
      </c>
      <c r="J308" t="s">
        <v>12</v>
      </c>
      <c r="K308" t="s">
        <v>154</v>
      </c>
      <c r="L308" t="s">
        <v>14</v>
      </c>
      <c r="M308" s="5">
        <v>7</v>
      </c>
    </row>
    <row r="309" spans="1:13" x14ac:dyDescent="0.2">
      <c r="A309" s="2">
        <v>45044</v>
      </c>
      <c r="B309" s="3">
        <f t="shared" si="14"/>
        <v>2023</v>
      </c>
      <c r="C309" t="str">
        <f t="shared" si="12"/>
        <v>2022-2023</v>
      </c>
      <c r="D309" t="s">
        <v>147</v>
      </c>
      <c r="E309" t="s">
        <v>140</v>
      </c>
      <c r="F309" t="str">
        <f t="shared" si="13"/>
        <v>Tasmania</v>
      </c>
      <c r="G309" t="s">
        <v>70</v>
      </c>
      <c r="H309">
        <v>7320</v>
      </c>
      <c r="I309" t="s">
        <v>11</v>
      </c>
      <c r="J309" t="s">
        <v>71</v>
      </c>
      <c r="K309" t="s">
        <v>150</v>
      </c>
      <c r="L309" t="s">
        <v>18</v>
      </c>
      <c r="M309" s="5">
        <v>7</v>
      </c>
    </row>
    <row r="310" spans="1:13" x14ac:dyDescent="0.2">
      <c r="A310" s="2">
        <v>45161</v>
      </c>
      <c r="B310" s="3">
        <f t="shared" si="14"/>
        <v>2024</v>
      </c>
      <c r="C310" t="str">
        <f t="shared" si="12"/>
        <v>2023-2024</v>
      </c>
      <c r="D310" t="s">
        <v>147</v>
      </c>
      <c r="E310" t="s">
        <v>57</v>
      </c>
      <c r="F310" t="str">
        <f t="shared" si="13"/>
        <v>New South Wales</v>
      </c>
      <c r="G310" t="s">
        <v>10</v>
      </c>
      <c r="H310">
        <v>2560</v>
      </c>
      <c r="I310" t="s">
        <v>11</v>
      </c>
      <c r="J310" t="s">
        <v>58</v>
      </c>
      <c r="K310" t="s">
        <v>153</v>
      </c>
      <c r="L310" t="s">
        <v>16</v>
      </c>
      <c r="M310" s="5">
        <v>7</v>
      </c>
    </row>
    <row r="311" spans="1:13" x14ac:dyDescent="0.2">
      <c r="A311" s="2">
        <v>45492</v>
      </c>
      <c r="B311" s="3">
        <f t="shared" si="14"/>
        <v>2025</v>
      </c>
      <c r="C311" t="str">
        <f t="shared" si="12"/>
        <v>2024-2025</v>
      </c>
      <c r="D311" t="s">
        <v>147</v>
      </c>
      <c r="E311" t="s">
        <v>136</v>
      </c>
      <c r="F311" t="str">
        <f t="shared" si="13"/>
        <v>Victoria</v>
      </c>
      <c r="G311" t="s">
        <v>45</v>
      </c>
      <c r="H311">
        <v>3175</v>
      </c>
      <c r="I311" t="s">
        <v>11</v>
      </c>
      <c r="J311" t="s">
        <v>63</v>
      </c>
      <c r="K311" t="s">
        <v>154</v>
      </c>
      <c r="L311" t="s">
        <v>14</v>
      </c>
      <c r="M311" s="5">
        <v>7</v>
      </c>
    </row>
    <row r="312" spans="1:13" x14ac:dyDescent="0.2">
      <c r="A312" s="2">
        <v>45041</v>
      </c>
      <c r="B312" s="3">
        <f t="shared" si="14"/>
        <v>2023</v>
      </c>
      <c r="C312" t="str">
        <f t="shared" si="12"/>
        <v>2022-2023</v>
      </c>
      <c r="D312" t="s">
        <v>147</v>
      </c>
      <c r="E312" t="s">
        <v>106</v>
      </c>
      <c r="F312" t="str">
        <f t="shared" si="13"/>
        <v>Victoria</v>
      </c>
      <c r="G312" t="s">
        <v>45</v>
      </c>
      <c r="H312">
        <v>3915</v>
      </c>
      <c r="I312" t="s">
        <v>11</v>
      </c>
      <c r="J312" t="s">
        <v>55</v>
      </c>
      <c r="K312" t="s">
        <v>154</v>
      </c>
      <c r="L312" t="s">
        <v>14</v>
      </c>
      <c r="M312" s="5">
        <v>7</v>
      </c>
    </row>
    <row r="313" spans="1:13" x14ac:dyDescent="0.2">
      <c r="A313" s="2">
        <v>44982</v>
      </c>
      <c r="B313" s="3">
        <f t="shared" si="14"/>
        <v>2023</v>
      </c>
      <c r="C313" t="str">
        <f t="shared" si="12"/>
        <v>2022-2023</v>
      </c>
      <c r="D313" t="s">
        <v>147</v>
      </c>
      <c r="E313" t="s">
        <v>92</v>
      </c>
      <c r="F313" t="str">
        <f t="shared" si="13"/>
        <v>Queensland</v>
      </c>
      <c r="G313" t="s">
        <v>35</v>
      </c>
      <c r="H313">
        <v>4068</v>
      </c>
      <c r="I313" t="s">
        <v>11</v>
      </c>
      <c r="J313" t="s">
        <v>43</v>
      </c>
      <c r="K313" t="s">
        <v>150</v>
      </c>
      <c r="L313" t="s">
        <v>18</v>
      </c>
      <c r="M313" s="5">
        <v>7</v>
      </c>
    </row>
    <row r="314" spans="1:13" x14ac:dyDescent="0.2">
      <c r="A314" s="2">
        <v>45503</v>
      </c>
      <c r="B314" s="3">
        <f t="shared" si="14"/>
        <v>2025</v>
      </c>
      <c r="C314" t="str">
        <f t="shared" si="12"/>
        <v>2024-2025</v>
      </c>
      <c r="D314" t="s">
        <v>148</v>
      </c>
      <c r="E314" t="s">
        <v>97</v>
      </c>
      <c r="F314" t="str">
        <f t="shared" si="13"/>
        <v>Tasmania</v>
      </c>
      <c r="G314" t="s">
        <v>70</v>
      </c>
      <c r="H314">
        <v>7250</v>
      </c>
      <c r="I314" t="s">
        <v>11</v>
      </c>
      <c r="J314" t="s">
        <v>71</v>
      </c>
      <c r="K314" t="s">
        <v>149</v>
      </c>
      <c r="L314" t="s">
        <v>15</v>
      </c>
      <c r="M314" s="5">
        <v>7</v>
      </c>
    </row>
    <row r="315" spans="1:13" x14ac:dyDescent="0.2">
      <c r="A315" s="2">
        <v>45271</v>
      </c>
      <c r="B315" s="3">
        <f t="shared" si="14"/>
        <v>2024</v>
      </c>
      <c r="C315" t="str">
        <f t="shared" si="12"/>
        <v>2023-2024</v>
      </c>
      <c r="D315" t="s">
        <v>147</v>
      </c>
      <c r="E315" t="s">
        <v>87</v>
      </c>
      <c r="F315" t="str">
        <f t="shared" si="13"/>
        <v>New South Wales</v>
      </c>
      <c r="G315" t="s">
        <v>10</v>
      </c>
      <c r="H315">
        <v>2790</v>
      </c>
      <c r="I315" t="s">
        <v>11</v>
      </c>
      <c r="J315" t="s">
        <v>25</v>
      </c>
      <c r="K315" t="s">
        <v>150</v>
      </c>
      <c r="L315" t="s">
        <v>18</v>
      </c>
      <c r="M315" s="5">
        <v>7</v>
      </c>
    </row>
    <row r="316" spans="1:13" x14ac:dyDescent="0.2">
      <c r="A316" s="2">
        <v>45616</v>
      </c>
      <c r="B316" s="3">
        <f t="shared" si="14"/>
        <v>2025</v>
      </c>
      <c r="C316" t="str">
        <f t="shared" si="12"/>
        <v>2024-2025</v>
      </c>
      <c r="D316" t="s">
        <v>147</v>
      </c>
      <c r="E316" t="s">
        <v>95</v>
      </c>
      <c r="F316" t="str">
        <f t="shared" si="13"/>
        <v>Victoria</v>
      </c>
      <c r="G316" t="s">
        <v>45</v>
      </c>
      <c r="H316">
        <v>3931</v>
      </c>
      <c r="I316" t="s">
        <v>11</v>
      </c>
      <c r="J316" t="s">
        <v>55</v>
      </c>
      <c r="K316" t="s">
        <v>153</v>
      </c>
      <c r="L316" t="s">
        <v>16</v>
      </c>
      <c r="M316" s="5">
        <v>7</v>
      </c>
    </row>
    <row r="317" spans="1:13" x14ac:dyDescent="0.2">
      <c r="A317" s="2">
        <v>45117</v>
      </c>
      <c r="B317" s="3">
        <f t="shared" si="14"/>
        <v>2024</v>
      </c>
      <c r="C317" t="str">
        <f t="shared" si="12"/>
        <v>2023-2024</v>
      </c>
      <c r="D317" t="s">
        <v>147</v>
      </c>
      <c r="E317" t="s">
        <v>132</v>
      </c>
      <c r="F317" t="str">
        <f t="shared" si="13"/>
        <v>New South Wales</v>
      </c>
      <c r="G317" t="s">
        <v>10</v>
      </c>
      <c r="H317">
        <v>2800</v>
      </c>
      <c r="I317" t="s">
        <v>11</v>
      </c>
      <c r="J317" t="s">
        <v>25</v>
      </c>
      <c r="K317" t="s">
        <v>153</v>
      </c>
      <c r="L317" t="s">
        <v>16</v>
      </c>
      <c r="M317" s="5">
        <v>7</v>
      </c>
    </row>
    <row r="318" spans="1:13" x14ac:dyDescent="0.2">
      <c r="A318" s="2">
        <v>44998</v>
      </c>
      <c r="B318" s="3">
        <f t="shared" si="14"/>
        <v>2023</v>
      </c>
      <c r="C318" t="str">
        <f t="shared" si="12"/>
        <v>2022-2023</v>
      </c>
      <c r="D318" t="s">
        <v>147</v>
      </c>
      <c r="E318" t="s">
        <v>66</v>
      </c>
      <c r="F318" t="str">
        <f t="shared" si="13"/>
        <v>South Australia</v>
      </c>
      <c r="G318" t="s">
        <v>32</v>
      </c>
      <c r="H318">
        <v>5169</v>
      </c>
      <c r="I318" t="s">
        <v>11</v>
      </c>
      <c r="J318" t="s">
        <v>33</v>
      </c>
      <c r="K318" t="s">
        <v>153</v>
      </c>
      <c r="L318" t="s">
        <v>16</v>
      </c>
      <c r="M318" s="5">
        <v>7</v>
      </c>
    </row>
    <row r="319" spans="1:13" x14ac:dyDescent="0.2">
      <c r="A319" s="2">
        <v>45051</v>
      </c>
      <c r="B319" s="3">
        <f t="shared" si="14"/>
        <v>2023</v>
      </c>
      <c r="C319" t="str">
        <f t="shared" si="12"/>
        <v>2022-2023</v>
      </c>
      <c r="D319" t="s">
        <v>147</v>
      </c>
      <c r="E319" t="s">
        <v>82</v>
      </c>
      <c r="F319" t="str">
        <f t="shared" si="13"/>
        <v>Queensland</v>
      </c>
      <c r="G319" t="s">
        <v>35</v>
      </c>
      <c r="H319">
        <v>4012</v>
      </c>
      <c r="I319" t="s">
        <v>11</v>
      </c>
      <c r="J319" t="s">
        <v>43</v>
      </c>
      <c r="K319" t="s">
        <v>153</v>
      </c>
      <c r="L319" t="s">
        <v>16</v>
      </c>
      <c r="M319" s="5">
        <v>7</v>
      </c>
    </row>
    <row r="320" spans="1:13" x14ac:dyDescent="0.2">
      <c r="A320" s="2">
        <v>45559</v>
      </c>
      <c r="B320" s="3">
        <f t="shared" si="14"/>
        <v>2025</v>
      </c>
      <c r="C320" t="str">
        <f t="shared" si="12"/>
        <v>2024-2025</v>
      </c>
      <c r="D320" t="s">
        <v>147</v>
      </c>
      <c r="E320" t="s">
        <v>82</v>
      </c>
      <c r="F320" t="str">
        <f t="shared" si="13"/>
        <v>Queensland</v>
      </c>
      <c r="G320" t="s">
        <v>35</v>
      </c>
      <c r="H320">
        <v>4012</v>
      </c>
      <c r="I320" t="s">
        <v>11</v>
      </c>
      <c r="J320" t="s">
        <v>43</v>
      </c>
      <c r="K320" t="s">
        <v>154</v>
      </c>
      <c r="L320" t="s">
        <v>14</v>
      </c>
      <c r="M320" s="5">
        <v>7</v>
      </c>
    </row>
    <row r="321" spans="1:13" x14ac:dyDescent="0.2">
      <c r="A321" s="2">
        <v>45165</v>
      </c>
      <c r="B321" s="3">
        <f t="shared" si="14"/>
        <v>2024</v>
      </c>
      <c r="C321" t="str">
        <f t="shared" si="12"/>
        <v>2023-2024</v>
      </c>
      <c r="D321" t="s">
        <v>147</v>
      </c>
      <c r="E321" t="s">
        <v>117</v>
      </c>
      <c r="F321" t="str">
        <f t="shared" si="13"/>
        <v>Queensland</v>
      </c>
      <c r="G321" t="s">
        <v>35</v>
      </c>
      <c r="H321">
        <v>4119</v>
      </c>
      <c r="I321" t="s">
        <v>11</v>
      </c>
      <c r="J321" t="s">
        <v>43</v>
      </c>
      <c r="K321" t="s">
        <v>153</v>
      </c>
      <c r="L321" t="s">
        <v>16</v>
      </c>
      <c r="M321" s="5">
        <v>7</v>
      </c>
    </row>
    <row r="322" spans="1:13" x14ac:dyDescent="0.2">
      <c r="A322" s="2">
        <v>45064</v>
      </c>
      <c r="B322" s="3">
        <f t="shared" si="14"/>
        <v>2023</v>
      </c>
      <c r="C322" t="str">
        <f t="shared" ref="C322:C385" si="15">IF(MONTH(A322) &gt;= 7, YEAR(A322) &amp; "-" &amp; YEAR(A322) + 1, YEAR(A322) - 1 &amp; "-" &amp; YEAR(A322))</f>
        <v>2022-2023</v>
      </c>
      <c r="D322" t="s">
        <v>147</v>
      </c>
      <c r="E322" t="s">
        <v>99</v>
      </c>
      <c r="F322" t="str">
        <f t="shared" ref="F322:F385" si="16">IF(G322="WA","Western Australia",
IF(G322="NSW","New South Wales",
IF(G322="QLD","Queensland",
IF(G322="VIC","Victoria",
IF(G322="TAS","Tasmania",
IF(G322="SA","South Australia",
IF(G322="NT","Northern Territory",
IF(G322="ACT","Australian Capital Territory",G322))))))))</f>
        <v>Victoria</v>
      </c>
      <c r="G322" t="s">
        <v>45</v>
      </c>
      <c r="H322">
        <v>3148</v>
      </c>
      <c r="I322" t="s">
        <v>11</v>
      </c>
      <c r="J322" t="s">
        <v>63</v>
      </c>
      <c r="K322" t="s">
        <v>149</v>
      </c>
      <c r="L322" t="s">
        <v>15</v>
      </c>
      <c r="M322" s="5">
        <v>7.09</v>
      </c>
    </row>
    <row r="323" spans="1:13" x14ac:dyDescent="0.2">
      <c r="A323" s="2">
        <v>45418</v>
      </c>
      <c r="B323" s="3">
        <f t="shared" ref="B323:B386" si="17">IF(MONTH(A323)&gt;=7,YEAR(A323)+1,YEAR(A323))</f>
        <v>2024</v>
      </c>
      <c r="C323" t="str">
        <f t="shared" si="15"/>
        <v>2023-2024</v>
      </c>
      <c r="D323" t="s">
        <v>147</v>
      </c>
      <c r="E323" t="s">
        <v>79</v>
      </c>
      <c r="F323" t="str">
        <f t="shared" si="16"/>
        <v>Australian Capital Territory</v>
      </c>
      <c r="G323" t="s">
        <v>80</v>
      </c>
      <c r="H323">
        <v>2617</v>
      </c>
      <c r="I323" t="s">
        <v>11</v>
      </c>
      <c r="J323" t="s">
        <v>58</v>
      </c>
      <c r="K323" t="s">
        <v>149</v>
      </c>
      <c r="L323" t="s">
        <v>15</v>
      </c>
      <c r="M323" s="5">
        <v>7.22</v>
      </c>
    </row>
    <row r="324" spans="1:13" x14ac:dyDescent="0.2">
      <c r="A324" s="2">
        <v>45104</v>
      </c>
      <c r="B324" s="3">
        <f t="shared" si="17"/>
        <v>2023</v>
      </c>
      <c r="C324" t="str">
        <f t="shared" si="15"/>
        <v>2022-2023</v>
      </c>
      <c r="D324" t="s">
        <v>147</v>
      </c>
      <c r="E324" t="s">
        <v>106</v>
      </c>
      <c r="F324" t="str">
        <f t="shared" si="16"/>
        <v>Victoria</v>
      </c>
      <c r="G324" t="s">
        <v>45</v>
      </c>
      <c r="H324">
        <v>3915</v>
      </c>
      <c r="I324" t="s">
        <v>11</v>
      </c>
      <c r="J324" t="s">
        <v>55</v>
      </c>
      <c r="K324" t="s">
        <v>154</v>
      </c>
      <c r="L324" t="s">
        <v>14</v>
      </c>
      <c r="M324" s="5">
        <v>7.29</v>
      </c>
    </row>
    <row r="325" spans="1:13" x14ac:dyDescent="0.2">
      <c r="A325" s="2">
        <v>45463</v>
      </c>
      <c r="B325" s="3">
        <f t="shared" si="17"/>
        <v>2024</v>
      </c>
      <c r="C325" t="str">
        <f t="shared" si="15"/>
        <v>2023-2024</v>
      </c>
      <c r="D325" t="s">
        <v>147</v>
      </c>
      <c r="E325" t="s">
        <v>121</v>
      </c>
      <c r="F325" t="str">
        <f t="shared" si="16"/>
        <v>Queensland</v>
      </c>
      <c r="G325" t="s">
        <v>35</v>
      </c>
      <c r="H325">
        <v>4700</v>
      </c>
      <c r="I325" t="s">
        <v>11</v>
      </c>
      <c r="J325" t="s">
        <v>51</v>
      </c>
      <c r="K325" t="s">
        <v>149</v>
      </c>
      <c r="L325" t="s">
        <v>15</v>
      </c>
      <c r="M325" s="5">
        <v>7.41</v>
      </c>
    </row>
    <row r="326" spans="1:13" x14ac:dyDescent="0.2">
      <c r="A326" s="2">
        <v>45021</v>
      </c>
      <c r="B326" s="3">
        <f t="shared" si="17"/>
        <v>2023</v>
      </c>
      <c r="C326" t="str">
        <f t="shared" si="15"/>
        <v>2022-2023</v>
      </c>
      <c r="D326" t="s">
        <v>148</v>
      </c>
      <c r="E326" t="s">
        <v>54</v>
      </c>
      <c r="F326" t="str">
        <f t="shared" si="16"/>
        <v>Victoria</v>
      </c>
      <c r="G326" t="s">
        <v>45</v>
      </c>
      <c r="H326">
        <v>3977</v>
      </c>
      <c r="I326" t="s">
        <v>11</v>
      </c>
      <c r="J326" t="s">
        <v>55</v>
      </c>
      <c r="K326" t="s">
        <v>154</v>
      </c>
      <c r="L326" t="s">
        <v>14</v>
      </c>
      <c r="M326" s="5">
        <v>7.5</v>
      </c>
    </row>
    <row r="327" spans="1:13" x14ac:dyDescent="0.2">
      <c r="A327" s="2">
        <v>45025</v>
      </c>
      <c r="B327" s="3">
        <f t="shared" si="17"/>
        <v>2023</v>
      </c>
      <c r="C327" t="str">
        <f t="shared" si="15"/>
        <v>2022-2023</v>
      </c>
      <c r="D327" t="s">
        <v>147</v>
      </c>
      <c r="E327" t="s">
        <v>89</v>
      </c>
      <c r="F327" t="str">
        <f t="shared" si="16"/>
        <v>Queensland</v>
      </c>
      <c r="G327" t="s">
        <v>35</v>
      </c>
      <c r="H327">
        <v>4655</v>
      </c>
      <c r="I327" t="s">
        <v>11</v>
      </c>
      <c r="J327" t="s">
        <v>51</v>
      </c>
      <c r="K327" t="s">
        <v>154</v>
      </c>
      <c r="L327" t="s">
        <v>14</v>
      </c>
      <c r="M327" s="5">
        <v>7.5</v>
      </c>
    </row>
    <row r="328" spans="1:13" x14ac:dyDescent="0.2">
      <c r="A328" s="2">
        <v>45457</v>
      </c>
      <c r="B328" s="3">
        <f t="shared" si="17"/>
        <v>2024</v>
      </c>
      <c r="C328" t="str">
        <f t="shared" si="15"/>
        <v>2023-2024</v>
      </c>
      <c r="D328" t="s">
        <v>148</v>
      </c>
      <c r="E328" t="s">
        <v>113</v>
      </c>
      <c r="F328" t="str">
        <f t="shared" si="16"/>
        <v>Queensland</v>
      </c>
      <c r="G328" t="s">
        <v>35</v>
      </c>
      <c r="H328">
        <v>4215</v>
      </c>
      <c r="I328" t="s">
        <v>11</v>
      </c>
      <c r="J328" t="s">
        <v>104</v>
      </c>
      <c r="K328" t="s">
        <v>149</v>
      </c>
      <c r="L328" t="s">
        <v>15</v>
      </c>
      <c r="M328" s="5">
        <v>7.57</v>
      </c>
    </row>
    <row r="329" spans="1:13" x14ac:dyDescent="0.2">
      <c r="A329" s="2">
        <v>45582</v>
      </c>
      <c r="B329" s="3">
        <f t="shared" si="17"/>
        <v>2025</v>
      </c>
      <c r="C329" t="str">
        <f t="shared" si="15"/>
        <v>2024-2025</v>
      </c>
      <c r="D329" t="s">
        <v>148</v>
      </c>
      <c r="E329" t="s">
        <v>113</v>
      </c>
      <c r="F329" t="str">
        <f t="shared" si="16"/>
        <v>Queensland</v>
      </c>
      <c r="G329" t="s">
        <v>35</v>
      </c>
      <c r="H329">
        <v>4215</v>
      </c>
      <c r="I329" t="s">
        <v>11</v>
      </c>
      <c r="J329" t="s">
        <v>104</v>
      </c>
      <c r="K329" t="s">
        <v>149</v>
      </c>
      <c r="L329" t="s">
        <v>15</v>
      </c>
      <c r="M329" s="5">
        <v>7.76</v>
      </c>
    </row>
    <row r="330" spans="1:13" x14ac:dyDescent="0.2">
      <c r="A330" s="2">
        <v>45464</v>
      </c>
      <c r="B330" s="3">
        <f t="shared" si="17"/>
        <v>2024</v>
      </c>
      <c r="C330" t="str">
        <f t="shared" si="15"/>
        <v>2023-2024</v>
      </c>
      <c r="D330" t="s">
        <v>147</v>
      </c>
      <c r="E330" t="s">
        <v>59</v>
      </c>
      <c r="F330" t="str">
        <f t="shared" si="16"/>
        <v>Victoria</v>
      </c>
      <c r="G330" t="s">
        <v>45</v>
      </c>
      <c r="H330">
        <v>3280</v>
      </c>
      <c r="I330" t="s">
        <v>11</v>
      </c>
      <c r="J330" t="s">
        <v>60</v>
      </c>
      <c r="K330" t="s">
        <v>156</v>
      </c>
      <c r="L330" t="s">
        <v>17</v>
      </c>
      <c r="M330" s="5">
        <v>7.96</v>
      </c>
    </row>
    <row r="331" spans="1:13" x14ac:dyDescent="0.2">
      <c r="A331" s="2">
        <v>45546</v>
      </c>
      <c r="B331" s="3">
        <f t="shared" si="17"/>
        <v>2025</v>
      </c>
      <c r="C331" t="str">
        <f t="shared" si="15"/>
        <v>2024-2025</v>
      </c>
      <c r="D331" t="s">
        <v>147</v>
      </c>
      <c r="E331" t="s">
        <v>78</v>
      </c>
      <c r="F331" t="str">
        <f t="shared" si="16"/>
        <v>New South Wales</v>
      </c>
      <c r="G331" t="s">
        <v>10</v>
      </c>
      <c r="H331">
        <v>2350</v>
      </c>
      <c r="I331" t="s">
        <v>11</v>
      </c>
      <c r="J331" t="s">
        <v>68</v>
      </c>
      <c r="K331" t="s">
        <v>155</v>
      </c>
      <c r="L331" t="s">
        <v>20</v>
      </c>
      <c r="M331" s="5">
        <v>7.98</v>
      </c>
    </row>
    <row r="332" spans="1:13" x14ac:dyDescent="0.2">
      <c r="A332" s="2">
        <v>45254</v>
      </c>
      <c r="B332" s="3">
        <f t="shared" si="17"/>
        <v>2024</v>
      </c>
      <c r="C332" t="str">
        <f t="shared" si="15"/>
        <v>2023-2024</v>
      </c>
      <c r="D332" t="s">
        <v>147</v>
      </c>
      <c r="E332" t="s">
        <v>146</v>
      </c>
      <c r="F332" t="str">
        <f t="shared" si="16"/>
        <v>Victoria</v>
      </c>
      <c r="G332" t="s">
        <v>45</v>
      </c>
      <c r="H332">
        <v>3353</v>
      </c>
      <c r="I332" t="s">
        <v>11</v>
      </c>
      <c r="J332" t="s">
        <v>60</v>
      </c>
      <c r="K332" t="s">
        <v>156</v>
      </c>
      <c r="L332" t="s">
        <v>17</v>
      </c>
      <c r="M332" s="5">
        <v>7.98</v>
      </c>
    </row>
    <row r="333" spans="1:13" x14ac:dyDescent="0.2">
      <c r="A333" s="2">
        <v>45647</v>
      </c>
      <c r="B333" s="3">
        <f t="shared" si="17"/>
        <v>2025</v>
      </c>
      <c r="C333" t="str">
        <f t="shared" si="15"/>
        <v>2024-2025</v>
      </c>
      <c r="D333" t="s">
        <v>148</v>
      </c>
      <c r="E333" t="s">
        <v>115</v>
      </c>
      <c r="F333" t="str">
        <f t="shared" si="16"/>
        <v>Western Australia</v>
      </c>
      <c r="G333" t="s">
        <v>48</v>
      </c>
      <c r="H333">
        <v>6280</v>
      </c>
      <c r="I333" t="s">
        <v>11</v>
      </c>
      <c r="J333" t="s">
        <v>94</v>
      </c>
      <c r="K333" t="s">
        <v>156</v>
      </c>
      <c r="L333" t="s">
        <v>17</v>
      </c>
      <c r="M333" s="5">
        <v>7.98</v>
      </c>
    </row>
    <row r="334" spans="1:13" x14ac:dyDescent="0.2">
      <c r="A334" s="2">
        <v>45393</v>
      </c>
      <c r="B334" s="3">
        <f t="shared" si="17"/>
        <v>2024</v>
      </c>
      <c r="C334" t="str">
        <f t="shared" si="15"/>
        <v>2023-2024</v>
      </c>
      <c r="D334" t="s">
        <v>147</v>
      </c>
      <c r="E334" t="s">
        <v>99</v>
      </c>
      <c r="F334" t="str">
        <f t="shared" si="16"/>
        <v>Victoria</v>
      </c>
      <c r="G334" t="s">
        <v>45</v>
      </c>
      <c r="H334">
        <v>3148</v>
      </c>
      <c r="I334" t="s">
        <v>11</v>
      </c>
      <c r="J334" t="s">
        <v>63</v>
      </c>
      <c r="K334" t="s">
        <v>155</v>
      </c>
      <c r="L334" t="s">
        <v>20</v>
      </c>
      <c r="M334" s="5">
        <v>7.98</v>
      </c>
    </row>
    <row r="335" spans="1:13" x14ac:dyDescent="0.2">
      <c r="A335" s="2">
        <v>45548</v>
      </c>
      <c r="B335" s="3">
        <f t="shared" si="17"/>
        <v>2025</v>
      </c>
      <c r="C335" t="str">
        <f t="shared" si="15"/>
        <v>2024-2025</v>
      </c>
      <c r="D335" t="s">
        <v>147</v>
      </c>
      <c r="E335" t="s">
        <v>64</v>
      </c>
      <c r="F335" t="str">
        <f t="shared" si="16"/>
        <v>Victoria</v>
      </c>
      <c r="G335" t="s">
        <v>45</v>
      </c>
      <c r="H335">
        <v>3199</v>
      </c>
      <c r="I335" t="s">
        <v>11</v>
      </c>
      <c r="J335" t="s">
        <v>63</v>
      </c>
      <c r="K335" t="s">
        <v>156</v>
      </c>
      <c r="L335" t="s">
        <v>17</v>
      </c>
      <c r="M335" s="5">
        <v>7.98</v>
      </c>
    </row>
    <row r="336" spans="1:13" x14ac:dyDescent="0.2">
      <c r="A336" s="2">
        <v>45538</v>
      </c>
      <c r="B336" s="3">
        <f t="shared" si="17"/>
        <v>2025</v>
      </c>
      <c r="C336" t="str">
        <f t="shared" si="15"/>
        <v>2024-2025</v>
      </c>
      <c r="D336" t="s">
        <v>147</v>
      </c>
      <c r="E336" t="s">
        <v>129</v>
      </c>
      <c r="F336" t="str">
        <f t="shared" si="16"/>
        <v>Tasmania</v>
      </c>
      <c r="G336" t="s">
        <v>70</v>
      </c>
      <c r="H336">
        <v>7010</v>
      </c>
      <c r="I336" t="s">
        <v>11</v>
      </c>
      <c r="J336" t="s">
        <v>71</v>
      </c>
      <c r="K336" t="s">
        <v>155</v>
      </c>
      <c r="L336" t="s">
        <v>20</v>
      </c>
      <c r="M336" s="5">
        <v>7.98</v>
      </c>
    </row>
    <row r="337" spans="1:13" x14ac:dyDescent="0.2">
      <c r="A337" s="2">
        <v>45142</v>
      </c>
      <c r="B337" s="3">
        <f t="shared" si="17"/>
        <v>2024</v>
      </c>
      <c r="C337" t="str">
        <f t="shared" si="15"/>
        <v>2023-2024</v>
      </c>
      <c r="D337" t="s">
        <v>147</v>
      </c>
      <c r="E337" t="s">
        <v>128</v>
      </c>
      <c r="F337" t="str">
        <f t="shared" si="16"/>
        <v>Western Australia</v>
      </c>
      <c r="G337" t="s">
        <v>48</v>
      </c>
      <c r="H337">
        <v>6027</v>
      </c>
      <c r="I337" t="s">
        <v>11</v>
      </c>
      <c r="J337" t="s">
        <v>49</v>
      </c>
      <c r="K337" t="s">
        <v>155</v>
      </c>
      <c r="L337" t="s">
        <v>20</v>
      </c>
      <c r="M337" s="5">
        <v>7.98</v>
      </c>
    </row>
    <row r="338" spans="1:13" x14ac:dyDescent="0.2">
      <c r="A338" s="2">
        <v>45297</v>
      </c>
      <c r="B338" s="3">
        <f t="shared" si="17"/>
        <v>2024</v>
      </c>
      <c r="C338" t="str">
        <f t="shared" si="15"/>
        <v>2023-2024</v>
      </c>
      <c r="D338" t="s">
        <v>148</v>
      </c>
      <c r="E338" t="s">
        <v>65</v>
      </c>
      <c r="F338" t="str">
        <f t="shared" si="16"/>
        <v>New South Wales</v>
      </c>
      <c r="G338" t="s">
        <v>10</v>
      </c>
      <c r="H338">
        <v>2541</v>
      </c>
      <c r="I338" t="s">
        <v>11</v>
      </c>
      <c r="J338" t="s">
        <v>58</v>
      </c>
      <c r="K338" t="s">
        <v>150</v>
      </c>
      <c r="L338" t="s">
        <v>18</v>
      </c>
      <c r="M338" s="5">
        <v>7.98</v>
      </c>
    </row>
    <row r="339" spans="1:13" x14ac:dyDescent="0.2">
      <c r="A339" s="2">
        <v>45539</v>
      </c>
      <c r="B339" s="3">
        <f t="shared" si="17"/>
        <v>2025</v>
      </c>
      <c r="C339" t="str">
        <f t="shared" si="15"/>
        <v>2024-2025</v>
      </c>
      <c r="D339" t="s">
        <v>147</v>
      </c>
      <c r="E339" t="s">
        <v>101</v>
      </c>
      <c r="F339" t="str">
        <f t="shared" si="16"/>
        <v>Victoria</v>
      </c>
      <c r="G339" t="s">
        <v>45</v>
      </c>
      <c r="H339">
        <v>3131</v>
      </c>
      <c r="I339" t="s">
        <v>11</v>
      </c>
      <c r="J339" t="s">
        <v>63</v>
      </c>
      <c r="K339" t="s">
        <v>155</v>
      </c>
      <c r="L339" t="s">
        <v>20</v>
      </c>
      <c r="M339" s="5">
        <v>7.98</v>
      </c>
    </row>
    <row r="340" spans="1:13" x14ac:dyDescent="0.2">
      <c r="A340" s="2">
        <v>45112</v>
      </c>
      <c r="B340" s="3">
        <f t="shared" si="17"/>
        <v>2024</v>
      </c>
      <c r="C340" t="str">
        <f t="shared" si="15"/>
        <v>2023-2024</v>
      </c>
      <c r="D340" t="s">
        <v>148</v>
      </c>
      <c r="E340" t="s">
        <v>37</v>
      </c>
      <c r="F340" t="str">
        <f t="shared" si="16"/>
        <v>South Australia</v>
      </c>
      <c r="G340" t="s">
        <v>32</v>
      </c>
      <c r="H340">
        <v>5607</v>
      </c>
      <c r="I340" t="s">
        <v>11</v>
      </c>
      <c r="J340" t="s">
        <v>38</v>
      </c>
      <c r="K340" t="s">
        <v>155</v>
      </c>
      <c r="L340" t="s">
        <v>20</v>
      </c>
      <c r="M340" s="5">
        <v>7.98</v>
      </c>
    </row>
    <row r="341" spans="1:13" x14ac:dyDescent="0.2">
      <c r="A341" s="2">
        <v>45440</v>
      </c>
      <c r="B341" s="3">
        <f t="shared" si="17"/>
        <v>2024</v>
      </c>
      <c r="C341" t="str">
        <f t="shared" si="15"/>
        <v>2023-2024</v>
      </c>
      <c r="D341" t="s">
        <v>147</v>
      </c>
      <c r="E341" t="s">
        <v>111</v>
      </c>
      <c r="F341" t="str">
        <f t="shared" si="16"/>
        <v>New South Wales</v>
      </c>
      <c r="G341" t="s">
        <v>10</v>
      </c>
      <c r="H341">
        <v>2120</v>
      </c>
      <c r="I341" t="s">
        <v>11</v>
      </c>
      <c r="J341" t="s">
        <v>27</v>
      </c>
      <c r="K341" t="s">
        <v>155</v>
      </c>
      <c r="L341" t="s">
        <v>20</v>
      </c>
      <c r="M341" s="5">
        <v>7.98</v>
      </c>
    </row>
    <row r="342" spans="1:13" x14ac:dyDescent="0.2">
      <c r="A342" s="2">
        <v>45545</v>
      </c>
      <c r="B342" s="3">
        <f t="shared" si="17"/>
        <v>2025</v>
      </c>
      <c r="C342" t="str">
        <f t="shared" si="15"/>
        <v>2024-2025</v>
      </c>
      <c r="D342" t="s">
        <v>147</v>
      </c>
      <c r="E342" t="s">
        <v>61</v>
      </c>
      <c r="F342" t="str">
        <f t="shared" si="16"/>
        <v>New South Wales</v>
      </c>
      <c r="G342" t="s">
        <v>10</v>
      </c>
      <c r="H342">
        <v>2539</v>
      </c>
      <c r="I342" t="s">
        <v>11</v>
      </c>
      <c r="J342" t="s">
        <v>58</v>
      </c>
      <c r="K342" t="s">
        <v>155</v>
      </c>
      <c r="L342" t="s">
        <v>20</v>
      </c>
      <c r="M342" s="5">
        <v>7.98</v>
      </c>
    </row>
    <row r="343" spans="1:13" x14ac:dyDescent="0.2">
      <c r="A343" s="2">
        <v>44990</v>
      </c>
      <c r="B343" s="3">
        <f t="shared" si="17"/>
        <v>2023</v>
      </c>
      <c r="C343" t="str">
        <f t="shared" si="15"/>
        <v>2022-2023</v>
      </c>
      <c r="D343" t="s">
        <v>148</v>
      </c>
      <c r="E343" t="s">
        <v>117</v>
      </c>
      <c r="F343" t="str">
        <f t="shared" si="16"/>
        <v>Queensland</v>
      </c>
      <c r="G343" t="s">
        <v>35</v>
      </c>
      <c r="H343">
        <v>4119</v>
      </c>
      <c r="I343" t="s">
        <v>11</v>
      </c>
      <c r="J343" t="s">
        <v>43</v>
      </c>
      <c r="K343" t="s">
        <v>154</v>
      </c>
      <c r="L343" t="s">
        <v>14</v>
      </c>
      <c r="M343" s="5">
        <v>7.98</v>
      </c>
    </row>
    <row r="344" spans="1:13" x14ac:dyDescent="0.2">
      <c r="A344" s="2">
        <v>45459</v>
      </c>
      <c r="B344" s="3">
        <f t="shared" si="17"/>
        <v>2024</v>
      </c>
      <c r="C344" t="str">
        <f t="shared" si="15"/>
        <v>2023-2024</v>
      </c>
      <c r="D344" t="s">
        <v>147</v>
      </c>
      <c r="E344" t="s">
        <v>96</v>
      </c>
      <c r="F344" t="str">
        <f t="shared" si="16"/>
        <v>Western Australia</v>
      </c>
      <c r="G344" t="s">
        <v>48</v>
      </c>
      <c r="H344">
        <v>6330</v>
      </c>
      <c r="I344" t="s">
        <v>11</v>
      </c>
      <c r="J344" t="s">
        <v>94</v>
      </c>
      <c r="K344" t="s">
        <v>154</v>
      </c>
      <c r="L344" t="s">
        <v>14</v>
      </c>
      <c r="M344" s="5">
        <v>7.99</v>
      </c>
    </row>
    <row r="345" spans="1:13" x14ac:dyDescent="0.2">
      <c r="A345" s="2">
        <v>45316</v>
      </c>
      <c r="B345" s="3">
        <f t="shared" si="17"/>
        <v>2024</v>
      </c>
      <c r="C345" t="str">
        <f t="shared" si="15"/>
        <v>2023-2024</v>
      </c>
      <c r="D345" t="s">
        <v>147</v>
      </c>
      <c r="E345" t="s">
        <v>108</v>
      </c>
      <c r="F345" t="str">
        <f t="shared" si="16"/>
        <v>Victoria</v>
      </c>
      <c r="G345" t="s">
        <v>45</v>
      </c>
      <c r="H345">
        <v>3018</v>
      </c>
      <c r="I345" t="s">
        <v>11</v>
      </c>
      <c r="J345" t="s">
        <v>46</v>
      </c>
      <c r="K345" t="s">
        <v>154</v>
      </c>
      <c r="L345" t="s">
        <v>14</v>
      </c>
      <c r="M345" s="5">
        <v>7.99</v>
      </c>
    </row>
    <row r="346" spans="1:13" x14ac:dyDescent="0.2">
      <c r="A346" s="2">
        <v>44985</v>
      </c>
      <c r="B346" s="3">
        <f t="shared" si="17"/>
        <v>2023</v>
      </c>
      <c r="C346" t="str">
        <f t="shared" si="15"/>
        <v>2022-2023</v>
      </c>
      <c r="D346" t="s">
        <v>147</v>
      </c>
      <c r="E346" t="s">
        <v>135</v>
      </c>
      <c r="F346" t="str">
        <f t="shared" si="16"/>
        <v>Victoria</v>
      </c>
      <c r="G346" t="s">
        <v>45</v>
      </c>
      <c r="H346">
        <v>3550</v>
      </c>
      <c r="I346" t="s">
        <v>11</v>
      </c>
      <c r="J346" t="s">
        <v>60</v>
      </c>
      <c r="K346" t="s">
        <v>154</v>
      </c>
      <c r="L346" t="s">
        <v>14</v>
      </c>
      <c r="M346" s="5">
        <v>7.99</v>
      </c>
    </row>
    <row r="347" spans="1:13" x14ac:dyDescent="0.2">
      <c r="A347" s="2">
        <v>45025</v>
      </c>
      <c r="B347" s="3">
        <f t="shared" si="17"/>
        <v>2023</v>
      </c>
      <c r="C347" t="str">
        <f t="shared" si="15"/>
        <v>2022-2023</v>
      </c>
      <c r="D347" t="s">
        <v>147</v>
      </c>
      <c r="E347" t="s">
        <v>140</v>
      </c>
      <c r="F347" t="str">
        <f t="shared" si="16"/>
        <v>Tasmania</v>
      </c>
      <c r="G347" t="s">
        <v>70</v>
      </c>
      <c r="H347">
        <v>7320</v>
      </c>
      <c r="I347" t="s">
        <v>11</v>
      </c>
      <c r="J347" t="s">
        <v>71</v>
      </c>
      <c r="K347" t="s">
        <v>155</v>
      </c>
      <c r="L347" t="s">
        <v>20</v>
      </c>
      <c r="M347" s="5">
        <v>7.99</v>
      </c>
    </row>
    <row r="348" spans="1:13" x14ac:dyDescent="0.2">
      <c r="A348" s="2">
        <v>45106</v>
      </c>
      <c r="B348" s="3">
        <f t="shared" si="17"/>
        <v>2023</v>
      </c>
      <c r="C348" t="str">
        <f t="shared" si="15"/>
        <v>2022-2023</v>
      </c>
      <c r="D348" t="s">
        <v>147</v>
      </c>
      <c r="E348" t="s">
        <v>54</v>
      </c>
      <c r="F348" t="str">
        <f t="shared" si="16"/>
        <v>Victoria</v>
      </c>
      <c r="G348" t="s">
        <v>45</v>
      </c>
      <c r="H348">
        <v>3977</v>
      </c>
      <c r="I348" t="s">
        <v>11</v>
      </c>
      <c r="J348" t="s">
        <v>55</v>
      </c>
      <c r="K348" t="s">
        <v>19</v>
      </c>
      <c r="L348" t="s">
        <v>23</v>
      </c>
      <c r="M348" s="5">
        <v>7.99</v>
      </c>
    </row>
    <row r="349" spans="1:13" x14ac:dyDescent="0.2">
      <c r="A349" s="2">
        <v>45526</v>
      </c>
      <c r="B349" s="3">
        <f t="shared" si="17"/>
        <v>2025</v>
      </c>
      <c r="C349" t="str">
        <f t="shared" si="15"/>
        <v>2024-2025</v>
      </c>
      <c r="D349" t="s">
        <v>147</v>
      </c>
      <c r="E349" t="s">
        <v>136</v>
      </c>
      <c r="F349" t="str">
        <f t="shared" si="16"/>
        <v>Victoria</v>
      </c>
      <c r="G349" t="s">
        <v>45</v>
      </c>
      <c r="H349">
        <v>3175</v>
      </c>
      <c r="I349" t="s">
        <v>11</v>
      </c>
      <c r="J349" t="s">
        <v>63</v>
      </c>
      <c r="K349" t="s">
        <v>151</v>
      </c>
      <c r="L349" t="s">
        <v>21</v>
      </c>
      <c r="M349" s="5">
        <v>7.99</v>
      </c>
    </row>
    <row r="350" spans="1:13" x14ac:dyDescent="0.2">
      <c r="A350" s="2">
        <v>45335</v>
      </c>
      <c r="B350" s="3">
        <f t="shared" si="17"/>
        <v>2024</v>
      </c>
      <c r="C350" t="str">
        <f t="shared" si="15"/>
        <v>2023-2024</v>
      </c>
      <c r="D350" t="s">
        <v>147</v>
      </c>
      <c r="E350" t="s">
        <v>125</v>
      </c>
      <c r="F350" t="str">
        <f t="shared" si="16"/>
        <v>Victoria</v>
      </c>
      <c r="G350" t="s">
        <v>45</v>
      </c>
      <c r="H350">
        <v>3400</v>
      </c>
      <c r="I350" t="s">
        <v>11</v>
      </c>
      <c r="J350" t="s">
        <v>60</v>
      </c>
      <c r="K350" t="s">
        <v>150</v>
      </c>
      <c r="L350" t="s">
        <v>18</v>
      </c>
      <c r="M350" s="5">
        <v>7.99</v>
      </c>
    </row>
    <row r="351" spans="1:13" x14ac:dyDescent="0.2">
      <c r="A351" s="2">
        <v>45476</v>
      </c>
      <c r="B351" s="3">
        <f t="shared" si="17"/>
        <v>2025</v>
      </c>
      <c r="C351" t="str">
        <f t="shared" si="15"/>
        <v>2024-2025</v>
      </c>
      <c r="D351" t="s">
        <v>148</v>
      </c>
      <c r="E351" t="s">
        <v>109</v>
      </c>
      <c r="F351" t="str">
        <f t="shared" si="16"/>
        <v>New South Wales</v>
      </c>
      <c r="G351" t="s">
        <v>10</v>
      </c>
      <c r="H351">
        <v>2480</v>
      </c>
      <c r="I351" t="s">
        <v>11</v>
      </c>
      <c r="J351" t="s">
        <v>68</v>
      </c>
      <c r="K351" t="s">
        <v>154</v>
      </c>
      <c r="L351" t="s">
        <v>14</v>
      </c>
      <c r="M351" s="5">
        <v>7.99</v>
      </c>
    </row>
    <row r="352" spans="1:13" x14ac:dyDescent="0.2">
      <c r="A352" s="2">
        <v>45400</v>
      </c>
      <c r="B352" s="3">
        <f t="shared" si="17"/>
        <v>2024</v>
      </c>
      <c r="C352" t="str">
        <f t="shared" si="15"/>
        <v>2023-2024</v>
      </c>
      <c r="D352" t="s">
        <v>147</v>
      </c>
      <c r="E352" t="s">
        <v>105</v>
      </c>
      <c r="F352" t="str">
        <f t="shared" si="16"/>
        <v>Victoria</v>
      </c>
      <c r="G352" t="s">
        <v>45</v>
      </c>
      <c r="H352">
        <v>3500</v>
      </c>
      <c r="I352" t="s">
        <v>11</v>
      </c>
      <c r="J352" t="s">
        <v>60</v>
      </c>
      <c r="K352" t="s">
        <v>152</v>
      </c>
      <c r="L352" t="s">
        <v>13</v>
      </c>
      <c r="M352" s="5">
        <v>7.99</v>
      </c>
    </row>
    <row r="353" spans="1:13" x14ac:dyDescent="0.2">
      <c r="A353" s="2">
        <v>44996</v>
      </c>
      <c r="B353" s="3">
        <f t="shared" si="17"/>
        <v>2023</v>
      </c>
      <c r="C353" t="str">
        <f t="shared" si="15"/>
        <v>2022-2023</v>
      </c>
      <c r="D353" t="s">
        <v>147</v>
      </c>
      <c r="E353" t="s">
        <v>145</v>
      </c>
      <c r="F353" t="str">
        <f t="shared" si="16"/>
        <v>New South Wales</v>
      </c>
      <c r="G353" t="s">
        <v>10</v>
      </c>
      <c r="H353">
        <v>2101</v>
      </c>
      <c r="I353" t="s">
        <v>11</v>
      </c>
      <c r="J353" t="s">
        <v>27</v>
      </c>
      <c r="K353" t="s">
        <v>153</v>
      </c>
      <c r="L353" t="s">
        <v>16</v>
      </c>
      <c r="M353" s="5">
        <v>7.99</v>
      </c>
    </row>
    <row r="354" spans="1:13" x14ac:dyDescent="0.2">
      <c r="A354" s="2">
        <v>45215</v>
      </c>
      <c r="B354" s="3">
        <f t="shared" si="17"/>
        <v>2024</v>
      </c>
      <c r="C354" t="str">
        <f t="shared" si="15"/>
        <v>2023-2024</v>
      </c>
      <c r="D354" t="s">
        <v>148</v>
      </c>
      <c r="E354" t="s">
        <v>145</v>
      </c>
      <c r="F354" t="str">
        <f t="shared" si="16"/>
        <v>New South Wales</v>
      </c>
      <c r="G354" t="s">
        <v>10</v>
      </c>
      <c r="H354">
        <v>2101</v>
      </c>
      <c r="I354" t="s">
        <v>11</v>
      </c>
      <c r="J354" t="s">
        <v>27</v>
      </c>
      <c r="K354" t="s">
        <v>151</v>
      </c>
      <c r="L354" t="s">
        <v>21</v>
      </c>
      <c r="M354" s="5">
        <v>7.99</v>
      </c>
    </row>
    <row r="355" spans="1:13" x14ac:dyDescent="0.2">
      <c r="A355" s="2">
        <v>45594</v>
      </c>
      <c r="B355" s="3">
        <f t="shared" si="17"/>
        <v>2025</v>
      </c>
      <c r="C355" t="str">
        <f t="shared" si="15"/>
        <v>2024-2025</v>
      </c>
      <c r="D355" t="s">
        <v>147</v>
      </c>
      <c r="E355" t="s">
        <v>121</v>
      </c>
      <c r="F355" t="str">
        <f t="shared" si="16"/>
        <v>Queensland</v>
      </c>
      <c r="G355" t="s">
        <v>35</v>
      </c>
      <c r="H355">
        <v>4700</v>
      </c>
      <c r="I355" t="s">
        <v>11</v>
      </c>
      <c r="J355" t="s">
        <v>51</v>
      </c>
      <c r="K355" t="s">
        <v>156</v>
      </c>
      <c r="L355" t="s">
        <v>17</v>
      </c>
      <c r="M355" s="5">
        <v>7.99</v>
      </c>
    </row>
    <row r="356" spans="1:13" x14ac:dyDescent="0.2">
      <c r="A356" s="2">
        <v>44947</v>
      </c>
      <c r="B356" s="3">
        <f t="shared" si="17"/>
        <v>2023</v>
      </c>
      <c r="C356" t="str">
        <f t="shared" si="15"/>
        <v>2022-2023</v>
      </c>
      <c r="D356" t="s">
        <v>147</v>
      </c>
      <c r="E356" t="s">
        <v>66</v>
      </c>
      <c r="F356" t="str">
        <f t="shared" si="16"/>
        <v>South Australia</v>
      </c>
      <c r="G356" t="s">
        <v>32</v>
      </c>
      <c r="H356">
        <v>5169</v>
      </c>
      <c r="I356" t="s">
        <v>11</v>
      </c>
      <c r="J356" t="s">
        <v>33</v>
      </c>
      <c r="K356" t="s">
        <v>152</v>
      </c>
      <c r="L356" t="s">
        <v>13</v>
      </c>
      <c r="M356" s="5">
        <v>7.99</v>
      </c>
    </row>
    <row r="357" spans="1:13" x14ac:dyDescent="0.2">
      <c r="A357" s="2">
        <v>45236</v>
      </c>
      <c r="B357" s="3">
        <f t="shared" si="17"/>
        <v>2024</v>
      </c>
      <c r="C357" t="str">
        <f t="shared" si="15"/>
        <v>2023-2024</v>
      </c>
      <c r="D357" t="s">
        <v>148</v>
      </c>
      <c r="E357" t="s">
        <v>113</v>
      </c>
      <c r="F357" t="str">
        <f t="shared" si="16"/>
        <v>Queensland</v>
      </c>
      <c r="G357" t="s">
        <v>35</v>
      </c>
      <c r="H357">
        <v>4215</v>
      </c>
      <c r="I357" t="s">
        <v>11</v>
      </c>
      <c r="J357" t="s">
        <v>104</v>
      </c>
      <c r="K357" t="s">
        <v>153</v>
      </c>
      <c r="L357" t="s">
        <v>16</v>
      </c>
      <c r="M357" s="5">
        <v>7.99</v>
      </c>
    </row>
    <row r="358" spans="1:13" x14ac:dyDescent="0.2">
      <c r="A358" s="2">
        <v>45575</v>
      </c>
      <c r="B358" s="3">
        <f t="shared" si="17"/>
        <v>2025</v>
      </c>
      <c r="C358" t="str">
        <f t="shared" si="15"/>
        <v>2024-2025</v>
      </c>
      <c r="D358" t="s">
        <v>147</v>
      </c>
      <c r="E358" t="s">
        <v>61</v>
      </c>
      <c r="F358" t="str">
        <f t="shared" si="16"/>
        <v>New South Wales</v>
      </c>
      <c r="G358" t="s">
        <v>10</v>
      </c>
      <c r="H358">
        <v>2539</v>
      </c>
      <c r="I358" t="s">
        <v>11</v>
      </c>
      <c r="J358" t="s">
        <v>58</v>
      </c>
      <c r="K358" t="s">
        <v>153</v>
      </c>
      <c r="L358" t="s">
        <v>16</v>
      </c>
      <c r="M358" s="5">
        <v>7.99</v>
      </c>
    </row>
    <row r="359" spans="1:13" x14ac:dyDescent="0.2">
      <c r="A359" s="2">
        <v>45287</v>
      </c>
      <c r="B359" s="3">
        <f t="shared" si="17"/>
        <v>2024</v>
      </c>
      <c r="C359" t="str">
        <f t="shared" si="15"/>
        <v>2023-2024</v>
      </c>
      <c r="D359" t="s">
        <v>147</v>
      </c>
      <c r="E359" t="s">
        <v>119</v>
      </c>
      <c r="F359" t="str">
        <f t="shared" si="16"/>
        <v>Queensland</v>
      </c>
      <c r="G359" t="s">
        <v>35</v>
      </c>
      <c r="H359">
        <v>4570</v>
      </c>
      <c r="I359" t="s">
        <v>11</v>
      </c>
      <c r="J359" t="s">
        <v>120</v>
      </c>
      <c r="K359" t="s">
        <v>153</v>
      </c>
      <c r="L359" t="s">
        <v>16</v>
      </c>
      <c r="M359" s="5">
        <v>8</v>
      </c>
    </row>
    <row r="360" spans="1:13" x14ac:dyDescent="0.2">
      <c r="A360" s="2">
        <v>45595</v>
      </c>
      <c r="B360" s="3">
        <f t="shared" si="17"/>
        <v>2025</v>
      </c>
      <c r="C360" t="str">
        <f t="shared" si="15"/>
        <v>2024-2025</v>
      </c>
      <c r="D360" t="s">
        <v>147</v>
      </c>
      <c r="E360" t="s">
        <v>133</v>
      </c>
      <c r="F360" t="str">
        <f t="shared" si="16"/>
        <v>Queensland</v>
      </c>
      <c r="G360" t="s">
        <v>35</v>
      </c>
      <c r="H360">
        <v>4305</v>
      </c>
      <c r="I360" t="s">
        <v>11</v>
      </c>
      <c r="J360" t="s">
        <v>104</v>
      </c>
      <c r="K360" t="s">
        <v>153</v>
      </c>
      <c r="L360" t="s">
        <v>16</v>
      </c>
      <c r="M360" s="5">
        <v>8</v>
      </c>
    </row>
    <row r="361" spans="1:13" x14ac:dyDescent="0.2">
      <c r="A361" s="2">
        <v>45070</v>
      </c>
      <c r="B361" s="3">
        <f t="shared" si="17"/>
        <v>2023</v>
      </c>
      <c r="C361" t="str">
        <f t="shared" si="15"/>
        <v>2022-2023</v>
      </c>
      <c r="D361" t="s">
        <v>147</v>
      </c>
      <c r="E361" t="s">
        <v>87</v>
      </c>
      <c r="F361" t="str">
        <f t="shared" si="16"/>
        <v>New South Wales</v>
      </c>
      <c r="G361" t="s">
        <v>10</v>
      </c>
      <c r="H361">
        <v>2790</v>
      </c>
      <c r="I361" t="s">
        <v>11</v>
      </c>
      <c r="J361" t="s">
        <v>25</v>
      </c>
      <c r="K361" t="s">
        <v>154</v>
      </c>
      <c r="L361" t="s">
        <v>14</v>
      </c>
      <c r="M361" s="5">
        <v>8</v>
      </c>
    </row>
    <row r="362" spans="1:13" x14ac:dyDescent="0.2">
      <c r="A362" s="2">
        <v>44970</v>
      </c>
      <c r="B362" s="3">
        <f t="shared" si="17"/>
        <v>2023</v>
      </c>
      <c r="C362" t="str">
        <f t="shared" si="15"/>
        <v>2022-2023</v>
      </c>
      <c r="D362" t="s">
        <v>147</v>
      </c>
      <c r="E362" t="s">
        <v>123</v>
      </c>
      <c r="F362" t="str">
        <f t="shared" si="16"/>
        <v>Western Australia</v>
      </c>
      <c r="G362" t="s">
        <v>48</v>
      </c>
      <c r="H362">
        <v>6109</v>
      </c>
      <c r="I362" t="s">
        <v>11</v>
      </c>
      <c r="J362" t="s">
        <v>94</v>
      </c>
      <c r="K362" t="s">
        <v>154</v>
      </c>
      <c r="L362" t="s">
        <v>14</v>
      </c>
      <c r="M362" s="5">
        <v>8</v>
      </c>
    </row>
    <row r="363" spans="1:13" x14ac:dyDescent="0.2">
      <c r="A363" s="2">
        <v>45592</v>
      </c>
      <c r="B363" s="3">
        <f t="shared" si="17"/>
        <v>2025</v>
      </c>
      <c r="C363" t="str">
        <f t="shared" si="15"/>
        <v>2024-2025</v>
      </c>
      <c r="D363" t="s">
        <v>148</v>
      </c>
      <c r="E363" t="s">
        <v>47</v>
      </c>
      <c r="F363" t="str">
        <f t="shared" si="16"/>
        <v>Western Australia</v>
      </c>
      <c r="G363" t="s">
        <v>48</v>
      </c>
      <c r="H363">
        <v>6030</v>
      </c>
      <c r="I363" t="s">
        <v>11</v>
      </c>
      <c r="J363" t="s">
        <v>49</v>
      </c>
      <c r="K363" t="s">
        <v>149</v>
      </c>
      <c r="L363" t="s">
        <v>15</v>
      </c>
      <c r="M363" s="5">
        <v>8</v>
      </c>
    </row>
    <row r="364" spans="1:13" x14ac:dyDescent="0.2">
      <c r="A364" s="2">
        <v>45493</v>
      </c>
      <c r="B364" s="3">
        <f t="shared" si="17"/>
        <v>2025</v>
      </c>
      <c r="C364" t="str">
        <f t="shared" si="15"/>
        <v>2024-2025</v>
      </c>
      <c r="D364" t="s">
        <v>148</v>
      </c>
      <c r="E364" t="s">
        <v>137</v>
      </c>
      <c r="F364" t="str">
        <f t="shared" si="16"/>
        <v>New South Wales</v>
      </c>
      <c r="G364" t="s">
        <v>10</v>
      </c>
      <c r="H364">
        <v>2031</v>
      </c>
      <c r="I364" t="s">
        <v>11</v>
      </c>
      <c r="J364" t="s">
        <v>12</v>
      </c>
      <c r="K364" t="s">
        <v>150</v>
      </c>
      <c r="L364" t="s">
        <v>18</v>
      </c>
      <c r="M364" s="5">
        <v>8</v>
      </c>
    </row>
    <row r="365" spans="1:13" x14ac:dyDescent="0.2">
      <c r="A365" s="2">
        <v>45636</v>
      </c>
      <c r="B365" s="3">
        <f t="shared" si="17"/>
        <v>2025</v>
      </c>
      <c r="C365" t="str">
        <f t="shared" si="15"/>
        <v>2024-2025</v>
      </c>
      <c r="D365" t="s">
        <v>148</v>
      </c>
      <c r="E365" t="s">
        <v>117</v>
      </c>
      <c r="F365" t="str">
        <f t="shared" si="16"/>
        <v>Queensland</v>
      </c>
      <c r="G365" t="s">
        <v>35</v>
      </c>
      <c r="H365">
        <v>4119</v>
      </c>
      <c r="I365" t="s">
        <v>11</v>
      </c>
      <c r="J365" t="s">
        <v>43</v>
      </c>
      <c r="K365" t="s">
        <v>19</v>
      </c>
      <c r="L365" t="s">
        <v>23</v>
      </c>
      <c r="M365" s="5">
        <v>8</v>
      </c>
    </row>
    <row r="366" spans="1:13" x14ac:dyDescent="0.2">
      <c r="A366" s="2">
        <v>44989</v>
      </c>
      <c r="B366" s="3">
        <f t="shared" si="17"/>
        <v>2023</v>
      </c>
      <c r="C366" t="str">
        <f t="shared" si="15"/>
        <v>2022-2023</v>
      </c>
      <c r="D366" t="s">
        <v>147</v>
      </c>
      <c r="E366" t="s">
        <v>99</v>
      </c>
      <c r="F366" t="str">
        <f t="shared" si="16"/>
        <v>Victoria</v>
      </c>
      <c r="G366" t="s">
        <v>45</v>
      </c>
      <c r="H366">
        <v>3148</v>
      </c>
      <c r="I366" t="s">
        <v>11</v>
      </c>
      <c r="J366" t="s">
        <v>63</v>
      </c>
      <c r="K366" t="s">
        <v>154</v>
      </c>
      <c r="L366" t="s">
        <v>14</v>
      </c>
      <c r="M366" s="5">
        <v>8.1</v>
      </c>
    </row>
    <row r="367" spans="1:13" x14ac:dyDescent="0.2">
      <c r="A367" s="2">
        <v>45138</v>
      </c>
      <c r="B367" s="3">
        <f t="shared" si="17"/>
        <v>2024</v>
      </c>
      <c r="C367" t="str">
        <f t="shared" si="15"/>
        <v>2023-2024</v>
      </c>
      <c r="D367" t="s">
        <v>147</v>
      </c>
      <c r="E367" t="s">
        <v>114</v>
      </c>
      <c r="F367" t="str">
        <f t="shared" si="16"/>
        <v>Victoria</v>
      </c>
      <c r="G367" t="s">
        <v>45</v>
      </c>
      <c r="H367">
        <v>3551</v>
      </c>
      <c r="I367" t="s">
        <v>11</v>
      </c>
      <c r="J367" t="s">
        <v>60</v>
      </c>
      <c r="K367" t="s">
        <v>155</v>
      </c>
      <c r="L367" t="s">
        <v>20</v>
      </c>
      <c r="M367" s="5">
        <v>8.23</v>
      </c>
    </row>
    <row r="368" spans="1:13" x14ac:dyDescent="0.2">
      <c r="A368" s="2">
        <v>45461</v>
      </c>
      <c r="B368" s="3">
        <f t="shared" si="17"/>
        <v>2024</v>
      </c>
      <c r="C368" t="str">
        <f t="shared" si="15"/>
        <v>2023-2024</v>
      </c>
      <c r="D368" t="s">
        <v>147</v>
      </c>
      <c r="E368" t="s">
        <v>40</v>
      </c>
      <c r="F368" t="str">
        <f t="shared" si="16"/>
        <v>New South Wales</v>
      </c>
      <c r="G368" t="s">
        <v>10</v>
      </c>
      <c r="H368">
        <v>2116</v>
      </c>
      <c r="I368" t="s">
        <v>11</v>
      </c>
      <c r="J368" t="s">
        <v>27</v>
      </c>
      <c r="K368" t="s">
        <v>151</v>
      </c>
      <c r="L368" t="s">
        <v>21</v>
      </c>
      <c r="M368" s="5">
        <v>8.26</v>
      </c>
    </row>
    <row r="369" spans="1:13" x14ac:dyDescent="0.2">
      <c r="A369" s="2">
        <v>45380</v>
      </c>
      <c r="B369" s="3">
        <f t="shared" si="17"/>
        <v>2024</v>
      </c>
      <c r="C369" t="str">
        <f t="shared" si="15"/>
        <v>2023-2024</v>
      </c>
      <c r="D369" t="s">
        <v>147</v>
      </c>
      <c r="E369" t="s">
        <v>40</v>
      </c>
      <c r="F369" t="str">
        <f t="shared" si="16"/>
        <v>New South Wales</v>
      </c>
      <c r="G369" t="s">
        <v>10</v>
      </c>
      <c r="H369">
        <v>2116</v>
      </c>
      <c r="I369" t="s">
        <v>11</v>
      </c>
      <c r="J369" t="s">
        <v>27</v>
      </c>
      <c r="K369" t="s">
        <v>157</v>
      </c>
      <c r="L369" t="s">
        <v>22</v>
      </c>
      <c r="M369" s="5">
        <v>8.2799999999999994</v>
      </c>
    </row>
    <row r="370" spans="1:13" x14ac:dyDescent="0.2">
      <c r="A370" s="2">
        <v>45047</v>
      </c>
      <c r="B370" s="3">
        <f t="shared" si="17"/>
        <v>2023</v>
      </c>
      <c r="C370" t="str">
        <f t="shared" si="15"/>
        <v>2022-2023</v>
      </c>
      <c r="D370" t="s">
        <v>147</v>
      </c>
      <c r="E370" t="s">
        <v>40</v>
      </c>
      <c r="F370" t="str">
        <f t="shared" si="16"/>
        <v>New South Wales</v>
      </c>
      <c r="G370" t="s">
        <v>10</v>
      </c>
      <c r="H370">
        <v>2116</v>
      </c>
      <c r="I370" t="s">
        <v>11</v>
      </c>
      <c r="J370" t="s">
        <v>27</v>
      </c>
      <c r="K370" t="s">
        <v>150</v>
      </c>
      <c r="L370" t="s">
        <v>18</v>
      </c>
      <c r="M370" s="5">
        <v>8.4400000000000013</v>
      </c>
    </row>
    <row r="371" spans="1:13" x14ac:dyDescent="0.2">
      <c r="A371" s="2">
        <v>45036</v>
      </c>
      <c r="B371" s="3">
        <f t="shared" si="17"/>
        <v>2023</v>
      </c>
      <c r="C371" t="str">
        <f t="shared" si="15"/>
        <v>2022-2023</v>
      </c>
      <c r="D371" t="s">
        <v>147</v>
      </c>
      <c r="E371" t="s">
        <v>76</v>
      </c>
      <c r="F371" t="str">
        <f t="shared" si="16"/>
        <v>Western Australia</v>
      </c>
      <c r="G371" t="s">
        <v>48</v>
      </c>
      <c r="H371">
        <v>6450</v>
      </c>
      <c r="I371" t="s">
        <v>11</v>
      </c>
      <c r="J371" t="s">
        <v>77</v>
      </c>
      <c r="K371" t="s">
        <v>154</v>
      </c>
      <c r="L371" t="s">
        <v>14</v>
      </c>
      <c r="M371" s="5">
        <v>8.5</v>
      </c>
    </row>
    <row r="372" spans="1:13" x14ac:dyDescent="0.2">
      <c r="A372" s="2">
        <v>45208</v>
      </c>
      <c r="B372" s="3">
        <f t="shared" si="17"/>
        <v>2024</v>
      </c>
      <c r="C372" t="str">
        <f t="shared" si="15"/>
        <v>2023-2024</v>
      </c>
      <c r="D372" t="s">
        <v>147</v>
      </c>
      <c r="E372" t="s">
        <v>123</v>
      </c>
      <c r="F372" t="str">
        <f t="shared" si="16"/>
        <v>Western Australia</v>
      </c>
      <c r="G372" t="s">
        <v>48</v>
      </c>
      <c r="H372">
        <v>6109</v>
      </c>
      <c r="I372" t="s">
        <v>11</v>
      </c>
      <c r="J372" t="s">
        <v>94</v>
      </c>
      <c r="K372" t="s">
        <v>154</v>
      </c>
      <c r="L372" t="s">
        <v>14</v>
      </c>
      <c r="M372" s="5">
        <v>8.5</v>
      </c>
    </row>
    <row r="373" spans="1:13" x14ac:dyDescent="0.2">
      <c r="A373" s="2">
        <v>45346</v>
      </c>
      <c r="B373" s="3">
        <f t="shared" si="17"/>
        <v>2024</v>
      </c>
      <c r="C373" t="str">
        <f t="shared" si="15"/>
        <v>2023-2024</v>
      </c>
      <c r="D373" t="s">
        <v>147</v>
      </c>
      <c r="E373" t="s">
        <v>137</v>
      </c>
      <c r="F373" t="str">
        <f t="shared" si="16"/>
        <v>New South Wales</v>
      </c>
      <c r="G373" t="s">
        <v>10</v>
      </c>
      <c r="H373">
        <v>2031</v>
      </c>
      <c r="I373" t="s">
        <v>11</v>
      </c>
      <c r="J373" t="s">
        <v>12</v>
      </c>
      <c r="K373" t="s">
        <v>154</v>
      </c>
      <c r="L373" t="s">
        <v>14</v>
      </c>
      <c r="M373" s="5">
        <v>8.5</v>
      </c>
    </row>
    <row r="374" spans="1:13" x14ac:dyDescent="0.2">
      <c r="A374" s="2">
        <v>45539</v>
      </c>
      <c r="B374" s="3">
        <f t="shared" si="17"/>
        <v>2025</v>
      </c>
      <c r="C374" t="str">
        <f t="shared" si="15"/>
        <v>2024-2025</v>
      </c>
      <c r="D374" t="s">
        <v>148</v>
      </c>
      <c r="E374" t="s">
        <v>126</v>
      </c>
      <c r="F374" t="str">
        <f t="shared" si="16"/>
        <v>Queensland</v>
      </c>
      <c r="G374" t="s">
        <v>35</v>
      </c>
      <c r="H374">
        <v>4551</v>
      </c>
      <c r="I374" t="s">
        <v>11</v>
      </c>
      <c r="J374" t="s">
        <v>120</v>
      </c>
      <c r="K374" t="s">
        <v>19</v>
      </c>
      <c r="L374" t="s">
        <v>23</v>
      </c>
      <c r="M374" s="5">
        <v>8.629999999999999</v>
      </c>
    </row>
    <row r="375" spans="1:13" x14ac:dyDescent="0.2">
      <c r="A375" s="2">
        <v>45170</v>
      </c>
      <c r="B375" s="3">
        <f t="shared" si="17"/>
        <v>2024</v>
      </c>
      <c r="C375" t="str">
        <f t="shared" si="15"/>
        <v>2023-2024</v>
      </c>
      <c r="D375" t="s">
        <v>147</v>
      </c>
      <c r="E375" t="s">
        <v>78</v>
      </c>
      <c r="F375" t="str">
        <f t="shared" si="16"/>
        <v>New South Wales</v>
      </c>
      <c r="G375" t="s">
        <v>10</v>
      </c>
      <c r="H375">
        <v>2350</v>
      </c>
      <c r="I375" t="s">
        <v>11</v>
      </c>
      <c r="J375" t="s">
        <v>68</v>
      </c>
      <c r="K375" t="s">
        <v>154</v>
      </c>
      <c r="L375" t="s">
        <v>14</v>
      </c>
      <c r="M375" s="5">
        <v>8.84</v>
      </c>
    </row>
    <row r="376" spans="1:13" x14ac:dyDescent="0.2">
      <c r="A376" s="2">
        <v>45507</v>
      </c>
      <c r="B376" s="3">
        <f t="shared" si="17"/>
        <v>2025</v>
      </c>
      <c r="C376" t="str">
        <f t="shared" si="15"/>
        <v>2024-2025</v>
      </c>
      <c r="D376" t="s">
        <v>148</v>
      </c>
      <c r="E376" t="s">
        <v>24</v>
      </c>
      <c r="F376" t="str">
        <f t="shared" si="16"/>
        <v>New South Wales</v>
      </c>
      <c r="G376" t="s">
        <v>10</v>
      </c>
      <c r="H376">
        <v>2795</v>
      </c>
      <c r="I376" t="s">
        <v>11</v>
      </c>
      <c r="J376" t="s">
        <v>25</v>
      </c>
      <c r="K376" t="s">
        <v>149</v>
      </c>
      <c r="L376" t="s">
        <v>15</v>
      </c>
      <c r="M376" s="5">
        <v>8.9400000000000013</v>
      </c>
    </row>
    <row r="377" spans="1:13" x14ac:dyDescent="0.2">
      <c r="A377" s="2">
        <v>45303</v>
      </c>
      <c r="B377" s="3">
        <f t="shared" si="17"/>
        <v>2024</v>
      </c>
      <c r="C377" t="str">
        <f t="shared" si="15"/>
        <v>2023-2024</v>
      </c>
      <c r="D377" t="s">
        <v>147</v>
      </c>
      <c r="E377" t="s">
        <v>111</v>
      </c>
      <c r="F377" t="str">
        <f t="shared" si="16"/>
        <v>New South Wales</v>
      </c>
      <c r="G377" t="s">
        <v>10</v>
      </c>
      <c r="H377">
        <v>2120</v>
      </c>
      <c r="I377" t="s">
        <v>11</v>
      </c>
      <c r="J377" t="s">
        <v>27</v>
      </c>
      <c r="K377" t="s">
        <v>149</v>
      </c>
      <c r="L377" t="s">
        <v>15</v>
      </c>
      <c r="M377" s="5">
        <v>8.9400000000000013</v>
      </c>
    </row>
    <row r="378" spans="1:13" x14ac:dyDescent="0.2">
      <c r="A378" s="2">
        <v>45077</v>
      </c>
      <c r="B378" s="3">
        <f t="shared" si="17"/>
        <v>2023</v>
      </c>
      <c r="C378" t="str">
        <f t="shared" si="15"/>
        <v>2022-2023</v>
      </c>
      <c r="D378" t="s">
        <v>147</v>
      </c>
      <c r="E378" t="s">
        <v>44</v>
      </c>
      <c r="F378" t="str">
        <f t="shared" si="16"/>
        <v>Victoria</v>
      </c>
      <c r="G378" t="s">
        <v>45</v>
      </c>
      <c r="H378">
        <v>3066</v>
      </c>
      <c r="I378" t="s">
        <v>11</v>
      </c>
      <c r="J378" t="s">
        <v>46</v>
      </c>
      <c r="K378" t="s">
        <v>154</v>
      </c>
      <c r="L378" t="s">
        <v>14</v>
      </c>
      <c r="M378" s="5">
        <v>8.9700000000000006</v>
      </c>
    </row>
    <row r="379" spans="1:13" x14ac:dyDescent="0.2">
      <c r="A379" s="2">
        <v>45154</v>
      </c>
      <c r="B379" s="3">
        <f t="shared" si="17"/>
        <v>2024</v>
      </c>
      <c r="C379" t="str">
        <f t="shared" si="15"/>
        <v>2023-2024</v>
      </c>
      <c r="D379" t="s">
        <v>147</v>
      </c>
      <c r="E379" t="s">
        <v>28</v>
      </c>
      <c r="F379" t="str">
        <f t="shared" si="16"/>
        <v>Northern Territory</v>
      </c>
      <c r="G379" t="s">
        <v>29</v>
      </c>
      <c r="H379">
        <v>800</v>
      </c>
      <c r="I379" t="s">
        <v>11</v>
      </c>
      <c r="J379" t="s">
        <v>30</v>
      </c>
      <c r="K379" t="s">
        <v>19</v>
      </c>
      <c r="L379" t="s">
        <v>23</v>
      </c>
      <c r="M379" s="5">
        <v>8.98</v>
      </c>
    </row>
    <row r="380" spans="1:13" x14ac:dyDescent="0.2">
      <c r="A380" s="2">
        <v>45316</v>
      </c>
      <c r="B380" s="3">
        <f t="shared" si="17"/>
        <v>2024</v>
      </c>
      <c r="C380" t="str">
        <f t="shared" si="15"/>
        <v>2023-2024</v>
      </c>
      <c r="D380" t="s">
        <v>148</v>
      </c>
      <c r="E380" t="s">
        <v>115</v>
      </c>
      <c r="F380" t="str">
        <f t="shared" si="16"/>
        <v>Western Australia</v>
      </c>
      <c r="G380" t="s">
        <v>48</v>
      </c>
      <c r="H380">
        <v>6280</v>
      </c>
      <c r="I380" t="s">
        <v>11</v>
      </c>
      <c r="J380" t="s">
        <v>94</v>
      </c>
      <c r="K380" t="s">
        <v>153</v>
      </c>
      <c r="L380" t="s">
        <v>16</v>
      </c>
      <c r="M380" s="5">
        <v>8.99</v>
      </c>
    </row>
    <row r="381" spans="1:13" x14ac:dyDescent="0.2">
      <c r="A381" s="2">
        <v>45398</v>
      </c>
      <c r="B381" s="3">
        <f t="shared" si="17"/>
        <v>2024</v>
      </c>
      <c r="C381" t="str">
        <f t="shared" si="15"/>
        <v>2023-2024</v>
      </c>
      <c r="D381" t="s">
        <v>147</v>
      </c>
      <c r="E381" t="s">
        <v>57</v>
      </c>
      <c r="F381" t="str">
        <f t="shared" si="16"/>
        <v>New South Wales</v>
      </c>
      <c r="G381" t="s">
        <v>10</v>
      </c>
      <c r="H381">
        <v>2560</v>
      </c>
      <c r="I381" t="s">
        <v>11</v>
      </c>
      <c r="J381" t="s">
        <v>58</v>
      </c>
      <c r="K381" t="s">
        <v>19</v>
      </c>
      <c r="L381" t="s">
        <v>23</v>
      </c>
      <c r="M381" s="5">
        <v>8.99</v>
      </c>
    </row>
    <row r="382" spans="1:13" x14ac:dyDescent="0.2">
      <c r="A382" s="2">
        <v>45395</v>
      </c>
      <c r="B382" s="3">
        <f t="shared" si="17"/>
        <v>2024</v>
      </c>
      <c r="C382" t="str">
        <f t="shared" si="15"/>
        <v>2023-2024</v>
      </c>
      <c r="D382" t="s">
        <v>147</v>
      </c>
      <c r="E382" t="s">
        <v>65</v>
      </c>
      <c r="F382" t="str">
        <f t="shared" si="16"/>
        <v>New South Wales</v>
      </c>
      <c r="G382" t="s">
        <v>10</v>
      </c>
      <c r="H382">
        <v>2541</v>
      </c>
      <c r="I382" t="s">
        <v>11</v>
      </c>
      <c r="J382" t="s">
        <v>58</v>
      </c>
      <c r="K382" t="s">
        <v>151</v>
      </c>
      <c r="L382" t="s">
        <v>21</v>
      </c>
      <c r="M382" s="5">
        <v>8.99</v>
      </c>
    </row>
    <row r="383" spans="1:13" x14ac:dyDescent="0.2">
      <c r="A383" s="2">
        <v>45042</v>
      </c>
      <c r="B383" s="3">
        <f t="shared" si="17"/>
        <v>2023</v>
      </c>
      <c r="C383" t="str">
        <f t="shared" si="15"/>
        <v>2022-2023</v>
      </c>
      <c r="D383" t="s">
        <v>147</v>
      </c>
      <c r="E383" t="s">
        <v>56</v>
      </c>
      <c r="F383" t="str">
        <f t="shared" si="16"/>
        <v>Northern Territory</v>
      </c>
      <c r="G383" t="s">
        <v>29</v>
      </c>
      <c r="H383">
        <v>870</v>
      </c>
      <c r="I383" t="s">
        <v>11</v>
      </c>
      <c r="J383" t="s">
        <v>30</v>
      </c>
      <c r="K383" t="s">
        <v>154</v>
      </c>
      <c r="L383" t="s">
        <v>14</v>
      </c>
      <c r="M383" s="5">
        <v>9</v>
      </c>
    </row>
    <row r="384" spans="1:13" x14ac:dyDescent="0.2">
      <c r="A384" s="2">
        <v>45000</v>
      </c>
      <c r="B384" s="3">
        <f t="shared" si="17"/>
        <v>2023</v>
      </c>
      <c r="C384" t="str">
        <f t="shared" si="15"/>
        <v>2022-2023</v>
      </c>
      <c r="D384" t="s">
        <v>147</v>
      </c>
      <c r="E384" t="s">
        <v>100</v>
      </c>
      <c r="F384" t="str">
        <f t="shared" si="16"/>
        <v>Western Australia</v>
      </c>
      <c r="G384" t="s">
        <v>48</v>
      </c>
      <c r="H384">
        <v>6021</v>
      </c>
      <c r="I384" t="s">
        <v>11</v>
      </c>
      <c r="J384" t="s">
        <v>49</v>
      </c>
      <c r="K384" t="s">
        <v>154</v>
      </c>
      <c r="L384" t="s">
        <v>14</v>
      </c>
      <c r="M384" s="5">
        <v>9</v>
      </c>
    </row>
    <row r="385" spans="1:13" x14ac:dyDescent="0.2">
      <c r="A385" s="2">
        <v>45130</v>
      </c>
      <c r="B385" s="3">
        <f t="shared" si="17"/>
        <v>2024</v>
      </c>
      <c r="C385" t="str">
        <f t="shared" si="15"/>
        <v>2023-2024</v>
      </c>
      <c r="D385" t="s">
        <v>147</v>
      </c>
      <c r="E385" t="s">
        <v>116</v>
      </c>
      <c r="F385" t="str">
        <f t="shared" si="16"/>
        <v>Western Australia</v>
      </c>
      <c r="G385" t="s">
        <v>48</v>
      </c>
      <c r="H385">
        <v>6725</v>
      </c>
      <c r="I385" t="s">
        <v>11</v>
      </c>
      <c r="J385" t="s">
        <v>77</v>
      </c>
      <c r="K385" t="s">
        <v>154</v>
      </c>
      <c r="L385" t="s">
        <v>14</v>
      </c>
      <c r="M385" s="5">
        <v>9</v>
      </c>
    </row>
    <row r="386" spans="1:13" x14ac:dyDescent="0.2">
      <c r="A386" s="2">
        <v>45181</v>
      </c>
      <c r="B386" s="3">
        <f t="shared" si="17"/>
        <v>2024</v>
      </c>
      <c r="C386" t="str">
        <f t="shared" ref="C386:C449" si="18">IF(MONTH(A386) &gt;= 7, YEAR(A386) &amp; "-" &amp; YEAR(A386) + 1, YEAR(A386) - 1 &amp; "-" &amp; YEAR(A386))</f>
        <v>2023-2024</v>
      </c>
      <c r="D386" t="s">
        <v>147</v>
      </c>
      <c r="E386" t="s">
        <v>72</v>
      </c>
      <c r="F386" t="str">
        <f t="shared" ref="F386:F449" si="19">IF(G386="WA","Western Australia",
IF(G386="NSW","New South Wales",
IF(G386="QLD","Queensland",
IF(G386="VIC","Victoria",
IF(G386="TAS","Tasmania",
IF(G386="SA","South Australia",
IF(G386="NT","Northern Territory",
IF(G386="ACT","Australian Capital Territory",G386))))))))</f>
        <v>Western Australia</v>
      </c>
      <c r="G386" t="s">
        <v>48</v>
      </c>
      <c r="H386">
        <v>6010</v>
      </c>
      <c r="I386" t="s">
        <v>11</v>
      </c>
      <c r="J386" t="s">
        <v>49</v>
      </c>
      <c r="K386" t="s">
        <v>154</v>
      </c>
      <c r="L386" t="s">
        <v>14</v>
      </c>
      <c r="M386" s="5">
        <v>9</v>
      </c>
    </row>
    <row r="387" spans="1:13" x14ac:dyDescent="0.2">
      <c r="A387" s="2">
        <v>45575</v>
      </c>
      <c r="B387" s="3">
        <f t="shared" ref="B387:B450" si="20">IF(MONTH(A387)&gt;=7,YEAR(A387)+1,YEAR(A387))</f>
        <v>2025</v>
      </c>
      <c r="C387" t="str">
        <f t="shared" si="18"/>
        <v>2024-2025</v>
      </c>
      <c r="D387" t="s">
        <v>147</v>
      </c>
      <c r="E387" t="s">
        <v>93</v>
      </c>
      <c r="F387" t="str">
        <f t="shared" si="19"/>
        <v>Western Australia</v>
      </c>
      <c r="G387" t="s">
        <v>48</v>
      </c>
      <c r="H387">
        <v>6112</v>
      </c>
      <c r="I387" t="s">
        <v>11</v>
      </c>
      <c r="J387" t="s">
        <v>94</v>
      </c>
      <c r="K387" t="s">
        <v>149</v>
      </c>
      <c r="L387" t="s">
        <v>15</v>
      </c>
      <c r="M387" s="5">
        <v>9</v>
      </c>
    </row>
    <row r="388" spans="1:13" x14ac:dyDescent="0.2">
      <c r="A388" s="2">
        <v>45143</v>
      </c>
      <c r="B388" s="3">
        <f t="shared" si="20"/>
        <v>2024</v>
      </c>
      <c r="C388" t="str">
        <f t="shared" si="18"/>
        <v>2023-2024</v>
      </c>
      <c r="D388" t="s">
        <v>147</v>
      </c>
      <c r="E388" t="s">
        <v>95</v>
      </c>
      <c r="F388" t="str">
        <f t="shared" si="19"/>
        <v>Victoria</v>
      </c>
      <c r="G388" t="s">
        <v>45</v>
      </c>
      <c r="H388">
        <v>3931</v>
      </c>
      <c r="I388" t="s">
        <v>11</v>
      </c>
      <c r="J388" t="s">
        <v>55</v>
      </c>
      <c r="K388" t="s">
        <v>154</v>
      </c>
      <c r="L388" t="s">
        <v>14</v>
      </c>
      <c r="M388" s="5">
        <v>9</v>
      </c>
    </row>
    <row r="389" spans="1:13" x14ac:dyDescent="0.2">
      <c r="A389" s="2">
        <v>45113</v>
      </c>
      <c r="B389" s="3">
        <f t="shared" si="20"/>
        <v>2024</v>
      </c>
      <c r="C389" t="str">
        <f t="shared" si="18"/>
        <v>2023-2024</v>
      </c>
      <c r="D389" t="s">
        <v>147</v>
      </c>
      <c r="E389" t="s">
        <v>69</v>
      </c>
      <c r="F389" t="str">
        <f t="shared" si="19"/>
        <v>Tasmania</v>
      </c>
      <c r="G389" t="s">
        <v>70</v>
      </c>
      <c r="H389">
        <v>7018</v>
      </c>
      <c r="I389" t="s">
        <v>11</v>
      </c>
      <c r="J389" t="s">
        <v>71</v>
      </c>
      <c r="K389" t="s">
        <v>154</v>
      </c>
      <c r="L389" t="s">
        <v>14</v>
      </c>
      <c r="M389" s="5">
        <v>9</v>
      </c>
    </row>
    <row r="390" spans="1:13" x14ac:dyDescent="0.2">
      <c r="A390" s="2">
        <v>45452</v>
      </c>
      <c r="B390" s="3">
        <f t="shared" si="20"/>
        <v>2024</v>
      </c>
      <c r="C390" t="str">
        <f t="shared" si="18"/>
        <v>2023-2024</v>
      </c>
      <c r="D390" t="s">
        <v>147</v>
      </c>
      <c r="E390" t="s">
        <v>108</v>
      </c>
      <c r="F390" t="str">
        <f t="shared" si="19"/>
        <v>Victoria</v>
      </c>
      <c r="G390" t="s">
        <v>45</v>
      </c>
      <c r="H390">
        <v>3018</v>
      </c>
      <c r="I390" t="s">
        <v>11</v>
      </c>
      <c r="J390" t="s">
        <v>46</v>
      </c>
      <c r="K390" t="s">
        <v>153</v>
      </c>
      <c r="L390" t="s">
        <v>16</v>
      </c>
      <c r="M390" s="5">
        <v>9.02</v>
      </c>
    </row>
    <row r="391" spans="1:13" x14ac:dyDescent="0.2">
      <c r="A391" s="2">
        <v>45238</v>
      </c>
      <c r="B391" s="3">
        <f t="shared" si="20"/>
        <v>2024</v>
      </c>
      <c r="C391" t="str">
        <f t="shared" si="18"/>
        <v>2023-2024</v>
      </c>
      <c r="D391" t="s">
        <v>147</v>
      </c>
      <c r="E391" t="s">
        <v>114</v>
      </c>
      <c r="F391" t="str">
        <f t="shared" si="19"/>
        <v>Victoria</v>
      </c>
      <c r="G391" t="s">
        <v>45</v>
      </c>
      <c r="H391">
        <v>3551</v>
      </c>
      <c r="I391" t="s">
        <v>11</v>
      </c>
      <c r="J391" t="s">
        <v>60</v>
      </c>
      <c r="K391" t="s">
        <v>154</v>
      </c>
      <c r="L391" t="s">
        <v>14</v>
      </c>
      <c r="M391" s="5">
        <v>9.11</v>
      </c>
    </row>
    <row r="392" spans="1:13" x14ac:dyDescent="0.2">
      <c r="A392" s="2">
        <v>45531</v>
      </c>
      <c r="B392" s="3">
        <f t="shared" si="20"/>
        <v>2025</v>
      </c>
      <c r="C392" t="str">
        <f t="shared" si="18"/>
        <v>2024-2025</v>
      </c>
      <c r="D392" t="s">
        <v>147</v>
      </c>
      <c r="E392" t="s">
        <v>122</v>
      </c>
      <c r="F392" t="str">
        <f t="shared" si="19"/>
        <v>New South Wales</v>
      </c>
      <c r="G392" t="s">
        <v>10</v>
      </c>
      <c r="H392">
        <v>2650</v>
      </c>
      <c r="I392" t="s">
        <v>11</v>
      </c>
      <c r="J392" t="s">
        <v>25</v>
      </c>
      <c r="K392" t="s">
        <v>152</v>
      </c>
      <c r="L392" t="s">
        <v>13</v>
      </c>
      <c r="M392" s="5">
        <v>9.2899999999999991</v>
      </c>
    </row>
    <row r="393" spans="1:13" x14ac:dyDescent="0.2">
      <c r="A393" s="2">
        <v>45589</v>
      </c>
      <c r="B393" s="3">
        <f t="shared" si="20"/>
        <v>2025</v>
      </c>
      <c r="C393" t="str">
        <f t="shared" si="18"/>
        <v>2024-2025</v>
      </c>
      <c r="D393" t="s">
        <v>147</v>
      </c>
      <c r="E393" t="s">
        <v>108</v>
      </c>
      <c r="F393" t="str">
        <f t="shared" si="19"/>
        <v>Victoria</v>
      </c>
      <c r="G393" t="s">
        <v>45</v>
      </c>
      <c r="H393">
        <v>3018</v>
      </c>
      <c r="I393" t="s">
        <v>11</v>
      </c>
      <c r="J393" t="s">
        <v>46</v>
      </c>
      <c r="K393" t="s">
        <v>149</v>
      </c>
      <c r="L393" t="s">
        <v>15</v>
      </c>
      <c r="M393" s="5">
        <v>9.36</v>
      </c>
    </row>
    <row r="394" spans="1:13" x14ac:dyDescent="0.2">
      <c r="A394" s="2">
        <v>45429</v>
      </c>
      <c r="B394" s="3">
        <f t="shared" si="20"/>
        <v>2024</v>
      </c>
      <c r="C394" t="str">
        <f t="shared" si="18"/>
        <v>2023-2024</v>
      </c>
      <c r="D394" t="s">
        <v>147</v>
      </c>
      <c r="E394" t="s">
        <v>89</v>
      </c>
      <c r="F394" t="str">
        <f t="shared" si="19"/>
        <v>Queensland</v>
      </c>
      <c r="G394" t="s">
        <v>35</v>
      </c>
      <c r="H394">
        <v>4655</v>
      </c>
      <c r="I394" t="s">
        <v>11</v>
      </c>
      <c r="J394" t="s">
        <v>51</v>
      </c>
      <c r="K394" t="s">
        <v>149</v>
      </c>
      <c r="L394" t="s">
        <v>15</v>
      </c>
      <c r="M394" s="5">
        <v>9.5</v>
      </c>
    </row>
    <row r="395" spans="1:13" x14ac:dyDescent="0.2">
      <c r="A395" s="2">
        <v>45471</v>
      </c>
      <c r="B395" s="3">
        <f t="shared" si="20"/>
        <v>2024</v>
      </c>
      <c r="C395" t="str">
        <f t="shared" si="18"/>
        <v>2023-2024</v>
      </c>
      <c r="D395" t="s">
        <v>147</v>
      </c>
      <c r="E395" t="s">
        <v>92</v>
      </c>
      <c r="F395" t="str">
        <f t="shared" si="19"/>
        <v>Queensland</v>
      </c>
      <c r="G395" t="s">
        <v>35</v>
      </c>
      <c r="H395">
        <v>4068</v>
      </c>
      <c r="I395" t="s">
        <v>11</v>
      </c>
      <c r="J395" t="s">
        <v>43</v>
      </c>
      <c r="K395" t="s">
        <v>153</v>
      </c>
      <c r="L395" t="s">
        <v>16</v>
      </c>
      <c r="M395" s="5">
        <v>9.5</v>
      </c>
    </row>
    <row r="396" spans="1:13" x14ac:dyDescent="0.2">
      <c r="A396" s="2">
        <v>45509</v>
      </c>
      <c r="B396" s="3">
        <f t="shared" si="20"/>
        <v>2025</v>
      </c>
      <c r="C396" t="str">
        <f t="shared" si="18"/>
        <v>2024-2025</v>
      </c>
      <c r="D396" t="s">
        <v>147</v>
      </c>
      <c r="E396" t="s">
        <v>115</v>
      </c>
      <c r="F396" t="str">
        <f t="shared" si="19"/>
        <v>Western Australia</v>
      </c>
      <c r="G396" t="s">
        <v>48</v>
      </c>
      <c r="H396">
        <v>6280</v>
      </c>
      <c r="I396" t="s">
        <v>11</v>
      </c>
      <c r="J396" t="s">
        <v>94</v>
      </c>
      <c r="K396" t="s">
        <v>154</v>
      </c>
      <c r="L396" t="s">
        <v>14</v>
      </c>
      <c r="M396" s="5">
        <v>9.52</v>
      </c>
    </row>
    <row r="397" spans="1:13" x14ac:dyDescent="0.2">
      <c r="A397" s="2">
        <v>45412</v>
      </c>
      <c r="B397" s="3">
        <f t="shared" si="20"/>
        <v>2024</v>
      </c>
      <c r="C397" t="str">
        <f t="shared" si="18"/>
        <v>2023-2024</v>
      </c>
      <c r="D397" t="s">
        <v>147</v>
      </c>
      <c r="E397" t="s">
        <v>76</v>
      </c>
      <c r="F397" t="str">
        <f t="shared" si="19"/>
        <v>Western Australia</v>
      </c>
      <c r="G397" t="s">
        <v>48</v>
      </c>
      <c r="H397">
        <v>6450</v>
      </c>
      <c r="I397" t="s">
        <v>11</v>
      </c>
      <c r="J397" t="s">
        <v>77</v>
      </c>
      <c r="K397" t="s">
        <v>154</v>
      </c>
      <c r="L397" t="s">
        <v>14</v>
      </c>
      <c r="M397" s="5">
        <v>9.6</v>
      </c>
    </row>
    <row r="398" spans="1:13" x14ac:dyDescent="0.2">
      <c r="A398" s="2">
        <v>45448</v>
      </c>
      <c r="B398" s="3">
        <f t="shared" si="20"/>
        <v>2024</v>
      </c>
      <c r="C398" t="str">
        <f t="shared" si="18"/>
        <v>2023-2024</v>
      </c>
      <c r="D398" t="s">
        <v>147</v>
      </c>
      <c r="E398" t="s">
        <v>44</v>
      </c>
      <c r="F398" t="str">
        <f t="shared" si="19"/>
        <v>Victoria</v>
      </c>
      <c r="G398" t="s">
        <v>45</v>
      </c>
      <c r="H398">
        <v>3066</v>
      </c>
      <c r="I398" t="s">
        <v>11</v>
      </c>
      <c r="J398" t="s">
        <v>46</v>
      </c>
      <c r="K398" t="s">
        <v>149</v>
      </c>
      <c r="L398" t="s">
        <v>15</v>
      </c>
      <c r="M398" s="5">
        <v>9.85</v>
      </c>
    </row>
    <row r="399" spans="1:13" x14ac:dyDescent="0.2">
      <c r="A399" s="2">
        <v>45379</v>
      </c>
      <c r="B399" s="3">
        <f t="shared" si="20"/>
        <v>2024</v>
      </c>
      <c r="C399" t="str">
        <f t="shared" si="18"/>
        <v>2023-2024</v>
      </c>
      <c r="D399" t="s">
        <v>147</v>
      </c>
      <c r="E399" t="s">
        <v>9</v>
      </c>
      <c r="F399" t="str">
        <f t="shared" si="19"/>
        <v>New South Wales</v>
      </c>
      <c r="G399" t="s">
        <v>10</v>
      </c>
      <c r="H399">
        <v>2067</v>
      </c>
      <c r="I399" t="s">
        <v>11</v>
      </c>
      <c r="J399" t="s">
        <v>12</v>
      </c>
      <c r="K399" t="s">
        <v>156</v>
      </c>
      <c r="L399" t="s">
        <v>17</v>
      </c>
      <c r="M399" s="5">
        <v>9.9499999999999993</v>
      </c>
    </row>
    <row r="400" spans="1:13" x14ac:dyDescent="0.2">
      <c r="A400" s="2">
        <v>45426</v>
      </c>
      <c r="B400" s="3">
        <f t="shared" si="20"/>
        <v>2024</v>
      </c>
      <c r="C400" t="str">
        <f t="shared" si="18"/>
        <v>2023-2024</v>
      </c>
      <c r="D400" t="s">
        <v>148</v>
      </c>
      <c r="E400" t="s">
        <v>83</v>
      </c>
      <c r="F400" t="str">
        <f t="shared" si="19"/>
        <v>New South Wales</v>
      </c>
      <c r="G400" t="s">
        <v>10</v>
      </c>
      <c r="H400">
        <v>2750</v>
      </c>
      <c r="I400" t="s">
        <v>11</v>
      </c>
      <c r="J400" t="s">
        <v>25</v>
      </c>
      <c r="K400" t="s">
        <v>156</v>
      </c>
      <c r="L400" t="s">
        <v>17</v>
      </c>
      <c r="M400" s="5">
        <v>9.9499999999999993</v>
      </c>
    </row>
    <row r="401" spans="1:13" x14ac:dyDescent="0.2">
      <c r="A401" s="2">
        <v>45599</v>
      </c>
      <c r="B401" s="3">
        <f t="shared" si="20"/>
        <v>2025</v>
      </c>
      <c r="C401" t="str">
        <f t="shared" si="18"/>
        <v>2024-2025</v>
      </c>
      <c r="D401" t="s">
        <v>147</v>
      </c>
      <c r="E401" t="s">
        <v>138</v>
      </c>
      <c r="F401" t="str">
        <f t="shared" si="19"/>
        <v>Queensland</v>
      </c>
      <c r="G401" t="s">
        <v>35</v>
      </c>
      <c r="H401">
        <v>4558</v>
      </c>
      <c r="I401" t="s">
        <v>11</v>
      </c>
      <c r="J401" t="s">
        <v>120</v>
      </c>
      <c r="K401" t="s">
        <v>155</v>
      </c>
      <c r="L401" t="s">
        <v>20</v>
      </c>
      <c r="M401" s="5">
        <v>9.9700000000000006</v>
      </c>
    </row>
    <row r="402" spans="1:13" x14ac:dyDescent="0.2">
      <c r="A402" s="2">
        <v>45064</v>
      </c>
      <c r="B402" s="3">
        <f t="shared" si="20"/>
        <v>2023</v>
      </c>
      <c r="C402" t="str">
        <f t="shared" si="18"/>
        <v>2022-2023</v>
      </c>
      <c r="D402" t="s">
        <v>147</v>
      </c>
      <c r="E402" t="s">
        <v>40</v>
      </c>
      <c r="F402" t="str">
        <f t="shared" si="19"/>
        <v>New South Wales</v>
      </c>
      <c r="G402" t="s">
        <v>10</v>
      </c>
      <c r="H402">
        <v>2116</v>
      </c>
      <c r="I402" t="s">
        <v>11</v>
      </c>
      <c r="J402" t="s">
        <v>27</v>
      </c>
      <c r="K402" t="s">
        <v>155</v>
      </c>
      <c r="L402" t="s">
        <v>20</v>
      </c>
      <c r="M402" s="5">
        <v>9.9700000000000006</v>
      </c>
    </row>
    <row r="403" spans="1:13" x14ac:dyDescent="0.2">
      <c r="A403" s="2">
        <v>45092</v>
      </c>
      <c r="B403" s="3">
        <f t="shared" si="20"/>
        <v>2023</v>
      </c>
      <c r="C403" t="str">
        <f t="shared" si="18"/>
        <v>2022-2023</v>
      </c>
      <c r="D403" t="s">
        <v>147</v>
      </c>
      <c r="E403" t="s">
        <v>85</v>
      </c>
      <c r="F403" t="str">
        <f t="shared" si="19"/>
        <v>Queensland</v>
      </c>
      <c r="G403" t="s">
        <v>35</v>
      </c>
      <c r="H403">
        <v>4883</v>
      </c>
      <c r="I403" t="s">
        <v>11</v>
      </c>
      <c r="J403" t="s">
        <v>36</v>
      </c>
      <c r="K403" t="s">
        <v>156</v>
      </c>
      <c r="L403" t="s">
        <v>17</v>
      </c>
      <c r="M403" s="5">
        <v>9.98</v>
      </c>
    </row>
    <row r="404" spans="1:13" x14ac:dyDescent="0.2">
      <c r="A404" s="2">
        <v>45024</v>
      </c>
      <c r="B404" s="3">
        <f t="shared" si="20"/>
        <v>2023</v>
      </c>
      <c r="C404" t="str">
        <f t="shared" si="18"/>
        <v>2022-2023</v>
      </c>
      <c r="D404" t="s">
        <v>147</v>
      </c>
      <c r="E404" t="s">
        <v>135</v>
      </c>
      <c r="F404" t="str">
        <f t="shared" si="19"/>
        <v>Victoria</v>
      </c>
      <c r="G404" t="s">
        <v>45</v>
      </c>
      <c r="H404">
        <v>3550</v>
      </c>
      <c r="I404" t="s">
        <v>11</v>
      </c>
      <c r="J404" t="s">
        <v>60</v>
      </c>
      <c r="K404" t="s">
        <v>155</v>
      </c>
      <c r="L404" t="s">
        <v>20</v>
      </c>
      <c r="M404" s="5">
        <v>9.98</v>
      </c>
    </row>
    <row r="405" spans="1:13" x14ac:dyDescent="0.2">
      <c r="A405" s="2">
        <v>45354</v>
      </c>
      <c r="B405" s="3">
        <f t="shared" si="20"/>
        <v>2024</v>
      </c>
      <c r="C405" t="str">
        <f t="shared" si="18"/>
        <v>2023-2024</v>
      </c>
      <c r="D405" t="s">
        <v>147</v>
      </c>
      <c r="E405" t="s">
        <v>135</v>
      </c>
      <c r="F405" t="str">
        <f t="shared" si="19"/>
        <v>Victoria</v>
      </c>
      <c r="G405" t="s">
        <v>45</v>
      </c>
      <c r="H405">
        <v>3550</v>
      </c>
      <c r="I405" t="s">
        <v>11</v>
      </c>
      <c r="J405" t="s">
        <v>60</v>
      </c>
      <c r="K405" t="s">
        <v>150</v>
      </c>
      <c r="L405" t="s">
        <v>18</v>
      </c>
      <c r="M405" s="5">
        <v>9.98</v>
      </c>
    </row>
    <row r="406" spans="1:13" x14ac:dyDescent="0.2">
      <c r="A406" s="2">
        <v>45421</v>
      </c>
      <c r="B406" s="3">
        <f t="shared" si="20"/>
        <v>2024</v>
      </c>
      <c r="C406" t="str">
        <f t="shared" si="18"/>
        <v>2023-2024</v>
      </c>
      <c r="D406" t="s">
        <v>147</v>
      </c>
      <c r="E406" t="s">
        <v>140</v>
      </c>
      <c r="F406" t="str">
        <f t="shared" si="19"/>
        <v>Tasmania</v>
      </c>
      <c r="G406" t="s">
        <v>70</v>
      </c>
      <c r="H406">
        <v>7320</v>
      </c>
      <c r="I406" t="s">
        <v>11</v>
      </c>
      <c r="J406" t="s">
        <v>71</v>
      </c>
      <c r="K406" t="s">
        <v>152</v>
      </c>
      <c r="L406" t="s">
        <v>13</v>
      </c>
      <c r="M406" s="5">
        <v>9.98</v>
      </c>
    </row>
    <row r="407" spans="1:13" x14ac:dyDescent="0.2">
      <c r="A407" s="2">
        <v>45649</v>
      </c>
      <c r="B407" s="3">
        <f t="shared" si="20"/>
        <v>2025</v>
      </c>
      <c r="C407" t="str">
        <f t="shared" si="18"/>
        <v>2024-2025</v>
      </c>
      <c r="D407" t="s">
        <v>148</v>
      </c>
      <c r="E407" t="s">
        <v>99</v>
      </c>
      <c r="F407" t="str">
        <f t="shared" si="19"/>
        <v>Victoria</v>
      </c>
      <c r="G407" t="s">
        <v>45</v>
      </c>
      <c r="H407">
        <v>3148</v>
      </c>
      <c r="I407" t="s">
        <v>11</v>
      </c>
      <c r="J407" t="s">
        <v>63</v>
      </c>
      <c r="K407" t="s">
        <v>155</v>
      </c>
      <c r="L407" t="s">
        <v>20</v>
      </c>
      <c r="M407" s="5">
        <v>9.98</v>
      </c>
    </row>
    <row r="408" spans="1:13" x14ac:dyDescent="0.2">
      <c r="A408" s="2">
        <v>45495</v>
      </c>
      <c r="B408" s="3">
        <f t="shared" si="20"/>
        <v>2025</v>
      </c>
      <c r="C408" t="str">
        <f t="shared" si="18"/>
        <v>2024-2025</v>
      </c>
      <c r="D408" t="s">
        <v>148</v>
      </c>
      <c r="E408" t="s">
        <v>9</v>
      </c>
      <c r="F408" t="str">
        <f t="shared" si="19"/>
        <v>New South Wales</v>
      </c>
      <c r="G408" t="s">
        <v>10</v>
      </c>
      <c r="H408">
        <v>2067</v>
      </c>
      <c r="I408" t="s">
        <v>11</v>
      </c>
      <c r="J408" t="s">
        <v>12</v>
      </c>
      <c r="K408" t="s">
        <v>155</v>
      </c>
      <c r="L408" t="s">
        <v>20</v>
      </c>
      <c r="M408" s="5">
        <v>9.98</v>
      </c>
    </row>
    <row r="409" spans="1:13" x14ac:dyDescent="0.2">
      <c r="A409" s="2">
        <v>45378</v>
      </c>
      <c r="B409" s="3">
        <f t="shared" si="20"/>
        <v>2024</v>
      </c>
      <c r="C409" t="str">
        <f t="shared" si="18"/>
        <v>2023-2024</v>
      </c>
      <c r="D409" t="s">
        <v>147</v>
      </c>
      <c r="E409" t="s">
        <v>118</v>
      </c>
      <c r="F409" t="str">
        <f t="shared" si="19"/>
        <v>New South Wales</v>
      </c>
      <c r="G409" t="s">
        <v>10</v>
      </c>
      <c r="H409">
        <v>2158</v>
      </c>
      <c r="I409" t="s">
        <v>11</v>
      </c>
      <c r="J409" t="s">
        <v>27</v>
      </c>
      <c r="K409" t="s">
        <v>154</v>
      </c>
      <c r="L409" t="s">
        <v>14</v>
      </c>
      <c r="M409" s="5">
        <v>9.98</v>
      </c>
    </row>
    <row r="410" spans="1:13" x14ac:dyDescent="0.2">
      <c r="A410" s="2">
        <v>45337</v>
      </c>
      <c r="B410" s="3">
        <f t="shared" si="20"/>
        <v>2024</v>
      </c>
      <c r="C410" t="str">
        <f t="shared" si="18"/>
        <v>2023-2024</v>
      </c>
      <c r="D410" t="s">
        <v>147</v>
      </c>
      <c r="E410" t="s">
        <v>131</v>
      </c>
      <c r="F410" t="str">
        <f t="shared" si="19"/>
        <v>Western Australia</v>
      </c>
      <c r="G410" t="s">
        <v>48</v>
      </c>
      <c r="H410">
        <v>6530</v>
      </c>
      <c r="I410" t="s">
        <v>11</v>
      </c>
      <c r="J410" t="s">
        <v>77</v>
      </c>
      <c r="K410" t="s">
        <v>19</v>
      </c>
      <c r="L410" t="s">
        <v>23</v>
      </c>
      <c r="M410" s="5">
        <v>9.98</v>
      </c>
    </row>
    <row r="411" spans="1:13" x14ac:dyDescent="0.2">
      <c r="A411" s="2">
        <v>45201</v>
      </c>
      <c r="B411" s="3">
        <f t="shared" si="20"/>
        <v>2024</v>
      </c>
      <c r="C411" t="str">
        <f t="shared" si="18"/>
        <v>2023-2024</v>
      </c>
      <c r="D411" t="s">
        <v>147</v>
      </c>
      <c r="E411" t="s">
        <v>119</v>
      </c>
      <c r="F411" t="str">
        <f t="shared" si="19"/>
        <v>Queensland</v>
      </c>
      <c r="G411" t="s">
        <v>35</v>
      </c>
      <c r="H411">
        <v>4570</v>
      </c>
      <c r="I411" t="s">
        <v>11</v>
      </c>
      <c r="J411" t="s">
        <v>120</v>
      </c>
      <c r="K411" t="s">
        <v>156</v>
      </c>
      <c r="L411" t="s">
        <v>17</v>
      </c>
      <c r="M411" s="5">
        <v>9.98</v>
      </c>
    </row>
    <row r="412" spans="1:13" x14ac:dyDescent="0.2">
      <c r="A412" s="2">
        <v>45172</v>
      </c>
      <c r="B412" s="3">
        <f t="shared" si="20"/>
        <v>2024</v>
      </c>
      <c r="C412" t="str">
        <f t="shared" si="18"/>
        <v>2023-2024</v>
      </c>
      <c r="D412" t="s">
        <v>147</v>
      </c>
      <c r="E412" t="s">
        <v>74</v>
      </c>
      <c r="F412" t="str">
        <f t="shared" si="19"/>
        <v>South Australia</v>
      </c>
      <c r="G412" t="s">
        <v>32</v>
      </c>
      <c r="H412">
        <v>5043</v>
      </c>
      <c r="I412" t="s">
        <v>11</v>
      </c>
      <c r="J412" t="s">
        <v>33</v>
      </c>
      <c r="K412" t="s">
        <v>149</v>
      </c>
      <c r="L412" t="s">
        <v>15</v>
      </c>
      <c r="M412" s="5">
        <v>9.98</v>
      </c>
    </row>
    <row r="413" spans="1:13" x14ac:dyDescent="0.2">
      <c r="A413" s="2">
        <v>45445</v>
      </c>
      <c r="B413" s="3">
        <f t="shared" si="20"/>
        <v>2024</v>
      </c>
      <c r="C413" t="str">
        <f t="shared" si="18"/>
        <v>2023-2024</v>
      </c>
      <c r="D413" t="s">
        <v>147</v>
      </c>
      <c r="E413" t="s">
        <v>74</v>
      </c>
      <c r="F413" t="str">
        <f t="shared" si="19"/>
        <v>South Australia</v>
      </c>
      <c r="G413" t="s">
        <v>32</v>
      </c>
      <c r="H413">
        <v>5043</v>
      </c>
      <c r="I413" t="s">
        <v>11</v>
      </c>
      <c r="J413" t="s">
        <v>33</v>
      </c>
      <c r="K413" t="s">
        <v>155</v>
      </c>
      <c r="L413" t="s">
        <v>20</v>
      </c>
      <c r="M413" s="5">
        <v>9.98</v>
      </c>
    </row>
    <row r="414" spans="1:13" x14ac:dyDescent="0.2">
      <c r="A414" s="2">
        <v>45431</v>
      </c>
      <c r="B414" s="3">
        <f t="shared" si="20"/>
        <v>2024</v>
      </c>
      <c r="C414" t="str">
        <f t="shared" si="18"/>
        <v>2023-2024</v>
      </c>
      <c r="D414" t="s">
        <v>148</v>
      </c>
      <c r="E414" t="s">
        <v>37</v>
      </c>
      <c r="F414" t="str">
        <f t="shared" si="19"/>
        <v>South Australia</v>
      </c>
      <c r="G414" t="s">
        <v>32</v>
      </c>
      <c r="H414">
        <v>5607</v>
      </c>
      <c r="I414" t="s">
        <v>11</v>
      </c>
      <c r="J414" t="s">
        <v>38</v>
      </c>
      <c r="K414" t="s">
        <v>155</v>
      </c>
      <c r="L414" t="s">
        <v>20</v>
      </c>
      <c r="M414" s="5">
        <v>9.98</v>
      </c>
    </row>
    <row r="415" spans="1:13" x14ac:dyDescent="0.2">
      <c r="A415" s="2">
        <v>45575</v>
      </c>
      <c r="B415" s="3">
        <f t="shared" si="20"/>
        <v>2025</v>
      </c>
      <c r="C415" t="str">
        <f t="shared" si="18"/>
        <v>2024-2025</v>
      </c>
      <c r="D415" t="s">
        <v>147</v>
      </c>
      <c r="E415" t="s">
        <v>121</v>
      </c>
      <c r="F415" t="str">
        <f t="shared" si="19"/>
        <v>Queensland</v>
      </c>
      <c r="G415" t="s">
        <v>35</v>
      </c>
      <c r="H415">
        <v>4700</v>
      </c>
      <c r="I415" t="s">
        <v>11</v>
      </c>
      <c r="J415" t="s">
        <v>51</v>
      </c>
      <c r="K415" t="s">
        <v>155</v>
      </c>
      <c r="L415" t="s">
        <v>20</v>
      </c>
      <c r="M415" s="5">
        <v>9.98</v>
      </c>
    </row>
    <row r="416" spans="1:13" x14ac:dyDescent="0.2">
      <c r="A416" s="2">
        <v>45655</v>
      </c>
      <c r="B416" s="3">
        <f t="shared" si="20"/>
        <v>2025</v>
      </c>
      <c r="C416" t="str">
        <f t="shared" si="18"/>
        <v>2024-2025</v>
      </c>
      <c r="D416" t="s">
        <v>147</v>
      </c>
      <c r="E416" t="s">
        <v>90</v>
      </c>
      <c r="F416" t="str">
        <f t="shared" si="19"/>
        <v>Victoria</v>
      </c>
      <c r="G416" t="s">
        <v>45</v>
      </c>
      <c r="H416">
        <v>3179</v>
      </c>
      <c r="I416" t="s">
        <v>11</v>
      </c>
      <c r="J416" t="s">
        <v>63</v>
      </c>
      <c r="K416" t="s">
        <v>149</v>
      </c>
      <c r="L416" t="s">
        <v>15</v>
      </c>
      <c r="M416" s="5">
        <v>9.98</v>
      </c>
    </row>
    <row r="417" spans="1:13" x14ac:dyDescent="0.2">
      <c r="A417" s="2">
        <v>45617</v>
      </c>
      <c r="B417" s="3">
        <f t="shared" si="20"/>
        <v>2025</v>
      </c>
      <c r="C417" t="str">
        <f t="shared" si="18"/>
        <v>2024-2025</v>
      </c>
      <c r="D417" t="s">
        <v>148</v>
      </c>
      <c r="E417" t="s">
        <v>113</v>
      </c>
      <c r="F417" t="str">
        <f t="shared" si="19"/>
        <v>Queensland</v>
      </c>
      <c r="G417" t="s">
        <v>35</v>
      </c>
      <c r="H417">
        <v>4215</v>
      </c>
      <c r="I417" t="s">
        <v>11</v>
      </c>
      <c r="J417" t="s">
        <v>104</v>
      </c>
      <c r="K417" t="s">
        <v>155</v>
      </c>
      <c r="L417" t="s">
        <v>20</v>
      </c>
      <c r="M417" s="5">
        <v>9.98</v>
      </c>
    </row>
    <row r="418" spans="1:13" x14ac:dyDescent="0.2">
      <c r="A418" s="2">
        <v>44927</v>
      </c>
      <c r="B418" s="3">
        <f t="shared" si="20"/>
        <v>2023</v>
      </c>
      <c r="C418" t="str">
        <f t="shared" si="18"/>
        <v>2022-2023</v>
      </c>
      <c r="D418" t="s">
        <v>147</v>
      </c>
      <c r="E418" t="s">
        <v>50</v>
      </c>
      <c r="F418" t="str">
        <f t="shared" si="19"/>
        <v>Queensland</v>
      </c>
      <c r="G418" t="s">
        <v>35</v>
      </c>
      <c r="H418">
        <v>4703</v>
      </c>
      <c r="I418" t="s">
        <v>11</v>
      </c>
      <c r="J418" t="s">
        <v>51</v>
      </c>
      <c r="K418" t="s">
        <v>155</v>
      </c>
      <c r="L418" t="s">
        <v>20</v>
      </c>
      <c r="M418" s="5">
        <v>9.98</v>
      </c>
    </row>
    <row r="419" spans="1:13" x14ac:dyDescent="0.2">
      <c r="A419" s="2">
        <v>45220</v>
      </c>
      <c r="B419" s="3">
        <f t="shared" si="20"/>
        <v>2024</v>
      </c>
      <c r="C419" t="str">
        <f t="shared" si="18"/>
        <v>2023-2024</v>
      </c>
      <c r="D419" t="s">
        <v>147</v>
      </c>
      <c r="E419" t="s">
        <v>96</v>
      </c>
      <c r="F419" t="str">
        <f t="shared" si="19"/>
        <v>Western Australia</v>
      </c>
      <c r="G419" t="s">
        <v>48</v>
      </c>
      <c r="H419">
        <v>6330</v>
      </c>
      <c r="I419" t="s">
        <v>11</v>
      </c>
      <c r="J419" t="s">
        <v>94</v>
      </c>
      <c r="K419" t="s">
        <v>150</v>
      </c>
      <c r="L419" t="s">
        <v>18</v>
      </c>
      <c r="M419" s="5">
        <v>9.99</v>
      </c>
    </row>
    <row r="420" spans="1:13" x14ac:dyDescent="0.2">
      <c r="A420" s="2">
        <v>45491</v>
      </c>
      <c r="B420" s="3">
        <f t="shared" si="20"/>
        <v>2025</v>
      </c>
      <c r="C420" t="str">
        <f t="shared" si="18"/>
        <v>2024-2025</v>
      </c>
      <c r="D420" t="s">
        <v>147</v>
      </c>
      <c r="E420" t="s">
        <v>96</v>
      </c>
      <c r="F420" t="str">
        <f t="shared" si="19"/>
        <v>Western Australia</v>
      </c>
      <c r="G420" t="s">
        <v>48</v>
      </c>
      <c r="H420">
        <v>6330</v>
      </c>
      <c r="I420" t="s">
        <v>11</v>
      </c>
      <c r="J420" t="s">
        <v>94</v>
      </c>
      <c r="K420" t="s">
        <v>151</v>
      </c>
      <c r="L420" t="s">
        <v>21</v>
      </c>
      <c r="M420" s="5">
        <v>9.99</v>
      </c>
    </row>
    <row r="421" spans="1:13" x14ac:dyDescent="0.2">
      <c r="A421" s="2">
        <v>45590</v>
      </c>
      <c r="B421" s="3">
        <f t="shared" si="20"/>
        <v>2025</v>
      </c>
      <c r="C421" t="str">
        <f t="shared" si="18"/>
        <v>2024-2025</v>
      </c>
      <c r="D421" t="s">
        <v>147</v>
      </c>
      <c r="E421" t="s">
        <v>146</v>
      </c>
      <c r="F421" t="str">
        <f t="shared" si="19"/>
        <v>Victoria</v>
      </c>
      <c r="G421" t="s">
        <v>45</v>
      </c>
      <c r="H421">
        <v>3353</v>
      </c>
      <c r="I421" t="s">
        <v>11</v>
      </c>
      <c r="J421" t="s">
        <v>60</v>
      </c>
      <c r="K421" t="s">
        <v>150</v>
      </c>
      <c r="L421" t="s">
        <v>18</v>
      </c>
      <c r="M421" s="5">
        <v>9.99</v>
      </c>
    </row>
    <row r="422" spans="1:13" x14ac:dyDescent="0.2">
      <c r="A422" s="2">
        <v>44962</v>
      </c>
      <c r="B422" s="3">
        <f t="shared" si="20"/>
        <v>2023</v>
      </c>
      <c r="C422" t="str">
        <f t="shared" si="18"/>
        <v>2022-2023</v>
      </c>
      <c r="D422" t="s">
        <v>148</v>
      </c>
      <c r="E422" t="s">
        <v>24</v>
      </c>
      <c r="F422" t="str">
        <f t="shared" si="19"/>
        <v>New South Wales</v>
      </c>
      <c r="G422" t="s">
        <v>10</v>
      </c>
      <c r="H422">
        <v>2795</v>
      </c>
      <c r="I422" t="s">
        <v>11</v>
      </c>
      <c r="J422" t="s">
        <v>25</v>
      </c>
      <c r="K422" t="s">
        <v>154</v>
      </c>
      <c r="L422" t="s">
        <v>14</v>
      </c>
      <c r="M422" s="5">
        <v>9.99</v>
      </c>
    </row>
    <row r="423" spans="1:13" x14ac:dyDescent="0.2">
      <c r="A423" s="2">
        <v>45164</v>
      </c>
      <c r="B423" s="3">
        <f t="shared" si="20"/>
        <v>2024</v>
      </c>
      <c r="C423" t="str">
        <f t="shared" si="18"/>
        <v>2023-2024</v>
      </c>
      <c r="D423" t="s">
        <v>147</v>
      </c>
      <c r="E423" t="s">
        <v>116</v>
      </c>
      <c r="F423" t="str">
        <f t="shared" si="19"/>
        <v>Western Australia</v>
      </c>
      <c r="G423" t="s">
        <v>48</v>
      </c>
      <c r="H423">
        <v>6725</v>
      </c>
      <c r="I423" t="s">
        <v>11</v>
      </c>
      <c r="J423" t="s">
        <v>77</v>
      </c>
      <c r="K423" t="s">
        <v>152</v>
      </c>
      <c r="L423" t="s">
        <v>13</v>
      </c>
      <c r="M423" s="5">
        <v>9.99</v>
      </c>
    </row>
    <row r="424" spans="1:13" x14ac:dyDescent="0.2">
      <c r="A424" s="2">
        <v>45461</v>
      </c>
      <c r="B424" s="3">
        <f t="shared" si="20"/>
        <v>2024</v>
      </c>
      <c r="C424" t="str">
        <f t="shared" si="18"/>
        <v>2023-2024</v>
      </c>
      <c r="D424" t="s">
        <v>148</v>
      </c>
      <c r="E424" t="s">
        <v>102</v>
      </c>
      <c r="F424" t="str">
        <f t="shared" si="19"/>
        <v>Queensland</v>
      </c>
      <c r="G424" t="s">
        <v>35</v>
      </c>
      <c r="H424">
        <v>4870</v>
      </c>
      <c r="I424" t="s">
        <v>11</v>
      </c>
      <c r="J424" t="s">
        <v>36</v>
      </c>
      <c r="K424" t="s">
        <v>153</v>
      </c>
      <c r="L424" t="s">
        <v>16</v>
      </c>
      <c r="M424" s="5">
        <v>9.99</v>
      </c>
    </row>
    <row r="425" spans="1:13" x14ac:dyDescent="0.2">
      <c r="A425" s="2">
        <v>45247</v>
      </c>
      <c r="B425" s="3">
        <f t="shared" si="20"/>
        <v>2024</v>
      </c>
      <c r="C425" t="str">
        <f t="shared" si="18"/>
        <v>2023-2024</v>
      </c>
      <c r="D425" t="s">
        <v>148</v>
      </c>
      <c r="E425" t="s">
        <v>126</v>
      </c>
      <c r="F425" t="str">
        <f t="shared" si="19"/>
        <v>Queensland</v>
      </c>
      <c r="G425" t="s">
        <v>35</v>
      </c>
      <c r="H425">
        <v>4551</v>
      </c>
      <c r="I425" t="s">
        <v>11</v>
      </c>
      <c r="J425" t="s">
        <v>120</v>
      </c>
      <c r="K425" t="s">
        <v>19</v>
      </c>
      <c r="L425" t="s">
        <v>23</v>
      </c>
      <c r="M425" s="5">
        <v>9.99</v>
      </c>
    </row>
    <row r="426" spans="1:13" x14ac:dyDescent="0.2">
      <c r="A426" s="2">
        <v>45209</v>
      </c>
      <c r="B426" s="3">
        <f t="shared" si="20"/>
        <v>2024</v>
      </c>
      <c r="C426" t="str">
        <f t="shared" si="18"/>
        <v>2023-2024</v>
      </c>
      <c r="D426" t="s">
        <v>147</v>
      </c>
      <c r="E426" t="s">
        <v>57</v>
      </c>
      <c r="F426" t="str">
        <f t="shared" si="19"/>
        <v>New South Wales</v>
      </c>
      <c r="G426" t="s">
        <v>10</v>
      </c>
      <c r="H426">
        <v>2560</v>
      </c>
      <c r="I426" t="s">
        <v>11</v>
      </c>
      <c r="J426" t="s">
        <v>58</v>
      </c>
      <c r="K426" t="s">
        <v>19</v>
      </c>
      <c r="L426" t="s">
        <v>23</v>
      </c>
      <c r="M426" s="5">
        <v>9.99</v>
      </c>
    </row>
    <row r="427" spans="1:13" x14ac:dyDescent="0.2">
      <c r="A427" s="2">
        <v>44967</v>
      </c>
      <c r="B427" s="3">
        <f t="shared" si="20"/>
        <v>2023</v>
      </c>
      <c r="C427" t="str">
        <f t="shared" si="18"/>
        <v>2022-2023</v>
      </c>
      <c r="D427" t="s">
        <v>147</v>
      </c>
      <c r="E427" t="s">
        <v>143</v>
      </c>
      <c r="F427" t="str">
        <f t="shared" si="19"/>
        <v>New South Wales</v>
      </c>
      <c r="G427" t="s">
        <v>10</v>
      </c>
      <c r="H427">
        <v>2154</v>
      </c>
      <c r="I427" t="s">
        <v>11</v>
      </c>
      <c r="J427" t="s">
        <v>27</v>
      </c>
      <c r="K427" t="s">
        <v>150</v>
      </c>
      <c r="L427" t="s">
        <v>18</v>
      </c>
      <c r="M427" s="5">
        <v>9.99</v>
      </c>
    </row>
    <row r="428" spans="1:13" x14ac:dyDescent="0.2">
      <c r="A428" s="2">
        <v>45471</v>
      </c>
      <c r="B428" s="3">
        <f t="shared" si="20"/>
        <v>2024</v>
      </c>
      <c r="C428" t="str">
        <f t="shared" si="18"/>
        <v>2023-2024</v>
      </c>
      <c r="D428" t="s">
        <v>147</v>
      </c>
      <c r="E428" t="s">
        <v>28</v>
      </c>
      <c r="F428" t="str">
        <f t="shared" si="19"/>
        <v>Northern Territory</v>
      </c>
      <c r="G428" t="s">
        <v>29</v>
      </c>
      <c r="H428">
        <v>800</v>
      </c>
      <c r="I428" t="s">
        <v>11</v>
      </c>
      <c r="J428" t="s">
        <v>30</v>
      </c>
      <c r="K428" t="s">
        <v>154</v>
      </c>
      <c r="L428" t="s">
        <v>14</v>
      </c>
      <c r="M428" s="5">
        <v>9.99</v>
      </c>
    </row>
    <row r="429" spans="1:13" x14ac:dyDescent="0.2">
      <c r="A429" s="2">
        <v>45523</v>
      </c>
      <c r="B429" s="3">
        <f t="shared" si="20"/>
        <v>2025</v>
      </c>
      <c r="C429" t="str">
        <f t="shared" si="18"/>
        <v>2024-2025</v>
      </c>
      <c r="D429" t="s">
        <v>147</v>
      </c>
      <c r="E429" t="s">
        <v>118</v>
      </c>
      <c r="F429" t="str">
        <f t="shared" si="19"/>
        <v>New South Wales</v>
      </c>
      <c r="G429" t="s">
        <v>10</v>
      </c>
      <c r="H429">
        <v>2158</v>
      </c>
      <c r="I429" t="s">
        <v>11</v>
      </c>
      <c r="J429" t="s">
        <v>27</v>
      </c>
      <c r="K429" t="s">
        <v>154</v>
      </c>
      <c r="L429" t="s">
        <v>14</v>
      </c>
      <c r="M429" s="5">
        <v>9.99</v>
      </c>
    </row>
    <row r="430" spans="1:13" x14ac:dyDescent="0.2">
      <c r="A430" s="2">
        <v>45348</v>
      </c>
      <c r="B430" s="3">
        <f t="shared" si="20"/>
        <v>2024</v>
      </c>
      <c r="C430" t="str">
        <f t="shared" si="18"/>
        <v>2023-2024</v>
      </c>
      <c r="D430" t="s">
        <v>148</v>
      </c>
      <c r="E430" t="s">
        <v>114</v>
      </c>
      <c r="F430" t="str">
        <f t="shared" si="19"/>
        <v>Victoria</v>
      </c>
      <c r="G430" t="s">
        <v>45</v>
      </c>
      <c r="H430">
        <v>3551</v>
      </c>
      <c r="I430" t="s">
        <v>11</v>
      </c>
      <c r="J430" t="s">
        <v>60</v>
      </c>
      <c r="K430" t="s">
        <v>151</v>
      </c>
      <c r="L430" t="s">
        <v>21</v>
      </c>
      <c r="M430" s="5">
        <v>9.99</v>
      </c>
    </row>
    <row r="431" spans="1:13" x14ac:dyDescent="0.2">
      <c r="A431" s="2">
        <v>45500</v>
      </c>
      <c r="B431" s="3">
        <f t="shared" si="20"/>
        <v>2025</v>
      </c>
      <c r="C431" t="str">
        <f t="shared" si="18"/>
        <v>2024-2025</v>
      </c>
      <c r="D431" t="s">
        <v>148</v>
      </c>
      <c r="E431" t="s">
        <v>93</v>
      </c>
      <c r="F431" t="str">
        <f t="shared" si="19"/>
        <v>Western Australia</v>
      </c>
      <c r="G431" t="s">
        <v>48</v>
      </c>
      <c r="H431">
        <v>6112</v>
      </c>
      <c r="I431" t="s">
        <v>11</v>
      </c>
      <c r="J431" t="s">
        <v>94</v>
      </c>
      <c r="K431" t="s">
        <v>150</v>
      </c>
      <c r="L431" t="s">
        <v>18</v>
      </c>
      <c r="M431" s="5">
        <v>9.99</v>
      </c>
    </row>
    <row r="432" spans="1:13" x14ac:dyDescent="0.2">
      <c r="A432" s="2">
        <v>45207</v>
      </c>
      <c r="B432" s="3">
        <f t="shared" si="20"/>
        <v>2024</v>
      </c>
      <c r="C432" t="str">
        <f t="shared" si="18"/>
        <v>2023-2024</v>
      </c>
      <c r="D432" t="s">
        <v>147</v>
      </c>
      <c r="E432" t="s">
        <v>125</v>
      </c>
      <c r="F432" t="str">
        <f t="shared" si="19"/>
        <v>Victoria</v>
      </c>
      <c r="G432" t="s">
        <v>45</v>
      </c>
      <c r="H432">
        <v>3400</v>
      </c>
      <c r="I432" t="s">
        <v>11</v>
      </c>
      <c r="J432" t="s">
        <v>60</v>
      </c>
      <c r="K432" t="s">
        <v>154</v>
      </c>
      <c r="L432" t="s">
        <v>14</v>
      </c>
      <c r="M432" s="5">
        <v>9.99</v>
      </c>
    </row>
    <row r="433" spans="1:13" x14ac:dyDescent="0.2">
      <c r="A433" s="2">
        <v>45528</v>
      </c>
      <c r="B433" s="3">
        <f t="shared" si="20"/>
        <v>2025</v>
      </c>
      <c r="C433" t="str">
        <f t="shared" si="18"/>
        <v>2024-2025</v>
      </c>
      <c r="D433" t="s">
        <v>147</v>
      </c>
      <c r="E433" t="s">
        <v>97</v>
      </c>
      <c r="F433" t="str">
        <f t="shared" si="19"/>
        <v>Tasmania</v>
      </c>
      <c r="G433" t="s">
        <v>70</v>
      </c>
      <c r="H433">
        <v>7250</v>
      </c>
      <c r="I433" t="s">
        <v>11</v>
      </c>
      <c r="J433" t="s">
        <v>71</v>
      </c>
      <c r="K433" t="s">
        <v>155</v>
      </c>
      <c r="L433" t="s">
        <v>20</v>
      </c>
      <c r="M433" s="5">
        <v>9.99</v>
      </c>
    </row>
    <row r="434" spans="1:13" x14ac:dyDescent="0.2">
      <c r="A434" s="2">
        <v>45532</v>
      </c>
      <c r="B434" s="3">
        <f t="shared" si="20"/>
        <v>2025</v>
      </c>
      <c r="C434" t="str">
        <f t="shared" si="18"/>
        <v>2024-2025</v>
      </c>
      <c r="D434" t="s">
        <v>148</v>
      </c>
      <c r="E434" t="s">
        <v>47</v>
      </c>
      <c r="F434" t="str">
        <f t="shared" si="19"/>
        <v>Western Australia</v>
      </c>
      <c r="G434" t="s">
        <v>48</v>
      </c>
      <c r="H434">
        <v>6030</v>
      </c>
      <c r="I434" t="s">
        <v>11</v>
      </c>
      <c r="J434" t="s">
        <v>49</v>
      </c>
      <c r="K434" t="s">
        <v>154</v>
      </c>
      <c r="L434" t="s">
        <v>14</v>
      </c>
      <c r="M434" s="5">
        <v>9.99</v>
      </c>
    </row>
    <row r="435" spans="1:13" x14ac:dyDescent="0.2">
      <c r="A435" s="2">
        <v>45075</v>
      </c>
      <c r="B435" s="3">
        <f t="shared" si="20"/>
        <v>2023</v>
      </c>
      <c r="C435" t="str">
        <f t="shared" si="18"/>
        <v>2022-2023</v>
      </c>
      <c r="D435" t="s">
        <v>147</v>
      </c>
      <c r="E435" t="s">
        <v>90</v>
      </c>
      <c r="F435" t="str">
        <f t="shared" si="19"/>
        <v>Victoria</v>
      </c>
      <c r="G435" t="s">
        <v>45</v>
      </c>
      <c r="H435">
        <v>3179</v>
      </c>
      <c r="I435" t="s">
        <v>11</v>
      </c>
      <c r="J435" t="s">
        <v>63</v>
      </c>
      <c r="K435" t="s">
        <v>155</v>
      </c>
      <c r="L435" t="s">
        <v>20</v>
      </c>
      <c r="M435" s="5">
        <v>9.99</v>
      </c>
    </row>
    <row r="436" spans="1:13" x14ac:dyDescent="0.2">
      <c r="A436" s="2">
        <v>45224</v>
      </c>
      <c r="B436" s="3">
        <f t="shared" si="20"/>
        <v>2024</v>
      </c>
      <c r="C436" t="str">
        <f t="shared" si="18"/>
        <v>2023-2024</v>
      </c>
      <c r="D436" t="s">
        <v>147</v>
      </c>
      <c r="E436" t="s">
        <v>66</v>
      </c>
      <c r="F436" t="str">
        <f t="shared" si="19"/>
        <v>South Australia</v>
      </c>
      <c r="G436" t="s">
        <v>32</v>
      </c>
      <c r="H436">
        <v>5169</v>
      </c>
      <c r="I436" t="s">
        <v>11</v>
      </c>
      <c r="J436" t="s">
        <v>33</v>
      </c>
      <c r="K436" t="s">
        <v>149</v>
      </c>
      <c r="L436" t="s">
        <v>15</v>
      </c>
      <c r="M436" s="5">
        <v>9.99</v>
      </c>
    </row>
    <row r="437" spans="1:13" x14ac:dyDescent="0.2">
      <c r="A437" s="2">
        <v>45418</v>
      </c>
      <c r="B437" s="3">
        <f t="shared" si="20"/>
        <v>2024</v>
      </c>
      <c r="C437" t="str">
        <f t="shared" si="18"/>
        <v>2023-2024</v>
      </c>
      <c r="D437" t="s">
        <v>148</v>
      </c>
      <c r="E437" t="s">
        <v>117</v>
      </c>
      <c r="F437" t="str">
        <f t="shared" si="19"/>
        <v>Queensland</v>
      </c>
      <c r="G437" t="s">
        <v>35</v>
      </c>
      <c r="H437">
        <v>4119</v>
      </c>
      <c r="I437" t="s">
        <v>11</v>
      </c>
      <c r="J437" t="s">
        <v>43</v>
      </c>
      <c r="K437" t="s">
        <v>149</v>
      </c>
      <c r="L437" t="s">
        <v>15</v>
      </c>
      <c r="M437" s="5">
        <v>9.99</v>
      </c>
    </row>
    <row r="438" spans="1:13" x14ac:dyDescent="0.2">
      <c r="A438" s="2">
        <v>45082</v>
      </c>
      <c r="B438" s="3">
        <f t="shared" si="20"/>
        <v>2023</v>
      </c>
      <c r="C438" t="str">
        <f t="shared" si="18"/>
        <v>2022-2023</v>
      </c>
      <c r="D438" t="s">
        <v>147</v>
      </c>
      <c r="E438" t="s">
        <v>59</v>
      </c>
      <c r="F438" t="str">
        <f t="shared" si="19"/>
        <v>Victoria</v>
      </c>
      <c r="G438" t="s">
        <v>45</v>
      </c>
      <c r="H438">
        <v>3280</v>
      </c>
      <c r="I438" t="s">
        <v>11</v>
      </c>
      <c r="J438" t="s">
        <v>60</v>
      </c>
      <c r="K438" t="s">
        <v>155</v>
      </c>
      <c r="L438" t="s">
        <v>20</v>
      </c>
      <c r="M438" s="5">
        <v>9.99</v>
      </c>
    </row>
    <row r="439" spans="1:13" x14ac:dyDescent="0.2">
      <c r="A439" s="2">
        <v>45389</v>
      </c>
      <c r="B439" s="3">
        <f t="shared" si="20"/>
        <v>2024</v>
      </c>
      <c r="C439" t="str">
        <f t="shared" si="18"/>
        <v>2023-2024</v>
      </c>
      <c r="D439" t="s">
        <v>147</v>
      </c>
      <c r="E439" t="s">
        <v>52</v>
      </c>
      <c r="F439" t="str">
        <f t="shared" si="19"/>
        <v>Victoria</v>
      </c>
      <c r="G439" t="s">
        <v>45</v>
      </c>
      <c r="H439">
        <v>3030</v>
      </c>
      <c r="I439" t="s">
        <v>11</v>
      </c>
      <c r="J439" t="s">
        <v>46</v>
      </c>
      <c r="K439" t="s">
        <v>152</v>
      </c>
      <c r="L439" t="s">
        <v>13</v>
      </c>
      <c r="M439" s="5">
        <v>9.99</v>
      </c>
    </row>
    <row r="440" spans="1:13" x14ac:dyDescent="0.2">
      <c r="A440" s="2">
        <v>45442</v>
      </c>
      <c r="B440" s="3">
        <f t="shared" si="20"/>
        <v>2024</v>
      </c>
      <c r="C440" t="str">
        <f t="shared" si="18"/>
        <v>2023-2024</v>
      </c>
      <c r="D440" t="s">
        <v>147</v>
      </c>
      <c r="E440" t="s">
        <v>34</v>
      </c>
      <c r="F440" t="str">
        <f t="shared" si="19"/>
        <v>Queensland</v>
      </c>
      <c r="G440" t="s">
        <v>35</v>
      </c>
      <c r="H440">
        <v>4802</v>
      </c>
      <c r="I440" t="s">
        <v>11</v>
      </c>
      <c r="J440" t="s">
        <v>36</v>
      </c>
      <c r="K440" t="s">
        <v>154</v>
      </c>
      <c r="L440" t="s">
        <v>14</v>
      </c>
      <c r="M440" s="5">
        <v>10</v>
      </c>
    </row>
    <row r="441" spans="1:13" x14ac:dyDescent="0.2">
      <c r="A441" s="2">
        <v>45001</v>
      </c>
      <c r="B441" s="3">
        <f t="shared" si="20"/>
        <v>2023</v>
      </c>
      <c r="C441" t="str">
        <f t="shared" si="18"/>
        <v>2022-2023</v>
      </c>
      <c r="D441" t="s">
        <v>147</v>
      </c>
      <c r="E441" t="s">
        <v>100</v>
      </c>
      <c r="F441" t="str">
        <f t="shared" si="19"/>
        <v>Western Australia</v>
      </c>
      <c r="G441" t="s">
        <v>48</v>
      </c>
      <c r="H441">
        <v>6021</v>
      </c>
      <c r="I441" t="s">
        <v>11</v>
      </c>
      <c r="J441" t="s">
        <v>49</v>
      </c>
      <c r="K441" t="s">
        <v>150</v>
      </c>
      <c r="L441" t="s">
        <v>18</v>
      </c>
      <c r="M441" s="5">
        <v>10</v>
      </c>
    </row>
    <row r="442" spans="1:13" x14ac:dyDescent="0.2">
      <c r="A442" s="2">
        <v>44966</v>
      </c>
      <c r="B442" s="3">
        <f t="shared" si="20"/>
        <v>2023</v>
      </c>
      <c r="C442" t="str">
        <f t="shared" si="18"/>
        <v>2022-2023</v>
      </c>
      <c r="D442" t="s">
        <v>147</v>
      </c>
      <c r="E442" t="s">
        <v>136</v>
      </c>
      <c r="F442" t="str">
        <f t="shared" si="19"/>
        <v>Victoria</v>
      </c>
      <c r="G442" t="s">
        <v>45</v>
      </c>
      <c r="H442">
        <v>3175</v>
      </c>
      <c r="I442" t="s">
        <v>11</v>
      </c>
      <c r="J442" t="s">
        <v>63</v>
      </c>
      <c r="K442" t="s">
        <v>153</v>
      </c>
      <c r="L442" t="s">
        <v>16</v>
      </c>
      <c r="M442" s="5">
        <v>10</v>
      </c>
    </row>
    <row r="443" spans="1:13" x14ac:dyDescent="0.2">
      <c r="A443" s="2">
        <v>45026</v>
      </c>
      <c r="B443" s="3">
        <f t="shared" si="20"/>
        <v>2023</v>
      </c>
      <c r="C443" t="str">
        <f t="shared" si="18"/>
        <v>2022-2023</v>
      </c>
      <c r="D443" t="s">
        <v>147</v>
      </c>
      <c r="E443" t="s">
        <v>129</v>
      </c>
      <c r="F443" t="str">
        <f t="shared" si="19"/>
        <v>Tasmania</v>
      </c>
      <c r="G443" t="s">
        <v>70</v>
      </c>
      <c r="H443">
        <v>7010</v>
      </c>
      <c r="I443" t="s">
        <v>11</v>
      </c>
      <c r="J443" t="s">
        <v>71</v>
      </c>
      <c r="K443" t="s">
        <v>154</v>
      </c>
      <c r="L443" t="s">
        <v>14</v>
      </c>
      <c r="M443" s="5">
        <v>10</v>
      </c>
    </row>
    <row r="444" spans="1:13" x14ac:dyDescent="0.2">
      <c r="A444" s="2">
        <v>45273</v>
      </c>
      <c r="B444" s="3">
        <f t="shared" si="20"/>
        <v>2024</v>
      </c>
      <c r="C444" t="str">
        <f t="shared" si="18"/>
        <v>2023-2024</v>
      </c>
      <c r="D444" t="s">
        <v>147</v>
      </c>
      <c r="E444" t="s">
        <v>128</v>
      </c>
      <c r="F444" t="str">
        <f t="shared" si="19"/>
        <v>Western Australia</v>
      </c>
      <c r="G444" t="s">
        <v>48</v>
      </c>
      <c r="H444">
        <v>6027</v>
      </c>
      <c r="I444" t="s">
        <v>11</v>
      </c>
      <c r="J444" t="s">
        <v>49</v>
      </c>
      <c r="K444" t="s">
        <v>154</v>
      </c>
      <c r="L444" t="s">
        <v>14</v>
      </c>
      <c r="M444" s="5">
        <v>10</v>
      </c>
    </row>
    <row r="445" spans="1:13" x14ac:dyDescent="0.2">
      <c r="A445" s="2">
        <v>44989</v>
      </c>
      <c r="B445" s="3">
        <f t="shared" si="20"/>
        <v>2023</v>
      </c>
      <c r="C445" t="str">
        <f t="shared" si="18"/>
        <v>2022-2023</v>
      </c>
      <c r="D445" t="s">
        <v>147</v>
      </c>
      <c r="E445" t="s">
        <v>26</v>
      </c>
      <c r="F445" t="str">
        <f t="shared" si="19"/>
        <v>New South Wales</v>
      </c>
      <c r="G445" t="s">
        <v>10</v>
      </c>
      <c r="H445">
        <v>2141</v>
      </c>
      <c r="I445" t="s">
        <v>11</v>
      </c>
      <c r="J445" t="s">
        <v>27</v>
      </c>
      <c r="K445" t="s">
        <v>154</v>
      </c>
      <c r="L445" t="s">
        <v>14</v>
      </c>
      <c r="M445" s="5">
        <v>10</v>
      </c>
    </row>
    <row r="446" spans="1:13" x14ac:dyDescent="0.2">
      <c r="A446" s="2">
        <v>45406</v>
      </c>
      <c r="B446" s="3">
        <f t="shared" si="20"/>
        <v>2024</v>
      </c>
      <c r="C446" t="str">
        <f t="shared" si="18"/>
        <v>2023-2024</v>
      </c>
      <c r="D446" t="s">
        <v>147</v>
      </c>
      <c r="E446" t="s">
        <v>105</v>
      </c>
      <c r="F446" t="str">
        <f t="shared" si="19"/>
        <v>Victoria</v>
      </c>
      <c r="G446" t="s">
        <v>45</v>
      </c>
      <c r="H446">
        <v>3500</v>
      </c>
      <c r="I446" t="s">
        <v>11</v>
      </c>
      <c r="J446" t="s">
        <v>60</v>
      </c>
      <c r="K446" t="s">
        <v>154</v>
      </c>
      <c r="L446" t="s">
        <v>14</v>
      </c>
      <c r="M446" s="5">
        <v>10</v>
      </c>
    </row>
    <row r="447" spans="1:13" x14ac:dyDescent="0.2">
      <c r="A447" s="2">
        <v>45262</v>
      </c>
      <c r="B447" s="3">
        <f t="shared" si="20"/>
        <v>2024</v>
      </c>
      <c r="C447" t="str">
        <f t="shared" si="18"/>
        <v>2023-2024</v>
      </c>
      <c r="D447" t="s">
        <v>147</v>
      </c>
      <c r="E447" t="s">
        <v>31</v>
      </c>
      <c r="F447" t="str">
        <f t="shared" si="19"/>
        <v>South Australia</v>
      </c>
      <c r="G447" t="s">
        <v>32</v>
      </c>
      <c r="H447">
        <v>5168</v>
      </c>
      <c r="I447" t="s">
        <v>11</v>
      </c>
      <c r="J447" t="s">
        <v>33</v>
      </c>
      <c r="K447" t="s">
        <v>154</v>
      </c>
      <c r="L447" t="s">
        <v>14</v>
      </c>
      <c r="M447" s="5">
        <v>10</v>
      </c>
    </row>
    <row r="448" spans="1:13" x14ac:dyDescent="0.2">
      <c r="A448" s="2">
        <v>44944</v>
      </c>
      <c r="B448" s="3">
        <f t="shared" si="20"/>
        <v>2023</v>
      </c>
      <c r="C448" t="str">
        <f t="shared" si="18"/>
        <v>2022-2023</v>
      </c>
      <c r="D448" t="s">
        <v>148</v>
      </c>
      <c r="E448" t="s">
        <v>65</v>
      </c>
      <c r="F448" t="str">
        <f t="shared" si="19"/>
        <v>New South Wales</v>
      </c>
      <c r="G448" t="s">
        <v>10</v>
      </c>
      <c r="H448">
        <v>2541</v>
      </c>
      <c r="I448" t="s">
        <v>11</v>
      </c>
      <c r="J448" t="s">
        <v>58</v>
      </c>
      <c r="K448" t="s">
        <v>19</v>
      </c>
      <c r="L448" t="s">
        <v>23</v>
      </c>
      <c r="M448" s="5">
        <v>10</v>
      </c>
    </row>
    <row r="449" spans="1:13" x14ac:dyDescent="0.2">
      <c r="A449" s="2">
        <v>45029</v>
      </c>
      <c r="B449" s="3">
        <f t="shared" si="20"/>
        <v>2023</v>
      </c>
      <c r="C449" t="str">
        <f t="shared" si="18"/>
        <v>2022-2023</v>
      </c>
      <c r="D449" t="s">
        <v>147</v>
      </c>
      <c r="E449" t="s">
        <v>90</v>
      </c>
      <c r="F449" t="str">
        <f t="shared" si="19"/>
        <v>Victoria</v>
      </c>
      <c r="G449" t="s">
        <v>45</v>
      </c>
      <c r="H449">
        <v>3179</v>
      </c>
      <c r="I449" t="s">
        <v>11</v>
      </c>
      <c r="J449" t="s">
        <v>63</v>
      </c>
      <c r="K449" t="s">
        <v>149</v>
      </c>
      <c r="L449" t="s">
        <v>15</v>
      </c>
      <c r="M449" s="5">
        <v>10</v>
      </c>
    </row>
    <row r="450" spans="1:13" x14ac:dyDescent="0.2">
      <c r="A450" s="2">
        <v>45515</v>
      </c>
      <c r="B450" s="3">
        <f t="shared" si="20"/>
        <v>2025</v>
      </c>
      <c r="C450" t="str">
        <f t="shared" ref="C450:C513" si="21">IF(MONTH(A450) &gt;= 7, YEAR(A450) &amp; "-" &amp; YEAR(A450) + 1, YEAR(A450) - 1 &amp; "-" &amp; YEAR(A450))</f>
        <v>2024-2025</v>
      </c>
      <c r="D450" t="s">
        <v>147</v>
      </c>
      <c r="E450" t="s">
        <v>81</v>
      </c>
      <c r="F450" t="str">
        <f t="shared" ref="F450:F513" si="22">IF(G450="WA","Western Australia",
IF(G450="NSW","New South Wales",
IF(G450="QLD","Queensland",
IF(G450="VIC","Victoria",
IF(G450="TAS","Tasmania",
IF(G450="SA","South Australia",
IF(G450="NT","Northern Territory",
IF(G450="ACT","Australian Capital Territory",G450))))))))</f>
        <v>New South Wales</v>
      </c>
      <c r="G450" t="s">
        <v>10</v>
      </c>
      <c r="H450">
        <v>2485</v>
      </c>
      <c r="I450" t="s">
        <v>11</v>
      </c>
      <c r="J450" t="s">
        <v>68</v>
      </c>
      <c r="K450" t="s">
        <v>150</v>
      </c>
      <c r="L450" t="s">
        <v>18</v>
      </c>
      <c r="M450" s="5">
        <v>10</v>
      </c>
    </row>
    <row r="451" spans="1:13" x14ac:dyDescent="0.2">
      <c r="A451" s="2">
        <v>45481</v>
      </c>
      <c r="B451" s="3">
        <f t="shared" ref="B451:B514" si="23">IF(MONTH(A451)&gt;=7,YEAR(A451)+1,YEAR(A451))</f>
        <v>2025</v>
      </c>
      <c r="C451" t="str">
        <f t="shared" si="21"/>
        <v>2024-2025</v>
      </c>
      <c r="D451" t="s">
        <v>148</v>
      </c>
      <c r="E451" t="s">
        <v>113</v>
      </c>
      <c r="F451" t="str">
        <f t="shared" si="22"/>
        <v>Queensland</v>
      </c>
      <c r="G451" t="s">
        <v>35</v>
      </c>
      <c r="H451">
        <v>4215</v>
      </c>
      <c r="I451" t="s">
        <v>11</v>
      </c>
      <c r="J451" t="s">
        <v>104</v>
      </c>
      <c r="K451" t="s">
        <v>154</v>
      </c>
      <c r="L451" t="s">
        <v>14</v>
      </c>
      <c r="M451" s="5">
        <v>10.050000000000001</v>
      </c>
    </row>
    <row r="452" spans="1:13" x14ac:dyDescent="0.2">
      <c r="A452" s="2">
        <v>45161</v>
      </c>
      <c r="B452" s="3">
        <f t="shared" si="23"/>
        <v>2024</v>
      </c>
      <c r="C452" t="str">
        <f t="shared" si="21"/>
        <v>2023-2024</v>
      </c>
      <c r="D452" t="s">
        <v>147</v>
      </c>
      <c r="E452" t="s">
        <v>41</v>
      </c>
      <c r="F452" t="str">
        <f t="shared" si="22"/>
        <v>New South Wales</v>
      </c>
      <c r="G452" t="s">
        <v>10</v>
      </c>
      <c r="H452">
        <v>2830</v>
      </c>
      <c r="I452" t="s">
        <v>11</v>
      </c>
      <c r="J452" t="s">
        <v>25</v>
      </c>
      <c r="K452" t="s">
        <v>154</v>
      </c>
      <c r="L452" t="s">
        <v>14</v>
      </c>
      <c r="M452" s="5">
        <v>10.09</v>
      </c>
    </row>
    <row r="453" spans="1:13" x14ac:dyDescent="0.2">
      <c r="A453" s="2">
        <v>45098</v>
      </c>
      <c r="B453" s="3">
        <f t="shared" si="23"/>
        <v>2023</v>
      </c>
      <c r="C453" t="str">
        <f t="shared" si="21"/>
        <v>2022-2023</v>
      </c>
      <c r="D453" t="s">
        <v>147</v>
      </c>
      <c r="E453" t="s">
        <v>138</v>
      </c>
      <c r="F453" t="str">
        <f t="shared" si="22"/>
        <v>Queensland</v>
      </c>
      <c r="G453" t="s">
        <v>35</v>
      </c>
      <c r="H453">
        <v>4558</v>
      </c>
      <c r="I453" t="s">
        <v>11</v>
      </c>
      <c r="J453" t="s">
        <v>120</v>
      </c>
      <c r="K453" t="s">
        <v>154</v>
      </c>
      <c r="L453" t="s">
        <v>14</v>
      </c>
      <c r="M453" s="5">
        <v>10.25</v>
      </c>
    </row>
    <row r="454" spans="1:13" x14ac:dyDescent="0.2">
      <c r="A454" s="2">
        <v>45013</v>
      </c>
      <c r="B454" s="3">
        <f t="shared" si="23"/>
        <v>2023</v>
      </c>
      <c r="C454" t="str">
        <f t="shared" si="21"/>
        <v>2022-2023</v>
      </c>
      <c r="D454" t="s">
        <v>147</v>
      </c>
      <c r="E454" t="s">
        <v>106</v>
      </c>
      <c r="F454" t="str">
        <f t="shared" si="22"/>
        <v>Victoria</v>
      </c>
      <c r="G454" t="s">
        <v>45</v>
      </c>
      <c r="H454">
        <v>3915</v>
      </c>
      <c r="I454" t="s">
        <v>11</v>
      </c>
      <c r="J454" t="s">
        <v>55</v>
      </c>
      <c r="K454" t="s">
        <v>19</v>
      </c>
      <c r="L454" t="s">
        <v>23</v>
      </c>
      <c r="M454" s="5">
        <v>10.5</v>
      </c>
    </row>
    <row r="455" spans="1:13" x14ac:dyDescent="0.2">
      <c r="A455" s="2">
        <v>45438</v>
      </c>
      <c r="B455" s="3">
        <f t="shared" si="23"/>
        <v>2024</v>
      </c>
      <c r="C455" t="str">
        <f t="shared" si="21"/>
        <v>2023-2024</v>
      </c>
      <c r="D455" t="s">
        <v>147</v>
      </c>
      <c r="E455" t="s">
        <v>65</v>
      </c>
      <c r="F455" t="str">
        <f t="shared" si="22"/>
        <v>New South Wales</v>
      </c>
      <c r="G455" t="s">
        <v>10</v>
      </c>
      <c r="H455">
        <v>2541</v>
      </c>
      <c r="I455" t="s">
        <v>11</v>
      </c>
      <c r="J455" t="s">
        <v>58</v>
      </c>
      <c r="K455" t="s">
        <v>152</v>
      </c>
      <c r="L455" t="s">
        <v>13</v>
      </c>
      <c r="M455" s="5">
        <v>10.5</v>
      </c>
    </row>
    <row r="456" spans="1:13" x14ac:dyDescent="0.2">
      <c r="A456" s="2">
        <v>45202</v>
      </c>
      <c r="B456" s="3">
        <f t="shared" si="23"/>
        <v>2024</v>
      </c>
      <c r="C456" t="str">
        <f t="shared" si="21"/>
        <v>2023-2024</v>
      </c>
      <c r="D456" t="s">
        <v>147</v>
      </c>
      <c r="E456" t="s">
        <v>109</v>
      </c>
      <c r="F456" t="str">
        <f t="shared" si="22"/>
        <v>New South Wales</v>
      </c>
      <c r="G456" t="s">
        <v>10</v>
      </c>
      <c r="H456">
        <v>2480</v>
      </c>
      <c r="I456" t="s">
        <v>11</v>
      </c>
      <c r="J456" t="s">
        <v>68</v>
      </c>
      <c r="K456" t="s">
        <v>149</v>
      </c>
      <c r="L456" t="s">
        <v>15</v>
      </c>
      <c r="M456" s="5">
        <v>10.65</v>
      </c>
    </row>
    <row r="457" spans="1:13" x14ac:dyDescent="0.2">
      <c r="A457" s="2">
        <v>45285</v>
      </c>
      <c r="B457" s="3">
        <f t="shared" si="23"/>
        <v>2024</v>
      </c>
      <c r="C457" t="str">
        <f t="shared" si="21"/>
        <v>2023-2024</v>
      </c>
      <c r="D457" t="s">
        <v>147</v>
      </c>
      <c r="E457" t="s">
        <v>89</v>
      </c>
      <c r="F457" t="str">
        <f t="shared" si="22"/>
        <v>Queensland</v>
      </c>
      <c r="G457" t="s">
        <v>35</v>
      </c>
      <c r="H457">
        <v>4655</v>
      </c>
      <c r="I457" t="s">
        <v>11</v>
      </c>
      <c r="J457" t="s">
        <v>51</v>
      </c>
      <c r="K457" t="s">
        <v>150</v>
      </c>
      <c r="L457" t="s">
        <v>18</v>
      </c>
      <c r="M457" s="5">
        <v>10.7</v>
      </c>
    </row>
    <row r="458" spans="1:13" x14ac:dyDescent="0.2">
      <c r="A458" s="2">
        <v>45352</v>
      </c>
      <c r="B458" s="3">
        <f t="shared" si="23"/>
        <v>2024</v>
      </c>
      <c r="C458" t="str">
        <f t="shared" si="21"/>
        <v>2023-2024</v>
      </c>
      <c r="D458" t="s">
        <v>148</v>
      </c>
      <c r="E458" t="s">
        <v>24</v>
      </c>
      <c r="F458" t="str">
        <f t="shared" si="22"/>
        <v>New South Wales</v>
      </c>
      <c r="G458" t="s">
        <v>10</v>
      </c>
      <c r="H458">
        <v>2795</v>
      </c>
      <c r="I458" t="s">
        <v>11</v>
      </c>
      <c r="J458" t="s">
        <v>25</v>
      </c>
      <c r="K458" t="s">
        <v>155</v>
      </c>
      <c r="L458" t="s">
        <v>20</v>
      </c>
      <c r="M458" s="5">
        <v>10.78</v>
      </c>
    </row>
    <row r="459" spans="1:13" x14ac:dyDescent="0.2">
      <c r="A459" s="2">
        <v>44942</v>
      </c>
      <c r="B459" s="3">
        <f t="shared" si="23"/>
        <v>2023</v>
      </c>
      <c r="C459" t="str">
        <f t="shared" si="21"/>
        <v>2022-2023</v>
      </c>
      <c r="D459" t="s">
        <v>148</v>
      </c>
      <c r="E459" t="s">
        <v>109</v>
      </c>
      <c r="F459" t="str">
        <f t="shared" si="22"/>
        <v>New South Wales</v>
      </c>
      <c r="G459" t="s">
        <v>10</v>
      </c>
      <c r="H459">
        <v>2480</v>
      </c>
      <c r="I459" t="s">
        <v>11</v>
      </c>
      <c r="J459" t="s">
        <v>68</v>
      </c>
      <c r="K459" t="s">
        <v>154</v>
      </c>
      <c r="L459" t="s">
        <v>14</v>
      </c>
      <c r="M459" s="5">
        <v>10.8</v>
      </c>
    </row>
    <row r="460" spans="1:13" x14ac:dyDescent="0.2">
      <c r="A460" s="2">
        <v>45084</v>
      </c>
      <c r="B460" s="3">
        <f t="shared" si="23"/>
        <v>2023</v>
      </c>
      <c r="C460" t="str">
        <f t="shared" si="21"/>
        <v>2022-2023</v>
      </c>
      <c r="D460" t="s">
        <v>147</v>
      </c>
      <c r="E460" t="s">
        <v>65</v>
      </c>
      <c r="F460" t="str">
        <f t="shared" si="22"/>
        <v>New South Wales</v>
      </c>
      <c r="G460" t="s">
        <v>10</v>
      </c>
      <c r="H460">
        <v>2541</v>
      </c>
      <c r="I460" t="s">
        <v>11</v>
      </c>
      <c r="J460" t="s">
        <v>58</v>
      </c>
      <c r="K460" t="s">
        <v>154</v>
      </c>
      <c r="L460" t="s">
        <v>14</v>
      </c>
      <c r="M460" s="5">
        <v>10.9</v>
      </c>
    </row>
    <row r="461" spans="1:13" x14ac:dyDescent="0.2">
      <c r="A461" s="2">
        <v>45325</v>
      </c>
      <c r="B461" s="3">
        <f t="shared" si="23"/>
        <v>2024</v>
      </c>
      <c r="C461" t="str">
        <f t="shared" si="21"/>
        <v>2023-2024</v>
      </c>
      <c r="D461" t="s">
        <v>147</v>
      </c>
      <c r="E461" t="s">
        <v>86</v>
      </c>
      <c r="F461" t="str">
        <f t="shared" si="22"/>
        <v>New South Wales</v>
      </c>
      <c r="G461" t="s">
        <v>10</v>
      </c>
      <c r="H461">
        <v>2064</v>
      </c>
      <c r="I461" t="s">
        <v>11</v>
      </c>
      <c r="J461" t="s">
        <v>12</v>
      </c>
      <c r="K461" t="s">
        <v>152</v>
      </c>
      <c r="L461" t="s">
        <v>13</v>
      </c>
      <c r="M461" s="5">
        <v>10.98</v>
      </c>
    </row>
    <row r="462" spans="1:13" x14ac:dyDescent="0.2">
      <c r="A462" s="2">
        <v>45272</v>
      </c>
      <c r="B462" s="3">
        <f t="shared" si="23"/>
        <v>2024</v>
      </c>
      <c r="C462" t="str">
        <f t="shared" si="21"/>
        <v>2023-2024</v>
      </c>
      <c r="D462" t="s">
        <v>148</v>
      </c>
      <c r="E462" t="s">
        <v>116</v>
      </c>
      <c r="F462" t="str">
        <f t="shared" si="22"/>
        <v>Western Australia</v>
      </c>
      <c r="G462" t="s">
        <v>48</v>
      </c>
      <c r="H462">
        <v>6725</v>
      </c>
      <c r="I462" t="s">
        <v>11</v>
      </c>
      <c r="J462" t="s">
        <v>77</v>
      </c>
      <c r="K462" t="s">
        <v>150</v>
      </c>
      <c r="L462" t="s">
        <v>18</v>
      </c>
      <c r="M462" s="5">
        <v>10.98</v>
      </c>
    </row>
    <row r="463" spans="1:13" x14ac:dyDescent="0.2">
      <c r="A463" s="2">
        <v>45299</v>
      </c>
      <c r="B463" s="3">
        <f t="shared" si="23"/>
        <v>2024</v>
      </c>
      <c r="C463" t="str">
        <f t="shared" si="21"/>
        <v>2023-2024</v>
      </c>
      <c r="D463" t="s">
        <v>147</v>
      </c>
      <c r="E463" t="s">
        <v>87</v>
      </c>
      <c r="F463" t="str">
        <f t="shared" si="22"/>
        <v>New South Wales</v>
      </c>
      <c r="G463" t="s">
        <v>10</v>
      </c>
      <c r="H463">
        <v>2790</v>
      </c>
      <c r="I463" t="s">
        <v>11</v>
      </c>
      <c r="J463" t="s">
        <v>25</v>
      </c>
      <c r="K463" t="s">
        <v>19</v>
      </c>
      <c r="L463" t="s">
        <v>23</v>
      </c>
      <c r="M463" s="5">
        <v>10.98</v>
      </c>
    </row>
    <row r="464" spans="1:13" x14ac:dyDescent="0.2">
      <c r="A464" s="2">
        <v>45405</v>
      </c>
      <c r="B464" s="3">
        <f t="shared" si="23"/>
        <v>2024</v>
      </c>
      <c r="C464" t="str">
        <f t="shared" si="21"/>
        <v>2023-2024</v>
      </c>
      <c r="D464" t="s">
        <v>148</v>
      </c>
      <c r="E464" t="s">
        <v>37</v>
      </c>
      <c r="F464" t="str">
        <f t="shared" si="22"/>
        <v>South Australia</v>
      </c>
      <c r="G464" t="s">
        <v>32</v>
      </c>
      <c r="H464">
        <v>5607</v>
      </c>
      <c r="I464" t="s">
        <v>11</v>
      </c>
      <c r="J464" t="s">
        <v>38</v>
      </c>
      <c r="K464" t="s">
        <v>155</v>
      </c>
      <c r="L464" t="s">
        <v>20</v>
      </c>
      <c r="M464" s="5">
        <v>10.98</v>
      </c>
    </row>
    <row r="465" spans="1:13" x14ac:dyDescent="0.2">
      <c r="A465" s="2">
        <v>45104</v>
      </c>
      <c r="B465" s="3">
        <f t="shared" si="23"/>
        <v>2023</v>
      </c>
      <c r="C465" t="str">
        <f t="shared" si="21"/>
        <v>2022-2023</v>
      </c>
      <c r="D465" t="s">
        <v>147</v>
      </c>
      <c r="E465" t="s">
        <v>121</v>
      </c>
      <c r="F465" t="str">
        <f t="shared" si="22"/>
        <v>Queensland</v>
      </c>
      <c r="G465" t="s">
        <v>35</v>
      </c>
      <c r="H465">
        <v>4700</v>
      </c>
      <c r="I465" t="s">
        <v>11</v>
      </c>
      <c r="J465" t="s">
        <v>51</v>
      </c>
      <c r="K465" t="s">
        <v>149</v>
      </c>
      <c r="L465" t="s">
        <v>15</v>
      </c>
      <c r="M465" s="5">
        <v>10.98</v>
      </c>
    </row>
    <row r="466" spans="1:13" x14ac:dyDescent="0.2">
      <c r="A466" s="2">
        <v>45629</v>
      </c>
      <c r="B466" s="3">
        <f t="shared" si="23"/>
        <v>2025</v>
      </c>
      <c r="C466" t="str">
        <f t="shared" si="21"/>
        <v>2024-2025</v>
      </c>
      <c r="D466" t="s">
        <v>148</v>
      </c>
      <c r="E466" t="s">
        <v>9</v>
      </c>
      <c r="F466" t="str">
        <f t="shared" si="22"/>
        <v>New South Wales</v>
      </c>
      <c r="G466" t="s">
        <v>10</v>
      </c>
      <c r="H466">
        <v>2067</v>
      </c>
      <c r="I466" t="s">
        <v>11</v>
      </c>
      <c r="J466" t="s">
        <v>12</v>
      </c>
      <c r="K466" t="s">
        <v>149</v>
      </c>
      <c r="L466" t="s">
        <v>15</v>
      </c>
      <c r="M466" s="5">
        <v>10.99</v>
      </c>
    </row>
    <row r="467" spans="1:13" x14ac:dyDescent="0.2">
      <c r="A467" s="2">
        <v>44968</v>
      </c>
      <c r="B467" s="3">
        <f t="shared" si="23"/>
        <v>2023</v>
      </c>
      <c r="C467" t="str">
        <f t="shared" si="21"/>
        <v>2022-2023</v>
      </c>
      <c r="D467" t="s">
        <v>147</v>
      </c>
      <c r="E467" t="s">
        <v>131</v>
      </c>
      <c r="F467" t="str">
        <f t="shared" si="22"/>
        <v>Western Australia</v>
      </c>
      <c r="G467" t="s">
        <v>48</v>
      </c>
      <c r="H467">
        <v>6530</v>
      </c>
      <c r="I467" t="s">
        <v>11</v>
      </c>
      <c r="J467" t="s">
        <v>77</v>
      </c>
      <c r="K467" t="s">
        <v>151</v>
      </c>
      <c r="L467" t="s">
        <v>21</v>
      </c>
      <c r="M467" s="5">
        <v>10.99</v>
      </c>
    </row>
    <row r="468" spans="1:13" x14ac:dyDescent="0.2">
      <c r="A468" s="2">
        <v>45117</v>
      </c>
      <c r="B468" s="3">
        <f t="shared" si="23"/>
        <v>2024</v>
      </c>
      <c r="C468" t="str">
        <f t="shared" si="21"/>
        <v>2023-2024</v>
      </c>
      <c r="D468" t="s">
        <v>147</v>
      </c>
      <c r="E468" t="s">
        <v>86</v>
      </c>
      <c r="F468" t="str">
        <f t="shared" si="22"/>
        <v>New South Wales</v>
      </c>
      <c r="G468" t="s">
        <v>10</v>
      </c>
      <c r="H468">
        <v>2064</v>
      </c>
      <c r="I468" t="s">
        <v>11</v>
      </c>
      <c r="J468" t="s">
        <v>12</v>
      </c>
      <c r="K468" t="s">
        <v>19</v>
      </c>
      <c r="L468" t="s">
        <v>23</v>
      </c>
      <c r="M468" s="5">
        <v>11</v>
      </c>
    </row>
    <row r="469" spans="1:13" x14ac:dyDescent="0.2">
      <c r="A469" s="2">
        <v>45046</v>
      </c>
      <c r="B469" s="3">
        <f t="shared" si="23"/>
        <v>2023</v>
      </c>
      <c r="C469" t="str">
        <f t="shared" si="21"/>
        <v>2022-2023</v>
      </c>
      <c r="D469" t="s">
        <v>147</v>
      </c>
      <c r="E469" t="s">
        <v>125</v>
      </c>
      <c r="F469" t="str">
        <f t="shared" si="22"/>
        <v>Victoria</v>
      </c>
      <c r="G469" t="s">
        <v>45</v>
      </c>
      <c r="H469">
        <v>3400</v>
      </c>
      <c r="I469" t="s">
        <v>11</v>
      </c>
      <c r="J469" t="s">
        <v>60</v>
      </c>
      <c r="K469" t="s">
        <v>154</v>
      </c>
      <c r="L469" t="s">
        <v>14</v>
      </c>
      <c r="M469" s="5">
        <v>11</v>
      </c>
    </row>
    <row r="470" spans="1:13" x14ac:dyDescent="0.2">
      <c r="A470" s="2">
        <v>45316</v>
      </c>
      <c r="B470" s="3">
        <f t="shared" si="23"/>
        <v>2024</v>
      </c>
      <c r="C470" t="str">
        <f t="shared" si="21"/>
        <v>2023-2024</v>
      </c>
      <c r="D470" t="s">
        <v>148</v>
      </c>
      <c r="E470" t="s">
        <v>141</v>
      </c>
      <c r="F470" t="str">
        <f t="shared" si="22"/>
        <v>Western Australia</v>
      </c>
      <c r="G470" t="s">
        <v>48</v>
      </c>
      <c r="H470">
        <v>6052</v>
      </c>
      <c r="I470" t="s">
        <v>11</v>
      </c>
      <c r="J470" t="s">
        <v>49</v>
      </c>
      <c r="K470" t="s">
        <v>150</v>
      </c>
      <c r="L470" t="s">
        <v>18</v>
      </c>
      <c r="M470" s="5">
        <v>11</v>
      </c>
    </row>
    <row r="471" spans="1:13" x14ac:dyDescent="0.2">
      <c r="A471" s="2">
        <v>45374</v>
      </c>
      <c r="B471" s="3">
        <f t="shared" si="23"/>
        <v>2024</v>
      </c>
      <c r="C471" t="str">
        <f t="shared" si="21"/>
        <v>2023-2024</v>
      </c>
      <c r="D471" t="s">
        <v>147</v>
      </c>
      <c r="E471" t="s">
        <v>66</v>
      </c>
      <c r="F471" t="str">
        <f t="shared" si="22"/>
        <v>South Australia</v>
      </c>
      <c r="G471" t="s">
        <v>32</v>
      </c>
      <c r="H471">
        <v>5169</v>
      </c>
      <c r="I471" t="s">
        <v>11</v>
      </c>
      <c r="J471" t="s">
        <v>33</v>
      </c>
      <c r="K471" t="s">
        <v>154</v>
      </c>
      <c r="L471" t="s">
        <v>14</v>
      </c>
      <c r="M471" s="5">
        <v>11</v>
      </c>
    </row>
    <row r="472" spans="1:13" x14ac:dyDescent="0.2">
      <c r="A472" s="2">
        <v>45078</v>
      </c>
      <c r="B472" s="3">
        <f t="shared" si="23"/>
        <v>2023</v>
      </c>
      <c r="C472" t="str">
        <f t="shared" si="21"/>
        <v>2022-2023</v>
      </c>
      <c r="D472" t="s">
        <v>147</v>
      </c>
      <c r="E472" t="s">
        <v>132</v>
      </c>
      <c r="F472" t="str">
        <f t="shared" si="22"/>
        <v>New South Wales</v>
      </c>
      <c r="G472" t="s">
        <v>10</v>
      </c>
      <c r="H472">
        <v>2800</v>
      </c>
      <c r="I472" t="s">
        <v>11</v>
      </c>
      <c r="J472" t="s">
        <v>25</v>
      </c>
      <c r="K472" t="s">
        <v>150</v>
      </c>
      <c r="L472" t="s">
        <v>18</v>
      </c>
      <c r="M472" s="5">
        <v>11.000000000000002</v>
      </c>
    </row>
    <row r="473" spans="1:13" x14ac:dyDescent="0.2">
      <c r="A473" s="2">
        <v>45581</v>
      </c>
      <c r="B473" s="3">
        <f t="shared" si="23"/>
        <v>2025</v>
      </c>
      <c r="C473" t="str">
        <f t="shared" si="21"/>
        <v>2024-2025</v>
      </c>
      <c r="D473" t="s">
        <v>148</v>
      </c>
      <c r="E473" t="s">
        <v>114</v>
      </c>
      <c r="F473" t="str">
        <f t="shared" si="22"/>
        <v>Victoria</v>
      </c>
      <c r="G473" t="s">
        <v>45</v>
      </c>
      <c r="H473">
        <v>3551</v>
      </c>
      <c r="I473" t="s">
        <v>11</v>
      </c>
      <c r="J473" t="s">
        <v>60</v>
      </c>
      <c r="K473" t="s">
        <v>154</v>
      </c>
      <c r="L473" t="s">
        <v>14</v>
      </c>
      <c r="M473" s="5">
        <v>11.32</v>
      </c>
    </row>
    <row r="474" spans="1:13" x14ac:dyDescent="0.2">
      <c r="A474" s="2">
        <v>45284</v>
      </c>
      <c r="B474" s="3">
        <f t="shared" si="23"/>
        <v>2024</v>
      </c>
      <c r="C474" t="str">
        <f t="shared" si="21"/>
        <v>2023-2024</v>
      </c>
      <c r="D474" t="s">
        <v>147</v>
      </c>
      <c r="E474" t="s">
        <v>140</v>
      </c>
      <c r="F474" t="str">
        <f t="shared" si="22"/>
        <v>Tasmania</v>
      </c>
      <c r="G474" t="s">
        <v>70</v>
      </c>
      <c r="H474">
        <v>7320</v>
      </c>
      <c r="I474" t="s">
        <v>11</v>
      </c>
      <c r="J474" t="s">
        <v>71</v>
      </c>
      <c r="K474" t="s">
        <v>154</v>
      </c>
      <c r="L474" t="s">
        <v>14</v>
      </c>
      <c r="M474" s="5">
        <v>11.5</v>
      </c>
    </row>
    <row r="475" spans="1:13" x14ac:dyDescent="0.2">
      <c r="A475" s="2">
        <v>45502</v>
      </c>
      <c r="B475" s="3">
        <f t="shared" si="23"/>
        <v>2025</v>
      </c>
      <c r="C475" t="str">
        <f t="shared" si="21"/>
        <v>2024-2025</v>
      </c>
      <c r="D475" t="s">
        <v>147</v>
      </c>
      <c r="E475" t="s">
        <v>90</v>
      </c>
      <c r="F475" t="str">
        <f t="shared" si="22"/>
        <v>Victoria</v>
      </c>
      <c r="G475" t="s">
        <v>45</v>
      </c>
      <c r="H475">
        <v>3179</v>
      </c>
      <c r="I475" t="s">
        <v>11</v>
      </c>
      <c r="J475" t="s">
        <v>63</v>
      </c>
      <c r="K475" t="s">
        <v>154</v>
      </c>
      <c r="L475" t="s">
        <v>14</v>
      </c>
      <c r="M475" s="5">
        <v>11.5</v>
      </c>
    </row>
    <row r="476" spans="1:13" x14ac:dyDescent="0.2">
      <c r="A476" s="2">
        <v>45134</v>
      </c>
      <c r="B476" s="3">
        <f t="shared" si="23"/>
        <v>2024</v>
      </c>
      <c r="C476" t="str">
        <f t="shared" si="21"/>
        <v>2023-2024</v>
      </c>
      <c r="D476" t="s">
        <v>147</v>
      </c>
      <c r="E476" t="s">
        <v>73</v>
      </c>
      <c r="F476" t="str">
        <f t="shared" si="22"/>
        <v>Victoria</v>
      </c>
      <c r="G476" t="s">
        <v>45</v>
      </c>
      <c r="H476">
        <v>3136</v>
      </c>
      <c r="I476" t="s">
        <v>11</v>
      </c>
      <c r="J476" t="s">
        <v>63</v>
      </c>
      <c r="K476" t="s">
        <v>154</v>
      </c>
      <c r="L476" t="s">
        <v>14</v>
      </c>
      <c r="M476" s="5">
        <v>11.6</v>
      </c>
    </row>
    <row r="477" spans="1:13" x14ac:dyDescent="0.2">
      <c r="A477" s="2">
        <v>45611</v>
      </c>
      <c r="B477" s="3">
        <f t="shared" si="23"/>
        <v>2025</v>
      </c>
      <c r="C477" t="str">
        <f t="shared" si="21"/>
        <v>2024-2025</v>
      </c>
      <c r="D477" t="s">
        <v>147</v>
      </c>
      <c r="E477" t="s">
        <v>136</v>
      </c>
      <c r="F477" t="str">
        <f t="shared" si="22"/>
        <v>Victoria</v>
      </c>
      <c r="G477" t="s">
        <v>45</v>
      </c>
      <c r="H477">
        <v>3175</v>
      </c>
      <c r="I477" t="s">
        <v>11</v>
      </c>
      <c r="J477" t="s">
        <v>63</v>
      </c>
      <c r="K477" t="s">
        <v>157</v>
      </c>
      <c r="L477" t="s">
        <v>22</v>
      </c>
      <c r="M477" s="5">
        <v>11.61</v>
      </c>
    </row>
    <row r="478" spans="1:13" x14ac:dyDescent="0.2">
      <c r="A478" s="2">
        <v>45254</v>
      </c>
      <c r="B478" s="3">
        <f t="shared" si="23"/>
        <v>2024</v>
      </c>
      <c r="C478" t="str">
        <f t="shared" si="21"/>
        <v>2023-2024</v>
      </c>
      <c r="D478" t="s">
        <v>148</v>
      </c>
      <c r="E478" t="s">
        <v>137</v>
      </c>
      <c r="F478" t="str">
        <f t="shared" si="22"/>
        <v>New South Wales</v>
      </c>
      <c r="G478" t="s">
        <v>10</v>
      </c>
      <c r="H478">
        <v>2031</v>
      </c>
      <c r="I478" t="s">
        <v>11</v>
      </c>
      <c r="J478" t="s">
        <v>12</v>
      </c>
      <c r="K478" t="s">
        <v>149</v>
      </c>
      <c r="L478" t="s">
        <v>15</v>
      </c>
      <c r="M478" s="5">
        <v>11.76</v>
      </c>
    </row>
    <row r="479" spans="1:13" x14ac:dyDescent="0.2">
      <c r="A479" s="2">
        <v>45587</v>
      </c>
      <c r="B479" s="3">
        <f t="shared" si="23"/>
        <v>2025</v>
      </c>
      <c r="C479" t="str">
        <f t="shared" si="21"/>
        <v>2024-2025</v>
      </c>
      <c r="D479" t="s">
        <v>148</v>
      </c>
      <c r="E479" t="s">
        <v>9</v>
      </c>
      <c r="F479" t="str">
        <f t="shared" si="22"/>
        <v>New South Wales</v>
      </c>
      <c r="G479" t="s">
        <v>10</v>
      </c>
      <c r="H479">
        <v>2067</v>
      </c>
      <c r="I479" t="s">
        <v>11</v>
      </c>
      <c r="J479" t="s">
        <v>12</v>
      </c>
      <c r="K479" t="s">
        <v>152</v>
      </c>
      <c r="L479" t="s">
        <v>13</v>
      </c>
      <c r="M479" s="5">
        <v>11.92</v>
      </c>
    </row>
    <row r="480" spans="1:13" x14ac:dyDescent="0.2">
      <c r="A480" s="2">
        <v>45384</v>
      </c>
      <c r="B480" s="3">
        <f t="shared" si="23"/>
        <v>2024</v>
      </c>
      <c r="C480" t="str">
        <f t="shared" si="21"/>
        <v>2023-2024</v>
      </c>
      <c r="D480" t="s">
        <v>148</v>
      </c>
      <c r="E480" t="s">
        <v>79</v>
      </c>
      <c r="F480" t="str">
        <f t="shared" si="22"/>
        <v>Australian Capital Territory</v>
      </c>
      <c r="G480" t="s">
        <v>80</v>
      </c>
      <c r="H480">
        <v>2617</v>
      </c>
      <c r="I480" t="s">
        <v>11</v>
      </c>
      <c r="J480" t="s">
        <v>58</v>
      </c>
      <c r="K480" t="s">
        <v>154</v>
      </c>
      <c r="L480" t="s">
        <v>14</v>
      </c>
      <c r="M480" s="5">
        <v>11.96</v>
      </c>
    </row>
    <row r="481" spans="1:13" x14ac:dyDescent="0.2">
      <c r="A481" s="2">
        <v>45440</v>
      </c>
      <c r="B481" s="3">
        <f t="shared" si="23"/>
        <v>2024</v>
      </c>
      <c r="C481" t="str">
        <f t="shared" si="21"/>
        <v>2023-2024</v>
      </c>
      <c r="D481" t="s">
        <v>147</v>
      </c>
      <c r="E481" t="s">
        <v>143</v>
      </c>
      <c r="F481" t="str">
        <f t="shared" si="22"/>
        <v>New South Wales</v>
      </c>
      <c r="G481" t="s">
        <v>10</v>
      </c>
      <c r="H481">
        <v>2154</v>
      </c>
      <c r="I481" t="s">
        <v>11</v>
      </c>
      <c r="J481" t="s">
        <v>27</v>
      </c>
      <c r="K481" t="s">
        <v>154</v>
      </c>
      <c r="L481" t="s">
        <v>14</v>
      </c>
      <c r="M481" s="5">
        <v>11.96</v>
      </c>
    </row>
    <row r="482" spans="1:13" x14ac:dyDescent="0.2">
      <c r="A482" s="2">
        <v>44987</v>
      </c>
      <c r="B482" s="3">
        <f t="shared" si="23"/>
        <v>2023</v>
      </c>
      <c r="C482" t="str">
        <f t="shared" si="21"/>
        <v>2022-2023</v>
      </c>
      <c r="D482" t="s">
        <v>148</v>
      </c>
      <c r="E482" t="s">
        <v>103</v>
      </c>
      <c r="F482" t="str">
        <f t="shared" si="22"/>
        <v>Queensland</v>
      </c>
      <c r="G482" t="s">
        <v>35</v>
      </c>
      <c r="H482">
        <v>4509</v>
      </c>
      <c r="I482" t="s">
        <v>11</v>
      </c>
      <c r="J482" t="s">
        <v>104</v>
      </c>
      <c r="K482" t="s">
        <v>155</v>
      </c>
      <c r="L482" t="s">
        <v>20</v>
      </c>
      <c r="M482" s="5">
        <v>11.96</v>
      </c>
    </row>
    <row r="483" spans="1:13" x14ac:dyDescent="0.2">
      <c r="A483" s="2">
        <v>45283</v>
      </c>
      <c r="B483" s="3">
        <f t="shared" si="23"/>
        <v>2024</v>
      </c>
      <c r="C483" t="str">
        <f t="shared" si="21"/>
        <v>2023-2024</v>
      </c>
      <c r="D483" t="s">
        <v>148</v>
      </c>
      <c r="E483" t="s">
        <v>37</v>
      </c>
      <c r="F483" t="str">
        <f t="shared" si="22"/>
        <v>South Australia</v>
      </c>
      <c r="G483" t="s">
        <v>32</v>
      </c>
      <c r="H483">
        <v>5607</v>
      </c>
      <c r="I483" t="s">
        <v>11</v>
      </c>
      <c r="J483" t="s">
        <v>38</v>
      </c>
      <c r="K483" t="s">
        <v>156</v>
      </c>
      <c r="L483" t="s">
        <v>17</v>
      </c>
      <c r="M483" s="5">
        <v>11.96</v>
      </c>
    </row>
    <row r="484" spans="1:13" x14ac:dyDescent="0.2">
      <c r="A484" s="2">
        <v>44973</v>
      </c>
      <c r="B484" s="3">
        <f t="shared" si="23"/>
        <v>2023</v>
      </c>
      <c r="C484" t="str">
        <f t="shared" si="21"/>
        <v>2022-2023</v>
      </c>
      <c r="D484" t="s">
        <v>147</v>
      </c>
      <c r="E484" t="s">
        <v>96</v>
      </c>
      <c r="F484" t="str">
        <f t="shared" si="22"/>
        <v>Western Australia</v>
      </c>
      <c r="G484" t="s">
        <v>48</v>
      </c>
      <c r="H484">
        <v>6330</v>
      </c>
      <c r="I484" t="s">
        <v>11</v>
      </c>
      <c r="J484" t="s">
        <v>94</v>
      </c>
      <c r="K484" t="s">
        <v>156</v>
      </c>
      <c r="L484" t="s">
        <v>17</v>
      </c>
      <c r="M484" s="5">
        <v>11.97</v>
      </c>
    </row>
    <row r="485" spans="1:13" x14ac:dyDescent="0.2">
      <c r="A485" s="2">
        <v>45242</v>
      </c>
      <c r="B485" s="3">
        <f t="shared" si="23"/>
        <v>2024</v>
      </c>
      <c r="C485" t="str">
        <f t="shared" si="21"/>
        <v>2023-2024</v>
      </c>
      <c r="D485" t="s">
        <v>147</v>
      </c>
      <c r="E485" t="s">
        <v>79</v>
      </c>
      <c r="F485" t="str">
        <f t="shared" si="22"/>
        <v>Australian Capital Territory</v>
      </c>
      <c r="G485" t="s">
        <v>80</v>
      </c>
      <c r="H485">
        <v>2617</v>
      </c>
      <c r="I485" t="s">
        <v>11</v>
      </c>
      <c r="J485" t="s">
        <v>58</v>
      </c>
      <c r="K485" t="s">
        <v>155</v>
      </c>
      <c r="L485" t="s">
        <v>20</v>
      </c>
      <c r="M485" s="5">
        <v>11.97</v>
      </c>
    </row>
    <row r="486" spans="1:13" x14ac:dyDescent="0.2">
      <c r="A486" s="2">
        <v>45251</v>
      </c>
      <c r="B486" s="3">
        <f t="shared" si="23"/>
        <v>2024</v>
      </c>
      <c r="C486" t="str">
        <f t="shared" si="21"/>
        <v>2023-2024</v>
      </c>
      <c r="D486" t="s">
        <v>147</v>
      </c>
      <c r="E486" t="s">
        <v>79</v>
      </c>
      <c r="F486" t="str">
        <f t="shared" si="22"/>
        <v>Australian Capital Territory</v>
      </c>
      <c r="G486" t="s">
        <v>80</v>
      </c>
      <c r="H486">
        <v>2617</v>
      </c>
      <c r="I486" t="s">
        <v>11</v>
      </c>
      <c r="J486" t="s">
        <v>58</v>
      </c>
      <c r="K486" t="s">
        <v>149</v>
      </c>
      <c r="L486" t="s">
        <v>15</v>
      </c>
      <c r="M486" s="5">
        <v>11.97</v>
      </c>
    </row>
    <row r="487" spans="1:13" x14ac:dyDescent="0.2">
      <c r="A487" s="2">
        <v>45349</v>
      </c>
      <c r="B487" s="3">
        <f t="shared" si="23"/>
        <v>2024</v>
      </c>
      <c r="C487" t="str">
        <f t="shared" si="21"/>
        <v>2023-2024</v>
      </c>
      <c r="D487" t="s">
        <v>147</v>
      </c>
      <c r="E487" t="s">
        <v>135</v>
      </c>
      <c r="F487" t="str">
        <f t="shared" si="22"/>
        <v>Victoria</v>
      </c>
      <c r="G487" t="s">
        <v>45</v>
      </c>
      <c r="H487">
        <v>3550</v>
      </c>
      <c r="I487" t="s">
        <v>11</v>
      </c>
      <c r="J487" t="s">
        <v>60</v>
      </c>
      <c r="K487" t="s">
        <v>156</v>
      </c>
      <c r="L487" t="s">
        <v>17</v>
      </c>
      <c r="M487" s="5">
        <v>11.97</v>
      </c>
    </row>
    <row r="488" spans="1:13" x14ac:dyDescent="0.2">
      <c r="A488" s="2">
        <v>45337</v>
      </c>
      <c r="B488" s="3">
        <f t="shared" si="23"/>
        <v>2024</v>
      </c>
      <c r="C488" t="str">
        <f t="shared" si="21"/>
        <v>2023-2024</v>
      </c>
      <c r="D488" t="s">
        <v>148</v>
      </c>
      <c r="E488" t="s">
        <v>102</v>
      </c>
      <c r="F488" t="str">
        <f t="shared" si="22"/>
        <v>Queensland</v>
      </c>
      <c r="G488" t="s">
        <v>35</v>
      </c>
      <c r="H488">
        <v>4870</v>
      </c>
      <c r="I488" t="s">
        <v>11</v>
      </c>
      <c r="J488" t="s">
        <v>36</v>
      </c>
      <c r="K488" t="s">
        <v>155</v>
      </c>
      <c r="L488" t="s">
        <v>20</v>
      </c>
      <c r="M488" s="5">
        <v>11.97</v>
      </c>
    </row>
    <row r="489" spans="1:13" x14ac:dyDescent="0.2">
      <c r="A489" s="2">
        <v>45554</v>
      </c>
      <c r="B489" s="3">
        <f t="shared" si="23"/>
        <v>2025</v>
      </c>
      <c r="C489" t="str">
        <f t="shared" si="21"/>
        <v>2024-2025</v>
      </c>
      <c r="D489" t="s">
        <v>147</v>
      </c>
      <c r="E489" t="s">
        <v>54</v>
      </c>
      <c r="F489" t="str">
        <f t="shared" si="22"/>
        <v>Victoria</v>
      </c>
      <c r="G489" t="s">
        <v>45</v>
      </c>
      <c r="H489">
        <v>3977</v>
      </c>
      <c r="I489" t="s">
        <v>11</v>
      </c>
      <c r="J489" t="s">
        <v>55</v>
      </c>
      <c r="K489" t="s">
        <v>150</v>
      </c>
      <c r="L489" t="s">
        <v>18</v>
      </c>
      <c r="M489" s="5">
        <v>11.97</v>
      </c>
    </row>
    <row r="490" spans="1:13" x14ac:dyDescent="0.2">
      <c r="A490" s="2">
        <v>45112</v>
      </c>
      <c r="B490" s="3">
        <f t="shared" si="23"/>
        <v>2024</v>
      </c>
      <c r="C490" t="str">
        <f t="shared" si="21"/>
        <v>2023-2024</v>
      </c>
      <c r="D490" t="s">
        <v>147</v>
      </c>
      <c r="E490" t="s">
        <v>110</v>
      </c>
      <c r="F490" t="str">
        <f t="shared" si="22"/>
        <v>Queensland</v>
      </c>
      <c r="G490" t="s">
        <v>35</v>
      </c>
      <c r="H490">
        <v>4680</v>
      </c>
      <c r="I490" t="s">
        <v>11</v>
      </c>
      <c r="J490" t="s">
        <v>51</v>
      </c>
      <c r="K490" t="s">
        <v>150</v>
      </c>
      <c r="L490" t="s">
        <v>18</v>
      </c>
      <c r="M490" s="5">
        <v>11.97</v>
      </c>
    </row>
    <row r="491" spans="1:13" x14ac:dyDescent="0.2">
      <c r="A491" s="2">
        <v>45078</v>
      </c>
      <c r="B491" s="3">
        <f t="shared" si="23"/>
        <v>2023</v>
      </c>
      <c r="C491" t="str">
        <f t="shared" si="21"/>
        <v>2022-2023</v>
      </c>
      <c r="D491" t="s">
        <v>148</v>
      </c>
      <c r="E491" t="s">
        <v>93</v>
      </c>
      <c r="F491" t="str">
        <f t="shared" si="22"/>
        <v>Western Australia</v>
      </c>
      <c r="G491" t="s">
        <v>48</v>
      </c>
      <c r="H491">
        <v>6112</v>
      </c>
      <c r="I491" t="s">
        <v>11</v>
      </c>
      <c r="J491" t="s">
        <v>94</v>
      </c>
      <c r="K491" t="s">
        <v>19</v>
      </c>
      <c r="L491" t="s">
        <v>23</v>
      </c>
      <c r="M491" s="5">
        <v>11.97</v>
      </c>
    </row>
    <row r="492" spans="1:13" x14ac:dyDescent="0.2">
      <c r="A492" s="2">
        <v>45441</v>
      </c>
      <c r="B492" s="3">
        <f t="shared" si="23"/>
        <v>2024</v>
      </c>
      <c r="C492" t="str">
        <f t="shared" si="21"/>
        <v>2023-2024</v>
      </c>
      <c r="D492" t="s">
        <v>147</v>
      </c>
      <c r="E492" t="s">
        <v>89</v>
      </c>
      <c r="F492" t="str">
        <f t="shared" si="22"/>
        <v>Queensland</v>
      </c>
      <c r="G492" t="s">
        <v>35</v>
      </c>
      <c r="H492">
        <v>4655</v>
      </c>
      <c r="I492" t="s">
        <v>11</v>
      </c>
      <c r="J492" t="s">
        <v>51</v>
      </c>
      <c r="K492" t="s">
        <v>155</v>
      </c>
      <c r="L492" t="s">
        <v>20</v>
      </c>
      <c r="M492" s="5">
        <v>11.97</v>
      </c>
    </row>
    <row r="493" spans="1:13" x14ac:dyDescent="0.2">
      <c r="A493" s="2">
        <v>45184</v>
      </c>
      <c r="B493" s="3">
        <f t="shared" si="23"/>
        <v>2024</v>
      </c>
      <c r="C493" t="str">
        <f t="shared" si="21"/>
        <v>2023-2024</v>
      </c>
      <c r="D493" t="s">
        <v>147</v>
      </c>
      <c r="E493" t="s">
        <v>92</v>
      </c>
      <c r="F493" t="str">
        <f t="shared" si="22"/>
        <v>Queensland</v>
      </c>
      <c r="G493" t="s">
        <v>35</v>
      </c>
      <c r="H493">
        <v>4068</v>
      </c>
      <c r="I493" t="s">
        <v>11</v>
      </c>
      <c r="J493" t="s">
        <v>43</v>
      </c>
      <c r="K493" t="s">
        <v>155</v>
      </c>
      <c r="L493" t="s">
        <v>20</v>
      </c>
      <c r="M493" s="5">
        <v>11.97</v>
      </c>
    </row>
    <row r="494" spans="1:13" x14ac:dyDescent="0.2">
      <c r="A494" s="2">
        <v>45520</v>
      </c>
      <c r="B494" s="3">
        <f t="shared" si="23"/>
        <v>2025</v>
      </c>
      <c r="C494" t="str">
        <f t="shared" si="21"/>
        <v>2024-2025</v>
      </c>
      <c r="D494" t="s">
        <v>148</v>
      </c>
      <c r="E494" t="s">
        <v>83</v>
      </c>
      <c r="F494" t="str">
        <f t="shared" si="22"/>
        <v>New South Wales</v>
      </c>
      <c r="G494" t="s">
        <v>10</v>
      </c>
      <c r="H494">
        <v>2750</v>
      </c>
      <c r="I494" t="s">
        <v>11</v>
      </c>
      <c r="J494" t="s">
        <v>25</v>
      </c>
      <c r="K494" t="s">
        <v>155</v>
      </c>
      <c r="L494" t="s">
        <v>20</v>
      </c>
      <c r="M494" s="5">
        <v>11.97</v>
      </c>
    </row>
    <row r="495" spans="1:13" x14ac:dyDescent="0.2">
      <c r="A495" s="2">
        <v>45622</v>
      </c>
      <c r="B495" s="3">
        <f t="shared" si="23"/>
        <v>2025</v>
      </c>
      <c r="C495" t="str">
        <f t="shared" si="21"/>
        <v>2024-2025</v>
      </c>
      <c r="D495" t="s">
        <v>147</v>
      </c>
      <c r="E495" t="s">
        <v>98</v>
      </c>
      <c r="F495" t="str">
        <f t="shared" si="22"/>
        <v>Victoria</v>
      </c>
      <c r="G495" t="s">
        <v>45</v>
      </c>
      <c r="H495">
        <v>3429</v>
      </c>
      <c r="I495" t="s">
        <v>11</v>
      </c>
      <c r="J495" t="s">
        <v>60</v>
      </c>
      <c r="K495" t="s">
        <v>155</v>
      </c>
      <c r="L495" t="s">
        <v>20</v>
      </c>
      <c r="M495" s="5">
        <v>11.97</v>
      </c>
    </row>
    <row r="496" spans="1:13" x14ac:dyDescent="0.2">
      <c r="A496" s="2">
        <v>45013</v>
      </c>
      <c r="B496" s="3">
        <f t="shared" si="23"/>
        <v>2023</v>
      </c>
      <c r="C496" t="str">
        <f t="shared" si="21"/>
        <v>2022-2023</v>
      </c>
      <c r="D496" t="s">
        <v>147</v>
      </c>
      <c r="E496" t="s">
        <v>50</v>
      </c>
      <c r="F496" t="str">
        <f t="shared" si="22"/>
        <v>Queensland</v>
      </c>
      <c r="G496" t="s">
        <v>35</v>
      </c>
      <c r="H496">
        <v>4703</v>
      </c>
      <c r="I496" t="s">
        <v>11</v>
      </c>
      <c r="J496" t="s">
        <v>51</v>
      </c>
      <c r="K496" t="s">
        <v>155</v>
      </c>
      <c r="L496" t="s">
        <v>20</v>
      </c>
      <c r="M496" s="5">
        <v>11.97</v>
      </c>
    </row>
    <row r="497" spans="1:13" x14ac:dyDescent="0.2">
      <c r="A497" s="2">
        <v>45219</v>
      </c>
      <c r="B497" s="3">
        <f t="shared" si="23"/>
        <v>2024</v>
      </c>
      <c r="C497" t="str">
        <f t="shared" si="21"/>
        <v>2023-2024</v>
      </c>
      <c r="D497" t="s">
        <v>147</v>
      </c>
      <c r="E497" t="s">
        <v>34</v>
      </c>
      <c r="F497" t="str">
        <f t="shared" si="22"/>
        <v>Queensland</v>
      </c>
      <c r="G497" t="s">
        <v>35</v>
      </c>
      <c r="H497">
        <v>4802</v>
      </c>
      <c r="I497" t="s">
        <v>11</v>
      </c>
      <c r="J497" t="s">
        <v>36</v>
      </c>
      <c r="K497" t="s">
        <v>153</v>
      </c>
      <c r="L497" t="s">
        <v>16</v>
      </c>
      <c r="M497" s="5">
        <v>11.98</v>
      </c>
    </row>
    <row r="498" spans="1:13" x14ac:dyDescent="0.2">
      <c r="A498" s="2">
        <v>45339</v>
      </c>
      <c r="B498" s="3">
        <f t="shared" si="23"/>
        <v>2024</v>
      </c>
      <c r="C498" t="str">
        <f t="shared" si="21"/>
        <v>2023-2024</v>
      </c>
      <c r="D498" t="s">
        <v>147</v>
      </c>
      <c r="E498" t="s">
        <v>39</v>
      </c>
      <c r="F498" t="str">
        <f t="shared" si="22"/>
        <v>South Australia</v>
      </c>
      <c r="G498" t="s">
        <v>32</v>
      </c>
      <c r="H498">
        <v>5343</v>
      </c>
      <c r="I498" t="s">
        <v>11</v>
      </c>
      <c r="J498" t="s">
        <v>38</v>
      </c>
      <c r="K498" t="s">
        <v>150</v>
      </c>
      <c r="L498" t="s">
        <v>18</v>
      </c>
      <c r="M498" s="5">
        <v>11.98</v>
      </c>
    </row>
    <row r="499" spans="1:13" x14ac:dyDescent="0.2">
      <c r="A499" s="2">
        <v>45058</v>
      </c>
      <c r="B499" s="3">
        <f t="shared" si="23"/>
        <v>2023</v>
      </c>
      <c r="C499" t="str">
        <f t="shared" si="21"/>
        <v>2022-2023</v>
      </c>
      <c r="D499" t="s">
        <v>148</v>
      </c>
      <c r="E499" t="s">
        <v>116</v>
      </c>
      <c r="F499" t="str">
        <f t="shared" si="22"/>
        <v>Western Australia</v>
      </c>
      <c r="G499" t="s">
        <v>48</v>
      </c>
      <c r="H499">
        <v>6725</v>
      </c>
      <c r="I499" t="s">
        <v>11</v>
      </c>
      <c r="J499" t="s">
        <v>77</v>
      </c>
      <c r="K499" t="s">
        <v>156</v>
      </c>
      <c r="L499" t="s">
        <v>17</v>
      </c>
      <c r="M499" s="5">
        <v>11.98</v>
      </c>
    </row>
    <row r="500" spans="1:13" x14ac:dyDescent="0.2">
      <c r="A500" s="2">
        <v>45053</v>
      </c>
      <c r="B500" s="3">
        <f t="shared" si="23"/>
        <v>2023</v>
      </c>
      <c r="C500" t="str">
        <f t="shared" si="21"/>
        <v>2022-2023</v>
      </c>
      <c r="D500" t="s">
        <v>147</v>
      </c>
      <c r="E500" t="s">
        <v>140</v>
      </c>
      <c r="F500" t="str">
        <f t="shared" si="22"/>
        <v>Tasmania</v>
      </c>
      <c r="G500" t="s">
        <v>70</v>
      </c>
      <c r="H500">
        <v>7320</v>
      </c>
      <c r="I500" t="s">
        <v>11</v>
      </c>
      <c r="J500" t="s">
        <v>71</v>
      </c>
      <c r="K500" t="s">
        <v>151</v>
      </c>
      <c r="L500" t="s">
        <v>21</v>
      </c>
      <c r="M500" s="5">
        <v>11.98</v>
      </c>
    </row>
    <row r="501" spans="1:13" x14ac:dyDescent="0.2">
      <c r="A501" s="2">
        <v>45312</v>
      </c>
      <c r="B501" s="3">
        <f t="shared" si="23"/>
        <v>2024</v>
      </c>
      <c r="C501" t="str">
        <f t="shared" si="21"/>
        <v>2023-2024</v>
      </c>
      <c r="D501" t="s">
        <v>147</v>
      </c>
      <c r="E501" t="s">
        <v>129</v>
      </c>
      <c r="F501" t="str">
        <f t="shared" si="22"/>
        <v>Tasmania</v>
      </c>
      <c r="G501" t="s">
        <v>70</v>
      </c>
      <c r="H501">
        <v>7010</v>
      </c>
      <c r="I501" t="s">
        <v>11</v>
      </c>
      <c r="J501" t="s">
        <v>71</v>
      </c>
      <c r="K501" t="s">
        <v>156</v>
      </c>
      <c r="L501" t="s">
        <v>17</v>
      </c>
      <c r="M501" s="5">
        <v>11.98</v>
      </c>
    </row>
    <row r="502" spans="1:13" x14ac:dyDescent="0.2">
      <c r="A502" s="2">
        <v>45179</v>
      </c>
      <c r="B502" s="3">
        <f t="shared" si="23"/>
        <v>2024</v>
      </c>
      <c r="C502" t="str">
        <f t="shared" si="21"/>
        <v>2023-2024</v>
      </c>
      <c r="D502" t="s">
        <v>147</v>
      </c>
      <c r="E502" t="s">
        <v>125</v>
      </c>
      <c r="F502" t="str">
        <f t="shared" si="22"/>
        <v>Victoria</v>
      </c>
      <c r="G502" t="s">
        <v>45</v>
      </c>
      <c r="H502">
        <v>3400</v>
      </c>
      <c r="I502" t="s">
        <v>11</v>
      </c>
      <c r="J502" t="s">
        <v>60</v>
      </c>
      <c r="K502" t="s">
        <v>149</v>
      </c>
      <c r="L502" t="s">
        <v>15</v>
      </c>
      <c r="M502" s="5">
        <v>11.98</v>
      </c>
    </row>
    <row r="503" spans="1:13" x14ac:dyDescent="0.2">
      <c r="A503" s="2">
        <v>45001</v>
      </c>
      <c r="B503" s="3">
        <f t="shared" si="23"/>
        <v>2023</v>
      </c>
      <c r="C503" t="str">
        <f t="shared" si="21"/>
        <v>2022-2023</v>
      </c>
      <c r="D503" t="s">
        <v>147</v>
      </c>
      <c r="E503" t="s">
        <v>92</v>
      </c>
      <c r="F503" t="str">
        <f t="shared" si="22"/>
        <v>Queensland</v>
      </c>
      <c r="G503" t="s">
        <v>35</v>
      </c>
      <c r="H503">
        <v>4068</v>
      </c>
      <c r="I503" t="s">
        <v>11</v>
      </c>
      <c r="J503" t="s">
        <v>43</v>
      </c>
      <c r="K503" t="s">
        <v>154</v>
      </c>
      <c r="L503" t="s">
        <v>14</v>
      </c>
      <c r="M503" s="5">
        <v>11.98</v>
      </c>
    </row>
    <row r="504" spans="1:13" x14ac:dyDescent="0.2">
      <c r="A504" s="2">
        <v>44975</v>
      </c>
      <c r="B504" s="3">
        <f t="shared" si="23"/>
        <v>2023</v>
      </c>
      <c r="C504" t="str">
        <f t="shared" si="21"/>
        <v>2022-2023</v>
      </c>
      <c r="D504" t="s">
        <v>147</v>
      </c>
      <c r="E504" t="s">
        <v>133</v>
      </c>
      <c r="F504" t="str">
        <f t="shared" si="22"/>
        <v>Queensland</v>
      </c>
      <c r="G504" t="s">
        <v>35</v>
      </c>
      <c r="H504">
        <v>4305</v>
      </c>
      <c r="I504" t="s">
        <v>11</v>
      </c>
      <c r="J504" t="s">
        <v>104</v>
      </c>
      <c r="K504" t="s">
        <v>152</v>
      </c>
      <c r="L504" t="s">
        <v>13</v>
      </c>
      <c r="M504" s="5">
        <v>11.98</v>
      </c>
    </row>
    <row r="505" spans="1:13" x14ac:dyDescent="0.2">
      <c r="A505" s="2">
        <v>45299</v>
      </c>
      <c r="B505" s="3">
        <f t="shared" si="23"/>
        <v>2024</v>
      </c>
      <c r="C505" t="str">
        <f t="shared" si="21"/>
        <v>2023-2024</v>
      </c>
      <c r="D505" t="s">
        <v>147</v>
      </c>
      <c r="E505" t="s">
        <v>90</v>
      </c>
      <c r="F505" t="str">
        <f t="shared" si="22"/>
        <v>Victoria</v>
      </c>
      <c r="G505" t="s">
        <v>45</v>
      </c>
      <c r="H505">
        <v>3179</v>
      </c>
      <c r="I505" t="s">
        <v>11</v>
      </c>
      <c r="J505" t="s">
        <v>63</v>
      </c>
      <c r="K505" t="s">
        <v>150</v>
      </c>
      <c r="L505" t="s">
        <v>18</v>
      </c>
      <c r="M505" s="5">
        <v>11.98</v>
      </c>
    </row>
    <row r="506" spans="1:13" x14ac:dyDescent="0.2">
      <c r="A506" s="2">
        <v>45407</v>
      </c>
      <c r="B506" s="3">
        <f t="shared" si="23"/>
        <v>2024</v>
      </c>
      <c r="C506" t="str">
        <f t="shared" si="21"/>
        <v>2023-2024</v>
      </c>
      <c r="D506" t="s">
        <v>147</v>
      </c>
      <c r="E506" t="s">
        <v>61</v>
      </c>
      <c r="F506" t="str">
        <f t="shared" si="22"/>
        <v>New South Wales</v>
      </c>
      <c r="G506" t="s">
        <v>10</v>
      </c>
      <c r="H506">
        <v>2539</v>
      </c>
      <c r="I506" t="s">
        <v>11</v>
      </c>
      <c r="J506" t="s">
        <v>58</v>
      </c>
      <c r="K506" t="s">
        <v>149</v>
      </c>
      <c r="L506" t="s">
        <v>15</v>
      </c>
      <c r="M506" s="5">
        <v>11.98</v>
      </c>
    </row>
    <row r="507" spans="1:13" x14ac:dyDescent="0.2">
      <c r="A507" s="2">
        <v>45405</v>
      </c>
      <c r="B507" s="3">
        <f t="shared" si="23"/>
        <v>2024</v>
      </c>
      <c r="C507" t="str">
        <f t="shared" si="21"/>
        <v>2023-2024</v>
      </c>
      <c r="D507" t="s">
        <v>147</v>
      </c>
      <c r="E507" t="s">
        <v>56</v>
      </c>
      <c r="F507" t="str">
        <f t="shared" si="22"/>
        <v>Northern Territory</v>
      </c>
      <c r="G507" t="s">
        <v>29</v>
      </c>
      <c r="H507">
        <v>870</v>
      </c>
      <c r="I507" t="s">
        <v>11</v>
      </c>
      <c r="J507" t="s">
        <v>30</v>
      </c>
      <c r="K507" t="s">
        <v>154</v>
      </c>
      <c r="L507" t="s">
        <v>14</v>
      </c>
      <c r="M507" s="5">
        <v>11.99</v>
      </c>
    </row>
    <row r="508" spans="1:13" x14ac:dyDescent="0.2">
      <c r="A508" s="2">
        <v>45072</v>
      </c>
      <c r="B508" s="3">
        <f t="shared" si="23"/>
        <v>2023</v>
      </c>
      <c r="C508" t="str">
        <f t="shared" si="21"/>
        <v>2022-2023</v>
      </c>
      <c r="D508" t="s">
        <v>147</v>
      </c>
      <c r="E508" t="s">
        <v>108</v>
      </c>
      <c r="F508" t="str">
        <f t="shared" si="22"/>
        <v>Victoria</v>
      </c>
      <c r="G508" t="s">
        <v>45</v>
      </c>
      <c r="H508">
        <v>3018</v>
      </c>
      <c r="I508" t="s">
        <v>11</v>
      </c>
      <c r="J508" t="s">
        <v>46</v>
      </c>
      <c r="K508" t="s">
        <v>149</v>
      </c>
      <c r="L508" t="s">
        <v>15</v>
      </c>
      <c r="M508" s="5">
        <v>11.99</v>
      </c>
    </row>
    <row r="509" spans="1:13" x14ac:dyDescent="0.2">
      <c r="A509" s="2">
        <v>45570</v>
      </c>
      <c r="B509" s="3">
        <f t="shared" si="23"/>
        <v>2025</v>
      </c>
      <c r="C509" t="str">
        <f t="shared" si="21"/>
        <v>2024-2025</v>
      </c>
      <c r="D509" t="s">
        <v>147</v>
      </c>
      <c r="E509" t="s">
        <v>101</v>
      </c>
      <c r="F509" t="str">
        <f t="shared" si="22"/>
        <v>Victoria</v>
      </c>
      <c r="G509" t="s">
        <v>45</v>
      </c>
      <c r="H509">
        <v>3131</v>
      </c>
      <c r="I509" t="s">
        <v>11</v>
      </c>
      <c r="J509" t="s">
        <v>63</v>
      </c>
      <c r="K509" t="s">
        <v>154</v>
      </c>
      <c r="L509" t="s">
        <v>14</v>
      </c>
      <c r="M509" s="5">
        <v>11.99</v>
      </c>
    </row>
    <row r="510" spans="1:13" x14ac:dyDescent="0.2">
      <c r="A510" s="2">
        <v>45164</v>
      </c>
      <c r="B510" s="3">
        <f t="shared" si="23"/>
        <v>2024</v>
      </c>
      <c r="C510" t="str">
        <f t="shared" si="21"/>
        <v>2023-2024</v>
      </c>
      <c r="D510" t="s">
        <v>148</v>
      </c>
      <c r="E510" t="s">
        <v>122</v>
      </c>
      <c r="F510" t="str">
        <f t="shared" si="22"/>
        <v>New South Wales</v>
      </c>
      <c r="G510" t="s">
        <v>10</v>
      </c>
      <c r="H510">
        <v>2650</v>
      </c>
      <c r="I510" t="s">
        <v>11</v>
      </c>
      <c r="J510" t="s">
        <v>25</v>
      </c>
      <c r="K510" t="s">
        <v>153</v>
      </c>
      <c r="L510" t="s">
        <v>16</v>
      </c>
      <c r="M510" s="5">
        <v>12</v>
      </c>
    </row>
    <row r="511" spans="1:13" x14ac:dyDescent="0.2">
      <c r="A511" s="2">
        <v>45394</v>
      </c>
      <c r="B511" s="3">
        <f t="shared" si="23"/>
        <v>2024</v>
      </c>
      <c r="C511" t="str">
        <f t="shared" si="21"/>
        <v>2023-2024</v>
      </c>
      <c r="D511" t="s">
        <v>147</v>
      </c>
      <c r="E511" t="s">
        <v>92</v>
      </c>
      <c r="F511" t="str">
        <f t="shared" si="22"/>
        <v>Queensland</v>
      </c>
      <c r="G511" t="s">
        <v>35</v>
      </c>
      <c r="H511">
        <v>4068</v>
      </c>
      <c r="I511" t="s">
        <v>11</v>
      </c>
      <c r="J511" t="s">
        <v>43</v>
      </c>
      <c r="K511" t="s">
        <v>152</v>
      </c>
      <c r="L511" t="s">
        <v>13</v>
      </c>
      <c r="M511" s="5">
        <v>12.43</v>
      </c>
    </row>
    <row r="512" spans="1:13" x14ac:dyDescent="0.2">
      <c r="A512" s="2">
        <v>45197</v>
      </c>
      <c r="B512" s="3">
        <f t="shared" si="23"/>
        <v>2024</v>
      </c>
      <c r="C512" t="str">
        <f t="shared" si="21"/>
        <v>2023-2024</v>
      </c>
      <c r="D512" t="s">
        <v>147</v>
      </c>
      <c r="E512" t="s">
        <v>131</v>
      </c>
      <c r="F512" t="str">
        <f t="shared" si="22"/>
        <v>Western Australia</v>
      </c>
      <c r="G512" t="s">
        <v>48</v>
      </c>
      <c r="H512">
        <v>6530</v>
      </c>
      <c r="I512" t="s">
        <v>11</v>
      </c>
      <c r="J512" t="s">
        <v>77</v>
      </c>
      <c r="K512" t="s">
        <v>154</v>
      </c>
      <c r="L512" t="s">
        <v>14</v>
      </c>
      <c r="M512" s="5">
        <v>12.52</v>
      </c>
    </row>
    <row r="513" spans="1:13" x14ac:dyDescent="0.2">
      <c r="A513" s="2">
        <v>45373</v>
      </c>
      <c r="B513" s="3">
        <f t="shared" si="23"/>
        <v>2024</v>
      </c>
      <c r="C513" t="str">
        <f t="shared" si="21"/>
        <v>2023-2024</v>
      </c>
      <c r="D513" t="s">
        <v>148</v>
      </c>
      <c r="E513" t="s">
        <v>79</v>
      </c>
      <c r="F513" t="str">
        <f t="shared" si="22"/>
        <v>Australian Capital Territory</v>
      </c>
      <c r="G513" t="s">
        <v>80</v>
      </c>
      <c r="H513">
        <v>2617</v>
      </c>
      <c r="I513" t="s">
        <v>11</v>
      </c>
      <c r="J513" t="s">
        <v>58</v>
      </c>
      <c r="K513" t="s">
        <v>150</v>
      </c>
      <c r="L513" t="s">
        <v>18</v>
      </c>
      <c r="M513" s="5">
        <v>12.77</v>
      </c>
    </row>
    <row r="514" spans="1:13" x14ac:dyDescent="0.2">
      <c r="A514" s="2">
        <v>45380</v>
      </c>
      <c r="B514" s="3">
        <f t="shared" si="23"/>
        <v>2024</v>
      </c>
      <c r="C514" t="str">
        <f t="shared" ref="C514:C577" si="24">IF(MONTH(A514) &gt;= 7, YEAR(A514) &amp; "-" &amp; YEAR(A514) + 1, YEAR(A514) - 1 &amp; "-" &amp; YEAR(A514))</f>
        <v>2023-2024</v>
      </c>
      <c r="D514" t="s">
        <v>148</v>
      </c>
      <c r="E514" t="s">
        <v>100</v>
      </c>
      <c r="F514" t="str">
        <f t="shared" ref="F514:F577" si="25">IF(G514="WA","Western Australia",
IF(G514="NSW","New South Wales",
IF(G514="QLD","Queensland",
IF(G514="VIC","Victoria",
IF(G514="TAS","Tasmania",
IF(G514="SA","South Australia",
IF(G514="NT","Northern Territory",
IF(G514="ACT","Australian Capital Territory",G514))))))))</f>
        <v>Western Australia</v>
      </c>
      <c r="G514" t="s">
        <v>48</v>
      </c>
      <c r="H514">
        <v>6021</v>
      </c>
      <c r="I514" t="s">
        <v>11</v>
      </c>
      <c r="J514" t="s">
        <v>49</v>
      </c>
      <c r="K514" t="s">
        <v>155</v>
      </c>
      <c r="L514" t="s">
        <v>20</v>
      </c>
      <c r="M514" s="5">
        <v>12.98</v>
      </c>
    </row>
    <row r="515" spans="1:13" x14ac:dyDescent="0.2">
      <c r="A515" s="2">
        <v>45395</v>
      </c>
      <c r="B515" s="3">
        <f t="shared" ref="B515:B578" si="26">IF(MONTH(A515)&gt;=7,YEAR(A515)+1,YEAR(A515))</f>
        <v>2024</v>
      </c>
      <c r="C515" t="str">
        <f t="shared" si="24"/>
        <v>2023-2024</v>
      </c>
      <c r="D515" t="s">
        <v>147</v>
      </c>
      <c r="E515" t="s">
        <v>57</v>
      </c>
      <c r="F515" t="str">
        <f t="shared" si="25"/>
        <v>New South Wales</v>
      </c>
      <c r="G515" t="s">
        <v>10</v>
      </c>
      <c r="H515">
        <v>2560</v>
      </c>
      <c r="I515" t="s">
        <v>11</v>
      </c>
      <c r="J515" t="s">
        <v>58</v>
      </c>
      <c r="K515" t="s">
        <v>149</v>
      </c>
      <c r="L515" t="s">
        <v>15</v>
      </c>
      <c r="M515" s="5">
        <v>12.98</v>
      </c>
    </row>
    <row r="516" spans="1:13" x14ac:dyDescent="0.2">
      <c r="A516" s="2">
        <v>45457</v>
      </c>
      <c r="B516" s="3">
        <f t="shared" si="26"/>
        <v>2024</v>
      </c>
      <c r="C516" t="str">
        <f t="shared" si="24"/>
        <v>2023-2024</v>
      </c>
      <c r="D516" t="s">
        <v>147</v>
      </c>
      <c r="E516" t="s">
        <v>100</v>
      </c>
      <c r="F516" t="str">
        <f t="shared" si="25"/>
        <v>Western Australia</v>
      </c>
      <c r="G516" t="s">
        <v>48</v>
      </c>
      <c r="H516">
        <v>6021</v>
      </c>
      <c r="I516" t="s">
        <v>11</v>
      </c>
      <c r="J516" t="s">
        <v>49</v>
      </c>
      <c r="K516" t="s">
        <v>154</v>
      </c>
      <c r="L516" t="s">
        <v>14</v>
      </c>
      <c r="M516" s="5">
        <v>12.99</v>
      </c>
    </row>
    <row r="517" spans="1:13" x14ac:dyDescent="0.2">
      <c r="A517" s="2">
        <v>45027</v>
      </c>
      <c r="B517" s="3">
        <f t="shared" si="26"/>
        <v>2023</v>
      </c>
      <c r="C517" t="str">
        <f t="shared" si="24"/>
        <v>2022-2023</v>
      </c>
      <c r="D517" t="s">
        <v>147</v>
      </c>
      <c r="E517" t="s">
        <v>140</v>
      </c>
      <c r="F517" t="str">
        <f t="shared" si="25"/>
        <v>Tasmania</v>
      </c>
      <c r="G517" t="s">
        <v>70</v>
      </c>
      <c r="H517">
        <v>7320</v>
      </c>
      <c r="I517" t="s">
        <v>11</v>
      </c>
      <c r="J517" t="s">
        <v>71</v>
      </c>
      <c r="K517" t="s">
        <v>153</v>
      </c>
      <c r="L517" t="s">
        <v>16</v>
      </c>
      <c r="M517" s="5">
        <v>12.99</v>
      </c>
    </row>
    <row r="518" spans="1:13" x14ac:dyDescent="0.2">
      <c r="A518" s="2">
        <v>45296</v>
      </c>
      <c r="B518" s="3">
        <f t="shared" si="26"/>
        <v>2024</v>
      </c>
      <c r="C518" t="str">
        <f t="shared" si="24"/>
        <v>2023-2024</v>
      </c>
      <c r="D518" t="s">
        <v>147</v>
      </c>
      <c r="E518" t="s">
        <v>73</v>
      </c>
      <c r="F518" t="str">
        <f t="shared" si="25"/>
        <v>Victoria</v>
      </c>
      <c r="G518" t="s">
        <v>45</v>
      </c>
      <c r="H518">
        <v>3136</v>
      </c>
      <c r="I518" t="s">
        <v>11</v>
      </c>
      <c r="J518" t="s">
        <v>63</v>
      </c>
      <c r="K518" t="s">
        <v>153</v>
      </c>
      <c r="L518" t="s">
        <v>16</v>
      </c>
      <c r="M518" s="5">
        <v>12.99</v>
      </c>
    </row>
    <row r="519" spans="1:13" x14ac:dyDescent="0.2">
      <c r="A519" s="2">
        <v>44965</v>
      </c>
      <c r="B519" s="3">
        <f t="shared" si="26"/>
        <v>2023</v>
      </c>
      <c r="C519" t="str">
        <f t="shared" si="24"/>
        <v>2022-2023</v>
      </c>
      <c r="D519" t="s">
        <v>147</v>
      </c>
      <c r="E519" t="s">
        <v>28</v>
      </c>
      <c r="F519" t="str">
        <f t="shared" si="25"/>
        <v>Northern Territory</v>
      </c>
      <c r="G519" t="s">
        <v>29</v>
      </c>
      <c r="H519">
        <v>800</v>
      </c>
      <c r="I519" t="s">
        <v>11</v>
      </c>
      <c r="J519" t="s">
        <v>30</v>
      </c>
      <c r="K519" t="s">
        <v>154</v>
      </c>
      <c r="L519" t="s">
        <v>14</v>
      </c>
      <c r="M519" s="5">
        <v>12.99</v>
      </c>
    </row>
    <row r="520" spans="1:13" x14ac:dyDescent="0.2">
      <c r="A520" s="2">
        <v>44940</v>
      </c>
      <c r="B520" s="3">
        <f t="shared" si="26"/>
        <v>2023</v>
      </c>
      <c r="C520" t="str">
        <f t="shared" si="24"/>
        <v>2022-2023</v>
      </c>
      <c r="D520" t="s">
        <v>147</v>
      </c>
      <c r="E520" t="s">
        <v>112</v>
      </c>
      <c r="F520" t="str">
        <f t="shared" si="25"/>
        <v>Victoria</v>
      </c>
      <c r="G520" t="s">
        <v>45</v>
      </c>
      <c r="H520">
        <v>3076</v>
      </c>
      <c r="I520" t="s">
        <v>11</v>
      </c>
      <c r="J520" t="s">
        <v>46</v>
      </c>
      <c r="K520" t="s">
        <v>153</v>
      </c>
      <c r="L520" t="s">
        <v>16</v>
      </c>
      <c r="M520" s="5">
        <v>12.99</v>
      </c>
    </row>
    <row r="521" spans="1:13" x14ac:dyDescent="0.2">
      <c r="A521" s="2">
        <v>44928</v>
      </c>
      <c r="B521" s="3">
        <f t="shared" si="26"/>
        <v>2023</v>
      </c>
      <c r="C521" t="str">
        <f t="shared" si="24"/>
        <v>2022-2023</v>
      </c>
      <c r="D521" t="s">
        <v>147</v>
      </c>
      <c r="E521" t="s">
        <v>131</v>
      </c>
      <c r="F521" t="str">
        <f t="shared" si="25"/>
        <v>Western Australia</v>
      </c>
      <c r="G521" t="s">
        <v>48</v>
      </c>
      <c r="H521">
        <v>6530</v>
      </c>
      <c r="I521" t="s">
        <v>11</v>
      </c>
      <c r="J521" t="s">
        <v>77</v>
      </c>
      <c r="K521" t="s">
        <v>153</v>
      </c>
      <c r="L521" t="s">
        <v>16</v>
      </c>
      <c r="M521" s="5">
        <v>12.99</v>
      </c>
    </row>
    <row r="522" spans="1:13" x14ac:dyDescent="0.2">
      <c r="A522" s="2">
        <v>45485</v>
      </c>
      <c r="B522" s="3">
        <f t="shared" si="26"/>
        <v>2025</v>
      </c>
      <c r="C522" t="str">
        <f t="shared" si="24"/>
        <v>2024-2025</v>
      </c>
      <c r="D522" t="s">
        <v>147</v>
      </c>
      <c r="E522" t="s">
        <v>119</v>
      </c>
      <c r="F522" t="str">
        <f t="shared" si="25"/>
        <v>Queensland</v>
      </c>
      <c r="G522" t="s">
        <v>35</v>
      </c>
      <c r="H522">
        <v>4570</v>
      </c>
      <c r="I522" t="s">
        <v>11</v>
      </c>
      <c r="J522" t="s">
        <v>120</v>
      </c>
      <c r="K522" t="s">
        <v>155</v>
      </c>
      <c r="L522" t="s">
        <v>20</v>
      </c>
      <c r="M522" s="5">
        <v>12.99</v>
      </c>
    </row>
    <row r="523" spans="1:13" x14ac:dyDescent="0.2">
      <c r="A523" s="2">
        <v>45210</v>
      </c>
      <c r="B523" s="3">
        <f t="shared" si="26"/>
        <v>2024</v>
      </c>
      <c r="C523" t="str">
        <f t="shared" si="24"/>
        <v>2023-2024</v>
      </c>
      <c r="D523" t="s">
        <v>147</v>
      </c>
      <c r="E523" t="s">
        <v>26</v>
      </c>
      <c r="F523" t="str">
        <f t="shared" si="25"/>
        <v>New South Wales</v>
      </c>
      <c r="G523" t="s">
        <v>10</v>
      </c>
      <c r="H523">
        <v>2141</v>
      </c>
      <c r="I523" t="s">
        <v>11</v>
      </c>
      <c r="J523" t="s">
        <v>27</v>
      </c>
      <c r="K523" t="s">
        <v>150</v>
      </c>
      <c r="L523" t="s">
        <v>18</v>
      </c>
      <c r="M523" s="5">
        <v>12.99</v>
      </c>
    </row>
    <row r="524" spans="1:13" x14ac:dyDescent="0.2">
      <c r="A524" s="2">
        <v>45547</v>
      </c>
      <c r="B524" s="3">
        <f t="shared" si="26"/>
        <v>2025</v>
      </c>
      <c r="C524" t="str">
        <f t="shared" si="24"/>
        <v>2024-2025</v>
      </c>
      <c r="D524" t="s">
        <v>148</v>
      </c>
      <c r="E524" t="s">
        <v>109</v>
      </c>
      <c r="F524" t="str">
        <f t="shared" si="25"/>
        <v>New South Wales</v>
      </c>
      <c r="G524" t="s">
        <v>10</v>
      </c>
      <c r="H524">
        <v>2480</v>
      </c>
      <c r="I524" t="s">
        <v>11</v>
      </c>
      <c r="J524" t="s">
        <v>68</v>
      </c>
      <c r="K524" t="s">
        <v>153</v>
      </c>
      <c r="L524" t="s">
        <v>16</v>
      </c>
      <c r="M524" s="5">
        <v>12.99</v>
      </c>
    </row>
    <row r="525" spans="1:13" x14ac:dyDescent="0.2">
      <c r="A525" s="2">
        <v>45139</v>
      </c>
      <c r="B525" s="3">
        <f t="shared" si="26"/>
        <v>2024</v>
      </c>
      <c r="C525" t="str">
        <f t="shared" si="24"/>
        <v>2023-2024</v>
      </c>
      <c r="D525" t="s">
        <v>148</v>
      </c>
      <c r="E525" t="s">
        <v>139</v>
      </c>
      <c r="F525" t="str">
        <f t="shared" si="25"/>
        <v>New South Wales</v>
      </c>
      <c r="G525" t="s">
        <v>10</v>
      </c>
      <c r="H525">
        <v>2020</v>
      </c>
      <c r="I525" t="s">
        <v>11</v>
      </c>
      <c r="J525" t="s">
        <v>12</v>
      </c>
      <c r="K525" t="s">
        <v>153</v>
      </c>
      <c r="L525" t="s">
        <v>16</v>
      </c>
      <c r="M525" s="5">
        <v>12.99</v>
      </c>
    </row>
    <row r="526" spans="1:13" x14ac:dyDescent="0.2">
      <c r="A526" s="2">
        <v>45170</v>
      </c>
      <c r="B526" s="3">
        <f t="shared" si="26"/>
        <v>2024</v>
      </c>
      <c r="C526" t="str">
        <f t="shared" si="24"/>
        <v>2023-2024</v>
      </c>
      <c r="D526" t="s">
        <v>147</v>
      </c>
      <c r="E526" t="s">
        <v>105</v>
      </c>
      <c r="F526" t="str">
        <f t="shared" si="25"/>
        <v>Victoria</v>
      </c>
      <c r="G526" t="s">
        <v>45</v>
      </c>
      <c r="H526">
        <v>3500</v>
      </c>
      <c r="I526" t="s">
        <v>11</v>
      </c>
      <c r="J526" t="s">
        <v>60</v>
      </c>
      <c r="K526" t="s">
        <v>153</v>
      </c>
      <c r="L526" t="s">
        <v>16</v>
      </c>
      <c r="M526" s="5">
        <v>12.99</v>
      </c>
    </row>
    <row r="527" spans="1:13" x14ac:dyDescent="0.2">
      <c r="A527" s="2">
        <v>44971</v>
      </c>
      <c r="B527" s="3">
        <f t="shared" si="26"/>
        <v>2023</v>
      </c>
      <c r="C527" t="str">
        <f t="shared" si="24"/>
        <v>2022-2023</v>
      </c>
      <c r="D527" t="s">
        <v>148</v>
      </c>
      <c r="E527" t="s">
        <v>95</v>
      </c>
      <c r="F527" t="str">
        <f t="shared" si="25"/>
        <v>Victoria</v>
      </c>
      <c r="G527" t="s">
        <v>45</v>
      </c>
      <c r="H527">
        <v>3931</v>
      </c>
      <c r="I527" t="s">
        <v>11</v>
      </c>
      <c r="J527" t="s">
        <v>55</v>
      </c>
      <c r="K527" t="s">
        <v>153</v>
      </c>
      <c r="L527" t="s">
        <v>16</v>
      </c>
      <c r="M527" s="5">
        <v>12.99</v>
      </c>
    </row>
    <row r="528" spans="1:13" x14ac:dyDescent="0.2">
      <c r="A528" s="2">
        <v>45468</v>
      </c>
      <c r="B528" s="3">
        <f t="shared" si="26"/>
        <v>2024</v>
      </c>
      <c r="C528" t="str">
        <f t="shared" si="24"/>
        <v>2023-2024</v>
      </c>
      <c r="D528" t="s">
        <v>148</v>
      </c>
      <c r="E528" t="s">
        <v>83</v>
      </c>
      <c r="F528" t="str">
        <f t="shared" si="25"/>
        <v>New South Wales</v>
      </c>
      <c r="G528" t="s">
        <v>10</v>
      </c>
      <c r="H528">
        <v>2750</v>
      </c>
      <c r="I528" t="s">
        <v>11</v>
      </c>
      <c r="J528" t="s">
        <v>25</v>
      </c>
      <c r="K528" t="s">
        <v>19</v>
      </c>
      <c r="L528" t="s">
        <v>23</v>
      </c>
      <c r="M528" s="5">
        <v>12.99</v>
      </c>
    </row>
    <row r="529" spans="1:13" x14ac:dyDescent="0.2">
      <c r="A529" s="2">
        <v>45022</v>
      </c>
      <c r="B529" s="3">
        <f t="shared" si="26"/>
        <v>2023</v>
      </c>
      <c r="C529" t="str">
        <f t="shared" si="24"/>
        <v>2022-2023</v>
      </c>
      <c r="D529" t="s">
        <v>148</v>
      </c>
      <c r="E529" t="s">
        <v>137</v>
      </c>
      <c r="F529" t="str">
        <f t="shared" si="25"/>
        <v>New South Wales</v>
      </c>
      <c r="G529" t="s">
        <v>10</v>
      </c>
      <c r="H529">
        <v>2031</v>
      </c>
      <c r="I529" t="s">
        <v>11</v>
      </c>
      <c r="J529" t="s">
        <v>12</v>
      </c>
      <c r="K529" t="s">
        <v>153</v>
      </c>
      <c r="L529" t="s">
        <v>16</v>
      </c>
      <c r="M529" s="5">
        <v>12.99</v>
      </c>
    </row>
    <row r="530" spans="1:13" x14ac:dyDescent="0.2">
      <c r="A530" s="2">
        <v>45416</v>
      </c>
      <c r="B530" s="3">
        <f t="shared" si="26"/>
        <v>2024</v>
      </c>
      <c r="C530" t="str">
        <f t="shared" si="24"/>
        <v>2023-2024</v>
      </c>
      <c r="D530" t="s">
        <v>148</v>
      </c>
      <c r="E530" t="s">
        <v>122</v>
      </c>
      <c r="F530" t="str">
        <f t="shared" si="25"/>
        <v>New South Wales</v>
      </c>
      <c r="G530" t="s">
        <v>10</v>
      </c>
      <c r="H530">
        <v>2650</v>
      </c>
      <c r="I530" t="s">
        <v>11</v>
      </c>
      <c r="J530" t="s">
        <v>25</v>
      </c>
      <c r="K530" t="s">
        <v>149</v>
      </c>
      <c r="L530" t="s">
        <v>15</v>
      </c>
      <c r="M530" s="5">
        <v>12.99</v>
      </c>
    </row>
    <row r="531" spans="1:13" x14ac:dyDescent="0.2">
      <c r="A531" s="2">
        <v>45329</v>
      </c>
      <c r="B531" s="3">
        <f t="shared" si="26"/>
        <v>2024</v>
      </c>
      <c r="C531" t="str">
        <f t="shared" si="24"/>
        <v>2023-2024</v>
      </c>
      <c r="D531" t="s">
        <v>147</v>
      </c>
      <c r="E531" t="s">
        <v>59</v>
      </c>
      <c r="F531" t="str">
        <f t="shared" si="25"/>
        <v>Victoria</v>
      </c>
      <c r="G531" t="s">
        <v>45</v>
      </c>
      <c r="H531">
        <v>3280</v>
      </c>
      <c r="I531" t="s">
        <v>11</v>
      </c>
      <c r="J531" t="s">
        <v>60</v>
      </c>
      <c r="K531" t="s">
        <v>153</v>
      </c>
      <c r="L531" t="s">
        <v>16</v>
      </c>
      <c r="M531" s="5">
        <v>12.99</v>
      </c>
    </row>
    <row r="532" spans="1:13" x14ac:dyDescent="0.2">
      <c r="A532" s="2">
        <v>45513</v>
      </c>
      <c r="B532" s="3">
        <f t="shared" si="26"/>
        <v>2025</v>
      </c>
      <c r="C532" t="str">
        <f t="shared" si="24"/>
        <v>2024-2025</v>
      </c>
      <c r="D532" t="s">
        <v>147</v>
      </c>
      <c r="E532" t="s">
        <v>59</v>
      </c>
      <c r="F532" t="str">
        <f t="shared" si="25"/>
        <v>Victoria</v>
      </c>
      <c r="G532" t="s">
        <v>45</v>
      </c>
      <c r="H532">
        <v>3280</v>
      </c>
      <c r="I532" t="s">
        <v>11</v>
      </c>
      <c r="J532" t="s">
        <v>60</v>
      </c>
      <c r="K532" t="s">
        <v>151</v>
      </c>
      <c r="L532" t="s">
        <v>21</v>
      </c>
      <c r="M532" s="5">
        <v>12.99</v>
      </c>
    </row>
    <row r="533" spans="1:13" x14ac:dyDescent="0.2">
      <c r="A533" s="2">
        <v>45508</v>
      </c>
      <c r="B533" s="3">
        <f t="shared" si="26"/>
        <v>2025</v>
      </c>
      <c r="C533" t="str">
        <f t="shared" si="24"/>
        <v>2024-2025</v>
      </c>
      <c r="D533" t="s">
        <v>147</v>
      </c>
      <c r="E533" t="s">
        <v>91</v>
      </c>
      <c r="F533" t="str">
        <f t="shared" si="25"/>
        <v>Victoria</v>
      </c>
      <c r="G533" t="s">
        <v>45</v>
      </c>
      <c r="H533">
        <v>3690</v>
      </c>
      <c r="I533" t="s">
        <v>11</v>
      </c>
      <c r="J533" t="s">
        <v>55</v>
      </c>
      <c r="K533" t="s">
        <v>154</v>
      </c>
      <c r="L533" t="s">
        <v>14</v>
      </c>
      <c r="M533" s="5">
        <v>12.99</v>
      </c>
    </row>
    <row r="534" spans="1:13" x14ac:dyDescent="0.2">
      <c r="A534" s="2">
        <v>44944</v>
      </c>
      <c r="B534" s="3">
        <f t="shared" si="26"/>
        <v>2023</v>
      </c>
      <c r="C534" t="str">
        <f t="shared" si="24"/>
        <v>2022-2023</v>
      </c>
      <c r="D534" t="s">
        <v>147</v>
      </c>
      <c r="E534" t="s">
        <v>41</v>
      </c>
      <c r="F534" t="str">
        <f t="shared" si="25"/>
        <v>New South Wales</v>
      </c>
      <c r="G534" t="s">
        <v>10</v>
      </c>
      <c r="H534">
        <v>2830</v>
      </c>
      <c r="I534" t="s">
        <v>11</v>
      </c>
      <c r="J534" t="s">
        <v>25</v>
      </c>
      <c r="K534" t="s">
        <v>19</v>
      </c>
      <c r="L534" t="s">
        <v>23</v>
      </c>
      <c r="M534" s="5">
        <v>13</v>
      </c>
    </row>
    <row r="535" spans="1:13" x14ac:dyDescent="0.2">
      <c r="A535" s="2">
        <v>45140</v>
      </c>
      <c r="B535" s="3">
        <f t="shared" si="26"/>
        <v>2024</v>
      </c>
      <c r="C535" t="str">
        <f t="shared" si="24"/>
        <v>2023-2024</v>
      </c>
      <c r="D535" t="s">
        <v>147</v>
      </c>
      <c r="E535" t="s">
        <v>133</v>
      </c>
      <c r="F535" t="str">
        <f t="shared" si="25"/>
        <v>Queensland</v>
      </c>
      <c r="G535" t="s">
        <v>35</v>
      </c>
      <c r="H535">
        <v>4305</v>
      </c>
      <c r="I535" t="s">
        <v>11</v>
      </c>
      <c r="J535" t="s">
        <v>104</v>
      </c>
      <c r="K535" t="s">
        <v>19</v>
      </c>
      <c r="L535" t="s">
        <v>23</v>
      </c>
      <c r="M535" s="5">
        <v>13</v>
      </c>
    </row>
    <row r="536" spans="1:13" x14ac:dyDescent="0.2">
      <c r="A536" s="2">
        <v>45422</v>
      </c>
      <c r="B536" s="3">
        <f t="shared" si="26"/>
        <v>2024</v>
      </c>
      <c r="C536" t="str">
        <f t="shared" si="24"/>
        <v>2023-2024</v>
      </c>
      <c r="D536" t="s">
        <v>147</v>
      </c>
      <c r="E536" t="s">
        <v>61</v>
      </c>
      <c r="F536" t="str">
        <f t="shared" si="25"/>
        <v>New South Wales</v>
      </c>
      <c r="G536" t="s">
        <v>10</v>
      </c>
      <c r="H536">
        <v>2539</v>
      </c>
      <c r="I536" t="s">
        <v>11</v>
      </c>
      <c r="J536" t="s">
        <v>58</v>
      </c>
      <c r="K536" t="s">
        <v>154</v>
      </c>
      <c r="L536" t="s">
        <v>14</v>
      </c>
      <c r="M536" s="5">
        <v>13</v>
      </c>
    </row>
    <row r="537" spans="1:13" x14ac:dyDescent="0.2">
      <c r="A537" s="2">
        <v>45105</v>
      </c>
      <c r="B537" s="3">
        <f t="shared" si="26"/>
        <v>2023</v>
      </c>
      <c r="C537" t="str">
        <f t="shared" si="24"/>
        <v>2022-2023</v>
      </c>
      <c r="D537" t="s">
        <v>147</v>
      </c>
      <c r="E537" t="s">
        <v>127</v>
      </c>
      <c r="F537" t="str">
        <f t="shared" si="25"/>
        <v>New South Wales</v>
      </c>
      <c r="G537" t="s">
        <v>10</v>
      </c>
      <c r="H537">
        <v>2131</v>
      </c>
      <c r="I537" t="s">
        <v>11</v>
      </c>
      <c r="J537" t="s">
        <v>27</v>
      </c>
      <c r="K537" t="s">
        <v>153</v>
      </c>
      <c r="L537" t="s">
        <v>16</v>
      </c>
      <c r="M537" s="5">
        <v>13.01</v>
      </c>
    </row>
    <row r="538" spans="1:13" x14ac:dyDescent="0.2">
      <c r="A538" s="2">
        <v>45545</v>
      </c>
      <c r="B538" s="3">
        <f t="shared" si="26"/>
        <v>2025</v>
      </c>
      <c r="C538" t="str">
        <f t="shared" si="24"/>
        <v>2024-2025</v>
      </c>
      <c r="D538" t="s">
        <v>147</v>
      </c>
      <c r="E538" t="s">
        <v>108</v>
      </c>
      <c r="F538" t="str">
        <f t="shared" si="25"/>
        <v>Victoria</v>
      </c>
      <c r="G538" t="s">
        <v>45</v>
      </c>
      <c r="H538">
        <v>3018</v>
      </c>
      <c r="I538" t="s">
        <v>11</v>
      </c>
      <c r="J538" t="s">
        <v>46</v>
      </c>
      <c r="K538" t="s">
        <v>154</v>
      </c>
      <c r="L538" t="s">
        <v>14</v>
      </c>
      <c r="M538" s="5">
        <v>13.08</v>
      </c>
    </row>
    <row r="539" spans="1:13" x14ac:dyDescent="0.2">
      <c r="A539" s="2">
        <v>45369</v>
      </c>
      <c r="B539" s="3">
        <f t="shared" si="26"/>
        <v>2024</v>
      </c>
      <c r="C539" t="str">
        <f t="shared" si="24"/>
        <v>2023-2024</v>
      </c>
      <c r="D539" t="s">
        <v>147</v>
      </c>
      <c r="E539" t="s">
        <v>56</v>
      </c>
      <c r="F539" t="str">
        <f t="shared" si="25"/>
        <v>Northern Territory</v>
      </c>
      <c r="G539" t="s">
        <v>29</v>
      </c>
      <c r="H539">
        <v>870</v>
      </c>
      <c r="I539" t="s">
        <v>11</v>
      </c>
      <c r="J539" t="s">
        <v>30</v>
      </c>
      <c r="K539" t="s">
        <v>155</v>
      </c>
      <c r="L539" t="s">
        <v>20</v>
      </c>
      <c r="M539" s="5">
        <v>13.27</v>
      </c>
    </row>
    <row r="540" spans="1:13" x14ac:dyDescent="0.2">
      <c r="A540" s="2">
        <v>45214</v>
      </c>
      <c r="B540" s="3">
        <f t="shared" si="26"/>
        <v>2024</v>
      </c>
      <c r="C540" t="str">
        <f t="shared" si="24"/>
        <v>2023-2024</v>
      </c>
      <c r="D540" t="s">
        <v>147</v>
      </c>
      <c r="E540" t="s">
        <v>98</v>
      </c>
      <c r="F540" t="str">
        <f t="shared" si="25"/>
        <v>Victoria</v>
      </c>
      <c r="G540" t="s">
        <v>45</v>
      </c>
      <c r="H540">
        <v>3429</v>
      </c>
      <c r="I540" t="s">
        <v>11</v>
      </c>
      <c r="J540" t="s">
        <v>60</v>
      </c>
      <c r="K540" t="s">
        <v>149</v>
      </c>
      <c r="L540" t="s">
        <v>15</v>
      </c>
      <c r="M540" s="5">
        <v>13.440000000000001</v>
      </c>
    </row>
    <row r="541" spans="1:13" x14ac:dyDescent="0.2">
      <c r="A541" s="2">
        <v>45581</v>
      </c>
      <c r="B541" s="3">
        <f t="shared" si="26"/>
        <v>2025</v>
      </c>
      <c r="C541" t="str">
        <f t="shared" si="24"/>
        <v>2024-2025</v>
      </c>
      <c r="D541" t="s">
        <v>147</v>
      </c>
      <c r="E541" t="s">
        <v>79</v>
      </c>
      <c r="F541" t="str">
        <f t="shared" si="25"/>
        <v>Australian Capital Territory</v>
      </c>
      <c r="G541" t="s">
        <v>80</v>
      </c>
      <c r="H541">
        <v>2617</v>
      </c>
      <c r="I541" t="s">
        <v>11</v>
      </c>
      <c r="J541" t="s">
        <v>58</v>
      </c>
      <c r="K541" t="s">
        <v>149</v>
      </c>
      <c r="L541" t="s">
        <v>15</v>
      </c>
      <c r="M541" s="5">
        <v>13.47</v>
      </c>
    </row>
    <row r="542" spans="1:13" x14ac:dyDescent="0.2">
      <c r="A542" s="2">
        <v>45172</v>
      </c>
      <c r="B542" s="3">
        <f t="shared" si="26"/>
        <v>2024</v>
      </c>
      <c r="C542" t="str">
        <f t="shared" si="24"/>
        <v>2023-2024</v>
      </c>
      <c r="D542" t="s">
        <v>147</v>
      </c>
      <c r="E542" t="s">
        <v>95</v>
      </c>
      <c r="F542" t="str">
        <f t="shared" si="25"/>
        <v>Victoria</v>
      </c>
      <c r="G542" t="s">
        <v>45</v>
      </c>
      <c r="H542">
        <v>3931</v>
      </c>
      <c r="I542" t="s">
        <v>11</v>
      </c>
      <c r="J542" t="s">
        <v>55</v>
      </c>
      <c r="K542" t="s">
        <v>19</v>
      </c>
      <c r="L542" t="s">
        <v>23</v>
      </c>
      <c r="M542" s="5">
        <v>13.5</v>
      </c>
    </row>
    <row r="543" spans="1:13" x14ac:dyDescent="0.2">
      <c r="A543" s="2">
        <v>45636</v>
      </c>
      <c r="B543" s="3">
        <f t="shared" si="26"/>
        <v>2025</v>
      </c>
      <c r="C543" t="str">
        <f t="shared" si="24"/>
        <v>2024-2025</v>
      </c>
      <c r="D543" t="s">
        <v>147</v>
      </c>
      <c r="E543" t="s">
        <v>42</v>
      </c>
      <c r="F543" t="str">
        <f t="shared" si="25"/>
        <v>Queensland</v>
      </c>
      <c r="G543" t="s">
        <v>35</v>
      </c>
      <c r="H543">
        <v>4053</v>
      </c>
      <c r="I543" t="s">
        <v>11</v>
      </c>
      <c r="J543" t="s">
        <v>43</v>
      </c>
      <c r="K543" t="s">
        <v>154</v>
      </c>
      <c r="L543" t="s">
        <v>14</v>
      </c>
      <c r="M543" s="5">
        <v>13.64</v>
      </c>
    </row>
    <row r="544" spans="1:13" x14ac:dyDescent="0.2">
      <c r="A544" s="2">
        <v>45145</v>
      </c>
      <c r="B544" s="3">
        <f t="shared" si="26"/>
        <v>2024</v>
      </c>
      <c r="C544" t="str">
        <f t="shared" si="24"/>
        <v>2023-2024</v>
      </c>
      <c r="D544" t="s">
        <v>147</v>
      </c>
      <c r="E544" t="s">
        <v>64</v>
      </c>
      <c r="F544" t="str">
        <f t="shared" si="25"/>
        <v>Victoria</v>
      </c>
      <c r="G544" t="s">
        <v>45</v>
      </c>
      <c r="H544">
        <v>3199</v>
      </c>
      <c r="I544" t="s">
        <v>11</v>
      </c>
      <c r="J544" t="s">
        <v>63</v>
      </c>
      <c r="K544" t="s">
        <v>156</v>
      </c>
      <c r="L544" t="s">
        <v>17</v>
      </c>
      <c r="M544" s="5">
        <v>13.86</v>
      </c>
    </row>
    <row r="545" spans="1:13" x14ac:dyDescent="0.2">
      <c r="A545" s="2">
        <v>45617</v>
      </c>
      <c r="B545" s="3">
        <f t="shared" si="26"/>
        <v>2025</v>
      </c>
      <c r="C545" t="str">
        <f t="shared" si="24"/>
        <v>2024-2025</v>
      </c>
      <c r="D545" t="s">
        <v>147</v>
      </c>
      <c r="E545" t="s">
        <v>44</v>
      </c>
      <c r="F545" t="str">
        <f t="shared" si="25"/>
        <v>Victoria</v>
      </c>
      <c r="G545" t="s">
        <v>45</v>
      </c>
      <c r="H545">
        <v>3066</v>
      </c>
      <c r="I545" t="s">
        <v>11</v>
      </c>
      <c r="J545" t="s">
        <v>46</v>
      </c>
      <c r="K545" t="s">
        <v>153</v>
      </c>
      <c r="L545" t="s">
        <v>16</v>
      </c>
      <c r="M545" s="5">
        <v>13.93</v>
      </c>
    </row>
    <row r="546" spans="1:13" x14ac:dyDescent="0.2">
      <c r="A546" s="2">
        <v>45314</v>
      </c>
      <c r="B546" s="3">
        <f t="shared" si="26"/>
        <v>2024</v>
      </c>
      <c r="C546" t="str">
        <f t="shared" si="24"/>
        <v>2023-2024</v>
      </c>
      <c r="D546" t="s">
        <v>148</v>
      </c>
      <c r="E546" t="s">
        <v>37</v>
      </c>
      <c r="F546" t="str">
        <f t="shared" si="25"/>
        <v>South Australia</v>
      </c>
      <c r="G546" t="s">
        <v>32</v>
      </c>
      <c r="H546">
        <v>5607</v>
      </c>
      <c r="I546" t="s">
        <v>11</v>
      </c>
      <c r="J546" t="s">
        <v>38</v>
      </c>
      <c r="K546" t="s">
        <v>152</v>
      </c>
      <c r="L546" t="s">
        <v>13</v>
      </c>
      <c r="M546" s="5">
        <v>13.95</v>
      </c>
    </row>
    <row r="547" spans="1:13" x14ac:dyDescent="0.2">
      <c r="A547" s="2">
        <v>45202</v>
      </c>
      <c r="B547" s="3">
        <f t="shared" si="26"/>
        <v>2024</v>
      </c>
      <c r="C547" t="str">
        <f t="shared" si="24"/>
        <v>2023-2024</v>
      </c>
      <c r="D547" t="s">
        <v>147</v>
      </c>
      <c r="E547" t="s">
        <v>76</v>
      </c>
      <c r="F547" t="str">
        <f t="shared" si="25"/>
        <v>Western Australia</v>
      </c>
      <c r="G547" t="s">
        <v>48</v>
      </c>
      <c r="H547">
        <v>6450</v>
      </c>
      <c r="I547" t="s">
        <v>11</v>
      </c>
      <c r="J547" t="s">
        <v>77</v>
      </c>
      <c r="K547" t="s">
        <v>155</v>
      </c>
      <c r="L547" t="s">
        <v>20</v>
      </c>
      <c r="M547" s="5">
        <v>13.96</v>
      </c>
    </row>
    <row r="548" spans="1:13" x14ac:dyDescent="0.2">
      <c r="A548" s="2">
        <v>45330</v>
      </c>
      <c r="B548" s="3">
        <f t="shared" si="26"/>
        <v>2024</v>
      </c>
      <c r="C548" t="str">
        <f t="shared" si="24"/>
        <v>2023-2024</v>
      </c>
      <c r="D548" t="s">
        <v>147</v>
      </c>
      <c r="E548" t="s">
        <v>61</v>
      </c>
      <c r="F548" t="str">
        <f t="shared" si="25"/>
        <v>New South Wales</v>
      </c>
      <c r="G548" t="s">
        <v>10</v>
      </c>
      <c r="H548">
        <v>2539</v>
      </c>
      <c r="I548" t="s">
        <v>11</v>
      </c>
      <c r="J548" t="s">
        <v>58</v>
      </c>
      <c r="K548" t="s">
        <v>156</v>
      </c>
      <c r="L548" t="s">
        <v>17</v>
      </c>
      <c r="M548" s="5">
        <v>13.97</v>
      </c>
    </row>
    <row r="549" spans="1:13" x14ac:dyDescent="0.2">
      <c r="A549" s="2">
        <v>45080</v>
      </c>
      <c r="B549" s="3">
        <f t="shared" si="26"/>
        <v>2023</v>
      </c>
      <c r="C549" t="str">
        <f t="shared" si="24"/>
        <v>2022-2023</v>
      </c>
      <c r="D549" t="s">
        <v>147</v>
      </c>
      <c r="E549" t="s">
        <v>86</v>
      </c>
      <c r="F549" t="str">
        <f t="shared" si="25"/>
        <v>New South Wales</v>
      </c>
      <c r="G549" t="s">
        <v>10</v>
      </c>
      <c r="H549">
        <v>2064</v>
      </c>
      <c r="I549" t="s">
        <v>11</v>
      </c>
      <c r="J549" t="s">
        <v>12</v>
      </c>
      <c r="K549" t="s">
        <v>149</v>
      </c>
      <c r="L549" t="s">
        <v>15</v>
      </c>
      <c r="M549" s="5">
        <v>13.98</v>
      </c>
    </row>
    <row r="550" spans="1:13" x14ac:dyDescent="0.2">
      <c r="A550" s="2">
        <v>45485</v>
      </c>
      <c r="B550" s="3">
        <f t="shared" si="26"/>
        <v>2025</v>
      </c>
      <c r="C550" t="str">
        <f t="shared" si="24"/>
        <v>2024-2025</v>
      </c>
      <c r="D550" t="s">
        <v>147</v>
      </c>
      <c r="E550" t="s">
        <v>79</v>
      </c>
      <c r="F550" t="str">
        <f t="shared" si="25"/>
        <v>Australian Capital Territory</v>
      </c>
      <c r="G550" t="s">
        <v>80</v>
      </c>
      <c r="H550">
        <v>2617</v>
      </c>
      <c r="I550" t="s">
        <v>11</v>
      </c>
      <c r="J550" t="s">
        <v>58</v>
      </c>
      <c r="K550" t="s">
        <v>150</v>
      </c>
      <c r="L550" t="s">
        <v>18</v>
      </c>
      <c r="M550" s="5">
        <v>13.98</v>
      </c>
    </row>
    <row r="551" spans="1:13" x14ac:dyDescent="0.2">
      <c r="A551" s="2">
        <v>45354</v>
      </c>
      <c r="B551" s="3">
        <f t="shared" si="26"/>
        <v>2024</v>
      </c>
      <c r="C551" t="str">
        <f t="shared" si="24"/>
        <v>2023-2024</v>
      </c>
      <c r="D551" t="s">
        <v>147</v>
      </c>
      <c r="E551" t="s">
        <v>56</v>
      </c>
      <c r="F551" t="str">
        <f t="shared" si="25"/>
        <v>Northern Territory</v>
      </c>
      <c r="G551" t="s">
        <v>29</v>
      </c>
      <c r="H551">
        <v>870</v>
      </c>
      <c r="I551" t="s">
        <v>11</v>
      </c>
      <c r="J551" t="s">
        <v>30</v>
      </c>
      <c r="K551" t="s">
        <v>19</v>
      </c>
      <c r="L551" t="s">
        <v>23</v>
      </c>
      <c r="M551" s="5">
        <v>13.99</v>
      </c>
    </row>
    <row r="552" spans="1:13" x14ac:dyDescent="0.2">
      <c r="A552" s="2">
        <v>45629</v>
      </c>
      <c r="B552" s="3">
        <f t="shared" si="26"/>
        <v>2025</v>
      </c>
      <c r="C552" t="str">
        <f t="shared" si="24"/>
        <v>2024-2025</v>
      </c>
      <c r="D552" t="s">
        <v>147</v>
      </c>
      <c r="E552" t="s">
        <v>41</v>
      </c>
      <c r="F552" t="str">
        <f t="shared" si="25"/>
        <v>New South Wales</v>
      </c>
      <c r="G552" t="s">
        <v>10</v>
      </c>
      <c r="H552">
        <v>2830</v>
      </c>
      <c r="I552" t="s">
        <v>11</v>
      </c>
      <c r="J552" t="s">
        <v>25</v>
      </c>
      <c r="K552" t="s">
        <v>155</v>
      </c>
      <c r="L552" t="s">
        <v>20</v>
      </c>
      <c r="M552" s="5">
        <v>13.99</v>
      </c>
    </row>
    <row r="553" spans="1:13" x14ac:dyDescent="0.2">
      <c r="A553" s="2">
        <v>44997</v>
      </c>
      <c r="B553" s="3">
        <f t="shared" si="26"/>
        <v>2023</v>
      </c>
      <c r="C553" t="str">
        <f t="shared" si="24"/>
        <v>2022-2023</v>
      </c>
      <c r="D553" t="s">
        <v>147</v>
      </c>
      <c r="E553" t="s">
        <v>64</v>
      </c>
      <c r="F553" t="str">
        <f t="shared" si="25"/>
        <v>Victoria</v>
      </c>
      <c r="G553" t="s">
        <v>45</v>
      </c>
      <c r="H553">
        <v>3199</v>
      </c>
      <c r="I553" t="s">
        <v>11</v>
      </c>
      <c r="J553" t="s">
        <v>63</v>
      </c>
      <c r="K553" t="s">
        <v>153</v>
      </c>
      <c r="L553" t="s">
        <v>16</v>
      </c>
      <c r="M553" s="5">
        <v>13.99</v>
      </c>
    </row>
    <row r="554" spans="1:13" x14ac:dyDescent="0.2">
      <c r="A554" s="2">
        <v>45359</v>
      </c>
      <c r="B554" s="3">
        <f t="shared" si="26"/>
        <v>2024</v>
      </c>
      <c r="C554" t="str">
        <f t="shared" si="24"/>
        <v>2023-2024</v>
      </c>
      <c r="D554" t="s">
        <v>147</v>
      </c>
      <c r="E554" t="s">
        <v>110</v>
      </c>
      <c r="F554" t="str">
        <f t="shared" si="25"/>
        <v>Queensland</v>
      </c>
      <c r="G554" t="s">
        <v>35</v>
      </c>
      <c r="H554">
        <v>4680</v>
      </c>
      <c r="I554" t="s">
        <v>11</v>
      </c>
      <c r="J554" t="s">
        <v>51</v>
      </c>
      <c r="K554" t="s">
        <v>152</v>
      </c>
      <c r="L554" t="s">
        <v>13</v>
      </c>
      <c r="M554" s="5">
        <v>13.99</v>
      </c>
    </row>
    <row r="555" spans="1:13" x14ac:dyDescent="0.2">
      <c r="A555" s="2">
        <v>45013</v>
      </c>
      <c r="B555" s="3">
        <f t="shared" si="26"/>
        <v>2023</v>
      </c>
      <c r="C555" t="str">
        <f t="shared" si="24"/>
        <v>2022-2023</v>
      </c>
      <c r="D555" t="s">
        <v>147</v>
      </c>
      <c r="E555" t="s">
        <v>88</v>
      </c>
      <c r="F555" t="str">
        <f t="shared" si="25"/>
        <v>South Australia</v>
      </c>
      <c r="G555" t="s">
        <v>32</v>
      </c>
      <c r="H555">
        <v>5011</v>
      </c>
      <c r="I555" t="s">
        <v>11</v>
      </c>
      <c r="J555" t="s">
        <v>33</v>
      </c>
      <c r="K555" t="s">
        <v>155</v>
      </c>
      <c r="L555" t="s">
        <v>20</v>
      </c>
      <c r="M555" s="5">
        <v>14</v>
      </c>
    </row>
    <row r="556" spans="1:13" x14ac:dyDescent="0.2">
      <c r="A556" s="2">
        <v>45550</v>
      </c>
      <c r="B556" s="3">
        <f t="shared" si="26"/>
        <v>2025</v>
      </c>
      <c r="C556" t="str">
        <f t="shared" si="24"/>
        <v>2024-2025</v>
      </c>
      <c r="D556" t="s">
        <v>147</v>
      </c>
      <c r="E556" t="s">
        <v>143</v>
      </c>
      <c r="F556" t="str">
        <f t="shared" si="25"/>
        <v>New South Wales</v>
      </c>
      <c r="G556" t="s">
        <v>10</v>
      </c>
      <c r="H556">
        <v>2154</v>
      </c>
      <c r="I556" t="s">
        <v>11</v>
      </c>
      <c r="J556" t="s">
        <v>27</v>
      </c>
      <c r="K556" t="s">
        <v>153</v>
      </c>
      <c r="L556" t="s">
        <v>16</v>
      </c>
      <c r="M556" s="5">
        <v>14</v>
      </c>
    </row>
    <row r="557" spans="1:13" x14ac:dyDescent="0.2">
      <c r="A557" s="2">
        <v>45305</v>
      </c>
      <c r="B557" s="3">
        <f t="shared" si="26"/>
        <v>2024</v>
      </c>
      <c r="C557" t="str">
        <f t="shared" si="24"/>
        <v>2023-2024</v>
      </c>
      <c r="D557" t="s">
        <v>148</v>
      </c>
      <c r="E557" t="s">
        <v>24</v>
      </c>
      <c r="F557" t="str">
        <f t="shared" si="25"/>
        <v>New South Wales</v>
      </c>
      <c r="G557" t="s">
        <v>10</v>
      </c>
      <c r="H557">
        <v>2795</v>
      </c>
      <c r="I557" t="s">
        <v>11</v>
      </c>
      <c r="J557" t="s">
        <v>25</v>
      </c>
      <c r="K557" t="s">
        <v>19</v>
      </c>
      <c r="L557" t="s">
        <v>23</v>
      </c>
      <c r="M557" s="5">
        <v>14.11</v>
      </c>
    </row>
    <row r="558" spans="1:13" x14ac:dyDescent="0.2">
      <c r="A558" s="2">
        <v>45345</v>
      </c>
      <c r="B558" s="3">
        <f t="shared" si="26"/>
        <v>2024</v>
      </c>
      <c r="C558" t="str">
        <f t="shared" si="24"/>
        <v>2023-2024</v>
      </c>
      <c r="D558" t="s">
        <v>147</v>
      </c>
      <c r="E558" t="s">
        <v>79</v>
      </c>
      <c r="F558" t="str">
        <f t="shared" si="25"/>
        <v>Australian Capital Territory</v>
      </c>
      <c r="G558" t="s">
        <v>80</v>
      </c>
      <c r="H558">
        <v>2617</v>
      </c>
      <c r="I558" t="s">
        <v>11</v>
      </c>
      <c r="J558" t="s">
        <v>58</v>
      </c>
      <c r="K558" t="s">
        <v>154</v>
      </c>
      <c r="L558" t="s">
        <v>14</v>
      </c>
      <c r="M558" s="5">
        <v>14.12</v>
      </c>
    </row>
    <row r="559" spans="1:13" x14ac:dyDescent="0.2">
      <c r="A559" s="2">
        <v>45481</v>
      </c>
      <c r="B559" s="3">
        <f t="shared" si="26"/>
        <v>2025</v>
      </c>
      <c r="C559" t="str">
        <f t="shared" si="24"/>
        <v>2024-2025</v>
      </c>
      <c r="D559" t="s">
        <v>147</v>
      </c>
      <c r="E559" t="s">
        <v>108</v>
      </c>
      <c r="F559" t="str">
        <f t="shared" si="25"/>
        <v>Victoria</v>
      </c>
      <c r="G559" t="s">
        <v>45</v>
      </c>
      <c r="H559">
        <v>3018</v>
      </c>
      <c r="I559" t="s">
        <v>11</v>
      </c>
      <c r="J559" t="s">
        <v>46</v>
      </c>
      <c r="K559" t="s">
        <v>157</v>
      </c>
      <c r="L559" t="s">
        <v>22</v>
      </c>
      <c r="M559" s="5">
        <v>14.21</v>
      </c>
    </row>
    <row r="560" spans="1:13" x14ac:dyDescent="0.2">
      <c r="A560" s="2">
        <v>45252</v>
      </c>
      <c r="B560" s="3">
        <f t="shared" si="26"/>
        <v>2024</v>
      </c>
      <c r="C560" t="str">
        <f t="shared" si="24"/>
        <v>2023-2024</v>
      </c>
      <c r="D560" t="s">
        <v>148</v>
      </c>
      <c r="E560" t="s">
        <v>103</v>
      </c>
      <c r="F560" t="str">
        <f t="shared" si="25"/>
        <v>Queensland</v>
      </c>
      <c r="G560" t="s">
        <v>35</v>
      </c>
      <c r="H560">
        <v>4509</v>
      </c>
      <c r="I560" t="s">
        <v>11</v>
      </c>
      <c r="J560" t="s">
        <v>104</v>
      </c>
      <c r="K560" t="s">
        <v>155</v>
      </c>
      <c r="L560" t="s">
        <v>20</v>
      </c>
      <c r="M560" s="5">
        <v>14.370000000000001</v>
      </c>
    </row>
    <row r="561" spans="1:13" x14ac:dyDescent="0.2">
      <c r="A561" s="2">
        <v>45466</v>
      </c>
      <c r="B561" s="3">
        <f t="shared" si="26"/>
        <v>2024</v>
      </c>
      <c r="C561" t="str">
        <f t="shared" si="24"/>
        <v>2023-2024</v>
      </c>
      <c r="D561" t="s">
        <v>147</v>
      </c>
      <c r="E561" t="s">
        <v>24</v>
      </c>
      <c r="F561" t="str">
        <f t="shared" si="25"/>
        <v>New South Wales</v>
      </c>
      <c r="G561" t="s">
        <v>10</v>
      </c>
      <c r="H561">
        <v>2795</v>
      </c>
      <c r="I561" t="s">
        <v>11</v>
      </c>
      <c r="J561" t="s">
        <v>25</v>
      </c>
      <c r="K561" t="s">
        <v>154</v>
      </c>
      <c r="L561" t="s">
        <v>14</v>
      </c>
      <c r="M561" s="5">
        <v>14.55</v>
      </c>
    </row>
    <row r="562" spans="1:13" x14ac:dyDescent="0.2">
      <c r="A562" s="2">
        <v>44933</v>
      </c>
      <c r="B562" s="3">
        <f t="shared" si="26"/>
        <v>2023</v>
      </c>
      <c r="C562" t="str">
        <f t="shared" si="24"/>
        <v>2022-2023</v>
      </c>
      <c r="D562" t="s">
        <v>147</v>
      </c>
      <c r="E562" t="s">
        <v>65</v>
      </c>
      <c r="F562" t="str">
        <f t="shared" si="25"/>
        <v>New South Wales</v>
      </c>
      <c r="G562" t="s">
        <v>10</v>
      </c>
      <c r="H562">
        <v>2541</v>
      </c>
      <c r="I562" t="s">
        <v>11</v>
      </c>
      <c r="J562" t="s">
        <v>58</v>
      </c>
      <c r="K562" t="s">
        <v>154</v>
      </c>
      <c r="L562" t="s">
        <v>14</v>
      </c>
      <c r="M562" s="5">
        <v>14.57</v>
      </c>
    </row>
    <row r="563" spans="1:13" x14ac:dyDescent="0.2">
      <c r="A563" s="2">
        <v>45317</v>
      </c>
      <c r="B563" s="3">
        <f t="shared" si="26"/>
        <v>2024</v>
      </c>
      <c r="C563" t="str">
        <f t="shared" si="24"/>
        <v>2023-2024</v>
      </c>
      <c r="D563" t="s">
        <v>147</v>
      </c>
      <c r="E563" t="s">
        <v>96</v>
      </c>
      <c r="F563" t="str">
        <f t="shared" si="25"/>
        <v>Western Australia</v>
      </c>
      <c r="G563" t="s">
        <v>48</v>
      </c>
      <c r="H563">
        <v>6330</v>
      </c>
      <c r="I563" t="s">
        <v>11</v>
      </c>
      <c r="J563" t="s">
        <v>94</v>
      </c>
      <c r="K563" t="s">
        <v>152</v>
      </c>
      <c r="L563" t="s">
        <v>13</v>
      </c>
      <c r="M563" s="5">
        <v>14.73</v>
      </c>
    </row>
    <row r="564" spans="1:13" x14ac:dyDescent="0.2">
      <c r="A564" s="2">
        <v>45609</v>
      </c>
      <c r="B564" s="3">
        <f t="shared" si="26"/>
        <v>2025</v>
      </c>
      <c r="C564" t="str">
        <f t="shared" si="24"/>
        <v>2024-2025</v>
      </c>
      <c r="D564" t="s">
        <v>147</v>
      </c>
      <c r="E564" t="s">
        <v>24</v>
      </c>
      <c r="F564" t="str">
        <f t="shared" si="25"/>
        <v>New South Wales</v>
      </c>
      <c r="G564" t="s">
        <v>10</v>
      </c>
      <c r="H564">
        <v>2795</v>
      </c>
      <c r="I564" t="s">
        <v>11</v>
      </c>
      <c r="J564" t="s">
        <v>25</v>
      </c>
      <c r="K564" t="s">
        <v>155</v>
      </c>
      <c r="L564" t="s">
        <v>20</v>
      </c>
      <c r="M564" s="5">
        <v>14.75</v>
      </c>
    </row>
    <row r="565" spans="1:13" x14ac:dyDescent="0.2">
      <c r="A565" s="2">
        <v>45562</v>
      </c>
      <c r="B565" s="3">
        <f t="shared" si="26"/>
        <v>2025</v>
      </c>
      <c r="C565" t="str">
        <f t="shared" si="24"/>
        <v>2024-2025</v>
      </c>
      <c r="D565" t="s">
        <v>147</v>
      </c>
      <c r="E565" t="s">
        <v>24</v>
      </c>
      <c r="F565" t="str">
        <f t="shared" si="25"/>
        <v>New South Wales</v>
      </c>
      <c r="G565" t="s">
        <v>10</v>
      </c>
      <c r="H565">
        <v>2795</v>
      </c>
      <c r="I565" t="s">
        <v>11</v>
      </c>
      <c r="J565" t="s">
        <v>25</v>
      </c>
      <c r="K565" t="s">
        <v>154</v>
      </c>
      <c r="L565" t="s">
        <v>14</v>
      </c>
      <c r="M565" s="5">
        <v>14.9</v>
      </c>
    </row>
    <row r="566" spans="1:13" x14ac:dyDescent="0.2">
      <c r="A566" s="2">
        <v>45341</v>
      </c>
      <c r="B566" s="3">
        <f t="shared" si="26"/>
        <v>2024</v>
      </c>
      <c r="C566" t="str">
        <f t="shared" si="24"/>
        <v>2023-2024</v>
      </c>
      <c r="D566" t="s">
        <v>147</v>
      </c>
      <c r="E566" t="s">
        <v>110</v>
      </c>
      <c r="F566" t="str">
        <f t="shared" si="25"/>
        <v>Queensland</v>
      </c>
      <c r="G566" t="s">
        <v>35</v>
      </c>
      <c r="H566">
        <v>4680</v>
      </c>
      <c r="I566" t="s">
        <v>11</v>
      </c>
      <c r="J566" t="s">
        <v>51</v>
      </c>
      <c r="K566" t="s">
        <v>19</v>
      </c>
      <c r="L566" t="s">
        <v>23</v>
      </c>
      <c r="M566" s="5">
        <v>14.95</v>
      </c>
    </row>
    <row r="567" spans="1:13" x14ac:dyDescent="0.2">
      <c r="A567" s="2">
        <v>45186</v>
      </c>
      <c r="B567" s="3">
        <f t="shared" si="26"/>
        <v>2024</v>
      </c>
      <c r="C567" t="str">
        <f t="shared" si="24"/>
        <v>2023-2024</v>
      </c>
      <c r="D567" t="s">
        <v>147</v>
      </c>
      <c r="E567" t="s">
        <v>90</v>
      </c>
      <c r="F567" t="str">
        <f t="shared" si="25"/>
        <v>Victoria</v>
      </c>
      <c r="G567" t="s">
        <v>45</v>
      </c>
      <c r="H567">
        <v>3179</v>
      </c>
      <c r="I567" t="s">
        <v>11</v>
      </c>
      <c r="J567" t="s">
        <v>63</v>
      </c>
      <c r="K567" t="s">
        <v>19</v>
      </c>
      <c r="L567" t="s">
        <v>23</v>
      </c>
      <c r="M567" s="5">
        <v>14.95</v>
      </c>
    </row>
    <row r="568" spans="1:13" x14ac:dyDescent="0.2">
      <c r="A568" s="2">
        <v>45032</v>
      </c>
      <c r="B568" s="3">
        <f t="shared" si="26"/>
        <v>2023</v>
      </c>
      <c r="C568" t="str">
        <f t="shared" si="24"/>
        <v>2022-2023</v>
      </c>
      <c r="D568" t="s">
        <v>147</v>
      </c>
      <c r="E568" t="s">
        <v>108</v>
      </c>
      <c r="F568" t="str">
        <f t="shared" si="25"/>
        <v>Victoria</v>
      </c>
      <c r="G568" t="s">
        <v>45</v>
      </c>
      <c r="H568">
        <v>3018</v>
      </c>
      <c r="I568" t="s">
        <v>11</v>
      </c>
      <c r="J568" t="s">
        <v>46</v>
      </c>
      <c r="K568" t="s">
        <v>150</v>
      </c>
      <c r="L568" t="s">
        <v>18</v>
      </c>
      <c r="M568" s="5">
        <v>14.97</v>
      </c>
    </row>
    <row r="569" spans="1:13" x14ac:dyDescent="0.2">
      <c r="A569" s="2">
        <v>44933</v>
      </c>
      <c r="B569" s="3">
        <f t="shared" si="26"/>
        <v>2023</v>
      </c>
      <c r="C569" t="str">
        <f t="shared" si="24"/>
        <v>2022-2023</v>
      </c>
      <c r="D569" t="s">
        <v>148</v>
      </c>
      <c r="E569" t="s">
        <v>24</v>
      </c>
      <c r="F569" t="str">
        <f t="shared" si="25"/>
        <v>New South Wales</v>
      </c>
      <c r="G569" t="s">
        <v>10</v>
      </c>
      <c r="H569">
        <v>2795</v>
      </c>
      <c r="I569" t="s">
        <v>11</v>
      </c>
      <c r="J569" t="s">
        <v>25</v>
      </c>
      <c r="K569" t="s">
        <v>153</v>
      </c>
      <c r="L569" t="s">
        <v>16</v>
      </c>
      <c r="M569" s="5">
        <v>14.97</v>
      </c>
    </row>
    <row r="570" spans="1:13" x14ac:dyDescent="0.2">
      <c r="A570" s="2">
        <v>45612</v>
      </c>
      <c r="B570" s="3">
        <f t="shared" si="26"/>
        <v>2025</v>
      </c>
      <c r="C570" t="str">
        <f t="shared" si="24"/>
        <v>2024-2025</v>
      </c>
      <c r="D570" t="s">
        <v>148</v>
      </c>
      <c r="E570" t="s">
        <v>137</v>
      </c>
      <c r="F570" t="str">
        <f t="shared" si="25"/>
        <v>New South Wales</v>
      </c>
      <c r="G570" t="s">
        <v>10</v>
      </c>
      <c r="H570">
        <v>2031</v>
      </c>
      <c r="I570" t="s">
        <v>11</v>
      </c>
      <c r="J570" t="s">
        <v>12</v>
      </c>
      <c r="K570" t="s">
        <v>155</v>
      </c>
      <c r="L570" t="s">
        <v>20</v>
      </c>
      <c r="M570" s="5">
        <v>14.97</v>
      </c>
    </row>
    <row r="571" spans="1:13" x14ac:dyDescent="0.2">
      <c r="A571" s="2">
        <v>45055</v>
      </c>
      <c r="B571" s="3">
        <f t="shared" si="26"/>
        <v>2023</v>
      </c>
      <c r="C571" t="str">
        <f t="shared" si="24"/>
        <v>2022-2023</v>
      </c>
      <c r="D571" t="s">
        <v>148</v>
      </c>
      <c r="E571" t="s">
        <v>90</v>
      </c>
      <c r="F571" t="str">
        <f t="shared" si="25"/>
        <v>Victoria</v>
      </c>
      <c r="G571" t="s">
        <v>45</v>
      </c>
      <c r="H571">
        <v>3179</v>
      </c>
      <c r="I571" t="s">
        <v>11</v>
      </c>
      <c r="J571" t="s">
        <v>63</v>
      </c>
      <c r="K571" t="s">
        <v>155</v>
      </c>
      <c r="L571" t="s">
        <v>20</v>
      </c>
      <c r="M571" s="5">
        <v>14.97</v>
      </c>
    </row>
    <row r="572" spans="1:13" x14ac:dyDescent="0.2">
      <c r="A572" s="2">
        <v>45635</v>
      </c>
      <c r="B572" s="3">
        <f t="shared" si="26"/>
        <v>2025</v>
      </c>
      <c r="C572" t="str">
        <f t="shared" si="24"/>
        <v>2024-2025</v>
      </c>
      <c r="D572" t="s">
        <v>147</v>
      </c>
      <c r="E572" t="s">
        <v>81</v>
      </c>
      <c r="F572" t="str">
        <f t="shared" si="25"/>
        <v>New South Wales</v>
      </c>
      <c r="G572" t="s">
        <v>10</v>
      </c>
      <c r="H572">
        <v>2485</v>
      </c>
      <c r="I572" t="s">
        <v>11</v>
      </c>
      <c r="J572" t="s">
        <v>68</v>
      </c>
      <c r="K572" t="s">
        <v>152</v>
      </c>
      <c r="L572" t="s">
        <v>13</v>
      </c>
      <c r="M572" s="5">
        <v>14.97</v>
      </c>
    </row>
    <row r="573" spans="1:13" x14ac:dyDescent="0.2">
      <c r="A573" s="2">
        <v>44961</v>
      </c>
      <c r="B573" s="3">
        <f t="shared" si="26"/>
        <v>2023</v>
      </c>
      <c r="C573" t="str">
        <f t="shared" si="24"/>
        <v>2022-2023</v>
      </c>
      <c r="D573" t="s">
        <v>148</v>
      </c>
      <c r="E573" t="s">
        <v>117</v>
      </c>
      <c r="F573" t="str">
        <f t="shared" si="25"/>
        <v>Queensland</v>
      </c>
      <c r="G573" t="s">
        <v>35</v>
      </c>
      <c r="H573">
        <v>4119</v>
      </c>
      <c r="I573" t="s">
        <v>11</v>
      </c>
      <c r="J573" t="s">
        <v>43</v>
      </c>
      <c r="K573" t="s">
        <v>149</v>
      </c>
      <c r="L573" t="s">
        <v>15</v>
      </c>
      <c r="M573" s="5">
        <v>14.97</v>
      </c>
    </row>
    <row r="574" spans="1:13" x14ac:dyDescent="0.2">
      <c r="A574" s="2">
        <v>45201</v>
      </c>
      <c r="B574" s="3">
        <f t="shared" si="26"/>
        <v>2024</v>
      </c>
      <c r="C574" t="str">
        <f t="shared" si="24"/>
        <v>2023-2024</v>
      </c>
      <c r="D574" t="s">
        <v>148</v>
      </c>
      <c r="E574" t="s">
        <v>141</v>
      </c>
      <c r="F574" t="str">
        <f t="shared" si="25"/>
        <v>Western Australia</v>
      </c>
      <c r="G574" t="s">
        <v>48</v>
      </c>
      <c r="H574">
        <v>6052</v>
      </c>
      <c r="I574" t="s">
        <v>11</v>
      </c>
      <c r="J574" t="s">
        <v>49</v>
      </c>
      <c r="K574" t="s">
        <v>156</v>
      </c>
      <c r="L574" t="s">
        <v>17</v>
      </c>
      <c r="M574" s="5">
        <v>14.98</v>
      </c>
    </row>
    <row r="575" spans="1:13" x14ac:dyDescent="0.2">
      <c r="A575" s="2">
        <v>45121</v>
      </c>
      <c r="B575" s="3">
        <f t="shared" si="26"/>
        <v>2024</v>
      </c>
      <c r="C575" t="str">
        <f t="shared" si="24"/>
        <v>2023-2024</v>
      </c>
      <c r="D575" t="s">
        <v>147</v>
      </c>
      <c r="E575" t="s">
        <v>34</v>
      </c>
      <c r="F575" t="str">
        <f t="shared" si="25"/>
        <v>Queensland</v>
      </c>
      <c r="G575" t="s">
        <v>35</v>
      </c>
      <c r="H575">
        <v>4802</v>
      </c>
      <c r="I575" t="s">
        <v>11</v>
      </c>
      <c r="J575" t="s">
        <v>36</v>
      </c>
      <c r="K575" t="s">
        <v>154</v>
      </c>
      <c r="L575" t="s">
        <v>14</v>
      </c>
      <c r="M575" s="5">
        <v>14.99</v>
      </c>
    </row>
    <row r="576" spans="1:13" x14ac:dyDescent="0.2">
      <c r="A576" s="2">
        <v>45629</v>
      </c>
      <c r="B576" s="3">
        <f t="shared" si="26"/>
        <v>2025</v>
      </c>
      <c r="C576" t="str">
        <f t="shared" si="24"/>
        <v>2024-2025</v>
      </c>
      <c r="D576" t="s">
        <v>147</v>
      </c>
      <c r="E576" t="s">
        <v>78</v>
      </c>
      <c r="F576" t="str">
        <f t="shared" si="25"/>
        <v>New South Wales</v>
      </c>
      <c r="G576" t="s">
        <v>10</v>
      </c>
      <c r="H576">
        <v>2350</v>
      </c>
      <c r="I576" t="s">
        <v>11</v>
      </c>
      <c r="J576" t="s">
        <v>68</v>
      </c>
      <c r="K576" t="s">
        <v>154</v>
      </c>
      <c r="L576" t="s">
        <v>14</v>
      </c>
      <c r="M576" s="5">
        <v>14.99</v>
      </c>
    </row>
    <row r="577" spans="1:13" x14ac:dyDescent="0.2">
      <c r="A577" s="2">
        <v>44980</v>
      </c>
      <c r="B577" s="3">
        <f t="shared" si="26"/>
        <v>2023</v>
      </c>
      <c r="C577" t="str">
        <f t="shared" si="24"/>
        <v>2022-2023</v>
      </c>
      <c r="D577" t="s">
        <v>148</v>
      </c>
      <c r="E577" t="s">
        <v>102</v>
      </c>
      <c r="F577" t="str">
        <f t="shared" si="25"/>
        <v>Queensland</v>
      </c>
      <c r="G577" t="s">
        <v>35</v>
      </c>
      <c r="H577">
        <v>4870</v>
      </c>
      <c r="I577" t="s">
        <v>11</v>
      </c>
      <c r="J577" t="s">
        <v>36</v>
      </c>
      <c r="K577" t="s">
        <v>150</v>
      </c>
      <c r="L577" t="s">
        <v>18</v>
      </c>
      <c r="M577" s="5">
        <v>14.99</v>
      </c>
    </row>
    <row r="578" spans="1:13" x14ac:dyDescent="0.2">
      <c r="A578" s="2">
        <v>45099</v>
      </c>
      <c r="B578" s="3">
        <f t="shared" si="26"/>
        <v>2023</v>
      </c>
      <c r="C578" t="str">
        <f t="shared" ref="C578:C641" si="27">IF(MONTH(A578) &gt;= 7, YEAR(A578) &amp; "-" &amp; YEAR(A578) + 1, YEAR(A578) - 1 &amp; "-" &amp; YEAR(A578))</f>
        <v>2022-2023</v>
      </c>
      <c r="D578" t="s">
        <v>148</v>
      </c>
      <c r="E578" t="s">
        <v>9</v>
      </c>
      <c r="F578" t="str">
        <f t="shared" ref="F578:F641" si="28">IF(G578="WA","Western Australia",
IF(G578="NSW","New South Wales",
IF(G578="QLD","Queensland",
IF(G578="VIC","Victoria",
IF(G578="TAS","Tasmania",
IF(G578="SA","South Australia",
IF(G578="NT","Northern Territory",
IF(G578="ACT","Australian Capital Territory",G578))))))))</f>
        <v>New South Wales</v>
      </c>
      <c r="G578" t="s">
        <v>10</v>
      </c>
      <c r="H578">
        <v>2067</v>
      </c>
      <c r="I578" t="s">
        <v>11</v>
      </c>
      <c r="J578" t="s">
        <v>12</v>
      </c>
      <c r="K578" t="s">
        <v>155</v>
      </c>
      <c r="L578" t="s">
        <v>20</v>
      </c>
      <c r="M578" s="5">
        <v>14.99</v>
      </c>
    </row>
    <row r="579" spans="1:13" x14ac:dyDescent="0.2">
      <c r="A579" s="2">
        <v>45355</v>
      </c>
      <c r="B579" s="3">
        <f t="shared" ref="B579:B642" si="29">IF(MONTH(A579)&gt;=7,YEAR(A579)+1,YEAR(A579))</f>
        <v>2024</v>
      </c>
      <c r="C579" t="str">
        <f t="shared" si="27"/>
        <v>2023-2024</v>
      </c>
      <c r="D579" t="s">
        <v>147</v>
      </c>
      <c r="E579" t="s">
        <v>142</v>
      </c>
      <c r="F579" t="str">
        <f t="shared" si="28"/>
        <v>Australian Capital Territory</v>
      </c>
      <c r="G579" t="s">
        <v>80</v>
      </c>
      <c r="H579">
        <v>2609</v>
      </c>
      <c r="I579" t="s">
        <v>11</v>
      </c>
      <c r="J579" t="s">
        <v>58</v>
      </c>
      <c r="K579" t="s">
        <v>154</v>
      </c>
      <c r="L579" t="s">
        <v>14</v>
      </c>
      <c r="M579" s="5">
        <v>14.99</v>
      </c>
    </row>
    <row r="580" spans="1:13" x14ac:dyDescent="0.2">
      <c r="A580" s="2">
        <v>45641</v>
      </c>
      <c r="B580" s="3">
        <f t="shared" si="29"/>
        <v>2025</v>
      </c>
      <c r="C580" t="str">
        <f t="shared" si="27"/>
        <v>2024-2025</v>
      </c>
      <c r="D580" t="s">
        <v>148</v>
      </c>
      <c r="E580" t="s">
        <v>93</v>
      </c>
      <c r="F580" t="str">
        <f t="shared" si="28"/>
        <v>Western Australia</v>
      </c>
      <c r="G580" t="s">
        <v>48</v>
      </c>
      <c r="H580">
        <v>6112</v>
      </c>
      <c r="I580" t="s">
        <v>11</v>
      </c>
      <c r="J580" t="s">
        <v>94</v>
      </c>
      <c r="K580" t="s">
        <v>152</v>
      </c>
      <c r="L580" t="s">
        <v>13</v>
      </c>
      <c r="M580" s="5">
        <v>14.99</v>
      </c>
    </row>
    <row r="581" spans="1:13" x14ac:dyDescent="0.2">
      <c r="A581" s="2">
        <v>45463</v>
      </c>
      <c r="B581" s="3">
        <f t="shared" si="29"/>
        <v>2024</v>
      </c>
      <c r="C581" t="str">
        <f t="shared" si="27"/>
        <v>2023-2024</v>
      </c>
      <c r="D581" t="s">
        <v>148</v>
      </c>
      <c r="E581" t="s">
        <v>97</v>
      </c>
      <c r="F581" t="str">
        <f t="shared" si="28"/>
        <v>Tasmania</v>
      </c>
      <c r="G581" t="s">
        <v>70</v>
      </c>
      <c r="H581">
        <v>7250</v>
      </c>
      <c r="I581" t="s">
        <v>11</v>
      </c>
      <c r="J581" t="s">
        <v>71</v>
      </c>
      <c r="K581" t="s">
        <v>153</v>
      </c>
      <c r="L581" t="s">
        <v>16</v>
      </c>
      <c r="M581" s="5">
        <v>14.99</v>
      </c>
    </row>
    <row r="582" spans="1:13" x14ac:dyDescent="0.2">
      <c r="A582" s="2">
        <v>45328</v>
      </c>
      <c r="B582" s="3">
        <f t="shared" si="29"/>
        <v>2024</v>
      </c>
      <c r="C582" t="str">
        <f t="shared" si="27"/>
        <v>2023-2024</v>
      </c>
      <c r="D582" t="s">
        <v>147</v>
      </c>
      <c r="E582" t="s">
        <v>84</v>
      </c>
      <c r="F582" t="str">
        <f t="shared" si="28"/>
        <v>Queensland</v>
      </c>
      <c r="G582" t="s">
        <v>35</v>
      </c>
      <c r="H582">
        <v>4740</v>
      </c>
      <c r="I582" t="s">
        <v>11</v>
      </c>
      <c r="J582" t="s">
        <v>51</v>
      </c>
      <c r="K582" t="s">
        <v>154</v>
      </c>
      <c r="L582" t="s">
        <v>14</v>
      </c>
      <c r="M582" s="5">
        <v>14.99</v>
      </c>
    </row>
    <row r="583" spans="1:13" x14ac:dyDescent="0.2">
      <c r="A583" s="2">
        <v>45426</v>
      </c>
      <c r="B583" s="3">
        <f t="shared" si="29"/>
        <v>2024</v>
      </c>
      <c r="C583" t="str">
        <f t="shared" si="27"/>
        <v>2023-2024</v>
      </c>
      <c r="D583" t="s">
        <v>148</v>
      </c>
      <c r="E583" t="s">
        <v>123</v>
      </c>
      <c r="F583" t="str">
        <f t="shared" si="28"/>
        <v>Western Australia</v>
      </c>
      <c r="G583" t="s">
        <v>48</v>
      </c>
      <c r="H583">
        <v>6109</v>
      </c>
      <c r="I583" t="s">
        <v>11</v>
      </c>
      <c r="J583" t="s">
        <v>94</v>
      </c>
      <c r="K583" t="s">
        <v>150</v>
      </c>
      <c r="L583" t="s">
        <v>18</v>
      </c>
      <c r="M583" s="5">
        <v>14.99</v>
      </c>
    </row>
    <row r="584" spans="1:13" x14ac:dyDescent="0.2">
      <c r="A584" s="2">
        <v>44968</v>
      </c>
      <c r="B584" s="3">
        <f t="shared" si="29"/>
        <v>2023</v>
      </c>
      <c r="C584" t="str">
        <f t="shared" si="27"/>
        <v>2022-2023</v>
      </c>
      <c r="D584" t="s">
        <v>148</v>
      </c>
      <c r="E584" t="s">
        <v>139</v>
      </c>
      <c r="F584" t="str">
        <f t="shared" si="28"/>
        <v>New South Wales</v>
      </c>
      <c r="G584" t="s">
        <v>10</v>
      </c>
      <c r="H584">
        <v>2020</v>
      </c>
      <c r="I584" t="s">
        <v>11</v>
      </c>
      <c r="J584" t="s">
        <v>12</v>
      </c>
      <c r="K584" t="s">
        <v>153</v>
      </c>
      <c r="L584" t="s">
        <v>16</v>
      </c>
      <c r="M584" s="5">
        <v>14.99</v>
      </c>
    </row>
    <row r="585" spans="1:13" x14ac:dyDescent="0.2">
      <c r="A585" s="2">
        <v>45651</v>
      </c>
      <c r="B585" s="3">
        <f t="shared" si="29"/>
        <v>2025</v>
      </c>
      <c r="C585" t="str">
        <f t="shared" si="27"/>
        <v>2024-2025</v>
      </c>
      <c r="D585" t="s">
        <v>148</v>
      </c>
      <c r="E585" t="s">
        <v>83</v>
      </c>
      <c r="F585" t="str">
        <f t="shared" si="28"/>
        <v>New South Wales</v>
      </c>
      <c r="G585" t="s">
        <v>10</v>
      </c>
      <c r="H585">
        <v>2750</v>
      </c>
      <c r="I585" t="s">
        <v>11</v>
      </c>
      <c r="J585" t="s">
        <v>25</v>
      </c>
      <c r="K585" t="s">
        <v>149</v>
      </c>
      <c r="L585" t="s">
        <v>15</v>
      </c>
      <c r="M585" s="5">
        <v>14.99</v>
      </c>
    </row>
    <row r="586" spans="1:13" x14ac:dyDescent="0.2">
      <c r="A586" s="2">
        <v>45308</v>
      </c>
      <c r="B586" s="3">
        <f t="shared" si="29"/>
        <v>2024</v>
      </c>
      <c r="C586" t="str">
        <f t="shared" si="27"/>
        <v>2023-2024</v>
      </c>
      <c r="D586" t="s">
        <v>148</v>
      </c>
      <c r="E586" t="s">
        <v>83</v>
      </c>
      <c r="F586" t="str">
        <f t="shared" si="28"/>
        <v>New South Wales</v>
      </c>
      <c r="G586" t="s">
        <v>10</v>
      </c>
      <c r="H586">
        <v>2750</v>
      </c>
      <c r="I586" t="s">
        <v>11</v>
      </c>
      <c r="J586" t="s">
        <v>25</v>
      </c>
      <c r="K586" t="s">
        <v>150</v>
      </c>
      <c r="L586" t="s">
        <v>18</v>
      </c>
      <c r="M586" s="5">
        <v>14.99</v>
      </c>
    </row>
    <row r="587" spans="1:13" x14ac:dyDescent="0.2">
      <c r="A587" s="2">
        <v>45626</v>
      </c>
      <c r="B587" s="3">
        <f t="shared" si="29"/>
        <v>2025</v>
      </c>
      <c r="C587" t="str">
        <f t="shared" si="27"/>
        <v>2024-2025</v>
      </c>
      <c r="D587" t="s">
        <v>148</v>
      </c>
      <c r="E587" t="s">
        <v>83</v>
      </c>
      <c r="F587" t="str">
        <f t="shared" si="28"/>
        <v>New South Wales</v>
      </c>
      <c r="G587" t="s">
        <v>10</v>
      </c>
      <c r="H587">
        <v>2750</v>
      </c>
      <c r="I587" t="s">
        <v>11</v>
      </c>
      <c r="J587" t="s">
        <v>25</v>
      </c>
      <c r="K587" t="s">
        <v>153</v>
      </c>
      <c r="L587" t="s">
        <v>16</v>
      </c>
      <c r="M587" s="5">
        <v>14.99</v>
      </c>
    </row>
    <row r="588" spans="1:13" x14ac:dyDescent="0.2">
      <c r="A588" s="2">
        <v>45505</v>
      </c>
      <c r="B588" s="3">
        <f t="shared" si="29"/>
        <v>2025</v>
      </c>
      <c r="C588" t="str">
        <f t="shared" si="27"/>
        <v>2024-2025</v>
      </c>
      <c r="D588" t="s">
        <v>147</v>
      </c>
      <c r="E588" t="s">
        <v>53</v>
      </c>
      <c r="F588" t="str">
        <f t="shared" si="28"/>
        <v>South Australia</v>
      </c>
      <c r="G588" t="s">
        <v>32</v>
      </c>
      <c r="H588">
        <v>5082</v>
      </c>
      <c r="I588" t="s">
        <v>11</v>
      </c>
      <c r="J588" t="s">
        <v>33</v>
      </c>
      <c r="K588" t="s">
        <v>154</v>
      </c>
      <c r="L588" t="s">
        <v>14</v>
      </c>
      <c r="M588" s="5">
        <v>14.99</v>
      </c>
    </row>
    <row r="589" spans="1:13" x14ac:dyDescent="0.2">
      <c r="A589" s="2">
        <v>45588</v>
      </c>
      <c r="B589" s="3">
        <f t="shared" si="29"/>
        <v>2025</v>
      </c>
      <c r="C589" t="str">
        <f t="shared" si="27"/>
        <v>2024-2025</v>
      </c>
      <c r="D589" t="s">
        <v>147</v>
      </c>
      <c r="E589" t="s">
        <v>99</v>
      </c>
      <c r="F589" t="str">
        <f t="shared" si="28"/>
        <v>Victoria</v>
      </c>
      <c r="G589" t="s">
        <v>45</v>
      </c>
      <c r="H589">
        <v>3148</v>
      </c>
      <c r="I589" t="s">
        <v>11</v>
      </c>
      <c r="J589" t="s">
        <v>63</v>
      </c>
      <c r="K589" t="s">
        <v>150</v>
      </c>
      <c r="L589" t="s">
        <v>18</v>
      </c>
      <c r="M589" s="5">
        <v>15</v>
      </c>
    </row>
    <row r="590" spans="1:13" x14ac:dyDescent="0.2">
      <c r="A590" s="2">
        <v>45556</v>
      </c>
      <c r="B590" s="3">
        <f t="shared" si="29"/>
        <v>2025</v>
      </c>
      <c r="C590" t="str">
        <f t="shared" si="27"/>
        <v>2024-2025</v>
      </c>
      <c r="D590" t="s">
        <v>147</v>
      </c>
      <c r="E590" t="s">
        <v>84</v>
      </c>
      <c r="F590" t="str">
        <f t="shared" si="28"/>
        <v>Queensland</v>
      </c>
      <c r="G590" t="s">
        <v>35</v>
      </c>
      <c r="H590">
        <v>4740</v>
      </c>
      <c r="I590" t="s">
        <v>11</v>
      </c>
      <c r="J590" t="s">
        <v>51</v>
      </c>
      <c r="K590" t="s">
        <v>154</v>
      </c>
      <c r="L590" t="s">
        <v>14</v>
      </c>
      <c r="M590" s="5">
        <v>15</v>
      </c>
    </row>
    <row r="591" spans="1:13" x14ac:dyDescent="0.2">
      <c r="A591" s="2">
        <v>45418</v>
      </c>
      <c r="B591" s="3">
        <f t="shared" si="29"/>
        <v>2024</v>
      </c>
      <c r="C591" t="str">
        <f t="shared" si="27"/>
        <v>2023-2024</v>
      </c>
      <c r="D591" t="s">
        <v>148</v>
      </c>
      <c r="E591" t="s">
        <v>62</v>
      </c>
      <c r="F591" t="str">
        <f t="shared" si="28"/>
        <v>Victoria</v>
      </c>
      <c r="G591" t="s">
        <v>45</v>
      </c>
      <c r="H591">
        <v>3134</v>
      </c>
      <c r="I591" t="s">
        <v>11</v>
      </c>
      <c r="J591" t="s">
        <v>63</v>
      </c>
      <c r="K591" t="s">
        <v>154</v>
      </c>
      <c r="L591" t="s">
        <v>14</v>
      </c>
      <c r="M591" s="5">
        <v>15</v>
      </c>
    </row>
    <row r="592" spans="1:13" x14ac:dyDescent="0.2">
      <c r="A592" s="2">
        <v>45606</v>
      </c>
      <c r="B592" s="3">
        <f t="shared" si="29"/>
        <v>2025</v>
      </c>
      <c r="C592" t="str">
        <f t="shared" si="27"/>
        <v>2024-2025</v>
      </c>
      <c r="D592" t="s">
        <v>147</v>
      </c>
      <c r="E592" t="s">
        <v>81</v>
      </c>
      <c r="F592" t="str">
        <f t="shared" si="28"/>
        <v>New South Wales</v>
      </c>
      <c r="G592" t="s">
        <v>10</v>
      </c>
      <c r="H592">
        <v>2485</v>
      </c>
      <c r="I592" t="s">
        <v>11</v>
      </c>
      <c r="J592" t="s">
        <v>68</v>
      </c>
      <c r="K592" t="s">
        <v>154</v>
      </c>
      <c r="L592" t="s">
        <v>14</v>
      </c>
      <c r="M592" s="5">
        <v>15</v>
      </c>
    </row>
    <row r="593" spans="1:13" x14ac:dyDescent="0.2">
      <c r="A593" s="2">
        <v>45612</v>
      </c>
      <c r="B593" s="3">
        <f t="shared" si="29"/>
        <v>2025</v>
      </c>
      <c r="C593" t="str">
        <f t="shared" si="27"/>
        <v>2024-2025</v>
      </c>
      <c r="D593" t="s">
        <v>147</v>
      </c>
      <c r="E593" t="s">
        <v>78</v>
      </c>
      <c r="F593" t="str">
        <f t="shared" si="28"/>
        <v>New South Wales</v>
      </c>
      <c r="G593" t="s">
        <v>10</v>
      </c>
      <c r="H593">
        <v>2350</v>
      </c>
      <c r="I593" t="s">
        <v>11</v>
      </c>
      <c r="J593" t="s">
        <v>68</v>
      </c>
      <c r="K593" t="s">
        <v>149</v>
      </c>
      <c r="L593" t="s">
        <v>15</v>
      </c>
      <c r="M593" s="5">
        <v>15.059999999999999</v>
      </c>
    </row>
    <row r="594" spans="1:13" x14ac:dyDescent="0.2">
      <c r="A594" s="2">
        <v>45501</v>
      </c>
      <c r="B594" s="3">
        <f t="shared" si="29"/>
        <v>2025</v>
      </c>
      <c r="C594" t="str">
        <f t="shared" si="27"/>
        <v>2024-2025</v>
      </c>
      <c r="D594" t="s">
        <v>147</v>
      </c>
      <c r="E594" t="s">
        <v>99</v>
      </c>
      <c r="F594" t="str">
        <f t="shared" si="28"/>
        <v>Victoria</v>
      </c>
      <c r="G594" t="s">
        <v>45</v>
      </c>
      <c r="H594">
        <v>3148</v>
      </c>
      <c r="I594" t="s">
        <v>11</v>
      </c>
      <c r="J594" t="s">
        <v>63</v>
      </c>
      <c r="K594" t="s">
        <v>149</v>
      </c>
      <c r="L594" t="s">
        <v>15</v>
      </c>
      <c r="M594" s="5">
        <v>15.39</v>
      </c>
    </row>
    <row r="595" spans="1:13" x14ac:dyDescent="0.2">
      <c r="A595" s="2">
        <v>45275</v>
      </c>
      <c r="B595" s="3">
        <f t="shared" si="29"/>
        <v>2024</v>
      </c>
      <c r="C595" t="str">
        <f t="shared" si="27"/>
        <v>2023-2024</v>
      </c>
      <c r="D595" t="s">
        <v>147</v>
      </c>
      <c r="E595" t="s">
        <v>47</v>
      </c>
      <c r="F595" t="str">
        <f t="shared" si="28"/>
        <v>Western Australia</v>
      </c>
      <c r="G595" t="s">
        <v>48</v>
      </c>
      <c r="H595">
        <v>6030</v>
      </c>
      <c r="I595" t="s">
        <v>11</v>
      </c>
      <c r="J595" t="s">
        <v>49</v>
      </c>
      <c r="K595" t="s">
        <v>154</v>
      </c>
      <c r="L595" t="s">
        <v>14</v>
      </c>
      <c r="M595" s="5">
        <v>15.5</v>
      </c>
    </row>
    <row r="596" spans="1:13" x14ac:dyDescent="0.2">
      <c r="A596" s="2">
        <v>44994</v>
      </c>
      <c r="B596" s="3">
        <f t="shared" si="29"/>
        <v>2023</v>
      </c>
      <c r="C596" t="str">
        <f t="shared" si="27"/>
        <v>2022-2023</v>
      </c>
      <c r="D596" t="s">
        <v>148</v>
      </c>
      <c r="E596" t="s">
        <v>99</v>
      </c>
      <c r="F596" t="str">
        <f t="shared" si="28"/>
        <v>Victoria</v>
      </c>
      <c r="G596" t="s">
        <v>45</v>
      </c>
      <c r="H596">
        <v>3148</v>
      </c>
      <c r="I596" t="s">
        <v>11</v>
      </c>
      <c r="J596" t="s">
        <v>63</v>
      </c>
      <c r="K596" t="s">
        <v>19</v>
      </c>
      <c r="L596" t="s">
        <v>23</v>
      </c>
      <c r="M596" s="5">
        <v>15.53</v>
      </c>
    </row>
    <row r="597" spans="1:13" x14ac:dyDescent="0.2">
      <c r="A597" s="2">
        <v>45657</v>
      </c>
      <c r="B597" s="3">
        <f t="shared" si="29"/>
        <v>2025</v>
      </c>
      <c r="C597" t="str">
        <f t="shared" si="27"/>
        <v>2024-2025</v>
      </c>
      <c r="D597" t="s">
        <v>147</v>
      </c>
      <c r="E597" t="s">
        <v>9</v>
      </c>
      <c r="F597" t="str">
        <f t="shared" si="28"/>
        <v>New South Wales</v>
      </c>
      <c r="G597" t="s">
        <v>10</v>
      </c>
      <c r="H597">
        <v>2067</v>
      </c>
      <c r="I597" t="s">
        <v>11</v>
      </c>
      <c r="J597" t="s">
        <v>12</v>
      </c>
      <c r="K597" t="s">
        <v>152</v>
      </c>
      <c r="L597" t="s">
        <v>13</v>
      </c>
      <c r="M597" s="5">
        <v>15.84</v>
      </c>
    </row>
    <row r="598" spans="1:13" x14ac:dyDescent="0.2">
      <c r="A598" s="2">
        <v>45381</v>
      </c>
      <c r="B598" s="3">
        <f t="shared" si="29"/>
        <v>2024</v>
      </c>
      <c r="C598" t="str">
        <f t="shared" si="27"/>
        <v>2023-2024</v>
      </c>
      <c r="D598" t="s">
        <v>148</v>
      </c>
      <c r="E598" t="s">
        <v>122</v>
      </c>
      <c r="F598" t="str">
        <f t="shared" si="28"/>
        <v>New South Wales</v>
      </c>
      <c r="G598" t="s">
        <v>10</v>
      </c>
      <c r="H598">
        <v>2650</v>
      </c>
      <c r="I598" t="s">
        <v>11</v>
      </c>
      <c r="J598" t="s">
        <v>25</v>
      </c>
      <c r="K598" t="s">
        <v>19</v>
      </c>
      <c r="L598" t="s">
        <v>23</v>
      </c>
      <c r="M598" s="5">
        <v>15.84</v>
      </c>
    </row>
    <row r="599" spans="1:13" x14ac:dyDescent="0.2">
      <c r="A599" s="2">
        <v>45242</v>
      </c>
      <c r="B599" s="3">
        <f t="shared" si="29"/>
        <v>2024</v>
      </c>
      <c r="C599" t="str">
        <f t="shared" si="27"/>
        <v>2023-2024</v>
      </c>
      <c r="D599" t="s">
        <v>148</v>
      </c>
      <c r="E599" t="s">
        <v>114</v>
      </c>
      <c r="F599" t="str">
        <f t="shared" si="28"/>
        <v>Victoria</v>
      </c>
      <c r="G599" t="s">
        <v>45</v>
      </c>
      <c r="H599">
        <v>3551</v>
      </c>
      <c r="I599" t="s">
        <v>11</v>
      </c>
      <c r="J599" t="s">
        <v>60</v>
      </c>
      <c r="K599" t="s">
        <v>19</v>
      </c>
      <c r="L599" t="s">
        <v>23</v>
      </c>
      <c r="M599" s="5">
        <v>15.9</v>
      </c>
    </row>
    <row r="600" spans="1:13" x14ac:dyDescent="0.2">
      <c r="A600" s="2">
        <v>45576</v>
      </c>
      <c r="B600" s="3">
        <f t="shared" si="29"/>
        <v>2025</v>
      </c>
      <c r="C600" t="str">
        <f t="shared" si="27"/>
        <v>2024-2025</v>
      </c>
      <c r="D600" t="s">
        <v>147</v>
      </c>
      <c r="E600" t="s">
        <v>96</v>
      </c>
      <c r="F600" t="str">
        <f t="shared" si="28"/>
        <v>Western Australia</v>
      </c>
      <c r="G600" t="s">
        <v>48</v>
      </c>
      <c r="H600">
        <v>6330</v>
      </c>
      <c r="I600" t="s">
        <v>11</v>
      </c>
      <c r="J600" t="s">
        <v>94</v>
      </c>
      <c r="K600" t="s">
        <v>149</v>
      </c>
      <c r="L600" t="s">
        <v>15</v>
      </c>
      <c r="M600" s="5">
        <v>15.92</v>
      </c>
    </row>
    <row r="601" spans="1:13" x14ac:dyDescent="0.2">
      <c r="A601" s="2">
        <v>45018</v>
      </c>
      <c r="B601" s="3">
        <f t="shared" si="29"/>
        <v>2023</v>
      </c>
      <c r="C601" t="str">
        <f t="shared" si="27"/>
        <v>2022-2023</v>
      </c>
      <c r="D601" t="s">
        <v>147</v>
      </c>
      <c r="E601" t="s">
        <v>56</v>
      </c>
      <c r="F601" t="str">
        <f t="shared" si="28"/>
        <v>Northern Territory</v>
      </c>
      <c r="G601" t="s">
        <v>29</v>
      </c>
      <c r="H601">
        <v>870</v>
      </c>
      <c r="I601" t="s">
        <v>11</v>
      </c>
      <c r="J601" t="s">
        <v>30</v>
      </c>
      <c r="K601" t="s">
        <v>155</v>
      </c>
      <c r="L601" t="s">
        <v>20</v>
      </c>
      <c r="M601" s="5">
        <v>15.96</v>
      </c>
    </row>
    <row r="602" spans="1:13" x14ac:dyDescent="0.2">
      <c r="A602" s="2">
        <v>44975</v>
      </c>
      <c r="B602" s="3">
        <f t="shared" si="29"/>
        <v>2023</v>
      </c>
      <c r="C602" t="str">
        <f t="shared" si="27"/>
        <v>2022-2023</v>
      </c>
      <c r="D602" t="s">
        <v>148</v>
      </c>
      <c r="E602" t="s">
        <v>99</v>
      </c>
      <c r="F602" t="str">
        <f t="shared" si="28"/>
        <v>Victoria</v>
      </c>
      <c r="G602" t="s">
        <v>45</v>
      </c>
      <c r="H602">
        <v>3148</v>
      </c>
      <c r="I602" t="s">
        <v>11</v>
      </c>
      <c r="J602" t="s">
        <v>63</v>
      </c>
      <c r="K602" t="s">
        <v>152</v>
      </c>
      <c r="L602" t="s">
        <v>13</v>
      </c>
      <c r="M602" s="5">
        <v>15.96</v>
      </c>
    </row>
    <row r="603" spans="1:13" x14ac:dyDescent="0.2">
      <c r="A603" s="2">
        <v>45407</v>
      </c>
      <c r="B603" s="3">
        <f t="shared" si="29"/>
        <v>2024</v>
      </c>
      <c r="C603" t="str">
        <f t="shared" si="27"/>
        <v>2023-2024</v>
      </c>
      <c r="D603" t="s">
        <v>147</v>
      </c>
      <c r="E603" t="s">
        <v>54</v>
      </c>
      <c r="F603" t="str">
        <f t="shared" si="28"/>
        <v>Victoria</v>
      </c>
      <c r="G603" t="s">
        <v>45</v>
      </c>
      <c r="H603">
        <v>3977</v>
      </c>
      <c r="I603" t="s">
        <v>11</v>
      </c>
      <c r="J603" t="s">
        <v>55</v>
      </c>
      <c r="K603" t="s">
        <v>156</v>
      </c>
      <c r="L603" t="s">
        <v>17</v>
      </c>
      <c r="M603" s="5">
        <v>15.96</v>
      </c>
    </row>
    <row r="604" spans="1:13" x14ac:dyDescent="0.2">
      <c r="A604" s="2">
        <v>45036</v>
      </c>
      <c r="B604" s="3">
        <f t="shared" si="29"/>
        <v>2023</v>
      </c>
      <c r="C604" t="str">
        <f t="shared" si="27"/>
        <v>2022-2023</v>
      </c>
      <c r="D604" t="s">
        <v>148</v>
      </c>
      <c r="E604" t="s">
        <v>114</v>
      </c>
      <c r="F604" t="str">
        <f t="shared" si="28"/>
        <v>Victoria</v>
      </c>
      <c r="G604" t="s">
        <v>45</v>
      </c>
      <c r="H604">
        <v>3551</v>
      </c>
      <c r="I604" t="s">
        <v>11</v>
      </c>
      <c r="J604" t="s">
        <v>60</v>
      </c>
      <c r="K604" t="s">
        <v>149</v>
      </c>
      <c r="L604" t="s">
        <v>15</v>
      </c>
      <c r="M604" s="5">
        <v>15.96</v>
      </c>
    </row>
    <row r="605" spans="1:13" x14ac:dyDescent="0.2">
      <c r="A605" s="2">
        <v>45447</v>
      </c>
      <c r="B605" s="3">
        <f t="shared" si="29"/>
        <v>2024</v>
      </c>
      <c r="C605" t="str">
        <f t="shared" si="27"/>
        <v>2023-2024</v>
      </c>
      <c r="D605" t="s">
        <v>147</v>
      </c>
      <c r="E605" t="s">
        <v>26</v>
      </c>
      <c r="F605" t="str">
        <f t="shared" si="28"/>
        <v>New South Wales</v>
      </c>
      <c r="G605" t="s">
        <v>10</v>
      </c>
      <c r="H605">
        <v>2141</v>
      </c>
      <c r="I605" t="s">
        <v>11</v>
      </c>
      <c r="J605" t="s">
        <v>27</v>
      </c>
      <c r="K605" t="s">
        <v>149</v>
      </c>
      <c r="L605" t="s">
        <v>15</v>
      </c>
      <c r="M605" s="5">
        <v>15.96</v>
      </c>
    </row>
    <row r="606" spans="1:13" x14ac:dyDescent="0.2">
      <c r="A606" s="2">
        <v>45134</v>
      </c>
      <c r="B606" s="3">
        <f t="shared" si="29"/>
        <v>2024</v>
      </c>
      <c r="C606" t="str">
        <f t="shared" si="27"/>
        <v>2023-2024</v>
      </c>
      <c r="D606" t="s">
        <v>148</v>
      </c>
      <c r="E606" t="s">
        <v>137</v>
      </c>
      <c r="F606" t="str">
        <f t="shared" si="28"/>
        <v>New South Wales</v>
      </c>
      <c r="G606" t="s">
        <v>10</v>
      </c>
      <c r="H606">
        <v>2031</v>
      </c>
      <c r="I606" t="s">
        <v>11</v>
      </c>
      <c r="J606" t="s">
        <v>12</v>
      </c>
      <c r="K606" t="s">
        <v>156</v>
      </c>
      <c r="L606" t="s">
        <v>17</v>
      </c>
      <c r="M606" s="5">
        <v>15.96</v>
      </c>
    </row>
    <row r="607" spans="1:13" x14ac:dyDescent="0.2">
      <c r="A607" s="2">
        <v>45565</v>
      </c>
      <c r="B607" s="3">
        <f t="shared" si="29"/>
        <v>2025</v>
      </c>
      <c r="C607" t="str">
        <f t="shared" si="27"/>
        <v>2024-2025</v>
      </c>
      <c r="D607" t="s">
        <v>148</v>
      </c>
      <c r="E607" t="s">
        <v>99</v>
      </c>
      <c r="F607" t="str">
        <f t="shared" si="28"/>
        <v>Victoria</v>
      </c>
      <c r="G607" t="s">
        <v>45</v>
      </c>
      <c r="H607">
        <v>3148</v>
      </c>
      <c r="I607" t="s">
        <v>11</v>
      </c>
      <c r="J607" t="s">
        <v>63</v>
      </c>
      <c r="K607" t="s">
        <v>19</v>
      </c>
      <c r="L607" t="s">
        <v>23</v>
      </c>
      <c r="M607" s="5">
        <v>15.97</v>
      </c>
    </row>
    <row r="608" spans="1:13" x14ac:dyDescent="0.2">
      <c r="A608" s="2">
        <v>45048</v>
      </c>
      <c r="B608" s="3">
        <f t="shared" si="29"/>
        <v>2023</v>
      </c>
      <c r="C608" t="str">
        <f t="shared" si="27"/>
        <v>2022-2023</v>
      </c>
      <c r="D608" t="s">
        <v>147</v>
      </c>
      <c r="E608" t="s">
        <v>124</v>
      </c>
      <c r="F608" t="str">
        <f t="shared" si="28"/>
        <v>New South Wales</v>
      </c>
      <c r="G608" t="s">
        <v>10</v>
      </c>
      <c r="H608">
        <v>2015</v>
      </c>
      <c r="I608" t="s">
        <v>11</v>
      </c>
      <c r="J608" t="s">
        <v>12</v>
      </c>
      <c r="K608" t="s">
        <v>153</v>
      </c>
      <c r="L608" t="s">
        <v>16</v>
      </c>
      <c r="M608" s="5">
        <v>15.98</v>
      </c>
    </row>
    <row r="609" spans="1:13" x14ac:dyDescent="0.2">
      <c r="A609" s="2">
        <v>45244</v>
      </c>
      <c r="B609" s="3">
        <f t="shared" si="29"/>
        <v>2024</v>
      </c>
      <c r="C609" t="str">
        <f t="shared" si="27"/>
        <v>2023-2024</v>
      </c>
      <c r="D609" t="s">
        <v>147</v>
      </c>
      <c r="E609" t="s">
        <v>108</v>
      </c>
      <c r="F609" t="str">
        <f t="shared" si="28"/>
        <v>Victoria</v>
      </c>
      <c r="G609" t="s">
        <v>45</v>
      </c>
      <c r="H609">
        <v>3018</v>
      </c>
      <c r="I609" t="s">
        <v>11</v>
      </c>
      <c r="J609" t="s">
        <v>46</v>
      </c>
      <c r="K609" t="s">
        <v>155</v>
      </c>
      <c r="L609" t="s">
        <v>20</v>
      </c>
      <c r="M609" s="5">
        <v>15.98</v>
      </c>
    </row>
    <row r="610" spans="1:13" x14ac:dyDescent="0.2">
      <c r="A610" s="2">
        <v>45151</v>
      </c>
      <c r="B610" s="3">
        <f t="shared" si="29"/>
        <v>2024</v>
      </c>
      <c r="C610" t="str">
        <f t="shared" si="27"/>
        <v>2023-2024</v>
      </c>
      <c r="D610" t="s">
        <v>148</v>
      </c>
      <c r="E610" t="s">
        <v>116</v>
      </c>
      <c r="F610" t="str">
        <f t="shared" si="28"/>
        <v>Western Australia</v>
      </c>
      <c r="G610" t="s">
        <v>48</v>
      </c>
      <c r="H610">
        <v>6725</v>
      </c>
      <c r="I610" t="s">
        <v>11</v>
      </c>
      <c r="J610" t="s">
        <v>77</v>
      </c>
      <c r="K610" t="s">
        <v>151</v>
      </c>
      <c r="L610" t="s">
        <v>21</v>
      </c>
      <c r="M610" s="5">
        <v>15.98</v>
      </c>
    </row>
    <row r="611" spans="1:13" x14ac:dyDescent="0.2">
      <c r="A611" s="2">
        <v>45641</v>
      </c>
      <c r="B611" s="3">
        <f t="shared" si="29"/>
        <v>2025</v>
      </c>
      <c r="C611" t="str">
        <f t="shared" si="27"/>
        <v>2024-2025</v>
      </c>
      <c r="D611" t="s">
        <v>148</v>
      </c>
      <c r="E611" t="s">
        <v>126</v>
      </c>
      <c r="F611" t="str">
        <f t="shared" si="28"/>
        <v>Queensland</v>
      </c>
      <c r="G611" t="s">
        <v>35</v>
      </c>
      <c r="H611">
        <v>4551</v>
      </c>
      <c r="I611" t="s">
        <v>11</v>
      </c>
      <c r="J611" t="s">
        <v>120</v>
      </c>
      <c r="K611" t="s">
        <v>153</v>
      </c>
      <c r="L611" t="s">
        <v>16</v>
      </c>
      <c r="M611" s="5">
        <v>15.98</v>
      </c>
    </row>
    <row r="612" spans="1:13" x14ac:dyDescent="0.2">
      <c r="A612" s="2">
        <v>45555</v>
      </c>
      <c r="B612" s="3">
        <f t="shared" si="29"/>
        <v>2025</v>
      </c>
      <c r="C612" t="str">
        <f t="shared" si="27"/>
        <v>2024-2025</v>
      </c>
      <c r="D612" t="s">
        <v>148</v>
      </c>
      <c r="E612" t="s">
        <v>99</v>
      </c>
      <c r="F612" t="str">
        <f t="shared" si="28"/>
        <v>Victoria</v>
      </c>
      <c r="G612" t="s">
        <v>45</v>
      </c>
      <c r="H612">
        <v>3148</v>
      </c>
      <c r="I612" t="s">
        <v>11</v>
      </c>
      <c r="J612" t="s">
        <v>63</v>
      </c>
      <c r="K612" t="s">
        <v>149</v>
      </c>
      <c r="L612" t="s">
        <v>15</v>
      </c>
      <c r="M612" s="5">
        <v>15.98</v>
      </c>
    </row>
    <row r="613" spans="1:13" x14ac:dyDescent="0.2">
      <c r="A613" s="2">
        <v>45384</v>
      </c>
      <c r="B613" s="3">
        <f t="shared" si="29"/>
        <v>2024</v>
      </c>
      <c r="C613" t="str">
        <f t="shared" si="27"/>
        <v>2023-2024</v>
      </c>
      <c r="D613" t="s">
        <v>147</v>
      </c>
      <c r="E613" t="s">
        <v>54</v>
      </c>
      <c r="F613" t="str">
        <f t="shared" si="28"/>
        <v>Victoria</v>
      </c>
      <c r="G613" t="s">
        <v>45</v>
      </c>
      <c r="H613">
        <v>3977</v>
      </c>
      <c r="I613" t="s">
        <v>11</v>
      </c>
      <c r="J613" t="s">
        <v>55</v>
      </c>
      <c r="K613" t="s">
        <v>19</v>
      </c>
      <c r="L613" t="s">
        <v>23</v>
      </c>
      <c r="M613" s="5">
        <v>15.98</v>
      </c>
    </row>
    <row r="614" spans="1:13" x14ac:dyDescent="0.2">
      <c r="A614" s="2">
        <v>44982</v>
      </c>
      <c r="B614" s="3">
        <f t="shared" si="29"/>
        <v>2023</v>
      </c>
      <c r="C614" t="str">
        <f t="shared" si="27"/>
        <v>2022-2023</v>
      </c>
      <c r="D614" t="s">
        <v>147</v>
      </c>
      <c r="E614" t="s">
        <v>136</v>
      </c>
      <c r="F614" t="str">
        <f t="shared" si="28"/>
        <v>Victoria</v>
      </c>
      <c r="G614" t="s">
        <v>45</v>
      </c>
      <c r="H614">
        <v>3175</v>
      </c>
      <c r="I614" t="s">
        <v>11</v>
      </c>
      <c r="J614" t="s">
        <v>63</v>
      </c>
      <c r="K614" t="s">
        <v>151</v>
      </c>
      <c r="L614" t="s">
        <v>21</v>
      </c>
      <c r="M614" s="5">
        <v>15.98</v>
      </c>
    </row>
    <row r="615" spans="1:13" x14ac:dyDescent="0.2">
      <c r="A615" s="2">
        <v>45626</v>
      </c>
      <c r="B615" s="3">
        <f t="shared" si="29"/>
        <v>2025</v>
      </c>
      <c r="C615" t="str">
        <f t="shared" si="27"/>
        <v>2024-2025</v>
      </c>
      <c r="D615" t="s">
        <v>147</v>
      </c>
      <c r="E615" t="s">
        <v>76</v>
      </c>
      <c r="F615" t="str">
        <f t="shared" si="28"/>
        <v>Western Australia</v>
      </c>
      <c r="G615" t="s">
        <v>48</v>
      </c>
      <c r="H615">
        <v>6450</v>
      </c>
      <c r="I615" t="s">
        <v>11</v>
      </c>
      <c r="J615" t="s">
        <v>77</v>
      </c>
      <c r="K615" t="s">
        <v>152</v>
      </c>
      <c r="L615" t="s">
        <v>13</v>
      </c>
      <c r="M615" s="5">
        <v>15.98</v>
      </c>
    </row>
    <row r="616" spans="1:13" x14ac:dyDescent="0.2">
      <c r="A616" s="2">
        <v>44986</v>
      </c>
      <c r="B616" s="3">
        <f t="shared" si="29"/>
        <v>2023</v>
      </c>
      <c r="C616" t="str">
        <f t="shared" si="27"/>
        <v>2022-2023</v>
      </c>
      <c r="D616" t="s">
        <v>147</v>
      </c>
      <c r="E616" t="s">
        <v>133</v>
      </c>
      <c r="F616" t="str">
        <f t="shared" si="28"/>
        <v>Queensland</v>
      </c>
      <c r="G616" t="s">
        <v>35</v>
      </c>
      <c r="H616">
        <v>4305</v>
      </c>
      <c r="I616" t="s">
        <v>11</v>
      </c>
      <c r="J616" t="s">
        <v>104</v>
      </c>
      <c r="K616" t="s">
        <v>154</v>
      </c>
      <c r="L616" t="s">
        <v>14</v>
      </c>
      <c r="M616" s="5">
        <v>15.98</v>
      </c>
    </row>
    <row r="617" spans="1:13" x14ac:dyDescent="0.2">
      <c r="A617" s="2">
        <v>45349</v>
      </c>
      <c r="B617" s="3">
        <f t="shared" si="29"/>
        <v>2024</v>
      </c>
      <c r="C617" t="str">
        <f t="shared" si="27"/>
        <v>2023-2024</v>
      </c>
      <c r="D617" t="s">
        <v>147</v>
      </c>
      <c r="E617" t="s">
        <v>74</v>
      </c>
      <c r="F617" t="str">
        <f t="shared" si="28"/>
        <v>South Australia</v>
      </c>
      <c r="G617" t="s">
        <v>32</v>
      </c>
      <c r="H617">
        <v>5043</v>
      </c>
      <c r="I617" t="s">
        <v>11</v>
      </c>
      <c r="J617" t="s">
        <v>33</v>
      </c>
      <c r="K617" t="s">
        <v>19</v>
      </c>
      <c r="L617" t="s">
        <v>23</v>
      </c>
      <c r="M617" s="5">
        <v>15.98</v>
      </c>
    </row>
    <row r="618" spans="1:13" x14ac:dyDescent="0.2">
      <c r="A618" s="2">
        <v>45621</v>
      </c>
      <c r="B618" s="3">
        <f t="shared" si="29"/>
        <v>2025</v>
      </c>
      <c r="C618" t="str">
        <f t="shared" si="27"/>
        <v>2024-2025</v>
      </c>
      <c r="D618" t="s">
        <v>148</v>
      </c>
      <c r="E618" t="s">
        <v>62</v>
      </c>
      <c r="F618" t="str">
        <f t="shared" si="28"/>
        <v>Victoria</v>
      </c>
      <c r="G618" t="s">
        <v>45</v>
      </c>
      <c r="H618">
        <v>3134</v>
      </c>
      <c r="I618" t="s">
        <v>11</v>
      </c>
      <c r="J618" t="s">
        <v>63</v>
      </c>
      <c r="K618" t="s">
        <v>19</v>
      </c>
      <c r="L618" t="s">
        <v>23</v>
      </c>
      <c r="M618" s="5">
        <v>15.98</v>
      </c>
    </row>
    <row r="619" spans="1:13" x14ac:dyDescent="0.2">
      <c r="A619" s="2">
        <v>45186</v>
      </c>
      <c r="B619" s="3">
        <f t="shared" si="29"/>
        <v>2024</v>
      </c>
      <c r="C619" t="str">
        <f t="shared" si="27"/>
        <v>2023-2024</v>
      </c>
      <c r="D619" t="s">
        <v>147</v>
      </c>
      <c r="E619" t="s">
        <v>113</v>
      </c>
      <c r="F619" t="str">
        <f t="shared" si="28"/>
        <v>Queensland</v>
      </c>
      <c r="G619" t="s">
        <v>35</v>
      </c>
      <c r="H619">
        <v>4215</v>
      </c>
      <c r="I619" t="s">
        <v>11</v>
      </c>
      <c r="J619" t="s">
        <v>104</v>
      </c>
      <c r="K619" t="s">
        <v>149</v>
      </c>
      <c r="L619" t="s">
        <v>15</v>
      </c>
      <c r="M619" s="5">
        <v>15.98</v>
      </c>
    </row>
    <row r="620" spans="1:13" x14ac:dyDescent="0.2">
      <c r="A620" s="2">
        <v>44968</v>
      </c>
      <c r="B620" s="3">
        <f t="shared" si="29"/>
        <v>2023</v>
      </c>
      <c r="C620" t="str">
        <f t="shared" si="27"/>
        <v>2022-2023</v>
      </c>
      <c r="D620" t="s">
        <v>147</v>
      </c>
      <c r="E620" t="s">
        <v>52</v>
      </c>
      <c r="F620" t="str">
        <f t="shared" si="28"/>
        <v>Victoria</v>
      </c>
      <c r="G620" t="s">
        <v>45</v>
      </c>
      <c r="H620">
        <v>3030</v>
      </c>
      <c r="I620" t="s">
        <v>11</v>
      </c>
      <c r="J620" t="s">
        <v>46</v>
      </c>
      <c r="K620" t="s">
        <v>154</v>
      </c>
      <c r="L620" t="s">
        <v>14</v>
      </c>
      <c r="M620" s="5">
        <v>15.99</v>
      </c>
    </row>
    <row r="621" spans="1:13" x14ac:dyDescent="0.2">
      <c r="A621" s="2">
        <v>45028</v>
      </c>
      <c r="B621" s="3">
        <f t="shared" si="29"/>
        <v>2023</v>
      </c>
      <c r="C621" t="str">
        <f t="shared" si="27"/>
        <v>2022-2023</v>
      </c>
      <c r="D621" t="s">
        <v>147</v>
      </c>
      <c r="E621" t="s">
        <v>96</v>
      </c>
      <c r="F621" t="str">
        <f t="shared" si="28"/>
        <v>Western Australia</v>
      </c>
      <c r="G621" t="s">
        <v>48</v>
      </c>
      <c r="H621">
        <v>6330</v>
      </c>
      <c r="I621" t="s">
        <v>11</v>
      </c>
      <c r="J621" t="s">
        <v>94</v>
      </c>
      <c r="K621" t="s">
        <v>154</v>
      </c>
      <c r="L621" t="s">
        <v>14</v>
      </c>
      <c r="M621" s="5">
        <v>16</v>
      </c>
    </row>
    <row r="622" spans="1:13" x14ac:dyDescent="0.2">
      <c r="A622" s="2">
        <v>45277</v>
      </c>
      <c r="B622" s="3">
        <f t="shared" si="29"/>
        <v>2024</v>
      </c>
      <c r="C622" t="str">
        <f t="shared" si="27"/>
        <v>2023-2024</v>
      </c>
      <c r="D622" t="s">
        <v>147</v>
      </c>
      <c r="E622" t="s">
        <v>118</v>
      </c>
      <c r="F622" t="str">
        <f t="shared" si="28"/>
        <v>New South Wales</v>
      </c>
      <c r="G622" t="s">
        <v>10</v>
      </c>
      <c r="H622">
        <v>2158</v>
      </c>
      <c r="I622" t="s">
        <v>11</v>
      </c>
      <c r="J622" t="s">
        <v>27</v>
      </c>
      <c r="K622" t="s">
        <v>153</v>
      </c>
      <c r="L622" t="s">
        <v>16</v>
      </c>
      <c r="M622" s="5">
        <v>16</v>
      </c>
    </row>
    <row r="623" spans="1:13" x14ac:dyDescent="0.2">
      <c r="A623" s="2">
        <v>45250</v>
      </c>
      <c r="B623" s="3">
        <f t="shared" si="29"/>
        <v>2024</v>
      </c>
      <c r="C623" t="str">
        <f t="shared" si="27"/>
        <v>2023-2024</v>
      </c>
      <c r="D623" t="s">
        <v>147</v>
      </c>
      <c r="E623" t="s">
        <v>89</v>
      </c>
      <c r="F623" t="str">
        <f t="shared" si="28"/>
        <v>Queensland</v>
      </c>
      <c r="G623" t="s">
        <v>35</v>
      </c>
      <c r="H623">
        <v>4655</v>
      </c>
      <c r="I623" t="s">
        <v>11</v>
      </c>
      <c r="J623" t="s">
        <v>51</v>
      </c>
      <c r="K623" t="s">
        <v>154</v>
      </c>
      <c r="L623" t="s">
        <v>14</v>
      </c>
      <c r="M623" s="5">
        <v>16</v>
      </c>
    </row>
    <row r="624" spans="1:13" x14ac:dyDescent="0.2">
      <c r="A624" s="2">
        <v>45437</v>
      </c>
      <c r="B624" s="3">
        <f t="shared" si="29"/>
        <v>2024</v>
      </c>
      <c r="C624" t="str">
        <f t="shared" si="27"/>
        <v>2023-2024</v>
      </c>
      <c r="D624" t="s">
        <v>147</v>
      </c>
      <c r="E624" t="s">
        <v>87</v>
      </c>
      <c r="F624" t="str">
        <f t="shared" si="28"/>
        <v>New South Wales</v>
      </c>
      <c r="G624" t="s">
        <v>10</v>
      </c>
      <c r="H624">
        <v>2790</v>
      </c>
      <c r="I624" t="s">
        <v>11</v>
      </c>
      <c r="J624" t="s">
        <v>25</v>
      </c>
      <c r="K624" t="s">
        <v>154</v>
      </c>
      <c r="L624" t="s">
        <v>14</v>
      </c>
      <c r="M624" s="5">
        <v>16</v>
      </c>
    </row>
    <row r="625" spans="1:13" x14ac:dyDescent="0.2">
      <c r="A625" s="2">
        <v>45101</v>
      </c>
      <c r="B625" s="3">
        <f t="shared" si="29"/>
        <v>2023</v>
      </c>
      <c r="C625" t="str">
        <f t="shared" si="27"/>
        <v>2022-2023</v>
      </c>
      <c r="D625" t="s">
        <v>147</v>
      </c>
      <c r="E625" t="s">
        <v>139</v>
      </c>
      <c r="F625" t="str">
        <f t="shared" si="28"/>
        <v>New South Wales</v>
      </c>
      <c r="G625" t="s">
        <v>10</v>
      </c>
      <c r="H625">
        <v>2020</v>
      </c>
      <c r="I625" t="s">
        <v>11</v>
      </c>
      <c r="J625" t="s">
        <v>12</v>
      </c>
      <c r="K625" t="s">
        <v>154</v>
      </c>
      <c r="L625" t="s">
        <v>14</v>
      </c>
      <c r="M625" s="5">
        <v>16.02</v>
      </c>
    </row>
    <row r="626" spans="1:13" x14ac:dyDescent="0.2">
      <c r="A626" s="2">
        <v>45288</v>
      </c>
      <c r="B626" s="3">
        <f t="shared" si="29"/>
        <v>2024</v>
      </c>
      <c r="C626" t="str">
        <f t="shared" si="27"/>
        <v>2023-2024</v>
      </c>
      <c r="D626" t="s">
        <v>147</v>
      </c>
      <c r="E626" t="s">
        <v>89</v>
      </c>
      <c r="F626" t="str">
        <f t="shared" si="28"/>
        <v>Queensland</v>
      </c>
      <c r="G626" t="s">
        <v>35</v>
      </c>
      <c r="H626">
        <v>4655</v>
      </c>
      <c r="I626" t="s">
        <v>11</v>
      </c>
      <c r="J626" t="s">
        <v>51</v>
      </c>
      <c r="K626" t="s">
        <v>154</v>
      </c>
      <c r="L626" t="s">
        <v>14</v>
      </c>
      <c r="M626" s="5">
        <v>16.39</v>
      </c>
    </row>
    <row r="627" spans="1:13" x14ac:dyDescent="0.2">
      <c r="A627" s="2">
        <v>45264</v>
      </c>
      <c r="B627" s="3">
        <f t="shared" si="29"/>
        <v>2024</v>
      </c>
      <c r="C627" t="str">
        <f t="shared" si="27"/>
        <v>2023-2024</v>
      </c>
      <c r="D627" t="s">
        <v>148</v>
      </c>
      <c r="E627" t="s">
        <v>122</v>
      </c>
      <c r="F627" t="str">
        <f t="shared" si="28"/>
        <v>New South Wales</v>
      </c>
      <c r="G627" t="s">
        <v>10</v>
      </c>
      <c r="H627">
        <v>2650</v>
      </c>
      <c r="I627" t="s">
        <v>11</v>
      </c>
      <c r="J627" t="s">
        <v>25</v>
      </c>
      <c r="K627" t="s">
        <v>149</v>
      </c>
      <c r="L627" t="s">
        <v>15</v>
      </c>
      <c r="M627" s="5">
        <v>16.45</v>
      </c>
    </row>
    <row r="628" spans="1:13" x14ac:dyDescent="0.2">
      <c r="A628" s="2">
        <v>45226</v>
      </c>
      <c r="B628" s="3">
        <f t="shared" si="29"/>
        <v>2024</v>
      </c>
      <c r="C628" t="str">
        <f t="shared" si="27"/>
        <v>2023-2024</v>
      </c>
      <c r="D628" t="s">
        <v>147</v>
      </c>
      <c r="E628" t="s">
        <v>76</v>
      </c>
      <c r="F628" t="str">
        <f t="shared" si="28"/>
        <v>Western Australia</v>
      </c>
      <c r="G628" t="s">
        <v>48</v>
      </c>
      <c r="H628">
        <v>6450</v>
      </c>
      <c r="I628" t="s">
        <v>11</v>
      </c>
      <c r="J628" t="s">
        <v>77</v>
      </c>
      <c r="K628" t="s">
        <v>152</v>
      </c>
      <c r="L628" t="s">
        <v>13</v>
      </c>
      <c r="M628" s="5">
        <v>16.490000000000002</v>
      </c>
    </row>
    <row r="629" spans="1:13" x14ac:dyDescent="0.2">
      <c r="A629" s="2">
        <v>45266</v>
      </c>
      <c r="B629" s="3">
        <f t="shared" si="29"/>
        <v>2024</v>
      </c>
      <c r="C629" t="str">
        <f t="shared" si="27"/>
        <v>2023-2024</v>
      </c>
      <c r="D629" t="s">
        <v>147</v>
      </c>
      <c r="E629" t="s">
        <v>57</v>
      </c>
      <c r="F629" t="str">
        <f t="shared" si="28"/>
        <v>New South Wales</v>
      </c>
      <c r="G629" t="s">
        <v>10</v>
      </c>
      <c r="H629">
        <v>2560</v>
      </c>
      <c r="I629" t="s">
        <v>11</v>
      </c>
      <c r="J629" t="s">
        <v>58</v>
      </c>
      <c r="K629" t="s">
        <v>154</v>
      </c>
      <c r="L629" t="s">
        <v>14</v>
      </c>
      <c r="M629" s="5">
        <v>16.5</v>
      </c>
    </row>
    <row r="630" spans="1:13" x14ac:dyDescent="0.2">
      <c r="A630" s="2">
        <v>44950</v>
      </c>
      <c r="B630" s="3">
        <f t="shared" si="29"/>
        <v>2023</v>
      </c>
      <c r="C630" t="str">
        <f t="shared" si="27"/>
        <v>2022-2023</v>
      </c>
      <c r="D630" t="s">
        <v>147</v>
      </c>
      <c r="E630" t="s">
        <v>145</v>
      </c>
      <c r="F630" t="str">
        <f t="shared" si="28"/>
        <v>New South Wales</v>
      </c>
      <c r="G630" t="s">
        <v>10</v>
      </c>
      <c r="H630">
        <v>2101</v>
      </c>
      <c r="I630" t="s">
        <v>11</v>
      </c>
      <c r="J630" t="s">
        <v>27</v>
      </c>
      <c r="K630" t="s">
        <v>154</v>
      </c>
      <c r="L630" t="s">
        <v>14</v>
      </c>
      <c r="M630" s="5">
        <v>16.5</v>
      </c>
    </row>
    <row r="631" spans="1:13" x14ac:dyDescent="0.2">
      <c r="A631" s="2">
        <v>45341</v>
      </c>
      <c r="B631" s="3">
        <f t="shared" si="29"/>
        <v>2024</v>
      </c>
      <c r="C631" t="str">
        <f t="shared" si="27"/>
        <v>2023-2024</v>
      </c>
      <c r="D631" t="s">
        <v>147</v>
      </c>
      <c r="E631" t="s">
        <v>90</v>
      </c>
      <c r="F631" t="str">
        <f t="shared" si="28"/>
        <v>Victoria</v>
      </c>
      <c r="G631" t="s">
        <v>45</v>
      </c>
      <c r="H631">
        <v>3179</v>
      </c>
      <c r="I631" t="s">
        <v>11</v>
      </c>
      <c r="J631" t="s">
        <v>63</v>
      </c>
      <c r="K631" t="s">
        <v>19</v>
      </c>
      <c r="L631" t="s">
        <v>23</v>
      </c>
      <c r="M631" s="5">
        <v>16.5</v>
      </c>
    </row>
    <row r="632" spans="1:13" x14ac:dyDescent="0.2">
      <c r="A632" s="2">
        <v>45616</v>
      </c>
      <c r="B632" s="3">
        <f t="shared" si="29"/>
        <v>2025</v>
      </c>
      <c r="C632" t="str">
        <f t="shared" si="27"/>
        <v>2024-2025</v>
      </c>
      <c r="D632" t="s">
        <v>147</v>
      </c>
      <c r="E632" t="s">
        <v>81</v>
      </c>
      <c r="F632" t="str">
        <f t="shared" si="28"/>
        <v>New South Wales</v>
      </c>
      <c r="G632" t="s">
        <v>10</v>
      </c>
      <c r="H632">
        <v>2485</v>
      </c>
      <c r="I632" t="s">
        <v>11</v>
      </c>
      <c r="J632" t="s">
        <v>68</v>
      </c>
      <c r="K632" t="s">
        <v>156</v>
      </c>
      <c r="L632" t="s">
        <v>17</v>
      </c>
      <c r="M632" s="5">
        <v>16.899999999999999</v>
      </c>
    </row>
    <row r="633" spans="1:13" x14ac:dyDescent="0.2">
      <c r="A633" s="2">
        <v>45370</v>
      </c>
      <c r="B633" s="3">
        <f t="shared" si="29"/>
        <v>2024</v>
      </c>
      <c r="C633" t="str">
        <f t="shared" si="27"/>
        <v>2023-2024</v>
      </c>
      <c r="D633" t="s">
        <v>147</v>
      </c>
      <c r="E633" t="s">
        <v>73</v>
      </c>
      <c r="F633" t="str">
        <f t="shared" si="28"/>
        <v>Victoria</v>
      </c>
      <c r="G633" t="s">
        <v>45</v>
      </c>
      <c r="H633">
        <v>3136</v>
      </c>
      <c r="I633" t="s">
        <v>11</v>
      </c>
      <c r="J633" t="s">
        <v>63</v>
      </c>
      <c r="K633" t="s">
        <v>156</v>
      </c>
      <c r="L633" t="s">
        <v>17</v>
      </c>
      <c r="M633" s="5">
        <v>16.91</v>
      </c>
    </row>
    <row r="634" spans="1:13" x14ac:dyDescent="0.2">
      <c r="A634" s="2">
        <v>45227</v>
      </c>
      <c r="B634" s="3">
        <f t="shared" si="29"/>
        <v>2024</v>
      </c>
      <c r="C634" t="str">
        <f t="shared" si="27"/>
        <v>2023-2024</v>
      </c>
      <c r="D634" t="s">
        <v>147</v>
      </c>
      <c r="E634" t="s">
        <v>79</v>
      </c>
      <c r="F634" t="str">
        <f t="shared" si="28"/>
        <v>Australian Capital Territory</v>
      </c>
      <c r="G634" t="s">
        <v>80</v>
      </c>
      <c r="H634">
        <v>2617</v>
      </c>
      <c r="I634" t="s">
        <v>11</v>
      </c>
      <c r="J634" t="s">
        <v>58</v>
      </c>
      <c r="K634" t="s">
        <v>154</v>
      </c>
      <c r="L634" t="s">
        <v>14</v>
      </c>
      <c r="M634" s="5">
        <v>16.98</v>
      </c>
    </row>
    <row r="635" spans="1:13" x14ac:dyDescent="0.2">
      <c r="A635" s="2">
        <v>45555</v>
      </c>
      <c r="B635" s="3">
        <f t="shared" si="29"/>
        <v>2025</v>
      </c>
      <c r="C635" t="str">
        <f t="shared" si="27"/>
        <v>2024-2025</v>
      </c>
      <c r="D635" t="s">
        <v>147</v>
      </c>
      <c r="E635" t="s">
        <v>85</v>
      </c>
      <c r="F635" t="str">
        <f t="shared" si="28"/>
        <v>Queensland</v>
      </c>
      <c r="G635" t="s">
        <v>35</v>
      </c>
      <c r="H635">
        <v>4883</v>
      </c>
      <c r="I635" t="s">
        <v>11</v>
      </c>
      <c r="J635" t="s">
        <v>36</v>
      </c>
      <c r="K635" t="s">
        <v>154</v>
      </c>
      <c r="L635" t="s">
        <v>14</v>
      </c>
      <c r="M635" s="5">
        <v>16.989999999999998</v>
      </c>
    </row>
    <row r="636" spans="1:13" x14ac:dyDescent="0.2">
      <c r="A636" s="2">
        <v>45233</v>
      </c>
      <c r="B636" s="3">
        <f t="shared" si="29"/>
        <v>2024</v>
      </c>
      <c r="C636" t="str">
        <f t="shared" si="27"/>
        <v>2023-2024</v>
      </c>
      <c r="D636" t="s">
        <v>147</v>
      </c>
      <c r="E636" t="s">
        <v>101</v>
      </c>
      <c r="F636" t="str">
        <f t="shared" si="28"/>
        <v>Victoria</v>
      </c>
      <c r="G636" t="s">
        <v>45</v>
      </c>
      <c r="H636">
        <v>3131</v>
      </c>
      <c r="I636" t="s">
        <v>11</v>
      </c>
      <c r="J636" t="s">
        <v>63</v>
      </c>
      <c r="K636" t="s">
        <v>150</v>
      </c>
      <c r="L636" t="s">
        <v>18</v>
      </c>
      <c r="M636" s="5">
        <v>16.989999999999998</v>
      </c>
    </row>
    <row r="637" spans="1:13" x14ac:dyDescent="0.2">
      <c r="A637" s="2">
        <v>45170</v>
      </c>
      <c r="B637" s="3">
        <f t="shared" si="29"/>
        <v>2024</v>
      </c>
      <c r="C637" t="str">
        <f t="shared" si="27"/>
        <v>2023-2024</v>
      </c>
      <c r="D637" t="s">
        <v>147</v>
      </c>
      <c r="E637" t="s">
        <v>66</v>
      </c>
      <c r="F637" t="str">
        <f t="shared" si="28"/>
        <v>South Australia</v>
      </c>
      <c r="G637" t="s">
        <v>32</v>
      </c>
      <c r="H637">
        <v>5169</v>
      </c>
      <c r="I637" t="s">
        <v>11</v>
      </c>
      <c r="J637" t="s">
        <v>33</v>
      </c>
      <c r="K637" t="s">
        <v>152</v>
      </c>
      <c r="L637" t="s">
        <v>13</v>
      </c>
      <c r="M637" s="5">
        <v>16.989999999999998</v>
      </c>
    </row>
    <row r="638" spans="1:13" x14ac:dyDescent="0.2">
      <c r="A638" s="2">
        <v>45029</v>
      </c>
      <c r="B638" s="3">
        <f t="shared" si="29"/>
        <v>2023</v>
      </c>
      <c r="C638" t="str">
        <f t="shared" si="27"/>
        <v>2022-2023</v>
      </c>
      <c r="D638" t="s">
        <v>148</v>
      </c>
      <c r="E638" t="s">
        <v>42</v>
      </c>
      <c r="F638" t="str">
        <f t="shared" si="28"/>
        <v>Queensland</v>
      </c>
      <c r="G638" t="s">
        <v>35</v>
      </c>
      <c r="H638">
        <v>4053</v>
      </c>
      <c r="I638" t="s">
        <v>11</v>
      </c>
      <c r="J638" t="s">
        <v>43</v>
      </c>
      <c r="K638" t="s">
        <v>153</v>
      </c>
      <c r="L638" t="s">
        <v>16</v>
      </c>
      <c r="M638" s="5">
        <v>16.990000000000002</v>
      </c>
    </row>
    <row r="639" spans="1:13" x14ac:dyDescent="0.2">
      <c r="A639" s="2">
        <v>44935</v>
      </c>
      <c r="B639" s="3">
        <f t="shared" si="29"/>
        <v>2023</v>
      </c>
      <c r="C639" t="str">
        <f t="shared" si="27"/>
        <v>2022-2023</v>
      </c>
      <c r="D639" t="s">
        <v>147</v>
      </c>
      <c r="E639" t="s">
        <v>64</v>
      </c>
      <c r="F639" t="str">
        <f t="shared" si="28"/>
        <v>Victoria</v>
      </c>
      <c r="G639" t="s">
        <v>45</v>
      </c>
      <c r="H639">
        <v>3199</v>
      </c>
      <c r="I639" t="s">
        <v>11</v>
      </c>
      <c r="J639" t="s">
        <v>63</v>
      </c>
      <c r="K639" t="s">
        <v>19</v>
      </c>
      <c r="L639" t="s">
        <v>23</v>
      </c>
      <c r="M639" s="5">
        <v>17</v>
      </c>
    </row>
    <row r="640" spans="1:13" x14ac:dyDescent="0.2">
      <c r="A640" s="2">
        <v>45384</v>
      </c>
      <c r="B640" s="3">
        <f t="shared" si="29"/>
        <v>2024</v>
      </c>
      <c r="C640" t="str">
        <f t="shared" si="27"/>
        <v>2023-2024</v>
      </c>
      <c r="D640" t="s">
        <v>147</v>
      </c>
      <c r="E640" t="s">
        <v>112</v>
      </c>
      <c r="F640" t="str">
        <f t="shared" si="28"/>
        <v>Victoria</v>
      </c>
      <c r="G640" t="s">
        <v>45</v>
      </c>
      <c r="H640">
        <v>3076</v>
      </c>
      <c r="I640" t="s">
        <v>11</v>
      </c>
      <c r="J640" t="s">
        <v>46</v>
      </c>
      <c r="K640" t="s">
        <v>156</v>
      </c>
      <c r="L640" t="s">
        <v>17</v>
      </c>
      <c r="M640" s="5">
        <v>17</v>
      </c>
    </row>
    <row r="641" spans="1:13" x14ac:dyDescent="0.2">
      <c r="A641" s="2">
        <v>45552</v>
      </c>
      <c r="B641" s="3">
        <f t="shared" si="29"/>
        <v>2025</v>
      </c>
      <c r="C641" t="str">
        <f t="shared" si="27"/>
        <v>2024-2025</v>
      </c>
      <c r="D641" t="s">
        <v>147</v>
      </c>
      <c r="E641" t="s">
        <v>90</v>
      </c>
      <c r="F641" t="str">
        <f t="shared" si="28"/>
        <v>Victoria</v>
      </c>
      <c r="G641" t="s">
        <v>45</v>
      </c>
      <c r="H641">
        <v>3179</v>
      </c>
      <c r="I641" t="s">
        <v>11</v>
      </c>
      <c r="J641" t="s">
        <v>63</v>
      </c>
      <c r="K641" t="s">
        <v>154</v>
      </c>
      <c r="L641" t="s">
        <v>14</v>
      </c>
      <c r="M641" s="5">
        <v>17</v>
      </c>
    </row>
    <row r="642" spans="1:13" x14ac:dyDescent="0.2">
      <c r="A642" s="2">
        <v>45523</v>
      </c>
      <c r="B642" s="3">
        <f t="shared" si="29"/>
        <v>2025</v>
      </c>
      <c r="C642" t="str">
        <f t="shared" ref="C642:C705" si="30">IF(MONTH(A642) &gt;= 7, YEAR(A642) &amp; "-" &amp; YEAR(A642) + 1, YEAR(A642) - 1 &amp; "-" &amp; YEAR(A642))</f>
        <v>2024-2025</v>
      </c>
      <c r="D642" t="s">
        <v>148</v>
      </c>
      <c r="E642" t="s">
        <v>47</v>
      </c>
      <c r="F642" t="str">
        <f t="shared" ref="F642:F705" si="31">IF(G642="WA","Western Australia",
IF(G642="NSW","New South Wales",
IF(G642="QLD","Queensland",
IF(G642="VIC","Victoria",
IF(G642="TAS","Tasmania",
IF(G642="SA","South Australia",
IF(G642="NT","Northern Territory",
IF(G642="ACT","Australian Capital Territory",G642))))))))</f>
        <v>Western Australia</v>
      </c>
      <c r="G642" t="s">
        <v>48</v>
      </c>
      <c r="H642">
        <v>6030</v>
      </c>
      <c r="I642" t="s">
        <v>11</v>
      </c>
      <c r="J642" t="s">
        <v>49</v>
      </c>
      <c r="K642" t="s">
        <v>156</v>
      </c>
      <c r="L642" t="s">
        <v>17</v>
      </c>
      <c r="M642" s="5">
        <v>17.37</v>
      </c>
    </row>
    <row r="643" spans="1:13" x14ac:dyDescent="0.2">
      <c r="A643" s="2">
        <v>45097</v>
      </c>
      <c r="B643" s="3">
        <f t="shared" ref="B643:B706" si="32">IF(MONTH(A643)&gt;=7,YEAR(A643)+1,YEAR(A643))</f>
        <v>2023</v>
      </c>
      <c r="C643" t="str">
        <f t="shared" si="30"/>
        <v>2022-2023</v>
      </c>
      <c r="D643" t="s">
        <v>148</v>
      </c>
      <c r="E643" t="s">
        <v>130</v>
      </c>
      <c r="F643" t="str">
        <f t="shared" si="31"/>
        <v>South Australia</v>
      </c>
      <c r="G643" t="s">
        <v>32</v>
      </c>
      <c r="H643">
        <v>5290</v>
      </c>
      <c r="I643" t="s">
        <v>11</v>
      </c>
      <c r="J643" t="s">
        <v>38</v>
      </c>
      <c r="K643" t="s">
        <v>150</v>
      </c>
      <c r="L643" t="s">
        <v>18</v>
      </c>
      <c r="M643" s="5">
        <v>17.46</v>
      </c>
    </row>
    <row r="644" spans="1:13" x14ac:dyDescent="0.2">
      <c r="A644" s="2">
        <v>45100</v>
      </c>
      <c r="B644" s="3">
        <f t="shared" si="32"/>
        <v>2023</v>
      </c>
      <c r="C644" t="str">
        <f t="shared" si="30"/>
        <v>2022-2023</v>
      </c>
      <c r="D644" t="s">
        <v>147</v>
      </c>
      <c r="E644" t="s">
        <v>42</v>
      </c>
      <c r="F644" t="str">
        <f t="shared" si="31"/>
        <v>Queensland</v>
      </c>
      <c r="G644" t="s">
        <v>35</v>
      </c>
      <c r="H644">
        <v>4053</v>
      </c>
      <c r="I644" t="s">
        <v>11</v>
      </c>
      <c r="J644" t="s">
        <v>43</v>
      </c>
      <c r="K644" t="s">
        <v>149</v>
      </c>
      <c r="L644" t="s">
        <v>15</v>
      </c>
      <c r="M644" s="5">
        <v>17.490000000000002</v>
      </c>
    </row>
    <row r="645" spans="1:13" x14ac:dyDescent="0.2">
      <c r="A645" s="2">
        <v>44980</v>
      </c>
      <c r="B645" s="3">
        <f t="shared" si="32"/>
        <v>2023</v>
      </c>
      <c r="C645" t="str">
        <f t="shared" si="30"/>
        <v>2022-2023</v>
      </c>
      <c r="D645" t="s">
        <v>148</v>
      </c>
      <c r="E645" t="s">
        <v>103</v>
      </c>
      <c r="F645" t="str">
        <f t="shared" si="31"/>
        <v>Queensland</v>
      </c>
      <c r="G645" t="s">
        <v>35</v>
      </c>
      <c r="H645">
        <v>4509</v>
      </c>
      <c r="I645" t="s">
        <v>11</v>
      </c>
      <c r="J645" t="s">
        <v>104</v>
      </c>
      <c r="K645" t="s">
        <v>149</v>
      </c>
      <c r="L645" t="s">
        <v>15</v>
      </c>
      <c r="M645" s="5">
        <v>17.54</v>
      </c>
    </row>
    <row r="646" spans="1:13" x14ac:dyDescent="0.2">
      <c r="A646" s="2">
        <v>45208</v>
      </c>
      <c r="B646" s="3">
        <f t="shared" si="32"/>
        <v>2024</v>
      </c>
      <c r="C646" t="str">
        <f t="shared" si="30"/>
        <v>2023-2024</v>
      </c>
      <c r="D646" t="s">
        <v>147</v>
      </c>
      <c r="E646" t="s">
        <v>67</v>
      </c>
      <c r="F646" t="str">
        <f t="shared" si="31"/>
        <v>New South Wales</v>
      </c>
      <c r="G646" t="s">
        <v>10</v>
      </c>
      <c r="H646">
        <v>2478</v>
      </c>
      <c r="I646" t="s">
        <v>11</v>
      </c>
      <c r="J646" t="s">
        <v>68</v>
      </c>
      <c r="K646" t="s">
        <v>155</v>
      </c>
      <c r="L646" t="s">
        <v>20</v>
      </c>
      <c r="M646" s="5">
        <v>17.829999999999998</v>
      </c>
    </row>
    <row r="647" spans="1:13" x14ac:dyDescent="0.2">
      <c r="A647" s="2">
        <v>45009</v>
      </c>
      <c r="B647" s="3">
        <f t="shared" si="32"/>
        <v>2023</v>
      </c>
      <c r="C647" t="str">
        <f t="shared" si="30"/>
        <v>2022-2023</v>
      </c>
      <c r="D647" t="s">
        <v>147</v>
      </c>
      <c r="E647" t="s">
        <v>117</v>
      </c>
      <c r="F647" t="str">
        <f t="shared" si="31"/>
        <v>Queensland</v>
      </c>
      <c r="G647" t="s">
        <v>35</v>
      </c>
      <c r="H647">
        <v>4119</v>
      </c>
      <c r="I647" t="s">
        <v>11</v>
      </c>
      <c r="J647" t="s">
        <v>43</v>
      </c>
      <c r="K647" t="s">
        <v>154</v>
      </c>
      <c r="L647" t="s">
        <v>14</v>
      </c>
      <c r="M647" s="5">
        <v>17.829999999999998</v>
      </c>
    </row>
    <row r="648" spans="1:13" x14ac:dyDescent="0.2">
      <c r="A648" s="2">
        <v>45652</v>
      </c>
      <c r="B648" s="3">
        <f t="shared" si="32"/>
        <v>2025</v>
      </c>
      <c r="C648" t="str">
        <f t="shared" si="30"/>
        <v>2024-2025</v>
      </c>
      <c r="D648" t="s">
        <v>148</v>
      </c>
      <c r="E648" t="s">
        <v>83</v>
      </c>
      <c r="F648" t="str">
        <f t="shared" si="31"/>
        <v>New South Wales</v>
      </c>
      <c r="G648" t="s">
        <v>10</v>
      </c>
      <c r="H648">
        <v>2750</v>
      </c>
      <c r="I648" t="s">
        <v>11</v>
      </c>
      <c r="J648" t="s">
        <v>25</v>
      </c>
      <c r="K648" t="s">
        <v>156</v>
      </c>
      <c r="L648" t="s">
        <v>17</v>
      </c>
      <c r="M648" s="5">
        <v>17.91</v>
      </c>
    </row>
    <row r="649" spans="1:13" x14ac:dyDescent="0.2">
      <c r="A649" s="2">
        <v>45206</v>
      </c>
      <c r="B649" s="3">
        <f t="shared" si="32"/>
        <v>2024</v>
      </c>
      <c r="C649" t="str">
        <f t="shared" si="30"/>
        <v>2023-2024</v>
      </c>
      <c r="D649" t="s">
        <v>148</v>
      </c>
      <c r="E649" t="s">
        <v>100</v>
      </c>
      <c r="F649" t="str">
        <f t="shared" si="31"/>
        <v>Western Australia</v>
      </c>
      <c r="G649" t="s">
        <v>48</v>
      </c>
      <c r="H649">
        <v>6021</v>
      </c>
      <c r="I649" t="s">
        <v>11</v>
      </c>
      <c r="J649" t="s">
        <v>49</v>
      </c>
      <c r="K649" t="s">
        <v>19</v>
      </c>
      <c r="L649" t="s">
        <v>23</v>
      </c>
      <c r="M649" s="5">
        <v>17.940000000000001</v>
      </c>
    </row>
    <row r="650" spans="1:13" x14ac:dyDescent="0.2">
      <c r="A650" s="2">
        <v>44940</v>
      </c>
      <c r="B650" s="3">
        <f t="shared" si="32"/>
        <v>2023</v>
      </c>
      <c r="C650" t="str">
        <f t="shared" si="30"/>
        <v>2022-2023</v>
      </c>
      <c r="D650" t="s">
        <v>147</v>
      </c>
      <c r="E650" t="s">
        <v>91</v>
      </c>
      <c r="F650" t="str">
        <f t="shared" si="31"/>
        <v>Victoria</v>
      </c>
      <c r="G650" t="s">
        <v>45</v>
      </c>
      <c r="H650">
        <v>3690</v>
      </c>
      <c r="I650" t="s">
        <v>11</v>
      </c>
      <c r="J650" t="s">
        <v>55</v>
      </c>
      <c r="K650" t="s">
        <v>156</v>
      </c>
      <c r="L650" t="s">
        <v>17</v>
      </c>
      <c r="M650" s="5">
        <v>17.940000000000001</v>
      </c>
    </row>
    <row r="651" spans="1:13" x14ac:dyDescent="0.2">
      <c r="A651" s="2">
        <v>44971</v>
      </c>
      <c r="B651" s="3">
        <f t="shared" si="32"/>
        <v>2023</v>
      </c>
      <c r="C651" t="str">
        <f t="shared" si="30"/>
        <v>2022-2023</v>
      </c>
      <c r="D651" t="s">
        <v>148</v>
      </c>
      <c r="E651" t="s">
        <v>145</v>
      </c>
      <c r="F651" t="str">
        <f t="shared" si="31"/>
        <v>New South Wales</v>
      </c>
      <c r="G651" t="s">
        <v>10</v>
      </c>
      <c r="H651">
        <v>2101</v>
      </c>
      <c r="I651" t="s">
        <v>11</v>
      </c>
      <c r="J651" t="s">
        <v>27</v>
      </c>
      <c r="K651" t="s">
        <v>154</v>
      </c>
      <c r="L651" t="s">
        <v>14</v>
      </c>
      <c r="M651" s="5">
        <v>17.96</v>
      </c>
    </row>
    <row r="652" spans="1:13" x14ac:dyDescent="0.2">
      <c r="A652" s="2">
        <v>45444</v>
      </c>
      <c r="B652" s="3">
        <f t="shared" si="32"/>
        <v>2024</v>
      </c>
      <c r="C652" t="str">
        <f t="shared" si="30"/>
        <v>2023-2024</v>
      </c>
      <c r="D652" t="s">
        <v>147</v>
      </c>
      <c r="E652" t="s">
        <v>79</v>
      </c>
      <c r="F652" t="str">
        <f t="shared" si="31"/>
        <v>Australian Capital Territory</v>
      </c>
      <c r="G652" t="s">
        <v>80</v>
      </c>
      <c r="H652">
        <v>2617</v>
      </c>
      <c r="I652" t="s">
        <v>11</v>
      </c>
      <c r="J652" t="s">
        <v>58</v>
      </c>
      <c r="K652" t="s">
        <v>19</v>
      </c>
      <c r="L652" t="s">
        <v>23</v>
      </c>
      <c r="M652" s="5">
        <v>17.97</v>
      </c>
    </row>
    <row r="653" spans="1:13" x14ac:dyDescent="0.2">
      <c r="A653" s="2">
        <v>45183</v>
      </c>
      <c r="B653" s="3">
        <f t="shared" si="32"/>
        <v>2024</v>
      </c>
      <c r="C653" t="str">
        <f t="shared" si="30"/>
        <v>2023-2024</v>
      </c>
      <c r="D653" t="s">
        <v>148</v>
      </c>
      <c r="E653" t="s">
        <v>39</v>
      </c>
      <c r="F653" t="str">
        <f t="shared" si="31"/>
        <v>South Australia</v>
      </c>
      <c r="G653" t="s">
        <v>32</v>
      </c>
      <c r="H653">
        <v>5343</v>
      </c>
      <c r="I653" t="s">
        <v>11</v>
      </c>
      <c r="J653" t="s">
        <v>38</v>
      </c>
      <c r="K653" t="s">
        <v>150</v>
      </c>
      <c r="L653" t="s">
        <v>18</v>
      </c>
      <c r="M653" s="5">
        <v>17.97</v>
      </c>
    </row>
    <row r="654" spans="1:13" x14ac:dyDescent="0.2">
      <c r="A654" s="2">
        <v>45220</v>
      </c>
      <c r="B654" s="3">
        <f t="shared" si="32"/>
        <v>2024</v>
      </c>
      <c r="C654" t="str">
        <f t="shared" si="30"/>
        <v>2023-2024</v>
      </c>
      <c r="D654" t="s">
        <v>147</v>
      </c>
      <c r="E654" t="s">
        <v>140</v>
      </c>
      <c r="F654" t="str">
        <f t="shared" si="31"/>
        <v>Tasmania</v>
      </c>
      <c r="G654" t="s">
        <v>70</v>
      </c>
      <c r="H654">
        <v>7320</v>
      </c>
      <c r="I654" t="s">
        <v>11</v>
      </c>
      <c r="J654" t="s">
        <v>71</v>
      </c>
      <c r="K654" t="s">
        <v>153</v>
      </c>
      <c r="L654" t="s">
        <v>16</v>
      </c>
      <c r="M654" s="5">
        <v>17.97</v>
      </c>
    </row>
    <row r="655" spans="1:13" x14ac:dyDescent="0.2">
      <c r="A655" s="2">
        <v>45259</v>
      </c>
      <c r="B655" s="3">
        <f t="shared" si="32"/>
        <v>2024</v>
      </c>
      <c r="C655" t="str">
        <f t="shared" si="30"/>
        <v>2023-2024</v>
      </c>
      <c r="D655" t="s">
        <v>147</v>
      </c>
      <c r="E655" t="s">
        <v>28</v>
      </c>
      <c r="F655" t="str">
        <f t="shared" si="31"/>
        <v>Northern Territory</v>
      </c>
      <c r="G655" t="s">
        <v>29</v>
      </c>
      <c r="H655">
        <v>800</v>
      </c>
      <c r="I655" t="s">
        <v>11</v>
      </c>
      <c r="J655" t="s">
        <v>30</v>
      </c>
      <c r="K655" t="s">
        <v>155</v>
      </c>
      <c r="L655" t="s">
        <v>20</v>
      </c>
      <c r="M655" s="5">
        <v>17.97</v>
      </c>
    </row>
    <row r="656" spans="1:13" x14ac:dyDescent="0.2">
      <c r="A656" s="2">
        <v>45384</v>
      </c>
      <c r="B656" s="3">
        <f t="shared" si="32"/>
        <v>2024</v>
      </c>
      <c r="C656" t="str">
        <f t="shared" si="30"/>
        <v>2023-2024</v>
      </c>
      <c r="D656" t="s">
        <v>148</v>
      </c>
      <c r="E656" t="s">
        <v>93</v>
      </c>
      <c r="F656" t="str">
        <f t="shared" si="31"/>
        <v>Western Australia</v>
      </c>
      <c r="G656" t="s">
        <v>48</v>
      </c>
      <c r="H656">
        <v>6112</v>
      </c>
      <c r="I656" t="s">
        <v>11</v>
      </c>
      <c r="J656" t="s">
        <v>94</v>
      </c>
      <c r="K656" t="s">
        <v>149</v>
      </c>
      <c r="L656" t="s">
        <v>15</v>
      </c>
      <c r="M656" s="5">
        <v>17.97</v>
      </c>
    </row>
    <row r="657" spans="1:13" x14ac:dyDescent="0.2">
      <c r="A657" s="2">
        <v>45469</v>
      </c>
      <c r="B657" s="3">
        <f t="shared" si="32"/>
        <v>2024</v>
      </c>
      <c r="C657" t="str">
        <f t="shared" si="30"/>
        <v>2023-2024</v>
      </c>
      <c r="D657" t="s">
        <v>147</v>
      </c>
      <c r="E657" t="s">
        <v>106</v>
      </c>
      <c r="F657" t="str">
        <f t="shared" si="31"/>
        <v>Victoria</v>
      </c>
      <c r="G657" t="s">
        <v>45</v>
      </c>
      <c r="H657">
        <v>3915</v>
      </c>
      <c r="I657" t="s">
        <v>11</v>
      </c>
      <c r="J657" t="s">
        <v>55</v>
      </c>
      <c r="K657" t="s">
        <v>154</v>
      </c>
      <c r="L657" t="s">
        <v>14</v>
      </c>
      <c r="M657" s="5">
        <v>17.97</v>
      </c>
    </row>
    <row r="658" spans="1:13" x14ac:dyDescent="0.2">
      <c r="A658" s="2">
        <v>45280</v>
      </c>
      <c r="B658" s="3">
        <f t="shared" si="32"/>
        <v>2024</v>
      </c>
      <c r="C658" t="str">
        <f t="shared" si="30"/>
        <v>2023-2024</v>
      </c>
      <c r="D658" t="s">
        <v>147</v>
      </c>
      <c r="E658" t="s">
        <v>92</v>
      </c>
      <c r="F658" t="str">
        <f t="shared" si="31"/>
        <v>Queensland</v>
      </c>
      <c r="G658" t="s">
        <v>35</v>
      </c>
      <c r="H658">
        <v>4068</v>
      </c>
      <c r="I658" t="s">
        <v>11</v>
      </c>
      <c r="J658" t="s">
        <v>43</v>
      </c>
      <c r="K658" t="s">
        <v>155</v>
      </c>
      <c r="L658" t="s">
        <v>20</v>
      </c>
      <c r="M658" s="5">
        <v>17.97</v>
      </c>
    </row>
    <row r="659" spans="1:13" x14ac:dyDescent="0.2">
      <c r="A659" s="2">
        <v>44946</v>
      </c>
      <c r="B659" s="3">
        <f t="shared" si="32"/>
        <v>2023</v>
      </c>
      <c r="C659" t="str">
        <f t="shared" si="30"/>
        <v>2022-2023</v>
      </c>
      <c r="D659" t="s">
        <v>147</v>
      </c>
      <c r="E659" t="s">
        <v>98</v>
      </c>
      <c r="F659" t="str">
        <f t="shared" si="31"/>
        <v>Victoria</v>
      </c>
      <c r="G659" t="s">
        <v>45</v>
      </c>
      <c r="H659">
        <v>3429</v>
      </c>
      <c r="I659" t="s">
        <v>11</v>
      </c>
      <c r="J659" t="s">
        <v>60</v>
      </c>
      <c r="K659" t="s">
        <v>156</v>
      </c>
      <c r="L659" t="s">
        <v>17</v>
      </c>
      <c r="M659" s="5">
        <v>17.97</v>
      </c>
    </row>
    <row r="660" spans="1:13" x14ac:dyDescent="0.2">
      <c r="A660" s="2">
        <v>45369</v>
      </c>
      <c r="B660" s="3">
        <f t="shared" si="32"/>
        <v>2024</v>
      </c>
      <c r="C660" t="str">
        <f t="shared" si="30"/>
        <v>2023-2024</v>
      </c>
      <c r="D660" t="s">
        <v>148</v>
      </c>
      <c r="E660" t="s">
        <v>122</v>
      </c>
      <c r="F660" t="str">
        <f t="shared" si="31"/>
        <v>New South Wales</v>
      </c>
      <c r="G660" t="s">
        <v>10</v>
      </c>
      <c r="H660">
        <v>2650</v>
      </c>
      <c r="I660" t="s">
        <v>11</v>
      </c>
      <c r="J660" t="s">
        <v>25</v>
      </c>
      <c r="K660" t="s">
        <v>19</v>
      </c>
      <c r="L660" t="s">
        <v>23</v>
      </c>
      <c r="M660" s="5">
        <v>17.97</v>
      </c>
    </row>
    <row r="661" spans="1:13" x14ac:dyDescent="0.2">
      <c r="A661" s="2">
        <v>45459</v>
      </c>
      <c r="B661" s="3">
        <f t="shared" si="32"/>
        <v>2024</v>
      </c>
      <c r="C661" t="str">
        <f t="shared" si="30"/>
        <v>2023-2024</v>
      </c>
      <c r="D661" t="s">
        <v>147</v>
      </c>
      <c r="E661" t="s">
        <v>119</v>
      </c>
      <c r="F661" t="str">
        <f t="shared" si="31"/>
        <v>Queensland</v>
      </c>
      <c r="G661" t="s">
        <v>35</v>
      </c>
      <c r="H661">
        <v>4570</v>
      </c>
      <c r="I661" t="s">
        <v>11</v>
      </c>
      <c r="J661" t="s">
        <v>120</v>
      </c>
      <c r="K661" t="s">
        <v>156</v>
      </c>
      <c r="L661" t="s">
        <v>17</v>
      </c>
      <c r="M661" s="5">
        <v>17.98</v>
      </c>
    </row>
    <row r="662" spans="1:13" x14ac:dyDescent="0.2">
      <c r="A662" s="2">
        <v>45538</v>
      </c>
      <c r="B662" s="3">
        <f t="shared" si="32"/>
        <v>2025</v>
      </c>
      <c r="C662" t="str">
        <f t="shared" si="30"/>
        <v>2024-2025</v>
      </c>
      <c r="D662" t="s">
        <v>147</v>
      </c>
      <c r="E662" t="s">
        <v>128</v>
      </c>
      <c r="F662" t="str">
        <f t="shared" si="31"/>
        <v>Western Australia</v>
      </c>
      <c r="G662" t="s">
        <v>48</v>
      </c>
      <c r="H662">
        <v>6027</v>
      </c>
      <c r="I662" t="s">
        <v>11</v>
      </c>
      <c r="J662" t="s">
        <v>49</v>
      </c>
      <c r="K662" t="s">
        <v>150</v>
      </c>
      <c r="L662" t="s">
        <v>18</v>
      </c>
      <c r="M662" s="5">
        <v>17.98</v>
      </c>
    </row>
    <row r="663" spans="1:13" x14ac:dyDescent="0.2">
      <c r="A663" s="2">
        <v>45386</v>
      </c>
      <c r="B663" s="3">
        <f t="shared" si="32"/>
        <v>2024</v>
      </c>
      <c r="C663" t="str">
        <f t="shared" si="30"/>
        <v>2023-2024</v>
      </c>
      <c r="D663" t="s">
        <v>148</v>
      </c>
      <c r="E663" t="s">
        <v>109</v>
      </c>
      <c r="F663" t="str">
        <f t="shared" si="31"/>
        <v>New South Wales</v>
      </c>
      <c r="G663" t="s">
        <v>10</v>
      </c>
      <c r="H663">
        <v>2480</v>
      </c>
      <c r="I663" t="s">
        <v>11</v>
      </c>
      <c r="J663" t="s">
        <v>68</v>
      </c>
      <c r="K663" t="s">
        <v>149</v>
      </c>
      <c r="L663" t="s">
        <v>15</v>
      </c>
      <c r="M663" s="5">
        <v>17.98</v>
      </c>
    </row>
    <row r="664" spans="1:13" x14ac:dyDescent="0.2">
      <c r="A664" s="2">
        <v>45019</v>
      </c>
      <c r="B664" s="3">
        <f t="shared" si="32"/>
        <v>2023</v>
      </c>
      <c r="C664" t="str">
        <f t="shared" si="30"/>
        <v>2022-2023</v>
      </c>
      <c r="D664" t="s">
        <v>147</v>
      </c>
      <c r="E664" t="s">
        <v>37</v>
      </c>
      <c r="F664" t="str">
        <f t="shared" si="31"/>
        <v>South Australia</v>
      </c>
      <c r="G664" t="s">
        <v>32</v>
      </c>
      <c r="H664">
        <v>5607</v>
      </c>
      <c r="I664" t="s">
        <v>11</v>
      </c>
      <c r="J664" t="s">
        <v>38</v>
      </c>
      <c r="K664" t="s">
        <v>149</v>
      </c>
      <c r="L664" t="s">
        <v>15</v>
      </c>
      <c r="M664" s="5">
        <v>17.98</v>
      </c>
    </row>
    <row r="665" spans="1:13" x14ac:dyDescent="0.2">
      <c r="A665" s="2">
        <v>45288</v>
      </c>
      <c r="B665" s="3">
        <f t="shared" si="32"/>
        <v>2024</v>
      </c>
      <c r="C665" t="str">
        <f t="shared" si="30"/>
        <v>2023-2024</v>
      </c>
      <c r="D665" t="s">
        <v>148</v>
      </c>
      <c r="E665" t="s">
        <v>137</v>
      </c>
      <c r="F665" t="str">
        <f t="shared" si="31"/>
        <v>New South Wales</v>
      </c>
      <c r="G665" t="s">
        <v>10</v>
      </c>
      <c r="H665">
        <v>2031</v>
      </c>
      <c r="I665" t="s">
        <v>11</v>
      </c>
      <c r="J665" t="s">
        <v>12</v>
      </c>
      <c r="K665" t="s">
        <v>153</v>
      </c>
      <c r="L665" t="s">
        <v>16</v>
      </c>
      <c r="M665" s="5">
        <v>17.98</v>
      </c>
    </row>
    <row r="666" spans="1:13" x14ac:dyDescent="0.2">
      <c r="A666" s="2">
        <v>45654</v>
      </c>
      <c r="B666" s="3">
        <f t="shared" si="32"/>
        <v>2025</v>
      </c>
      <c r="C666" t="str">
        <f t="shared" si="30"/>
        <v>2024-2025</v>
      </c>
      <c r="D666" t="s">
        <v>147</v>
      </c>
      <c r="E666" t="s">
        <v>56</v>
      </c>
      <c r="F666" t="str">
        <f t="shared" si="31"/>
        <v>Northern Territory</v>
      </c>
      <c r="G666" t="s">
        <v>29</v>
      </c>
      <c r="H666">
        <v>870</v>
      </c>
      <c r="I666" t="s">
        <v>11</v>
      </c>
      <c r="J666" t="s">
        <v>30</v>
      </c>
      <c r="K666" t="s">
        <v>150</v>
      </c>
      <c r="L666" t="s">
        <v>18</v>
      </c>
      <c r="M666" s="5">
        <v>17.990000000000002</v>
      </c>
    </row>
    <row r="667" spans="1:13" x14ac:dyDescent="0.2">
      <c r="A667" s="2">
        <v>45513</v>
      </c>
      <c r="B667" s="3">
        <f t="shared" si="32"/>
        <v>2025</v>
      </c>
      <c r="C667" t="str">
        <f t="shared" si="30"/>
        <v>2024-2025</v>
      </c>
      <c r="D667" t="s">
        <v>147</v>
      </c>
      <c r="E667" t="s">
        <v>135</v>
      </c>
      <c r="F667" t="str">
        <f t="shared" si="31"/>
        <v>Victoria</v>
      </c>
      <c r="G667" t="s">
        <v>45</v>
      </c>
      <c r="H667">
        <v>3550</v>
      </c>
      <c r="I667" t="s">
        <v>11</v>
      </c>
      <c r="J667" t="s">
        <v>60</v>
      </c>
      <c r="K667" t="s">
        <v>153</v>
      </c>
      <c r="L667" t="s">
        <v>16</v>
      </c>
      <c r="M667" s="5">
        <v>17.990000000000002</v>
      </c>
    </row>
    <row r="668" spans="1:13" x14ac:dyDescent="0.2">
      <c r="A668" s="2">
        <v>44960</v>
      </c>
      <c r="B668" s="3">
        <f t="shared" si="32"/>
        <v>2023</v>
      </c>
      <c r="C668" t="str">
        <f t="shared" si="30"/>
        <v>2022-2023</v>
      </c>
      <c r="D668" t="s">
        <v>147</v>
      </c>
      <c r="E668" t="s">
        <v>132</v>
      </c>
      <c r="F668" t="str">
        <f t="shared" si="31"/>
        <v>New South Wales</v>
      </c>
      <c r="G668" t="s">
        <v>10</v>
      </c>
      <c r="H668">
        <v>2800</v>
      </c>
      <c r="I668" t="s">
        <v>11</v>
      </c>
      <c r="J668" t="s">
        <v>25</v>
      </c>
      <c r="K668" t="s">
        <v>154</v>
      </c>
      <c r="L668" t="s">
        <v>14</v>
      </c>
      <c r="M668" s="5">
        <v>17.990000000000002</v>
      </c>
    </row>
    <row r="669" spans="1:13" x14ac:dyDescent="0.2">
      <c r="A669" s="2">
        <v>45343</v>
      </c>
      <c r="B669" s="3">
        <f t="shared" si="32"/>
        <v>2024</v>
      </c>
      <c r="C669" t="str">
        <f t="shared" si="30"/>
        <v>2023-2024</v>
      </c>
      <c r="D669" t="s">
        <v>147</v>
      </c>
      <c r="E669" t="s">
        <v>52</v>
      </c>
      <c r="F669" t="str">
        <f t="shared" si="31"/>
        <v>Victoria</v>
      </c>
      <c r="G669" t="s">
        <v>45</v>
      </c>
      <c r="H669">
        <v>3030</v>
      </c>
      <c r="I669" t="s">
        <v>11</v>
      </c>
      <c r="J669" t="s">
        <v>46</v>
      </c>
      <c r="K669" t="s">
        <v>154</v>
      </c>
      <c r="L669" t="s">
        <v>14</v>
      </c>
      <c r="M669" s="5">
        <v>17.990000000000002</v>
      </c>
    </row>
    <row r="670" spans="1:13" x14ac:dyDescent="0.2">
      <c r="A670" s="2">
        <v>45140</v>
      </c>
      <c r="B670" s="3">
        <f t="shared" si="32"/>
        <v>2024</v>
      </c>
      <c r="C670" t="str">
        <f t="shared" si="30"/>
        <v>2023-2024</v>
      </c>
      <c r="D670" t="s">
        <v>147</v>
      </c>
      <c r="E670" t="s">
        <v>136</v>
      </c>
      <c r="F670" t="str">
        <f t="shared" si="31"/>
        <v>Victoria</v>
      </c>
      <c r="G670" t="s">
        <v>45</v>
      </c>
      <c r="H670">
        <v>3175</v>
      </c>
      <c r="I670" t="s">
        <v>11</v>
      </c>
      <c r="J670" t="s">
        <v>63</v>
      </c>
      <c r="K670" t="s">
        <v>155</v>
      </c>
      <c r="L670" t="s">
        <v>20</v>
      </c>
      <c r="M670" s="5">
        <v>18</v>
      </c>
    </row>
    <row r="671" spans="1:13" x14ac:dyDescent="0.2">
      <c r="A671" s="2">
        <v>45286</v>
      </c>
      <c r="B671" s="3">
        <f t="shared" si="32"/>
        <v>2024</v>
      </c>
      <c r="C671" t="str">
        <f t="shared" si="30"/>
        <v>2023-2024</v>
      </c>
      <c r="D671" t="s">
        <v>147</v>
      </c>
      <c r="E671" t="s">
        <v>110</v>
      </c>
      <c r="F671" t="str">
        <f t="shared" si="31"/>
        <v>Queensland</v>
      </c>
      <c r="G671" t="s">
        <v>35</v>
      </c>
      <c r="H671">
        <v>4680</v>
      </c>
      <c r="I671" t="s">
        <v>11</v>
      </c>
      <c r="J671" t="s">
        <v>51</v>
      </c>
      <c r="K671" t="s">
        <v>154</v>
      </c>
      <c r="L671" t="s">
        <v>14</v>
      </c>
      <c r="M671" s="5">
        <v>18</v>
      </c>
    </row>
    <row r="672" spans="1:13" x14ac:dyDescent="0.2">
      <c r="A672" s="2">
        <v>44935</v>
      </c>
      <c r="B672" s="3">
        <f t="shared" si="32"/>
        <v>2023</v>
      </c>
      <c r="C672" t="str">
        <f t="shared" si="30"/>
        <v>2022-2023</v>
      </c>
      <c r="D672" t="s">
        <v>147</v>
      </c>
      <c r="E672" t="s">
        <v>65</v>
      </c>
      <c r="F672" t="str">
        <f t="shared" si="31"/>
        <v>New South Wales</v>
      </c>
      <c r="G672" t="s">
        <v>10</v>
      </c>
      <c r="H672">
        <v>2541</v>
      </c>
      <c r="I672" t="s">
        <v>11</v>
      </c>
      <c r="J672" t="s">
        <v>58</v>
      </c>
      <c r="K672" t="s">
        <v>150</v>
      </c>
      <c r="L672" t="s">
        <v>18</v>
      </c>
      <c r="M672" s="5">
        <v>18</v>
      </c>
    </row>
    <row r="673" spans="1:13" x14ac:dyDescent="0.2">
      <c r="A673" s="2">
        <v>45520</v>
      </c>
      <c r="B673" s="3">
        <f t="shared" si="32"/>
        <v>2025</v>
      </c>
      <c r="C673" t="str">
        <f t="shared" si="30"/>
        <v>2024-2025</v>
      </c>
      <c r="D673" t="s">
        <v>147</v>
      </c>
      <c r="E673" t="s">
        <v>111</v>
      </c>
      <c r="F673" t="str">
        <f t="shared" si="31"/>
        <v>New South Wales</v>
      </c>
      <c r="G673" t="s">
        <v>10</v>
      </c>
      <c r="H673">
        <v>2120</v>
      </c>
      <c r="I673" t="s">
        <v>11</v>
      </c>
      <c r="J673" t="s">
        <v>27</v>
      </c>
      <c r="K673" t="s">
        <v>154</v>
      </c>
      <c r="L673" t="s">
        <v>14</v>
      </c>
      <c r="M673" s="5">
        <v>18.010000000000002</v>
      </c>
    </row>
    <row r="674" spans="1:13" x14ac:dyDescent="0.2">
      <c r="A674" s="2">
        <v>45475</v>
      </c>
      <c r="B674" s="3">
        <f t="shared" si="32"/>
        <v>2025</v>
      </c>
      <c r="C674" t="str">
        <f t="shared" si="30"/>
        <v>2024-2025</v>
      </c>
      <c r="D674" t="s">
        <v>147</v>
      </c>
      <c r="E674" t="s">
        <v>112</v>
      </c>
      <c r="F674" t="str">
        <f t="shared" si="31"/>
        <v>Victoria</v>
      </c>
      <c r="G674" t="s">
        <v>45</v>
      </c>
      <c r="H674">
        <v>3076</v>
      </c>
      <c r="I674" t="s">
        <v>11</v>
      </c>
      <c r="J674" t="s">
        <v>46</v>
      </c>
      <c r="K674" t="s">
        <v>154</v>
      </c>
      <c r="L674" t="s">
        <v>14</v>
      </c>
      <c r="M674" s="5">
        <v>18.309999999999999</v>
      </c>
    </row>
    <row r="675" spans="1:13" x14ac:dyDescent="0.2">
      <c r="A675" s="2">
        <v>45153</v>
      </c>
      <c r="B675" s="3">
        <f t="shared" si="32"/>
        <v>2024</v>
      </c>
      <c r="C675" t="str">
        <f t="shared" si="30"/>
        <v>2023-2024</v>
      </c>
      <c r="D675" t="s">
        <v>147</v>
      </c>
      <c r="E675" t="s">
        <v>140</v>
      </c>
      <c r="F675" t="str">
        <f t="shared" si="31"/>
        <v>Tasmania</v>
      </c>
      <c r="G675" t="s">
        <v>70</v>
      </c>
      <c r="H675">
        <v>7320</v>
      </c>
      <c r="I675" t="s">
        <v>11</v>
      </c>
      <c r="J675" t="s">
        <v>71</v>
      </c>
      <c r="K675" t="s">
        <v>154</v>
      </c>
      <c r="L675" t="s">
        <v>14</v>
      </c>
      <c r="M675" s="5">
        <v>18.5</v>
      </c>
    </row>
    <row r="676" spans="1:13" x14ac:dyDescent="0.2">
      <c r="A676" s="2">
        <v>45157</v>
      </c>
      <c r="B676" s="3">
        <f t="shared" si="32"/>
        <v>2024</v>
      </c>
      <c r="C676" t="str">
        <f t="shared" si="30"/>
        <v>2023-2024</v>
      </c>
      <c r="D676" t="s">
        <v>147</v>
      </c>
      <c r="E676" t="s">
        <v>132</v>
      </c>
      <c r="F676" t="str">
        <f t="shared" si="31"/>
        <v>New South Wales</v>
      </c>
      <c r="G676" t="s">
        <v>10</v>
      </c>
      <c r="H676">
        <v>2800</v>
      </c>
      <c r="I676" t="s">
        <v>11</v>
      </c>
      <c r="J676" t="s">
        <v>25</v>
      </c>
      <c r="K676" t="s">
        <v>153</v>
      </c>
      <c r="L676" t="s">
        <v>16</v>
      </c>
      <c r="M676" s="5">
        <v>18.57</v>
      </c>
    </row>
    <row r="677" spans="1:13" x14ac:dyDescent="0.2">
      <c r="A677" s="2">
        <v>45142</v>
      </c>
      <c r="B677" s="3">
        <f t="shared" si="32"/>
        <v>2024</v>
      </c>
      <c r="C677" t="str">
        <f t="shared" si="30"/>
        <v>2023-2024</v>
      </c>
      <c r="D677" t="s">
        <v>147</v>
      </c>
      <c r="E677" t="s">
        <v>91</v>
      </c>
      <c r="F677" t="str">
        <f t="shared" si="31"/>
        <v>Victoria</v>
      </c>
      <c r="G677" t="s">
        <v>45</v>
      </c>
      <c r="H677">
        <v>3690</v>
      </c>
      <c r="I677" t="s">
        <v>11</v>
      </c>
      <c r="J677" t="s">
        <v>55</v>
      </c>
      <c r="K677" t="s">
        <v>156</v>
      </c>
      <c r="L677" t="s">
        <v>17</v>
      </c>
      <c r="M677" s="5">
        <v>18.579999999999998</v>
      </c>
    </row>
    <row r="678" spans="1:13" x14ac:dyDescent="0.2">
      <c r="A678" s="2">
        <v>44938</v>
      </c>
      <c r="B678" s="3">
        <f t="shared" si="32"/>
        <v>2023</v>
      </c>
      <c r="C678" t="str">
        <f t="shared" si="30"/>
        <v>2022-2023</v>
      </c>
      <c r="D678" t="s">
        <v>148</v>
      </c>
      <c r="E678" t="s">
        <v>145</v>
      </c>
      <c r="F678" t="str">
        <f t="shared" si="31"/>
        <v>New South Wales</v>
      </c>
      <c r="G678" t="s">
        <v>10</v>
      </c>
      <c r="H678">
        <v>2101</v>
      </c>
      <c r="I678" t="s">
        <v>11</v>
      </c>
      <c r="J678" t="s">
        <v>27</v>
      </c>
      <c r="K678" t="s">
        <v>152</v>
      </c>
      <c r="L678" t="s">
        <v>13</v>
      </c>
      <c r="M678" s="5">
        <v>18.89</v>
      </c>
    </row>
    <row r="679" spans="1:13" x14ac:dyDescent="0.2">
      <c r="A679" s="2">
        <v>45445</v>
      </c>
      <c r="B679" s="3">
        <f t="shared" si="32"/>
        <v>2024</v>
      </c>
      <c r="C679" t="str">
        <f t="shared" si="30"/>
        <v>2023-2024</v>
      </c>
      <c r="D679" t="s">
        <v>147</v>
      </c>
      <c r="E679" t="s">
        <v>127</v>
      </c>
      <c r="F679" t="str">
        <f t="shared" si="31"/>
        <v>New South Wales</v>
      </c>
      <c r="G679" t="s">
        <v>10</v>
      </c>
      <c r="H679">
        <v>2131</v>
      </c>
      <c r="I679" t="s">
        <v>11</v>
      </c>
      <c r="J679" t="s">
        <v>27</v>
      </c>
      <c r="K679" t="s">
        <v>155</v>
      </c>
      <c r="L679" t="s">
        <v>20</v>
      </c>
      <c r="M679" s="5">
        <v>18.950000000000003</v>
      </c>
    </row>
    <row r="680" spans="1:13" x14ac:dyDescent="0.2">
      <c r="A680" s="2">
        <v>45434</v>
      </c>
      <c r="B680" s="3">
        <f t="shared" si="32"/>
        <v>2024</v>
      </c>
      <c r="C680" t="str">
        <f t="shared" si="30"/>
        <v>2023-2024</v>
      </c>
      <c r="D680" t="s">
        <v>147</v>
      </c>
      <c r="E680" t="s">
        <v>129</v>
      </c>
      <c r="F680" t="str">
        <f t="shared" si="31"/>
        <v>Tasmania</v>
      </c>
      <c r="G680" t="s">
        <v>70</v>
      </c>
      <c r="H680">
        <v>7010</v>
      </c>
      <c r="I680" t="s">
        <v>11</v>
      </c>
      <c r="J680" t="s">
        <v>71</v>
      </c>
      <c r="K680" t="s">
        <v>156</v>
      </c>
      <c r="L680" t="s">
        <v>17</v>
      </c>
      <c r="M680" s="5">
        <v>18.950000000000003</v>
      </c>
    </row>
    <row r="681" spans="1:13" x14ac:dyDescent="0.2">
      <c r="A681" s="2">
        <v>45308</v>
      </c>
      <c r="B681" s="3">
        <f t="shared" si="32"/>
        <v>2024</v>
      </c>
      <c r="C681" t="str">
        <f t="shared" si="30"/>
        <v>2023-2024</v>
      </c>
      <c r="D681" t="s">
        <v>147</v>
      </c>
      <c r="E681" t="s">
        <v>96</v>
      </c>
      <c r="F681" t="str">
        <f t="shared" si="31"/>
        <v>Western Australia</v>
      </c>
      <c r="G681" t="s">
        <v>48</v>
      </c>
      <c r="H681">
        <v>6330</v>
      </c>
      <c r="I681" t="s">
        <v>11</v>
      </c>
      <c r="J681" t="s">
        <v>94</v>
      </c>
      <c r="K681" t="s">
        <v>19</v>
      </c>
      <c r="L681" t="s">
        <v>23</v>
      </c>
      <c r="M681" s="5">
        <v>18.97</v>
      </c>
    </row>
    <row r="682" spans="1:13" x14ac:dyDescent="0.2">
      <c r="A682" s="2">
        <v>45575</v>
      </c>
      <c r="B682" s="3">
        <f t="shared" si="32"/>
        <v>2025</v>
      </c>
      <c r="C682" t="str">
        <f t="shared" si="30"/>
        <v>2024-2025</v>
      </c>
      <c r="D682" t="s">
        <v>148</v>
      </c>
      <c r="E682" t="s">
        <v>115</v>
      </c>
      <c r="F682" t="str">
        <f t="shared" si="31"/>
        <v>Western Australia</v>
      </c>
      <c r="G682" t="s">
        <v>48</v>
      </c>
      <c r="H682">
        <v>6280</v>
      </c>
      <c r="I682" t="s">
        <v>11</v>
      </c>
      <c r="J682" t="s">
        <v>94</v>
      </c>
      <c r="K682" t="s">
        <v>150</v>
      </c>
      <c r="L682" t="s">
        <v>18</v>
      </c>
      <c r="M682" s="5">
        <v>18.98</v>
      </c>
    </row>
    <row r="683" spans="1:13" x14ac:dyDescent="0.2">
      <c r="A683" s="2">
        <v>45132</v>
      </c>
      <c r="B683" s="3">
        <f t="shared" si="32"/>
        <v>2024</v>
      </c>
      <c r="C683" t="str">
        <f t="shared" si="30"/>
        <v>2023-2024</v>
      </c>
      <c r="D683" t="s">
        <v>147</v>
      </c>
      <c r="E683" t="s">
        <v>102</v>
      </c>
      <c r="F683" t="str">
        <f t="shared" si="31"/>
        <v>Queensland</v>
      </c>
      <c r="G683" t="s">
        <v>35</v>
      </c>
      <c r="H683">
        <v>4870</v>
      </c>
      <c r="I683" t="s">
        <v>11</v>
      </c>
      <c r="J683" t="s">
        <v>36</v>
      </c>
      <c r="K683" t="s">
        <v>19</v>
      </c>
      <c r="L683" t="s">
        <v>23</v>
      </c>
      <c r="M683" s="5">
        <v>18.990000000000002</v>
      </c>
    </row>
    <row r="684" spans="1:13" x14ac:dyDescent="0.2">
      <c r="A684" s="2">
        <v>45395</v>
      </c>
      <c r="B684" s="3">
        <f t="shared" si="32"/>
        <v>2024</v>
      </c>
      <c r="C684" t="str">
        <f t="shared" si="30"/>
        <v>2023-2024</v>
      </c>
      <c r="D684" t="s">
        <v>147</v>
      </c>
      <c r="E684" t="s">
        <v>39</v>
      </c>
      <c r="F684" t="str">
        <f t="shared" si="31"/>
        <v>South Australia</v>
      </c>
      <c r="G684" t="s">
        <v>32</v>
      </c>
      <c r="H684">
        <v>5343</v>
      </c>
      <c r="I684" t="s">
        <v>11</v>
      </c>
      <c r="J684" t="s">
        <v>38</v>
      </c>
      <c r="K684" t="s">
        <v>149</v>
      </c>
      <c r="L684" t="s">
        <v>15</v>
      </c>
      <c r="M684" s="5">
        <v>19</v>
      </c>
    </row>
    <row r="685" spans="1:13" x14ac:dyDescent="0.2">
      <c r="A685" s="2">
        <v>45095</v>
      </c>
      <c r="B685" s="3">
        <f t="shared" si="32"/>
        <v>2023</v>
      </c>
      <c r="C685" t="str">
        <f t="shared" si="30"/>
        <v>2022-2023</v>
      </c>
      <c r="D685" t="s">
        <v>147</v>
      </c>
      <c r="E685" t="s">
        <v>96</v>
      </c>
      <c r="F685" t="str">
        <f t="shared" si="31"/>
        <v>Western Australia</v>
      </c>
      <c r="G685" t="s">
        <v>48</v>
      </c>
      <c r="H685">
        <v>6330</v>
      </c>
      <c r="I685" t="s">
        <v>11</v>
      </c>
      <c r="J685" t="s">
        <v>94</v>
      </c>
      <c r="K685" t="s">
        <v>153</v>
      </c>
      <c r="L685" t="s">
        <v>16</v>
      </c>
      <c r="M685" s="5">
        <v>19</v>
      </c>
    </row>
    <row r="686" spans="1:13" x14ac:dyDescent="0.2">
      <c r="A686" s="2">
        <v>45075</v>
      </c>
      <c r="B686" s="3">
        <f t="shared" si="32"/>
        <v>2023</v>
      </c>
      <c r="C686" t="str">
        <f t="shared" si="30"/>
        <v>2022-2023</v>
      </c>
      <c r="D686" t="s">
        <v>147</v>
      </c>
      <c r="E686" t="s">
        <v>62</v>
      </c>
      <c r="F686" t="str">
        <f t="shared" si="31"/>
        <v>Victoria</v>
      </c>
      <c r="G686" t="s">
        <v>45</v>
      </c>
      <c r="H686">
        <v>3134</v>
      </c>
      <c r="I686" t="s">
        <v>11</v>
      </c>
      <c r="J686" t="s">
        <v>63</v>
      </c>
      <c r="K686" t="s">
        <v>19</v>
      </c>
      <c r="L686" t="s">
        <v>23</v>
      </c>
      <c r="M686" s="5">
        <v>19</v>
      </c>
    </row>
    <row r="687" spans="1:13" x14ac:dyDescent="0.2">
      <c r="A687" s="2">
        <v>45647</v>
      </c>
      <c r="B687" s="3">
        <f t="shared" si="32"/>
        <v>2025</v>
      </c>
      <c r="C687" t="str">
        <f t="shared" si="30"/>
        <v>2024-2025</v>
      </c>
      <c r="D687" t="s">
        <v>148</v>
      </c>
      <c r="E687" t="s">
        <v>65</v>
      </c>
      <c r="F687" t="str">
        <f t="shared" si="31"/>
        <v>New South Wales</v>
      </c>
      <c r="G687" t="s">
        <v>10</v>
      </c>
      <c r="H687">
        <v>2541</v>
      </c>
      <c r="I687" t="s">
        <v>11</v>
      </c>
      <c r="J687" t="s">
        <v>58</v>
      </c>
      <c r="K687" t="s">
        <v>154</v>
      </c>
      <c r="L687" t="s">
        <v>14</v>
      </c>
      <c r="M687" s="5">
        <v>19.18</v>
      </c>
    </row>
    <row r="688" spans="1:13" x14ac:dyDescent="0.2">
      <c r="A688" s="2">
        <v>45564</v>
      </c>
      <c r="B688" s="3">
        <f t="shared" si="32"/>
        <v>2025</v>
      </c>
      <c r="C688" t="str">
        <f t="shared" si="30"/>
        <v>2024-2025</v>
      </c>
      <c r="D688" t="s">
        <v>147</v>
      </c>
      <c r="E688" t="s">
        <v>39</v>
      </c>
      <c r="F688" t="str">
        <f t="shared" si="31"/>
        <v>South Australia</v>
      </c>
      <c r="G688" t="s">
        <v>32</v>
      </c>
      <c r="H688">
        <v>5343</v>
      </c>
      <c r="I688" t="s">
        <v>11</v>
      </c>
      <c r="J688" t="s">
        <v>38</v>
      </c>
      <c r="K688" t="s">
        <v>154</v>
      </c>
      <c r="L688" t="s">
        <v>14</v>
      </c>
      <c r="M688" s="5">
        <v>19.2</v>
      </c>
    </row>
    <row r="689" spans="1:13" x14ac:dyDescent="0.2">
      <c r="A689" s="2">
        <v>45214</v>
      </c>
      <c r="B689" s="3">
        <f t="shared" si="32"/>
        <v>2024</v>
      </c>
      <c r="C689" t="str">
        <f t="shared" si="30"/>
        <v>2023-2024</v>
      </c>
      <c r="D689" t="s">
        <v>148</v>
      </c>
      <c r="E689" t="s">
        <v>126</v>
      </c>
      <c r="F689" t="str">
        <f t="shared" si="31"/>
        <v>Queensland</v>
      </c>
      <c r="G689" t="s">
        <v>35</v>
      </c>
      <c r="H689">
        <v>4551</v>
      </c>
      <c r="I689" t="s">
        <v>11</v>
      </c>
      <c r="J689" t="s">
        <v>120</v>
      </c>
      <c r="K689" t="s">
        <v>155</v>
      </c>
      <c r="L689" t="s">
        <v>20</v>
      </c>
      <c r="M689" s="5">
        <v>19.34</v>
      </c>
    </row>
    <row r="690" spans="1:13" x14ac:dyDescent="0.2">
      <c r="A690" s="2">
        <v>45577</v>
      </c>
      <c r="B690" s="3">
        <f t="shared" si="32"/>
        <v>2025</v>
      </c>
      <c r="C690" t="str">
        <f t="shared" si="30"/>
        <v>2024-2025</v>
      </c>
      <c r="D690" t="s">
        <v>147</v>
      </c>
      <c r="E690" t="s">
        <v>129</v>
      </c>
      <c r="F690" t="str">
        <f t="shared" si="31"/>
        <v>Tasmania</v>
      </c>
      <c r="G690" t="s">
        <v>70</v>
      </c>
      <c r="H690">
        <v>7010</v>
      </c>
      <c r="I690" t="s">
        <v>11</v>
      </c>
      <c r="J690" t="s">
        <v>71</v>
      </c>
      <c r="K690" t="s">
        <v>152</v>
      </c>
      <c r="L690" t="s">
        <v>13</v>
      </c>
      <c r="M690" s="5">
        <v>19.39</v>
      </c>
    </row>
    <row r="691" spans="1:13" x14ac:dyDescent="0.2">
      <c r="A691" s="2">
        <v>45116</v>
      </c>
      <c r="B691" s="3">
        <f t="shared" si="32"/>
        <v>2024</v>
      </c>
      <c r="C691" t="str">
        <f t="shared" si="30"/>
        <v>2023-2024</v>
      </c>
      <c r="D691" t="s">
        <v>147</v>
      </c>
      <c r="E691" t="s">
        <v>73</v>
      </c>
      <c r="F691" t="str">
        <f t="shared" si="31"/>
        <v>Victoria</v>
      </c>
      <c r="G691" t="s">
        <v>45</v>
      </c>
      <c r="H691">
        <v>3136</v>
      </c>
      <c r="I691" t="s">
        <v>11</v>
      </c>
      <c r="J691" t="s">
        <v>63</v>
      </c>
      <c r="K691" t="s">
        <v>149</v>
      </c>
      <c r="L691" t="s">
        <v>15</v>
      </c>
      <c r="M691" s="5">
        <v>19.48</v>
      </c>
    </row>
    <row r="692" spans="1:13" x14ac:dyDescent="0.2">
      <c r="A692" s="2">
        <v>45418</v>
      </c>
      <c r="B692" s="3">
        <f t="shared" si="32"/>
        <v>2024</v>
      </c>
      <c r="C692" t="str">
        <f t="shared" si="30"/>
        <v>2023-2024</v>
      </c>
      <c r="D692" t="s">
        <v>147</v>
      </c>
      <c r="E692" t="s">
        <v>89</v>
      </c>
      <c r="F692" t="str">
        <f t="shared" si="31"/>
        <v>Queensland</v>
      </c>
      <c r="G692" t="s">
        <v>35</v>
      </c>
      <c r="H692">
        <v>4655</v>
      </c>
      <c r="I692" t="s">
        <v>11</v>
      </c>
      <c r="J692" t="s">
        <v>51</v>
      </c>
      <c r="K692" t="s">
        <v>150</v>
      </c>
      <c r="L692" t="s">
        <v>18</v>
      </c>
      <c r="M692" s="5">
        <v>19.490000000000002</v>
      </c>
    </row>
    <row r="693" spans="1:13" x14ac:dyDescent="0.2">
      <c r="A693" s="2">
        <v>45249</v>
      </c>
      <c r="B693" s="3">
        <f t="shared" si="32"/>
        <v>2024</v>
      </c>
      <c r="C693" t="str">
        <f t="shared" si="30"/>
        <v>2023-2024</v>
      </c>
      <c r="D693" t="s">
        <v>147</v>
      </c>
      <c r="E693" t="s">
        <v>84</v>
      </c>
      <c r="F693" t="str">
        <f t="shared" si="31"/>
        <v>Queensland</v>
      </c>
      <c r="G693" t="s">
        <v>35</v>
      </c>
      <c r="H693">
        <v>4740</v>
      </c>
      <c r="I693" t="s">
        <v>11</v>
      </c>
      <c r="J693" t="s">
        <v>51</v>
      </c>
      <c r="K693" t="s">
        <v>155</v>
      </c>
      <c r="L693" t="s">
        <v>20</v>
      </c>
      <c r="M693" s="5">
        <v>19.55</v>
      </c>
    </row>
    <row r="694" spans="1:13" x14ac:dyDescent="0.2">
      <c r="A694" s="2">
        <v>45010</v>
      </c>
      <c r="B694" s="3">
        <f t="shared" si="32"/>
        <v>2023</v>
      </c>
      <c r="C694" t="str">
        <f t="shared" si="30"/>
        <v>2022-2023</v>
      </c>
      <c r="D694" t="s">
        <v>147</v>
      </c>
      <c r="E694" t="s">
        <v>34</v>
      </c>
      <c r="F694" t="str">
        <f t="shared" si="31"/>
        <v>Queensland</v>
      </c>
      <c r="G694" t="s">
        <v>35</v>
      </c>
      <c r="H694">
        <v>4802</v>
      </c>
      <c r="I694" t="s">
        <v>11</v>
      </c>
      <c r="J694" t="s">
        <v>36</v>
      </c>
      <c r="K694" t="s">
        <v>156</v>
      </c>
      <c r="L694" t="s">
        <v>17</v>
      </c>
      <c r="M694" s="5">
        <v>19.899999999999999</v>
      </c>
    </row>
    <row r="695" spans="1:13" x14ac:dyDescent="0.2">
      <c r="A695" s="2">
        <v>45401</v>
      </c>
      <c r="B695" s="3">
        <f t="shared" si="32"/>
        <v>2024</v>
      </c>
      <c r="C695" t="str">
        <f t="shared" si="30"/>
        <v>2023-2024</v>
      </c>
      <c r="D695" t="s">
        <v>147</v>
      </c>
      <c r="E695" t="s">
        <v>108</v>
      </c>
      <c r="F695" t="str">
        <f t="shared" si="31"/>
        <v>Victoria</v>
      </c>
      <c r="G695" t="s">
        <v>45</v>
      </c>
      <c r="H695">
        <v>3018</v>
      </c>
      <c r="I695" t="s">
        <v>11</v>
      </c>
      <c r="J695" t="s">
        <v>46</v>
      </c>
      <c r="K695" t="s">
        <v>156</v>
      </c>
      <c r="L695" t="s">
        <v>17</v>
      </c>
      <c r="M695" s="5">
        <v>19.95</v>
      </c>
    </row>
    <row r="696" spans="1:13" x14ac:dyDescent="0.2">
      <c r="A696" s="2">
        <v>45361</v>
      </c>
      <c r="B696" s="3">
        <f t="shared" si="32"/>
        <v>2024</v>
      </c>
      <c r="C696" t="str">
        <f t="shared" si="30"/>
        <v>2023-2024</v>
      </c>
      <c r="D696" t="s">
        <v>147</v>
      </c>
      <c r="E696" t="s">
        <v>118</v>
      </c>
      <c r="F696" t="str">
        <f t="shared" si="31"/>
        <v>New South Wales</v>
      </c>
      <c r="G696" t="s">
        <v>10</v>
      </c>
      <c r="H696">
        <v>2158</v>
      </c>
      <c r="I696" t="s">
        <v>11</v>
      </c>
      <c r="J696" t="s">
        <v>27</v>
      </c>
      <c r="K696" t="s">
        <v>155</v>
      </c>
      <c r="L696" t="s">
        <v>20</v>
      </c>
      <c r="M696" s="5">
        <v>19.95</v>
      </c>
    </row>
    <row r="697" spans="1:13" x14ac:dyDescent="0.2">
      <c r="A697" s="2">
        <v>45490</v>
      </c>
      <c r="B697" s="3">
        <f t="shared" si="32"/>
        <v>2025</v>
      </c>
      <c r="C697" t="str">
        <f t="shared" si="30"/>
        <v>2024-2025</v>
      </c>
      <c r="D697" t="s">
        <v>148</v>
      </c>
      <c r="E697" t="s">
        <v>137</v>
      </c>
      <c r="F697" t="str">
        <f t="shared" si="31"/>
        <v>New South Wales</v>
      </c>
      <c r="G697" t="s">
        <v>10</v>
      </c>
      <c r="H697">
        <v>2031</v>
      </c>
      <c r="I697" t="s">
        <v>11</v>
      </c>
      <c r="J697" t="s">
        <v>12</v>
      </c>
      <c r="K697" t="s">
        <v>149</v>
      </c>
      <c r="L697" t="s">
        <v>15</v>
      </c>
      <c r="M697" s="5">
        <v>19.95</v>
      </c>
    </row>
    <row r="698" spans="1:13" x14ac:dyDescent="0.2">
      <c r="A698" s="2">
        <v>45591</v>
      </c>
      <c r="B698" s="3">
        <f t="shared" si="32"/>
        <v>2025</v>
      </c>
      <c r="C698" t="str">
        <f t="shared" si="30"/>
        <v>2024-2025</v>
      </c>
      <c r="D698" t="s">
        <v>147</v>
      </c>
      <c r="E698" t="s">
        <v>81</v>
      </c>
      <c r="F698" t="str">
        <f t="shared" si="31"/>
        <v>New South Wales</v>
      </c>
      <c r="G698" t="s">
        <v>10</v>
      </c>
      <c r="H698">
        <v>2485</v>
      </c>
      <c r="I698" t="s">
        <v>11</v>
      </c>
      <c r="J698" t="s">
        <v>68</v>
      </c>
      <c r="K698" t="s">
        <v>155</v>
      </c>
      <c r="L698" t="s">
        <v>20</v>
      </c>
      <c r="M698" s="5">
        <v>19.95</v>
      </c>
    </row>
    <row r="699" spans="1:13" x14ac:dyDescent="0.2">
      <c r="A699" s="2">
        <v>45443</v>
      </c>
      <c r="B699" s="3">
        <f t="shared" si="32"/>
        <v>2024</v>
      </c>
      <c r="C699" t="str">
        <f t="shared" si="30"/>
        <v>2023-2024</v>
      </c>
      <c r="D699" t="s">
        <v>147</v>
      </c>
      <c r="E699" t="s">
        <v>86</v>
      </c>
      <c r="F699" t="str">
        <f t="shared" si="31"/>
        <v>New South Wales</v>
      </c>
      <c r="G699" t="s">
        <v>10</v>
      </c>
      <c r="H699">
        <v>2064</v>
      </c>
      <c r="I699" t="s">
        <v>11</v>
      </c>
      <c r="J699" t="s">
        <v>12</v>
      </c>
      <c r="K699" t="s">
        <v>156</v>
      </c>
      <c r="L699" t="s">
        <v>17</v>
      </c>
      <c r="M699" s="5">
        <v>19.96</v>
      </c>
    </row>
    <row r="700" spans="1:13" x14ac:dyDescent="0.2">
      <c r="A700" s="2">
        <v>45027</v>
      </c>
      <c r="B700" s="3">
        <f t="shared" si="32"/>
        <v>2023</v>
      </c>
      <c r="C700" t="str">
        <f t="shared" si="30"/>
        <v>2022-2023</v>
      </c>
      <c r="D700" t="s">
        <v>147</v>
      </c>
      <c r="E700" t="s">
        <v>142</v>
      </c>
      <c r="F700" t="str">
        <f t="shared" si="31"/>
        <v>Australian Capital Territory</v>
      </c>
      <c r="G700" t="s">
        <v>80</v>
      </c>
      <c r="H700">
        <v>2609</v>
      </c>
      <c r="I700" t="s">
        <v>11</v>
      </c>
      <c r="J700" t="s">
        <v>58</v>
      </c>
      <c r="K700" t="s">
        <v>149</v>
      </c>
      <c r="L700" t="s">
        <v>15</v>
      </c>
      <c r="M700" s="5">
        <v>19.96</v>
      </c>
    </row>
    <row r="701" spans="1:13" x14ac:dyDescent="0.2">
      <c r="A701" s="2">
        <v>45622</v>
      </c>
      <c r="B701" s="3">
        <f t="shared" si="32"/>
        <v>2025</v>
      </c>
      <c r="C701" t="str">
        <f t="shared" si="30"/>
        <v>2024-2025</v>
      </c>
      <c r="D701" t="s">
        <v>147</v>
      </c>
      <c r="E701" t="s">
        <v>105</v>
      </c>
      <c r="F701" t="str">
        <f t="shared" si="31"/>
        <v>Victoria</v>
      </c>
      <c r="G701" t="s">
        <v>45</v>
      </c>
      <c r="H701">
        <v>3500</v>
      </c>
      <c r="I701" t="s">
        <v>11</v>
      </c>
      <c r="J701" t="s">
        <v>60</v>
      </c>
      <c r="K701" t="s">
        <v>155</v>
      </c>
      <c r="L701" t="s">
        <v>20</v>
      </c>
      <c r="M701" s="5">
        <v>19.96</v>
      </c>
    </row>
    <row r="702" spans="1:13" x14ac:dyDescent="0.2">
      <c r="A702" s="2">
        <v>44998</v>
      </c>
      <c r="B702" s="3">
        <f t="shared" si="32"/>
        <v>2023</v>
      </c>
      <c r="C702" t="str">
        <f t="shared" si="30"/>
        <v>2022-2023</v>
      </c>
      <c r="D702" t="s">
        <v>148</v>
      </c>
      <c r="E702" t="s">
        <v>145</v>
      </c>
      <c r="F702" t="str">
        <f t="shared" si="31"/>
        <v>New South Wales</v>
      </c>
      <c r="G702" t="s">
        <v>10</v>
      </c>
      <c r="H702">
        <v>2101</v>
      </c>
      <c r="I702" t="s">
        <v>11</v>
      </c>
      <c r="J702" t="s">
        <v>27</v>
      </c>
      <c r="K702" t="s">
        <v>155</v>
      </c>
      <c r="L702" t="s">
        <v>20</v>
      </c>
      <c r="M702" s="5">
        <v>19.96</v>
      </c>
    </row>
    <row r="703" spans="1:13" x14ac:dyDescent="0.2">
      <c r="A703" s="2">
        <v>45331</v>
      </c>
      <c r="B703" s="3">
        <f t="shared" si="32"/>
        <v>2024</v>
      </c>
      <c r="C703" t="str">
        <f t="shared" si="30"/>
        <v>2023-2024</v>
      </c>
      <c r="D703" t="s">
        <v>147</v>
      </c>
      <c r="E703" t="s">
        <v>53</v>
      </c>
      <c r="F703" t="str">
        <f t="shared" si="31"/>
        <v>South Australia</v>
      </c>
      <c r="G703" t="s">
        <v>32</v>
      </c>
      <c r="H703">
        <v>5082</v>
      </c>
      <c r="I703" t="s">
        <v>11</v>
      </c>
      <c r="J703" t="s">
        <v>33</v>
      </c>
      <c r="K703" t="s">
        <v>156</v>
      </c>
      <c r="L703" t="s">
        <v>17</v>
      </c>
      <c r="M703" s="5">
        <v>19.96</v>
      </c>
    </row>
    <row r="704" spans="1:13" x14ac:dyDescent="0.2">
      <c r="A704" s="2">
        <v>45619</v>
      </c>
      <c r="B704" s="3">
        <f t="shared" si="32"/>
        <v>2025</v>
      </c>
      <c r="C704" t="str">
        <f t="shared" si="30"/>
        <v>2024-2025</v>
      </c>
      <c r="D704" t="s">
        <v>148</v>
      </c>
      <c r="E704" t="s">
        <v>113</v>
      </c>
      <c r="F704" t="str">
        <f t="shared" si="31"/>
        <v>Queensland</v>
      </c>
      <c r="G704" t="s">
        <v>35</v>
      </c>
      <c r="H704">
        <v>4215</v>
      </c>
      <c r="I704" t="s">
        <v>11</v>
      </c>
      <c r="J704" t="s">
        <v>104</v>
      </c>
      <c r="K704" t="s">
        <v>155</v>
      </c>
      <c r="L704" t="s">
        <v>20</v>
      </c>
      <c r="M704" s="5">
        <v>19.96</v>
      </c>
    </row>
    <row r="705" spans="1:13" x14ac:dyDescent="0.2">
      <c r="A705" s="2">
        <v>45348</v>
      </c>
      <c r="B705" s="3">
        <f t="shared" si="32"/>
        <v>2024</v>
      </c>
      <c r="C705" t="str">
        <f t="shared" si="30"/>
        <v>2023-2024</v>
      </c>
      <c r="D705" t="s">
        <v>148</v>
      </c>
      <c r="E705" t="s">
        <v>116</v>
      </c>
      <c r="F705" t="str">
        <f t="shared" si="31"/>
        <v>Western Australia</v>
      </c>
      <c r="G705" t="s">
        <v>48</v>
      </c>
      <c r="H705">
        <v>6725</v>
      </c>
      <c r="I705" t="s">
        <v>11</v>
      </c>
      <c r="J705" t="s">
        <v>77</v>
      </c>
      <c r="K705" t="s">
        <v>19</v>
      </c>
      <c r="L705" t="s">
        <v>23</v>
      </c>
      <c r="M705" s="5">
        <v>19.98</v>
      </c>
    </row>
    <row r="706" spans="1:13" x14ac:dyDescent="0.2">
      <c r="A706" s="2">
        <v>45502</v>
      </c>
      <c r="B706" s="3">
        <f t="shared" si="32"/>
        <v>2025</v>
      </c>
      <c r="C706" t="str">
        <f t="shared" ref="C706:C769" si="33">IF(MONTH(A706) &gt;= 7, YEAR(A706) &amp; "-" &amp; YEAR(A706) + 1, YEAR(A706) - 1 &amp; "-" &amp; YEAR(A706))</f>
        <v>2024-2025</v>
      </c>
      <c r="D706" t="s">
        <v>147</v>
      </c>
      <c r="E706" t="s">
        <v>57</v>
      </c>
      <c r="F706" t="str">
        <f t="shared" ref="F706:F769" si="34">IF(G706="WA","Western Australia",
IF(G706="NSW","New South Wales",
IF(G706="QLD","Queensland",
IF(G706="VIC","Victoria",
IF(G706="TAS","Tasmania",
IF(G706="SA","South Australia",
IF(G706="NT","Northern Territory",
IF(G706="ACT","Australian Capital Territory",G706))))))))</f>
        <v>New South Wales</v>
      </c>
      <c r="G706" t="s">
        <v>10</v>
      </c>
      <c r="H706">
        <v>2560</v>
      </c>
      <c r="I706" t="s">
        <v>11</v>
      </c>
      <c r="J706" t="s">
        <v>58</v>
      </c>
      <c r="K706" t="s">
        <v>150</v>
      </c>
      <c r="L706" t="s">
        <v>18</v>
      </c>
      <c r="M706" s="5">
        <v>19.98</v>
      </c>
    </row>
    <row r="707" spans="1:13" x14ac:dyDescent="0.2">
      <c r="A707" s="2">
        <v>45250</v>
      </c>
      <c r="B707" s="3">
        <f t="shared" ref="B707:B770" si="35">IF(MONTH(A707)&gt;=7,YEAR(A707)+1,YEAR(A707))</f>
        <v>2024</v>
      </c>
      <c r="C707" t="str">
        <f t="shared" si="33"/>
        <v>2023-2024</v>
      </c>
      <c r="D707" t="s">
        <v>147</v>
      </c>
      <c r="E707" t="s">
        <v>129</v>
      </c>
      <c r="F707" t="str">
        <f t="shared" si="34"/>
        <v>Tasmania</v>
      </c>
      <c r="G707" t="s">
        <v>70</v>
      </c>
      <c r="H707">
        <v>7010</v>
      </c>
      <c r="I707" t="s">
        <v>11</v>
      </c>
      <c r="J707" t="s">
        <v>71</v>
      </c>
      <c r="K707" t="s">
        <v>154</v>
      </c>
      <c r="L707" t="s">
        <v>14</v>
      </c>
      <c r="M707" s="5">
        <v>19.98</v>
      </c>
    </row>
    <row r="708" spans="1:13" x14ac:dyDescent="0.2">
      <c r="A708" s="2">
        <v>45251</v>
      </c>
      <c r="B708" s="3">
        <f t="shared" si="35"/>
        <v>2024</v>
      </c>
      <c r="C708" t="str">
        <f t="shared" si="33"/>
        <v>2023-2024</v>
      </c>
      <c r="D708" t="s">
        <v>148</v>
      </c>
      <c r="E708" t="s">
        <v>145</v>
      </c>
      <c r="F708" t="str">
        <f t="shared" si="34"/>
        <v>New South Wales</v>
      </c>
      <c r="G708" t="s">
        <v>10</v>
      </c>
      <c r="H708">
        <v>2101</v>
      </c>
      <c r="I708" t="s">
        <v>11</v>
      </c>
      <c r="J708" t="s">
        <v>27</v>
      </c>
      <c r="K708" t="s">
        <v>150</v>
      </c>
      <c r="L708" t="s">
        <v>18</v>
      </c>
      <c r="M708" s="5">
        <v>19.98</v>
      </c>
    </row>
    <row r="709" spans="1:13" x14ac:dyDescent="0.2">
      <c r="A709" s="2">
        <v>45453</v>
      </c>
      <c r="B709" s="3">
        <f t="shared" si="35"/>
        <v>2024</v>
      </c>
      <c r="C709" t="str">
        <f t="shared" si="33"/>
        <v>2023-2024</v>
      </c>
      <c r="D709" t="s">
        <v>147</v>
      </c>
      <c r="E709" t="s">
        <v>75</v>
      </c>
      <c r="F709" t="str">
        <f t="shared" si="34"/>
        <v>Victoria</v>
      </c>
      <c r="G709" t="s">
        <v>45</v>
      </c>
      <c r="H709">
        <v>3630</v>
      </c>
      <c r="I709" t="s">
        <v>11</v>
      </c>
      <c r="J709" t="s">
        <v>55</v>
      </c>
      <c r="K709" t="s">
        <v>151</v>
      </c>
      <c r="L709" t="s">
        <v>21</v>
      </c>
      <c r="M709" s="5">
        <v>19.98</v>
      </c>
    </row>
    <row r="710" spans="1:13" x14ac:dyDescent="0.2">
      <c r="A710" s="2">
        <v>45506</v>
      </c>
      <c r="B710" s="3">
        <f t="shared" si="35"/>
        <v>2025</v>
      </c>
      <c r="C710" t="str">
        <f t="shared" si="33"/>
        <v>2024-2025</v>
      </c>
      <c r="D710" t="s">
        <v>147</v>
      </c>
      <c r="E710" t="s">
        <v>50</v>
      </c>
      <c r="F710" t="str">
        <f t="shared" si="34"/>
        <v>Queensland</v>
      </c>
      <c r="G710" t="s">
        <v>35</v>
      </c>
      <c r="H710">
        <v>4703</v>
      </c>
      <c r="I710" t="s">
        <v>11</v>
      </c>
      <c r="J710" t="s">
        <v>51</v>
      </c>
      <c r="K710" t="s">
        <v>150</v>
      </c>
      <c r="L710" t="s">
        <v>18</v>
      </c>
      <c r="M710" s="5">
        <v>19.98</v>
      </c>
    </row>
    <row r="711" spans="1:13" x14ac:dyDescent="0.2">
      <c r="A711" s="2">
        <v>45005</v>
      </c>
      <c r="B711" s="3">
        <f t="shared" si="35"/>
        <v>2023</v>
      </c>
      <c r="C711" t="str">
        <f t="shared" si="33"/>
        <v>2022-2023</v>
      </c>
      <c r="D711" t="s">
        <v>147</v>
      </c>
      <c r="E711" t="s">
        <v>34</v>
      </c>
      <c r="F711" t="str">
        <f t="shared" si="34"/>
        <v>Queensland</v>
      </c>
      <c r="G711" t="s">
        <v>35</v>
      </c>
      <c r="H711">
        <v>4802</v>
      </c>
      <c r="I711" t="s">
        <v>11</v>
      </c>
      <c r="J711" t="s">
        <v>36</v>
      </c>
      <c r="K711" t="s">
        <v>154</v>
      </c>
      <c r="L711" t="s">
        <v>14</v>
      </c>
      <c r="M711" s="5">
        <v>19.989999999999998</v>
      </c>
    </row>
    <row r="712" spans="1:13" x14ac:dyDescent="0.2">
      <c r="A712" s="2">
        <v>45060</v>
      </c>
      <c r="B712" s="3">
        <f t="shared" si="35"/>
        <v>2023</v>
      </c>
      <c r="C712" t="str">
        <f t="shared" si="33"/>
        <v>2022-2023</v>
      </c>
      <c r="D712" t="s">
        <v>147</v>
      </c>
      <c r="E712" t="s">
        <v>129</v>
      </c>
      <c r="F712" t="str">
        <f t="shared" si="34"/>
        <v>Tasmania</v>
      </c>
      <c r="G712" t="s">
        <v>70</v>
      </c>
      <c r="H712">
        <v>7010</v>
      </c>
      <c r="I712" t="s">
        <v>11</v>
      </c>
      <c r="J712" t="s">
        <v>71</v>
      </c>
      <c r="K712" t="s">
        <v>152</v>
      </c>
      <c r="L712" t="s">
        <v>13</v>
      </c>
      <c r="M712" s="5">
        <v>19.989999999999998</v>
      </c>
    </row>
    <row r="713" spans="1:13" x14ac:dyDescent="0.2">
      <c r="A713" s="2">
        <v>45249</v>
      </c>
      <c r="B713" s="3">
        <f t="shared" si="35"/>
        <v>2024</v>
      </c>
      <c r="C713" t="str">
        <f t="shared" si="33"/>
        <v>2023-2024</v>
      </c>
      <c r="D713" t="s">
        <v>147</v>
      </c>
      <c r="E713" t="s">
        <v>101</v>
      </c>
      <c r="F713" t="str">
        <f t="shared" si="34"/>
        <v>Victoria</v>
      </c>
      <c r="G713" t="s">
        <v>45</v>
      </c>
      <c r="H713">
        <v>3131</v>
      </c>
      <c r="I713" t="s">
        <v>11</v>
      </c>
      <c r="J713" t="s">
        <v>63</v>
      </c>
      <c r="K713" t="s">
        <v>154</v>
      </c>
      <c r="L713" t="s">
        <v>14</v>
      </c>
      <c r="M713" s="5">
        <v>19.989999999999998</v>
      </c>
    </row>
    <row r="714" spans="1:13" x14ac:dyDescent="0.2">
      <c r="A714" s="2">
        <v>45015</v>
      </c>
      <c r="B714" s="3">
        <f t="shared" si="35"/>
        <v>2023</v>
      </c>
      <c r="C714" t="str">
        <f t="shared" si="33"/>
        <v>2022-2023</v>
      </c>
      <c r="D714" t="s">
        <v>147</v>
      </c>
      <c r="E714" t="s">
        <v>121</v>
      </c>
      <c r="F714" t="str">
        <f t="shared" si="34"/>
        <v>Queensland</v>
      </c>
      <c r="G714" t="s">
        <v>35</v>
      </c>
      <c r="H714">
        <v>4700</v>
      </c>
      <c r="I714" t="s">
        <v>11</v>
      </c>
      <c r="J714" t="s">
        <v>51</v>
      </c>
      <c r="K714" t="s">
        <v>149</v>
      </c>
      <c r="L714" t="s">
        <v>15</v>
      </c>
      <c r="M714" s="5">
        <v>19.989999999999998</v>
      </c>
    </row>
    <row r="715" spans="1:13" x14ac:dyDescent="0.2">
      <c r="A715" s="2">
        <v>45496</v>
      </c>
      <c r="B715" s="3">
        <f t="shared" si="35"/>
        <v>2025</v>
      </c>
      <c r="C715" t="str">
        <f t="shared" si="33"/>
        <v>2024-2025</v>
      </c>
      <c r="D715" t="s">
        <v>147</v>
      </c>
      <c r="E715" t="s">
        <v>111</v>
      </c>
      <c r="F715" t="str">
        <f t="shared" si="34"/>
        <v>New South Wales</v>
      </c>
      <c r="G715" t="s">
        <v>10</v>
      </c>
      <c r="H715">
        <v>2120</v>
      </c>
      <c r="I715" t="s">
        <v>11</v>
      </c>
      <c r="J715" t="s">
        <v>27</v>
      </c>
      <c r="K715" t="s">
        <v>154</v>
      </c>
      <c r="L715" t="s">
        <v>14</v>
      </c>
      <c r="M715" s="5">
        <v>19.989999999999998</v>
      </c>
    </row>
    <row r="716" spans="1:13" x14ac:dyDescent="0.2">
      <c r="A716" s="2">
        <v>45267</v>
      </c>
      <c r="B716" s="3">
        <f t="shared" si="35"/>
        <v>2024</v>
      </c>
      <c r="C716" t="str">
        <f t="shared" si="33"/>
        <v>2023-2024</v>
      </c>
      <c r="D716" t="s">
        <v>147</v>
      </c>
      <c r="E716" t="s">
        <v>85</v>
      </c>
      <c r="F716" t="str">
        <f t="shared" si="34"/>
        <v>Queensland</v>
      </c>
      <c r="G716" t="s">
        <v>35</v>
      </c>
      <c r="H716">
        <v>4883</v>
      </c>
      <c r="I716" t="s">
        <v>11</v>
      </c>
      <c r="J716" t="s">
        <v>36</v>
      </c>
      <c r="K716" t="s">
        <v>152</v>
      </c>
      <c r="L716" t="s">
        <v>13</v>
      </c>
      <c r="M716" s="5">
        <v>19.990000000000002</v>
      </c>
    </row>
    <row r="717" spans="1:13" x14ac:dyDescent="0.2">
      <c r="A717" s="2">
        <v>45218</v>
      </c>
      <c r="B717" s="3">
        <f t="shared" si="35"/>
        <v>2024</v>
      </c>
      <c r="C717" t="str">
        <f t="shared" si="33"/>
        <v>2023-2024</v>
      </c>
      <c r="D717" t="s">
        <v>147</v>
      </c>
      <c r="E717" t="s">
        <v>124</v>
      </c>
      <c r="F717" t="str">
        <f t="shared" si="34"/>
        <v>New South Wales</v>
      </c>
      <c r="G717" t="s">
        <v>10</v>
      </c>
      <c r="H717">
        <v>2015</v>
      </c>
      <c r="I717" t="s">
        <v>11</v>
      </c>
      <c r="J717" t="s">
        <v>12</v>
      </c>
      <c r="K717" t="s">
        <v>154</v>
      </c>
      <c r="L717" t="s">
        <v>14</v>
      </c>
      <c r="M717" s="5">
        <v>20</v>
      </c>
    </row>
    <row r="718" spans="1:13" x14ac:dyDescent="0.2">
      <c r="A718" s="2">
        <v>45023</v>
      </c>
      <c r="B718" s="3">
        <f t="shared" si="35"/>
        <v>2023</v>
      </c>
      <c r="C718" t="str">
        <f t="shared" si="33"/>
        <v>2022-2023</v>
      </c>
      <c r="D718" t="s">
        <v>147</v>
      </c>
      <c r="E718" t="s">
        <v>142</v>
      </c>
      <c r="F718" t="str">
        <f t="shared" si="34"/>
        <v>Australian Capital Territory</v>
      </c>
      <c r="G718" t="s">
        <v>80</v>
      </c>
      <c r="H718">
        <v>2609</v>
      </c>
      <c r="I718" t="s">
        <v>11</v>
      </c>
      <c r="J718" t="s">
        <v>58</v>
      </c>
      <c r="K718" t="s">
        <v>154</v>
      </c>
      <c r="L718" t="s">
        <v>14</v>
      </c>
      <c r="M718" s="5">
        <v>20</v>
      </c>
    </row>
    <row r="719" spans="1:13" x14ac:dyDescent="0.2">
      <c r="A719" s="2">
        <v>45569</v>
      </c>
      <c r="B719" s="3">
        <f t="shared" si="35"/>
        <v>2025</v>
      </c>
      <c r="C719" t="str">
        <f t="shared" si="33"/>
        <v>2024-2025</v>
      </c>
      <c r="D719" t="s">
        <v>147</v>
      </c>
      <c r="E719" t="s">
        <v>31</v>
      </c>
      <c r="F719" t="str">
        <f t="shared" si="34"/>
        <v>South Australia</v>
      </c>
      <c r="G719" t="s">
        <v>32</v>
      </c>
      <c r="H719">
        <v>5168</v>
      </c>
      <c r="I719" t="s">
        <v>11</v>
      </c>
      <c r="J719" t="s">
        <v>33</v>
      </c>
      <c r="K719" t="s">
        <v>149</v>
      </c>
      <c r="L719" t="s">
        <v>15</v>
      </c>
      <c r="M719" s="5">
        <v>20</v>
      </c>
    </row>
    <row r="720" spans="1:13" x14ac:dyDescent="0.2">
      <c r="A720" s="2">
        <v>45568</v>
      </c>
      <c r="B720" s="3">
        <f t="shared" si="35"/>
        <v>2025</v>
      </c>
      <c r="C720" t="str">
        <f t="shared" si="33"/>
        <v>2024-2025</v>
      </c>
      <c r="D720" t="s">
        <v>148</v>
      </c>
      <c r="E720" t="s">
        <v>115</v>
      </c>
      <c r="F720" t="str">
        <f t="shared" si="34"/>
        <v>Western Australia</v>
      </c>
      <c r="G720" t="s">
        <v>48</v>
      </c>
      <c r="H720">
        <v>6280</v>
      </c>
      <c r="I720" t="s">
        <v>11</v>
      </c>
      <c r="J720" t="s">
        <v>94</v>
      </c>
      <c r="K720" t="s">
        <v>154</v>
      </c>
      <c r="L720" t="s">
        <v>14</v>
      </c>
      <c r="M720" s="5">
        <v>20.010000000000002</v>
      </c>
    </row>
    <row r="721" spans="1:13" x14ac:dyDescent="0.2">
      <c r="A721" s="2">
        <v>45297</v>
      </c>
      <c r="B721" s="3">
        <f t="shared" si="35"/>
        <v>2024</v>
      </c>
      <c r="C721" t="str">
        <f t="shared" si="33"/>
        <v>2023-2024</v>
      </c>
      <c r="D721" t="s">
        <v>148</v>
      </c>
      <c r="E721" t="s">
        <v>103</v>
      </c>
      <c r="F721" t="str">
        <f t="shared" si="34"/>
        <v>Queensland</v>
      </c>
      <c r="G721" t="s">
        <v>35</v>
      </c>
      <c r="H721">
        <v>4509</v>
      </c>
      <c r="I721" t="s">
        <v>11</v>
      </c>
      <c r="J721" t="s">
        <v>104</v>
      </c>
      <c r="K721" t="s">
        <v>157</v>
      </c>
      <c r="L721" t="s">
        <v>22</v>
      </c>
      <c r="M721" s="5">
        <v>20.18</v>
      </c>
    </row>
    <row r="722" spans="1:13" x14ac:dyDescent="0.2">
      <c r="A722" s="2">
        <v>45459</v>
      </c>
      <c r="B722" s="3">
        <f t="shared" si="35"/>
        <v>2024</v>
      </c>
      <c r="C722" t="str">
        <f t="shared" si="33"/>
        <v>2023-2024</v>
      </c>
      <c r="D722" t="s">
        <v>148</v>
      </c>
      <c r="E722" t="s">
        <v>122</v>
      </c>
      <c r="F722" t="str">
        <f t="shared" si="34"/>
        <v>New South Wales</v>
      </c>
      <c r="G722" t="s">
        <v>10</v>
      </c>
      <c r="H722">
        <v>2650</v>
      </c>
      <c r="I722" t="s">
        <v>11</v>
      </c>
      <c r="J722" t="s">
        <v>25</v>
      </c>
      <c r="K722" t="s">
        <v>157</v>
      </c>
      <c r="L722" t="s">
        <v>22</v>
      </c>
      <c r="M722" s="5">
        <v>20.32</v>
      </c>
    </row>
    <row r="723" spans="1:13" x14ac:dyDescent="0.2">
      <c r="A723" s="2">
        <v>45619</v>
      </c>
      <c r="B723" s="3">
        <f t="shared" si="35"/>
        <v>2025</v>
      </c>
      <c r="C723" t="str">
        <f t="shared" si="33"/>
        <v>2024-2025</v>
      </c>
      <c r="D723" t="s">
        <v>147</v>
      </c>
      <c r="E723" t="s">
        <v>57</v>
      </c>
      <c r="F723" t="str">
        <f t="shared" si="34"/>
        <v>New South Wales</v>
      </c>
      <c r="G723" t="s">
        <v>10</v>
      </c>
      <c r="H723">
        <v>2560</v>
      </c>
      <c r="I723" t="s">
        <v>11</v>
      </c>
      <c r="J723" t="s">
        <v>58</v>
      </c>
      <c r="K723" t="s">
        <v>150</v>
      </c>
      <c r="L723" t="s">
        <v>18</v>
      </c>
      <c r="M723" s="5">
        <v>20.5</v>
      </c>
    </row>
    <row r="724" spans="1:13" x14ac:dyDescent="0.2">
      <c r="A724" s="2">
        <v>45056</v>
      </c>
      <c r="B724" s="3">
        <f t="shared" si="35"/>
        <v>2023</v>
      </c>
      <c r="C724" t="str">
        <f t="shared" si="33"/>
        <v>2022-2023</v>
      </c>
      <c r="D724" t="s">
        <v>148</v>
      </c>
      <c r="E724" t="s">
        <v>42</v>
      </c>
      <c r="F724" t="str">
        <f t="shared" si="34"/>
        <v>Queensland</v>
      </c>
      <c r="G724" t="s">
        <v>35</v>
      </c>
      <c r="H724">
        <v>4053</v>
      </c>
      <c r="I724" t="s">
        <v>11</v>
      </c>
      <c r="J724" t="s">
        <v>43</v>
      </c>
      <c r="K724" t="s">
        <v>157</v>
      </c>
      <c r="L724" t="s">
        <v>22</v>
      </c>
      <c r="M724" s="5">
        <v>20.58</v>
      </c>
    </row>
    <row r="725" spans="1:13" x14ac:dyDescent="0.2">
      <c r="A725" s="2">
        <v>45354</v>
      </c>
      <c r="B725" s="3">
        <f t="shared" si="35"/>
        <v>2024</v>
      </c>
      <c r="C725" t="str">
        <f t="shared" si="33"/>
        <v>2023-2024</v>
      </c>
      <c r="D725" t="s">
        <v>147</v>
      </c>
      <c r="E725" t="s">
        <v>79</v>
      </c>
      <c r="F725" t="str">
        <f t="shared" si="34"/>
        <v>Australian Capital Territory</v>
      </c>
      <c r="G725" t="s">
        <v>80</v>
      </c>
      <c r="H725">
        <v>2617</v>
      </c>
      <c r="I725" t="s">
        <v>11</v>
      </c>
      <c r="J725" t="s">
        <v>58</v>
      </c>
      <c r="K725" t="s">
        <v>154</v>
      </c>
      <c r="L725" t="s">
        <v>14</v>
      </c>
      <c r="M725" s="5">
        <v>20.59</v>
      </c>
    </row>
    <row r="726" spans="1:13" x14ac:dyDescent="0.2">
      <c r="A726" s="2">
        <v>45164</v>
      </c>
      <c r="B726" s="3">
        <f t="shared" si="35"/>
        <v>2024</v>
      </c>
      <c r="C726" t="str">
        <f t="shared" si="33"/>
        <v>2023-2024</v>
      </c>
      <c r="D726" t="s">
        <v>147</v>
      </c>
      <c r="E726" t="s">
        <v>139</v>
      </c>
      <c r="F726" t="str">
        <f t="shared" si="34"/>
        <v>New South Wales</v>
      </c>
      <c r="G726" t="s">
        <v>10</v>
      </c>
      <c r="H726">
        <v>2020</v>
      </c>
      <c r="I726" t="s">
        <v>11</v>
      </c>
      <c r="J726" t="s">
        <v>12</v>
      </c>
      <c r="K726" t="s">
        <v>154</v>
      </c>
      <c r="L726" t="s">
        <v>14</v>
      </c>
      <c r="M726" s="5">
        <v>20.75</v>
      </c>
    </row>
    <row r="727" spans="1:13" x14ac:dyDescent="0.2">
      <c r="A727" s="2">
        <v>45260</v>
      </c>
      <c r="B727" s="3">
        <f t="shared" si="35"/>
        <v>2024</v>
      </c>
      <c r="C727" t="str">
        <f t="shared" si="33"/>
        <v>2023-2024</v>
      </c>
      <c r="D727" t="s">
        <v>147</v>
      </c>
      <c r="E727" t="s">
        <v>56</v>
      </c>
      <c r="F727" t="str">
        <f t="shared" si="34"/>
        <v>Northern Territory</v>
      </c>
      <c r="G727" t="s">
        <v>29</v>
      </c>
      <c r="H727">
        <v>870</v>
      </c>
      <c r="I727" t="s">
        <v>11</v>
      </c>
      <c r="J727" t="s">
        <v>30</v>
      </c>
      <c r="K727" t="s">
        <v>152</v>
      </c>
      <c r="L727" t="s">
        <v>13</v>
      </c>
      <c r="M727" s="5">
        <v>20.87</v>
      </c>
    </row>
    <row r="728" spans="1:13" x14ac:dyDescent="0.2">
      <c r="A728" s="2">
        <v>45378</v>
      </c>
      <c r="B728" s="3">
        <f t="shared" si="35"/>
        <v>2024</v>
      </c>
      <c r="C728" t="str">
        <f t="shared" si="33"/>
        <v>2023-2024</v>
      </c>
      <c r="D728" t="s">
        <v>147</v>
      </c>
      <c r="E728" t="s">
        <v>112</v>
      </c>
      <c r="F728" t="str">
        <f t="shared" si="34"/>
        <v>Victoria</v>
      </c>
      <c r="G728" t="s">
        <v>45</v>
      </c>
      <c r="H728">
        <v>3076</v>
      </c>
      <c r="I728" t="s">
        <v>11</v>
      </c>
      <c r="J728" t="s">
        <v>46</v>
      </c>
      <c r="K728" t="s">
        <v>152</v>
      </c>
      <c r="L728" t="s">
        <v>13</v>
      </c>
      <c r="M728" s="5">
        <v>20.9</v>
      </c>
    </row>
    <row r="729" spans="1:13" x14ac:dyDescent="0.2">
      <c r="A729" s="2">
        <v>45542</v>
      </c>
      <c r="B729" s="3">
        <f t="shared" si="35"/>
        <v>2025</v>
      </c>
      <c r="C729" t="str">
        <f t="shared" si="33"/>
        <v>2024-2025</v>
      </c>
      <c r="D729" t="s">
        <v>147</v>
      </c>
      <c r="E729" t="s">
        <v>146</v>
      </c>
      <c r="F729" t="str">
        <f t="shared" si="34"/>
        <v>Victoria</v>
      </c>
      <c r="G729" t="s">
        <v>45</v>
      </c>
      <c r="H729">
        <v>3353</v>
      </c>
      <c r="I729" t="s">
        <v>11</v>
      </c>
      <c r="J729" t="s">
        <v>60</v>
      </c>
      <c r="K729" t="s">
        <v>155</v>
      </c>
      <c r="L729" t="s">
        <v>20</v>
      </c>
      <c r="M729" s="5">
        <v>20.93</v>
      </c>
    </row>
    <row r="730" spans="1:13" x14ac:dyDescent="0.2">
      <c r="A730" s="2">
        <v>45453</v>
      </c>
      <c r="B730" s="3">
        <f t="shared" si="35"/>
        <v>2024</v>
      </c>
      <c r="C730" t="str">
        <f t="shared" si="33"/>
        <v>2023-2024</v>
      </c>
      <c r="D730" t="s">
        <v>147</v>
      </c>
      <c r="E730" t="s">
        <v>26</v>
      </c>
      <c r="F730" t="str">
        <f t="shared" si="34"/>
        <v>New South Wales</v>
      </c>
      <c r="G730" t="s">
        <v>10</v>
      </c>
      <c r="H730">
        <v>2141</v>
      </c>
      <c r="I730" t="s">
        <v>11</v>
      </c>
      <c r="J730" t="s">
        <v>27</v>
      </c>
      <c r="K730" t="s">
        <v>156</v>
      </c>
      <c r="L730" t="s">
        <v>17</v>
      </c>
      <c r="M730" s="5">
        <v>20.94</v>
      </c>
    </row>
    <row r="731" spans="1:13" x14ac:dyDescent="0.2">
      <c r="A731" s="2">
        <v>45086</v>
      </c>
      <c r="B731" s="3">
        <f t="shared" si="35"/>
        <v>2023</v>
      </c>
      <c r="C731" t="str">
        <f t="shared" si="33"/>
        <v>2022-2023</v>
      </c>
      <c r="D731" t="s">
        <v>147</v>
      </c>
      <c r="E731" t="s">
        <v>64</v>
      </c>
      <c r="F731" t="str">
        <f t="shared" si="34"/>
        <v>Victoria</v>
      </c>
      <c r="G731" t="s">
        <v>45</v>
      </c>
      <c r="H731">
        <v>3199</v>
      </c>
      <c r="I731" t="s">
        <v>11</v>
      </c>
      <c r="J731" t="s">
        <v>63</v>
      </c>
      <c r="K731" t="s">
        <v>155</v>
      </c>
      <c r="L731" t="s">
        <v>20</v>
      </c>
      <c r="M731" s="5">
        <v>20.950000000000003</v>
      </c>
    </row>
    <row r="732" spans="1:13" x14ac:dyDescent="0.2">
      <c r="A732" s="2">
        <v>45558</v>
      </c>
      <c r="B732" s="3">
        <f t="shared" si="35"/>
        <v>2025</v>
      </c>
      <c r="C732" t="str">
        <f t="shared" si="33"/>
        <v>2024-2025</v>
      </c>
      <c r="D732" t="s">
        <v>147</v>
      </c>
      <c r="E732" t="s">
        <v>86</v>
      </c>
      <c r="F732" t="str">
        <f t="shared" si="34"/>
        <v>New South Wales</v>
      </c>
      <c r="G732" t="s">
        <v>10</v>
      </c>
      <c r="H732">
        <v>2064</v>
      </c>
      <c r="I732" t="s">
        <v>11</v>
      </c>
      <c r="J732" t="s">
        <v>12</v>
      </c>
      <c r="K732" t="s">
        <v>152</v>
      </c>
      <c r="L732" t="s">
        <v>13</v>
      </c>
      <c r="M732" s="5">
        <v>20.96</v>
      </c>
    </row>
    <row r="733" spans="1:13" x14ac:dyDescent="0.2">
      <c r="A733" s="2">
        <v>45581</v>
      </c>
      <c r="B733" s="3">
        <f t="shared" si="35"/>
        <v>2025</v>
      </c>
      <c r="C733" t="str">
        <f t="shared" si="33"/>
        <v>2024-2025</v>
      </c>
      <c r="D733" t="s">
        <v>147</v>
      </c>
      <c r="E733" t="s">
        <v>54</v>
      </c>
      <c r="F733" t="str">
        <f t="shared" si="34"/>
        <v>Victoria</v>
      </c>
      <c r="G733" t="s">
        <v>45</v>
      </c>
      <c r="H733">
        <v>3977</v>
      </c>
      <c r="I733" t="s">
        <v>11</v>
      </c>
      <c r="J733" t="s">
        <v>55</v>
      </c>
      <c r="K733" t="s">
        <v>149</v>
      </c>
      <c r="L733" t="s">
        <v>15</v>
      </c>
      <c r="M733" s="5">
        <v>20.97</v>
      </c>
    </row>
    <row r="734" spans="1:13" x14ac:dyDescent="0.2">
      <c r="A734" s="2">
        <v>45239</v>
      </c>
      <c r="B734" s="3">
        <f t="shared" si="35"/>
        <v>2024</v>
      </c>
      <c r="C734" t="str">
        <f t="shared" si="33"/>
        <v>2023-2024</v>
      </c>
      <c r="D734" t="s">
        <v>147</v>
      </c>
      <c r="E734" t="s">
        <v>119</v>
      </c>
      <c r="F734" t="str">
        <f t="shared" si="34"/>
        <v>Queensland</v>
      </c>
      <c r="G734" t="s">
        <v>35</v>
      </c>
      <c r="H734">
        <v>4570</v>
      </c>
      <c r="I734" t="s">
        <v>11</v>
      </c>
      <c r="J734" t="s">
        <v>120</v>
      </c>
      <c r="K734" t="s">
        <v>152</v>
      </c>
      <c r="L734" t="s">
        <v>13</v>
      </c>
      <c r="M734" s="5">
        <v>20.97</v>
      </c>
    </row>
    <row r="735" spans="1:13" x14ac:dyDescent="0.2">
      <c r="A735" s="2">
        <v>45648</v>
      </c>
      <c r="B735" s="3">
        <f t="shared" si="35"/>
        <v>2025</v>
      </c>
      <c r="C735" t="str">
        <f t="shared" si="33"/>
        <v>2024-2025</v>
      </c>
      <c r="D735" t="s">
        <v>147</v>
      </c>
      <c r="E735" t="s">
        <v>31</v>
      </c>
      <c r="F735" t="str">
        <f t="shared" si="34"/>
        <v>South Australia</v>
      </c>
      <c r="G735" t="s">
        <v>32</v>
      </c>
      <c r="H735">
        <v>5168</v>
      </c>
      <c r="I735" t="s">
        <v>11</v>
      </c>
      <c r="J735" t="s">
        <v>33</v>
      </c>
      <c r="K735" t="s">
        <v>149</v>
      </c>
      <c r="L735" t="s">
        <v>15</v>
      </c>
      <c r="M735" s="5">
        <v>20.97</v>
      </c>
    </row>
    <row r="736" spans="1:13" x14ac:dyDescent="0.2">
      <c r="A736" s="2">
        <v>44965</v>
      </c>
      <c r="B736" s="3">
        <f t="shared" si="35"/>
        <v>2023</v>
      </c>
      <c r="C736" t="str">
        <f t="shared" si="33"/>
        <v>2022-2023</v>
      </c>
      <c r="D736" t="s">
        <v>147</v>
      </c>
      <c r="E736" t="s">
        <v>129</v>
      </c>
      <c r="F736" t="str">
        <f t="shared" si="34"/>
        <v>Tasmania</v>
      </c>
      <c r="G736" t="s">
        <v>70</v>
      </c>
      <c r="H736">
        <v>7010</v>
      </c>
      <c r="I736" t="s">
        <v>11</v>
      </c>
      <c r="J736" t="s">
        <v>71</v>
      </c>
      <c r="K736" t="s">
        <v>154</v>
      </c>
      <c r="L736" t="s">
        <v>14</v>
      </c>
      <c r="M736" s="5">
        <v>20.98</v>
      </c>
    </row>
    <row r="737" spans="1:13" x14ac:dyDescent="0.2">
      <c r="A737" s="2">
        <v>45069</v>
      </c>
      <c r="B737" s="3">
        <f t="shared" si="35"/>
        <v>2023</v>
      </c>
      <c r="C737" t="str">
        <f t="shared" si="33"/>
        <v>2022-2023</v>
      </c>
      <c r="D737" t="s">
        <v>147</v>
      </c>
      <c r="E737" t="s">
        <v>111</v>
      </c>
      <c r="F737" t="str">
        <f t="shared" si="34"/>
        <v>New South Wales</v>
      </c>
      <c r="G737" t="s">
        <v>10</v>
      </c>
      <c r="H737">
        <v>2120</v>
      </c>
      <c r="I737" t="s">
        <v>11</v>
      </c>
      <c r="J737" t="s">
        <v>27</v>
      </c>
      <c r="K737" t="s">
        <v>153</v>
      </c>
      <c r="L737" t="s">
        <v>16</v>
      </c>
      <c r="M737" s="5">
        <v>20.98</v>
      </c>
    </row>
    <row r="738" spans="1:13" x14ac:dyDescent="0.2">
      <c r="A738" s="2">
        <v>45408</v>
      </c>
      <c r="B738" s="3">
        <f t="shared" si="35"/>
        <v>2024</v>
      </c>
      <c r="C738" t="str">
        <f t="shared" si="33"/>
        <v>2023-2024</v>
      </c>
      <c r="D738" t="s">
        <v>147</v>
      </c>
      <c r="E738" t="s">
        <v>127</v>
      </c>
      <c r="F738" t="str">
        <f t="shared" si="34"/>
        <v>New South Wales</v>
      </c>
      <c r="G738" t="s">
        <v>10</v>
      </c>
      <c r="H738">
        <v>2131</v>
      </c>
      <c r="I738" t="s">
        <v>11</v>
      </c>
      <c r="J738" t="s">
        <v>27</v>
      </c>
      <c r="K738" t="s">
        <v>150</v>
      </c>
      <c r="L738" t="s">
        <v>18</v>
      </c>
      <c r="M738" s="5">
        <v>20.990000000000002</v>
      </c>
    </row>
    <row r="739" spans="1:13" x14ac:dyDescent="0.2">
      <c r="A739" s="2">
        <v>45561</v>
      </c>
      <c r="B739" s="3">
        <f t="shared" si="35"/>
        <v>2025</v>
      </c>
      <c r="C739" t="str">
        <f t="shared" si="33"/>
        <v>2024-2025</v>
      </c>
      <c r="D739" t="s">
        <v>147</v>
      </c>
      <c r="E739" t="s">
        <v>124</v>
      </c>
      <c r="F739" t="str">
        <f t="shared" si="34"/>
        <v>New South Wales</v>
      </c>
      <c r="G739" t="s">
        <v>10</v>
      </c>
      <c r="H739">
        <v>2015</v>
      </c>
      <c r="I739" t="s">
        <v>11</v>
      </c>
      <c r="J739" t="s">
        <v>12</v>
      </c>
      <c r="K739" t="s">
        <v>149</v>
      </c>
      <c r="L739" t="s">
        <v>15</v>
      </c>
      <c r="M739" s="5">
        <v>21</v>
      </c>
    </row>
    <row r="740" spans="1:13" x14ac:dyDescent="0.2">
      <c r="A740" s="2">
        <v>45084</v>
      </c>
      <c r="B740" s="3">
        <f t="shared" si="35"/>
        <v>2023</v>
      </c>
      <c r="C740" t="str">
        <f t="shared" si="33"/>
        <v>2022-2023</v>
      </c>
      <c r="D740" t="s">
        <v>147</v>
      </c>
      <c r="E740" t="s">
        <v>39</v>
      </c>
      <c r="F740" t="str">
        <f t="shared" si="34"/>
        <v>South Australia</v>
      </c>
      <c r="G740" t="s">
        <v>32</v>
      </c>
      <c r="H740">
        <v>5343</v>
      </c>
      <c r="I740" t="s">
        <v>11</v>
      </c>
      <c r="J740" t="s">
        <v>38</v>
      </c>
      <c r="K740" t="s">
        <v>153</v>
      </c>
      <c r="L740" t="s">
        <v>16</v>
      </c>
      <c r="M740" s="5">
        <v>21</v>
      </c>
    </row>
    <row r="741" spans="1:13" x14ac:dyDescent="0.2">
      <c r="A741" s="2">
        <v>45382</v>
      </c>
      <c r="B741" s="3">
        <f t="shared" si="35"/>
        <v>2024</v>
      </c>
      <c r="C741" t="str">
        <f t="shared" si="33"/>
        <v>2023-2024</v>
      </c>
      <c r="D741" t="s">
        <v>147</v>
      </c>
      <c r="E741" t="s">
        <v>39</v>
      </c>
      <c r="F741" t="str">
        <f t="shared" si="34"/>
        <v>South Australia</v>
      </c>
      <c r="G741" t="s">
        <v>32</v>
      </c>
      <c r="H741">
        <v>5343</v>
      </c>
      <c r="I741" t="s">
        <v>11</v>
      </c>
      <c r="J741" t="s">
        <v>38</v>
      </c>
      <c r="K741" t="s">
        <v>19</v>
      </c>
      <c r="L741" t="s">
        <v>23</v>
      </c>
      <c r="M741" s="5">
        <v>21</v>
      </c>
    </row>
    <row r="742" spans="1:13" x14ac:dyDescent="0.2">
      <c r="A742" s="2">
        <v>45065</v>
      </c>
      <c r="B742" s="3">
        <f t="shared" si="35"/>
        <v>2023</v>
      </c>
      <c r="C742" t="str">
        <f t="shared" si="33"/>
        <v>2022-2023</v>
      </c>
      <c r="D742" t="s">
        <v>147</v>
      </c>
      <c r="E742" t="s">
        <v>74</v>
      </c>
      <c r="F742" t="str">
        <f t="shared" si="34"/>
        <v>South Australia</v>
      </c>
      <c r="G742" t="s">
        <v>32</v>
      </c>
      <c r="H742">
        <v>5043</v>
      </c>
      <c r="I742" t="s">
        <v>11</v>
      </c>
      <c r="J742" t="s">
        <v>33</v>
      </c>
      <c r="K742" t="s">
        <v>154</v>
      </c>
      <c r="L742" t="s">
        <v>14</v>
      </c>
      <c r="M742" s="5">
        <v>21</v>
      </c>
    </row>
    <row r="743" spans="1:13" x14ac:dyDescent="0.2">
      <c r="A743" s="2">
        <v>45592</v>
      </c>
      <c r="B743" s="3">
        <f t="shared" si="35"/>
        <v>2025</v>
      </c>
      <c r="C743" t="str">
        <f t="shared" si="33"/>
        <v>2024-2025</v>
      </c>
      <c r="D743" t="s">
        <v>147</v>
      </c>
      <c r="E743" t="s">
        <v>95</v>
      </c>
      <c r="F743" t="str">
        <f t="shared" si="34"/>
        <v>Victoria</v>
      </c>
      <c r="G743" t="s">
        <v>45</v>
      </c>
      <c r="H743">
        <v>3931</v>
      </c>
      <c r="I743" t="s">
        <v>11</v>
      </c>
      <c r="J743" t="s">
        <v>55</v>
      </c>
      <c r="K743" t="s">
        <v>151</v>
      </c>
      <c r="L743" t="s">
        <v>21</v>
      </c>
      <c r="M743" s="5">
        <v>21</v>
      </c>
    </row>
    <row r="744" spans="1:13" x14ac:dyDescent="0.2">
      <c r="A744" s="2">
        <v>45338</v>
      </c>
      <c r="B744" s="3">
        <f t="shared" si="35"/>
        <v>2024</v>
      </c>
      <c r="C744" t="str">
        <f t="shared" si="33"/>
        <v>2023-2024</v>
      </c>
      <c r="D744" t="s">
        <v>148</v>
      </c>
      <c r="E744" t="s">
        <v>101</v>
      </c>
      <c r="F744" t="str">
        <f t="shared" si="34"/>
        <v>Victoria</v>
      </c>
      <c r="G744" t="s">
        <v>45</v>
      </c>
      <c r="H744">
        <v>3131</v>
      </c>
      <c r="I744" t="s">
        <v>11</v>
      </c>
      <c r="J744" t="s">
        <v>63</v>
      </c>
      <c r="K744" t="s">
        <v>154</v>
      </c>
      <c r="L744" t="s">
        <v>14</v>
      </c>
      <c r="M744" s="5">
        <v>21</v>
      </c>
    </row>
    <row r="745" spans="1:13" x14ac:dyDescent="0.2">
      <c r="A745" s="2">
        <v>45042</v>
      </c>
      <c r="B745" s="3">
        <f t="shared" si="35"/>
        <v>2023</v>
      </c>
      <c r="C745" t="str">
        <f t="shared" si="33"/>
        <v>2022-2023</v>
      </c>
      <c r="D745" t="s">
        <v>148</v>
      </c>
      <c r="E745" t="s">
        <v>24</v>
      </c>
      <c r="F745" t="str">
        <f t="shared" si="34"/>
        <v>New South Wales</v>
      </c>
      <c r="G745" t="s">
        <v>10</v>
      </c>
      <c r="H745">
        <v>2795</v>
      </c>
      <c r="I745" t="s">
        <v>11</v>
      </c>
      <c r="J745" t="s">
        <v>25</v>
      </c>
      <c r="K745" t="s">
        <v>150</v>
      </c>
      <c r="L745" t="s">
        <v>18</v>
      </c>
      <c r="M745" s="5">
        <v>21.310000000000002</v>
      </c>
    </row>
    <row r="746" spans="1:13" x14ac:dyDescent="0.2">
      <c r="A746" s="2">
        <v>45289</v>
      </c>
      <c r="B746" s="3">
        <f t="shared" si="35"/>
        <v>2024</v>
      </c>
      <c r="C746" t="str">
        <f t="shared" si="33"/>
        <v>2023-2024</v>
      </c>
      <c r="D746" t="s">
        <v>148</v>
      </c>
      <c r="E746" t="s">
        <v>99</v>
      </c>
      <c r="F746" t="str">
        <f t="shared" si="34"/>
        <v>Victoria</v>
      </c>
      <c r="G746" t="s">
        <v>45</v>
      </c>
      <c r="H746">
        <v>3148</v>
      </c>
      <c r="I746" t="s">
        <v>11</v>
      </c>
      <c r="J746" t="s">
        <v>63</v>
      </c>
      <c r="K746" t="s">
        <v>153</v>
      </c>
      <c r="L746" t="s">
        <v>16</v>
      </c>
      <c r="M746" s="5">
        <v>21.48</v>
      </c>
    </row>
    <row r="747" spans="1:13" x14ac:dyDescent="0.2">
      <c r="A747" s="2">
        <v>44978</v>
      </c>
      <c r="B747" s="3">
        <f t="shared" si="35"/>
        <v>2023</v>
      </c>
      <c r="C747" t="str">
        <f t="shared" si="33"/>
        <v>2022-2023</v>
      </c>
      <c r="D747" t="s">
        <v>147</v>
      </c>
      <c r="E747" t="s">
        <v>143</v>
      </c>
      <c r="F747" t="str">
        <f t="shared" si="34"/>
        <v>New South Wales</v>
      </c>
      <c r="G747" t="s">
        <v>10</v>
      </c>
      <c r="H747">
        <v>2154</v>
      </c>
      <c r="I747" t="s">
        <v>11</v>
      </c>
      <c r="J747" t="s">
        <v>27</v>
      </c>
      <c r="K747" t="s">
        <v>150</v>
      </c>
      <c r="L747" t="s">
        <v>18</v>
      </c>
      <c r="M747" s="5">
        <v>21.490000000000002</v>
      </c>
    </row>
    <row r="748" spans="1:13" x14ac:dyDescent="0.2">
      <c r="A748" s="2">
        <v>45568</v>
      </c>
      <c r="B748" s="3">
        <f t="shared" si="35"/>
        <v>2025</v>
      </c>
      <c r="C748" t="str">
        <f t="shared" si="33"/>
        <v>2024-2025</v>
      </c>
      <c r="D748" t="s">
        <v>147</v>
      </c>
      <c r="E748" t="s">
        <v>57</v>
      </c>
      <c r="F748" t="str">
        <f t="shared" si="34"/>
        <v>New South Wales</v>
      </c>
      <c r="G748" t="s">
        <v>10</v>
      </c>
      <c r="H748">
        <v>2560</v>
      </c>
      <c r="I748" t="s">
        <v>11</v>
      </c>
      <c r="J748" t="s">
        <v>58</v>
      </c>
      <c r="K748" t="s">
        <v>154</v>
      </c>
      <c r="L748" t="s">
        <v>14</v>
      </c>
      <c r="M748" s="5">
        <v>21.5</v>
      </c>
    </row>
    <row r="749" spans="1:13" x14ac:dyDescent="0.2">
      <c r="A749" s="2">
        <v>44988</v>
      </c>
      <c r="B749" s="3">
        <f t="shared" si="35"/>
        <v>2023</v>
      </c>
      <c r="C749" t="str">
        <f t="shared" si="33"/>
        <v>2022-2023</v>
      </c>
      <c r="D749" t="s">
        <v>147</v>
      </c>
      <c r="E749" t="s">
        <v>99</v>
      </c>
      <c r="F749" t="str">
        <f t="shared" si="34"/>
        <v>Victoria</v>
      </c>
      <c r="G749" t="s">
        <v>45</v>
      </c>
      <c r="H749">
        <v>3148</v>
      </c>
      <c r="I749" t="s">
        <v>11</v>
      </c>
      <c r="J749" t="s">
        <v>63</v>
      </c>
      <c r="K749" t="s">
        <v>154</v>
      </c>
      <c r="L749" t="s">
        <v>14</v>
      </c>
      <c r="M749" s="5">
        <v>21.75</v>
      </c>
    </row>
    <row r="750" spans="1:13" x14ac:dyDescent="0.2">
      <c r="A750" s="2">
        <v>45504</v>
      </c>
      <c r="B750" s="3">
        <f t="shared" si="35"/>
        <v>2025</v>
      </c>
      <c r="C750" t="str">
        <f t="shared" si="33"/>
        <v>2024-2025</v>
      </c>
      <c r="D750" t="s">
        <v>147</v>
      </c>
      <c r="E750" t="s">
        <v>136</v>
      </c>
      <c r="F750" t="str">
        <f t="shared" si="34"/>
        <v>Victoria</v>
      </c>
      <c r="G750" t="s">
        <v>45</v>
      </c>
      <c r="H750">
        <v>3175</v>
      </c>
      <c r="I750" t="s">
        <v>11</v>
      </c>
      <c r="J750" t="s">
        <v>63</v>
      </c>
      <c r="K750" t="s">
        <v>19</v>
      </c>
      <c r="L750" t="s">
        <v>23</v>
      </c>
      <c r="M750" s="5">
        <v>21.81</v>
      </c>
    </row>
    <row r="751" spans="1:13" x14ac:dyDescent="0.2">
      <c r="A751" s="2">
        <v>45321</v>
      </c>
      <c r="B751" s="3">
        <f t="shared" si="35"/>
        <v>2024</v>
      </c>
      <c r="C751" t="str">
        <f t="shared" si="33"/>
        <v>2023-2024</v>
      </c>
      <c r="D751" t="s">
        <v>148</v>
      </c>
      <c r="E751" t="s">
        <v>65</v>
      </c>
      <c r="F751" t="str">
        <f t="shared" si="34"/>
        <v>New South Wales</v>
      </c>
      <c r="G751" t="s">
        <v>10</v>
      </c>
      <c r="H751">
        <v>2541</v>
      </c>
      <c r="I751" t="s">
        <v>11</v>
      </c>
      <c r="J751" t="s">
        <v>58</v>
      </c>
      <c r="K751" t="s">
        <v>156</v>
      </c>
      <c r="L751" t="s">
        <v>17</v>
      </c>
      <c r="M751" s="5">
        <v>21.94</v>
      </c>
    </row>
    <row r="752" spans="1:13" x14ac:dyDescent="0.2">
      <c r="A752" s="2">
        <v>45028</v>
      </c>
      <c r="B752" s="3">
        <f t="shared" si="35"/>
        <v>2023</v>
      </c>
      <c r="C752" t="str">
        <f t="shared" si="33"/>
        <v>2022-2023</v>
      </c>
      <c r="D752" t="s">
        <v>147</v>
      </c>
      <c r="E752" t="s">
        <v>61</v>
      </c>
      <c r="F752" t="str">
        <f t="shared" si="34"/>
        <v>New South Wales</v>
      </c>
      <c r="G752" t="s">
        <v>10</v>
      </c>
      <c r="H752">
        <v>2539</v>
      </c>
      <c r="I752" t="s">
        <v>11</v>
      </c>
      <c r="J752" t="s">
        <v>58</v>
      </c>
      <c r="K752" t="s">
        <v>155</v>
      </c>
      <c r="L752" t="s">
        <v>20</v>
      </c>
      <c r="M752" s="5">
        <v>21.95</v>
      </c>
    </row>
    <row r="753" spans="1:13" x14ac:dyDescent="0.2">
      <c r="A753" s="2">
        <v>45240</v>
      </c>
      <c r="B753" s="3">
        <f t="shared" si="35"/>
        <v>2024</v>
      </c>
      <c r="C753" t="str">
        <f t="shared" si="33"/>
        <v>2023-2024</v>
      </c>
      <c r="D753" t="s">
        <v>147</v>
      </c>
      <c r="E753" t="s">
        <v>52</v>
      </c>
      <c r="F753" t="str">
        <f t="shared" si="34"/>
        <v>Victoria</v>
      </c>
      <c r="G753" t="s">
        <v>45</v>
      </c>
      <c r="H753">
        <v>3030</v>
      </c>
      <c r="I753" t="s">
        <v>11</v>
      </c>
      <c r="J753" t="s">
        <v>46</v>
      </c>
      <c r="K753" t="s">
        <v>155</v>
      </c>
      <c r="L753" t="s">
        <v>20</v>
      </c>
      <c r="M753" s="5">
        <v>21.96</v>
      </c>
    </row>
    <row r="754" spans="1:13" x14ac:dyDescent="0.2">
      <c r="A754" s="2">
        <v>44985</v>
      </c>
      <c r="B754" s="3">
        <f t="shared" si="35"/>
        <v>2023</v>
      </c>
      <c r="C754" t="str">
        <f t="shared" si="33"/>
        <v>2022-2023</v>
      </c>
      <c r="D754" t="s">
        <v>147</v>
      </c>
      <c r="E754" t="s">
        <v>136</v>
      </c>
      <c r="F754" t="str">
        <f t="shared" si="34"/>
        <v>Victoria</v>
      </c>
      <c r="G754" t="s">
        <v>45</v>
      </c>
      <c r="H754">
        <v>3175</v>
      </c>
      <c r="I754" t="s">
        <v>11</v>
      </c>
      <c r="J754" t="s">
        <v>63</v>
      </c>
      <c r="K754" t="s">
        <v>149</v>
      </c>
      <c r="L754" t="s">
        <v>15</v>
      </c>
      <c r="M754" s="5">
        <v>21.97</v>
      </c>
    </row>
    <row r="755" spans="1:13" x14ac:dyDescent="0.2">
      <c r="A755" s="2">
        <v>45635</v>
      </c>
      <c r="B755" s="3">
        <f t="shared" si="35"/>
        <v>2025</v>
      </c>
      <c r="C755" t="str">
        <f t="shared" si="33"/>
        <v>2024-2025</v>
      </c>
      <c r="D755" t="s">
        <v>148</v>
      </c>
      <c r="E755" t="s">
        <v>113</v>
      </c>
      <c r="F755" t="str">
        <f t="shared" si="34"/>
        <v>Queensland</v>
      </c>
      <c r="G755" t="s">
        <v>35</v>
      </c>
      <c r="H755">
        <v>4215</v>
      </c>
      <c r="I755" t="s">
        <v>11</v>
      </c>
      <c r="J755" t="s">
        <v>104</v>
      </c>
      <c r="K755" t="s">
        <v>19</v>
      </c>
      <c r="L755" t="s">
        <v>23</v>
      </c>
      <c r="M755" s="5">
        <v>21.97</v>
      </c>
    </row>
    <row r="756" spans="1:13" x14ac:dyDescent="0.2">
      <c r="A756" s="2">
        <v>45534</v>
      </c>
      <c r="B756" s="3">
        <f t="shared" si="35"/>
        <v>2025</v>
      </c>
      <c r="C756" t="str">
        <f t="shared" si="33"/>
        <v>2024-2025</v>
      </c>
      <c r="D756" t="s">
        <v>148</v>
      </c>
      <c r="E756" t="s">
        <v>47</v>
      </c>
      <c r="F756" t="str">
        <f t="shared" si="34"/>
        <v>Western Australia</v>
      </c>
      <c r="G756" t="s">
        <v>48</v>
      </c>
      <c r="H756">
        <v>6030</v>
      </c>
      <c r="I756" t="s">
        <v>11</v>
      </c>
      <c r="J756" t="s">
        <v>49</v>
      </c>
      <c r="K756" t="s">
        <v>155</v>
      </c>
      <c r="L756" t="s">
        <v>20</v>
      </c>
      <c r="M756" s="5">
        <v>21.98</v>
      </c>
    </row>
    <row r="757" spans="1:13" x14ac:dyDescent="0.2">
      <c r="A757" s="2">
        <v>45572</v>
      </c>
      <c r="B757" s="3">
        <f t="shared" si="35"/>
        <v>2025</v>
      </c>
      <c r="C757" t="str">
        <f t="shared" si="33"/>
        <v>2024-2025</v>
      </c>
      <c r="D757" t="s">
        <v>147</v>
      </c>
      <c r="E757" t="s">
        <v>72</v>
      </c>
      <c r="F757" t="str">
        <f t="shared" si="34"/>
        <v>Western Australia</v>
      </c>
      <c r="G757" t="s">
        <v>48</v>
      </c>
      <c r="H757">
        <v>6010</v>
      </c>
      <c r="I757" t="s">
        <v>11</v>
      </c>
      <c r="J757" t="s">
        <v>49</v>
      </c>
      <c r="K757" t="s">
        <v>152</v>
      </c>
      <c r="L757" t="s">
        <v>13</v>
      </c>
      <c r="M757" s="5">
        <v>21.99</v>
      </c>
    </row>
    <row r="758" spans="1:13" x14ac:dyDescent="0.2">
      <c r="A758" s="2">
        <v>45387</v>
      </c>
      <c r="B758" s="3">
        <f t="shared" si="35"/>
        <v>2024</v>
      </c>
      <c r="C758" t="str">
        <f t="shared" si="33"/>
        <v>2023-2024</v>
      </c>
      <c r="D758" t="s">
        <v>147</v>
      </c>
      <c r="E758" t="s">
        <v>133</v>
      </c>
      <c r="F758" t="str">
        <f t="shared" si="34"/>
        <v>Queensland</v>
      </c>
      <c r="G758" t="s">
        <v>35</v>
      </c>
      <c r="H758">
        <v>4305</v>
      </c>
      <c r="I758" t="s">
        <v>11</v>
      </c>
      <c r="J758" t="s">
        <v>104</v>
      </c>
      <c r="K758" t="s">
        <v>19</v>
      </c>
      <c r="L758" t="s">
        <v>23</v>
      </c>
      <c r="M758" s="5">
        <v>21.990000000000002</v>
      </c>
    </row>
    <row r="759" spans="1:13" x14ac:dyDescent="0.2">
      <c r="A759" s="2">
        <v>44972</v>
      </c>
      <c r="B759" s="3">
        <f t="shared" si="35"/>
        <v>2023</v>
      </c>
      <c r="C759" t="str">
        <f t="shared" si="33"/>
        <v>2022-2023</v>
      </c>
      <c r="D759" t="s">
        <v>147</v>
      </c>
      <c r="E759" t="s">
        <v>136</v>
      </c>
      <c r="F759" t="str">
        <f t="shared" si="34"/>
        <v>Victoria</v>
      </c>
      <c r="G759" t="s">
        <v>45</v>
      </c>
      <c r="H759">
        <v>3175</v>
      </c>
      <c r="I759" t="s">
        <v>11</v>
      </c>
      <c r="J759" t="s">
        <v>63</v>
      </c>
      <c r="K759" t="s">
        <v>154</v>
      </c>
      <c r="L759" t="s">
        <v>14</v>
      </c>
      <c r="M759" s="5">
        <v>22</v>
      </c>
    </row>
    <row r="760" spans="1:13" x14ac:dyDescent="0.2">
      <c r="A760" s="2">
        <v>45446</v>
      </c>
      <c r="B760" s="3">
        <f t="shared" si="35"/>
        <v>2024</v>
      </c>
      <c r="C760" t="str">
        <f t="shared" si="33"/>
        <v>2023-2024</v>
      </c>
      <c r="D760" t="s">
        <v>147</v>
      </c>
      <c r="E760" t="s">
        <v>75</v>
      </c>
      <c r="F760" t="str">
        <f t="shared" si="34"/>
        <v>Victoria</v>
      </c>
      <c r="G760" t="s">
        <v>45</v>
      </c>
      <c r="H760">
        <v>3630</v>
      </c>
      <c r="I760" t="s">
        <v>11</v>
      </c>
      <c r="J760" t="s">
        <v>55</v>
      </c>
      <c r="K760" t="s">
        <v>150</v>
      </c>
      <c r="L760" t="s">
        <v>18</v>
      </c>
      <c r="M760" s="5">
        <v>22</v>
      </c>
    </row>
    <row r="761" spans="1:13" x14ac:dyDescent="0.2">
      <c r="A761" s="2">
        <v>44946</v>
      </c>
      <c r="B761" s="3">
        <f t="shared" si="35"/>
        <v>2023</v>
      </c>
      <c r="C761" t="str">
        <f t="shared" si="33"/>
        <v>2022-2023</v>
      </c>
      <c r="D761" t="s">
        <v>147</v>
      </c>
      <c r="E761" t="s">
        <v>57</v>
      </c>
      <c r="F761" t="str">
        <f t="shared" si="34"/>
        <v>New South Wales</v>
      </c>
      <c r="G761" t="s">
        <v>10</v>
      </c>
      <c r="H761">
        <v>2560</v>
      </c>
      <c r="I761" t="s">
        <v>11</v>
      </c>
      <c r="J761" t="s">
        <v>58</v>
      </c>
      <c r="K761" t="s">
        <v>153</v>
      </c>
      <c r="L761" t="s">
        <v>16</v>
      </c>
      <c r="M761" s="5">
        <v>22.25</v>
      </c>
    </row>
    <row r="762" spans="1:13" x14ac:dyDescent="0.2">
      <c r="A762" s="2">
        <v>45598</v>
      </c>
      <c r="B762" s="3">
        <f t="shared" si="35"/>
        <v>2025</v>
      </c>
      <c r="C762" t="str">
        <f t="shared" si="33"/>
        <v>2024-2025</v>
      </c>
      <c r="D762" t="s">
        <v>147</v>
      </c>
      <c r="E762" t="s">
        <v>37</v>
      </c>
      <c r="F762" t="str">
        <f t="shared" si="34"/>
        <v>South Australia</v>
      </c>
      <c r="G762" t="s">
        <v>32</v>
      </c>
      <c r="H762">
        <v>5607</v>
      </c>
      <c r="I762" t="s">
        <v>11</v>
      </c>
      <c r="J762" t="s">
        <v>38</v>
      </c>
      <c r="K762" t="s">
        <v>19</v>
      </c>
      <c r="L762" t="s">
        <v>23</v>
      </c>
      <c r="M762" s="5">
        <v>22.29</v>
      </c>
    </row>
    <row r="763" spans="1:13" x14ac:dyDescent="0.2">
      <c r="A763" s="2">
        <v>45593</v>
      </c>
      <c r="B763" s="3">
        <f t="shared" si="35"/>
        <v>2025</v>
      </c>
      <c r="C763" t="str">
        <f t="shared" si="33"/>
        <v>2024-2025</v>
      </c>
      <c r="D763" t="s">
        <v>148</v>
      </c>
      <c r="E763" t="s">
        <v>24</v>
      </c>
      <c r="F763" t="str">
        <f t="shared" si="34"/>
        <v>New South Wales</v>
      </c>
      <c r="G763" t="s">
        <v>10</v>
      </c>
      <c r="H763">
        <v>2795</v>
      </c>
      <c r="I763" t="s">
        <v>11</v>
      </c>
      <c r="J763" t="s">
        <v>25</v>
      </c>
      <c r="K763" t="s">
        <v>154</v>
      </c>
      <c r="L763" t="s">
        <v>14</v>
      </c>
      <c r="M763" s="5">
        <v>22.41</v>
      </c>
    </row>
    <row r="764" spans="1:13" x14ac:dyDescent="0.2">
      <c r="A764" s="2">
        <v>45480</v>
      </c>
      <c r="B764" s="3">
        <f t="shared" si="35"/>
        <v>2025</v>
      </c>
      <c r="C764" t="str">
        <f t="shared" si="33"/>
        <v>2024-2025</v>
      </c>
      <c r="D764" t="s">
        <v>147</v>
      </c>
      <c r="E764" t="s">
        <v>41</v>
      </c>
      <c r="F764" t="str">
        <f t="shared" si="34"/>
        <v>New South Wales</v>
      </c>
      <c r="G764" t="s">
        <v>10</v>
      </c>
      <c r="H764">
        <v>2830</v>
      </c>
      <c r="I764" t="s">
        <v>11</v>
      </c>
      <c r="J764" t="s">
        <v>25</v>
      </c>
      <c r="K764" t="s">
        <v>155</v>
      </c>
      <c r="L764" t="s">
        <v>20</v>
      </c>
      <c r="M764" s="5">
        <v>22.93</v>
      </c>
    </row>
    <row r="765" spans="1:13" x14ac:dyDescent="0.2">
      <c r="A765" s="2">
        <v>45396</v>
      </c>
      <c r="B765" s="3">
        <f t="shared" si="35"/>
        <v>2024</v>
      </c>
      <c r="C765" t="str">
        <f t="shared" si="33"/>
        <v>2023-2024</v>
      </c>
      <c r="D765" t="s">
        <v>148</v>
      </c>
      <c r="E765" t="s">
        <v>47</v>
      </c>
      <c r="F765" t="str">
        <f t="shared" si="34"/>
        <v>Western Australia</v>
      </c>
      <c r="G765" t="s">
        <v>48</v>
      </c>
      <c r="H765">
        <v>6030</v>
      </c>
      <c r="I765" t="s">
        <v>11</v>
      </c>
      <c r="J765" t="s">
        <v>49</v>
      </c>
      <c r="K765" t="s">
        <v>156</v>
      </c>
      <c r="L765" t="s">
        <v>17</v>
      </c>
      <c r="M765" s="5">
        <v>22.939999999999998</v>
      </c>
    </row>
    <row r="766" spans="1:13" x14ac:dyDescent="0.2">
      <c r="A766" s="2">
        <v>45084</v>
      </c>
      <c r="B766" s="3">
        <f t="shared" si="35"/>
        <v>2023</v>
      </c>
      <c r="C766" t="str">
        <f t="shared" si="33"/>
        <v>2022-2023</v>
      </c>
      <c r="D766" t="s">
        <v>148</v>
      </c>
      <c r="E766" t="s">
        <v>62</v>
      </c>
      <c r="F766" t="str">
        <f t="shared" si="34"/>
        <v>Victoria</v>
      </c>
      <c r="G766" t="s">
        <v>45</v>
      </c>
      <c r="H766">
        <v>3134</v>
      </c>
      <c r="I766" t="s">
        <v>11</v>
      </c>
      <c r="J766" t="s">
        <v>63</v>
      </c>
      <c r="K766" t="s">
        <v>155</v>
      </c>
      <c r="L766" t="s">
        <v>20</v>
      </c>
      <c r="M766" s="5">
        <v>22.939999999999998</v>
      </c>
    </row>
    <row r="767" spans="1:13" x14ac:dyDescent="0.2">
      <c r="A767" s="2">
        <v>45188</v>
      </c>
      <c r="B767" s="3">
        <f t="shared" si="35"/>
        <v>2024</v>
      </c>
      <c r="C767" t="str">
        <f t="shared" si="33"/>
        <v>2023-2024</v>
      </c>
      <c r="D767" t="s">
        <v>147</v>
      </c>
      <c r="E767" t="s">
        <v>67</v>
      </c>
      <c r="F767" t="str">
        <f t="shared" si="34"/>
        <v>New South Wales</v>
      </c>
      <c r="G767" t="s">
        <v>10</v>
      </c>
      <c r="H767">
        <v>2478</v>
      </c>
      <c r="I767" t="s">
        <v>11</v>
      </c>
      <c r="J767" t="s">
        <v>68</v>
      </c>
      <c r="K767" t="s">
        <v>152</v>
      </c>
      <c r="L767" t="s">
        <v>13</v>
      </c>
      <c r="M767" s="5">
        <v>22.97</v>
      </c>
    </row>
    <row r="768" spans="1:13" x14ac:dyDescent="0.2">
      <c r="A768" s="2">
        <v>45534</v>
      </c>
      <c r="B768" s="3">
        <f t="shared" si="35"/>
        <v>2025</v>
      </c>
      <c r="C768" t="str">
        <f t="shared" si="33"/>
        <v>2024-2025</v>
      </c>
      <c r="D768" t="s">
        <v>147</v>
      </c>
      <c r="E768" t="s">
        <v>92</v>
      </c>
      <c r="F768" t="str">
        <f t="shared" si="34"/>
        <v>Queensland</v>
      </c>
      <c r="G768" t="s">
        <v>35</v>
      </c>
      <c r="H768">
        <v>4068</v>
      </c>
      <c r="I768" t="s">
        <v>11</v>
      </c>
      <c r="J768" t="s">
        <v>43</v>
      </c>
      <c r="K768" t="s">
        <v>149</v>
      </c>
      <c r="L768" t="s">
        <v>15</v>
      </c>
      <c r="M768" s="5">
        <v>22.990000000000002</v>
      </c>
    </row>
    <row r="769" spans="1:13" x14ac:dyDescent="0.2">
      <c r="A769" s="2">
        <v>45337</v>
      </c>
      <c r="B769" s="3">
        <f t="shared" si="35"/>
        <v>2024</v>
      </c>
      <c r="C769" t="str">
        <f t="shared" si="33"/>
        <v>2023-2024</v>
      </c>
      <c r="D769" t="s">
        <v>147</v>
      </c>
      <c r="E769" t="s">
        <v>40</v>
      </c>
      <c r="F769" t="str">
        <f t="shared" si="34"/>
        <v>New South Wales</v>
      </c>
      <c r="G769" t="s">
        <v>10</v>
      </c>
      <c r="H769">
        <v>2116</v>
      </c>
      <c r="I769" t="s">
        <v>11</v>
      </c>
      <c r="J769" t="s">
        <v>27</v>
      </c>
      <c r="K769" t="s">
        <v>155</v>
      </c>
      <c r="L769" t="s">
        <v>20</v>
      </c>
      <c r="M769" s="5">
        <v>23</v>
      </c>
    </row>
    <row r="770" spans="1:13" x14ac:dyDescent="0.2">
      <c r="A770" s="2">
        <v>45548</v>
      </c>
      <c r="B770" s="3">
        <f t="shared" si="35"/>
        <v>2025</v>
      </c>
      <c r="C770" t="str">
        <f t="shared" ref="C770:C833" si="36">IF(MONTH(A770) &gt;= 7, YEAR(A770) &amp; "-" &amp; YEAR(A770) + 1, YEAR(A770) - 1 &amp; "-" &amp; YEAR(A770))</f>
        <v>2024-2025</v>
      </c>
      <c r="D770" t="s">
        <v>147</v>
      </c>
      <c r="E770" t="s">
        <v>72</v>
      </c>
      <c r="F770" t="str">
        <f t="shared" ref="F770:F833" si="37">IF(G770="WA","Western Australia",
IF(G770="NSW","New South Wales",
IF(G770="QLD","Queensland",
IF(G770="VIC","Victoria",
IF(G770="TAS","Tasmania",
IF(G770="SA","South Australia",
IF(G770="NT","Northern Territory",
IF(G770="ACT","Australian Capital Territory",G770))))))))</f>
        <v>Western Australia</v>
      </c>
      <c r="G770" t="s">
        <v>48</v>
      </c>
      <c r="H770">
        <v>6010</v>
      </c>
      <c r="I770" t="s">
        <v>11</v>
      </c>
      <c r="J770" t="s">
        <v>49</v>
      </c>
      <c r="K770" t="s">
        <v>154</v>
      </c>
      <c r="L770" t="s">
        <v>14</v>
      </c>
      <c r="M770" s="5">
        <v>23</v>
      </c>
    </row>
    <row r="771" spans="1:13" x14ac:dyDescent="0.2">
      <c r="A771" s="2">
        <v>44979</v>
      </c>
      <c r="B771" s="3">
        <f t="shared" ref="B771:B834" si="38">IF(MONTH(A771)&gt;=7,YEAR(A771)+1,YEAR(A771))</f>
        <v>2023</v>
      </c>
      <c r="C771" t="str">
        <f t="shared" si="36"/>
        <v>2022-2023</v>
      </c>
      <c r="D771" t="s">
        <v>147</v>
      </c>
      <c r="E771" t="s">
        <v>78</v>
      </c>
      <c r="F771" t="str">
        <f t="shared" si="37"/>
        <v>New South Wales</v>
      </c>
      <c r="G771" t="s">
        <v>10</v>
      </c>
      <c r="H771">
        <v>2350</v>
      </c>
      <c r="I771" t="s">
        <v>11</v>
      </c>
      <c r="J771" t="s">
        <v>68</v>
      </c>
      <c r="K771" t="s">
        <v>154</v>
      </c>
      <c r="L771" t="s">
        <v>14</v>
      </c>
      <c r="M771" s="5">
        <v>23.16</v>
      </c>
    </row>
    <row r="772" spans="1:13" x14ac:dyDescent="0.2">
      <c r="A772" s="2">
        <v>45635</v>
      </c>
      <c r="B772" s="3">
        <f t="shared" si="38"/>
        <v>2025</v>
      </c>
      <c r="C772" t="str">
        <f t="shared" si="36"/>
        <v>2024-2025</v>
      </c>
      <c r="D772" t="s">
        <v>147</v>
      </c>
      <c r="E772" t="s">
        <v>34</v>
      </c>
      <c r="F772" t="str">
        <f t="shared" si="37"/>
        <v>Queensland</v>
      </c>
      <c r="G772" t="s">
        <v>35</v>
      </c>
      <c r="H772">
        <v>4802</v>
      </c>
      <c r="I772" t="s">
        <v>11</v>
      </c>
      <c r="J772" t="s">
        <v>36</v>
      </c>
      <c r="K772" t="s">
        <v>19</v>
      </c>
      <c r="L772" t="s">
        <v>23</v>
      </c>
      <c r="M772" s="5">
        <v>23.18</v>
      </c>
    </row>
    <row r="773" spans="1:13" x14ac:dyDescent="0.2">
      <c r="A773" s="2">
        <v>45181</v>
      </c>
      <c r="B773" s="3">
        <f t="shared" si="38"/>
        <v>2024</v>
      </c>
      <c r="C773" t="str">
        <f t="shared" si="36"/>
        <v>2023-2024</v>
      </c>
      <c r="D773" t="s">
        <v>148</v>
      </c>
      <c r="E773" t="s">
        <v>97</v>
      </c>
      <c r="F773" t="str">
        <f t="shared" si="37"/>
        <v>Tasmania</v>
      </c>
      <c r="G773" t="s">
        <v>70</v>
      </c>
      <c r="H773">
        <v>7250</v>
      </c>
      <c r="I773" t="s">
        <v>11</v>
      </c>
      <c r="J773" t="s">
        <v>71</v>
      </c>
      <c r="K773" t="s">
        <v>153</v>
      </c>
      <c r="L773" t="s">
        <v>16</v>
      </c>
      <c r="M773" s="5">
        <v>23.38</v>
      </c>
    </row>
    <row r="774" spans="1:13" x14ac:dyDescent="0.2">
      <c r="A774" s="2">
        <v>45028</v>
      </c>
      <c r="B774" s="3">
        <f t="shared" si="38"/>
        <v>2023</v>
      </c>
      <c r="C774" t="str">
        <f t="shared" si="36"/>
        <v>2022-2023</v>
      </c>
      <c r="D774" t="s">
        <v>148</v>
      </c>
      <c r="E774" t="s">
        <v>145</v>
      </c>
      <c r="F774" t="str">
        <f t="shared" si="37"/>
        <v>New South Wales</v>
      </c>
      <c r="G774" t="s">
        <v>10</v>
      </c>
      <c r="H774">
        <v>2101</v>
      </c>
      <c r="I774" t="s">
        <v>11</v>
      </c>
      <c r="J774" t="s">
        <v>27</v>
      </c>
      <c r="K774" t="s">
        <v>150</v>
      </c>
      <c r="L774" t="s">
        <v>18</v>
      </c>
      <c r="M774" s="5">
        <v>23.39</v>
      </c>
    </row>
    <row r="775" spans="1:13" x14ac:dyDescent="0.2">
      <c r="A775" s="2">
        <v>45464</v>
      </c>
      <c r="B775" s="3">
        <f t="shared" si="38"/>
        <v>2024</v>
      </c>
      <c r="C775" t="str">
        <f t="shared" si="36"/>
        <v>2023-2024</v>
      </c>
      <c r="D775" t="s">
        <v>147</v>
      </c>
      <c r="E775" t="s">
        <v>123</v>
      </c>
      <c r="F775" t="str">
        <f t="shared" si="37"/>
        <v>Western Australia</v>
      </c>
      <c r="G775" t="s">
        <v>48</v>
      </c>
      <c r="H775">
        <v>6109</v>
      </c>
      <c r="I775" t="s">
        <v>11</v>
      </c>
      <c r="J775" t="s">
        <v>94</v>
      </c>
      <c r="K775" t="s">
        <v>19</v>
      </c>
      <c r="L775" t="s">
        <v>23</v>
      </c>
      <c r="M775" s="5">
        <v>23.490000000000002</v>
      </c>
    </row>
    <row r="776" spans="1:13" x14ac:dyDescent="0.2">
      <c r="A776" s="2">
        <v>45498</v>
      </c>
      <c r="B776" s="3">
        <f t="shared" si="38"/>
        <v>2025</v>
      </c>
      <c r="C776" t="str">
        <f t="shared" si="36"/>
        <v>2024-2025</v>
      </c>
      <c r="D776" t="s">
        <v>148</v>
      </c>
      <c r="E776" t="s">
        <v>114</v>
      </c>
      <c r="F776" t="str">
        <f t="shared" si="37"/>
        <v>Victoria</v>
      </c>
      <c r="G776" t="s">
        <v>45</v>
      </c>
      <c r="H776">
        <v>3551</v>
      </c>
      <c r="I776" t="s">
        <v>11</v>
      </c>
      <c r="J776" t="s">
        <v>60</v>
      </c>
      <c r="K776" t="s">
        <v>156</v>
      </c>
      <c r="L776" t="s">
        <v>17</v>
      </c>
      <c r="M776" s="5">
        <v>23.76</v>
      </c>
    </row>
    <row r="777" spans="1:13" x14ac:dyDescent="0.2">
      <c r="A777" s="2">
        <v>45161</v>
      </c>
      <c r="B777" s="3">
        <f t="shared" si="38"/>
        <v>2024</v>
      </c>
      <c r="C777" t="str">
        <f t="shared" si="36"/>
        <v>2023-2024</v>
      </c>
      <c r="D777" t="s">
        <v>147</v>
      </c>
      <c r="E777" t="s">
        <v>123</v>
      </c>
      <c r="F777" t="str">
        <f t="shared" si="37"/>
        <v>Western Australia</v>
      </c>
      <c r="G777" t="s">
        <v>48</v>
      </c>
      <c r="H777">
        <v>6109</v>
      </c>
      <c r="I777" t="s">
        <v>11</v>
      </c>
      <c r="J777" t="s">
        <v>94</v>
      </c>
      <c r="K777" t="s">
        <v>156</v>
      </c>
      <c r="L777" t="s">
        <v>17</v>
      </c>
      <c r="M777" s="5">
        <v>23.89</v>
      </c>
    </row>
    <row r="778" spans="1:13" x14ac:dyDescent="0.2">
      <c r="A778" s="2">
        <v>45611</v>
      </c>
      <c r="B778" s="3">
        <f t="shared" si="38"/>
        <v>2025</v>
      </c>
      <c r="C778" t="str">
        <f t="shared" si="36"/>
        <v>2024-2025</v>
      </c>
      <c r="D778" t="s">
        <v>147</v>
      </c>
      <c r="E778" t="s">
        <v>78</v>
      </c>
      <c r="F778" t="str">
        <f t="shared" si="37"/>
        <v>New South Wales</v>
      </c>
      <c r="G778" t="s">
        <v>10</v>
      </c>
      <c r="H778">
        <v>2350</v>
      </c>
      <c r="I778" t="s">
        <v>11</v>
      </c>
      <c r="J778" t="s">
        <v>68</v>
      </c>
      <c r="K778" t="s">
        <v>157</v>
      </c>
      <c r="L778" t="s">
        <v>22</v>
      </c>
      <c r="M778" s="5">
        <v>23.9</v>
      </c>
    </row>
    <row r="779" spans="1:13" x14ac:dyDescent="0.2">
      <c r="A779" s="2">
        <v>44960</v>
      </c>
      <c r="B779" s="3">
        <f t="shared" si="38"/>
        <v>2023</v>
      </c>
      <c r="C779" t="str">
        <f t="shared" si="36"/>
        <v>2022-2023</v>
      </c>
      <c r="D779" t="s">
        <v>147</v>
      </c>
      <c r="E779" t="s">
        <v>118</v>
      </c>
      <c r="F779" t="str">
        <f t="shared" si="37"/>
        <v>New South Wales</v>
      </c>
      <c r="G779" t="s">
        <v>10</v>
      </c>
      <c r="H779">
        <v>2158</v>
      </c>
      <c r="I779" t="s">
        <v>11</v>
      </c>
      <c r="J779" t="s">
        <v>27</v>
      </c>
      <c r="K779" t="s">
        <v>156</v>
      </c>
      <c r="L779" t="s">
        <v>17</v>
      </c>
      <c r="M779" s="5">
        <v>23.92</v>
      </c>
    </row>
    <row r="780" spans="1:13" x14ac:dyDescent="0.2">
      <c r="A780" s="2">
        <v>45008</v>
      </c>
      <c r="B780" s="3">
        <f t="shared" si="38"/>
        <v>2023</v>
      </c>
      <c r="C780" t="str">
        <f t="shared" si="36"/>
        <v>2022-2023</v>
      </c>
      <c r="D780" t="s">
        <v>147</v>
      </c>
      <c r="E780" t="s">
        <v>111</v>
      </c>
      <c r="F780" t="str">
        <f t="shared" si="37"/>
        <v>New South Wales</v>
      </c>
      <c r="G780" t="s">
        <v>10</v>
      </c>
      <c r="H780">
        <v>2120</v>
      </c>
      <c r="I780" t="s">
        <v>11</v>
      </c>
      <c r="J780" t="s">
        <v>27</v>
      </c>
      <c r="K780" t="s">
        <v>156</v>
      </c>
      <c r="L780" t="s">
        <v>17</v>
      </c>
      <c r="M780" s="5">
        <v>23.92</v>
      </c>
    </row>
    <row r="781" spans="1:13" x14ac:dyDescent="0.2">
      <c r="A781" s="2">
        <v>44927</v>
      </c>
      <c r="B781" s="3">
        <f t="shared" si="38"/>
        <v>2023</v>
      </c>
      <c r="C781" t="str">
        <f t="shared" si="36"/>
        <v>2022-2023</v>
      </c>
      <c r="D781" t="s">
        <v>147</v>
      </c>
      <c r="E781" t="s">
        <v>59</v>
      </c>
      <c r="F781" t="str">
        <f t="shared" si="37"/>
        <v>Victoria</v>
      </c>
      <c r="G781" t="s">
        <v>45</v>
      </c>
      <c r="H781">
        <v>3280</v>
      </c>
      <c r="I781" t="s">
        <v>11</v>
      </c>
      <c r="J781" t="s">
        <v>60</v>
      </c>
      <c r="K781" t="s">
        <v>19</v>
      </c>
      <c r="L781" t="s">
        <v>23</v>
      </c>
      <c r="M781" s="5">
        <v>23.92</v>
      </c>
    </row>
    <row r="782" spans="1:13" x14ac:dyDescent="0.2">
      <c r="A782" s="2">
        <v>45433</v>
      </c>
      <c r="B782" s="3">
        <f t="shared" si="38"/>
        <v>2024</v>
      </c>
      <c r="C782" t="str">
        <f t="shared" si="36"/>
        <v>2023-2024</v>
      </c>
      <c r="D782" t="s">
        <v>147</v>
      </c>
      <c r="E782" t="s">
        <v>79</v>
      </c>
      <c r="F782" t="str">
        <f t="shared" si="37"/>
        <v>Australian Capital Territory</v>
      </c>
      <c r="G782" t="s">
        <v>80</v>
      </c>
      <c r="H782">
        <v>2617</v>
      </c>
      <c r="I782" t="s">
        <v>11</v>
      </c>
      <c r="J782" t="s">
        <v>58</v>
      </c>
      <c r="K782" t="s">
        <v>157</v>
      </c>
      <c r="L782" t="s">
        <v>22</v>
      </c>
      <c r="M782" s="5">
        <v>23.94</v>
      </c>
    </row>
    <row r="783" spans="1:13" x14ac:dyDescent="0.2">
      <c r="A783" s="2">
        <v>45534</v>
      </c>
      <c r="B783" s="3">
        <f t="shared" si="38"/>
        <v>2025</v>
      </c>
      <c r="C783" t="str">
        <f t="shared" si="36"/>
        <v>2024-2025</v>
      </c>
      <c r="D783" t="s">
        <v>147</v>
      </c>
      <c r="E783" t="s">
        <v>140</v>
      </c>
      <c r="F783" t="str">
        <f t="shared" si="37"/>
        <v>Tasmania</v>
      </c>
      <c r="G783" t="s">
        <v>70</v>
      </c>
      <c r="H783">
        <v>7320</v>
      </c>
      <c r="I783" t="s">
        <v>11</v>
      </c>
      <c r="J783" t="s">
        <v>71</v>
      </c>
      <c r="K783" t="s">
        <v>150</v>
      </c>
      <c r="L783" t="s">
        <v>18</v>
      </c>
      <c r="M783" s="5">
        <v>23.94</v>
      </c>
    </row>
    <row r="784" spans="1:13" x14ac:dyDescent="0.2">
      <c r="A784" s="2">
        <v>44995</v>
      </c>
      <c r="B784" s="3">
        <f t="shared" si="38"/>
        <v>2023</v>
      </c>
      <c r="C784" t="str">
        <f t="shared" si="36"/>
        <v>2022-2023</v>
      </c>
      <c r="D784" t="s">
        <v>148</v>
      </c>
      <c r="E784" t="s">
        <v>126</v>
      </c>
      <c r="F784" t="str">
        <f t="shared" si="37"/>
        <v>Queensland</v>
      </c>
      <c r="G784" t="s">
        <v>35</v>
      </c>
      <c r="H784">
        <v>4551</v>
      </c>
      <c r="I784" t="s">
        <v>11</v>
      </c>
      <c r="J784" t="s">
        <v>120</v>
      </c>
      <c r="K784" t="s">
        <v>156</v>
      </c>
      <c r="L784" t="s">
        <v>17</v>
      </c>
      <c r="M784" s="5">
        <v>23.94</v>
      </c>
    </row>
    <row r="785" spans="1:13" x14ac:dyDescent="0.2">
      <c r="A785" s="2">
        <v>45279</v>
      </c>
      <c r="B785" s="3">
        <f t="shared" si="38"/>
        <v>2024</v>
      </c>
      <c r="C785" t="str">
        <f t="shared" si="36"/>
        <v>2023-2024</v>
      </c>
      <c r="D785" t="s">
        <v>148</v>
      </c>
      <c r="E785" t="s">
        <v>99</v>
      </c>
      <c r="F785" t="str">
        <f t="shared" si="37"/>
        <v>Victoria</v>
      </c>
      <c r="G785" t="s">
        <v>45</v>
      </c>
      <c r="H785">
        <v>3148</v>
      </c>
      <c r="I785" t="s">
        <v>11</v>
      </c>
      <c r="J785" t="s">
        <v>63</v>
      </c>
      <c r="K785" t="s">
        <v>19</v>
      </c>
      <c r="L785" t="s">
        <v>23</v>
      </c>
      <c r="M785" s="5">
        <v>23.94</v>
      </c>
    </row>
    <row r="786" spans="1:13" x14ac:dyDescent="0.2">
      <c r="A786" s="2">
        <v>45484</v>
      </c>
      <c r="B786" s="3">
        <f t="shared" si="38"/>
        <v>2025</v>
      </c>
      <c r="C786" t="str">
        <f t="shared" si="36"/>
        <v>2024-2025</v>
      </c>
      <c r="D786" t="s">
        <v>147</v>
      </c>
      <c r="E786" t="s">
        <v>128</v>
      </c>
      <c r="F786" t="str">
        <f t="shared" si="37"/>
        <v>Western Australia</v>
      </c>
      <c r="G786" t="s">
        <v>48</v>
      </c>
      <c r="H786">
        <v>6027</v>
      </c>
      <c r="I786" t="s">
        <v>11</v>
      </c>
      <c r="J786" t="s">
        <v>49</v>
      </c>
      <c r="K786" t="s">
        <v>150</v>
      </c>
      <c r="L786" t="s">
        <v>18</v>
      </c>
      <c r="M786" s="5">
        <v>23.94</v>
      </c>
    </row>
    <row r="787" spans="1:13" x14ac:dyDescent="0.2">
      <c r="A787" s="2">
        <v>45350</v>
      </c>
      <c r="B787" s="3">
        <f t="shared" si="38"/>
        <v>2024</v>
      </c>
      <c r="C787" t="str">
        <f t="shared" si="36"/>
        <v>2023-2024</v>
      </c>
      <c r="D787" t="s">
        <v>148</v>
      </c>
      <c r="E787" t="s">
        <v>109</v>
      </c>
      <c r="F787" t="str">
        <f t="shared" si="37"/>
        <v>New South Wales</v>
      </c>
      <c r="G787" t="s">
        <v>10</v>
      </c>
      <c r="H787">
        <v>2480</v>
      </c>
      <c r="I787" t="s">
        <v>11</v>
      </c>
      <c r="J787" t="s">
        <v>68</v>
      </c>
      <c r="K787" t="s">
        <v>150</v>
      </c>
      <c r="L787" t="s">
        <v>18</v>
      </c>
      <c r="M787" s="5">
        <v>23.94</v>
      </c>
    </row>
    <row r="788" spans="1:13" x14ac:dyDescent="0.2">
      <c r="A788" s="2">
        <v>45070</v>
      </c>
      <c r="B788" s="3">
        <f t="shared" si="38"/>
        <v>2023</v>
      </c>
      <c r="C788" t="str">
        <f t="shared" si="36"/>
        <v>2022-2023</v>
      </c>
      <c r="D788" t="s">
        <v>148</v>
      </c>
      <c r="E788" t="s">
        <v>123</v>
      </c>
      <c r="F788" t="str">
        <f t="shared" si="37"/>
        <v>Western Australia</v>
      </c>
      <c r="G788" t="s">
        <v>48</v>
      </c>
      <c r="H788">
        <v>6109</v>
      </c>
      <c r="I788" t="s">
        <v>11</v>
      </c>
      <c r="J788" t="s">
        <v>94</v>
      </c>
      <c r="K788" t="s">
        <v>155</v>
      </c>
      <c r="L788" t="s">
        <v>20</v>
      </c>
      <c r="M788" s="5">
        <v>23.94</v>
      </c>
    </row>
    <row r="789" spans="1:13" x14ac:dyDescent="0.2">
      <c r="A789" s="2">
        <v>45406</v>
      </c>
      <c r="B789" s="3">
        <f t="shared" si="38"/>
        <v>2024</v>
      </c>
      <c r="C789" t="str">
        <f t="shared" si="36"/>
        <v>2023-2024</v>
      </c>
      <c r="D789" t="s">
        <v>147</v>
      </c>
      <c r="E789" t="s">
        <v>9</v>
      </c>
      <c r="F789" t="str">
        <f t="shared" si="37"/>
        <v>New South Wales</v>
      </c>
      <c r="G789" t="s">
        <v>10</v>
      </c>
      <c r="H789">
        <v>2067</v>
      </c>
      <c r="I789" t="s">
        <v>11</v>
      </c>
      <c r="J789" t="s">
        <v>12</v>
      </c>
      <c r="K789" t="s">
        <v>154</v>
      </c>
      <c r="L789" t="s">
        <v>14</v>
      </c>
      <c r="M789" s="5">
        <v>23.96</v>
      </c>
    </row>
    <row r="790" spans="1:13" x14ac:dyDescent="0.2">
      <c r="A790" s="2">
        <v>45060</v>
      </c>
      <c r="B790" s="3">
        <f t="shared" si="38"/>
        <v>2023</v>
      </c>
      <c r="C790" t="str">
        <f t="shared" si="36"/>
        <v>2022-2023</v>
      </c>
      <c r="D790" t="s">
        <v>147</v>
      </c>
      <c r="E790" t="s">
        <v>28</v>
      </c>
      <c r="F790" t="str">
        <f t="shared" si="37"/>
        <v>Northern Territory</v>
      </c>
      <c r="G790" t="s">
        <v>29</v>
      </c>
      <c r="H790">
        <v>800</v>
      </c>
      <c r="I790" t="s">
        <v>11</v>
      </c>
      <c r="J790" t="s">
        <v>30</v>
      </c>
      <c r="K790" t="s">
        <v>19</v>
      </c>
      <c r="L790" t="s">
        <v>23</v>
      </c>
      <c r="M790" s="5">
        <v>23.96</v>
      </c>
    </row>
    <row r="791" spans="1:13" x14ac:dyDescent="0.2">
      <c r="A791" s="2">
        <v>45148</v>
      </c>
      <c r="B791" s="3">
        <f t="shared" si="38"/>
        <v>2024</v>
      </c>
      <c r="C791" t="str">
        <f t="shared" si="36"/>
        <v>2023-2024</v>
      </c>
      <c r="D791" t="s">
        <v>148</v>
      </c>
      <c r="E791" t="s">
        <v>114</v>
      </c>
      <c r="F791" t="str">
        <f t="shared" si="37"/>
        <v>Victoria</v>
      </c>
      <c r="G791" t="s">
        <v>45</v>
      </c>
      <c r="H791">
        <v>3551</v>
      </c>
      <c r="I791" t="s">
        <v>11</v>
      </c>
      <c r="J791" t="s">
        <v>60</v>
      </c>
      <c r="K791" t="s">
        <v>155</v>
      </c>
      <c r="L791" t="s">
        <v>20</v>
      </c>
      <c r="M791" s="5">
        <v>23.96</v>
      </c>
    </row>
    <row r="792" spans="1:13" x14ac:dyDescent="0.2">
      <c r="A792" s="2">
        <v>45612</v>
      </c>
      <c r="B792" s="3">
        <f t="shared" si="38"/>
        <v>2025</v>
      </c>
      <c r="C792" t="str">
        <f t="shared" si="36"/>
        <v>2024-2025</v>
      </c>
      <c r="D792" t="s">
        <v>147</v>
      </c>
      <c r="E792" t="s">
        <v>89</v>
      </c>
      <c r="F792" t="str">
        <f t="shared" si="37"/>
        <v>Queensland</v>
      </c>
      <c r="G792" t="s">
        <v>35</v>
      </c>
      <c r="H792">
        <v>4655</v>
      </c>
      <c r="I792" t="s">
        <v>11</v>
      </c>
      <c r="J792" t="s">
        <v>51</v>
      </c>
      <c r="K792" t="s">
        <v>150</v>
      </c>
      <c r="L792" t="s">
        <v>18</v>
      </c>
      <c r="M792" s="5">
        <v>23.96</v>
      </c>
    </row>
    <row r="793" spans="1:13" x14ac:dyDescent="0.2">
      <c r="A793" s="2">
        <v>45553</v>
      </c>
      <c r="B793" s="3">
        <f t="shared" si="38"/>
        <v>2025</v>
      </c>
      <c r="C793" t="str">
        <f t="shared" si="36"/>
        <v>2024-2025</v>
      </c>
      <c r="D793" t="s">
        <v>147</v>
      </c>
      <c r="E793" t="s">
        <v>134</v>
      </c>
      <c r="F793" t="str">
        <f t="shared" si="37"/>
        <v>Queensland</v>
      </c>
      <c r="G793" t="s">
        <v>35</v>
      </c>
      <c r="H793">
        <v>4825</v>
      </c>
      <c r="I793" t="s">
        <v>11</v>
      </c>
      <c r="J793" t="s">
        <v>36</v>
      </c>
      <c r="K793" t="s">
        <v>149</v>
      </c>
      <c r="L793" t="s">
        <v>15</v>
      </c>
      <c r="M793" s="5">
        <v>23.96</v>
      </c>
    </row>
    <row r="794" spans="1:13" x14ac:dyDescent="0.2">
      <c r="A794" s="2">
        <v>45239</v>
      </c>
      <c r="B794" s="3">
        <f t="shared" si="38"/>
        <v>2024</v>
      </c>
      <c r="C794" t="str">
        <f t="shared" si="36"/>
        <v>2023-2024</v>
      </c>
      <c r="D794" t="s">
        <v>147</v>
      </c>
      <c r="E794" t="s">
        <v>31</v>
      </c>
      <c r="F794" t="str">
        <f t="shared" si="37"/>
        <v>South Australia</v>
      </c>
      <c r="G794" t="s">
        <v>32</v>
      </c>
      <c r="H794">
        <v>5168</v>
      </c>
      <c r="I794" t="s">
        <v>11</v>
      </c>
      <c r="J794" t="s">
        <v>33</v>
      </c>
      <c r="K794" t="s">
        <v>156</v>
      </c>
      <c r="L794" t="s">
        <v>17</v>
      </c>
      <c r="M794" s="5">
        <v>23.96</v>
      </c>
    </row>
    <row r="795" spans="1:13" x14ac:dyDescent="0.2">
      <c r="A795" s="2">
        <v>45217</v>
      </c>
      <c r="B795" s="3">
        <f t="shared" si="38"/>
        <v>2024</v>
      </c>
      <c r="C795" t="str">
        <f t="shared" si="36"/>
        <v>2023-2024</v>
      </c>
      <c r="D795" t="s">
        <v>148</v>
      </c>
      <c r="E795" t="s">
        <v>90</v>
      </c>
      <c r="F795" t="str">
        <f t="shared" si="37"/>
        <v>Victoria</v>
      </c>
      <c r="G795" t="s">
        <v>45</v>
      </c>
      <c r="H795">
        <v>3179</v>
      </c>
      <c r="I795" t="s">
        <v>11</v>
      </c>
      <c r="J795" t="s">
        <v>63</v>
      </c>
      <c r="K795" t="s">
        <v>153</v>
      </c>
      <c r="L795" t="s">
        <v>16</v>
      </c>
      <c r="M795" s="5">
        <v>23.96</v>
      </c>
    </row>
    <row r="796" spans="1:13" x14ac:dyDescent="0.2">
      <c r="A796" s="2">
        <v>45092</v>
      </c>
      <c r="B796" s="3">
        <f t="shared" si="38"/>
        <v>2023</v>
      </c>
      <c r="C796" t="str">
        <f t="shared" si="36"/>
        <v>2022-2023</v>
      </c>
      <c r="D796" t="s">
        <v>147</v>
      </c>
      <c r="E796" t="s">
        <v>98</v>
      </c>
      <c r="F796" t="str">
        <f t="shared" si="37"/>
        <v>Victoria</v>
      </c>
      <c r="G796" t="s">
        <v>45</v>
      </c>
      <c r="H796">
        <v>3429</v>
      </c>
      <c r="I796" t="s">
        <v>11</v>
      </c>
      <c r="J796" t="s">
        <v>60</v>
      </c>
      <c r="K796" t="s">
        <v>153</v>
      </c>
      <c r="L796" t="s">
        <v>16</v>
      </c>
      <c r="M796" s="5">
        <v>23.96</v>
      </c>
    </row>
    <row r="797" spans="1:13" x14ac:dyDescent="0.2">
      <c r="A797" s="2">
        <v>45213</v>
      </c>
      <c r="B797" s="3">
        <f t="shared" si="38"/>
        <v>2024</v>
      </c>
      <c r="C797" t="str">
        <f t="shared" si="36"/>
        <v>2023-2024</v>
      </c>
      <c r="D797" t="s">
        <v>147</v>
      </c>
      <c r="E797" t="s">
        <v>82</v>
      </c>
      <c r="F797" t="str">
        <f t="shared" si="37"/>
        <v>Queensland</v>
      </c>
      <c r="G797" t="s">
        <v>35</v>
      </c>
      <c r="H797">
        <v>4012</v>
      </c>
      <c r="I797" t="s">
        <v>11</v>
      </c>
      <c r="J797" t="s">
        <v>43</v>
      </c>
      <c r="K797" t="s">
        <v>19</v>
      </c>
      <c r="L797" t="s">
        <v>23</v>
      </c>
      <c r="M797" s="5">
        <v>23.96</v>
      </c>
    </row>
    <row r="798" spans="1:13" x14ac:dyDescent="0.2">
      <c r="A798" s="2">
        <v>45606</v>
      </c>
      <c r="B798" s="3">
        <f t="shared" si="38"/>
        <v>2025</v>
      </c>
      <c r="C798" t="str">
        <f t="shared" si="36"/>
        <v>2024-2025</v>
      </c>
      <c r="D798" t="s">
        <v>147</v>
      </c>
      <c r="E798" t="s">
        <v>88</v>
      </c>
      <c r="F798" t="str">
        <f t="shared" si="37"/>
        <v>South Australia</v>
      </c>
      <c r="G798" t="s">
        <v>32</v>
      </c>
      <c r="H798">
        <v>5011</v>
      </c>
      <c r="I798" t="s">
        <v>11</v>
      </c>
      <c r="J798" t="s">
        <v>33</v>
      </c>
      <c r="K798" t="s">
        <v>19</v>
      </c>
      <c r="L798" t="s">
        <v>23</v>
      </c>
      <c r="M798" s="5">
        <v>23.96</v>
      </c>
    </row>
    <row r="799" spans="1:13" x14ac:dyDescent="0.2">
      <c r="A799" s="2">
        <v>45428</v>
      </c>
      <c r="B799" s="3">
        <f t="shared" si="38"/>
        <v>2024</v>
      </c>
      <c r="C799" t="str">
        <f t="shared" si="36"/>
        <v>2023-2024</v>
      </c>
      <c r="D799" t="s">
        <v>147</v>
      </c>
      <c r="E799" t="s">
        <v>146</v>
      </c>
      <c r="F799" t="str">
        <f t="shared" si="37"/>
        <v>Victoria</v>
      </c>
      <c r="G799" t="s">
        <v>45</v>
      </c>
      <c r="H799">
        <v>3353</v>
      </c>
      <c r="I799" t="s">
        <v>11</v>
      </c>
      <c r="J799" t="s">
        <v>60</v>
      </c>
      <c r="K799" t="s">
        <v>151</v>
      </c>
      <c r="L799" t="s">
        <v>21</v>
      </c>
      <c r="M799" s="5">
        <v>23.97</v>
      </c>
    </row>
    <row r="800" spans="1:13" x14ac:dyDescent="0.2">
      <c r="A800" s="2">
        <v>45320</v>
      </c>
      <c r="B800" s="3">
        <f t="shared" si="38"/>
        <v>2024</v>
      </c>
      <c r="C800" t="str">
        <f t="shared" si="36"/>
        <v>2023-2024</v>
      </c>
      <c r="D800" t="s">
        <v>148</v>
      </c>
      <c r="E800" t="s">
        <v>101</v>
      </c>
      <c r="F800" t="str">
        <f t="shared" si="37"/>
        <v>Victoria</v>
      </c>
      <c r="G800" t="s">
        <v>45</v>
      </c>
      <c r="H800">
        <v>3131</v>
      </c>
      <c r="I800" t="s">
        <v>11</v>
      </c>
      <c r="J800" t="s">
        <v>63</v>
      </c>
      <c r="K800" t="s">
        <v>153</v>
      </c>
      <c r="L800" t="s">
        <v>16</v>
      </c>
      <c r="M800" s="5">
        <v>23.97</v>
      </c>
    </row>
    <row r="801" spans="1:13" x14ac:dyDescent="0.2">
      <c r="A801" s="2">
        <v>45429</v>
      </c>
      <c r="B801" s="3">
        <f t="shared" si="38"/>
        <v>2024</v>
      </c>
      <c r="C801" t="str">
        <f t="shared" si="36"/>
        <v>2023-2024</v>
      </c>
      <c r="D801" t="s">
        <v>147</v>
      </c>
      <c r="E801" t="s">
        <v>56</v>
      </c>
      <c r="F801" t="str">
        <f t="shared" si="37"/>
        <v>Northern Territory</v>
      </c>
      <c r="G801" t="s">
        <v>29</v>
      </c>
      <c r="H801">
        <v>870</v>
      </c>
      <c r="I801" t="s">
        <v>11</v>
      </c>
      <c r="J801" t="s">
        <v>30</v>
      </c>
      <c r="K801" t="s">
        <v>154</v>
      </c>
      <c r="L801" t="s">
        <v>14</v>
      </c>
      <c r="M801" s="5">
        <v>23.98</v>
      </c>
    </row>
    <row r="802" spans="1:13" x14ac:dyDescent="0.2">
      <c r="A802" s="2">
        <v>45629</v>
      </c>
      <c r="B802" s="3">
        <f t="shared" si="38"/>
        <v>2025</v>
      </c>
      <c r="C802" t="str">
        <f t="shared" si="36"/>
        <v>2024-2025</v>
      </c>
      <c r="D802" t="s">
        <v>147</v>
      </c>
      <c r="E802" t="s">
        <v>144</v>
      </c>
      <c r="F802" t="str">
        <f t="shared" si="37"/>
        <v>Queensland</v>
      </c>
      <c r="G802" t="s">
        <v>35</v>
      </c>
      <c r="H802">
        <v>4566</v>
      </c>
      <c r="I802" t="s">
        <v>11</v>
      </c>
      <c r="J802" t="s">
        <v>120</v>
      </c>
      <c r="K802" t="s">
        <v>152</v>
      </c>
      <c r="L802" t="s">
        <v>13</v>
      </c>
      <c r="M802" s="5">
        <v>23.990000000000002</v>
      </c>
    </row>
    <row r="803" spans="1:13" x14ac:dyDescent="0.2">
      <c r="A803" s="2">
        <v>44971</v>
      </c>
      <c r="B803" s="3">
        <f t="shared" si="38"/>
        <v>2023</v>
      </c>
      <c r="C803" t="str">
        <f t="shared" si="36"/>
        <v>2022-2023</v>
      </c>
      <c r="D803" t="s">
        <v>147</v>
      </c>
      <c r="E803" t="s">
        <v>121</v>
      </c>
      <c r="F803" t="str">
        <f t="shared" si="37"/>
        <v>Queensland</v>
      </c>
      <c r="G803" t="s">
        <v>35</v>
      </c>
      <c r="H803">
        <v>4700</v>
      </c>
      <c r="I803" t="s">
        <v>11</v>
      </c>
      <c r="J803" t="s">
        <v>51</v>
      </c>
      <c r="K803" t="s">
        <v>154</v>
      </c>
      <c r="L803" t="s">
        <v>14</v>
      </c>
      <c r="M803" s="5">
        <v>23.990000000000002</v>
      </c>
    </row>
    <row r="804" spans="1:13" x14ac:dyDescent="0.2">
      <c r="A804" s="2">
        <v>45090</v>
      </c>
      <c r="B804" s="3">
        <f t="shared" si="38"/>
        <v>2023</v>
      </c>
      <c r="C804" t="str">
        <f t="shared" si="36"/>
        <v>2022-2023</v>
      </c>
      <c r="D804" t="s">
        <v>148</v>
      </c>
      <c r="E804" t="s">
        <v>114</v>
      </c>
      <c r="F804" t="str">
        <f t="shared" si="37"/>
        <v>Victoria</v>
      </c>
      <c r="G804" t="s">
        <v>45</v>
      </c>
      <c r="H804">
        <v>3551</v>
      </c>
      <c r="I804" t="s">
        <v>11</v>
      </c>
      <c r="J804" t="s">
        <v>60</v>
      </c>
      <c r="K804" t="s">
        <v>151</v>
      </c>
      <c r="L804" t="s">
        <v>21</v>
      </c>
      <c r="M804" s="5">
        <v>24.04</v>
      </c>
    </row>
    <row r="805" spans="1:13" x14ac:dyDescent="0.2">
      <c r="A805" s="2">
        <v>45159</v>
      </c>
      <c r="B805" s="3">
        <f t="shared" si="38"/>
        <v>2024</v>
      </c>
      <c r="C805" t="str">
        <f t="shared" si="36"/>
        <v>2023-2024</v>
      </c>
      <c r="D805" t="s">
        <v>148</v>
      </c>
      <c r="E805" t="s">
        <v>141</v>
      </c>
      <c r="F805" t="str">
        <f t="shared" si="37"/>
        <v>Western Australia</v>
      </c>
      <c r="G805" t="s">
        <v>48</v>
      </c>
      <c r="H805">
        <v>6052</v>
      </c>
      <c r="I805" t="s">
        <v>11</v>
      </c>
      <c r="J805" t="s">
        <v>49</v>
      </c>
      <c r="K805" t="s">
        <v>155</v>
      </c>
      <c r="L805" t="s">
        <v>20</v>
      </c>
      <c r="M805" s="5">
        <v>24.08</v>
      </c>
    </row>
    <row r="806" spans="1:13" x14ac:dyDescent="0.2">
      <c r="A806" s="2">
        <v>45145</v>
      </c>
      <c r="B806" s="3">
        <f t="shared" si="38"/>
        <v>2024</v>
      </c>
      <c r="C806" t="str">
        <f t="shared" si="36"/>
        <v>2023-2024</v>
      </c>
      <c r="D806" t="s">
        <v>148</v>
      </c>
      <c r="E806" t="s">
        <v>93</v>
      </c>
      <c r="F806" t="str">
        <f t="shared" si="37"/>
        <v>Western Australia</v>
      </c>
      <c r="G806" t="s">
        <v>48</v>
      </c>
      <c r="H806">
        <v>6112</v>
      </c>
      <c r="I806" t="s">
        <v>11</v>
      </c>
      <c r="J806" t="s">
        <v>94</v>
      </c>
      <c r="K806" t="s">
        <v>154</v>
      </c>
      <c r="L806" t="s">
        <v>14</v>
      </c>
      <c r="M806" s="5">
        <v>24.42</v>
      </c>
    </row>
    <row r="807" spans="1:13" x14ac:dyDescent="0.2">
      <c r="A807" s="2">
        <v>45656</v>
      </c>
      <c r="B807" s="3">
        <f t="shared" si="38"/>
        <v>2025</v>
      </c>
      <c r="C807" t="str">
        <f t="shared" si="36"/>
        <v>2024-2025</v>
      </c>
      <c r="D807" t="s">
        <v>147</v>
      </c>
      <c r="E807" t="s">
        <v>128</v>
      </c>
      <c r="F807" t="str">
        <f t="shared" si="37"/>
        <v>Western Australia</v>
      </c>
      <c r="G807" t="s">
        <v>48</v>
      </c>
      <c r="H807">
        <v>6027</v>
      </c>
      <c r="I807" t="s">
        <v>11</v>
      </c>
      <c r="J807" t="s">
        <v>49</v>
      </c>
      <c r="K807" t="s">
        <v>152</v>
      </c>
      <c r="L807" t="s">
        <v>13</v>
      </c>
      <c r="M807" s="5">
        <v>24.439999999999998</v>
      </c>
    </row>
    <row r="808" spans="1:13" x14ac:dyDescent="0.2">
      <c r="A808" s="2">
        <v>44971</v>
      </c>
      <c r="B808" s="3">
        <f t="shared" si="38"/>
        <v>2023</v>
      </c>
      <c r="C808" t="str">
        <f t="shared" si="36"/>
        <v>2022-2023</v>
      </c>
      <c r="D808" t="s">
        <v>147</v>
      </c>
      <c r="E808" t="s">
        <v>52</v>
      </c>
      <c r="F808" t="str">
        <f t="shared" si="37"/>
        <v>Victoria</v>
      </c>
      <c r="G808" t="s">
        <v>45</v>
      </c>
      <c r="H808">
        <v>3030</v>
      </c>
      <c r="I808" t="s">
        <v>11</v>
      </c>
      <c r="J808" t="s">
        <v>46</v>
      </c>
      <c r="K808" t="s">
        <v>150</v>
      </c>
      <c r="L808" t="s">
        <v>18</v>
      </c>
      <c r="M808" s="5">
        <v>24.45</v>
      </c>
    </row>
    <row r="809" spans="1:13" x14ac:dyDescent="0.2">
      <c r="A809" s="2">
        <v>45321</v>
      </c>
      <c r="B809" s="3">
        <f t="shared" si="38"/>
        <v>2024</v>
      </c>
      <c r="C809" t="str">
        <f t="shared" si="36"/>
        <v>2023-2024</v>
      </c>
      <c r="D809" t="s">
        <v>147</v>
      </c>
      <c r="E809" t="s">
        <v>37</v>
      </c>
      <c r="F809" t="str">
        <f t="shared" si="37"/>
        <v>South Australia</v>
      </c>
      <c r="G809" t="s">
        <v>32</v>
      </c>
      <c r="H809">
        <v>5607</v>
      </c>
      <c r="I809" t="s">
        <v>11</v>
      </c>
      <c r="J809" t="s">
        <v>38</v>
      </c>
      <c r="K809" t="s">
        <v>154</v>
      </c>
      <c r="L809" t="s">
        <v>14</v>
      </c>
      <c r="M809" s="5">
        <v>24.46</v>
      </c>
    </row>
    <row r="810" spans="1:13" x14ac:dyDescent="0.2">
      <c r="A810" s="2">
        <v>44957</v>
      </c>
      <c r="B810" s="3">
        <f t="shared" si="38"/>
        <v>2023</v>
      </c>
      <c r="C810" t="str">
        <f t="shared" si="36"/>
        <v>2022-2023</v>
      </c>
      <c r="D810" t="s">
        <v>147</v>
      </c>
      <c r="E810" t="s">
        <v>121</v>
      </c>
      <c r="F810" t="str">
        <f t="shared" si="37"/>
        <v>Queensland</v>
      </c>
      <c r="G810" t="s">
        <v>35</v>
      </c>
      <c r="H810">
        <v>4700</v>
      </c>
      <c r="I810" t="s">
        <v>11</v>
      </c>
      <c r="J810" t="s">
        <v>51</v>
      </c>
      <c r="K810" t="s">
        <v>152</v>
      </c>
      <c r="L810" t="s">
        <v>13</v>
      </c>
      <c r="M810" s="5">
        <v>24.490000000000002</v>
      </c>
    </row>
    <row r="811" spans="1:13" x14ac:dyDescent="0.2">
      <c r="A811" s="2">
        <v>45613</v>
      </c>
      <c r="B811" s="3">
        <f t="shared" si="38"/>
        <v>2025</v>
      </c>
      <c r="C811" t="str">
        <f t="shared" si="36"/>
        <v>2024-2025</v>
      </c>
      <c r="D811" t="s">
        <v>148</v>
      </c>
      <c r="E811" t="s">
        <v>24</v>
      </c>
      <c r="F811" t="str">
        <f t="shared" si="37"/>
        <v>New South Wales</v>
      </c>
      <c r="G811" t="s">
        <v>10</v>
      </c>
      <c r="H811">
        <v>2795</v>
      </c>
      <c r="I811" t="s">
        <v>11</v>
      </c>
      <c r="J811" t="s">
        <v>25</v>
      </c>
      <c r="K811" t="s">
        <v>153</v>
      </c>
      <c r="L811" t="s">
        <v>16</v>
      </c>
      <c r="M811" s="5">
        <v>24.58</v>
      </c>
    </row>
    <row r="812" spans="1:13" x14ac:dyDescent="0.2">
      <c r="A812" s="2">
        <v>45033</v>
      </c>
      <c r="B812" s="3">
        <f t="shared" si="38"/>
        <v>2023</v>
      </c>
      <c r="C812" t="str">
        <f t="shared" si="36"/>
        <v>2022-2023</v>
      </c>
      <c r="D812" t="s">
        <v>148</v>
      </c>
      <c r="E812" t="s">
        <v>24</v>
      </c>
      <c r="F812" t="str">
        <f t="shared" si="37"/>
        <v>New South Wales</v>
      </c>
      <c r="G812" t="s">
        <v>10</v>
      </c>
      <c r="H812">
        <v>2795</v>
      </c>
      <c r="I812" t="s">
        <v>11</v>
      </c>
      <c r="J812" t="s">
        <v>25</v>
      </c>
      <c r="K812" t="s">
        <v>152</v>
      </c>
      <c r="L812" t="s">
        <v>13</v>
      </c>
      <c r="M812" s="5">
        <v>24.880000000000003</v>
      </c>
    </row>
    <row r="813" spans="1:13" x14ac:dyDescent="0.2">
      <c r="A813" s="2">
        <v>45570</v>
      </c>
      <c r="B813" s="3">
        <f t="shared" si="38"/>
        <v>2025</v>
      </c>
      <c r="C813" t="str">
        <f t="shared" si="36"/>
        <v>2024-2025</v>
      </c>
      <c r="D813" t="s">
        <v>148</v>
      </c>
      <c r="E813" t="s">
        <v>138</v>
      </c>
      <c r="F813" t="str">
        <f t="shared" si="37"/>
        <v>Queensland</v>
      </c>
      <c r="G813" t="s">
        <v>35</v>
      </c>
      <c r="H813">
        <v>4558</v>
      </c>
      <c r="I813" t="s">
        <v>11</v>
      </c>
      <c r="J813" t="s">
        <v>120</v>
      </c>
      <c r="K813" t="s">
        <v>19</v>
      </c>
      <c r="L813" t="s">
        <v>23</v>
      </c>
      <c r="M813" s="5">
        <v>24.93</v>
      </c>
    </row>
    <row r="814" spans="1:13" x14ac:dyDescent="0.2">
      <c r="A814" s="2">
        <v>45348</v>
      </c>
      <c r="B814" s="3">
        <f t="shared" si="38"/>
        <v>2024</v>
      </c>
      <c r="C814" t="str">
        <f t="shared" si="36"/>
        <v>2023-2024</v>
      </c>
      <c r="D814" t="s">
        <v>147</v>
      </c>
      <c r="E814" t="s">
        <v>73</v>
      </c>
      <c r="F814" t="str">
        <f t="shared" si="37"/>
        <v>Victoria</v>
      </c>
      <c r="G814" t="s">
        <v>45</v>
      </c>
      <c r="H814">
        <v>3136</v>
      </c>
      <c r="I814" t="s">
        <v>11</v>
      </c>
      <c r="J814" t="s">
        <v>63</v>
      </c>
      <c r="K814" t="s">
        <v>156</v>
      </c>
      <c r="L814" t="s">
        <v>17</v>
      </c>
      <c r="M814" s="5">
        <v>24.95</v>
      </c>
    </row>
    <row r="815" spans="1:13" x14ac:dyDescent="0.2">
      <c r="A815" s="2">
        <v>45530</v>
      </c>
      <c r="B815" s="3">
        <f t="shared" si="38"/>
        <v>2025</v>
      </c>
      <c r="C815" t="str">
        <f t="shared" si="36"/>
        <v>2024-2025</v>
      </c>
      <c r="D815" t="s">
        <v>148</v>
      </c>
      <c r="E815" t="s">
        <v>114</v>
      </c>
      <c r="F815" t="str">
        <f t="shared" si="37"/>
        <v>Victoria</v>
      </c>
      <c r="G815" t="s">
        <v>45</v>
      </c>
      <c r="H815">
        <v>3551</v>
      </c>
      <c r="I815" t="s">
        <v>11</v>
      </c>
      <c r="J815" t="s">
        <v>60</v>
      </c>
      <c r="K815" t="s">
        <v>156</v>
      </c>
      <c r="L815" t="s">
        <v>17</v>
      </c>
      <c r="M815" s="5">
        <v>24.95</v>
      </c>
    </row>
    <row r="816" spans="1:13" x14ac:dyDescent="0.2">
      <c r="A816" s="2">
        <v>45151</v>
      </c>
      <c r="B816" s="3">
        <f t="shared" si="38"/>
        <v>2024</v>
      </c>
      <c r="C816" t="str">
        <f t="shared" si="36"/>
        <v>2023-2024</v>
      </c>
      <c r="D816" t="s">
        <v>147</v>
      </c>
      <c r="E816" t="s">
        <v>138</v>
      </c>
      <c r="F816" t="str">
        <f t="shared" si="37"/>
        <v>Queensland</v>
      </c>
      <c r="G816" t="s">
        <v>35</v>
      </c>
      <c r="H816">
        <v>4558</v>
      </c>
      <c r="I816" t="s">
        <v>11</v>
      </c>
      <c r="J816" t="s">
        <v>120</v>
      </c>
      <c r="K816" t="s">
        <v>150</v>
      </c>
      <c r="L816" t="s">
        <v>18</v>
      </c>
      <c r="M816" s="5">
        <v>24.95</v>
      </c>
    </row>
    <row r="817" spans="1:13" x14ac:dyDescent="0.2">
      <c r="A817" s="2">
        <v>45599</v>
      </c>
      <c r="B817" s="3">
        <f t="shared" si="38"/>
        <v>2025</v>
      </c>
      <c r="C817" t="str">
        <f t="shared" si="36"/>
        <v>2024-2025</v>
      </c>
      <c r="D817" t="s">
        <v>148</v>
      </c>
      <c r="E817" t="s">
        <v>65</v>
      </c>
      <c r="F817" t="str">
        <f t="shared" si="37"/>
        <v>New South Wales</v>
      </c>
      <c r="G817" t="s">
        <v>10</v>
      </c>
      <c r="H817">
        <v>2541</v>
      </c>
      <c r="I817" t="s">
        <v>11</v>
      </c>
      <c r="J817" t="s">
        <v>58</v>
      </c>
      <c r="K817" t="s">
        <v>155</v>
      </c>
      <c r="L817" t="s">
        <v>20</v>
      </c>
      <c r="M817" s="5">
        <v>24.97</v>
      </c>
    </row>
    <row r="818" spans="1:13" x14ac:dyDescent="0.2">
      <c r="A818" s="2">
        <v>45496</v>
      </c>
      <c r="B818" s="3">
        <f t="shared" si="38"/>
        <v>2025</v>
      </c>
      <c r="C818" t="str">
        <f t="shared" si="36"/>
        <v>2024-2025</v>
      </c>
      <c r="D818" t="s">
        <v>148</v>
      </c>
      <c r="E818" t="s">
        <v>24</v>
      </c>
      <c r="F818" t="str">
        <f t="shared" si="37"/>
        <v>New South Wales</v>
      </c>
      <c r="G818" t="s">
        <v>10</v>
      </c>
      <c r="H818">
        <v>2795</v>
      </c>
      <c r="I818" t="s">
        <v>11</v>
      </c>
      <c r="J818" t="s">
        <v>25</v>
      </c>
      <c r="K818" t="s">
        <v>151</v>
      </c>
      <c r="L818" t="s">
        <v>21</v>
      </c>
      <c r="M818" s="5">
        <v>24.99</v>
      </c>
    </row>
    <row r="819" spans="1:13" x14ac:dyDescent="0.2">
      <c r="A819" s="2">
        <v>45438</v>
      </c>
      <c r="B819" s="3">
        <f t="shared" si="38"/>
        <v>2024</v>
      </c>
      <c r="C819" t="str">
        <f t="shared" si="36"/>
        <v>2023-2024</v>
      </c>
      <c r="D819" t="s">
        <v>147</v>
      </c>
      <c r="E819" t="s">
        <v>119</v>
      </c>
      <c r="F819" t="str">
        <f t="shared" si="37"/>
        <v>Queensland</v>
      </c>
      <c r="G819" t="s">
        <v>35</v>
      </c>
      <c r="H819">
        <v>4570</v>
      </c>
      <c r="I819" t="s">
        <v>11</v>
      </c>
      <c r="J819" t="s">
        <v>120</v>
      </c>
      <c r="K819" t="s">
        <v>152</v>
      </c>
      <c r="L819" t="s">
        <v>13</v>
      </c>
      <c r="M819" s="5">
        <v>24.99</v>
      </c>
    </row>
    <row r="820" spans="1:13" x14ac:dyDescent="0.2">
      <c r="A820" s="2">
        <v>45502</v>
      </c>
      <c r="B820" s="3">
        <f t="shared" si="38"/>
        <v>2025</v>
      </c>
      <c r="C820" t="str">
        <f t="shared" si="36"/>
        <v>2024-2025</v>
      </c>
      <c r="D820" t="s">
        <v>147</v>
      </c>
      <c r="E820" t="s">
        <v>87</v>
      </c>
      <c r="F820" t="str">
        <f t="shared" si="37"/>
        <v>New South Wales</v>
      </c>
      <c r="G820" t="s">
        <v>10</v>
      </c>
      <c r="H820">
        <v>2790</v>
      </c>
      <c r="I820" t="s">
        <v>11</v>
      </c>
      <c r="J820" t="s">
        <v>25</v>
      </c>
      <c r="K820" t="s">
        <v>152</v>
      </c>
      <c r="L820" t="s">
        <v>13</v>
      </c>
      <c r="M820" s="5">
        <v>24.99</v>
      </c>
    </row>
    <row r="821" spans="1:13" x14ac:dyDescent="0.2">
      <c r="A821" s="2">
        <v>45461</v>
      </c>
      <c r="B821" s="3">
        <f t="shared" si="38"/>
        <v>2024</v>
      </c>
      <c r="C821" t="str">
        <f t="shared" si="36"/>
        <v>2023-2024</v>
      </c>
      <c r="D821" t="s">
        <v>147</v>
      </c>
      <c r="E821" t="s">
        <v>87</v>
      </c>
      <c r="F821" t="str">
        <f t="shared" si="37"/>
        <v>New South Wales</v>
      </c>
      <c r="G821" t="s">
        <v>10</v>
      </c>
      <c r="H821">
        <v>2790</v>
      </c>
      <c r="I821" t="s">
        <v>11</v>
      </c>
      <c r="J821" t="s">
        <v>25</v>
      </c>
      <c r="K821" t="s">
        <v>154</v>
      </c>
      <c r="L821" t="s">
        <v>14</v>
      </c>
      <c r="M821" s="5">
        <v>24.99</v>
      </c>
    </row>
    <row r="822" spans="1:13" x14ac:dyDescent="0.2">
      <c r="A822" s="2">
        <v>45148</v>
      </c>
      <c r="B822" s="3">
        <f t="shared" si="38"/>
        <v>2024</v>
      </c>
      <c r="C822" t="str">
        <f t="shared" si="36"/>
        <v>2023-2024</v>
      </c>
      <c r="D822" t="s">
        <v>147</v>
      </c>
      <c r="E822" t="s">
        <v>125</v>
      </c>
      <c r="F822" t="str">
        <f t="shared" si="37"/>
        <v>Victoria</v>
      </c>
      <c r="G822" t="s">
        <v>45</v>
      </c>
      <c r="H822">
        <v>3400</v>
      </c>
      <c r="I822" t="s">
        <v>11</v>
      </c>
      <c r="J822" t="s">
        <v>60</v>
      </c>
      <c r="K822" t="s">
        <v>153</v>
      </c>
      <c r="L822" t="s">
        <v>16</v>
      </c>
      <c r="M822" s="5">
        <v>24.990000000000002</v>
      </c>
    </row>
    <row r="823" spans="1:13" x14ac:dyDescent="0.2">
      <c r="A823" s="2">
        <v>45631</v>
      </c>
      <c r="B823" s="3">
        <f t="shared" si="38"/>
        <v>2025</v>
      </c>
      <c r="C823" t="str">
        <f t="shared" si="36"/>
        <v>2024-2025</v>
      </c>
      <c r="D823" t="s">
        <v>147</v>
      </c>
      <c r="E823" t="s">
        <v>59</v>
      </c>
      <c r="F823" t="str">
        <f t="shared" si="37"/>
        <v>Victoria</v>
      </c>
      <c r="G823" t="s">
        <v>45</v>
      </c>
      <c r="H823">
        <v>3280</v>
      </c>
      <c r="I823" t="s">
        <v>11</v>
      </c>
      <c r="J823" t="s">
        <v>60</v>
      </c>
      <c r="K823" t="s">
        <v>150</v>
      </c>
      <c r="L823" t="s">
        <v>18</v>
      </c>
      <c r="M823" s="5">
        <v>25</v>
      </c>
    </row>
    <row r="824" spans="1:13" x14ac:dyDescent="0.2">
      <c r="A824" s="2">
        <v>45639</v>
      </c>
      <c r="B824" s="3">
        <f t="shared" si="38"/>
        <v>2025</v>
      </c>
      <c r="C824" t="str">
        <f t="shared" si="36"/>
        <v>2024-2025</v>
      </c>
      <c r="D824" t="s">
        <v>147</v>
      </c>
      <c r="E824" t="s">
        <v>109</v>
      </c>
      <c r="F824" t="str">
        <f t="shared" si="37"/>
        <v>New South Wales</v>
      </c>
      <c r="G824" t="s">
        <v>10</v>
      </c>
      <c r="H824">
        <v>2480</v>
      </c>
      <c r="I824" t="s">
        <v>11</v>
      </c>
      <c r="J824" t="s">
        <v>68</v>
      </c>
      <c r="K824" t="s">
        <v>155</v>
      </c>
      <c r="L824" t="s">
        <v>20</v>
      </c>
      <c r="M824" s="5">
        <v>25</v>
      </c>
    </row>
    <row r="825" spans="1:13" x14ac:dyDescent="0.2">
      <c r="A825" s="2">
        <v>45523</v>
      </c>
      <c r="B825" s="3">
        <f t="shared" si="38"/>
        <v>2025</v>
      </c>
      <c r="C825" t="str">
        <f t="shared" si="36"/>
        <v>2024-2025</v>
      </c>
      <c r="D825" t="s">
        <v>147</v>
      </c>
      <c r="E825" t="s">
        <v>53</v>
      </c>
      <c r="F825" t="str">
        <f t="shared" si="37"/>
        <v>South Australia</v>
      </c>
      <c r="G825" t="s">
        <v>32</v>
      </c>
      <c r="H825">
        <v>5082</v>
      </c>
      <c r="I825" t="s">
        <v>11</v>
      </c>
      <c r="J825" t="s">
        <v>33</v>
      </c>
      <c r="K825" t="s">
        <v>154</v>
      </c>
      <c r="L825" t="s">
        <v>14</v>
      </c>
      <c r="M825" s="5">
        <v>25</v>
      </c>
    </row>
    <row r="826" spans="1:13" x14ac:dyDescent="0.2">
      <c r="A826" s="2">
        <v>45261</v>
      </c>
      <c r="B826" s="3">
        <f t="shared" si="38"/>
        <v>2024</v>
      </c>
      <c r="C826" t="str">
        <f t="shared" si="36"/>
        <v>2023-2024</v>
      </c>
      <c r="D826" t="s">
        <v>147</v>
      </c>
      <c r="E826" t="s">
        <v>59</v>
      </c>
      <c r="F826" t="str">
        <f t="shared" si="37"/>
        <v>Victoria</v>
      </c>
      <c r="G826" t="s">
        <v>45</v>
      </c>
      <c r="H826">
        <v>3280</v>
      </c>
      <c r="I826" t="s">
        <v>11</v>
      </c>
      <c r="J826" t="s">
        <v>60</v>
      </c>
      <c r="K826" t="s">
        <v>149</v>
      </c>
      <c r="L826" t="s">
        <v>15</v>
      </c>
      <c r="M826" s="5">
        <v>25</v>
      </c>
    </row>
    <row r="827" spans="1:13" x14ac:dyDescent="0.2">
      <c r="A827" s="2">
        <v>45276</v>
      </c>
      <c r="B827" s="3">
        <f t="shared" si="38"/>
        <v>2024</v>
      </c>
      <c r="C827" t="str">
        <f t="shared" si="36"/>
        <v>2023-2024</v>
      </c>
      <c r="D827" t="s">
        <v>147</v>
      </c>
      <c r="E827" t="s">
        <v>138</v>
      </c>
      <c r="F827" t="str">
        <f t="shared" si="37"/>
        <v>Queensland</v>
      </c>
      <c r="G827" t="s">
        <v>35</v>
      </c>
      <c r="H827">
        <v>4558</v>
      </c>
      <c r="I827" t="s">
        <v>11</v>
      </c>
      <c r="J827" t="s">
        <v>120</v>
      </c>
      <c r="K827" t="s">
        <v>154</v>
      </c>
      <c r="L827" t="s">
        <v>14</v>
      </c>
      <c r="M827" s="5">
        <v>25.19</v>
      </c>
    </row>
    <row r="828" spans="1:13" x14ac:dyDescent="0.2">
      <c r="A828" s="2">
        <v>45440</v>
      </c>
      <c r="B828" s="3">
        <f t="shared" si="38"/>
        <v>2024</v>
      </c>
      <c r="C828" t="str">
        <f t="shared" si="36"/>
        <v>2023-2024</v>
      </c>
      <c r="D828" t="s">
        <v>147</v>
      </c>
      <c r="E828" t="s">
        <v>41</v>
      </c>
      <c r="F828" t="str">
        <f t="shared" si="37"/>
        <v>New South Wales</v>
      </c>
      <c r="G828" t="s">
        <v>10</v>
      </c>
      <c r="H828">
        <v>2830</v>
      </c>
      <c r="I828" t="s">
        <v>11</v>
      </c>
      <c r="J828" t="s">
        <v>25</v>
      </c>
      <c r="K828" t="s">
        <v>149</v>
      </c>
      <c r="L828" t="s">
        <v>15</v>
      </c>
      <c r="M828" s="5">
        <v>25.2</v>
      </c>
    </row>
    <row r="829" spans="1:13" x14ac:dyDescent="0.2">
      <c r="A829" s="2">
        <v>45225</v>
      </c>
      <c r="B829" s="3">
        <f t="shared" si="38"/>
        <v>2024</v>
      </c>
      <c r="C829" t="str">
        <f t="shared" si="36"/>
        <v>2023-2024</v>
      </c>
      <c r="D829" t="s">
        <v>147</v>
      </c>
      <c r="E829" t="s">
        <v>143</v>
      </c>
      <c r="F829" t="str">
        <f t="shared" si="37"/>
        <v>New South Wales</v>
      </c>
      <c r="G829" t="s">
        <v>10</v>
      </c>
      <c r="H829">
        <v>2154</v>
      </c>
      <c r="I829" t="s">
        <v>11</v>
      </c>
      <c r="J829" t="s">
        <v>27</v>
      </c>
      <c r="K829" t="s">
        <v>153</v>
      </c>
      <c r="L829" t="s">
        <v>16</v>
      </c>
      <c r="M829" s="5">
        <v>25.5</v>
      </c>
    </row>
    <row r="830" spans="1:13" x14ac:dyDescent="0.2">
      <c r="A830" s="2">
        <v>45455</v>
      </c>
      <c r="B830" s="3">
        <f t="shared" si="38"/>
        <v>2024</v>
      </c>
      <c r="C830" t="str">
        <f t="shared" si="36"/>
        <v>2023-2024</v>
      </c>
      <c r="D830" t="s">
        <v>147</v>
      </c>
      <c r="E830" t="s">
        <v>64</v>
      </c>
      <c r="F830" t="str">
        <f t="shared" si="37"/>
        <v>Victoria</v>
      </c>
      <c r="G830" t="s">
        <v>45</v>
      </c>
      <c r="H830">
        <v>3199</v>
      </c>
      <c r="I830" t="s">
        <v>11</v>
      </c>
      <c r="J830" t="s">
        <v>63</v>
      </c>
      <c r="K830" t="s">
        <v>149</v>
      </c>
      <c r="L830" t="s">
        <v>15</v>
      </c>
      <c r="M830" s="5">
        <v>25.52</v>
      </c>
    </row>
    <row r="831" spans="1:13" x14ac:dyDescent="0.2">
      <c r="A831" s="2">
        <v>45502</v>
      </c>
      <c r="B831" s="3">
        <f t="shared" si="38"/>
        <v>2025</v>
      </c>
      <c r="C831" t="str">
        <f t="shared" si="36"/>
        <v>2024-2025</v>
      </c>
      <c r="D831" t="s">
        <v>147</v>
      </c>
      <c r="E831" t="s">
        <v>96</v>
      </c>
      <c r="F831" t="str">
        <f t="shared" si="37"/>
        <v>Western Australia</v>
      </c>
      <c r="G831" t="s">
        <v>48</v>
      </c>
      <c r="H831">
        <v>6330</v>
      </c>
      <c r="I831" t="s">
        <v>11</v>
      </c>
      <c r="J831" t="s">
        <v>94</v>
      </c>
      <c r="K831" t="s">
        <v>154</v>
      </c>
      <c r="L831" t="s">
        <v>14</v>
      </c>
      <c r="M831" s="5">
        <v>25.6</v>
      </c>
    </row>
    <row r="832" spans="1:13" x14ac:dyDescent="0.2">
      <c r="A832" s="2">
        <v>45644</v>
      </c>
      <c r="B832" s="3">
        <f t="shared" si="38"/>
        <v>2025</v>
      </c>
      <c r="C832" t="str">
        <f t="shared" si="36"/>
        <v>2024-2025</v>
      </c>
      <c r="D832" t="s">
        <v>147</v>
      </c>
      <c r="E832" t="s">
        <v>132</v>
      </c>
      <c r="F832" t="str">
        <f t="shared" si="37"/>
        <v>New South Wales</v>
      </c>
      <c r="G832" t="s">
        <v>10</v>
      </c>
      <c r="H832">
        <v>2800</v>
      </c>
      <c r="I832" t="s">
        <v>11</v>
      </c>
      <c r="J832" t="s">
        <v>25</v>
      </c>
      <c r="K832" t="s">
        <v>152</v>
      </c>
      <c r="L832" t="s">
        <v>13</v>
      </c>
      <c r="M832" s="5">
        <v>25.77</v>
      </c>
    </row>
    <row r="833" spans="1:13" x14ac:dyDescent="0.2">
      <c r="A833" s="2">
        <v>45330</v>
      </c>
      <c r="B833" s="3">
        <f t="shared" si="38"/>
        <v>2024</v>
      </c>
      <c r="C833" t="str">
        <f t="shared" si="36"/>
        <v>2023-2024</v>
      </c>
      <c r="D833" t="s">
        <v>147</v>
      </c>
      <c r="E833" t="s">
        <v>42</v>
      </c>
      <c r="F833" t="str">
        <f t="shared" si="37"/>
        <v>Queensland</v>
      </c>
      <c r="G833" t="s">
        <v>35</v>
      </c>
      <c r="H833">
        <v>4053</v>
      </c>
      <c r="I833" t="s">
        <v>11</v>
      </c>
      <c r="J833" t="s">
        <v>43</v>
      </c>
      <c r="K833" t="s">
        <v>157</v>
      </c>
      <c r="L833" t="s">
        <v>22</v>
      </c>
      <c r="M833" s="5">
        <v>25.79</v>
      </c>
    </row>
    <row r="834" spans="1:13" x14ac:dyDescent="0.2">
      <c r="A834" s="2">
        <v>45006</v>
      </c>
      <c r="B834" s="3">
        <f t="shared" si="38"/>
        <v>2023</v>
      </c>
      <c r="C834" t="str">
        <f t="shared" ref="C834:C897" si="39">IF(MONTH(A834) &gt;= 7, YEAR(A834) &amp; "-" &amp; YEAR(A834) + 1, YEAR(A834) - 1 &amp; "-" &amp; YEAR(A834))</f>
        <v>2022-2023</v>
      </c>
      <c r="D834" t="s">
        <v>147</v>
      </c>
      <c r="E834" t="s">
        <v>106</v>
      </c>
      <c r="F834" t="str">
        <f t="shared" ref="F834:F897" si="40">IF(G834="WA","Western Australia",
IF(G834="NSW","New South Wales",
IF(G834="QLD","Queensland",
IF(G834="VIC","Victoria",
IF(G834="TAS","Tasmania",
IF(G834="SA","South Australia",
IF(G834="NT","Northern Territory",
IF(G834="ACT","Australian Capital Territory",G834))))))))</f>
        <v>Victoria</v>
      </c>
      <c r="G834" t="s">
        <v>45</v>
      </c>
      <c r="H834">
        <v>3915</v>
      </c>
      <c r="I834" t="s">
        <v>11</v>
      </c>
      <c r="J834" t="s">
        <v>55</v>
      </c>
      <c r="K834" t="s">
        <v>149</v>
      </c>
      <c r="L834" t="s">
        <v>15</v>
      </c>
      <c r="M834" s="5">
        <v>25.84</v>
      </c>
    </row>
    <row r="835" spans="1:13" x14ac:dyDescent="0.2">
      <c r="A835" s="2">
        <v>45477</v>
      </c>
      <c r="B835" s="3">
        <f t="shared" ref="B835:B898" si="41">IF(MONTH(A835)&gt;=7,YEAR(A835)+1,YEAR(A835))</f>
        <v>2025</v>
      </c>
      <c r="C835" t="str">
        <f t="shared" si="39"/>
        <v>2024-2025</v>
      </c>
      <c r="D835" t="s">
        <v>148</v>
      </c>
      <c r="E835" t="s">
        <v>100</v>
      </c>
      <c r="F835" t="str">
        <f t="shared" si="40"/>
        <v>Western Australia</v>
      </c>
      <c r="G835" t="s">
        <v>48</v>
      </c>
      <c r="H835">
        <v>6021</v>
      </c>
      <c r="I835" t="s">
        <v>11</v>
      </c>
      <c r="J835" t="s">
        <v>49</v>
      </c>
      <c r="K835" t="s">
        <v>155</v>
      </c>
      <c r="L835" t="s">
        <v>20</v>
      </c>
      <c r="M835" s="5">
        <v>25.92</v>
      </c>
    </row>
    <row r="836" spans="1:13" x14ac:dyDescent="0.2">
      <c r="A836" s="2">
        <v>45490</v>
      </c>
      <c r="B836" s="3">
        <f t="shared" si="41"/>
        <v>2025</v>
      </c>
      <c r="C836" t="str">
        <f t="shared" si="39"/>
        <v>2024-2025</v>
      </c>
      <c r="D836" t="s">
        <v>148</v>
      </c>
      <c r="E836" t="s">
        <v>122</v>
      </c>
      <c r="F836" t="str">
        <f t="shared" si="40"/>
        <v>New South Wales</v>
      </c>
      <c r="G836" t="s">
        <v>10</v>
      </c>
      <c r="H836">
        <v>2650</v>
      </c>
      <c r="I836" t="s">
        <v>11</v>
      </c>
      <c r="J836" t="s">
        <v>25</v>
      </c>
      <c r="K836" t="s">
        <v>156</v>
      </c>
      <c r="L836" t="s">
        <v>17</v>
      </c>
      <c r="M836" s="5">
        <v>25.93</v>
      </c>
    </row>
    <row r="837" spans="1:13" x14ac:dyDescent="0.2">
      <c r="A837" s="2">
        <v>45007</v>
      </c>
      <c r="B837" s="3">
        <f t="shared" si="41"/>
        <v>2023</v>
      </c>
      <c r="C837" t="str">
        <f t="shared" si="39"/>
        <v>2022-2023</v>
      </c>
      <c r="D837" t="s">
        <v>148</v>
      </c>
      <c r="E837" t="s">
        <v>144</v>
      </c>
      <c r="F837" t="str">
        <f t="shared" si="40"/>
        <v>Queensland</v>
      </c>
      <c r="G837" t="s">
        <v>35</v>
      </c>
      <c r="H837">
        <v>4566</v>
      </c>
      <c r="I837" t="s">
        <v>11</v>
      </c>
      <c r="J837" t="s">
        <v>120</v>
      </c>
      <c r="K837" t="s">
        <v>155</v>
      </c>
      <c r="L837" t="s">
        <v>20</v>
      </c>
      <c r="M837" s="5">
        <v>25.95</v>
      </c>
    </row>
    <row r="838" spans="1:13" x14ac:dyDescent="0.2">
      <c r="A838" s="2">
        <v>45099</v>
      </c>
      <c r="B838" s="3">
        <f t="shared" si="41"/>
        <v>2023</v>
      </c>
      <c r="C838" t="str">
        <f t="shared" si="39"/>
        <v>2022-2023</v>
      </c>
      <c r="D838" t="s">
        <v>147</v>
      </c>
      <c r="E838" t="s">
        <v>69</v>
      </c>
      <c r="F838" t="str">
        <f t="shared" si="40"/>
        <v>Tasmania</v>
      </c>
      <c r="G838" t="s">
        <v>70</v>
      </c>
      <c r="H838">
        <v>7018</v>
      </c>
      <c r="I838" t="s">
        <v>11</v>
      </c>
      <c r="J838" t="s">
        <v>71</v>
      </c>
      <c r="K838" t="s">
        <v>149</v>
      </c>
      <c r="L838" t="s">
        <v>15</v>
      </c>
      <c r="M838" s="5">
        <v>25.95</v>
      </c>
    </row>
    <row r="839" spans="1:13" x14ac:dyDescent="0.2">
      <c r="A839" s="2">
        <v>44973</v>
      </c>
      <c r="B839" s="3">
        <f t="shared" si="41"/>
        <v>2023</v>
      </c>
      <c r="C839" t="str">
        <f t="shared" si="39"/>
        <v>2022-2023</v>
      </c>
      <c r="D839" t="s">
        <v>147</v>
      </c>
      <c r="E839" t="s">
        <v>75</v>
      </c>
      <c r="F839" t="str">
        <f t="shared" si="40"/>
        <v>Victoria</v>
      </c>
      <c r="G839" t="s">
        <v>45</v>
      </c>
      <c r="H839">
        <v>3630</v>
      </c>
      <c r="I839" t="s">
        <v>11</v>
      </c>
      <c r="J839" t="s">
        <v>55</v>
      </c>
      <c r="K839" t="s">
        <v>155</v>
      </c>
      <c r="L839" t="s">
        <v>20</v>
      </c>
      <c r="M839" s="5">
        <v>25.95</v>
      </c>
    </row>
    <row r="840" spans="1:13" x14ac:dyDescent="0.2">
      <c r="A840" s="2">
        <v>45047</v>
      </c>
      <c r="B840" s="3">
        <f t="shared" si="41"/>
        <v>2023</v>
      </c>
      <c r="C840" t="str">
        <f t="shared" si="39"/>
        <v>2022-2023</v>
      </c>
      <c r="D840" t="s">
        <v>147</v>
      </c>
      <c r="E840" t="s">
        <v>88</v>
      </c>
      <c r="F840" t="str">
        <f t="shared" si="40"/>
        <v>South Australia</v>
      </c>
      <c r="G840" t="s">
        <v>32</v>
      </c>
      <c r="H840">
        <v>5011</v>
      </c>
      <c r="I840" t="s">
        <v>11</v>
      </c>
      <c r="J840" t="s">
        <v>33</v>
      </c>
      <c r="K840" t="s">
        <v>152</v>
      </c>
      <c r="L840" t="s">
        <v>13</v>
      </c>
      <c r="M840" s="5">
        <v>25.95</v>
      </c>
    </row>
    <row r="841" spans="1:13" x14ac:dyDescent="0.2">
      <c r="A841" s="2">
        <v>45092</v>
      </c>
      <c r="B841" s="3">
        <f t="shared" si="41"/>
        <v>2023</v>
      </c>
      <c r="C841" t="str">
        <f t="shared" si="39"/>
        <v>2022-2023</v>
      </c>
      <c r="D841" t="s">
        <v>147</v>
      </c>
      <c r="E841" t="s">
        <v>134</v>
      </c>
      <c r="F841" t="str">
        <f t="shared" si="40"/>
        <v>Queensland</v>
      </c>
      <c r="G841" t="s">
        <v>35</v>
      </c>
      <c r="H841">
        <v>4825</v>
      </c>
      <c r="I841" t="s">
        <v>11</v>
      </c>
      <c r="J841" t="s">
        <v>36</v>
      </c>
      <c r="K841" t="s">
        <v>150</v>
      </c>
      <c r="L841" t="s">
        <v>18</v>
      </c>
      <c r="M841" s="5">
        <v>25.96</v>
      </c>
    </row>
    <row r="842" spans="1:13" x14ac:dyDescent="0.2">
      <c r="A842" s="2">
        <v>44965</v>
      </c>
      <c r="B842" s="3">
        <f t="shared" si="41"/>
        <v>2023</v>
      </c>
      <c r="C842" t="str">
        <f t="shared" si="39"/>
        <v>2022-2023</v>
      </c>
      <c r="D842" t="s">
        <v>147</v>
      </c>
      <c r="E842" t="s">
        <v>86</v>
      </c>
      <c r="F842" t="str">
        <f t="shared" si="40"/>
        <v>New South Wales</v>
      </c>
      <c r="G842" t="s">
        <v>10</v>
      </c>
      <c r="H842">
        <v>2064</v>
      </c>
      <c r="I842" t="s">
        <v>11</v>
      </c>
      <c r="J842" t="s">
        <v>12</v>
      </c>
      <c r="K842" t="s">
        <v>153</v>
      </c>
      <c r="L842" t="s">
        <v>16</v>
      </c>
      <c r="M842" s="5">
        <v>25.98</v>
      </c>
    </row>
    <row r="843" spans="1:13" x14ac:dyDescent="0.2">
      <c r="A843" s="2">
        <v>45171</v>
      </c>
      <c r="B843" s="3">
        <f t="shared" si="41"/>
        <v>2024</v>
      </c>
      <c r="C843" t="str">
        <f t="shared" si="39"/>
        <v>2023-2024</v>
      </c>
      <c r="D843" t="s">
        <v>148</v>
      </c>
      <c r="E843" t="s">
        <v>67</v>
      </c>
      <c r="F843" t="str">
        <f t="shared" si="40"/>
        <v>New South Wales</v>
      </c>
      <c r="G843" t="s">
        <v>10</v>
      </c>
      <c r="H843">
        <v>2478</v>
      </c>
      <c r="I843" t="s">
        <v>11</v>
      </c>
      <c r="J843" t="s">
        <v>68</v>
      </c>
      <c r="K843" t="s">
        <v>153</v>
      </c>
      <c r="L843" t="s">
        <v>16</v>
      </c>
      <c r="M843" s="5">
        <v>25.98</v>
      </c>
    </row>
    <row r="844" spans="1:13" x14ac:dyDescent="0.2">
      <c r="A844" s="2">
        <v>45178</v>
      </c>
      <c r="B844" s="3">
        <f t="shared" si="41"/>
        <v>2024</v>
      </c>
      <c r="C844" t="str">
        <f t="shared" si="39"/>
        <v>2023-2024</v>
      </c>
      <c r="D844" t="s">
        <v>148</v>
      </c>
      <c r="E844" t="s">
        <v>102</v>
      </c>
      <c r="F844" t="str">
        <f t="shared" si="40"/>
        <v>Queensland</v>
      </c>
      <c r="G844" t="s">
        <v>35</v>
      </c>
      <c r="H844">
        <v>4870</v>
      </c>
      <c r="I844" t="s">
        <v>11</v>
      </c>
      <c r="J844" t="s">
        <v>36</v>
      </c>
      <c r="K844" t="s">
        <v>153</v>
      </c>
      <c r="L844" t="s">
        <v>16</v>
      </c>
      <c r="M844" s="5">
        <v>25.98</v>
      </c>
    </row>
    <row r="845" spans="1:13" x14ac:dyDescent="0.2">
      <c r="A845" s="2">
        <v>45646</v>
      </c>
      <c r="B845" s="3">
        <f t="shared" si="41"/>
        <v>2025</v>
      </c>
      <c r="C845" t="str">
        <f t="shared" si="39"/>
        <v>2024-2025</v>
      </c>
      <c r="D845" t="s">
        <v>148</v>
      </c>
      <c r="E845" t="s">
        <v>99</v>
      </c>
      <c r="F845" t="str">
        <f t="shared" si="40"/>
        <v>Victoria</v>
      </c>
      <c r="G845" t="s">
        <v>45</v>
      </c>
      <c r="H845">
        <v>3148</v>
      </c>
      <c r="I845" t="s">
        <v>11</v>
      </c>
      <c r="J845" t="s">
        <v>63</v>
      </c>
      <c r="K845" t="s">
        <v>153</v>
      </c>
      <c r="L845" t="s">
        <v>16</v>
      </c>
      <c r="M845" s="5">
        <v>25.98</v>
      </c>
    </row>
    <row r="846" spans="1:13" x14ac:dyDescent="0.2">
      <c r="A846" s="2">
        <v>44967</v>
      </c>
      <c r="B846" s="3">
        <f t="shared" si="41"/>
        <v>2023</v>
      </c>
      <c r="C846" t="str">
        <f t="shared" si="39"/>
        <v>2022-2023</v>
      </c>
      <c r="D846" t="s">
        <v>147</v>
      </c>
      <c r="E846" t="s">
        <v>9</v>
      </c>
      <c r="F846" t="str">
        <f t="shared" si="40"/>
        <v>New South Wales</v>
      </c>
      <c r="G846" t="s">
        <v>10</v>
      </c>
      <c r="H846">
        <v>2067</v>
      </c>
      <c r="I846" t="s">
        <v>11</v>
      </c>
      <c r="J846" t="s">
        <v>12</v>
      </c>
      <c r="K846" t="s">
        <v>151</v>
      </c>
      <c r="L846" t="s">
        <v>21</v>
      </c>
      <c r="M846" s="5">
        <v>25.98</v>
      </c>
    </row>
    <row r="847" spans="1:13" x14ac:dyDescent="0.2">
      <c r="A847" s="2">
        <v>45037</v>
      </c>
      <c r="B847" s="3">
        <f t="shared" si="41"/>
        <v>2023</v>
      </c>
      <c r="C847" t="str">
        <f t="shared" si="39"/>
        <v>2022-2023</v>
      </c>
      <c r="D847" t="s">
        <v>147</v>
      </c>
      <c r="E847" t="s">
        <v>54</v>
      </c>
      <c r="F847" t="str">
        <f t="shared" si="40"/>
        <v>Victoria</v>
      </c>
      <c r="G847" t="s">
        <v>45</v>
      </c>
      <c r="H847">
        <v>3977</v>
      </c>
      <c r="I847" t="s">
        <v>11</v>
      </c>
      <c r="J847" t="s">
        <v>55</v>
      </c>
      <c r="K847" t="s">
        <v>153</v>
      </c>
      <c r="L847" t="s">
        <v>16</v>
      </c>
      <c r="M847" s="5">
        <v>25.98</v>
      </c>
    </row>
    <row r="848" spans="1:13" x14ac:dyDescent="0.2">
      <c r="A848" s="2">
        <v>45149</v>
      </c>
      <c r="B848" s="3">
        <f t="shared" si="41"/>
        <v>2024</v>
      </c>
      <c r="C848" t="str">
        <f t="shared" si="39"/>
        <v>2023-2024</v>
      </c>
      <c r="D848" t="s">
        <v>147</v>
      </c>
      <c r="E848" t="s">
        <v>118</v>
      </c>
      <c r="F848" t="str">
        <f t="shared" si="40"/>
        <v>New South Wales</v>
      </c>
      <c r="G848" t="s">
        <v>10</v>
      </c>
      <c r="H848">
        <v>2158</v>
      </c>
      <c r="I848" t="s">
        <v>11</v>
      </c>
      <c r="J848" t="s">
        <v>27</v>
      </c>
      <c r="K848" t="s">
        <v>154</v>
      </c>
      <c r="L848" t="s">
        <v>14</v>
      </c>
      <c r="M848" s="5">
        <v>25.98</v>
      </c>
    </row>
    <row r="849" spans="1:13" x14ac:dyDescent="0.2">
      <c r="A849" s="2">
        <v>45004</v>
      </c>
      <c r="B849" s="3">
        <f t="shared" si="41"/>
        <v>2023</v>
      </c>
      <c r="C849" t="str">
        <f t="shared" si="39"/>
        <v>2022-2023</v>
      </c>
      <c r="D849" t="s">
        <v>147</v>
      </c>
      <c r="E849" t="s">
        <v>142</v>
      </c>
      <c r="F849" t="str">
        <f t="shared" si="40"/>
        <v>Australian Capital Territory</v>
      </c>
      <c r="G849" t="s">
        <v>80</v>
      </c>
      <c r="H849">
        <v>2609</v>
      </c>
      <c r="I849" t="s">
        <v>11</v>
      </c>
      <c r="J849" t="s">
        <v>58</v>
      </c>
      <c r="K849" t="s">
        <v>154</v>
      </c>
      <c r="L849" t="s">
        <v>14</v>
      </c>
      <c r="M849" s="5">
        <v>25.98</v>
      </c>
    </row>
    <row r="850" spans="1:13" x14ac:dyDescent="0.2">
      <c r="A850" s="2">
        <v>45358</v>
      </c>
      <c r="B850" s="3">
        <f t="shared" si="41"/>
        <v>2024</v>
      </c>
      <c r="C850" t="str">
        <f t="shared" si="39"/>
        <v>2023-2024</v>
      </c>
      <c r="D850" t="s">
        <v>147</v>
      </c>
      <c r="E850" t="s">
        <v>119</v>
      </c>
      <c r="F850" t="str">
        <f t="shared" si="40"/>
        <v>Queensland</v>
      </c>
      <c r="G850" t="s">
        <v>35</v>
      </c>
      <c r="H850">
        <v>4570</v>
      </c>
      <c r="I850" t="s">
        <v>11</v>
      </c>
      <c r="J850" t="s">
        <v>120</v>
      </c>
      <c r="K850" t="s">
        <v>151</v>
      </c>
      <c r="L850" t="s">
        <v>21</v>
      </c>
      <c r="M850" s="5">
        <v>25.98</v>
      </c>
    </row>
    <row r="851" spans="1:13" x14ac:dyDescent="0.2">
      <c r="A851" s="2">
        <v>45038</v>
      </c>
      <c r="B851" s="3">
        <f t="shared" si="41"/>
        <v>2023</v>
      </c>
      <c r="C851" t="str">
        <f t="shared" si="39"/>
        <v>2022-2023</v>
      </c>
      <c r="D851" t="s">
        <v>148</v>
      </c>
      <c r="E851" t="s">
        <v>93</v>
      </c>
      <c r="F851" t="str">
        <f t="shared" si="40"/>
        <v>Western Australia</v>
      </c>
      <c r="G851" t="s">
        <v>48</v>
      </c>
      <c r="H851">
        <v>6112</v>
      </c>
      <c r="I851" t="s">
        <v>11</v>
      </c>
      <c r="J851" t="s">
        <v>94</v>
      </c>
      <c r="K851" t="s">
        <v>153</v>
      </c>
      <c r="L851" t="s">
        <v>16</v>
      </c>
      <c r="M851" s="5">
        <v>25.98</v>
      </c>
    </row>
    <row r="852" spans="1:13" x14ac:dyDescent="0.2">
      <c r="A852" s="2">
        <v>45389</v>
      </c>
      <c r="B852" s="3">
        <f t="shared" si="41"/>
        <v>2024</v>
      </c>
      <c r="C852" t="str">
        <f t="shared" si="39"/>
        <v>2023-2024</v>
      </c>
      <c r="D852" t="s">
        <v>147</v>
      </c>
      <c r="E852" t="s">
        <v>106</v>
      </c>
      <c r="F852" t="str">
        <f t="shared" si="40"/>
        <v>Victoria</v>
      </c>
      <c r="G852" t="s">
        <v>45</v>
      </c>
      <c r="H852">
        <v>3915</v>
      </c>
      <c r="I852" t="s">
        <v>11</v>
      </c>
      <c r="J852" t="s">
        <v>55</v>
      </c>
      <c r="K852" t="s">
        <v>153</v>
      </c>
      <c r="L852" t="s">
        <v>16</v>
      </c>
      <c r="M852" s="5">
        <v>25.98</v>
      </c>
    </row>
    <row r="853" spans="1:13" x14ac:dyDescent="0.2">
      <c r="A853" s="2">
        <v>45390</v>
      </c>
      <c r="B853" s="3">
        <f t="shared" si="41"/>
        <v>2024</v>
      </c>
      <c r="C853" t="str">
        <f t="shared" si="39"/>
        <v>2023-2024</v>
      </c>
      <c r="D853" t="s">
        <v>147</v>
      </c>
      <c r="E853" t="s">
        <v>138</v>
      </c>
      <c r="F853" t="str">
        <f t="shared" si="40"/>
        <v>Queensland</v>
      </c>
      <c r="G853" t="s">
        <v>35</v>
      </c>
      <c r="H853">
        <v>4558</v>
      </c>
      <c r="I853" t="s">
        <v>11</v>
      </c>
      <c r="J853" t="s">
        <v>120</v>
      </c>
      <c r="K853" t="s">
        <v>153</v>
      </c>
      <c r="L853" t="s">
        <v>16</v>
      </c>
      <c r="M853" s="5">
        <v>25.98</v>
      </c>
    </row>
    <row r="854" spans="1:13" x14ac:dyDescent="0.2">
      <c r="A854" s="2">
        <v>45246</v>
      </c>
      <c r="B854" s="3">
        <f t="shared" si="41"/>
        <v>2024</v>
      </c>
      <c r="C854" t="str">
        <f t="shared" si="39"/>
        <v>2023-2024</v>
      </c>
      <c r="D854" t="s">
        <v>148</v>
      </c>
      <c r="E854" t="s">
        <v>95</v>
      </c>
      <c r="F854" t="str">
        <f t="shared" si="40"/>
        <v>Victoria</v>
      </c>
      <c r="G854" t="s">
        <v>45</v>
      </c>
      <c r="H854">
        <v>3931</v>
      </c>
      <c r="I854" t="s">
        <v>11</v>
      </c>
      <c r="J854" t="s">
        <v>55</v>
      </c>
      <c r="K854" t="s">
        <v>153</v>
      </c>
      <c r="L854" t="s">
        <v>16</v>
      </c>
      <c r="M854" s="5">
        <v>25.98</v>
      </c>
    </row>
    <row r="855" spans="1:13" x14ac:dyDescent="0.2">
      <c r="A855" s="2">
        <v>45333</v>
      </c>
      <c r="B855" s="3">
        <f t="shared" si="41"/>
        <v>2024</v>
      </c>
      <c r="C855" t="str">
        <f t="shared" si="39"/>
        <v>2023-2024</v>
      </c>
      <c r="D855" t="s">
        <v>147</v>
      </c>
      <c r="E855" t="s">
        <v>83</v>
      </c>
      <c r="F855" t="str">
        <f t="shared" si="40"/>
        <v>New South Wales</v>
      </c>
      <c r="G855" t="s">
        <v>10</v>
      </c>
      <c r="H855">
        <v>2750</v>
      </c>
      <c r="I855" t="s">
        <v>11</v>
      </c>
      <c r="J855" t="s">
        <v>25</v>
      </c>
      <c r="K855" t="s">
        <v>154</v>
      </c>
      <c r="L855" t="s">
        <v>14</v>
      </c>
      <c r="M855" s="5">
        <v>25.98</v>
      </c>
    </row>
    <row r="856" spans="1:13" x14ac:dyDescent="0.2">
      <c r="A856" s="2">
        <v>45479</v>
      </c>
      <c r="B856" s="3">
        <f t="shared" si="41"/>
        <v>2025</v>
      </c>
      <c r="C856" t="str">
        <f t="shared" si="39"/>
        <v>2024-2025</v>
      </c>
      <c r="D856" t="s">
        <v>147</v>
      </c>
      <c r="E856" t="s">
        <v>40</v>
      </c>
      <c r="F856" t="str">
        <f t="shared" si="40"/>
        <v>New South Wales</v>
      </c>
      <c r="G856" t="s">
        <v>10</v>
      </c>
      <c r="H856">
        <v>2116</v>
      </c>
      <c r="I856" t="s">
        <v>11</v>
      </c>
      <c r="J856" t="s">
        <v>27</v>
      </c>
      <c r="K856" t="s">
        <v>153</v>
      </c>
      <c r="L856" t="s">
        <v>16</v>
      </c>
      <c r="M856" s="5">
        <v>25.98</v>
      </c>
    </row>
    <row r="857" spans="1:13" x14ac:dyDescent="0.2">
      <c r="A857" s="2">
        <v>45046</v>
      </c>
      <c r="B857" s="3">
        <f t="shared" si="41"/>
        <v>2023</v>
      </c>
      <c r="C857" t="str">
        <f t="shared" si="39"/>
        <v>2022-2023</v>
      </c>
      <c r="D857" t="s">
        <v>148</v>
      </c>
      <c r="E857" t="s">
        <v>90</v>
      </c>
      <c r="F857" t="str">
        <f t="shared" si="40"/>
        <v>Victoria</v>
      </c>
      <c r="G857" t="s">
        <v>45</v>
      </c>
      <c r="H857">
        <v>3179</v>
      </c>
      <c r="I857" t="s">
        <v>11</v>
      </c>
      <c r="J857" t="s">
        <v>63</v>
      </c>
      <c r="K857" t="s">
        <v>153</v>
      </c>
      <c r="L857" t="s">
        <v>16</v>
      </c>
      <c r="M857" s="5">
        <v>25.98</v>
      </c>
    </row>
    <row r="858" spans="1:13" x14ac:dyDescent="0.2">
      <c r="A858" s="2">
        <v>45067</v>
      </c>
      <c r="B858" s="3">
        <f t="shared" si="41"/>
        <v>2023</v>
      </c>
      <c r="C858" t="str">
        <f t="shared" si="39"/>
        <v>2022-2023</v>
      </c>
      <c r="D858" t="s">
        <v>147</v>
      </c>
      <c r="E858" t="s">
        <v>113</v>
      </c>
      <c r="F858" t="str">
        <f t="shared" si="40"/>
        <v>Queensland</v>
      </c>
      <c r="G858" t="s">
        <v>35</v>
      </c>
      <c r="H858">
        <v>4215</v>
      </c>
      <c r="I858" t="s">
        <v>11</v>
      </c>
      <c r="J858" t="s">
        <v>104</v>
      </c>
      <c r="K858" t="s">
        <v>153</v>
      </c>
      <c r="L858" t="s">
        <v>16</v>
      </c>
      <c r="M858" s="5">
        <v>25.98</v>
      </c>
    </row>
    <row r="859" spans="1:13" x14ac:dyDescent="0.2">
      <c r="A859" s="2">
        <v>45486</v>
      </c>
      <c r="B859" s="3">
        <f t="shared" si="41"/>
        <v>2025</v>
      </c>
      <c r="C859" t="str">
        <f t="shared" si="39"/>
        <v>2024-2025</v>
      </c>
      <c r="D859" t="s">
        <v>147</v>
      </c>
      <c r="E859" t="s">
        <v>98</v>
      </c>
      <c r="F859" t="str">
        <f t="shared" si="40"/>
        <v>Victoria</v>
      </c>
      <c r="G859" t="s">
        <v>45</v>
      </c>
      <c r="H859">
        <v>3429</v>
      </c>
      <c r="I859" t="s">
        <v>11</v>
      </c>
      <c r="J859" t="s">
        <v>60</v>
      </c>
      <c r="K859" t="s">
        <v>150</v>
      </c>
      <c r="L859" t="s">
        <v>18</v>
      </c>
      <c r="M859" s="5">
        <v>25.98</v>
      </c>
    </row>
    <row r="860" spans="1:13" x14ac:dyDescent="0.2">
      <c r="A860" s="2">
        <v>45069</v>
      </c>
      <c r="B860" s="3">
        <f t="shared" si="41"/>
        <v>2023</v>
      </c>
      <c r="C860" t="str">
        <f t="shared" si="39"/>
        <v>2022-2023</v>
      </c>
      <c r="D860" t="s">
        <v>147</v>
      </c>
      <c r="E860" t="s">
        <v>61</v>
      </c>
      <c r="F860" t="str">
        <f t="shared" si="40"/>
        <v>New South Wales</v>
      </c>
      <c r="G860" t="s">
        <v>10</v>
      </c>
      <c r="H860">
        <v>2539</v>
      </c>
      <c r="I860" t="s">
        <v>11</v>
      </c>
      <c r="J860" t="s">
        <v>58</v>
      </c>
      <c r="K860" t="s">
        <v>154</v>
      </c>
      <c r="L860" t="s">
        <v>14</v>
      </c>
      <c r="M860" s="5">
        <v>25.98</v>
      </c>
    </row>
    <row r="861" spans="1:13" x14ac:dyDescent="0.2">
      <c r="A861" s="2">
        <v>45413</v>
      </c>
      <c r="B861" s="3">
        <f t="shared" si="41"/>
        <v>2024</v>
      </c>
      <c r="C861" t="str">
        <f t="shared" si="39"/>
        <v>2023-2024</v>
      </c>
      <c r="D861" t="s">
        <v>147</v>
      </c>
      <c r="E861" t="s">
        <v>84</v>
      </c>
      <c r="F861" t="str">
        <f t="shared" si="40"/>
        <v>Queensland</v>
      </c>
      <c r="G861" t="s">
        <v>35</v>
      </c>
      <c r="H861">
        <v>4740</v>
      </c>
      <c r="I861" t="s">
        <v>11</v>
      </c>
      <c r="J861" t="s">
        <v>51</v>
      </c>
      <c r="K861" t="s">
        <v>151</v>
      </c>
      <c r="L861" t="s">
        <v>21</v>
      </c>
      <c r="M861" s="5">
        <v>26</v>
      </c>
    </row>
    <row r="862" spans="1:13" x14ac:dyDescent="0.2">
      <c r="A862" s="2">
        <v>45509</v>
      </c>
      <c r="B862" s="3">
        <f t="shared" si="41"/>
        <v>2025</v>
      </c>
      <c r="C862" t="str">
        <f t="shared" si="39"/>
        <v>2024-2025</v>
      </c>
      <c r="D862" t="s">
        <v>147</v>
      </c>
      <c r="E862" t="s">
        <v>127</v>
      </c>
      <c r="F862" t="str">
        <f t="shared" si="40"/>
        <v>New South Wales</v>
      </c>
      <c r="G862" t="s">
        <v>10</v>
      </c>
      <c r="H862">
        <v>2131</v>
      </c>
      <c r="I862" t="s">
        <v>11</v>
      </c>
      <c r="J862" t="s">
        <v>27</v>
      </c>
      <c r="K862" t="s">
        <v>154</v>
      </c>
      <c r="L862" t="s">
        <v>14</v>
      </c>
      <c r="M862" s="5">
        <v>26</v>
      </c>
    </row>
    <row r="863" spans="1:13" x14ac:dyDescent="0.2">
      <c r="A863" s="2">
        <v>45512</v>
      </c>
      <c r="B863" s="3">
        <f t="shared" si="41"/>
        <v>2025</v>
      </c>
      <c r="C863" t="str">
        <f t="shared" si="39"/>
        <v>2024-2025</v>
      </c>
      <c r="D863" t="s">
        <v>148</v>
      </c>
      <c r="E863" t="s">
        <v>79</v>
      </c>
      <c r="F863" t="str">
        <f t="shared" si="40"/>
        <v>Australian Capital Territory</v>
      </c>
      <c r="G863" t="s">
        <v>80</v>
      </c>
      <c r="H863">
        <v>2617</v>
      </c>
      <c r="I863" t="s">
        <v>11</v>
      </c>
      <c r="J863" t="s">
        <v>58</v>
      </c>
      <c r="K863" t="s">
        <v>154</v>
      </c>
      <c r="L863" t="s">
        <v>14</v>
      </c>
      <c r="M863" s="5">
        <v>26.28</v>
      </c>
    </row>
    <row r="864" spans="1:13" x14ac:dyDescent="0.2">
      <c r="A864" s="2">
        <v>45274</v>
      </c>
      <c r="B864" s="3">
        <f t="shared" si="41"/>
        <v>2024</v>
      </c>
      <c r="C864" t="str">
        <f t="shared" si="39"/>
        <v>2023-2024</v>
      </c>
      <c r="D864" t="s">
        <v>148</v>
      </c>
      <c r="E864" t="s">
        <v>103</v>
      </c>
      <c r="F864" t="str">
        <f t="shared" si="40"/>
        <v>Queensland</v>
      </c>
      <c r="G864" t="s">
        <v>35</v>
      </c>
      <c r="H864">
        <v>4509</v>
      </c>
      <c r="I864" t="s">
        <v>11</v>
      </c>
      <c r="J864" t="s">
        <v>104</v>
      </c>
      <c r="K864" t="s">
        <v>157</v>
      </c>
      <c r="L864" t="s">
        <v>22</v>
      </c>
      <c r="M864" s="5">
        <v>26.41</v>
      </c>
    </row>
    <row r="865" spans="1:13" x14ac:dyDescent="0.2">
      <c r="A865" s="2">
        <v>45266</v>
      </c>
      <c r="B865" s="3">
        <f t="shared" si="41"/>
        <v>2024</v>
      </c>
      <c r="C865" t="str">
        <f t="shared" si="39"/>
        <v>2023-2024</v>
      </c>
      <c r="D865" t="s">
        <v>147</v>
      </c>
      <c r="E865" t="s">
        <v>124</v>
      </c>
      <c r="F865" t="str">
        <f t="shared" si="40"/>
        <v>New South Wales</v>
      </c>
      <c r="G865" t="s">
        <v>10</v>
      </c>
      <c r="H865">
        <v>2015</v>
      </c>
      <c r="I865" t="s">
        <v>11</v>
      </c>
      <c r="J865" t="s">
        <v>12</v>
      </c>
      <c r="K865" t="s">
        <v>154</v>
      </c>
      <c r="L865" t="s">
        <v>14</v>
      </c>
      <c r="M865" s="5">
        <v>26.810000000000002</v>
      </c>
    </row>
    <row r="866" spans="1:13" x14ac:dyDescent="0.2">
      <c r="A866" s="2">
        <v>45456</v>
      </c>
      <c r="B866" s="3">
        <f t="shared" si="41"/>
        <v>2024</v>
      </c>
      <c r="C866" t="str">
        <f t="shared" si="39"/>
        <v>2023-2024</v>
      </c>
      <c r="D866" t="s">
        <v>147</v>
      </c>
      <c r="E866" t="s">
        <v>31</v>
      </c>
      <c r="F866" t="str">
        <f t="shared" si="40"/>
        <v>South Australia</v>
      </c>
      <c r="G866" t="s">
        <v>32</v>
      </c>
      <c r="H866">
        <v>5168</v>
      </c>
      <c r="I866" t="s">
        <v>11</v>
      </c>
      <c r="J866" t="s">
        <v>33</v>
      </c>
      <c r="K866" t="s">
        <v>152</v>
      </c>
      <c r="L866" t="s">
        <v>13</v>
      </c>
      <c r="M866" s="5">
        <v>26.9</v>
      </c>
    </row>
    <row r="867" spans="1:13" x14ac:dyDescent="0.2">
      <c r="A867" s="2">
        <v>45603</v>
      </c>
      <c r="B867" s="3">
        <f t="shared" si="41"/>
        <v>2025</v>
      </c>
      <c r="C867" t="str">
        <f t="shared" si="39"/>
        <v>2024-2025</v>
      </c>
      <c r="D867" t="s">
        <v>148</v>
      </c>
      <c r="E867" t="s">
        <v>31</v>
      </c>
      <c r="F867" t="str">
        <f t="shared" si="40"/>
        <v>South Australia</v>
      </c>
      <c r="G867" t="s">
        <v>32</v>
      </c>
      <c r="H867">
        <v>5168</v>
      </c>
      <c r="I867" t="s">
        <v>11</v>
      </c>
      <c r="J867" t="s">
        <v>33</v>
      </c>
      <c r="K867" t="s">
        <v>19</v>
      </c>
      <c r="L867" t="s">
        <v>23</v>
      </c>
      <c r="M867" s="5">
        <v>26.91</v>
      </c>
    </row>
    <row r="868" spans="1:13" x14ac:dyDescent="0.2">
      <c r="A868" s="2">
        <v>45016</v>
      </c>
      <c r="B868" s="3">
        <f t="shared" si="41"/>
        <v>2023</v>
      </c>
      <c r="C868" t="str">
        <f t="shared" si="39"/>
        <v>2022-2023</v>
      </c>
      <c r="D868" t="s">
        <v>147</v>
      </c>
      <c r="E868" t="s">
        <v>64</v>
      </c>
      <c r="F868" t="str">
        <f t="shared" si="40"/>
        <v>Victoria</v>
      </c>
      <c r="G868" t="s">
        <v>45</v>
      </c>
      <c r="H868">
        <v>3199</v>
      </c>
      <c r="I868" t="s">
        <v>11</v>
      </c>
      <c r="J868" t="s">
        <v>63</v>
      </c>
      <c r="K868" t="s">
        <v>150</v>
      </c>
      <c r="L868" t="s">
        <v>18</v>
      </c>
      <c r="M868" s="5">
        <v>26.95</v>
      </c>
    </row>
    <row r="869" spans="1:13" x14ac:dyDescent="0.2">
      <c r="A869" s="2">
        <v>45582</v>
      </c>
      <c r="B869" s="3">
        <f t="shared" si="41"/>
        <v>2025</v>
      </c>
      <c r="C869" t="str">
        <f t="shared" si="39"/>
        <v>2024-2025</v>
      </c>
      <c r="D869" t="s">
        <v>148</v>
      </c>
      <c r="E869" t="s">
        <v>83</v>
      </c>
      <c r="F869" t="str">
        <f t="shared" si="40"/>
        <v>New South Wales</v>
      </c>
      <c r="G869" t="s">
        <v>10</v>
      </c>
      <c r="H869">
        <v>2750</v>
      </c>
      <c r="I869" t="s">
        <v>11</v>
      </c>
      <c r="J869" t="s">
        <v>25</v>
      </c>
      <c r="K869" t="s">
        <v>149</v>
      </c>
      <c r="L869" t="s">
        <v>15</v>
      </c>
      <c r="M869" s="5">
        <v>26.950000000000003</v>
      </c>
    </row>
    <row r="870" spans="1:13" x14ac:dyDescent="0.2">
      <c r="A870" s="2">
        <v>45368</v>
      </c>
      <c r="B870" s="3">
        <f t="shared" si="41"/>
        <v>2024</v>
      </c>
      <c r="C870" t="str">
        <f t="shared" si="39"/>
        <v>2023-2024</v>
      </c>
      <c r="D870" t="s">
        <v>148</v>
      </c>
      <c r="E870" t="s">
        <v>97</v>
      </c>
      <c r="F870" t="str">
        <f t="shared" si="40"/>
        <v>Tasmania</v>
      </c>
      <c r="G870" t="s">
        <v>70</v>
      </c>
      <c r="H870">
        <v>7250</v>
      </c>
      <c r="I870" t="s">
        <v>11</v>
      </c>
      <c r="J870" t="s">
        <v>71</v>
      </c>
      <c r="K870" t="s">
        <v>150</v>
      </c>
      <c r="L870" t="s">
        <v>18</v>
      </c>
      <c r="M870" s="5">
        <v>26.97</v>
      </c>
    </row>
    <row r="871" spans="1:13" x14ac:dyDescent="0.2">
      <c r="A871" s="2">
        <v>45010</v>
      </c>
      <c r="B871" s="3">
        <f t="shared" si="41"/>
        <v>2023</v>
      </c>
      <c r="C871" t="str">
        <f t="shared" si="39"/>
        <v>2022-2023</v>
      </c>
      <c r="D871" t="s">
        <v>147</v>
      </c>
      <c r="E871" t="s">
        <v>111</v>
      </c>
      <c r="F871" t="str">
        <f t="shared" si="40"/>
        <v>New South Wales</v>
      </c>
      <c r="G871" t="s">
        <v>10</v>
      </c>
      <c r="H871">
        <v>2120</v>
      </c>
      <c r="I871" t="s">
        <v>11</v>
      </c>
      <c r="J871" t="s">
        <v>27</v>
      </c>
      <c r="K871" t="s">
        <v>152</v>
      </c>
      <c r="L871" t="s">
        <v>13</v>
      </c>
      <c r="M871" s="5">
        <v>26.979999999999997</v>
      </c>
    </row>
    <row r="872" spans="1:13" x14ac:dyDescent="0.2">
      <c r="A872" s="2">
        <v>45491</v>
      </c>
      <c r="B872" s="3">
        <f t="shared" si="41"/>
        <v>2025</v>
      </c>
      <c r="C872" t="str">
        <f t="shared" si="39"/>
        <v>2024-2025</v>
      </c>
      <c r="D872" t="s">
        <v>147</v>
      </c>
      <c r="E872" t="s">
        <v>85</v>
      </c>
      <c r="F872" t="str">
        <f t="shared" si="40"/>
        <v>Queensland</v>
      </c>
      <c r="G872" t="s">
        <v>35</v>
      </c>
      <c r="H872">
        <v>4883</v>
      </c>
      <c r="I872" t="s">
        <v>11</v>
      </c>
      <c r="J872" t="s">
        <v>36</v>
      </c>
      <c r="K872" t="s">
        <v>19</v>
      </c>
      <c r="L872" t="s">
        <v>23</v>
      </c>
      <c r="M872" s="5">
        <v>26.98</v>
      </c>
    </row>
    <row r="873" spans="1:13" x14ac:dyDescent="0.2">
      <c r="A873" s="2">
        <v>45227</v>
      </c>
      <c r="B873" s="3">
        <f t="shared" si="41"/>
        <v>2024</v>
      </c>
      <c r="C873" t="str">
        <f t="shared" si="39"/>
        <v>2023-2024</v>
      </c>
      <c r="D873" t="s">
        <v>147</v>
      </c>
      <c r="E873" t="s">
        <v>85</v>
      </c>
      <c r="F873" t="str">
        <f t="shared" si="40"/>
        <v>Queensland</v>
      </c>
      <c r="G873" t="s">
        <v>35</v>
      </c>
      <c r="H873">
        <v>4883</v>
      </c>
      <c r="I873" t="s">
        <v>11</v>
      </c>
      <c r="J873" t="s">
        <v>36</v>
      </c>
      <c r="K873" t="s">
        <v>154</v>
      </c>
      <c r="L873" t="s">
        <v>14</v>
      </c>
      <c r="M873" s="5">
        <v>26.98</v>
      </c>
    </row>
    <row r="874" spans="1:13" x14ac:dyDescent="0.2">
      <c r="A874" s="2">
        <v>45320</v>
      </c>
      <c r="B874" s="3">
        <f t="shared" si="41"/>
        <v>2024</v>
      </c>
      <c r="C874" t="str">
        <f t="shared" si="39"/>
        <v>2023-2024</v>
      </c>
      <c r="D874" t="s">
        <v>147</v>
      </c>
      <c r="E874" t="s">
        <v>101</v>
      </c>
      <c r="F874" t="str">
        <f t="shared" si="40"/>
        <v>Victoria</v>
      </c>
      <c r="G874" t="s">
        <v>45</v>
      </c>
      <c r="H874">
        <v>3131</v>
      </c>
      <c r="I874" t="s">
        <v>11</v>
      </c>
      <c r="J874" t="s">
        <v>63</v>
      </c>
      <c r="K874" t="s">
        <v>154</v>
      </c>
      <c r="L874" t="s">
        <v>14</v>
      </c>
      <c r="M874" s="5">
        <v>26.98</v>
      </c>
    </row>
    <row r="875" spans="1:13" x14ac:dyDescent="0.2">
      <c r="A875" s="2">
        <v>45138</v>
      </c>
      <c r="B875" s="3">
        <f t="shared" si="41"/>
        <v>2024</v>
      </c>
      <c r="C875" t="str">
        <f t="shared" si="39"/>
        <v>2023-2024</v>
      </c>
      <c r="D875" t="s">
        <v>147</v>
      </c>
      <c r="E875" t="s">
        <v>140</v>
      </c>
      <c r="F875" t="str">
        <f t="shared" si="40"/>
        <v>Tasmania</v>
      </c>
      <c r="G875" t="s">
        <v>70</v>
      </c>
      <c r="H875">
        <v>7320</v>
      </c>
      <c r="I875" t="s">
        <v>11</v>
      </c>
      <c r="J875" t="s">
        <v>71</v>
      </c>
      <c r="K875" t="s">
        <v>19</v>
      </c>
      <c r="L875" t="s">
        <v>23</v>
      </c>
      <c r="M875" s="5">
        <v>26.990000000000002</v>
      </c>
    </row>
    <row r="876" spans="1:13" x14ac:dyDescent="0.2">
      <c r="A876" s="2">
        <v>44945</v>
      </c>
      <c r="B876" s="3">
        <f t="shared" si="41"/>
        <v>2023</v>
      </c>
      <c r="C876" t="str">
        <f t="shared" si="39"/>
        <v>2022-2023</v>
      </c>
      <c r="D876" t="s">
        <v>147</v>
      </c>
      <c r="E876" t="s">
        <v>44</v>
      </c>
      <c r="F876" t="str">
        <f t="shared" si="40"/>
        <v>Victoria</v>
      </c>
      <c r="G876" t="s">
        <v>45</v>
      </c>
      <c r="H876">
        <v>3066</v>
      </c>
      <c r="I876" t="s">
        <v>11</v>
      </c>
      <c r="J876" t="s">
        <v>46</v>
      </c>
      <c r="K876" t="s">
        <v>19</v>
      </c>
      <c r="L876" t="s">
        <v>23</v>
      </c>
      <c r="M876" s="5">
        <v>27</v>
      </c>
    </row>
    <row r="877" spans="1:13" x14ac:dyDescent="0.2">
      <c r="A877" s="2">
        <v>45416</v>
      </c>
      <c r="B877" s="3">
        <f t="shared" si="41"/>
        <v>2024</v>
      </c>
      <c r="C877" t="str">
        <f t="shared" si="39"/>
        <v>2023-2024</v>
      </c>
      <c r="D877" t="s">
        <v>147</v>
      </c>
      <c r="E877" t="s">
        <v>142</v>
      </c>
      <c r="F877" t="str">
        <f t="shared" si="40"/>
        <v>Australian Capital Territory</v>
      </c>
      <c r="G877" t="s">
        <v>80</v>
      </c>
      <c r="H877">
        <v>2609</v>
      </c>
      <c r="I877" t="s">
        <v>11</v>
      </c>
      <c r="J877" t="s">
        <v>58</v>
      </c>
      <c r="K877" t="s">
        <v>155</v>
      </c>
      <c r="L877" t="s">
        <v>20</v>
      </c>
      <c r="M877" s="5">
        <v>27.18</v>
      </c>
    </row>
    <row r="878" spans="1:13" x14ac:dyDescent="0.2">
      <c r="A878" s="2">
        <v>44968</v>
      </c>
      <c r="B878" s="3">
        <f t="shared" si="41"/>
        <v>2023</v>
      </c>
      <c r="C878" t="str">
        <f t="shared" si="39"/>
        <v>2022-2023</v>
      </c>
      <c r="D878" t="s">
        <v>147</v>
      </c>
      <c r="E878" t="s">
        <v>138</v>
      </c>
      <c r="F878" t="str">
        <f t="shared" si="40"/>
        <v>Queensland</v>
      </c>
      <c r="G878" t="s">
        <v>35</v>
      </c>
      <c r="H878">
        <v>4558</v>
      </c>
      <c r="I878" t="s">
        <v>11</v>
      </c>
      <c r="J878" t="s">
        <v>120</v>
      </c>
      <c r="K878" t="s">
        <v>149</v>
      </c>
      <c r="L878" t="s">
        <v>15</v>
      </c>
      <c r="M878" s="5">
        <v>27.27</v>
      </c>
    </row>
    <row r="879" spans="1:13" x14ac:dyDescent="0.2">
      <c r="A879" s="2">
        <v>45438</v>
      </c>
      <c r="B879" s="3">
        <f t="shared" si="41"/>
        <v>2024</v>
      </c>
      <c r="C879" t="str">
        <f t="shared" si="39"/>
        <v>2023-2024</v>
      </c>
      <c r="D879" t="s">
        <v>147</v>
      </c>
      <c r="E879" t="s">
        <v>79</v>
      </c>
      <c r="F879" t="str">
        <f t="shared" si="40"/>
        <v>Australian Capital Territory</v>
      </c>
      <c r="G879" t="s">
        <v>80</v>
      </c>
      <c r="H879">
        <v>2617</v>
      </c>
      <c r="I879" t="s">
        <v>11</v>
      </c>
      <c r="J879" t="s">
        <v>58</v>
      </c>
      <c r="K879" t="s">
        <v>150</v>
      </c>
      <c r="L879" t="s">
        <v>18</v>
      </c>
      <c r="M879" s="5">
        <v>27.36</v>
      </c>
    </row>
    <row r="880" spans="1:13" x14ac:dyDescent="0.2">
      <c r="A880" s="2">
        <v>45529</v>
      </c>
      <c r="B880" s="3">
        <f t="shared" si="41"/>
        <v>2025</v>
      </c>
      <c r="C880" t="str">
        <f t="shared" si="39"/>
        <v>2024-2025</v>
      </c>
      <c r="D880" t="s">
        <v>147</v>
      </c>
      <c r="E880" t="s">
        <v>81</v>
      </c>
      <c r="F880" t="str">
        <f t="shared" si="40"/>
        <v>New South Wales</v>
      </c>
      <c r="G880" t="s">
        <v>10</v>
      </c>
      <c r="H880">
        <v>2485</v>
      </c>
      <c r="I880" t="s">
        <v>11</v>
      </c>
      <c r="J880" t="s">
        <v>68</v>
      </c>
      <c r="K880" t="s">
        <v>19</v>
      </c>
      <c r="L880" t="s">
        <v>23</v>
      </c>
      <c r="M880" s="5">
        <v>27.38</v>
      </c>
    </row>
    <row r="881" spans="1:13" x14ac:dyDescent="0.2">
      <c r="A881" s="2">
        <v>45534</v>
      </c>
      <c r="B881" s="3">
        <f t="shared" si="41"/>
        <v>2025</v>
      </c>
      <c r="C881" t="str">
        <f t="shared" si="39"/>
        <v>2024-2025</v>
      </c>
      <c r="D881" t="s">
        <v>148</v>
      </c>
      <c r="E881" t="s">
        <v>79</v>
      </c>
      <c r="F881" t="str">
        <f t="shared" si="40"/>
        <v>Australian Capital Territory</v>
      </c>
      <c r="G881" t="s">
        <v>80</v>
      </c>
      <c r="H881">
        <v>2617</v>
      </c>
      <c r="I881" t="s">
        <v>11</v>
      </c>
      <c r="J881" t="s">
        <v>58</v>
      </c>
      <c r="K881" t="s">
        <v>153</v>
      </c>
      <c r="L881" t="s">
        <v>16</v>
      </c>
      <c r="M881" s="5">
        <v>27.48</v>
      </c>
    </row>
    <row r="882" spans="1:13" x14ac:dyDescent="0.2">
      <c r="A882" s="2">
        <v>44956</v>
      </c>
      <c r="B882" s="3">
        <f t="shared" si="41"/>
        <v>2023</v>
      </c>
      <c r="C882" t="str">
        <f t="shared" si="39"/>
        <v>2022-2023</v>
      </c>
      <c r="D882" t="s">
        <v>147</v>
      </c>
      <c r="E882" t="s">
        <v>110</v>
      </c>
      <c r="F882" t="str">
        <f t="shared" si="40"/>
        <v>Queensland</v>
      </c>
      <c r="G882" t="s">
        <v>35</v>
      </c>
      <c r="H882">
        <v>4680</v>
      </c>
      <c r="I882" t="s">
        <v>11</v>
      </c>
      <c r="J882" t="s">
        <v>51</v>
      </c>
      <c r="K882" t="s">
        <v>154</v>
      </c>
      <c r="L882" t="s">
        <v>14</v>
      </c>
      <c r="M882" s="5">
        <v>27.5</v>
      </c>
    </row>
    <row r="883" spans="1:13" x14ac:dyDescent="0.2">
      <c r="A883" s="2">
        <v>45437</v>
      </c>
      <c r="B883" s="3">
        <f t="shared" si="41"/>
        <v>2024</v>
      </c>
      <c r="C883" t="str">
        <f t="shared" si="39"/>
        <v>2023-2024</v>
      </c>
      <c r="D883" t="s">
        <v>148</v>
      </c>
      <c r="E883" t="s">
        <v>31</v>
      </c>
      <c r="F883" t="str">
        <f t="shared" si="40"/>
        <v>South Australia</v>
      </c>
      <c r="G883" t="s">
        <v>32</v>
      </c>
      <c r="H883">
        <v>5168</v>
      </c>
      <c r="I883" t="s">
        <v>11</v>
      </c>
      <c r="J883" t="s">
        <v>33</v>
      </c>
      <c r="K883" t="s">
        <v>19</v>
      </c>
      <c r="L883" t="s">
        <v>23</v>
      </c>
      <c r="M883" s="5">
        <v>27.53</v>
      </c>
    </row>
    <row r="884" spans="1:13" x14ac:dyDescent="0.2">
      <c r="A884" s="2">
        <v>45250</v>
      </c>
      <c r="B884" s="3">
        <f t="shared" si="41"/>
        <v>2024</v>
      </c>
      <c r="C884" t="str">
        <f t="shared" si="39"/>
        <v>2023-2024</v>
      </c>
      <c r="D884" t="s">
        <v>147</v>
      </c>
      <c r="E884" t="s">
        <v>112</v>
      </c>
      <c r="F884" t="str">
        <f t="shared" si="40"/>
        <v>Victoria</v>
      </c>
      <c r="G884" t="s">
        <v>45</v>
      </c>
      <c r="H884">
        <v>3076</v>
      </c>
      <c r="I884" t="s">
        <v>11</v>
      </c>
      <c r="J884" t="s">
        <v>46</v>
      </c>
      <c r="K884" t="s">
        <v>157</v>
      </c>
      <c r="L884" t="s">
        <v>22</v>
      </c>
      <c r="M884" s="5">
        <v>27.62</v>
      </c>
    </row>
    <row r="885" spans="1:13" x14ac:dyDescent="0.2">
      <c r="A885" s="2">
        <v>45203</v>
      </c>
      <c r="B885" s="3">
        <f t="shared" si="41"/>
        <v>2024</v>
      </c>
      <c r="C885" t="str">
        <f t="shared" si="39"/>
        <v>2023-2024</v>
      </c>
      <c r="D885" t="s">
        <v>147</v>
      </c>
      <c r="E885" t="s">
        <v>65</v>
      </c>
      <c r="F885" t="str">
        <f t="shared" si="40"/>
        <v>New South Wales</v>
      </c>
      <c r="G885" t="s">
        <v>10</v>
      </c>
      <c r="H885">
        <v>2541</v>
      </c>
      <c r="I885" t="s">
        <v>11</v>
      </c>
      <c r="J885" t="s">
        <v>58</v>
      </c>
      <c r="K885" t="s">
        <v>149</v>
      </c>
      <c r="L885" t="s">
        <v>15</v>
      </c>
      <c r="M885" s="5">
        <v>27.72</v>
      </c>
    </row>
    <row r="886" spans="1:13" x14ac:dyDescent="0.2">
      <c r="A886" s="2">
        <v>45471</v>
      </c>
      <c r="B886" s="3">
        <f t="shared" si="41"/>
        <v>2024</v>
      </c>
      <c r="C886" t="str">
        <f t="shared" si="39"/>
        <v>2023-2024</v>
      </c>
      <c r="D886" t="s">
        <v>147</v>
      </c>
      <c r="E886" t="s">
        <v>97</v>
      </c>
      <c r="F886" t="str">
        <f t="shared" si="40"/>
        <v>Tasmania</v>
      </c>
      <c r="G886" t="s">
        <v>70</v>
      </c>
      <c r="H886">
        <v>7250</v>
      </c>
      <c r="I886" t="s">
        <v>11</v>
      </c>
      <c r="J886" t="s">
        <v>71</v>
      </c>
      <c r="K886" t="s">
        <v>154</v>
      </c>
      <c r="L886" t="s">
        <v>14</v>
      </c>
      <c r="M886" s="5">
        <v>27.86</v>
      </c>
    </row>
    <row r="887" spans="1:13" x14ac:dyDescent="0.2">
      <c r="A887" s="2">
        <v>45467</v>
      </c>
      <c r="B887" s="3">
        <f t="shared" si="41"/>
        <v>2024</v>
      </c>
      <c r="C887" t="str">
        <f t="shared" si="39"/>
        <v>2023-2024</v>
      </c>
      <c r="D887" t="s">
        <v>147</v>
      </c>
      <c r="E887" t="s">
        <v>105</v>
      </c>
      <c r="F887" t="str">
        <f t="shared" si="40"/>
        <v>Victoria</v>
      </c>
      <c r="G887" t="s">
        <v>45</v>
      </c>
      <c r="H887">
        <v>3500</v>
      </c>
      <c r="I887" t="s">
        <v>11</v>
      </c>
      <c r="J887" t="s">
        <v>60</v>
      </c>
      <c r="K887" t="s">
        <v>150</v>
      </c>
      <c r="L887" t="s">
        <v>18</v>
      </c>
      <c r="M887" s="5">
        <v>27.93</v>
      </c>
    </row>
    <row r="888" spans="1:13" x14ac:dyDescent="0.2">
      <c r="A888" s="2">
        <v>45648</v>
      </c>
      <c r="B888" s="3">
        <f t="shared" si="41"/>
        <v>2025</v>
      </c>
      <c r="C888" t="str">
        <f t="shared" si="39"/>
        <v>2024-2025</v>
      </c>
      <c r="D888" t="s">
        <v>148</v>
      </c>
      <c r="E888" t="s">
        <v>130</v>
      </c>
      <c r="F888" t="str">
        <f t="shared" si="40"/>
        <v>South Australia</v>
      </c>
      <c r="G888" t="s">
        <v>32</v>
      </c>
      <c r="H888">
        <v>5290</v>
      </c>
      <c r="I888" t="s">
        <v>11</v>
      </c>
      <c r="J888" t="s">
        <v>38</v>
      </c>
      <c r="K888" t="s">
        <v>155</v>
      </c>
      <c r="L888" t="s">
        <v>20</v>
      </c>
      <c r="M888" s="5">
        <v>27.94</v>
      </c>
    </row>
    <row r="889" spans="1:13" x14ac:dyDescent="0.2">
      <c r="A889" s="2">
        <v>45064</v>
      </c>
      <c r="B889" s="3">
        <f t="shared" si="41"/>
        <v>2023</v>
      </c>
      <c r="C889" t="str">
        <f t="shared" si="39"/>
        <v>2022-2023</v>
      </c>
      <c r="D889" t="s">
        <v>147</v>
      </c>
      <c r="E889" t="s">
        <v>53</v>
      </c>
      <c r="F889" t="str">
        <f t="shared" si="40"/>
        <v>South Australia</v>
      </c>
      <c r="G889" t="s">
        <v>32</v>
      </c>
      <c r="H889">
        <v>5082</v>
      </c>
      <c r="I889" t="s">
        <v>11</v>
      </c>
      <c r="J889" t="s">
        <v>33</v>
      </c>
      <c r="K889" t="s">
        <v>155</v>
      </c>
      <c r="L889" t="s">
        <v>20</v>
      </c>
      <c r="M889" s="5">
        <v>27.94</v>
      </c>
    </row>
    <row r="890" spans="1:13" x14ac:dyDescent="0.2">
      <c r="A890" s="2">
        <v>45464</v>
      </c>
      <c r="B890" s="3">
        <f t="shared" si="41"/>
        <v>2024</v>
      </c>
      <c r="C890" t="str">
        <f t="shared" si="39"/>
        <v>2023-2024</v>
      </c>
      <c r="D890" t="s">
        <v>147</v>
      </c>
      <c r="E890" t="s">
        <v>113</v>
      </c>
      <c r="F890" t="str">
        <f t="shared" si="40"/>
        <v>Queensland</v>
      </c>
      <c r="G890" t="s">
        <v>35</v>
      </c>
      <c r="H890">
        <v>4215</v>
      </c>
      <c r="I890" t="s">
        <v>11</v>
      </c>
      <c r="J890" t="s">
        <v>104</v>
      </c>
      <c r="K890" t="s">
        <v>156</v>
      </c>
      <c r="L890" t="s">
        <v>17</v>
      </c>
      <c r="M890" s="5">
        <v>27.94</v>
      </c>
    </row>
    <row r="891" spans="1:13" x14ac:dyDescent="0.2">
      <c r="A891" s="2">
        <v>45578</v>
      </c>
      <c r="B891" s="3">
        <f t="shared" si="41"/>
        <v>2025</v>
      </c>
      <c r="C891" t="str">
        <f t="shared" si="39"/>
        <v>2024-2025</v>
      </c>
      <c r="D891" t="s">
        <v>147</v>
      </c>
      <c r="E891" t="s">
        <v>107</v>
      </c>
      <c r="F891" t="str">
        <f t="shared" si="40"/>
        <v>Queensland</v>
      </c>
      <c r="G891" t="s">
        <v>35</v>
      </c>
      <c r="H891">
        <v>4220</v>
      </c>
      <c r="I891" t="s">
        <v>11</v>
      </c>
      <c r="J891" t="s">
        <v>104</v>
      </c>
      <c r="K891" t="s">
        <v>156</v>
      </c>
      <c r="L891" t="s">
        <v>17</v>
      </c>
      <c r="M891" s="5">
        <v>27.96</v>
      </c>
    </row>
    <row r="892" spans="1:13" x14ac:dyDescent="0.2">
      <c r="A892" s="2">
        <v>45044</v>
      </c>
      <c r="B892" s="3">
        <f t="shared" si="41"/>
        <v>2023</v>
      </c>
      <c r="C892" t="str">
        <f t="shared" si="39"/>
        <v>2022-2023</v>
      </c>
      <c r="D892" t="s">
        <v>147</v>
      </c>
      <c r="E892" t="s">
        <v>91</v>
      </c>
      <c r="F892" t="str">
        <f t="shared" si="40"/>
        <v>Victoria</v>
      </c>
      <c r="G892" t="s">
        <v>45</v>
      </c>
      <c r="H892">
        <v>3690</v>
      </c>
      <c r="I892" t="s">
        <v>11</v>
      </c>
      <c r="J892" t="s">
        <v>55</v>
      </c>
      <c r="K892" t="s">
        <v>150</v>
      </c>
      <c r="L892" t="s">
        <v>18</v>
      </c>
      <c r="M892" s="5">
        <v>27.96</v>
      </c>
    </row>
    <row r="893" spans="1:13" x14ac:dyDescent="0.2">
      <c r="A893" s="2">
        <v>45206</v>
      </c>
      <c r="B893" s="3">
        <f t="shared" si="41"/>
        <v>2024</v>
      </c>
      <c r="C893" t="str">
        <f t="shared" si="39"/>
        <v>2023-2024</v>
      </c>
      <c r="D893" t="s">
        <v>148</v>
      </c>
      <c r="E893" t="s">
        <v>117</v>
      </c>
      <c r="F893" t="str">
        <f t="shared" si="40"/>
        <v>Queensland</v>
      </c>
      <c r="G893" t="s">
        <v>35</v>
      </c>
      <c r="H893">
        <v>4119</v>
      </c>
      <c r="I893" t="s">
        <v>11</v>
      </c>
      <c r="J893" t="s">
        <v>43</v>
      </c>
      <c r="K893" t="s">
        <v>153</v>
      </c>
      <c r="L893" t="s">
        <v>16</v>
      </c>
      <c r="M893" s="5">
        <v>27.97</v>
      </c>
    </row>
    <row r="894" spans="1:13" x14ac:dyDescent="0.2">
      <c r="A894" s="2">
        <v>45271</v>
      </c>
      <c r="B894" s="3">
        <f t="shared" si="41"/>
        <v>2024</v>
      </c>
      <c r="C894" t="str">
        <f t="shared" si="39"/>
        <v>2023-2024</v>
      </c>
      <c r="D894" t="s">
        <v>148</v>
      </c>
      <c r="E894" t="s">
        <v>117</v>
      </c>
      <c r="F894" t="str">
        <f t="shared" si="40"/>
        <v>Queensland</v>
      </c>
      <c r="G894" t="s">
        <v>35</v>
      </c>
      <c r="H894">
        <v>4119</v>
      </c>
      <c r="I894" t="s">
        <v>11</v>
      </c>
      <c r="J894" t="s">
        <v>43</v>
      </c>
      <c r="K894" t="s">
        <v>150</v>
      </c>
      <c r="L894" t="s">
        <v>18</v>
      </c>
      <c r="M894" s="5">
        <v>27.97</v>
      </c>
    </row>
    <row r="895" spans="1:13" x14ac:dyDescent="0.2">
      <c r="A895" s="2">
        <v>45238</v>
      </c>
      <c r="B895" s="3">
        <f t="shared" si="41"/>
        <v>2024</v>
      </c>
      <c r="C895" t="str">
        <f t="shared" si="39"/>
        <v>2023-2024</v>
      </c>
      <c r="D895" t="s">
        <v>147</v>
      </c>
      <c r="E895" t="s">
        <v>118</v>
      </c>
      <c r="F895" t="str">
        <f t="shared" si="40"/>
        <v>New South Wales</v>
      </c>
      <c r="G895" t="s">
        <v>10</v>
      </c>
      <c r="H895">
        <v>2158</v>
      </c>
      <c r="I895" t="s">
        <v>11</v>
      </c>
      <c r="J895" t="s">
        <v>27</v>
      </c>
      <c r="K895" t="s">
        <v>19</v>
      </c>
      <c r="L895" t="s">
        <v>23</v>
      </c>
      <c r="M895" s="5">
        <v>27.98</v>
      </c>
    </row>
    <row r="896" spans="1:13" x14ac:dyDescent="0.2">
      <c r="A896" s="2">
        <v>45361</v>
      </c>
      <c r="B896" s="3">
        <f t="shared" si="41"/>
        <v>2024</v>
      </c>
      <c r="C896" t="str">
        <f t="shared" si="39"/>
        <v>2023-2024</v>
      </c>
      <c r="D896" t="s">
        <v>147</v>
      </c>
      <c r="E896" t="s">
        <v>110</v>
      </c>
      <c r="F896" t="str">
        <f t="shared" si="40"/>
        <v>Queensland</v>
      </c>
      <c r="G896" t="s">
        <v>35</v>
      </c>
      <c r="H896">
        <v>4680</v>
      </c>
      <c r="I896" t="s">
        <v>11</v>
      </c>
      <c r="J896" t="s">
        <v>51</v>
      </c>
      <c r="K896" t="s">
        <v>154</v>
      </c>
      <c r="L896" t="s">
        <v>14</v>
      </c>
      <c r="M896" s="5">
        <v>27.98</v>
      </c>
    </row>
    <row r="897" spans="1:13" x14ac:dyDescent="0.2">
      <c r="A897" s="2">
        <v>45240</v>
      </c>
      <c r="B897" s="3">
        <f t="shared" si="41"/>
        <v>2024</v>
      </c>
      <c r="C897" t="str">
        <f t="shared" si="39"/>
        <v>2023-2024</v>
      </c>
      <c r="D897" t="s">
        <v>147</v>
      </c>
      <c r="E897" t="s">
        <v>125</v>
      </c>
      <c r="F897" t="str">
        <f t="shared" si="40"/>
        <v>Victoria</v>
      </c>
      <c r="G897" t="s">
        <v>45</v>
      </c>
      <c r="H897">
        <v>3400</v>
      </c>
      <c r="I897" t="s">
        <v>11</v>
      </c>
      <c r="J897" t="s">
        <v>60</v>
      </c>
      <c r="K897" t="s">
        <v>154</v>
      </c>
      <c r="L897" t="s">
        <v>14</v>
      </c>
      <c r="M897" s="5">
        <v>27.98</v>
      </c>
    </row>
    <row r="898" spans="1:13" x14ac:dyDescent="0.2">
      <c r="A898" s="2">
        <v>45606</v>
      </c>
      <c r="B898" s="3">
        <f t="shared" si="41"/>
        <v>2025</v>
      </c>
      <c r="C898" t="str">
        <f t="shared" ref="C898:C961" si="42">IF(MONTH(A898) &gt;= 7, YEAR(A898) &amp; "-" &amp; YEAR(A898) + 1, YEAR(A898) - 1 &amp; "-" &amp; YEAR(A898))</f>
        <v>2024-2025</v>
      </c>
      <c r="D898" t="s">
        <v>147</v>
      </c>
      <c r="E898" t="s">
        <v>54</v>
      </c>
      <c r="F898" t="str">
        <f t="shared" ref="F898:F961" si="43">IF(G898="WA","Western Australia",
IF(G898="NSW","New South Wales",
IF(G898="QLD","Queensland",
IF(G898="VIC","Victoria",
IF(G898="TAS","Tasmania",
IF(G898="SA","South Australia",
IF(G898="NT","Northern Territory",
IF(G898="ACT","Australian Capital Territory",G898))))))))</f>
        <v>Victoria</v>
      </c>
      <c r="G898" t="s">
        <v>45</v>
      </c>
      <c r="H898">
        <v>3977</v>
      </c>
      <c r="I898" t="s">
        <v>11</v>
      </c>
      <c r="J898" t="s">
        <v>55</v>
      </c>
      <c r="K898" t="s">
        <v>153</v>
      </c>
      <c r="L898" t="s">
        <v>16</v>
      </c>
      <c r="M898" s="5">
        <v>27.990000000000002</v>
      </c>
    </row>
    <row r="899" spans="1:13" x14ac:dyDescent="0.2">
      <c r="A899" s="2">
        <v>45493</v>
      </c>
      <c r="B899" s="3">
        <f t="shared" ref="B899:B962" si="44">IF(MONTH(A899)&gt;=7,YEAR(A899)+1,YEAR(A899))</f>
        <v>2025</v>
      </c>
      <c r="C899" t="str">
        <f t="shared" si="42"/>
        <v>2024-2025</v>
      </c>
      <c r="D899" t="s">
        <v>147</v>
      </c>
      <c r="E899" t="s">
        <v>67</v>
      </c>
      <c r="F899" t="str">
        <f t="shared" si="43"/>
        <v>New South Wales</v>
      </c>
      <c r="G899" t="s">
        <v>10</v>
      </c>
      <c r="H899">
        <v>2478</v>
      </c>
      <c r="I899" t="s">
        <v>11</v>
      </c>
      <c r="J899" t="s">
        <v>68</v>
      </c>
      <c r="K899" t="s">
        <v>19</v>
      </c>
      <c r="L899" t="s">
        <v>23</v>
      </c>
      <c r="M899" s="5">
        <v>28</v>
      </c>
    </row>
    <row r="900" spans="1:13" x14ac:dyDescent="0.2">
      <c r="A900" s="2">
        <v>45016</v>
      </c>
      <c r="B900" s="3">
        <f t="shared" si="44"/>
        <v>2023</v>
      </c>
      <c r="C900" t="str">
        <f t="shared" si="42"/>
        <v>2022-2023</v>
      </c>
      <c r="D900" t="s">
        <v>148</v>
      </c>
      <c r="E900" t="s">
        <v>115</v>
      </c>
      <c r="F900" t="str">
        <f t="shared" si="43"/>
        <v>Western Australia</v>
      </c>
      <c r="G900" t="s">
        <v>48</v>
      </c>
      <c r="H900">
        <v>6280</v>
      </c>
      <c r="I900" t="s">
        <v>11</v>
      </c>
      <c r="J900" t="s">
        <v>94</v>
      </c>
      <c r="K900" t="s">
        <v>153</v>
      </c>
      <c r="L900" t="s">
        <v>16</v>
      </c>
      <c r="M900" s="5">
        <v>28.04</v>
      </c>
    </row>
    <row r="901" spans="1:13" x14ac:dyDescent="0.2">
      <c r="A901" s="2">
        <v>45168</v>
      </c>
      <c r="B901" s="3">
        <f t="shared" si="44"/>
        <v>2024</v>
      </c>
      <c r="C901" t="str">
        <f t="shared" si="42"/>
        <v>2023-2024</v>
      </c>
      <c r="D901" t="s">
        <v>147</v>
      </c>
      <c r="E901" t="s">
        <v>40</v>
      </c>
      <c r="F901" t="str">
        <f t="shared" si="43"/>
        <v>New South Wales</v>
      </c>
      <c r="G901" t="s">
        <v>10</v>
      </c>
      <c r="H901">
        <v>2116</v>
      </c>
      <c r="I901" t="s">
        <v>11</v>
      </c>
      <c r="J901" t="s">
        <v>27</v>
      </c>
      <c r="K901" t="s">
        <v>155</v>
      </c>
      <c r="L901" t="s">
        <v>20</v>
      </c>
      <c r="M901" s="5">
        <v>28.13</v>
      </c>
    </row>
    <row r="902" spans="1:13" x14ac:dyDescent="0.2">
      <c r="A902" s="2">
        <v>45297</v>
      </c>
      <c r="B902" s="3">
        <f t="shared" si="44"/>
        <v>2024</v>
      </c>
      <c r="C902" t="str">
        <f t="shared" si="42"/>
        <v>2023-2024</v>
      </c>
      <c r="D902" t="s">
        <v>147</v>
      </c>
      <c r="E902" t="s">
        <v>137</v>
      </c>
      <c r="F902" t="str">
        <f t="shared" si="43"/>
        <v>New South Wales</v>
      </c>
      <c r="G902" t="s">
        <v>10</v>
      </c>
      <c r="H902">
        <v>2031</v>
      </c>
      <c r="I902" t="s">
        <v>11</v>
      </c>
      <c r="J902" t="s">
        <v>12</v>
      </c>
      <c r="K902" t="s">
        <v>154</v>
      </c>
      <c r="L902" t="s">
        <v>14</v>
      </c>
      <c r="M902" s="5">
        <v>28.18</v>
      </c>
    </row>
    <row r="903" spans="1:13" x14ac:dyDescent="0.2">
      <c r="A903" s="2">
        <v>44980</v>
      </c>
      <c r="B903" s="3">
        <f t="shared" si="44"/>
        <v>2023</v>
      </c>
      <c r="C903" t="str">
        <f t="shared" si="42"/>
        <v>2022-2023</v>
      </c>
      <c r="D903" t="s">
        <v>147</v>
      </c>
      <c r="E903" t="s">
        <v>119</v>
      </c>
      <c r="F903" t="str">
        <f t="shared" si="43"/>
        <v>Queensland</v>
      </c>
      <c r="G903" t="s">
        <v>35</v>
      </c>
      <c r="H903">
        <v>4570</v>
      </c>
      <c r="I903" t="s">
        <v>11</v>
      </c>
      <c r="J903" t="s">
        <v>120</v>
      </c>
      <c r="K903" t="s">
        <v>19</v>
      </c>
      <c r="L903" t="s">
        <v>23</v>
      </c>
      <c r="M903" s="5">
        <v>28.47</v>
      </c>
    </row>
    <row r="904" spans="1:13" x14ac:dyDescent="0.2">
      <c r="A904" s="2">
        <v>45170</v>
      </c>
      <c r="B904" s="3">
        <f t="shared" si="44"/>
        <v>2024</v>
      </c>
      <c r="C904" t="str">
        <f t="shared" si="42"/>
        <v>2023-2024</v>
      </c>
      <c r="D904" t="s">
        <v>147</v>
      </c>
      <c r="E904" t="s">
        <v>89</v>
      </c>
      <c r="F904" t="str">
        <f t="shared" si="43"/>
        <v>Queensland</v>
      </c>
      <c r="G904" t="s">
        <v>35</v>
      </c>
      <c r="H904">
        <v>4655</v>
      </c>
      <c r="I904" t="s">
        <v>11</v>
      </c>
      <c r="J904" t="s">
        <v>51</v>
      </c>
      <c r="K904" t="s">
        <v>19</v>
      </c>
      <c r="L904" t="s">
        <v>23</v>
      </c>
      <c r="M904" s="5">
        <v>28.48</v>
      </c>
    </row>
    <row r="905" spans="1:13" x14ac:dyDescent="0.2">
      <c r="A905" s="2">
        <v>45620</v>
      </c>
      <c r="B905" s="3">
        <f t="shared" si="44"/>
        <v>2025</v>
      </c>
      <c r="C905" t="str">
        <f t="shared" si="42"/>
        <v>2024-2025</v>
      </c>
      <c r="D905" t="s">
        <v>148</v>
      </c>
      <c r="E905" t="s">
        <v>97</v>
      </c>
      <c r="F905" t="str">
        <f t="shared" si="43"/>
        <v>Tasmania</v>
      </c>
      <c r="G905" t="s">
        <v>70</v>
      </c>
      <c r="H905">
        <v>7250</v>
      </c>
      <c r="I905" t="s">
        <v>11</v>
      </c>
      <c r="J905" t="s">
        <v>71</v>
      </c>
      <c r="K905" t="s">
        <v>155</v>
      </c>
      <c r="L905" t="s">
        <v>20</v>
      </c>
      <c r="M905" s="5">
        <v>28.53</v>
      </c>
    </row>
    <row r="906" spans="1:13" x14ac:dyDescent="0.2">
      <c r="A906" s="2">
        <v>45596</v>
      </c>
      <c r="B906" s="3">
        <f t="shared" si="44"/>
        <v>2025</v>
      </c>
      <c r="C906" t="str">
        <f t="shared" si="42"/>
        <v>2024-2025</v>
      </c>
      <c r="D906" t="s">
        <v>148</v>
      </c>
      <c r="E906" t="s">
        <v>134</v>
      </c>
      <c r="F906" t="str">
        <f t="shared" si="43"/>
        <v>Queensland</v>
      </c>
      <c r="G906" t="s">
        <v>35</v>
      </c>
      <c r="H906">
        <v>4825</v>
      </c>
      <c r="I906" t="s">
        <v>11</v>
      </c>
      <c r="J906" t="s">
        <v>36</v>
      </c>
      <c r="K906" t="s">
        <v>19</v>
      </c>
      <c r="L906" t="s">
        <v>23</v>
      </c>
      <c r="M906" s="5">
        <v>28.92</v>
      </c>
    </row>
    <row r="907" spans="1:13" x14ac:dyDescent="0.2">
      <c r="A907" s="2">
        <v>45176</v>
      </c>
      <c r="B907" s="3">
        <f t="shared" si="44"/>
        <v>2024</v>
      </c>
      <c r="C907" t="str">
        <f t="shared" si="42"/>
        <v>2023-2024</v>
      </c>
      <c r="D907" t="s">
        <v>147</v>
      </c>
      <c r="E907" t="s">
        <v>91</v>
      </c>
      <c r="F907" t="str">
        <f t="shared" si="43"/>
        <v>Victoria</v>
      </c>
      <c r="G907" t="s">
        <v>45</v>
      </c>
      <c r="H907">
        <v>3690</v>
      </c>
      <c r="I907" t="s">
        <v>11</v>
      </c>
      <c r="J907" t="s">
        <v>55</v>
      </c>
      <c r="K907" t="s">
        <v>156</v>
      </c>
      <c r="L907" t="s">
        <v>17</v>
      </c>
      <c r="M907" s="5">
        <v>28.92</v>
      </c>
    </row>
    <row r="908" spans="1:13" x14ac:dyDescent="0.2">
      <c r="A908" s="2">
        <v>45160</v>
      </c>
      <c r="B908" s="3">
        <f t="shared" si="44"/>
        <v>2024</v>
      </c>
      <c r="C908" t="str">
        <f t="shared" si="42"/>
        <v>2023-2024</v>
      </c>
      <c r="D908" t="s">
        <v>148</v>
      </c>
      <c r="E908" t="s">
        <v>81</v>
      </c>
      <c r="F908" t="str">
        <f t="shared" si="43"/>
        <v>New South Wales</v>
      </c>
      <c r="G908" t="s">
        <v>10</v>
      </c>
      <c r="H908">
        <v>2485</v>
      </c>
      <c r="I908" t="s">
        <v>11</v>
      </c>
      <c r="J908" t="s">
        <v>68</v>
      </c>
      <c r="K908" t="s">
        <v>19</v>
      </c>
      <c r="L908" t="s">
        <v>23</v>
      </c>
      <c r="M908" s="5">
        <v>28.93</v>
      </c>
    </row>
    <row r="909" spans="1:13" x14ac:dyDescent="0.2">
      <c r="A909" s="2">
        <v>45136</v>
      </c>
      <c r="B909" s="3">
        <f t="shared" si="44"/>
        <v>2024</v>
      </c>
      <c r="C909" t="str">
        <f t="shared" si="42"/>
        <v>2023-2024</v>
      </c>
      <c r="D909" t="s">
        <v>147</v>
      </c>
      <c r="E909" t="s">
        <v>106</v>
      </c>
      <c r="F909" t="str">
        <f t="shared" si="43"/>
        <v>Victoria</v>
      </c>
      <c r="G909" t="s">
        <v>45</v>
      </c>
      <c r="H909">
        <v>3915</v>
      </c>
      <c r="I909" t="s">
        <v>11</v>
      </c>
      <c r="J909" t="s">
        <v>55</v>
      </c>
      <c r="K909" t="s">
        <v>149</v>
      </c>
      <c r="L909" t="s">
        <v>15</v>
      </c>
      <c r="M909" s="5">
        <v>28.939999999999998</v>
      </c>
    </row>
    <row r="910" spans="1:13" x14ac:dyDescent="0.2">
      <c r="A910" s="2">
        <v>44972</v>
      </c>
      <c r="B910" s="3">
        <f t="shared" si="44"/>
        <v>2023</v>
      </c>
      <c r="C910" t="str">
        <f t="shared" si="42"/>
        <v>2022-2023</v>
      </c>
      <c r="D910" t="s">
        <v>148</v>
      </c>
      <c r="E910" t="s">
        <v>93</v>
      </c>
      <c r="F910" t="str">
        <f t="shared" si="43"/>
        <v>Western Australia</v>
      </c>
      <c r="G910" t="s">
        <v>48</v>
      </c>
      <c r="H910">
        <v>6112</v>
      </c>
      <c r="I910" t="s">
        <v>11</v>
      </c>
      <c r="J910" t="s">
        <v>94</v>
      </c>
      <c r="K910" t="s">
        <v>156</v>
      </c>
      <c r="L910" t="s">
        <v>17</v>
      </c>
      <c r="M910" s="5">
        <v>28.95</v>
      </c>
    </row>
    <row r="911" spans="1:13" x14ac:dyDescent="0.2">
      <c r="A911" s="2">
        <v>45074</v>
      </c>
      <c r="B911" s="3">
        <f t="shared" si="44"/>
        <v>2023</v>
      </c>
      <c r="C911" t="str">
        <f t="shared" si="42"/>
        <v>2022-2023</v>
      </c>
      <c r="D911" t="s">
        <v>147</v>
      </c>
      <c r="E911" t="s">
        <v>128</v>
      </c>
      <c r="F911" t="str">
        <f t="shared" si="43"/>
        <v>Western Australia</v>
      </c>
      <c r="G911" t="s">
        <v>48</v>
      </c>
      <c r="H911">
        <v>6027</v>
      </c>
      <c r="I911" t="s">
        <v>11</v>
      </c>
      <c r="J911" t="s">
        <v>49</v>
      </c>
      <c r="K911" t="s">
        <v>156</v>
      </c>
      <c r="L911" t="s">
        <v>17</v>
      </c>
      <c r="M911" s="5">
        <v>28.96</v>
      </c>
    </row>
    <row r="912" spans="1:13" x14ac:dyDescent="0.2">
      <c r="A912" s="2">
        <v>44996</v>
      </c>
      <c r="B912" s="3">
        <f t="shared" si="44"/>
        <v>2023</v>
      </c>
      <c r="C912" t="str">
        <f t="shared" si="42"/>
        <v>2022-2023</v>
      </c>
      <c r="D912" t="s">
        <v>148</v>
      </c>
      <c r="E912" t="s">
        <v>65</v>
      </c>
      <c r="F912" t="str">
        <f t="shared" si="43"/>
        <v>New South Wales</v>
      </c>
      <c r="G912" t="s">
        <v>10</v>
      </c>
      <c r="H912">
        <v>2541</v>
      </c>
      <c r="I912" t="s">
        <v>11</v>
      </c>
      <c r="J912" t="s">
        <v>58</v>
      </c>
      <c r="K912" t="s">
        <v>154</v>
      </c>
      <c r="L912" t="s">
        <v>14</v>
      </c>
      <c r="M912" s="5">
        <v>28.97</v>
      </c>
    </row>
    <row r="913" spans="1:13" x14ac:dyDescent="0.2">
      <c r="A913" s="2">
        <v>45552</v>
      </c>
      <c r="B913" s="3">
        <f t="shared" si="44"/>
        <v>2025</v>
      </c>
      <c r="C913" t="str">
        <f t="shared" si="42"/>
        <v>2024-2025</v>
      </c>
      <c r="D913" t="s">
        <v>148</v>
      </c>
      <c r="E913" t="s">
        <v>92</v>
      </c>
      <c r="F913" t="str">
        <f t="shared" si="43"/>
        <v>Queensland</v>
      </c>
      <c r="G913" t="s">
        <v>35</v>
      </c>
      <c r="H913">
        <v>4068</v>
      </c>
      <c r="I913" t="s">
        <v>11</v>
      </c>
      <c r="J913" t="s">
        <v>43</v>
      </c>
      <c r="K913" t="s">
        <v>149</v>
      </c>
      <c r="L913" t="s">
        <v>15</v>
      </c>
      <c r="M913" s="5">
        <v>28.979999999999997</v>
      </c>
    </row>
    <row r="914" spans="1:13" x14ac:dyDescent="0.2">
      <c r="A914" s="2">
        <v>45182</v>
      </c>
      <c r="B914" s="3">
        <f t="shared" si="44"/>
        <v>2024</v>
      </c>
      <c r="C914" t="str">
        <f t="shared" si="42"/>
        <v>2023-2024</v>
      </c>
      <c r="D914" t="s">
        <v>148</v>
      </c>
      <c r="E914" t="s">
        <v>37</v>
      </c>
      <c r="F914" t="str">
        <f t="shared" si="43"/>
        <v>South Australia</v>
      </c>
      <c r="G914" t="s">
        <v>32</v>
      </c>
      <c r="H914">
        <v>5607</v>
      </c>
      <c r="I914" t="s">
        <v>11</v>
      </c>
      <c r="J914" t="s">
        <v>38</v>
      </c>
      <c r="K914" t="s">
        <v>149</v>
      </c>
      <c r="L914" t="s">
        <v>15</v>
      </c>
      <c r="M914" s="5">
        <v>28.98</v>
      </c>
    </row>
    <row r="915" spans="1:13" x14ac:dyDescent="0.2">
      <c r="A915" s="2">
        <v>45468</v>
      </c>
      <c r="B915" s="3">
        <f t="shared" si="44"/>
        <v>2024</v>
      </c>
      <c r="C915" t="str">
        <f t="shared" si="42"/>
        <v>2023-2024</v>
      </c>
      <c r="D915" t="s">
        <v>147</v>
      </c>
      <c r="E915" t="s">
        <v>66</v>
      </c>
      <c r="F915" t="str">
        <f t="shared" si="43"/>
        <v>South Australia</v>
      </c>
      <c r="G915" t="s">
        <v>32</v>
      </c>
      <c r="H915">
        <v>5169</v>
      </c>
      <c r="I915" t="s">
        <v>11</v>
      </c>
      <c r="J915" t="s">
        <v>33</v>
      </c>
      <c r="K915" t="s">
        <v>154</v>
      </c>
      <c r="L915" t="s">
        <v>14</v>
      </c>
      <c r="M915" s="5">
        <v>29</v>
      </c>
    </row>
    <row r="916" spans="1:13" x14ac:dyDescent="0.2">
      <c r="A916" s="2">
        <v>45390</v>
      </c>
      <c r="B916" s="3">
        <f t="shared" si="44"/>
        <v>2024</v>
      </c>
      <c r="C916" t="str">
        <f t="shared" si="42"/>
        <v>2023-2024</v>
      </c>
      <c r="D916" t="s">
        <v>147</v>
      </c>
      <c r="E916" t="s">
        <v>96</v>
      </c>
      <c r="F916" t="str">
        <f t="shared" si="43"/>
        <v>Western Australia</v>
      </c>
      <c r="G916" t="s">
        <v>48</v>
      </c>
      <c r="H916">
        <v>6330</v>
      </c>
      <c r="I916" t="s">
        <v>11</v>
      </c>
      <c r="J916" t="s">
        <v>94</v>
      </c>
      <c r="K916" t="s">
        <v>153</v>
      </c>
      <c r="L916" t="s">
        <v>16</v>
      </c>
      <c r="M916" s="5">
        <v>29</v>
      </c>
    </row>
    <row r="917" spans="1:13" x14ac:dyDescent="0.2">
      <c r="A917" s="2">
        <v>45386</v>
      </c>
      <c r="B917" s="3">
        <f t="shared" si="44"/>
        <v>2024</v>
      </c>
      <c r="C917" t="str">
        <f t="shared" si="42"/>
        <v>2023-2024</v>
      </c>
      <c r="D917" t="s">
        <v>148</v>
      </c>
      <c r="E917" t="s">
        <v>9</v>
      </c>
      <c r="F917" t="str">
        <f t="shared" si="43"/>
        <v>New South Wales</v>
      </c>
      <c r="G917" t="s">
        <v>10</v>
      </c>
      <c r="H917">
        <v>2067</v>
      </c>
      <c r="I917" t="s">
        <v>11</v>
      </c>
      <c r="J917" t="s">
        <v>12</v>
      </c>
      <c r="K917" t="s">
        <v>154</v>
      </c>
      <c r="L917" t="s">
        <v>14</v>
      </c>
      <c r="M917" s="5">
        <v>29</v>
      </c>
    </row>
    <row r="918" spans="1:13" x14ac:dyDescent="0.2">
      <c r="A918" s="2">
        <v>44974</v>
      </c>
      <c r="B918" s="3">
        <f t="shared" si="44"/>
        <v>2023</v>
      </c>
      <c r="C918" t="str">
        <f t="shared" si="42"/>
        <v>2022-2023</v>
      </c>
      <c r="D918" t="s">
        <v>147</v>
      </c>
      <c r="E918" t="s">
        <v>93</v>
      </c>
      <c r="F918" t="str">
        <f t="shared" si="43"/>
        <v>Western Australia</v>
      </c>
      <c r="G918" t="s">
        <v>48</v>
      </c>
      <c r="H918">
        <v>6112</v>
      </c>
      <c r="I918" t="s">
        <v>11</v>
      </c>
      <c r="J918" t="s">
        <v>94</v>
      </c>
      <c r="K918" t="s">
        <v>154</v>
      </c>
      <c r="L918" t="s">
        <v>14</v>
      </c>
      <c r="M918" s="5">
        <v>29</v>
      </c>
    </row>
    <row r="919" spans="1:13" x14ac:dyDescent="0.2">
      <c r="A919" s="2">
        <v>45344</v>
      </c>
      <c r="B919" s="3">
        <f t="shared" si="44"/>
        <v>2024</v>
      </c>
      <c r="C919" t="str">
        <f t="shared" si="42"/>
        <v>2023-2024</v>
      </c>
      <c r="D919" t="s">
        <v>147</v>
      </c>
      <c r="E919" t="s">
        <v>74</v>
      </c>
      <c r="F919" t="str">
        <f t="shared" si="43"/>
        <v>South Australia</v>
      </c>
      <c r="G919" t="s">
        <v>32</v>
      </c>
      <c r="H919">
        <v>5043</v>
      </c>
      <c r="I919" t="s">
        <v>11</v>
      </c>
      <c r="J919" t="s">
        <v>33</v>
      </c>
      <c r="K919" t="s">
        <v>154</v>
      </c>
      <c r="L919" t="s">
        <v>14</v>
      </c>
      <c r="M919" s="5">
        <v>29.009999999999998</v>
      </c>
    </row>
    <row r="920" spans="1:13" x14ac:dyDescent="0.2">
      <c r="A920" s="2">
        <v>45279</v>
      </c>
      <c r="B920" s="3">
        <f t="shared" si="44"/>
        <v>2024</v>
      </c>
      <c r="C920" t="str">
        <f t="shared" si="42"/>
        <v>2023-2024</v>
      </c>
      <c r="D920" t="s">
        <v>148</v>
      </c>
      <c r="E920" t="s">
        <v>103</v>
      </c>
      <c r="F920" t="str">
        <f t="shared" si="43"/>
        <v>Queensland</v>
      </c>
      <c r="G920" t="s">
        <v>35</v>
      </c>
      <c r="H920">
        <v>4509</v>
      </c>
      <c r="I920" t="s">
        <v>11</v>
      </c>
      <c r="J920" t="s">
        <v>104</v>
      </c>
      <c r="K920" t="s">
        <v>154</v>
      </c>
      <c r="L920" t="s">
        <v>14</v>
      </c>
      <c r="M920" s="5">
        <v>29.39</v>
      </c>
    </row>
    <row r="921" spans="1:13" x14ac:dyDescent="0.2">
      <c r="A921" s="2">
        <v>45262</v>
      </c>
      <c r="B921" s="3">
        <f t="shared" si="44"/>
        <v>2024</v>
      </c>
      <c r="C921" t="str">
        <f t="shared" si="42"/>
        <v>2023-2024</v>
      </c>
      <c r="D921" t="s">
        <v>148</v>
      </c>
      <c r="E921" t="s">
        <v>54</v>
      </c>
      <c r="F921" t="str">
        <f t="shared" si="43"/>
        <v>Victoria</v>
      </c>
      <c r="G921" t="s">
        <v>45</v>
      </c>
      <c r="H921">
        <v>3977</v>
      </c>
      <c r="I921" t="s">
        <v>11</v>
      </c>
      <c r="J921" t="s">
        <v>55</v>
      </c>
      <c r="K921" t="s">
        <v>154</v>
      </c>
      <c r="L921" t="s">
        <v>14</v>
      </c>
      <c r="M921" s="5">
        <v>29.5</v>
      </c>
    </row>
    <row r="922" spans="1:13" x14ac:dyDescent="0.2">
      <c r="A922" s="2">
        <v>45536</v>
      </c>
      <c r="B922" s="3">
        <f t="shared" si="44"/>
        <v>2025</v>
      </c>
      <c r="C922" t="str">
        <f t="shared" si="42"/>
        <v>2024-2025</v>
      </c>
      <c r="D922" t="s">
        <v>147</v>
      </c>
      <c r="E922" t="s">
        <v>107</v>
      </c>
      <c r="F922" t="str">
        <f t="shared" si="43"/>
        <v>Queensland</v>
      </c>
      <c r="G922" t="s">
        <v>35</v>
      </c>
      <c r="H922">
        <v>4220</v>
      </c>
      <c r="I922" t="s">
        <v>11</v>
      </c>
      <c r="J922" t="s">
        <v>104</v>
      </c>
      <c r="K922" t="s">
        <v>156</v>
      </c>
      <c r="L922" t="s">
        <v>17</v>
      </c>
      <c r="M922" s="5">
        <v>29.6</v>
      </c>
    </row>
    <row r="923" spans="1:13" x14ac:dyDescent="0.2">
      <c r="A923" s="2">
        <v>45023</v>
      </c>
      <c r="B923" s="3">
        <f t="shared" si="44"/>
        <v>2023</v>
      </c>
      <c r="C923" t="str">
        <f t="shared" si="42"/>
        <v>2022-2023</v>
      </c>
      <c r="D923" t="s">
        <v>147</v>
      </c>
      <c r="E923" t="s">
        <v>143</v>
      </c>
      <c r="F923" t="str">
        <f t="shared" si="43"/>
        <v>New South Wales</v>
      </c>
      <c r="G923" t="s">
        <v>10</v>
      </c>
      <c r="H923">
        <v>2154</v>
      </c>
      <c r="I923" t="s">
        <v>11</v>
      </c>
      <c r="J923" t="s">
        <v>27</v>
      </c>
      <c r="K923" t="s">
        <v>157</v>
      </c>
      <c r="L923" t="s">
        <v>22</v>
      </c>
      <c r="M923" s="5">
        <v>29.65</v>
      </c>
    </row>
    <row r="924" spans="1:13" x14ac:dyDescent="0.2">
      <c r="A924" s="2">
        <v>45441</v>
      </c>
      <c r="B924" s="3">
        <f t="shared" si="44"/>
        <v>2024</v>
      </c>
      <c r="C924" t="str">
        <f t="shared" si="42"/>
        <v>2023-2024</v>
      </c>
      <c r="D924" t="s">
        <v>148</v>
      </c>
      <c r="E924" t="s">
        <v>101</v>
      </c>
      <c r="F924" t="str">
        <f t="shared" si="43"/>
        <v>Victoria</v>
      </c>
      <c r="G924" t="s">
        <v>45</v>
      </c>
      <c r="H924">
        <v>3131</v>
      </c>
      <c r="I924" t="s">
        <v>11</v>
      </c>
      <c r="J924" t="s">
        <v>63</v>
      </c>
      <c r="K924" t="s">
        <v>156</v>
      </c>
      <c r="L924" t="s">
        <v>17</v>
      </c>
      <c r="M924" s="5">
        <v>29.85</v>
      </c>
    </row>
    <row r="925" spans="1:13" x14ac:dyDescent="0.2">
      <c r="A925" s="2">
        <v>45414</v>
      </c>
      <c r="B925" s="3">
        <f t="shared" si="44"/>
        <v>2024</v>
      </c>
      <c r="C925" t="str">
        <f t="shared" si="42"/>
        <v>2023-2024</v>
      </c>
      <c r="D925" t="s">
        <v>148</v>
      </c>
      <c r="E925" t="s">
        <v>145</v>
      </c>
      <c r="F925" t="str">
        <f t="shared" si="43"/>
        <v>New South Wales</v>
      </c>
      <c r="G925" t="s">
        <v>10</v>
      </c>
      <c r="H925">
        <v>2101</v>
      </c>
      <c r="I925" t="s">
        <v>11</v>
      </c>
      <c r="J925" t="s">
        <v>27</v>
      </c>
      <c r="K925" t="s">
        <v>155</v>
      </c>
      <c r="L925" t="s">
        <v>20</v>
      </c>
      <c r="M925" s="5">
        <v>29.9</v>
      </c>
    </row>
    <row r="926" spans="1:13" x14ac:dyDescent="0.2">
      <c r="A926" s="2">
        <v>45123</v>
      </c>
      <c r="B926" s="3">
        <f t="shared" si="44"/>
        <v>2024</v>
      </c>
      <c r="C926" t="str">
        <f t="shared" si="42"/>
        <v>2023-2024</v>
      </c>
      <c r="D926" t="s">
        <v>147</v>
      </c>
      <c r="E926" t="s">
        <v>125</v>
      </c>
      <c r="F926" t="str">
        <f t="shared" si="43"/>
        <v>Victoria</v>
      </c>
      <c r="G926" t="s">
        <v>45</v>
      </c>
      <c r="H926">
        <v>3400</v>
      </c>
      <c r="I926" t="s">
        <v>11</v>
      </c>
      <c r="J926" t="s">
        <v>60</v>
      </c>
      <c r="K926" t="s">
        <v>156</v>
      </c>
      <c r="L926" t="s">
        <v>17</v>
      </c>
      <c r="M926" s="5">
        <v>29.91</v>
      </c>
    </row>
    <row r="927" spans="1:13" x14ac:dyDescent="0.2">
      <c r="A927" s="2">
        <v>45625</v>
      </c>
      <c r="B927" s="3">
        <f t="shared" si="44"/>
        <v>2025</v>
      </c>
      <c r="C927" t="str">
        <f t="shared" si="42"/>
        <v>2024-2025</v>
      </c>
      <c r="D927" t="s">
        <v>147</v>
      </c>
      <c r="E927" t="s">
        <v>106</v>
      </c>
      <c r="F927" t="str">
        <f t="shared" si="43"/>
        <v>Victoria</v>
      </c>
      <c r="G927" t="s">
        <v>45</v>
      </c>
      <c r="H927">
        <v>3915</v>
      </c>
      <c r="I927" t="s">
        <v>11</v>
      </c>
      <c r="J927" t="s">
        <v>55</v>
      </c>
      <c r="K927" t="s">
        <v>155</v>
      </c>
      <c r="L927" t="s">
        <v>20</v>
      </c>
      <c r="M927" s="5">
        <v>29.910000000000004</v>
      </c>
    </row>
    <row r="928" spans="1:13" x14ac:dyDescent="0.2">
      <c r="A928" s="2">
        <v>45538</v>
      </c>
      <c r="B928" s="3">
        <f t="shared" si="44"/>
        <v>2025</v>
      </c>
      <c r="C928" t="str">
        <f t="shared" si="42"/>
        <v>2024-2025</v>
      </c>
      <c r="D928" t="s">
        <v>147</v>
      </c>
      <c r="E928" t="s">
        <v>85</v>
      </c>
      <c r="F928" t="str">
        <f t="shared" si="43"/>
        <v>Queensland</v>
      </c>
      <c r="G928" t="s">
        <v>35</v>
      </c>
      <c r="H928">
        <v>4883</v>
      </c>
      <c r="I928" t="s">
        <v>11</v>
      </c>
      <c r="J928" t="s">
        <v>36</v>
      </c>
      <c r="K928" t="s">
        <v>155</v>
      </c>
      <c r="L928" t="s">
        <v>20</v>
      </c>
      <c r="M928" s="5">
        <v>29.92</v>
      </c>
    </row>
    <row r="929" spans="1:13" x14ac:dyDescent="0.2">
      <c r="A929" s="2">
        <v>45363</v>
      </c>
      <c r="B929" s="3">
        <f t="shared" si="44"/>
        <v>2024</v>
      </c>
      <c r="C929" t="str">
        <f t="shared" si="42"/>
        <v>2023-2024</v>
      </c>
      <c r="D929" t="s">
        <v>147</v>
      </c>
      <c r="E929" t="s">
        <v>146</v>
      </c>
      <c r="F929" t="str">
        <f t="shared" si="43"/>
        <v>Victoria</v>
      </c>
      <c r="G929" t="s">
        <v>45</v>
      </c>
      <c r="H929">
        <v>3353</v>
      </c>
      <c r="I929" t="s">
        <v>11</v>
      </c>
      <c r="J929" t="s">
        <v>60</v>
      </c>
      <c r="K929" t="s">
        <v>153</v>
      </c>
      <c r="L929" t="s">
        <v>16</v>
      </c>
      <c r="M929" s="5">
        <v>29.95</v>
      </c>
    </row>
    <row r="930" spans="1:13" x14ac:dyDescent="0.2">
      <c r="A930" s="2">
        <v>45540</v>
      </c>
      <c r="B930" s="3">
        <f t="shared" si="44"/>
        <v>2025</v>
      </c>
      <c r="C930" t="str">
        <f t="shared" si="42"/>
        <v>2024-2025</v>
      </c>
      <c r="D930" t="s">
        <v>147</v>
      </c>
      <c r="E930" t="s">
        <v>41</v>
      </c>
      <c r="F930" t="str">
        <f t="shared" si="43"/>
        <v>New South Wales</v>
      </c>
      <c r="G930" t="s">
        <v>10</v>
      </c>
      <c r="H930">
        <v>2830</v>
      </c>
      <c r="I930" t="s">
        <v>11</v>
      </c>
      <c r="J930" t="s">
        <v>25</v>
      </c>
      <c r="K930" t="s">
        <v>19</v>
      </c>
      <c r="L930" t="s">
        <v>23</v>
      </c>
      <c r="M930" s="5">
        <v>29.95</v>
      </c>
    </row>
    <row r="931" spans="1:13" x14ac:dyDescent="0.2">
      <c r="A931" s="2">
        <v>44992</v>
      </c>
      <c r="B931" s="3">
        <f t="shared" si="44"/>
        <v>2023</v>
      </c>
      <c r="C931" t="str">
        <f t="shared" si="42"/>
        <v>2022-2023</v>
      </c>
      <c r="D931" t="s">
        <v>148</v>
      </c>
      <c r="E931" t="s">
        <v>112</v>
      </c>
      <c r="F931" t="str">
        <f t="shared" si="43"/>
        <v>Victoria</v>
      </c>
      <c r="G931" t="s">
        <v>45</v>
      </c>
      <c r="H931">
        <v>3076</v>
      </c>
      <c r="I931" t="s">
        <v>11</v>
      </c>
      <c r="J931" t="s">
        <v>46</v>
      </c>
      <c r="K931" t="s">
        <v>153</v>
      </c>
      <c r="L931" t="s">
        <v>16</v>
      </c>
      <c r="M931" s="5">
        <v>29.95</v>
      </c>
    </row>
    <row r="932" spans="1:13" x14ac:dyDescent="0.2">
      <c r="A932" s="2">
        <v>44981</v>
      </c>
      <c r="B932" s="3">
        <f t="shared" si="44"/>
        <v>2023</v>
      </c>
      <c r="C932" t="str">
        <f t="shared" si="42"/>
        <v>2022-2023</v>
      </c>
      <c r="D932" t="s">
        <v>147</v>
      </c>
      <c r="E932" t="s">
        <v>129</v>
      </c>
      <c r="F932" t="str">
        <f t="shared" si="43"/>
        <v>Tasmania</v>
      </c>
      <c r="G932" t="s">
        <v>70</v>
      </c>
      <c r="H932">
        <v>7010</v>
      </c>
      <c r="I932" t="s">
        <v>11</v>
      </c>
      <c r="J932" t="s">
        <v>71</v>
      </c>
      <c r="K932" t="s">
        <v>19</v>
      </c>
      <c r="L932" t="s">
        <v>23</v>
      </c>
      <c r="M932" s="5">
        <v>29.95</v>
      </c>
    </row>
    <row r="933" spans="1:13" x14ac:dyDescent="0.2">
      <c r="A933" s="2">
        <v>45581</v>
      </c>
      <c r="B933" s="3">
        <f t="shared" si="44"/>
        <v>2025</v>
      </c>
      <c r="C933" t="str">
        <f t="shared" si="42"/>
        <v>2024-2025</v>
      </c>
      <c r="D933" t="s">
        <v>148</v>
      </c>
      <c r="E933" t="s">
        <v>123</v>
      </c>
      <c r="F933" t="str">
        <f t="shared" si="43"/>
        <v>Western Australia</v>
      </c>
      <c r="G933" t="s">
        <v>48</v>
      </c>
      <c r="H933">
        <v>6109</v>
      </c>
      <c r="I933" t="s">
        <v>11</v>
      </c>
      <c r="J933" t="s">
        <v>94</v>
      </c>
      <c r="K933" t="s">
        <v>19</v>
      </c>
      <c r="L933" t="s">
        <v>23</v>
      </c>
      <c r="M933" s="5">
        <v>29.95</v>
      </c>
    </row>
    <row r="934" spans="1:13" x14ac:dyDescent="0.2">
      <c r="A934" s="2">
        <v>45356</v>
      </c>
      <c r="B934" s="3">
        <f t="shared" si="44"/>
        <v>2024</v>
      </c>
      <c r="C934" t="str">
        <f t="shared" si="42"/>
        <v>2023-2024</v>
      </c>
      <c r="D934" t="s">
        <v>147</v>
      </c>
      <c r="E934" t="s">
        <v>83</v>
      </c>
      <c r="F934" t="str">
        <f t="shared" si="43"/>
        <v>New South Wales</v>
      </c>
      <c r="G934" t="s">
        <v>10</v>
      </c>
      <c r="H934">
        <v>2750</v>
      </c>
      <c r="I934" t="s">
        <v>11</v>
      </c>
      <c r="J934" t="s">
        <v>25</v>
      </c>
      <c r="K934" t="s">
        <v>153</v>
      </c>
      <c r="L934" t="s">
        <v>16</v>
      </c>
      <c r="M934" s="5">
        <v>29.95</v>
      </c>
    </row>
    <row r="935" spans="1:13" x14ac:dyDescent="0.2">
      <c r="A935" s="2">
        <v>45461</v>
      </c>
      <c r="B935" s="3">
        <f t="shared" si="44"/>
        <v>2024</v>
      </c>
      <c r="C935" t="str">
        <f t="shared" si="42"/>
        <v>2023-2024</v>
      </c>
      <c r="D935" t="s">
        <v>147</v>
      </c>
      <c r="E935" t="s">
        <v>62</v>
      </c>
      <c r="F935" t="str">
        <f t="shared" si="43"/>
        <v>Victoria</v>
      </c>
      <c r="G935" t="s">
        <v>45</v>
      </c>
      <c r="H935">
        <v>3134</v>
      </c>
      <c r="I935" t="s">
        <v>11</v>
      </c>
      <c r="J935" t="s">
        <v>63</v>
      </c>
      <c r="K935" t="s">
        <v>153</v>
      </c>
      <c r="L935" t="s">
        <v>16</v>
      </c>
      <c r="M935" s="5">
        <v>29.95</v>
      </c>
    </row>
    <row r="936" spans="1:13" x14ac:dyDescent="0.2">
      <c r="A936" s="2">
        <v>45506</v>
      </c>
      <c r="B936" s="3">
        <f t="shared" si="44"/>
        <v>2025</v>
      </c>
      <c r="C936" t="str">
        <f t="shared" si="42"/>
        <v>2024-2025</v>
      </c>
      <c r="D936" t="s">
        <v>147</v>
      </c>
      <c r="E936" t="s">
        <v>82</v>
      </c>
      <c r="F936" t="str">
        <f t="shared" si="43"/>
        <v>Queensland</v>
      </c>
      <c r="G936" t="s">
        <v>35</v>
      </c>
      <c r="H936">
        <v>4012</v>
      </c>
      <c r="I936" t="s">
        <v>11</v>
      </c>
      <c r="J936" t="s">
        <v>43</v>
      </c>
      <c r="K936" t="s">
        <v>149</v>
      </c>
      <c r="L936" t="s">
        <v>15</v>
      </c>
      <c r="M936" s="5">
        <v>29.95</v>
      </c>
    </row>
    <row r="937" spans="1:13" x14ac:dyDescent="0.2">
      <c r="A937" s="2">
        <v>45089</v>
      </c>
      <c r="B937" s="3">
        <f t="shared" si="44"/>
        <v>2023</v>
      </c>
      <c r="C937" t="str">
        <f t="shared" si="42"/>
        <v>2022-2023</v>
      </c>
      <c r="D937" t="s">
        <v>148</v>
      </c>
      <c r="E937" t="s">
        <v>101</v>
      </c>
      <c r="F937" t="str">
        <f t="shared" si="43"/>
        <v>Victoria</v>
      </c>
      <c r="G937" t="s">
        <v>45</v>
      </c>
      <c r="H937">
        <v>3131</v>
      </c>
      <c r="I937" t="s">
        <v>11</v>
      </c>
      <c r="J937" t="s">
        <v>63</v>
      </c>
      <c r="K937" t="s">
        <v>156</v>
      </c>
      <c r="L937" t="s">
        <v>17</v>
      </c>
      <c r="M937" s="5">
        <v>29.950000000000003</v>
      </c>
    </row>
    <row r="938" spans="1:13" x14ac:dyDescent="0.2">
      <c r="A938" s="2">
        <v>44986</v>
      </c>
      <c r="B938" s="3">
        <f t="shared" si="44"/>
        <v>2023</v>
      </c>
      <c r="C938" t="str">
        <f t="shared" si="42"/>
        <v>2022-2023</v>
      </c>
      <c r="D938" t="s">
        <v>147</v>
      </c>
      <c r="E938" t="s">
        <v>56</v>
      </c>
      <c r="F938" t="str">
        <f t="shared" si="43"/>
        <v>Northern Territory</v>
      </c>
      <c r="G938" t="s">
        <v>29</v>
      </c>
      <c r="H938">
        <v>870</v>
      </c>
      <c r="I938" t="s">
        <v>11</v>
      </c>
      <c r="J938" t="s">
        <v>30</v>
      </c>
      <c r="K938" t="s">
        <v>150</v>
      </c>
      <c r="L938" t="s">
        <v>18</v>
      </c>
      <c r="M938" s="5">
        <v>29.97</v>
      </c>
    </row>
    <row r="939" spans="1:13" x14ac:dyDescent="0.2">
      <c r="A939" s="2">
        <v>45611</v>
      </c>
      <c r="B939" s="3">
        <f t="shared" si="44"/>
        <v>2025</v>
      </c>
      <c r="C939" t="str">
        <f t="shared" si="42"/>
        <v>2024-2025</v>
      </c>
      <c r="D939" t="s">
        <v>148</v>
      </c>
      <c r="E939" t="s">
        <v>67</v>
      </c>
      <c r="F939" t="str">
        <f t="shared" si="43"/>
        <v>New South Wales</v>
      </c>
      <c r="G939" t="s">
        <v>10</v>
      </c>
      <c r="H939">
        <v>2478</v>
      </c>
      <c r="I939" t="s">
        <v>11</v>
      </c>
      <c r="J939" t="s">
        <v>68</v>
      </c>
      <c r="K939" t="s">
        <v>155</v>
      </c>
      <c r="L939" t="s">
        <v>20</v>
      </c>
      <c r="M939" s="5">
        <v>29.97</v>
      </c>
    </row>
    <row r="940" spans="1:13" x14ac:dyDescent="0.2">
      <c r="A940" s="2">
        <v>45245</v>
      </c>
      <c r="B940" s="3">
        <f t="shared" si="44"/>
        <v>2024</v>
      </c>
      <c r="C940" t="str">
        <f t="shared" si="42"/>
        <v>2023-2024</v>
      </c>
      <c r="D940" t="s">
        <v>148</v>
      </c>
      <c r="E940" t="s">
        <v>112</v>
      </c>
      <c r="F940" t="str">
        <f t="shared" si="43"/>
        <v>Victoria</v>
      </c>
      <c r="G940" t="s">
        <v>45</v>
      </c>
      <c r="H940">
        <v>3076</v>
      </c>
      <c r="I940" t="s">
        <v>11</v>
      </c>
      <c r="J940" t="s">
        <v>46</v>
      </c>
      <c r="K940" t="s">
        <v>150</v>
      </c>
      <c r="L940" t="s">
        <v>18</v>
      </c>
      <c r="M940" s="5">
        <v>29.97</v>
      </c>
    </row>
    <row r="941" spans="1:13" x14ac:dyDescent="0.2">
      <c r="A941" s="2">
        <v>45008</v>
      </c>
      <c r="B941" s="3">
        <f t="shared" si="44"/>
        <v>2023</v>
      </c>
      <c r="C941" t="str">
        <f t="shared" si="42"/>
        <v>2022-2023</v>
      </c>
      <c r="D941" t="s">
        <v>147</v>
      </c>
      <c r="E941" t="s">
        <v>89</v>
      </c>
      <c r="F941" t="str">
        <f t="shared" si="43"/>
        <v>Queensland</v>
      </c>
      <c r="G941" t="s">
        <v>35</v>
      </c>
      <c r="H941">
        <v>4655</v>
      </c>
      <c r="I941" t="s">
        <v>11</v>
      </c>
      <c r="J941" t="s">
        <v>51</v>
      </c>
      <c r="K941" t="s">
        <v>152</v>
      </c>
      <c r="L941" t="s">
        <v>13</v>
      </c>
      <c r="M941" s="5">
        <v>29.97</v>
      </c>
    </row>
    <row r="942" spans="1:13" x14ac:dyDescent="0.2">
      <c r="A942" s="2">
        <v>45048</v>
      </c>
      <c r="B942" s="3">
        <f t="shared" si="44"/>
        <v>2023</v>
      </c>
      <c r="C942" t="str">
        <f t="shared" si="42"/>
        <v>2022-2023</v>
      </c>
      <c r="D942" t="s">
        <v>147</v>
      </c>
      <c r="E942" t="s">
        <v>133</v>
      </c>
      <c r="F942" t="str">
        <f t="shared" si="43"/>
        <v>Queensland</v>
      </c>
      <c r="G942" t="s">
        <v>35</v>
      </c>
      <c r="H942">
        <v>4305</v>
      </c>
      <c r="I942" t="s">
        <v>11</v>
      </c>
      <c r="J942" t="s">
        <v>104</v>
      </c>
      <c r="K942" t="s">
        <v>154</v>
      </c>
      <c r="L942" t="s">
        <v>14</v>
      </c>
      <c r="M942" s="5">
        <v>29.97</v>
      </c>
    </row>
    <row r="943" spans="1:13" x14ac:dyDescent="0.2">
      <c r="A943" s="2">
        <v>44954</v>
      </c>
      <c r="B943" s="3">
        <f t="shared" si="44"/>
        <v>2023</v>
      </c>
      <c r="C943" t="str">
        <f t="shared" si="42"/>
        <v>2022-2023</v>
      </c>
      <c r="D943" t="s">
        <v>148</v>
      </c>
      <c r="E943" t="s">
        <v>47</v>
      </c>
      <c r="F943" t="str">
        <f t="shared" si="43"/>
        <v>Western Australia</v>
      </c>
      <c r="G943" t="s">
        <v>48</v>
      </c>
      <c r="H943">
        <v>6030</v>
      </c>
      <c r="I943" t="s">
        <v>11</v>
      </c>
      <c r="J943" t="s">
        <v>49</v>
      </c>
      <c r="K943" t="s">
        <v>152</v>
      </c>
      <c r="L943" t="s">
        <v>13</v>
      </c>
      <c r="M943" s="5">
        <v>29.97</v>
      </c>
    </row>
    <row r="944" spans="1:13" x14ac:dyDescent="0.2">
      <c r="A944" s="2">
        <v>45136</v>
      </c>
      <c r="B944" s="3">
        <f t="shared" si="44"/>
        <v>2024</v>
      </c>
      <c r="C944" t="str">
        <f t="shared" si="42"/>
        <v>2023-2024</v>
      </c>
      <c r="D944" t="s">
        <v>147</v>
      </c>
      <c r="E944" t="s">
        <v>133</v>
      </c>
      <c r="F944" t="str">
        <f t="shared" si="43"/>
        <v>Queensland</v>
      </c>
      <c r="G944" t="s">
        <v>35</v>
      </c>
      <c r="H944">
        <v>4305</v>
      </c>
      <c r="I944" t="s">
        <v>11</v>
      </c>
      <c r="J944" t="s">
        <v>104</v>
      </c>
      <c r="K944" t="s">
        <v>154</v>
      </c>
      <c r="L944" t="s">
        <v>14</v>
      </c>
      <c r="M944" s="5">
        <v>29.98</v>
      </c>
    </row>
    <row r="945" spans="1:13" x14ac:dyDescent="0.2">
      <c r="A945" s="2">
        <v>45495</v>
      </c>
      <c r="B945" s="3">
        <f t="shared" si="44"/>
        <v>2025</v>
      </c>
      <c r="C945" t="str">
        <f t="shared" si="42"/>
        <v>2024-2025</v>
      </c>
      <c r="D945" t="s">
        <v>148</v>
      </c>
      <c r="E945" t="s">
        <v>97</v>
      </c>
      <c r="F945" t="str">
        <f t="shared" si="43"/>
        <v>Tasmania</v>
      </c>
      <c r="G945" t="s">
        <v>70</v>
      </c>
      <c r="H945">
        <v>7250</v>
      </c>
      <c r="I945" t="s">
        <v>11</v>
      </c>
      <c r="J945" t="s">
        <v>71</v>
      </c>
      <c r="K945" t="s">
        <v>154</v>
      </c>
      <c r="L945" t="s">
        <v>14</v>
      </c>
      <c r="M945" s="5">
        <v>29.98</v>
      </c>
    </row>
    <row r="946" spans="1:13" x14ac:dyDescent="0.2">
      <c r="A946" s="2">
        <v>45344</v>
      </c>
      <c r="B946" s="3">
        <f t="shared" si="44"/>
        <v>2024</v>
      </c>
      <c r="C946" t="str">
        <f t="shared" si="42"/>
        <v>2023-2024</v>
      </c>
      <c r="D946" t="s">
        <v>148</v>
      </c>
      <c r="E946" t="s">
        <v>130</v>
      </c>
      <c r="F946" t="str">
        <f t="shared" si="43"/>
        <v>South Australia</v>
      </c>
      <c r="G946" t="s">
        <v>32</v>
      </c>
      <c r="H946">
        <v>5290</v>
      </c>
      <c r="I946" t="s">
        <v>11</v>
      </c>
      <c r="J946" t="s">
        <v>38</v>
      </c>
      <c r="K946" t="s">
        <v>154</v>
      </c>
      <c r="L946" t="s">
        <v>14</v>
      </c>
      <c r="M946" s="5">
        <v>29.98</v>
      </c>
    </row>
    <row r="947" spans="1:13" x14ac:dyDescent="0.2">
      <c r="A947" s="2">
        <v>45584</v>
      </c>
      <c r="B947" s="3">
        <f t="shared" si="44"/>
        <v>2025</v>
      </c>
      <c r="C947" t="str">
        <f t="shared" si="42"/>
        <v>2024-2025</v>
      </c>
      <c r="D947" t="s">
        <v>147</v>
      </c>
      <c r="E947" t="s">
        <v>69</v>
      </c>
      <c r="F947" t="str">
        <f t="shared" si="43"/>
        <v>Tasmania</v>
      </c>
      <c r="G947" t="s">
        <v>70</v>
      </c>
      <c r="H947">
        <v>7018</v>
      </c>
      <c r="I947" t="s">
        <v>11</v>
      </c>
      <c r="J947" t="s">
        <v>71</v>
      </c>
      <c r="K947" t="s">
        <v>152</v>
      </c>
      <c r="L947" t="s">
        <v>13</v>
      </c>
      <c r="M947" s="5">
        <v>29.98</v>
      </c>
    </row>
    <row r="948" spans="1:13" x14ac:dyDescent="0.2">
      <c r="A948" s="2">
        <v>45263</v>
      </c>
      <c r="B948" s="3">
        <f t="shared" si="44"/>
        <v>2024</v>
      </c>
      <c r="C948" t="str">
        <f t="shared" si="42"/>
        <v>2023-2024</v>
      </c>
      <c r="D948" t="s">
        <v>148</v>
      </c>
      <c r="E948" t="s">
        <v>90</v>
      </c>
      <c r="F948" t="str">
        <f t="shared" si="43"/>
        <v>Victoria</v>
      </c>
      <c r="G948" t="s">
        <v>45</v>
      </c>
      <c r="H948">
        <v>3179</v>
      </c>
      <c r="I948" t="s">
        <v>11</v>
      </c>
      <c r="J948" t="s">
        <v>63</v>
      </c>
      <c r="K948" t="s">
        <v>152</v>
      </c>
      <c r="L948" t="s">
        <v>13</v>
      </c>
      <c r="M948" s="5">
        <v>29.98</v>
      </c>
    </row>
    <row r="949" spans="1:13" x14ac:dyDescent="0.2">
      <c r="A949" s="2">
        <v>45039</v>
      </c>
      <c r="B949" s="3">
        <f t="shared" si="44"/>
        <v>2023</v>
      </c>
      <c r="C949" t="str">
        <f t="shared" si="42"/>
        <v>2022-2023</v>
      </c>
      <c r="D949" t="s">
        <v>147</v>
      </c>
      <c r="E949" t="s">
        <v>98</v>
      </c>
      <c r="F949" t="str">
        <f t="shared" si="43"/>
        <v>Victoria</v>
      </c>
      <c r="G949" t="s">
        <v>45</v>
      </c>
      <c r="H949">
        <v>3429</v>
      </c>
      <c r="I949" t="s">
        <v>11</v>
      </c>
      <c r="J949" t="s">
        <v>60</v>
      </c>
      <c r="K949" t="s">
        <v>153</v>
      </c>
      <c r="L949" t="s">
        <v>16</v>
      </c>
      <c r="M949" s="5">
        <v>29.98</v>
      </c>
    </row>
    <row r="950" spans="1:13" x14ac:dyDescent="0.2">
      <c r="A950" s="2">
        <v>45166</v>
      </c>
      <c r="B950" s="3">
        <f t="shared" si="44"/>
        <v>2024</v>
      </c>
      <c r="C950" t="str">
        <f t="shared" si="42"/>
        <v>2023-2024</v>
      </c>
      <c r="D950" t="s">
        <v>148</v>
      </c>
      <c r="E950" t="s">
        <v>102</v>
      </c>
      <c r="F950" t="str">
        <f t="shared" si="43"/>
        <v>Queensland</v>
      </c>
      <c r="G950" t="s">
        <v>35</v>
      </c>
      <c r="H950">
        <v>4870</v>
      </c>
      <c r="I950" t="s">
        <v>11</v>
      </c>
      <c r="J950" t="s">
        <v>36</v>
      </c>
      <c r="K950" t="s">
        <v>154</v>
      </c>
      <c r="L950" t="s">
        <v>14</v>
      </c>
      <c r="M950" s="5">
        <v>29.99</v>
      </c>
    </row>
    <row r="951" spans="1:13" x14ac:dyDescent="0.2">
      <c r="A951" s="2">
        <v>45453</v>
      </c>
      <c r="B951" s="3">
        <f t="shared" si="44"/>
        <v>2024</v>
      </c>
      <c r="C951" t="str">
        <f t="shared" si="42"/>
        <v>2023-2024</v>
      </c>
      <c r="D951" t="s">
        <v>147</v>
      </c>
      <c r="E951" t="s">
        <v>72</v>
      </c>
      <c r="F951" t="str">
        <f t="shared" si="43"/>
        <v>Western Australia</v>
      </c>
      <c r="G951" t="s">
        <v>48</v>
      </c>
      <c r="H951">
        <v>6010</v>
      </c>
      <c r="I951" t="s">
        <v>11</v>
      </c>
      <c r="J951" t="s">
        <v>49</v>
      </c>
      <c r="K951" t="s">
        <v>151</v>
      </c>
      <c r="L951" t="s">
        <v>21</v>
      </c>
      <c r="M951" s="5">
        <v>29.99</v>
      </c>
    </row>
    <row r="952" spans="1:13" x14ac:dyDescent="0.2">
      <c r="A952" s="2">
        <v>45565</v>
      </c>
      <c r="B952" s="3">
        <f t="shared" si="44"/>
        <v>2025</v>
      </c>
      <c r="C952" t="str">
        <f t="shared" si="42"/>
        <v>2024-2025</v>
      </c>
      <c r="D952" t="s">
        <v>147</v>
      </c>
      <c r="E952" t="s">
        <v>42</v>
      </c>
      <c r="F952" t="str">
        <f t="shared" si="43"/>
        <v>Queensland</v>
      </c>
      <c r="G952" t="s">
        <v>35</v>
      </c>
      <c r="H952">
        <v>4053</v>
      </c>
      <c r="I952" t="s">
        <v>11</v>
      </c>
      <c r="J952" t="s">
        <v>43</v>
      </c>
      <c r="K952" t="s">
        <v>153</v>
      </c>
      <c r="L952" t="s">
        <v>16</v>
      </c>
      <c r="M952" s="5">
        <v>30.369999999999997</v>
      </c>
    </row>
    <row r="953" spans="1:13" x14ac:dyDescent="0.2">
      <c r="A953" s="2">
        <v>45022</v>
      </c>
      <c r="B953" s="3">
        <f t="shared" si="44"/>
        <v>2023</v>
      </c>
      <c r="C953" t="str">
        <f t="shared" si="42"/>
        <v>2022-2023</v>
      </c>
      <c r="D953" t="s">
        <v>147</v>
      </c>
      <c r="E953" t="s">
        <v>123</v>
      </c>
      <c r="F953" t="str">
        <f t="shared" si="43"/>
        <v>Western Australia</v>
      </c>
      <c r="G953" t="s">
        <v>48</v>
      </c>
      <c r="H953">
        <v>6109</v>
      </c>
      <c r="I953" t="s">
        <v>11</v>
      </c>
      <c r="J953" t="s">
        <v>94</v>
      </c>
      <c r="K953" t="s">
        <v>152</v>
      </c>
      <c r="L953" t="s">
        <v>13</v>
      </c>
      <c r="M953" s="5">
        <v>30.63</v>
      </c>
    </row>
    <row r="954" spans="1:13" x14ac:dyDescent="0.2">
      <c r="A954" s="2">
        <v>45553</v>
      </c>
      <c r="B954" s="3">
        <f t="shared" si="44"/>
        <v>2025</v>
      </c>
      <c r="C954" t="str">
        <f t="shared" si="42"/>
        <v>2024-2025</v>
      </c>
      <c r="D954" t="s">
        <v>147</v>
      </c>
      <c r="E954" t="s">
        <v>124</v>
      </c>
      <c r="F954" t="str">
        <f t="shared" si="43"/>
        <v>New South Wales</v>
      </c>
      <c r="G954" t="s">
        <v>10</v>
      </c>
      <c r="H954">
        <v>2015</v>
      </c>
      <c r="I954" t="s">
        <v>11</v>
      </c>
      <c r="J954" t="s">
        <v>12</v>
      </c>
      <c r="K954" t="s">
        <v>155</v>
      </c>
      <c r="L954" t="s">
        <v>20</v>
      </c>
      <c r="M954" s="5">
        <v>30.86</v>
      </c>
    </row>
    <row r="955" spans="1:13" x14ac:dyDescent="0.2">
      <c r="A955" s="2">
        <v>45358</v>
      </c>
      <c r="B955" s="3">
        <f t="shared" si="44"/>
        <v>2024</v>
      </c>
      <c r="C955" t="str">
        <f t="shared" si="42"/>
        <v>2023-2024</v>
      </c>
      <c r="D955" t="s">
        <v>147</v>
      </c>
      <c r="E955" t="s">
        <v>67</v>
      </c>
      <c r="F955" t="str">
        <f t="shared" si="43"/>
        <v>New South Wales</v>
      </c>
      <c r="G955" t="s">
        <v>10</v>
      </c>
      <c r="H955">
        <v>2478</v>
      </c>
      <c r="I955" t="s">
        <v>11</v>
      </c>
      <c r="J955" t="s">
        <v>68</v>
      </c>
      <c r="K955" t="s">
        <v>154</v>
      </c>
      <c r="L955" t="s">
        <v>14</v>
      </c>
      <c r="M955" s="5">
        <v>30.9</v>
      </c>
    </row>
    <row r="956" spans="1:13" x14ac:dyDescent="0.2">
      <c r="A956" s="2">
        <v>45293</v>
      </c>
      <c r="B956" s="3">
        <f t="shared" si="44"/>
        <v>2024</v>
      </c>
      <c r="C956" t="str">
        <f t="shared" si="42"/>
        <v>2023-2024</v>
      </c>
      <c r="D956" t="s">
        <v>148</v>
      </c>
      <c r="E956" t="s">
        <v>92</v>
      </c>
      <c r="F956" t="str">
        <f t="shared" si="43"/>
        <v>Queensland</v>
      </c>
      <c r="G956" t="s">
        <v>35</v>
      </c>
      <c r="H956">
        <v>4068</v>
      </c>
      <c r="I956" t="s">
        <v>11</v>
      </c>
      <c r="J956" t="s">
        <v>43</v>
      </c>
      <c r="K956" t="s">
        <v>19</v>
      </c>
      <c r="L956" t="s">
        <v>23</v>
      </c>
      <c r="M956" s="5">
        <v>30.92</v>
      </c>
    </row>
    <row r="957" spans="1:13" x14ac:dyDescent="0.2">
      <c r="A957" s="2">
        <v>45085</v>
      </c>
      <c r="B957" s="3">
        <f t="shared" si="44"/>
        <v>2023</v>
      </c>
      <c r="C957" t="str">
        <f t="shared" si="42"/>
        <v>2022-2023</v>
      </c>
      <c r="D957" t="s">
        <v>147</v>
      </c>
      <c r="E957" t="s">
        <v>50</v>
      </c>
      <c r="F957" t="str">
        <f t="shared" si="43"/>
        <v>Queensland</v>
      </c>
      <c r="G957" t="s">
        <v>35</v>
      </c>
      <c r="H957">
        <v>4703</v>
      </c>
      <c r="I957" t="s">
        <v>11</v>
      </c>
      <c r="J957" t="s">
        <v>51</v>
      </c>
      <c r="K957" t="s">
        <v>19</v>
      </c>
      <c r="L957" t="s">
        <v>23</v>
      </c>
      <c r="M957" s="5">
        <v>30.950000000000003</v>
      </c>
    </row>
    <row r="958" spans="1:13" x14ac:dyDescent="0.2">
      <c r="A958" s="2">
        <v>45187</v>
      </c>
      <c r="B958" s="3">
        <f t="shared" si="44"/>
        <v>2024</v>
      </c>
      <c r="C958" t="str">
        <f t="shared" si="42"/>
        <v>2023-2024</v>
      </c>
      <c r="D958" t="s">
        <v>147</v>
      </c>
      <c r="E958" t="s">
        <v>115</v>
      </c>
      <c r="F958" t="str">
        <f t="shared" si="43"/>
        <v>Western Australia</v>
      </c>
      <c r="G958" t="s">
        <v>48</v>
      </c>
      <c r="H958">
        <v>6280</v>
      </c>
      <c r="I958" t="s">
        <v>11</v>
      </c>
      <c r="J958" t="s">
        <v>94</v>
      </c>
      <c r="K958" t="s">
        <v>157</v>
      </c>
      <c r="L958" t="s">
        <v>22</v>
      </c>
      <c r="M958" s="5">
        <v>31</v>
      </c>
    </row>
    <row r="959" spans="1:13" x14ac:dyDescent="0.2">
      <c r="A959" s="2">
        <v>44963</v>
      </c>
      <c r="B959" s="3">
        <f t="shared" si="44"/>
        <v>2023</v>
      </c>
      <c r="C959" t="str">
        <f t="shared" si="42"/>
        <v>2022-2023</v>
      </c>
      <c r="D959" t="s">
        <v>147</v>
      </c>
      <c r="E959" t="s">
        <v>142</v>
      </c>
      <c r="F959" t="str">
        <f t="shared" si="43"/>
        <v>Australian Capital Territory</v>
      </c>
      <c r="G959" t="s">
        <v>80</v>
      </c>
      <c r="H959">
        <v>2609</v>
      </c>
      <c r="I959" t="s">
        <v>11</v>
      </c>
      <c r="J959" t="s">
        <v>58</v>
      </c>
      <c r="K959" t="s">
        <v>156</v>
      </c>
      <c r="L959" t="s">
        <v>17</v>
      </c>
      <c r="M959" s="5">
        <v>31</v>
      </c>
    </row>
    <row r="960" spans="1:13" x14ac:dyDescent="0.2">
      <c r="A960" s="2">
        <v>45467</v>
      </c>
      <c r="B960" s="3">
        <f t="shared" si="44"/>
        <v>2024</v>
      </c>
      <c r="C960" t="str">
        <f t="shared" si="42"/>
        <v>2023-2024</v>
      </c>
      <c r="D960" t="s">
        <v>147</v>
      </c>
      <c r="E960" t="s">
        <v>87</v>
      </c>
      <c r="F960" t="str">
        <f t="shared" si="43"/>
        <v>New South Wales</v>
      </c>
      <c r="G960" t="s">
        <v>10</v>
      </c>
      <c r="H960">
        <v>2790</v>
      </c>
      <c r="I960" t="s">
        <v>11</v>
      </c>
      <c r="J960" t="s">
        <v>25</v>
      </c>
      <c r="K960" t="s">
        <v>154</v>
      </c>
      <c r="L960" t="s">
        <v>14</v>
      </c>
      <c r="M960" s="5">
        <v>31</v>
      </c>
    </row>
    <row r="961" spans="1:13" x14ac:dyDescent="0.2">
      <c r="A961" s="2">
        <v>44967</v>
      </c>
      <c r="B961" s="3">
        <f t="shared" si="44"/>
        <v>2023</v>
      </c>
      <c r="C961" t="str">
        <f t="shared" si="42"/>
        <v>2022-2023</v>
      </c>
      <c r="D961" t="s">
        <v>147</v>
      </c>
      <c r="E961" t="s">
        <v>107</v>
      </c>
      <c r="F961" t="str">
        <f t="shared" si="43"/>
        <v>Queensland</v>
      </c>
      <c r="G961" t="s">
        <v>35</v>
      </c>
      <c r="H961">
        <v>4220</v>
      </c>
      <c r="I961" t="s">
        <v>11</v>
      </c>
      <c r="J961" t="s">
        <v>104</v>
      </c>
      <c r="K961" t="s">
        <v>155</v>
      </c>
      <c r="L961" t="s">
        <v>20</v>
      </c>
      <c r="M961" s="5">
        <v>31.119999999999997</v>
      </c>
    </row>
    <row r="962" spans="1:13" x14ac:dyDescent="0.2">
      <c r="A962" s="2">
        <v>45113</v>
      </c>
      <c r="B962" s="3">
        <f t="shared" si="44"/>
        <v>2024</v>
      </c>
      <c r="C962" t="str">
        <f t="shared" ref="C962:C1025" si="45">IF(MONTH(A962) &gt;= 7, YEAR(A962) &amp; "-" &amp; YEAR(A962) + 1, YEAR(A962) - 1 &amp; "-" &amp; YEAR(A962))</f>
        <v>2023-2024</v>
      </c>
      <c r="D962" t="s">
        <v>147</v>
      </c>
      <c r="E962" t="s">
        <v>113</v>
      </c>
      <c r="F962" t="str">
        <f t="shared" ref="F962:F1025" si="46">IF(G962="WA","Western Australia",
IF(G962="NSW","New South Wales",
IF(G962="QLD","Queensland",
IF(G962="VIC","Victoria",
IF(G962="TAS","Tasmania",
IF(G962="SA","South Australia",
IF(G962="NT","Northern Territory",
IF(G962="ACT","Australian Capital Territory",G962))))))))</f>
        <v>Queensland</v>
      </c>
      <c r="G962" t="s">
        <v>35</v>
      </c>
      <c r="H962">
        <v>4215</v>
      </c>
      <c r="I962" t="s">
        <v>11</v>
      </c>
      <c r="J962" t="s">
        <v>104</v>
      </c>
      <c r="K962" t="s">
        <v>153</v>
      </c>
      <c r="L962" t="s">
        <v>16</v>
      </c>
      <c r="M962" s="5">
        <v>31.16</v>
      </c>
    </row>
    <row r="963" spans="1:13" x14ac:dyDescent="0.2">
      <c r="A963" s="2">
        <v>45364</v>
      </c>
      <c r="B963" s="3">
        <f t="shared" ref="B963:B1026" si="47">IF(MONTH(A963)&gt;=7,YEAR(A963)+1,YEAR(A963))</f>
        <v>2024</v>
      </c>
      <c r="C963" t="str">
        <f t="shared" si="45"/>
        <v>2023-2024</v>
      </c>
      <c r="D963" t="s">
        <v>147</v>
      </c>
      <c r="E963" t="s">
        <v>91</v>
      </c>
      <c r="F963" t="str">
        <f t="shared" si="46"/>
        <v>Victoria</v>
      </c>
      <c r="G963" t="s">
        <v>45</v>
      </c>
      <c r="H963">
        <v>3690</v>
      </c>
      <c r="I963" t="s">
        <v>11</v>
      </c>
      <c r="J963" t="s">
        <v>55</v>
      </c>
      <c r="K963" t="s">
        <v>154</v>
      </c>
      <c r="L963" t="s">
        <v>14</v>
      </c>
      <c r="M963" s="5">
        <v>31.490000000000002</v>
      </c>
    </row>
    <row r="964" spans="1:13" x14ac:dyDescent="0.2">
      <c r="A964" s="2">
        <v>45464</v>
      </c>
      <c r="B964" s="3">
        <f t="shared" si="47"/>
        <v>2024</v>
      </c>
      <c r="C964" t="str">
        <f t="shared" si="45"/>
        <v>2023-2024</v>
      </c>
      <c r="D964" t="s">
        <v>147</v>
      </c>
      <c r="E964" t="s">
        <v>92</v>
      </c>
      <c r="F964" t="str">
        <f t="shared" si="46"/>
        <v>Queensland</v>
      </c>
      <c r="G964" t="s">
        <v>35</v>
      </c>
      <c r="H964">
        <v>4068</v>
      </c>
      <c r="I964" t="s">
        <v>11</v>
      </c>
      <c r="J964" t="s">
        <v>43</v>
      </c>
      <c r="K964" t="s">
        <v>154</v>
      </c>
      <c r="L964" t="s">
        <v>14</v>
      </c>
      <c r="M964" s="5">
        <v>31.5</v>
      </c>
    </row>
    <row r="965" spans="1:13" x14ac:dyDescent="0.2">
      <c r="A965" s="2">
        <v>45273</v>
      </c>
      <c r="B965" s="3">
        <f t="shared" si="47"/>
        <v>2024</v>
      </c>
      <c r="C965" t="str">
        <f t="shared" si="45"/>
        <v>2023-2024</v>
      </c>
      <c r="D965" t="s">
        <v>147</v>
      </c>
      <c r="E965" t="s">
        <v>144</v>
      </c>
      <c r="F965" t="str">
        <f t="shared" si="46"/>
        <v>Queensland</v>
      </c>
      <c r="G965" t="s">
        <v>35</v>
      </c>
      <c r="H965">
        <v>4566</v>
      </c>
      <c r="I965" t="s">
        <v>11</v>
      </c>
      <c r="J965" t="s">
        <v>120</v>
      </c>
      <c r="K965" t="s">
        <v>154</v>
      </c>
      <c r="L965" t="s">
        <v>14</v>
      </c>
      <c r="M965" s="5">
        <v>31.5</v>
      </c>
    </row>
    <row r="966" spans="1:13" x14ac:dyDescent="0.2">
      <c r="A966" s="2">
        <v>45218</v>
      </c>
      <c r="B966" s="3">
        <f t="shared" si="47"/>
        <v>2024</v>
      </c>
      <c r="C966" t="str">
        <f t="shared" si="45"/>
        <v>2023-2024</v>
      </c>
      <c r="D966" t="s">
        <v>147</v>
      </c>
      <c r="E966" t="s">
        <v>82</v>
      </c>
      <c r="F966" t="str">
        <f t="shared" si="46"/>
        <v>Queensland</v>
      </c>
      <c r="G966" t="s">
        <v>35</v>
      </c>
      <c r="H966">
        <v>4012</v>
      </c>
      <c r="I966" t="s">
        <v>11</v>
      </c>
      <c r="J966" t="s">
        <v>43</v>
      </c>
      <c r="K966" t="s">
        <v>154</v>
      </c>
      <c r="L966" t="s">
        <v>14</v>
      </c>
      <c r="M966" s="5">
        <v>31.5</v>
      </c>
    </row>
    <row r="967" spans="1:13" x14ac:dyDescent="0.2">
      <c r="A967" s="2">
        <v>44941</v>
      </c>
      <c r="B967" s="3">
        <f t="shared" si="47"/>
        <v>2023</v>
      </c>
      <c r="C967" t="str">
        <f t="shared" si="45"/>
        <v>2022-2023</v>
      </c>
      <c r="D967" t="s">
        <v>148</v>
      </c>
      <c r="E967" t="s">
        <v>99</v>
      </c>
      <c r="F967" t="str">
        <f t="shared" si="46"/>
        <v>Victoria</v>
      </c>
      <c r="G967" t="s">
        <v>45</v>
      </c>
      <c r="H967">
        <v>3148</v>
      </c>
      <c r="I967" t="s">
        <v>11</v>
      </c>
      <c r="J967" t="s">
        <v>63</v>
      </c>
      <c r="K967" t="s">
        <v>155</v>
      </c>
      <c r="L967" t="s">
        <v>20</v>
      </c>
      <c r="M967" s="5">
        <v>31.68</v>
      </c>
    </row>
    <row r="968" spans="1:13" x14ac:dyDescent="0.2">
      <c r="A968" s="2">
        <v>45499</v>
      </c>
      <c r="B968" s="3">
        <f t="shared" si="47"/>
        <v>2025</v>
      </c>
      <c r="C968" t="str">
        <f t="shared" si="45"/>
        <v>2024-2025</v>
      </c>
      <c r="D968" t="s">
        <v>147</v>
      </c>
      <c r="E968" t="s">
        <v>40</v>
      </c>
      <c r="F968" t="str">
        <f t="shared" si="46"/>
        <v>New South Wales</v>
      </c>
      <c r="G968" t="s">
        <v>10</v>
      </c>
      <c r="H968">
        <v>2116</v>
      </c>
      <c r="I968" t="s">
        <v>11</v>
      </c>
      <c r="J968" t="s">
        <v>27</v>
      </c>
      <c r="K968" t="s">
        <v>156</v>
      </c>
      <c r="L968" t="s">
        <v>17</v>
      </c>
      <c r="M968" s="5">
        <v>31.68</v>
      </c>
    </row>
    <row r="969" spans="1:13" x14ac:dyDescent="0.2">
      <c r="A969" s="2">
        <v>45303</v>
      </c>
      <c r="B969" s="3">
        <f t="shared" si="47"/>
        <v>2024</v>
      </c>
      <c r="C969" t="str">
        <f t="shared" si="45"/>
        <v>2023-2024</v>
      </c>
      <c r="D969" t="s">
        <v>148</v>
      </c>
      <c r="E969" t="s">
        <v>145</v>
      </c>
      <c r="F969" t="str">
        <f t="shared" si="46"/>
        <v>New South Wales</v>
      </c>
      <c r="G969" t="s">
        <v>10</v>
      </c>
      <c r="H969">
        <v>2101</v>
      </c>
      <c r="I969" t="s">
        <v>11</v>
      </c>
      <c r="J969" t="s">
        <v>27</v>
      </c>
      <c r="K969" t="s">
        <v>157</v>
      </c>
      <c r="L969" t="s">
        <v>22</v>
      </c>
      <c r="M969" s="5">
        <v>31.84</v>
      </c>
    </row>
    <row r="970" spans="1:13" x14ac:dyDescent="0.2">
      <c r="A970" s="2">
        <v>45008</v>
      </c>
      <c r="B970" s="3">
        <f t="shared" si="47"/>
        <v>2023</v>
      </c>
      <c r="C970" t="str">
        <f t="shared" si="45"/>
        <v>2022-2023</v>
      </c>
      <c r="D970" t="s">
        <v>147</v>
      </c>
      <c r="E970" t="s">
        <v>117</v>
      </c>
      <c r="F970" t="str">
        <f t="shared" si="46"/>
        <v>Queensland</v>
      </c>
      <c r="G970" t="s">
        <v>35</v>
      </c>
      <c r="H970">
        <v>4119</v>
      </c>
      <c r="I970" t="s">
        <v>11</v>
      </c>
      <c r="J970" t="s">
        <v>43</v>
      </c>
      <c r="K970" t="s">
        <v>154</v>
      </c>
      <c r="L970" t="s">
        <v>14</v>
      </c>
      <c r="M970" s="5">
        <v>31.880000000000003</v>
      </c>
    </row>
    <row r="971" spans="1:13" x14ac:dyDescent="0.2">
      <c r="A971" s="2">
        <v>45562</v>
      </c>
      <c r="B971" s="3">
        <f t="shared" si="47"/>
        <v>2025</v>
      </c>
      <c r="C971" t="str">
        <f t="shared" si="45"/>
        <v>2024-2025</v>
      </c>
      <c r="D971" t="s">
        <v>148</v>
      </c>
      <c r="E971" t="s">
        <v>121</v>
      </c>
      <c r="F971" t="str">
        <f t="shared" si="46"/>
        <v>Queensland</v>
      </c>
      <c r="G971" t="s">
        <v>35</v>
      </c>
      <c r="H971">
        <v>4700</v>
      </c>
      <c r="I971" t="s">
        <v>11</v>
      </c>
      <c r="J971" t="s">
        <v>51</v>
      </c>
      <c r="K971" t="s">
        <v>155</v>
      </c>
      <c r="L971" t="s">
        <v>20</v>
      </c>
      <c r="M971" s="5">
        <v>31.91</v>
      </c>
    </row>
    <row r="972" spans="1:13" x14ac:dyDescent="0.2">
      <c r="A972" s="2">
        <v>45337</v>
      </c>
      <c r="B972" s="3">
        <f t="shared" si="47"/>
        <v>2024</v>
      </c>
      <c r="C972" t="str">
        <f t="shared" si="45"/>
        <v>2023-2024</v>
      </c>
      <c r="D972" t="s">
        <v>147</v>
      </c>
      <c r="E972" t="s">
        <v>64</v>
      </c>
      <c r="F972" t="str">
        <f t="shared" si="46"/>
        <v>Victoria</v>
      </c>
      <c r="G972" t="s">
        <v>45</v>
      </c>
      <c r="H972">
        <v>3199</v>
      </c>
      <c r="I972" t="s">
        <v>11</v>
      </c>
      <c r="J972" t="s">
        <v>63</v>
      </c>
      <c r="K972" t="s">
        <v>155</v>
      </c>
      <c r="L972" t="s">
        <v>20</v>
      </c>
      <c r="M972" s="5">
        <v>31.92</v>
      </c>
    </row>
    <row r="973" spans="1:13" x14ac:dyDescent="0.2">
      <c r="A973" s="2">
        <v>45126</v>
      </c>
      <c r="B973" s="3">
        <f t="shared" si="47"/>
        <v>2024</v>
      </c>
      <c r="C973" t="str">
        <f t="shared" si="45"/>
        <v>2023-2024</v>
      </c>
      <c r="D973" t="s">
        <v>148</v>
      </c>
      <c r="E973" t="s">
        <v>117</v>
      </c>
      <c r="F973" t="str">
        <f t="shared" si="46"/>
        <v>Queensland</v>
      </c>
      <c r="G973" t="s">
        <v>35</v>
      </c>
      <c r="H973">
        <v>4119</v>
      </c>
      <c r="I973" t="s">
        <v>11</v>
      </c>
      <c r="J973" t="s">
        <v>43</v>
      </c>
      <c r="K973" t="s">
        <v>149</v>
      </c>
      <c r="L973" t="s">
        <v>15</v>
      </c>
      <c r="M973" s="5">
        <v>31.92</v>
      </c>
    </row>
    <row r="974" spans="1:13" x14ac:dyDescent="0.2">
      <c r="A974" s="2">
        <v>45361</v>
      </c>
      <c r="B974" s="3">
        <f t="shared" si="47"/>
        <v>2024</v>
      </c>
      <c r="C974" t="str">
        <f t="shared" si="45"/>
        <v>2023-2024</v>
      </c>
      <c r="D974" t="s">
        <v>148</v>
      </c>
      <c r="E974" t="s">
        <v>122</v>
      </c>
      <c r="F974" t="str">
        <f t="shared" si="46"/>
        <v>New South Wales</v>
      </c>
      <c r="G974" t="s">
        <v>10</v>
      </c>
      <c r="H974">
        <v>2650</v>
      </c>
      <c r="I974" t="s">
        <v>11</v>
      </c>
      <c r="J974" t="s">
        <v>25</v>
      </c>
      <c r="K974" t="s">
        <v>152</v>
      </c>
      <c r="L974" t="s">
        <v>13</v>
      </c>
      <c r="M974" s="5">
        <v>31.92</v>
      </c>
    </row>
    <row r="975" spans="1:13" x14ac:dyDescent="0.2">
      <c r="A975" s="2">
        <v>45318</v>
      </c>
      <c r="B975" s="3">
        <f t="shared" si="47"/>
        <v>2024</v>
      </c>
      <c r="C975" t="str">
        <f t="shared" si="45"/>
        <v>2023-2024</v>
      </c>
      <c r="D975" t="s">
        <v>147</v>
      </c>
      <c r="E975" t="s">
        <v>44</v>
      </c>
      <c r="F975" t="str">
        <f t="shared" si="46"/>
        <v>Victoria</v>
      </c>
      <c r="G975" t="s">
        <v>45</v>
      </c>
      <c r="H975">
        <v>3066</v>
      </c>
      <c r="I975" t="s">
        <v>11</v>
      </c>
      <c r="J975" t="s">
        <v>46</v>
      </c>
      <c r="K975" t="s">
        <v>155</v>
      </c>
      <c r="L975" t="s">
        <v>20</v>
      </c>
      <c r="M975" s="5">
        <v>31.93</v>
      </c>
    </row>
    <row r="976" spans="1:13" x14ac:dyDescent="0.2">
      <c r="A976" s="2">
        <v>45527</v>
      </c>
      <c r="B976" s="3">
        <f t="shared" si="47"/>
        <v>2025</v>
      </c>
      <c r="C976" t="str">
        <f t="shared" si="45"/>
        <v>2024-2025</v>
      </c>
      <c r="D976" t="s">
        <v>147</v>
      </c>
      <c r="E976" t="s">
        <v>112</v>
      </c>
      <c r="F976" t="str">
        <f t="shared" si="46"/>
        <v>Victoria</v>
      </c>
      <c r="G976" t="s">
        <v>45</v>
      </c>
      <c r="H976">
        <v>3076</v>
      </c>
      <c r="I976" t="s">
        <v>11</v>
      </c>
      <c r="J976" t="s">
        <v>46</v>
      </c>
      <c r="K976" t="s">
        <v>155</v>
      </c>
      <c r="L976" t="s">
        <v>20</v>
      </c>
      <c r="M976" s="5">
        <v>31.93</v>
      </c>
    </row>
    <row r="977" spans="1:13" x14ac:dyDescent="0.2">
      <c r="A977" s="2">
        <v>45508</v>
      </c>
      <c r="B977" s="3">
        <f t="shared" si="47"/>
        <v>2025</v>
      </c>
      <c r="C977" t="str">
        <f t="shared" si="45"/>
        <v>2024-2025</v>
      </c>
      <c r="D977" t="s">
        <v>147</v>
      </c>
      <c r="E977" t="s">
        <v>108</v>
      </c>
      <c r="F977" t="str">
        <f t="shared" si="46"/>
        <v>Victoria</v>
      </c>
      <c r="G977" t="s">
        <v>45</v>
      </c>
      <c r="H977">
        <v>3018</v>
      </c>
      <c r="I977" t="s">
        <v>11</v>
      </c>
      <c r="J977" t="s">
        <v>46</v>
      </c>
      <c r="K977" t="s">
        <v>153</v>
      </c>
      <c r="L977" t="s">
        <v>16</v>
      </c>
      <c r="M977" s="5">
        <v>31.96</v>
      </c>
    </row>
    <row r="978" spans="1:13" x14ac:dyDescent="0.2">
      <c r="A978" s="2">
        <v>44975</v>
      </c>
      <c r="B978" s="3">
        <f t="shared" si="47"/>
        <v>2023</v>
      </c>
      <c r="C978" t="str">
        <f t="shared" si="45"/>
        <v>2022-2023</v>
      </c>
      <c r="D978" t="s">
        <v>148</v>
      </c>
      <c r="E978" t="s">
        <v>112</v>
      </c>
      <c r="F978" t="str">
        <f t="shared" si="46"/>
        <v>Victoria</v>
      </c>
      <c r="G978" t="s">
        <v>45</v>
      </c>
      <c r="H978">
        <v>3076</v>
      </c>
      <c r="I978" t="s">
        <v>11</v>
      </c>
      <c r="J978" t="s">
        <v>46</v>
      </c>
      <c r="K978" t="s">
        <v>149</v>
      </c>
      <c r="L978" t="s">
        <v>15</v>
      </c>
      <c r="M978" s="5">
        <v>31.96</v>
      </c>
    </row>
    <row r="979" spans="1:13" x14ac:dyDescent="0.2">
      <c r="A979" s="2">
        <v>45614</v>
      </c>
      <c r="B979" s="3">
        <f t="shared" si="47"/>
        <v>2025</v>
      </c>
      <c r="C979" t="str">
        <f t="shared" si="45"/>
        <v>2024-2025</v>
      </c>
      <c r="D979" t="s">
        <v>147</v>
      </c>
      <c r="E979" t="s">
        <v>110</v>
      </c>
      <c r="F979" t="str">
        <f t="shared" si="46"/>
        <v>Queensland</v>
      </c>
      <c r="G979" t="s">
        <v>35</v>
      </c>
      <c r="H979">
        <v>4680</v>
      </c>
      <c r="I979" t="s">
        <v>11</v>
      </c>
      <c r="J979" t="s">
        <v>51</v>
      </c>
      <c r="K979" t="s">
        <v>155</v>
      </c>
      <c r="L979" t="s">
        <v>20</v>
      </c>
      <c r="M979" s="5">
        <v>31.96</v>
      </c>
    </row>
    <row r="980" spans="1:13" x14ac:dyDescent="0.2">
      <c r="A980" s="2">
        <v>45144</v>
      </c>
      <c r="B980" s="3">
        <f t="shared" si="47"/>
        <v>2024</v>
      </c>
      <c r="C980" t="str">
        <f t="shared" si="45"/>
        <v>2023-2024</v>
      </c>
      <c r="D980" t="s">
        <v>147</v>
      </c>
      <c r="E980" t="s">
        <v>119</v>
      </c>
      <c r="F980" t="str">
        <f t="shared" si="46"/>
        <v>Queensland</v>
      </c>
      <c r="G980" t="s">
        <v>35</v>
      </c>
      <c r="H980">
        <v>4570</v>
      </c>
      <c r="I980" t="s">
        <v>11</v>
      </c>
      <c r="J980" t="s">
        <v>120</v>
      </c>
      <c r="K980" t="s">
        <v>156</v>
      </c>
      <c r="L980" t="s">
        <v>17</v>
      </c>
      <c r="M980" s="5">
        <v>31.96</v>
      </c>
    </row>
    <row r="981" spans="1:13" x14ac:dyDescent="0.2">
      <c r="A981" s="2">
        <v>45106</v>
      </c>
      <c r="B981" s="3">
        <f t="shared" si="47"/>
        <v>2023</v>
      </c>
      <c r="C981" t="str">
        <f t="shared" si="45"/>
        <v>2022-2023</v>
      </c>
      <c r="D981" t="s">
        <v>147</v>
      </c>
      <c r="E981" t="s">
        <v>138</v>
      </c>
      <c r="F981" t="str">
        <f t="shared" si="46"/>
        <v>Queensland</v>
      </c>
      <c r="G981" t="s">
        <v>35</v>
      </c>
      <c r="H981">
        <v>4558</v>
      </c>
      <c r="I981" t="s">
        <v>11</v>
      </c>
      <c r="J981" t="s">
        <v>120</v>
      </c>
      <c r="K981" t="s">
        <v>154</v>
      </c>
      <c r="L981" t="s">
        <v>14</v>
      </c>
      <c r="M981" s="5">
        <v>31.96</v>
      </c>
    </row>
    <row r="982" spans="1:13" x14ac:dyDescent="0.2">
      <c r="A982" s="2">
        <v>45286</v>
      </c>
      <c r="B982" s="3">
        <f t="shared" si="47"/>
        <v>2024</v>
      </c>
      <c r="C982" t="str">
        <f t="shared" si="45"/>
        <v>2023-2024</v>
      </c>
      <c r="D982" t="s">
        <v>148</v>
      </c>
      <c r="E982" t="s">
        <v>132</v>
      </c>
      <c r="F982" t="str">
        <f t="shared" si="46"/>
        <v>New South Wales</v>
      </c>
      <c r="G982" t="s">
        <v>10</v>
      </c>
      <c r="H982">
        <v>2800</v>
      </c>
      <c r="I982" t="s">
        <v>11</v>
      </c>
      <c r="J982" t="s">
        <v>25</v>
      </c>
      <c r="K982" t="s">
        <v>153</v>
      </c>
      <c r="L982" t="s">
        <v>16</v>
      </c>
      <c r="M982" s="5">
        <v>31.96</v>
      </c>
    </row>
    <row r="983" spans="1:13" x14ac:dyDescent="0.2">
      <c r="A983" s="2">
        <v>45618</v>
      </c>
      <c r="B983" s="3">
        <f t="shared" si="47"/>
        <v>2025</v>
      </c>
      <c r="C983" t="str">
        <f t="shared" si="45"/>
        <v>2024-2025</v>
      </c>
      <c r="D983" t="s">
        <v>147</v>
      </c>
      <c r="E983" t="s">
        <v>121</v>
      </c>
      <c r="F983" t="str">
        <f t="shared" si="46"/>
        <v>Queensland</v>
      </c>
      <c r="G983" t="s">
        <v>35</v>
      </c>
      <c r="H983">
        <v>4700</v>
      </c>
      <c r="I983" t="s">
        <v>11</v>
      </c>
      <c r="J983" t="s">
        <v>51</v>
      </c>
      <c r="K983" t="s">
        <v>153</v>
      </c>
      <c r="L983" t="s">
        <v>16</v>
      </c>
      <c r="M983" s="5">
        <v>31.96</v>
      </c>
    </row>
    <row r="984" spans="1:13" x14ac:dyDescent="0.2">
      <c r="A984" s="2">
        <v>45241</v>
      </c>
      <c r="B984" s="3">
        <f t="shared" si="47"/>
        <v>2024</v>
      </c>
      <c r="C984" t="str">
        <f t="shared" si="45"/>
        <v>2023-2024</v>
      </c>
      <c r="D984" t="s">
        <v>147</v>
      </c>
      <c r="E984" t="s">
        <v>142</v>
      </c>
      <c r="F984" t="str">
        <f t="shared" si="46"/>
        <v>Australian Capital Territory</v>
      </c>
      <c r="G984" t="s">
        <v>80</v>
      </c>
      <c r="H984">
        <v>2609</v>
      </c>
      <c r="I984" t="s">
        <v>11</v>
      </c>
      <c r="J984" t="s">
        <v>58</v>
      </c>
      <c r="K984" t="s">
        <v>153</v>
      </c>
      <c r="L984" t="s">
        <v>16</v>
      </c>
      <c r="M984" s="5">
        <v>31.97</v>
      </c>
    </row>
    <row r="985" spans="1:13" x14ac:dyDescent="0.2">
      <c r="A985" s="2">
        <v>45612</v>
      </c>
      <c r="B985" s="3">
        <f t="shared" si="47"/>
        <v>2025</v>
      </c>
      <c r="C985" t="str">
        <f t="shared" si="45"/>
        <v>2024-2025</v>
      </c>
      <c r="D985" t="s">
        <v>148</v>
      </c>
      <c r="E985" t="s">
        <v>144</v>
      </c>
      <c r="F985" t="str">
        <f t="shared" si="46"/>
        <v>Queensland</v>
      </c>
      <c r="G985" t="s">
        <v>35</v>
      </c>
      <c r="H985">
        <v>4566</v>
      </c>
      <c r="I985" t="s">
        <v>11</v>
      </c>
      <c r="J985" t="s">
        <v>120</v>
      </c>
      <c r="K985" t="s">
        <v>156</v>
      </c>
      <c r="L985" t="s">
        <v>17</v>
      </c>
      <c r="M985" s="5">
        <v>31.97</v>
      </c>
    </row>
    <row r="986" spans="1:13" x14ac:dyDescent="0.2">
      <c r="A986" s="2">
        <v>45275</v>
      </c>
      <c r="B986" s="3">
        <f t="shared" si="47"/>
        <v>2024</v>
      </c>
      <c r="C986" t="str">
        <f t="shared" si="45"/>
        <v>2023-2024</v>
      </c>
      <c r="D986" t="s">
        <v>148</v>
      </c>
      <c r="E986" t="s">
        <v>47</v>
      </c>
      <c r="F986" t="str">
        <f t="shared" si="46"/>
        <v>Western Australia</v>
      </c>
      <c r="G986" t="s">
        <v>48</v>
      </c>
      <c r="H986">
        <v>6030</v>
      </c>
      <c r="I986" t="s">
        <v>11</v>
      </c>
      <c r="J986" t="s">
        <v>49</v>
      </c>
      <c r="K986" t="s">
        <v>150</v>
      </c>
      <c r="L986" t="s">
        <v>18</v>
      </c>
      <c r="M986" s="5">
        <v>32.46</v>
      </c>
    </row>
    <row r="987" spans="1:13" x14ac:dyDescent="0.2">
      <c r="A987" s="2">
        <v>45046</v>
      </c>
      <c r="B987" s="3">
        <f t="shared" si="47"/>
        <v>2023</v>
      </c>
      <c r="C987" t="str">
        <f t="shared" si="45"/>
        <v>2022-2023</v>
      </c>
      <c r="D987" t="s">
        <v>147</v>
      </c>
      <c r="E987" t="s">
        <v>131</v>
      </c>
      <c r="F987" t="str">
        <f t="shared" si="46"/>
        <v>Western Australia</v>
      </c>
      <c r="G987" t="s">
        <v>48</v>
      </c>
      <c r="H987">
        <v>6530</v>
      </c>
      <c r="I987" t="s">
        <v>11</v>
      </c>
      <c r="J987" t="s">
        <v>77</v>
      </c>
      <c r="K987" t="s">
        <v>19</v>
      </c>
      <c r="L987" t="s">
        <v>23</v>
      </c>
      <c r="M987" s="5">
        <v>32.56</v>
      </c>
    </row>
    <row r="988" spans="1:13" x14ac:dyDescent="0.2">
      <c r="A988" s="2">
        <v>45343</v>
      </c>
      <c r="B988" s="3">
        <f t="shared" si="47"/>
        <v>2024</v>
      </c>
      <c r="C988" t="str">
        <f t="shared" si="45"/>
        <v>2023-2024</v>
      </c>
      <c r="D988" t="s">
        <v>148</v>
      </c>
      <c r="E988" t="s">
        <v>137</v>
      </c>
      <c r="F988" t="str">
        <f t="shared" si="46"/>
        <v>New South Wales</v>
      </c>
      <c r="G988" t="s">
        <v>10</v>
      </c>
      <c r="H988">
        <v>2031</v>
      </c>
      <c r="I988" t="s">
        <v>11</v>
      </c>
      <c r="J988" t="s">
        <v>12</v>
      </c>
      <c r="K988" t="s">
        <v>155</v>
      </c>
      <c r="L988" t="s">
        <v>20</v>
      </c>
      <c r="M988" s="5">
        <v>32.67</v>
      </c>
    </row>
    <row r="989" spans="1:13" x14ac:dyDescent="0.2">
      <c r="A989" s="2">
        <v>45513</v>
      </c>
      <c r="B989" s="3">
        <f t="shared" si="47"/>
        <v>2025</v>
      </c>
      <c r="C989" t="str">
        <f t="shared" si="45"/>
        <v>2024-2025</v>
      </c>
      <c r="D989" t="s">
        <v>147</v>
      </c>
      <c r="E989" t="s">
        <v>132</v>
      </c>
      <c r="F989" t="str">
        <f t="shared" si="46"/>
        <v>New South Wales</v>
      </c>
      <c r="G989" t="s">
        <v>10</v>
      </c>
      <c r="H989">
        <v>2800</v>
      </c>
      <c r="I989" t="s">
        <v>11</v>
      </c>
      <c r="J989" t="s">
        <v>25</v>
      </c>
      <c r="K989" t="s">
        <v>152</v>
      </c>
      <c r="L989" t="s">
        <v>13</v>
      </c>
      <c r="M989" s="5">
        <v>32.74</v>
      </c>
    </row>
    <row r="990" spans="1:13" x14ac:dyDescent="0.2">
      <c r="A990" s="2">
        <v>45162</v>
      </c>
      <c r="B990" s="3">
        <f t="shared" si="47"/>
        <v>2024</v>
      </c>
      <c r="C990" t="str">
        <f t="shared" si="45"/>
        <v>2023-2024</v>
      </c>
      <c r="D990" t="s">
        <v>147</v>
      </c>
      <c r="E990" t="s">
        <v>50</v>
      </c>
      <c r="F990" t="str">
        <f t="shared" si="46"/>
        <v>Queensland</v>
      </c>
      <c r="G990" t="s">
        <v>35</v>
      </c>
      <c r="H990">
        <v>4703</v>
      </c>
      <c r="I990" t="s">
        <v>11</v>
      </c>
      <c r="J990" t="s">
        <v>51</v>
      </c>
      <c r="K990" t="s">
        <v>154</v>
      </c>
      <c r="L990" t="s">
        <v>14</v>
      </c>
      <c r="M990" s="5">
        <v>32.799999999999997</v>
      </c>
    </row>
    <row r="991" spans="1:13" x14ac:dyDescent="0.2">
      <c r="A991" s="2">
        <v>44972</v>
      </c>
      <c r="B991" s="3">
        <f t="shared" si="47"/>
        <v>2023</v>
      </c>
      <c r="C991" t="str">
        <f t="shared" si="45"/>
        <v>2022-2023</v>
      </c>
      <c r="D991" t="s">
        <v>147</v>
      </c>
      <c r="E991" t="s">
        <v>135</v>
      </c>
      <c r="F991" t="str">
        <f t="shared" si="46"/>
        <v>Victoria</v>
      </c>
      <c r="G991" t="s">
        <v>45</v>
      </c>
      <c r="H991">
        <v>3550</v>
      </c>
      <c r="I991" t="s">
        <v>11</v>
      </c>
      <c r="J991" t="s">
        <v>60</v>
      </c>
      <c r="K991" t="s">
        <v>151</v>
      </c>
      <c r="L991" t="s">
        <v>21</v>
      </c>
      <c r="M991" s="5">
        <v>32.85</v>
      </c>
    </row>
    <row r="992" spans="1:13" x14ac:dyDescent="0.2">
      <c r="A992" s="2">
        <v>45237</v>
      </c>
      <c r="B992" s="3">
        <f t="shared" si="47"/>
        <v>2024</v>
      </c>
      <c r="C992" t="str">
        <f t="shared" si="45"/>
        <v>2023-2024</v>
      </c>
      <c r="D992" t="s">
        <v>147</v>
      </c>
      <c r="E992" t="s">
        <v>78</v>
      </c>
      <c r="F992" t="str">
        <f t="shared" si="46"/>
        <v>New South Wales</v>
      </c>
      <c r="G992" t="s">
        <v>10</v>
      </c>
      <c r="H992">
        <v>2350</v>
      </c>
      <c r="I992" t="s">
        <v>11</v>
      </c>
      <c r="J992" t="s">
        <v>68</v>
      </c>
      <c r="K992" t="s">
        <v>19</v>
      </c>
      <c r="L992" t="s">
        <v>23</v>
      </c>
      <c r="M992" s="5">
        <v>32.89</v>
      </c>
    </row>
    <row r="993" spans="1:13" x14ac:dyDescent="0.2">
      <c r="A993" s="2">
        <v>45556</v>
      </c>
      <c r="B993" s="3">
        <f t="shared" si="47"/>
        <v>2025</v>
      </c>
      <c r="C993" t="str">
        <f t="shared" si="45"/>
        <v>2024-2025</v>
      </c>
      <c r="D993" t="s">
        <v>147</v>
      </c>
      <c r="E993" t="s">
        <v>125</v>
      </c>
      <c r="F993" t="str">
        <f t="shared" si="46"/>
        <v>Victoria</v>
      </c>
      <c r="G993" t="s">
        <v>45</v>
      </c>
      <c r="H993">
        <v>3400</v>
      </c>
      <c r="I993" t="s">
        <v>11</v>
      </c>
      <c r="J993" t="s">
        <v>60</v>
      </c>
      <c r="K993" t="s">
        <v>155</v>
      </c>
      <c r="L993" t="s">
        <v>20</v>
      </c>
      <c r="M993" s="5">
        <v>32.89</v>
      </c>
    </row>
    <row r="994" spans="1:13" x14ac:dyDescent="0.2">
      <c r="A994" s="2">
        <v>45478</v>
      </c>
      <c r="B994" s="3">
        <f t="shared" si="47"/>
        <v>2025</v>
      </c>
      <c r="C994" t="str">
        <f t="shared" si="45"/>
        <v>2024-2025</v>
      </c>
      <c r="D994" t="s">
        <v>148</v>
      </c>
      <c r="E994" t="s">
        <v>62</v>
      </c>
      <c r="F994" t="str">
        <f t="shared" si="46"/>
        <v>Victoria</v>
      </c>
      <c r="G994" t="s">
        <v>45</v>
      </c>
      <c r="H994">
        <v>3134</v>
      </c>
      <c r="I994" t="s">
        <v>11</v>
      </c>
      <c r="J994" t="s">
        <v>63</v>
      </c>
      <c r="K994" t="s">
        <v>152</v>
      </c>
      <c r="L994" t="s">
        <v>13</v>
      </c>
      <c r="M994" s="5">
        <v>32.94</v>
      </c>
    </row>
    <row r="995" spans="1:13" x14ac:dyDescent="0.2">
      <c r="A995" s="2">
        <v>45016</v>
      </c>
      <c r="B995" s="3">
        <f t="shared" si="47"/>
        <v>2023</v>
      </c>
      <c r="C995" t="str">
        <f t="shared" si="45"/>
        <v>2022-2023</v>
      </c>
      <c r="D995" t="s">
        <v>147</v>
      </c>
      <c r="E995" t="s">
        <v>106</v>
      </c>
      <c r="F995" t="str">
        <f t="shared" si="46"/>
        <v>Victoria</v>
      </c>
      <c r="G995" t="s">
        <v>45</v>
      </c>
      <c r="H995">
        <v>3915</v>
      </c>
      <c r="I995" t="s">
        <v>11</v>
      </c>
      <c r="J995" t="s">
        <v>55</v>
      </c>
      <c r="K995" t="s">
        <v>152</v>
      </c>
      <c r="L995" t="s">
        <v>13</v>
      </c>
      <c r="M995" s="5">
        <v>32.950000000000003</v>
      </c>
    </row>
    <row r="996" spans="1:13" x14ac:dyDescent="0.2">
      <c r="A996" s="2">
        <v>45543</v>
      </c>
      <c r="B996" s="3">
        <f t="shared" si="47"/>
        <v>2025</v>
      </c>
      <c r="C996" t="str">
        <f t="shared" si="45"/>
        <v>2024-2025</v>
      </c>
      <c r="D996" t="s">
        <v>147</v>
      </c>
      <c r="E996" t="s">
        <v>52</v>
      </c>
      <c r="F996" t="str">
        <f t="shared" si="46"/>
        <v>Victoria</v>
      </c>
      <c r="G996" t="s">
        <v>45</v>
      </c>
      <c r="H996">
        <v>3030</v>
      </c>
      <c r="I996" t="s">
        <v>11</v>
      </c>
      <c r="J996" t="s">
        <v>46</v>
      </c>
      <c r="K996" t="s">
        <v>151</v>
      </c>
      <c r="L996" t="s">
        <v>21</v>
      </c>
      <c r="M996" s="5">
        <v>32.99</v>
      </c>
    </row>
    <row r="997" spans="1:13" x14ac:dyDescent="0.2">
      <c r="A997" s="2">
        <v>45394</v>
      </c>
      <c r="B997" s="3">
        <f t="shared" si="47"/>
        <v>2024</v>
      </c>
      <c r="C997" t="str">
        <f t="shared" si="45"/>
        <v>2023-2024</v>
      </c>
      <c r="D997" t="s">
        <v>147</v>
      </c>
      <c r="E997" t="s">
        <v>113</v>
      </c>
      <c r="F997" t="str">
        <f t="shared" si="46"/>
        <v>Queensland</v>
      </c>
      <c r="G997" t="s">
        <v>35</v>
      </c>
      <c r="H997">
        <v>4215</v>
      </c>
      <c r="I997" t="s">
        <v>11</v>
      </c>
      <c r="J997" t="s">
        <v>104</v>
      </c>
      <c r="K997" t="s">
        <v>153</v>
      </c>
      <c r="L997" t="s">
        <v>16</v>
      </c>
      <c r="M997" s="5">
        <v>33</v>
      </c>
    </row>
    <row r="998" spans="1:13" x14ac:dyDescent="0.2">
      <c r="A998" s="2">
        <v>45043</v>
      </c>
      <c r="B998" s="3">
        <f t="shared" si="47"/>
        <v>2023</v>
      </c>
      <c r="C998" t="str">
        <f t="shared" si="45"/>
        <v>2022-2023</v>
      </c>
      <c r="D998" t="s">
        <v>147</v>
      </c>
      <c r="E998" t="s">
        <v>108</v>
      </c>
      <c r="F998" t="str">
        <f t="shared" si="46"/>
        <v>Victoria</v>
      </c>
      <c r="G998" t="s">
        <v>45</v>
      </c>
      <c r="H998">
        <v>3018</v>
      </c>
      <c r="I998" t="s">
        <v>11</v>
      </c>
      <c r="J998" t="s">
        <v>46</v>
      </c>
      <c r="K998" t="s">
        <v>149</v>
      </c>
      <c r="L998" t="s">
        <v>15</v>
      </c>
      <c r="M998" s="5">
        <v>33</v>
      </c>
    </row>
    <row r="999" spans="1:13" x14ac:dyDescent="0.2">
      <c r="A999" s="2">
        <v>45464</v>
      </c>
      <c r="B999" s="3">
        <f t="shared" si="47"/>
        <v>2024</v>
      </c>
      <c r="C999" t="str">
        <f t="shared" si="45"/>
        <v>2023-2024</v>
      </c>
      <c r="D999" t="s">
        <v>147</v>
      </c>
      <c r="E999" t="s">
        <v>130</v>
      </c>
      <c r="F999" t="str">
        <f t="shared" si="46"/>
        <v>South Australia</v>
      </c>
      <c r="G999" t="s">
        <v>32</v>
      </c>
      <c r="H999">
        <v>5290</v>
      </c>
      <c r="I999" t="s">
        <v>11</v>
      </c>
      <c r="J999" t="s">
        <v>38</v>
      </c>
      <c r="K999" t="s">
        <v>154</v>
      </c>
      <c r="L999" t="s">
        <v>14</v>
      </c>
      <c r="M999" s="5">
        <v>33</v>
      </c>
    </row>
    <row r="1000" spans="1:13" x14ac:dyDescent="0.2">
      <c r="A1000" s="2">
        <v>45304</v>
      </c>
      <c r="B1000" s="3">
        <f t="shared" si="47"/>
        <v>2024</v>
      </c>
      <c r="C1000" t="str">
        <f t="shared" si="45"/>
        <v>2023-2024</v>
      </c>
      <c r="D1000" t="s">
        <v>147</v>
      </c>
      <c r="E1000" t="s">
        <v>52</v>
      </c>
      <c r="F1000" t="str">
        <f t="shared" si="46"/>
        <v>Victoria</v>
      </c>
      <c r="G1000" t="s">
        <v>45</v>
      </c>
      <c r="H1000">
        <v>3030</v>
      </c>
      <c r="I1000" t="s">
        <v>11</v>
      </c>
      <c r="J1000" t="s">
        <v>46</v>
      </c>
      <c r="K1000" t="s">
        <v>152</v>
      </c>
      <c r="L1000" t="s">
        <v>13</v>
      </c>
      <c r="M1000" s="5">
        <v>33.380000000000003</v>
      </c>
    </row>
    <row r="1001" spans="1:13" x14ac:dyDescent="0.2">
      <c r="A1001" s="2">
        <v>45265</v>
      </c>
      <c r="B1001" s="3">
        <f t="shared" si="47"/>
        <v>2024</v>
      </c>
      <c r="C1001" t="str">
        <f t="shared" si="45"/>
        <v>2023-2024</v>
      </c>
      <c r="D1001" t="s">
        <v>147</v>
      </c>
      <c r="E1001" t="s">
        <v>103</v>
      </c>
      <c r="F1001" t="str">
        <f t="shared" si="46"/>
        <v>Queensland</v>
      </c>
      <c r="G1001" t="s">
        <v>35</v>
      </c>
      <c r="H1001">
        <v>4509</v>
      </c>
      <c r="I1001" t="s">
        <v>11</v>
      </c>
      <c r="J1001" t="s">
        <v>104</v>
      </c>
      <c r="K1001" t="s">
        <v>152</v>
      </c>
      <c r="L1001" t="s">
        <v>13</v>
      </c>
      <c r="M1001" s="5">
        <v>33.39</v>
      </c>
    </row>
    <row r="1002" spans="1:13" x14ac:dyDescent="0.2">
      <c r="A1002" s="2">
        <v>44958</v>
      </c>
      <c r="B1002" s="3">
        <f t="shared" si="47"/>
        <v>2023</v>
      </c>
      <c r="C1002" t="str">
        <f t="shared" si="45"/>
        <v>2022-2023</v>
      </c>
      <c r="D1002" t="s">
        <v>147</v>
      </c>
      <c r="E1002" t="s">
        <v>28</v>
      </c>
      <c r="F1002" t="str">
        <f t="shared" si="46"/>
        <v>Northern Territory</v>
      </c>
      <c r="G1002" t="s">
        <v>29</v>
      </c>
      <c r="H1002">
        <v>800</v>
      </c>
      <c r="I1002" t="s">
        <v>11</v>
      </c>
      <c r="J1002" t="s">
        <v>30</v>
      </c>
      <c r="K1002" t="s">
        <v>156</v>
      </c>
      <c r="L1002" t="s">
        <v>17</v>
      </c>
      <c r="M1002" s="5">
        <v>33.409999999999997</v>
      </c>
    </row>
    <row r="1003" spans="1:13" x14ac:dyDescent="0.2">
      <c r="A1003" s="2">
        <v>45635</v>
      </c>
      <c r="B1003" s="3">
        <f t="shared" si="47"/>
        <v>2025</v>
      </c>
      <c r="C1003" t="str">
        <f t="shared" si="45"/>
        <v>2024-2025</v>
      </c>
      <c r="D1003" t="s">
        <v>147</v>
      </c>
      <c r="E1003" t="s">
        <v>129</v>
      </c>
      <c r="F1003" t="str">
        <f t="shared" si="46"/>
        <v>Tasmania</v>
      </c>
      <c r="G1003" t="s">
        <v>70</v>
      </c>
      <c r="H1003">
        <v>7010</v>
      </c>
      <c r="I1003" t="s">
        <v>11</v>
      </c>
      <c r="J1003" t="s">
        <v>71</v>
      </c>
      <c r="K1003" t="s">
        <v>152</v>
      </c>
      <c r="L1003" t="s">
        <v>13</v>
      </c>
      <c r="M1003" s="5">
        <v>33.43</v>
      </c>
    </row>
    <row r="1004" spans="1:13" x14ac:dyDescent="0.2">
      <c r="A1004" s="2">
        <v>45045</v>
      </c>
      <c r="B1004" s="3">
        <f t="shared" si="47"/>
        <v>2023</v>
      </c>
      <c r="C1004" t="str">
        <f t="shared" si="45"/>
        <v>2022-2023</v>
      </c>
      <c r="D1004" t="s">
        <v>148</v>
      </c>
      <c r="E1004" t="s">
        <v>64</v>
      </c>
      <c r="F1004" t="str">
        <f t="shared" si="46"/>
        <v>Victoria</v>
      </c>
      <c r="G1004" t="s">
        <v>45</v>
      </c>
      <c r="H1004">
        <v>3199</v>
      </c>
      <c r="I1004" t="s">
        <v>11</v>
      </c>
      <c r="J1004" t="s">
        <v>63</v>
      </c>
      <c r="K1004" t="s">
        <v>154</v>
      </c>
      <c r="L1004" t="s">
        <v>14</v>
      </c>
      <c r="M1004" s="5">
        <v>33.75</v>
      </c>
    </row>
    <row r="1005" spans="1:13" x14ac:dyDescent="0.2">
      <c r="A1005" s="2">
        <v>45174</v>
      </c>
      <c r="B1005" s="3">
        <f t="shared" si="47"/>
        <v>2024</v>
      </c>
      <c r="C1005" t="str">
        <f t="shared" si="45"/>
        <v>2023-2024</v>
      </c>
      <c r="D1005" t="s">
        <v>147</v>
      </c>
      <c r="E1005" t="s">
        <v>131</v>
      </c>
      <c r="F1005" t="str">
        <f t="shared" si="46"/>
        <v>Western Australia</v>
      </c>
      <c r="G1005" t="s">
        <v>48</v>
      </c>
      <c r="H1005">
        <v>6530</v>
      </c>
      <c r="I1005" t="s">
        <v>11</v>
      </c>
      <c r="J1005" t="s">
        <v>77</v>
      </c>
      <c r="K1005" t="s">
        <v>155</v>
      </c>
      <c r="L1005" t="s">
        <v>20</v>
      </c>
      <c r="M1005" s="5">
        <v>33.89</v>
      </c>
    </row>
    <row r="1006" spans="1:13" x14ac:dyDescent="0.2">
      <c r="A1006" s="2">
        <v>45007</v>
      </c>
      <c r="B1006" s="3">
        <f t="shared" si="47"/>
        <v>2023</v>
      </c>
      <c r="C1006" t="str">
        <f t="shared" si="45"/>
        <v>2022-2023</v>
      </c>
      <c r="D1006" t="s">
        <v>147</v>
      </c>
      <c r="E1006" t="s">
        <v>61</v>
      </c>
      <c r="F1006" t="str">
        <f t="shared" si="46"/>
        <v>New South Wales</v>
      </c>
      <c r="G1006" t="s">
        <v>10</v>
      </c>
      <c r="H1006">
        <v>2539</v>
      </c>
      <c r="I1006" t="s">
        <v>11</v>
      </c>
      <c r="J1006" t="s">
        <v>58</v>
      </c>
      <c r="K1006" t="s">
        <v>149</v>
      </c>
      <c r="L1006" t="s">
        <v>15</v>
      </c>
      <c r="M1006" s="5">
        <v>33.93</v>
      </c>
    </row>
    <row r="1007" spans="1:13" x14ac:dyDescent="0.2">
      <c r="A1007" s="2">
        <v>45372</v>
      </c>
      <c r="B1007" s="3">
        <f t="shared" si="47"/>
        <v>2024</v>
      </c>
      <c r="C1007" t="str">
        <f t="shared" si="45"/>
        <v>2023-2024</v>
      </c>
      <c r="D1007" t="s">
        <v>147</v>
      </c>
      <c r="E1007" t="s">
        <v>136</v>
      </c>
      <c r="F1007" t="str">
        <f t="shared" si="46"/>
        <v>Victoria</v>
      </c>
      <c r="G1007" t="s">
        <v>45</v>
      </c>
      <c r="H1007">
        <v>3175</v>
      </c>
      <c r="I1007" t="s">
        <v>11</v>
      </c>
      <c r="J1007" t="s">
        <v>63</v>
      </c>
      <c r="K1007" t="s">
        <v>155</v>
      </c>
      <c r="L1007" t="s">
        <v>20</v>
      </c>
      <c r="M1007" s="5">
        <v>33.94</v>
      </c>
    </row>
    <row r="1008" spans="1:13" x14ac:dyDescent="0.2">
      <c r="A1008" s="2">
        <v>45195</v>
      </c>
      <c r="B1008" s="3">
        <f t="shared" si="47"/>
        <v>2024</v>
      </c>
      <c r="C1008" t="str">
        <f t="shared" si="45"/>
        <v>2023-2024</v>
      </c>
      <c r="D1008" t="s">
        <v>147</v>
      </c>
      <c r="E1008" t="s">
        <v>57</v>
      </c>
      <c r="F1008" t="str">
        <f t="shared" si="46"/>
        <v>New South Wales</v>
      </c>
      <c r="G1008" t="s">
        <v>10</v>
      </c>
      <c r="H1008">
        <v>2560</v>
      </c>
      <c r="I1008" t="s">
        <v>11</v>
      </c>
      <c r="J1008" t="s">
        <v>58</v>
      </c>
      <c r="K1008" t="s">
        <v>154</v>
      </c>
      <c r="L1008" t="s">
        <v>14</v>
      </c>
      <c r="M1008" s="5">
        <v>33.97</v>
      </c>
    </row>
    <row r="1009" spans="1:13" x14ac:dyDescent="0.2">
      <c r="A1009" s="2">
        <v>45069</v>
      </c>
      <c r="B1009" s="3">
        <f t="shared" si="47"/>
        <v>2023</v>
      </c>
      <c r="C1009" t="str">
        <f t="shared" si="45"/>
        <v>2022-2023</v>
      </c>
      <c r="D1009" t="s">
        <v>147</v>
      </c>
      <c r="E1009" t="s">
        <v>57</v>
      </c>
      <c r="F1009" t="str">
        <f t="shared" si="46"/>
        <v>New South Wales</v>
      </c>
      <c r="G1009" t="s">
        <v>10</v>
      </c>
      <c r="H1009">
        <v>2560</v>
      </c>
      <c r="I1009" t="s">
        <v>11</v>
      </c>
      <c r="J1009" t="s">
        <v>58</v>
      </c>
      <c r="K1009" t="s">
        <v>153</v>
      </c>
      <c r="L1009" t="s">
        <v>16</v>
      </c>
      <c r="M1009" s="5">
        <v>33.979999999999997</v>
      </c>
    </row>
    <row r="1010" spans="1:13" x14ac:dyDescent="0.2">
      <c r="A1010" s="2">
        <v>44965</v>
      </c>
      <c r="B1010" s="3">
        <f t="shared" si="47"/>
        <v>2023</v>
      </c>
      <c r="C1010" t="str">
        <f t="shared" si="45"/>
        <v>2022-2023</v>
      </c>
      <c r="D1010" t="s">
        <v>147</v>
      </c>
      <c r="E1010" t="s">
        <v>54</v>
      </c>
      <c r="F1010" t="str">
        <f t="shared" si="46"/>
        <v>Victoria</v>
      </c>
      <c r="G1010" t="s">
        <v>45</v>
      </c>
      <c r="H1010">
        <v>3977</v>
      </c>
      <c r="I1010" t="s">
        <v>11</v>
      </c>
      <c r="J1010" t="s">
        <v>55</v>
      </c>
      <c r="K1010" t="s">
        <v>150</v>
      </c>
      <c r="L1010" t="s">
        <v>18</v>
      </c>
      <c r="M1010" s="5">
        <v>33.979999999999997</v>
      </c>
    </row>
    <row r="1011" spans="1:13" x14ac:dyDescent="0.2">
      <c r="A1011" s="2">
        <v>45074</v>
      </c>
      <c r="B1011" s="3">
        <f t="shared" si="47"/>
        <v>2023</v>
      </c>
      <c r="C1011" t="str">
        <f t="shared" si="45"/>
        <v>2022-2023</v>
      </c>
      <c r="D1011" t="s">
        <v>147</v>
      </c>
      <c r="E1011" t="s">
        <v>109</v>
      </c>
      <c r="F1011" t="str">
        <f t="shared" si="46"/>
        <v>New South Wales</v>
      </c>
      <c r="G1011" t="s">
        <v>10</v>
      </c>
      <c r="H1011">
        <v>2480</v>
      </c>
      <c r="I1011" t="s">
        <v>11</v>
      </c>
      <c r="J1011" t="s">
        <v>68</v>
      </c>
      <c r="K1011" t="s">
        <v>154</v>
      </c>
      <c r="L1011" t="s">
        <v>14</v>
      </c>
      <c r="M1011" s="5">
        <v>34.120000000000005</v>
      </c>
    </row>
    <row r="1012" spans="1:13" x14ac:dyDescent="0.2">
      <c r="A1012" s="2">
        <v>45516</v>
      </c>
      <c r="B1012" s="3">
        <f t="shared" si="47"/>
        <v>2025</v>
      </c>
      <c r="C1012" t="str">
        <f t="shared" si="45"/>
        <v>2024-2025</v>
      </c>
      <c r="D1012" t="s">
        <v>147</v>
      </c>
      <c r="E1012" t="s">
        <v>73</v>
      </c>
      <c r="F1012" t="str">
        <f t="shared" si="46"/>
        <v>Victoria</v>
      </c>
      <c r="G1012" t="s">
        <v>45</v>
      </c>
      <c r="H1012">
        <v>3136</v>
      </c>
      <c r="I1012" t="s">
        <v>11</v>
      </c>
      <c r="J1012" t="s">
        <v>63</v>
      </c>
      <c r="K1012" t="s">
        <v>19</v>
      </c>
      <c r="L1012" t="s">
        <v>23</v>
      </c>
      <c r="M1012" s="5">
        <v>34.47</v>
      </c>
    </row>
    <row r="1013" spans="1:13" x14ac:dyDescent="0.2">
      <c r="A1013" s="2">
        <v>45209</v>
      </c>
      <c r="B1013" s="3">
        <f t="shared" si="47"/>
        <v>2024</v>
      </c>
      <c r="C1013" t="str">
        <f t="shared" si="45"/>
        <v>2023-2024</v>
      </c>
      <c r="D1013" t="s">
        <v>147</v>
      </c>
      <c r="E1013" t="s">
        <v>73</v>
      </c>
      <c r="F1013" t="str">
        <f t="shared" si="46"/>
        <v>Victoria</v>
      </c>
      <c r="G1013" t="s">
        <v>45</v>
      </c>
      <c r="H1013">
        <v>3136</v>
      </c>
      <c r="I1013" t="s">
        <v>11</v>
      </c>
      <c r="J1013" t="s">
        <v>63</v>
      </c>
      <c r="K1013" t="s">
        <v>154</v>
      </c>
      <c r="L1013" t="s">
        <v>14</v>
      </c>
      <c r="M1013" s="5">
        <v>34.5</v>
      </c>
    </row>
    <row r="1014" spans="1:13" x14ac:dyDescent="0.2">
      <c r="A1014" s="2">
        <v>45521</v>
      </c>
      <c r="B1014" s="3">
        <f t="shared" si="47"/>
        <v>2025</v>
      </c>
      <c r="C1014" t="str">
        <f t="shared" si="45"/>
        <v>2024-2025</v>
      </c>
      <c r="D1014" t="s">
        <v>147</v>
      </c>
      <c r="E1014" t="s">
        <v>78</v>
      </c>
      <c r="F1014" t="str">
        <f t="shared" si="46"/>
        <v>New South Wales</v>
      </c>
      <c r="G1014" t="s">
        <v>10</v>
      </c>
      <c r="H1014">
        <v>2350</v>
      </c>
      <c r="I1014" t="s">
        <v>11</v>
      </c>
      <c r="J1014" t="s">
        <v>68</v>
      </c>
      <c r="K1014" t="s">
        <v>156</v>
      </c>
      <c r="L1014" t="s">
        <v>17</v>
      </c>
      <c r="M1014" s="5">
        <v>34.57</v>
      </c>
    </row>
    <row r="1015" spans="1:13" x14ac:dyDescent="0.2">
      <c r="A1015" s="2">
        <v>45206</v>
      </c>
      <c r="B1015" s="3">
        <f t="shared" si="47"/>
        <v>2024</v>
      </c>
      <c r="C1015" t="str">
        <f t="shared" si="45"/>
        <v>2023-2024</v>
      </c>
      <c r="D1015" t="s">
        <v>148</v>
      </c>
      <c r="E1015" t="s">
        <v>141</v>
      </c>
      <c r="F1015" t="str">
        <f t="shared" si="46"/>
        <v>Western Australia</v>
      </c>
      <c r="G1015" t="s">
        <v>48</v>
      </c>
      <c r="H1015">
        <v>6052</v>
      </c>
      <c r="I1015" t="s">
        <v>11</v>
      </c>
      <c r="J1015" t="s">
        <v>49</v>
      </c>
      <c r="K1015" t="s">
        <v>153</v>
      </c>
      <c r="L1015" t="s">
        <v>16</v>
      </c>
      <c r="M1015" s="5">
        <v>34.74</v>
      </c>
    </row>
    <row r="1016" spans="1:13" x14ac:dyDescent="0.2">
      <c r="A1016" s="2">
        <v>45416</v>
      </c>
      <c r="B1016" s="3">
        <f t="shared" si="47"/>
        <v>2024</v>
      </c>
      <c r="C1016" t="str">
        <f t="shared" si="45"/>
        <v>2023-2024</v>
      </c>
      <c r="D1016" t="s">
        <v>148</v>
      </c>
      <c r="E1016" t="s">
        <v>126</v>
      </c>
      <c r="F1016" t="str">
        <f t="shared" si="46"/>
        <v>Queensland</v>
      </c>
      <c r="G1016" t="s">
        <v>35</v>
      </c>
      <c r="H1016">
        <v>4551</v>
      </c>
      <c r="I1016" t="s">
        <v>11</v>
      </c>
      <c r="J1016" t="s">
        <v>120</v>
      </c>
      <c r="K1016" t="s">
        <v>157</v>
      </c>
      <c r="L1016" t="s">
        <v>22</v>
      </c>
      <c r="M1016" s="5">
        <v>34.86</v>
      </c>
    </row>
    <row r="1017" spans="1:13" x14ac:dyDescent="0.2">
      <c r="A1017" s="2">
        <v>44936</v>
      </c>
      <c r="B1017" s="3">
        <f t="shared" si="47"/>
        <v>2023</v>
      </c>
      <c r="C1017" t="str">
        <f t="shared" si="45"/>
        <v>2022-2023</v>
      </c>
      <c r="D1017" t="s">
        <v>147</v>
      </c>
      <c r="E1017" t="s">
        <v>76</v>
      </c>
      <c r="F1017" t="str">
        <f t="shared" si="46"/>
        <v>Western Australia</v>
      </c>
      <c r="G1017" t="s">
        <v>48</v>
      </c>
      <c r="H1017">
        <v>6450</v>
      </c>
      <c r="I1017" t="s">
        <v>11</v>
      </c>
      <c r="J1017" t="s">
        <v>77</v>
      </c>
      <c r="K1017" t="s">
        <v>155</v>
      </c>
      <c r="L1017" t="s">
        <v>20</v>
      </c>
      <c r="M1017" s="5">
        <v>34.910000000000004</v>
      </c>
    </row>
    <row r="1018" spans="1:13" x14ac:dyDescent="0.2">
      <c r="A1018" s="2">
        <v>45230</v>
      </c>
      <c r="B1018" s="3">
        <f t="shared" si="47"/>
        <v>2024</v>
      </c>
      <c r="C1018" t="str">
        <f t="shared" si="45"/>
        <v>2023-2024</v>
      </c>
      <c r="D1018" t="s">
        <v>147</v>
      </c>
      <c r="E1018" t="s">
        <v>91</v>
      </c>
      <c r="F1018" t="str">
        <f t="shared" si="46"/>
        <v>Victoria</v>
      </c>
      <c r="G1018" t="s">
        <v>45</v>
      </c>
      <c r="H1018">
        <v>3690</v>
      </c>
      <c r="I1018" t="s">
        <v>11</v>
      </c>
      <c r="J1018" t="s">
        <v>55</v>
      </c>
      <c r="K1018" t="s">
        <v>155</v>
      </c>
      <c r="L1018" t="s">
        <v>20</v>
      </c>
      <c r="M1018" s="5">
        <v>34.92</v>
      </c>
    </row>
    <row r="1019" spans="1:13" x14ac:dyDescent="0.2">
      <c r="A1019" s="2">
        <v>44981</v>
      </c>
      <c r="B1019" s="3">
        <f t="shared" si="47"/>
        <v>2023</v>
      </c>
      <c r="C1019" t="str">
        <f t="shared" si="45"/>
        <v>2022-2023</v>
      </c>
      <c r="D1019" t="s">
        <v>147</v>
      </c>
      <c r="E1019" t="s">
        <v>96</v>
      </c>
      <c r="F1019" t="str">
        <f t="shared" si="46"/>
        <v>Western Australia</v>
      </c>
      <c r="G1019" t="s">
        <v>48</v>
      </c>
      <c r="H1019">
        <v>6330</v>
      </c>
      <c r="I1019" t="s">
        <v>11</v>
      </c>
      <c r="J1019" t="s">
        <v>94</v>
      </c>
      <c r="K1019" t="s">
        <v>152</v>
      </c>
      <c r="L1019" t="s">
        <v>13</v>
      </c>
      <c r="M1019" s="5">
        <v>34.93</v>
      </c>
    </row>
    <row r="1020" spans="1:13" x14ac:dyDescent="0.2">
      <c r="A1020" s="2">
        <v>45106</v>
      </c>
      <c r="B1020" s="3">
        <f t="shared" si="47"/>
        <v>2023</v>
      </c>
      <c r="C1020" t="str">
        <f t="shared" si="45"/>
        <v>2022-2023</v>
      </c>
      <c r="D1020" t="s">
        <v>147</v>
      </c>
      <c r="E1020" t="s">
        <v>96</v>
      </c>
      <c r="F1020" t="str">
        <f t="shared" si="46"/>
        <v>Western Australia</v>
      </c>
      <c r="G1020" t="s">
        <v>48</v>
      </c>
      <c r="H1020">
        <v>6330</v>
      </c>
      <c r="I1020" t="s">
        <v>11</v>
      </c>
      <c r="J1020" t="s">
        <v>94</v>
      </c>
      <c r="K1020" t="s">
        <v>149</v>
      </c>
      <c r="L1020" t="s">
        <v>15</v>
      </c>
      <c r="M1020" s="5">
        <v>34.93</v>
      </c>
    </row>
    <row r="1021" spans="1:13" x14ac:dyDescent="0.2">
      <c r="A1021" s="2">
        <v>45494</v>
      </c>
      <c r="B1021" s="3">
        <f t="shared" si="47"/>
        <v>2025</v>
      </c>
      <c r="C1021" t="str">
        <f t="shared" si="45"/>
        <v>2024-2025</v>
      </c>
      <c r="D1021" t="s">
        <v>147</v>
      </c>
      <c r="E1021" t="s">
        <v>85</v>
      </c>
      <c r="F1021" t="str">
        <f t="shared" si="46"/>
        <v>Queensland</v>
      </c>
      <c r="G1021" t="s">
        <v>35</v>
      </c>
      <c r="H1021">
        <v>4883</v>
      </c>
      <c r="I1021" t="s">
        <v>11</v>
      </c>
      <c r="J1021" t="s">
        <v>36</v>
      </c>
      <c r="K1021" t="s">
        <v>149</v>
      </c>
      <c r="L1021" t="s">
        <v>15</v>
      </c>
      <c r="M1021" s="5">
        <v>34.93</v>
      </c>
    </row>
    <row r="1022" spans="1:13" x14ac:dyDescent="0.2">
      <c r="A1022" s="2">
        <v>45022</v>
      </c>
      <c r="B1022" s="3">
        <f t="shared" si="47"/>
        <v>2023</v>
      </c>
      <c r="C1022" t="str">
        <f t="shared" si="45"/>
        <v>2022-2023</v>
      </c>
      <c r="D1022" t="s">
        <v>148</v>
      </c>
      <c r="E1022" t="s">
        <v>67</v>
      </c>
      <c r="F1022" t="str">
        <f t="shared" si="46"/>
        <v>New South Wales</v>
      </c>
      <c r="G1022" t="s">
        <v>10</v>
      </c>
      <c r="H1022">
        <v>2478</v>
      </c>
      <c r="I1022" t="s">
        <v>11</v>
      </c>
      <c r="J1022" t="s">
        <v>68</v>
      </c>
      <c r="K1022" t="s">
        <v>150</v>
      </c>
      <c r="L1022" t="s">
        <v>18</v>
      </c>
      <c r="M1022" s="5">
        <v>34.93</v>
      </c>
    </row>
    <row r="1023" spans="1:13" x14ac:dyDescent="0.2">
      <c r="A1023" s="2">
        <v>45095</v>
      </c>
      <c r="B1023" s="3">
        <f t="shared" si="47"/>
        <v>2023</v>
      </c>
      <c r="C1023" t="str">
        <f t="shared" si="45"/>
        <v>2022-2023</v>
      </c>
      <c r="D1023" t="s">
        <v>147</v>
      </c>
      <c r="E1023" t="s">
        <v>52</v>
      </c>
      <c r="F1023" t="str">
        <f t="shared" si="46"/>
        <v>Victoria</v>
      </c>
      <c r="G1023" t="s">
        <v>45</v>
      </c>
      <c r="H1023">
        <v>3030</v>
      </c>
      <c r="I1023" t="s">
        <v>11</v>
      </c>
      <c r="J1023" t="s">
        <v>46</v>
      </c>
      <c r="K1023" t="s">
        <v>154</v>
      </c>
      <c r="L1023" t="s">
        <v>14</v>
      </c>
      <c r="M1023" s="5">
        <v>34.950000000000003</v>
      </c>
    </row>
    <row r="1024" spans="1:13" x14ac:dyDescent="0.2">
      <c r="A1024" s="2">
        <v>45085</v>
      </c>
      <c r="B1024" s="3">
        <f t="shared" si="47"/>
        <v>2023</v>
      </c>
      <c r="C1024" t="str">
        <f t="shared" si="45"/>
        <v>2022-2023</v>
      </c>
      <c r="D1024" t="s">
        <v>147</v>
      </c>
      <c r="E1024" t="s">
        <v>110</v>
      </c>
      <c r="F1024" t="str">
        <f t="shared" si="46"/>
        <v>Queensland</v>
      </c>
      <c r="G1024" t="s">
        <v>35</v>
      </c>
      <c r="H1024">
        <v>4680</v>
      </c>
      <c r="I1024" t="s">
        <v>11</v>
      </c>
      <c r="J1024" t="s">
        <v>51</v>
      </c>
      <c r="K1024" t="s">
        <v>154</v>
      </c>
      <c r="L1024" t="s">
        <v>14</v>
      </c>
      <c r="M1024" s="5">
        <v>34.96</v>
      </c>
    </row>
    <row r="1025" spans="1:13" x14ac:dyDescent="0.2">
      <c r="A1025" s="2">
        <v>45291</v>
      </c>
      <c r="B1025" s="3">
        <f t="shared" si="47"/>
        <v>2024</v>
      </c>
      <c r="C1025" t="str">
        <f t="shared" si="45"/>
        <v>2023-2024</v>
      </c>
      <c r="D1025" t="s">
        <v>148</v>
      </c>
      <c r="E1025" t="s">
        <v>141</v>
      </c>
      <c r="F1025" t="str">
        <f t="shared" si="46"/>
        <v>Western Australia</v>
      </c>
      <c r="G1025" t="s">
        <v>48</v>
      </c>
      <c r="H1025">
        <v>6052</v>
      </c>
      <c r="I1025" t="s">
        <v>11</v>
      </c>
      <c r="J1025" t="s">
        <v>49</v>
      </c>
      <c r="K1025" t="s">
        <v>152</v>
      </c>
      <c r="L1025" t="s">
        <v>13</v>
      </c>
      <c r="M1025" s="5">
        <v>34.97</v>
      </c>
    </row>
    <row r="1026" spans="1:13" x14ac:dyDescent="0.2">
      <c r="A1026" s="2">
        <v>45182</v>
      </c>
      <c r="B1026" s="3">
        <f t="shared" si="47"/>
        <v>2024</v>
      </c>
      <c r="C1026" t="str">
        <f t="shared" ref="C1026:C1089" si="48">IF(MONTH(A1026) &gt;= 7, YEAR(A1026) &amp; "-" &amp; YEAR(A1026) + 1, YEAR(A1026) - 1 &amp; "-" &amp; YEAR(A1026))</f>
        <v>2023-2024</v>
      </c>
      <c r="D1026" t="s">
        <v>147</v>
      </c>
      <c r="E1026" t="s">
        <v>126</v>
      </c>
      <c r="F1026" t="str">
        <f t="shared" ref="F1026:F1089" si="49">IF(G1026="WA","Western Australia",
IF(G1026="NSW","New South Wales",
IF(G1026="QLD","Queensland",
IF(G1026="VIC","Victoria",
IF(G1026="TAS","Tasmania",
IF(G1026="SA","South Australia",
IF(G1026="NT","Northern Territory",
IF(G1026="ACT","Australian Capital Territory",G1026))))))))</f>
        <v>Queensland</v>
      </c>
      <c r="G1026" t="s">
        <v>35</v>
      </c>
      <c r="H1026">
        <v>4551</v>
      </c>
      <c r="I1026" t="s">
        <v>11</v>
      </c>
      <c r="J1026" t="s">
        <v>120</v>
      </c>
      <c r="K1026" t="s">
        <v>149</v>
      </c>
      <c r="L1026" t="s">
        <v>15</v>
      </c>
      <c r="M1026" s="5">
        <v>34.989999999999995</v>
      </c>
    </row>
    <row r="1027" spans="1:13" x14ac:dyDescent="0.2">
      <c r="A1027" s="2">
        <v>45303</v>
      </c>
      <c r="B1027" s="3">
        <f t="shared" ref="B1027:B1090" si="50">IF(MONTH(A1027)&gt;=7,YEAR(A1027)+1,YEAR(A1027))</f>
        <v>2024</v>
      </c>
      <c r="C1027" t="str">
        <f t="shared" si="48"/>
        <v>2023-2024</v>
      </c>
      <c r="D1027" t="s">
        <v>147</v>
      </c>
      <c r="E1027" t="s">
        <v>56</v>
      </c>
      <c r="F1027" t="str">
        <f t="shared" si="49"/>
        <v>Northern Territory</v>
      </c>
      <c r="G1027" t="s">
        <v>29</v>
      </c>
      <c r="H1027">
        <v>870</v>
      </c>
      <c r="I1027" t="s">
        <v>11</v>
      </c>
      <c r="J1027" t="s">
        <v>30</v>
      </c>
      <c r="K1027" t="s">
        <v>152</v>
      </c>
      <c r="L1027" t="s">
        <v>13</v>
      </c>
      <c r="M1027" s="5">
        <v>35</v>
      </c>
    </row>
    <row r="1028" spans="1:13" x14ac:dyDescent="0.2">
      <c r="A1028" s="2">
        <v>45396</v>
      </c>
      <c r="B1028" s="3">
        <f t="shared" si="50"/>
        <v>2024</v>
      </c>
      <c r="C1028" t="str">
        <f t="shared" si="48"/>
        <v>2023-2024</v>
      </c>
      <c r="D1028" t="s">
        <v>147</v>
      </c>
      <c r="E1028" t="s">
        <v>64</v>
      </c>
      <c r="F1028" t="str">
        <f t="shared" si="49"/>
        <v>Victoria</v>
      </c>
      <c r="G1028" t="s">
        <v>45</v>
      </c>
      <c r="H1028">
        <v>3199</v>
      </c>
      <c r="I1028" t="s">
        <v>11</v>
      </c>
      <c r="J1028" t="s">
        <v>63</v>
      </c>
      <c r="K1028" t="s">
        <v>19</v>
      </c>
      <c r="L1028" t="s">
        <v>23</v>
      </c>
      <c r="M1028" s="5">
        <v>35.11</v>
      </c>
    </row>
    <row r="1029" spans="1:13" x14ac:dyDescent="0.2">
      <c r="A1029" s="2">
        <v>45622</v>
      </c>
      <c r="B1029" s="3">
        <f t="shared" si="50"/>
        <v>2025</v>
      </c>
      <c r="C1029" t="str">
        <f t="shared" si="48"/>
        <v>2024-2025</v>
      </c>
      <c r="D1029" t="s">
        <v>147</v>
      </c>
      <c r="E1029" t="s">
        <v>72</v>
      </c>
      <c r="F1029" t="str">
        <f t="shared" si="49"/>
        <v>Western Australia</v>
      </c>
      <c r="G1029" t="s">
        <v>48</v>
      </c>
      <c r="H1029">
        <v>6010</v>
      </c>
      <c r="I1029" t="s">
        <v>11</v>
      </c>
      <c r="J1029" t="s">
        <v>49</v>
      </c>
      <c r="K1029" t="s">
        <v>150</v>
      </c>
      <c r="L1029" t="s">
        <v>18</v>
      </c>
      <c r="M1029" s="5">
        <v>35.28</v>
      </c>
    </row>
    <row r="1030" spans="1:13" x14ac:dyDescent="0.2">
      <c r="A1030" s="2">
        <v>44927</v>
      </c>
      <c r="B1030" s="3">
        <f t="shared" si="50"/>
        <v>2023</v>
      </c>
      <c r="C1030" t="str">
        <f t="shared" si="48"/>
        <v>2022-2023</v>
      </c>
      <c r="D1030" t="s">
        <v>147</v>
      </c>
      <c r="E1030" t="s">
        <v>88</v>
      </c>
      <c r="F1030" t="str">
        <f t="shared" si="49"/>
        <v>South Australia</v>
      </c>
      <c r="G1030" t="s">
        <v>32</v>
      </c>
      <c r="H1030">
        <v>5011</v>
      </c>
      <c r="I1030" t="s">
        <v>11</v>
      </c>
      <c r="J1030" t="s">
        <v>33</v>
      </c>
      <c r="K1030" t="s">
        <v>154</v>
      </c>
      <c r="L1030" t="s">
        <v>14</v>
      </c>
      <c r="M1030" s="5">
        <v>35.480000000000004</v>
      </c>
    </row>
    <row r="1031" spans="1:13" x14ac:dyDescent="0.2">
      <c r="A1031" s="2">
        <v>45047</v>
      </c>
      <c r="B1031" s="3">
        <f t="shared" si="50"/>
        <v>2023</v>
      </c>
      <c r="C1031" t="str">
        <f t="shared" si="48"/>
        <v>2022-2023</v>
      </c>
      <c r="D1031" t="s">
        <v>147</v>
      </c>
      <c r="E1031" t="s">
        <v>107</v>
      </c>
      <c r="F1031" t="str">
        <f t="shared" si="49"/>
        <v>Queensland</v>
      </c>
      <c r="G1031" t="s">
        <v>35</v>
      </c>
      <c r="H1031">
        <v>4220</v>
      </c>
      <c r="I1031" t="s">
        <v>11</v>
      </c>
      <c r="J1031" t="s">
        <v>104</v>
      </c>
      <c r="K1031" t="s">
        <v>156</v>
      </c>
      <c r="L1031" t="s">
        <v>17</v>
      </c>
      <c r="M1031" s="5">
        <v>35.619999999999997</v>
      </c>
    </row>
    <row r="1032" spans="1:13" x14ac:dyDescent="0.2">
      <c r="A1032" s="2">
        <v>45179</v>
      </c>
      <c r="B1032" s="3">
        <f t="shared" si="50"/>
        <v>2024</v>
      </c>
      <c r="C1032" t="str">
        <f t="shared" si="48"/>
        <v>2023-2024</v>
      </c>
      <c r="D1032" t="s">
        <v>147</v>
      </c>
      <c r="E1032" t="s">
        <v>41</v>
      </c>
      <c r="F1032" t="str">
        <f t="shared" si="49"/>
        <v>New South Wales</v>
      </c>
      <c r="G1032" t="s">
        <v>10</v>
      </c>
      <c r="H1032">
        <v>2830</v>
      </c>
      <c r="I1032" t="s">
        <v>11</v>
      </c>
      <c r="J1032" t="s">
        <v>25</v>
      </c>
      <c r="K1032" t="s">
        <v>151</v>
      </c>
      <c r="L1032" t="s">
        <v>21</v>
      </c>
      <c r="M1032" s="5">
        <v>35.72</v>
      </c>
    </row>
    <row r="1033" spans="1:13" x14ac:dyDescent="0.2">
      <c r="A1033" s="2">
        <v>45128</v>
      </c>
      <c r="B1033" s="3">
        <f t="shared" si="50"/>
        <v>2024</v>
      </c>
      <c r="C1033" t="str">
        <f t="shared" si="48"/>
        <v>2023-2024</v>
      </c>
      <c r="D1033" t="s">
        <v>147</v>
      </c>
      <c r="E1033" t="s">
        <v>9</v>
      </c>
      <c r="F1033" t="str">
        <f t="shared" si="49"/>
        <v>New South Wales</v>
      </c>
      <c r="G1033" t="s">
        <v>10</v>
      </c>
      <c r="H1033">
        <v>2067</v>
      </c>
      <c r="I1033" t="s">
        <v>11</v>
      </c>
      <c r="J1033" t="s">
        <v>12</v>
      </c>
      <c r="K1033" t="s">
        <v>157</v>
      </c>
      <c r="L1033" t="s">
        <v>22</v>
      </c>
      <c r="M1033" s="5">
        <v>35.82</v>
      </c>
    </row>
    <row r="1034" spans="1:13" x14ac:dyDescent="0.2">
      <c r="A1034" s="2">
        <v>45450</v>
      </c>
      <c r="B1034" s="3">
        <f t="shared" si="50"/>
        <v>2024</v>
      </c>
      <c r="C1034" t="str">
        <f t="shared" si="48"/>
        <v>2023-2024</v>
      </c>
      <c r="D1034" t="s">
        <v>147</v>
      </c>
      <c r="E1034" t="s">
        <v>91</v>
      </c>
      <c r="F1034" t="str">
        <f t="shared" si="49"/>
        <v>Victoria</v>
      </c>
      <c r="G1034" t="s">
        <v>45</v>
      </c>
      <c r="H1034">
        <v>3690</v>
      </c>
      <c r="I1034" t="s">
        <v>11</v>
      </c>
      <c r="J1034" t="s">
        <v>55</v>
      </c>
      <c r="K1034" t="s">
        <v>153</v>
      </c>
      <c r="L1034" t="s">
        <v>16</v>
      </c>
      <c r="M1034" s="5">
        <v>35.840000000000003</v>
      </c>
    </row>
    <row r="1035" spans="1:13" x14ac:dyDescent="0.2">
      <c r="A1035" s="2">
        <v>45257</v>
      </c>
      <c r="B1035" s="3">
        <f t="shared" si="50"/>
        <v>2024</v>
      </c>
      <c r="C1035" t="str">
        <f t="shared" si="48"/>
        <v>2023-2024</v>
      </c>
      <c r="D1035" t="s">
        <v>148</v>
      </c>
      <c r="E1035" t="s">
        <v>93</v>
      </c>
      <c r="F1035" t="str">
        <f t="shared" si="49"/>
        <v>Western Australia</v>
      </c>
      <c r="G1035" t="s">
        <v>48</v>
      </c>
      <c r="H1035">
        <v>6112</v>
      </c>
      <c r="I1035" t="s">
        <v>11</v>
      </c>
      <c r="J1035" t="s">
        <v>94</v>
      </c>
      <c r="K1035" t="s">
        <v>156</v>
      </c>
      <c r="L1035" t="s">
        <v>17</v>
      </c>
      <c r="M1035" s="5">
        <v>35.880000000000003</v>
      </c>
    </row>
    <row r="1036" spans="1:13" x14ac:dyDescent="0.2">
      <c r="A1036" s="2">
        <v>44951</v>
      </c>
      <c r="B1036" s="3">
        <f t="shared" si="50"/>
        <v>2023</v>
      </c>
      <c r="C1036" t="str">
        <f t="shared" si="48"/>
        <v>2022-2023</v>
      </c>
      <c r="D1036" t="s">
        <v>147</v>
      </c>
      <c r="E1036" t="s">
        <v>105</v>
      </c>
      <c r="F1036" t="str">
        <f t="shared" si="49"/>
        <v>Victoria</v>
      </c>
      <c r="G1036" t="s">
        <v>45</v>
      </c>
      <c r="H1036">
        <v>3500</v>
      </c>
      <c r="I1036" t="s">
        <v>11</v>
      </c>
      <c r="J1036" t="s">
        <v>60</v>
      </c>
      <c r="K1036" t="s">
        <v>19</v>
      </c>
      <c r="L1036" t="s">
        <v>23</v>
      </c>
      <c r="M1036" s="5">
        <v>35.880000000000003</v>
      </c>
    </row>
    <row r="1037" spans="1:13" x14ac:dyDescent="0.2">
      <c r="A1037" s="2">
        <v>45384</v>
      </c>
      <c r="B1037" s="3">
        <f t="shared" si="50"/>
        <v>2024</v>
      </c>
      <c r="C1037" t="str">
        <f t="shared" si="48"/>
        <v>2023-2024</v>
      </c>
      <c r="D1037" t="s">
        <v>148</v>
      </c>
      <c r="E1037" t="s">
        <v>144</v>
      </c>
      <c r="F1037" t="str">
        <f t="shared" si="49"/>
        <v>Queensland</v>
      </c>
      <c r="G1037" t="s">
        <v>35</v>
      </c>
      <c r="H1037">
        <v>4566</v>
      </c>
      <c r="I1037" t="s">
        <v>11</v>
      </c>
      <c r="J1037" t="s">
        <v>120</v>
      </c>
      <c r="K1037" t="s">
        <v>156</v>
      </c>
      <c r="L1037" t="s">
        <v>17</v>
      </c>
      <c r="M1037" s="5">
        <v>35.880000000000003</v>
      </c>
    </row>
    <row r="1038" spans="1:13" x14ac:dyDescent="0.2">
      <c r="A1038" s="2">
        <v>45597</v>
      </c>
      <c r="B1038" s="3">
        <f t="shared" si="50"/>
        <v>2025</v>
      </c>
      <c r="C1038" t="str">
        <f t="shared" si="48"/>
        <v>2024-2025</v>
      </c>
      <c r="D1038" t="s">
        <v>148</v>
      </c>
      <c r="E1038" t="s">
        <v>137</v>
      </c>
      <c r="F1038" t="str">
        <f t="shared" si="49"/>
        <v>New South Wales</v>
      </c>
      <c r="G1038" t="s">
        <v>10</v>
      </c>
      <c r="H1038">
        <v>2031</v>
      </c>
      <c r="I1038" t="s">
        <v>11</v>
      </c>
      <c r="J1038" t="s">
        <v>12</v>
      </c>
      <c r="K1038" t="s">
        <v>156</v>
      </c>
      <c r="L1038" t="s">
        <v>17</v>
      </c>
      <c r="M1038" s="5">
        <v>35.880000000000003</v>
      </c>
    </row>
    <row r="1039" spans="1:13" x14ac:dyDescent="0.2">
      <c r="A1039" s="2">
        <v>45255</v>
      </c>
      <c r="B1039" s="3">
        <f t="shared" si="50"/>
        <v>2024</v>
      </c>
      <c r="C1039" t="str">
        <f t="shared" si="48"/>
        <v>2023-2024</v>
      </c>
      <c r="D1039" t="s">
        <v>147</v>
      </c>
      <c r="E1039" t="s">
        <v>124</v>
      </c>
      <c r="F1039" t="str">
        <f t="shared" si="49"/>
        <v>New South Wales</v>
      </c>
      <c r="G1039" t="s">
        <v>10</v>
      </c>
      <c r="H1039">
        <v>2015</v>
      </c>
      <c r="I1039" t="s">
        <v>11</v>
      </c>
      <c r="J1039" t="s">
        <v>12</v>
      </c>
      <c r="K1039" t="s">
        <v>155</v>
      </c>
      <c r="L1039" t="s">
        <v>20</v>
      </c>
      <c r="M1039" s="5">
        <v>35.909999999999997</v>
      </c>
    </row>
    <row r="1040" spans="1:13" x14ac:dyDescent="0.2">
      <c r="A1040" s="2">
        <v>45200</v>
      </c>
      <c r="B1040" s="3">
        <f t="shared" si="50"/>
        <v>2024</v>
      </c>
      <c r="C1040" t="str">
        <f t="shared" si="48"/>
        <v>2023-2024</v>
      </c>
      <c r="D1040" t="s">
        <v>147</v>
      </c>
      <c r="E1040" t="s">
        <v>44</v>
      </c>
      <c r="F1040" t="str">
        <f t="shared" si="49"/>
        <v>Victoria</v>
      </c>
      <c r="G1040" t="s">
        <v>45</v>
      </c>
      <c r="H1040">
        <v>3066</v>
      </c>
      <c r="I1040" t="s">
        <v>11</v>
      </c>
      <c r="J1040" t="s">
        <v>46</v>
      </c>
      <c r="K1040" t="s">
        <v>152</v>
      </c>
      <c r="L1040" t="s">
        <v>13</v>
      </c>
      <c r="M1040" s="5">
        <v>35.909999999999997</v>
      </c>
    </row>
    <row r="1041" spans="1:13" x14ac:dyDescent="0.2">
      <c r="A1041" s="2">
        <v>45111</v>
      </c>
      <c r="B1041" s="3">
        <f t="shared" si="50"/>
        <v>2024</v>
      </c>
      <c r="C1041" t="str">
        <f t="shared" si="48"/>
        <v>2023-2024</v>
      </c>
      <c r="D1041" t="s">
        <v>147</v>
      </c>
      <c r="E1041" t="s">
        <v>119</v>
      </c>
      <c r="F1041" t="str">
        <f t="shared" si="49"/>
        <v>Queensland</v>
      </c>
      <c r="G1041" t="s">
        <v>35</v>
      </c>
      <c r="H1041">
        <v>4570</v>
      </c>
      <c r="I1041" t="s">
        <v>11</v>
      </c>
      <c r="J1041" t="s">
        <v>120</v>
      </c>
      <c r="K1041" t="s">
        <v>155</v>
      </c>
      <c r="L1041" t="s">
        <v>20</v>
      </c>
      <c r="M1041" s="5">
        <v>35.909999999999997</v>
      </c>
    </row>
    <row r="1042" spans="1:13" x14ac:dyDescent="0.2">
      <c r="A1042" s="2">
        <v>45354</v>
      </c>
      <c r="B1042" s="3">
        <f t="shared" si="50"/>
        <v>2024</v>
      </c>
      <c r="C1042" t="str">
        <f t="shared" si="48"/>
        <v>2023-2024</v>
      </c>
      <c r="D1042" t="s">
        <v>147</v>
      </c>
      <c r="E1042" t="s">
        <v>106</v>
      </c>
      <c r="F1042" t="str">
        <f t="shared" si="49"/>
        <v>Victoria</v>
      </c>
      <c r="G1042" t="s">
        <v>45</v>
      </c>
      <c r="H1042">
        <v>3915</v>
      </c>
      <c r="I1042" t="s">
        <v>11</v>
      </c>
      <c r="J1042" t="s">
        <v>55</v>
      </c>
      <c r="K1042" t="s">
        <v>150</v>
      </c>
      <c r="L1042" t="s">
        <v>18</v>
      </c>
      <c r="M1042" s="5">
        <v>35.909999999999997</v>
      </c>
    </row>
    <row r="1043" spans="1:13" x14ac:dyDescent="0.2">
      <c r="A1043" s="2">
        <v>45108</v>
      </c>
      <c r="B1043" s="3">
        <f t="shared" si="50"/>
        <v>2024</v>
      </c>
      <c r="C1043" t="str">
        <f t="shared" si="48"/>
        <v>2023-2024</v>
      </c>
      <c r="D1043" t="s">
        <v>147</v>
      </c>
      <c r="E1043" t="s">
        <v>26</v>
      </c>
      <c r="F1043" t="str">
        <f t="shared" si="49"/>
        <v>New South Wales</v>
      </c>
      <c r="G1043" t="s">
        <v>10</v>
      </c>
      <c r="H1043">
        <v>2141</v>
      </c>
      <c r="I1043" t="s">
        <v>11</v>
      </c>
      <c r="J1043" t="s">
        <v>27</v>
      </c>
      <c r="K1043" t="s">
        <v>156</v>
      </c>
      <c r="L1043" t="s">
        <v>17</v>
      </c>
      <c r="M1043" s="5">
        <v>35.909999999999997</v>
      </c>
    </row>
    <row r="1044" spans="1:13" x14ac:dyDescent="0.2">
      <c r="A1044" s="2">
        <v>45400</v>
      </c>
      <c r="B1044" s="3">
        <f t="shared" si="50"/>
        <v>2024</v>
      </c>
      <c r="C1044" t="str">
        <f t="shared" si="48"/>
        <v>2023-2024</v>
      </c>
      <c r="D1044" t="s">
        <v>147</v>
      </c>
      <c r="E1044" t="s">
        <v>142</v>
      </c>
      <c r="F1044" t="str">
        <f t="shared" si="49"/>
        <v>Australian Capital Territory</v>
      </c>
      <c r="G1044" t="s">
        <v>80</v>
      </c>
      <c r="H1044">
        <v>2609</v>
      </c>
      <c r="I1044" t="s">
        <v>11</v>
      </c>
      <c r="J1044" t="s">
        <v>58</v>
      </c>
      <c r="K1044" t="s">
        <v>155</v>
      </c>
      <c r="L1044" t="s">
        <v>20</v>
      </c>
      <c r="M1044" s="5">
        <v>35.910000000000004</v>
      </c>
    </row>
    <row r="1045" spans="1:13" x14ac:dyDescent="0.2">
      <c r="A1045" s="2">
        <v>44962</v>
      </c>
      <c r="B1045" s="3">
        <f t="shared" si="50"/>
        <v>2023</v>
      </c>
      <c r="C1045" t="str">
        <f t="shared" si="48"/>
        <v>2022-2023</v>
      </c>
      <c r="D1045" t="s">
        <v>147</v>
      </c>
      <c r="E1045" t="s">
        <v>37</v>
      </c>
      <c r="F1045" t="str">
        <f t="shared" si="49"/>
        <v>South Australia</v>
      </c>
      <c r="G1045" t="s">
        <v>32</v>
      </c>
      <c r="H1045">
        <v>5607</v>
      </c>
      <c r="I1045" t="s">
        <v>11</v>
      </c>
      <c r="J1045" t="s">
        <v>38</v>
      </c>
      <c r="K1045" t="s">
        <v>150</v>
      </c>
      <c r="L1045" t="s">
        <v>18</v>
      </c>
      <c r="M1045" s="5">
        <v>35.92</v>
      </c>
    </row>
    <row r="1046" spans="1:13" x14ac:dyDescent="0.2">
      <c r="A1046" s="2">
        <v>45227</v>
      </c>
      <c r="B1046" s="3">
        <f t="shared" si="50"/>
        <v>2024</v>
      </c>
      <c r="C1046" t="str">
        <f t="shared" si="48"/>
        <v>2023-2024</v>
      </c>
      <c r="D1046" t="s">
        <v>147</v>
      </c>
      <c r="E1046" t="s">
        <v>107</v>
      </c>
      <c r="F1046" t="str">
        <f t="shared" si="49"/>
        <v>Queensland</v>
      </c>
      <c r="G1046" t="s">
        <v>35</v>
      </c>
      <c r="H1046">
        <v>4220</v>
      </c>
      <c r="I1046" t="s">
        <v>11</v>
      </c>
      <c r="J1046" t="s">
        <v>104</v>
      </c>
      <c r="K1046" t="s">
        <v>19</v>
      </c>
      <c r="L1046" t="s">
        <v>23</v>
      </c>
      <c r="M1046" s="5">
        <v>35.94</v>
      </c>
    </row>
    <row r="1047" spans="1:13" x14ac:dyDescent="0.2">
      <c r="A1047" s="2">
        <v>45216</v>
      </c>
      <c r="B1047" s="3">
        <f t="shared" si="50"/>
        <v>2024</v>
      </c>
      <c r="C1047" t="str">
        <f t="shared" si="48"/>
        <v>2023-2024</v>
      </c>
      <c r="D1047" t="s">
        <v>148</v>
      </c>
      <c r="E1047" t="s">
        <v>110</v>
      </c>
      <c r="F1047" t="str">
        <f t="shared" si="49"/>
        <v>Queensland</v>
      </c>
      <c r="G1047" t="s">
        <v>35</v>
      </c>
      <c r="H1047">
        <v>4680</v>
      </c>
      <c r="I1047" t="s">
        <v>11</v>
      </c>
      <c r="J1047" t="s">
        <v>51</v>
      </c>
      <c r="K1047" t="s">
        <v>153</v>
      </c>
      <c r="L1047" t="s">
        <v>16</v>
      </c>
      <c r="M1047" s="5">
        <v>35.94</v>
      </c>
    </row>
    <row r="1048" spans="1:13" x14ac:dyDescent="0.2">
      <c r="A1048" s="2">
        <v>45355</v>
      </c>
      <c r="B1048" s="3">
        <f t="shared" si="50"/>
        <v>2024</v>
      </c>
      <c r="C1048" t="str">
        <f t="shared" si="48"/>
        <v>2023-2024</v>
      </c>
      <c r="D1048" t="s">
        <v>148</v>
      </c>
      <c r="E1048" t="s">
        <v>134</v>
      </c>
      <c r="F1048" t="str">
        <f t="shared" si="49"/>
        <v>Queensland</v>
      </c>
      <c r="G1048" t="s">
        <v>35</v>
      </c>
      <c r="H1048">
        <v>4825</v>
      </c>
      <c r="I1048" t="s">
        <v>11</v>
      </c>
      <c r="J1048" t="s">
        <v>36</v>
      </c>
      <c r="K1048" t="s">
        <v>153</v>
      </c>
      <c r="L1048" t="s">
        <v>16</v>
      </c>
      <c r="M1048" s="5">
        <v>35.94</v>
      </c>
    </row>
    <row r="1049" spans="1:13" x14ac:dyDescent="0.2">
      <c r="A1049" s="2">
        <v>45213</v>
      </c>
      <c r="B1049" s="3">
        <f t="shared" si="50"/>
        <v>2024</v>
      </c>
      <c r="C1049" t="str">
        <f t="shared" si="48"/>
        <v>2023-2024</v>
      </c>
      <c r="D1049" t="s">
        <v>147</v>
      </c>
      <c r="E1049" t="s">
        <v>111</v>
      </c>
      <c r="F1049" t="str">
        <f t="shared" si="49"/>
        <v>New South Wales</v>
      </c>
      <c r="G1049" t="s">
        <v>10</v>
      </c>
      <c r="H1049">
        <v>2120</v>
      </c>
      <c r="I1049" t="s">
        <v>11</v>
      </c>
      <c r="J1049" t="s">
        <v>27</v>
      </c>
      <c r="K1049" t="s">
        <v>153</v>
      </c>
      <c r="L1049" t="s">
        <v>16</v>
      </c>
      <c r="M1049" s="5">
        <v>35.94</v>
      </c>
    </row>
    <row r="1050" spans="1:13" x14ac:dyDescent="0.2">
      <c r="A1050" s="2">
        <v>45001</v>
      </c>
      <c r="B1050" s="3">
        <f t="shared" si="50"/>
        <v>2023</v>
      </c>
      <c r="C1050" t="str">
        <f t="shared" si="48"/>
        <v>2022-2023</v>
      </c>
      <c r="D1050" t="s">
        <v>147</v>
      </c>
      <c r="E1050" t="s">
        <v>79</v>
      </c>
      <c r="F1050" t="str">
        <f t="shared" si="49"/>
        <v>Australian Capital Territory</v>
      </c>
      <c r="G1050" t="s">
        <v>80</v>
      </c>
      <c r="H1050">
        <v>2617</v>
      </c>
      <c r="I1050" t="s">
        <v>11</v>
      </c>
      <c r="J1050" t="s">
        <v>58</v>
      </c>
      <c r="K1050" t="s">
        <v>150</v>
      </c>
      <c r="L1050" t="s">
        <v>18</v>
      </c>
      <c r="M1050" s="5">
        <v>35.96</v>
      </c>
    </row>
    <row r="1051" spans="1:13" x14ac:dyDescent="0.2">
      <c r="A1051" s="2">
        <v>44943</v>
      </c>
      <c r="B1051" s="3">
        <f t="shared" si="50"/>
        <v>2023</v>
      </c>
      <c r="C1051" t="str">
        <f t="shared" si="48"/>
        <v>2022-2023</v>
      </c>
      <c r="D1051" t="s">
        <v>148</v>
      </c>
      <c r="E1051" t="s">
        <v>100</v>
      </c>
      <c r="F1051" t="str">
        <f t="shared" si="49"/>
        <v>Western Australia</v>
      </c>
      <c r="G1051" t="s">
        <v>48</v>
      </c>
      <c r="H1051">
        <v>6021</v>
      </c>
      <c r="I1051" t="s">
        <v>11</v>
      </c>
      <c r="J1051" t="s">
        <v>49</v>
      </c>
      <c r="K1051" t="s">
        <v>154</v>
      </c>
      <c r="L1051" t="s">
        <v>14</v>
      </c>
      <c r="M1051" s="5">
        <v>35.97</v>
      </c>
    </row>
    <row r="1052" spans="1:13" x14ac:dyDescent="0.2">
      <c r="A1052" s="2">
        <v>45000</v>
      </c>
      <c r="B1052" s="3">
        <f t="shared" si="50"/>
        <v>2023</v>
      </c>
      <c r="C1052" t="str">
        <f t="shared" si="48"/>
        <v>2022-2023</v>
      </c>
      <c r="D1052" t="s">
        <v>147</v>
      </c>
      <c r="E1052" t="s">
        <v>53</v>
      </c>
      <c r="F1052" t="str">
        <f t="shared" si="49"/>
        <v>South Australia</v>
      </c>
      <c r="G1052" t="s">
        <v>32</v>
      </c>
      <c r="H1052">
        <v>5082</v>
      </c>
      <c r="I1052" t="s">
        <v>11</v>
      </c>
      <c r="J1052" t="s">
        <v>33</v>
      </c>
      <c r="K1052" t="s">
        <v>155</v>
      </c>
      <c r="L1052" t="s">
        <v>20</v>
      </c>
      <c r="M1052" s="5">
        <v>35.980000000000004</v>
      </c>
    </row>
    <row r="1053" spans="1:13" x14ac:dyDescent="0.2">
      <c r="A1053" s="2">
        <v>44957</v>
      </c>
      <c r="B1053" s="3">
        <f t="shared" si="50"/>
        <v>2023</v>
      </c>
      <c r="C1053" t="str">
        <f t="shared" si="48"/>
        <v>2022-2023</v>
      </c>
      <c r="D1053" t="s">
        <v>147</v>
      </c>
      <c r="E1053" t="s">
        <v>127</v>
      </c>
      <c r="F1053" t="str">
        <f t="shared" si="49"/>
        <v>New South Wales</v>
      </c>
      <c r="G1053" t="s">
        <v>10</v>
      </c>
      <c r="H1053">
        <v>2131</v>
      </c>
      <c r="I1053" t="s">
        <v>11</v>
      </c>
      <c r="J1053" t="s">
        <v>27</v>
      </c>
      <c r="K1053" t="s">
        <v>154</v>
      </c>
      <c r="L1053" t="s">
        <v>14</v>
      </c>
      <c r="M1053" s="5">
        <v>36</v>
      </c>
    </row>
    <row r="1054" spans="1:13" x14ac:dyDescent="0.2">
      <c r="A1054" s="2">
        <v>45202</v>
      </c>
      <c r="B1054" s="3">
        <f t="shared" si="50"/>
        <v>2024</v>
      </c>
      <c r="C1054" t="str">
        <f t="shared" si="48"/>
        <v>2023-2024</v>
      </c>
      <c r="D1054" t="s">
        <v>147</v>
      </c>
      <c r="E1054" t="s">
        <v>134</v>
      </c>
      <c r="F1054" t="str">
        <f t="shared" si="49"/>
        <v>Queensland</v>
      </c>
      <c r="G1054" t="s">
        <v>35</v>
      </c>
      <c r="H1054">
        <v>4825</v>
      </c>
      <c r="I1054" t="s">
        <v>11</v>
      </c>
      <c r="J1054" t="s">
        <v>36</v>
      </c>
      <c r="K1054" t="s">
        <v>154</v>
      </c>
      <c r="L1054" t="s">
        <v>14</v>
      </c>
      <c r="M1054" s="5">
        <v>36</v>
      </c>
    </row>
    <row r="1055" spans="1:13" x14ac:dyDescent="0.2">
      <c r="A1055" s="2">
        <v>45556</v>
      </c>
      <c r="B1055" s="3">
        <f t="shared" si="50"/>
        <v>2025</v>
      </c>
      <c r="C1055" t="str">
        <f t="shared" si="48"/>
        <v>2024-2025</v>
      </c>
      <c r="D1055" t="s">
        <v>147</v>
      </c>
      <c r="E1055" t="s">
        <v>75</v>
      </c>
      <c r="F1055" t="str">
        <f t="shared" si="49"/>
        <v>Victoria</v>
      </c>
      <c r="G1055" t="s">
        <v>45</v>
      </c>
      <c r="H1055">
        <v>3630</v>
      </c>
      <c r="I1055" t="s">
        <v>11</v>
      </c>
      <c r="J1055" t="s">
        <v>55</v>
      </c>
      <c r="K1055" t="s">
        <v>151</v>
      </c>
      <c r="L1055" t="s">
        <v>21</v>
      </c>
      <c r="M1055" s="5">
        <v>36</v>
      </c>
    </row>
    <row r="1056" spans="1:13" x14ac:dyDescent="0.2">
      <c r="A1056" s="2">
        <v>45060</v>
      </c>
      <c r="B1056" s="3">
        <f t="shared" si="50"/>
        <v>2023</v>
      </c>
      <c r="C1056" t="str">
        <f t="shared" si="48"/>
        <v>2022-2023</v>
      </c>
      <c r="D1056" t="s">
        <v>147</v>
      </c>
      <c r="E1056" t="s">
        <v>88</v>
      </c>
      <c r="F1056" t="str">
        <f t="shared" si="49"/>
        <v>South Australia</v>
      </c>
      <c r="G1056" t="s">
        <v>32</v>
      </c>
      <c r="H1056">
        <v>5011</v>
      </c>
      <c r="I1056" t="s">
        <v>11</v>
      </c>
      <c r="J1056" t="s">
        <v>33</v>
      </c>
      <c r="K1056" t="s">
        <v>154</v>
      </c>
      <c r="L1056" t="s">
        <v>14</v>
      </c>
      <c r="M1056" s="5">
        <v>36</v>
      </c>
    </row>
    <row r="1057" spans="1:13" x14ac:dyDescent="0.2">
      <c r="A1057" s="2">
        <v>45349</v>
      </c>
      <c r="B1057" s="3">
        <f t="shared" si="50"/>
        <v>2024</v>
      </c>
      <c r="C1057" t="str">
        <f t="shared" si="48"/>
        <v>2023-2024</v>
      </c>
      <c r="D1057" t="s">
        <v>147</v>
      </c>
      <c r="E1057" t="s">
        <v>28</v>
      </c>
      <c r="F1057" t="str">
        <f t="shared" si="49"/>
        <v>Northern Territory</v>
      </c>
      <c r="G1057" t="s">
        <v>29</v>
      </c>
      <c r="H1057">
        <v>800</v>
      </c>
      <c r="I1057" t="s">
        <v>11</v>
      </c>
      <c r="J1057" t="s">
        <v>30</v>
      </c>
      <c r="K1057" t="s">
        <v>149</v>
      </c>
      <c r="L1057" t="s">
        <v>15</v>
      </c>
      <c r="M1057" s="5">
        <v>36.08</v>
      </c>
    </row>
    <row r="1058" spans="1:13" x14ac:dyDescent="0.2">
      <c r="A1058" s="2">
        <v>45053</v>
      </c>
      <c r="B1058" s="3">
        <f t="shared" si="50"/>
        <v>2023</v>
      </c>
      <c r="C1058" t="str">
        <f t="shared" si="48"/>
        <v>2022-2023</v>
      </c>
      <c r="D1058" t="s">
        <v>147</v>
      </c>
      <c r="E1058" t="s">
        <v>53</v>
      </c>
      <c r="F1058" t="str">
        <f t="shared" si="49"/>
        <v>South Australia</v>
      </c>
      <c r="G1058" t="s">
        <v>32</v>
      </c>
      <c r="H1058">
        <v>5082</v>
      </c>
      <c r="I1058" t="s">
        <v>11</v>
      </c>
      <c r="J1058" t="s">
        <v>33</v>
      </c>
      <c r="K1058" t="s">
        <v>152</v>
      </c>
      <c r="L1058" t="s">
        <v>13</v>
      </c>
      <c r="M1058" s="5">
        <v>36.489999999999995</v>
      </c>
    </row>
    <row r="1059" spans="1:13" x14ac:dyDescent="0.2">
      <c r="A1059" s="2">
        <v>45278</v>
      </c>
      <c r="B1059" s="3">
        <f t="shared" si="50"/>
        <v>2024</v>
      </c>
      <c r="C1059" t="str">
        <f t="shared" si="48"/>
        <v>2023-2024</v>
      </c>
      <c r="D1059" t="s">
        <v>147</v>
      </c>
      <c r="E1059" t="s">
        <v>89</v>
      </c>
      <c r="F1059" t="str">
        <f t="shared" si="49"/>
        <v>Queensland</v>
      </c>
      <c r="G1059" t="s">
        <v>35</v>
      </c>
      <c r="H1059">
        <v>4655</v>
      </c>
      <c r="I1059" t="s">
        <v>11</v>
      </c>
      <c r="J1059" t="s">
        <v>51</v>
      </c>
      <c r="K1059" t="s">
        <v>154</v>
      </c>
      <c r="L1059" t="s">
        <v>14</v>
      </c>
      <c r="M1059" s="5">
        <v>36.5</v>
      </c>
    </row>
    <row r="1060" spans="1:13" x14ac:dyDescent="0.2">
      <c r="A1060" s="2">
        <v>45342</v>
      </c>
      <c r="B1060" s="3">
        <f t="shared" si="50"/>
        <v>2024</v>
      </c>
      <c r="C1060" t="str">
        <f t="shared" si="48"/>
        <v>2023-2024</v>
      </c>
      <c r="D1060" t="s">
        <v>147</v>
      </c>
      <c r="E1060" t="s">
        <v>97</v>
      </c>
      <c r="F1060" t="str">
        <f t="shared" si="49"/>
        <v>Tasmania</v>
      </c>
      <c r="G1060" t="s">
        <v>70</v>
      </c>
      <c r="H1060">
        <v>7250</v>
      </c>
      <c r="I1060" t="s">
        <v>11</v>
      </c>
      <c r="J1060" t="s">
        <v>71</v>
      </c>
      <c r="K1060" t="s">
        <v>154</v>
      </c>
      <c r="L1060" t="s">
        <v>14</v>
      </c>
      <c r="M1060" s="5">
        <v>36.5</v>
      </c>
    </row>
    <row r="1061" spans="1:13" x14ac:dyDescent="0.2">
      <c r="A1061" s="2">
        <v>45556</v>
      </c>
      <c r="B1061" s="3">
        <f t="shared" si="50"/>
        <v>2025</v>
      </c>
      <c r="C1061" t="str">
        <f t="shared" si="48"/>
        <v>2024-2025</v>
      </c>
      <c r="D1061" t="s">
        <v>148</v>
      </c>
      <c r="E1061" t="s">
        <v>112</v>
      </c>
      <c r="F1061" t="str">
        <f t="shared" si="49"/>
        <v>Victoria</v>
      </c>
      <c r="G1061" t="s">
        <v>45</v>
      </c>
      <c r="H1061">
        <v>3076</v>
      </c>
      <c r="I1061" t="s">
        <v>11</v>
      </c>
      <c r="J1061" t="s">
        <v>46</v>
      </c>
      <c r="K1061" t="s">
        <v>150</v>
      </c>
      <c r="L1061" t="s">
        <v>18</v>
      </c>
      <c r="M1061" s="5">
        <v>36.54</v>
      </c>
    </row>
    <row r="1062" spans="1:13" x14ac:dyDescent="0.2">
      <c r="A1062" s="2">
        <v>45420</v>
      </c>
      <c r="B1062" s="3">
        <f t="shared" si="50"/>
        <v>2024</v>
      </c>
      <c r="C1062" t="str">
        <f t="shared" si="48"/>
        <v>2023-2024</v>
      </c>
      <c r="D1062" t="s">
        <v>147</v>
      </c>
      <c r="E1062" t="s">
        <v>124</v>
      </c>
      <c r="F1062" t="str">
        <f t="shared" si="49"/>
        <v>New South Wales</v>
      </c>
      <c r="G1062" t="s">
        <v>10</v>
      </c>
      <c r="H1062">
        <v>2015</v>
      </c>
      <c r="I1062" t="s">
        <v>11</v>
      </c>
      <c r="J1062" t="s">
        <v>12</v>
      </c>
      <c r="K1062" t="s">
        <v>150</v>
      </c>
      <c r="L1062" t="s">
        <v>18</v>
      </c>
      <c r="M1062" s="5">
        <v>36.67</v>
      </c>
    </row>
    <row r="1063" spans="1:13" x14ac:dyDescent="0.2">
      <c r="A1063" s="2">
        <v>45442</v>
      </c>
      <c r="B1063" s="3">
        <f t="shared" si="50"/>
        <v>2024</v>
      </c>
      <c r="C1063" t="str">
        <f t="shared" si="48"/>
        <v>2023-2024</v>
      </c>
      <c r="D1063" t="s">
        <v>148</v>
      </c>
      <c r="E1063" t="s">
        <v>50</v>
      </c>
      <c r="F1063" t="str">
        <f t="shared" si="49"/>
        <v>Queensland</v>
      </c>
      <c r="G1063" t="s">
        <v>35</v>
      </c>
      <c r="H1063">
        <v>4703</v>
      </c>
      <c r="I1063" t="s">
        <v>11</v>
      </c>
      <c r="J1063" t="s">
        <v>51</v>
      </c>
      <c r="K1063" t="s">
        <v>19</v>
      </c>
      <c r="L1063" t="s">
        <v>23</v>
      </c>
      <c r="M1063" s="5">
        <v>36.92</v>
      </c>
    </row>
    <row r="1064" spans="1:13" x14ac:dyDescent="0.2">
      <c r="A1064" s="2">
        <v>45008</v>
      </c>
      <c r="B1064" s="3">
        <f t="shared" si="50"/>
        <v>2023</v>
      </c>
      <c r="C1064" t="str">
        <f t="shared" si="48"/>
        <v>2022-2023</v>
      </c>
      <c r="D1064" t="s">
        <v>148</v>
      </c>
      <c r="E1064" t="s">
        <v>67</v>
      </c>
      <c r="F1064" t="str">
        <f t="shared" si="49"/>
        <v>New South Wales</v>
      </c>
      <c r="G1064" t="s">
        <v>10</v>
      </c>
      <c r="H1064">
        <v>2478</v>
      </c>
      <c r="I1064" t="s">
        <v>11</v>
      </c>
      <c r="J1064" t="s">
        <v>68</v>
      </c>
      <c r="K1064" t="s">
        <v>153</v>
      </c>
      <c r="L1064" t="s">
        <v>16</v>
      </c>
      <c r="M1064" s="5">
        <v>36.97</v>
      </c>
    </row>
    <row r="1065" spans="1:13" x14ac:dyDescent="0.2">
      <c r="A1065" s="2">
        <v>45280</v>
      </c>
      <c r="B1065" s="3">
        <f t="shared" si="50"/>
        <v>2024</v>
      </c>
      <c r="C1065" t="str">
        <f t="shared" si="48"/>
        <v>2023-2024</v>
      </c>
      <c r="D1065" t="s">
        <v>147</v>
      </c>
      <c r="E1065" t="s">
        <v>133</v>
      </c>
      <c r="F1065" t="str">
        <f t="shared" si="49"/>
        <v>Queensland</v>
      </c>
      <c r="G1065" t="s">
        <v>35</v>
      </c>
      <c r="H1065">
        <v>4305</v>
      </c>
      <c r="I1065" t="s">
        <v>11</v>
      </c>
      <c r="J1065" t="s">
        <v>104</v>
      </c>
      <c r="K1065" t="s">
        <v>155</v>
      </c>
      <c r="L1065" t="s">
        <v>20</v>
      </c>
      <c r="M1065" s="5">
        <v>36.97</v>
      </c>
    </row>
    <row r="1066" spans="1:13" x14ac:dyDescent="0.2">
      <c r="A1066" s="2">
        <v>45083</v>
      </c>
      <c r="B1066" s="3">
        <f t="shared" si="50"/>
        <v>2023</v>
      </c>
      <c r="C1066" t="str">
        <f t="shared" si="48"/>
        <v>2022-2023</v>
      </c>
      <c r="D1066" t="s">
        <v>147</v>
      </c>
      <c r="E1066" t="s">
        <v>85</v>
      </c>
      <c r="F1066" t="str">
        <f t="shared" si="49"/>
        <v>Queensland</v>
      </c>
      <c r="G1066" t="s">
        <v>35</v>
      </c>
      <c r="H1066">
        <v>4883</v>
      </c>
      <c r="I1066" t="s">
        <v>11</v>
      </c>
      <c r="J1066" t="s">
        <v>36</v>
      </c>
      <c r="K1066" t="s">
        <v>150</v>
      </c>
      <c r="L1066" t="s">
        <v>18</v>
      </c>
      <c r="M1066" s="5">
        <v>37</v>
      </c>
    </row>
    <row r="1067" spans="1:13" x14ac:dyDescent="0.2">
      <c r="A1067" s="2">
        <v>45501</v>
      </c>
      <c r="B1067" s="3">
        <f t="shared" si="50"/>
        <v>2025</v>
      </c>
      <c r="C1067" t="str">
        <f t="shared" si="48"/>
        <v>2024-2025</v>
      </c>
      <c r="D1067" t="s">
        <v>148</v>
      </c>
      <c r="E1067" t="s">
        <v>109</v>
      </c>
      <c r="F1067" t="str">
        <f t="shared" si="49"/>
        <v>New South Wales</v>
      </c>
      <c r="G1067" t="s">
        <v>10</v>
      </c>
      <c r="H1067">
        <v>2480</v>
      </c>
      <c r="I1067" t="s">
        <v>11</v>
      </c>
      <c r="J1067" t="s">
        <v>68</v>
      </c>
      <c r="K1067" t="s">
        <v>157</v>
      </c>
      <c r="L1067" t="s">
        <v>22</v>
      </c>
      <c r="M1067" s="5">
        <v>37.19</v>
      </c>
    </row>
    <row r="1068" spans="1:13" x14ac:dyDescent="0.2">
      <c r="A1068" s="2">
        <v>45470</v>
      </c>
      <c r="B1068" s="3">
        <f t="shared" si="50"/>
        <v>2024</v>
      </c>
      <c r="C1068" t="str">
        <f t="shared" si="48"/>
        <v>2023-2024</v>
      </c>
      <c r="D1068" t="s">
        <v>147</v>
      </c>
      <c r="E1068" t="s">
        <v>114</v>
      </c>
      <c r="F1068" t="str">
        <f t="shared" si="49"/>
        <v>Victoria</v>
      </c>
      <c r="G1068" t="s">
        <v>45</v>
      </c>
      <c r="H1068">
        <v>3551</v>
      </c>
      <c r="I1068" t="s">
        <v>11</v>
      </c>
      <c r="J1068" t="s">
        <v>60</v>
      </c>
      <c r="K1068" t="s">
        <v>149</v>
      </c>
      <c r="L1068" t="s">
        <v>15</v>
      </c>
      <c r="M1068" s="5">
        <v>37.33</v>
      </c>
    </row>
    <row r="1069" spans="1:13" x14ac:dyDescent="0.2">
      <c r="A1069" s="2">
        <v>45007</v>
      </c>
      <c r="B1069" s="3">
        <f t="shared" si="50"/>
        <v>2023</v>
      </c>
      <c r="C1069" t="str">
        <f t="shared" si="48"/>
        <v>2022-2023</v>
      </c>
      <c r="D1069" t="s">
        <v>148</v>
      </c>
      <c r="E1069" t="s">
        <v>84</v>
      </c>
      <c r="F1069" t="str">
        <f t="shared" si="49"/>
        <v>Queensland</v>
      </c>
      <c r="G1069" t="s">
        <v>35</v>
      </c>
      <c r="H1069">
        <v>4740</v>
      </c>
      <c r="I1069" t="s">
        <v>11</v>
      </c>
      <c r="J1069" t="s">
        <v>51</v>
      </c>
      <c r="K1069" t="s">
        <v>152</v>
      </c>
      <c r="L1069" t="s">
        <v>13</v>
      </c>
      <c r="M1069" s="5">
        <v>37.42</v>
      </c>
    </row>
    <row r="1070" spans="1:13" x14ac:dyDescent="0.2">
      <c r="A1070" s="2">
        <v>45635</v>
      </c>
      <c r="B1070" s="3">
        <f t="shared" si="50"/>
        <v>2025</v>
      </c>
      <c r="C1070" t="str">
        <f t="shared" si="48"/>
        <v>2024-2025</v>
      </c>
      <c r="D1070" t="s">
        <v>147</v>
      </c>
      <c r="E1070" t="s">
        <v>132</v>
      </c>
      <c r="F1070" t="str">
        <f t="shared" si="49"/>
        <v>New South Wales</v>
      </c>
      <c r="G1070" t="s">
        <v>10</v>
      </c>
      <c r="H1070">
        <v>2800</v>
      </c>
      <c r="I1070" t="s">
        <v>11</v>
      </c>
      <c r="J1070" t="s">
        <v>25</v>
      </c>
      <c r="K1070" t="s">
        <v>154</v>
      </c>
      <c r="L1070" t="s">
        <v>14</v>
      </c>
      <c r="M1070" s="5">
        <v>37.46</v>
      </c>
    </row>
    <row r="1071" spans="1:13" x14ac:dyDescent="0.2">
      <c r="A1071" s="2">
        <v>45419</v>
      </c>
      <c r="B1071" s="3">
        <f t="shared" si="50"/>
        <v>2024</v>
      </c>
      <c r="C1071" t="str">
        <f t="shared" si="48"/>
        <v>2023-2024</v>
      </c>
      <c r="D1071" t="s">
        <v>147</v>
      </c>
      <c r="E1071" t="s">
        <v>37</v>
      </c>
      <c r="F1071" t="str">
        <f t="shared" si="49"/>
        <v>South Australia</v>
      </c>
      <c r="G1071" t="s">
        <v>32</v>
      </c>
      <c r="H1071">
        <v>5607</v>
      </c>
      <c r="I1071" t="s">
        <v>11</v>
      </c>
      <c r="J1071" t="s">
        <v>38</v>
      </c>
      <c r="K1071" t="s">
        <v>154</v>
      </c>
      <c r="L1071" t="s">
        <v>14</v>
      </c>
      <c r="M1071" s="5">
        <v>37.47</v>
      </c>
    </row>
    <row r="1072" spans="1:13" x14ac:dyDescent="0.2">
      <c r="A1072" s="2">
        <v>45509</v>
      </c>
      <c r="B1072" s="3">
        <f t="shared" si="50"/>
        <v>2025</v>
      </c>
      <c r="C1072" t="str">
        <f t="shared" si="48"/>
        <v>2024-2025</v>
      </c>
      <c r="D1072" t="s">
        <v>147</v>
      </c>
      <c r="E1072" t="s">
        <v>142</v>
      </c>
      <c r="F1072" t="str">
        <f t="shared" si="49"/>
        <v>Australian Capital Territory</v>
      </c>
      <c r="G1072" t="s">
        <v>80</v>
      </c>
      <c r="H1072">
        <v>2609</v>
      </c>
      <c r="I1072" t="s">
        <v>11</v>
      </c>
      <c r="J1072" t="s">
        <v>58</v>
      </c>
      <c r="K1072" t="s">
        <v>152</v>
      </c>
      <c r="L1072" t="s">
        <v>13</v>
      </c>
      <c r="M1072" s="5">
        <v>37.49</v>
      </c>
    </row>
    <row r="1073" spans="1:13" x14ac:dyDescent="0.2">
      <c r="A1073" s="2">
        <v>45613</v>
      </c>
      <c r="B1073" s="3">
        <f t="shared" si="50"/>
        <v>2025</v>
      </c>
      <c r="C1073" t="str">
        <f t="shared" si="48"/>
        <v>2024-2025</v>
      </c>
      <c r="D1073" t="s">
        <v>148</v>
      </c>
      <c r="E1073" t="s">
        <v>102</v>
      </c>
      <c r="F1073" t="str">
        <f t="shared" si="49"/>
        <v>Queensland</v>
      </c>
      <c r="G1073" t="s">
        <v>35</v>
      </c>
      <c r="H1073">
        <v>4870</v>
      </c>
      <c r="I1073" t="s">
        <v>11</v>
      </c>
      <c r="J1073" t="s">
        <v>36</v>
      </c>
      <c r="K1073" t="s">
        <v>154</v>
      </c>
      <c r="L1073" t="s">
        <v>14</v>
      </c>
      <c r="M1073" s="5">
        <v>37.5</v>
      </c>
    </row>
    <row r="1074" spans="1:13" x14ac:dyDescent="0.2">
      <c r="A1074" s="2">
        <v>45178</v>
      </c>
      <c r="B1074" s="3">
        <f t="shared" si="50"/>
        <v>2024</v>
      </c>
      <c r="C1074" t="str">
        <f t="shared" si="48"/>
        <v>2023-2024</v>
      </c>
      <c r="D1074" t="s">
        <v>148</v>
      </c>
      <c r="E1074" t="s">
        <v>99</v>
      </c>
      <c r="F1074" t="str">
        <f t="shared" si="49"/>
        <v>Victoria</v>
      </c>
      <c r="G1074" t="s">
        <v>45</v>
      </c>
      <c r="H1074">
        <v>3148</v>
      </c>
      <c r="I1074" t="s">
        <v>11</v>
      </c>
      <c r="J1074" t="s">
        <v>63</v>
      </c>
      <c r="K1074" t="s">
        <v>153</v>
      </c>
      <c r="L1074" t="s">
        <v>16</v>
      </c>
      <c r="M1074" s="5">
        <v>37.57</v>
      </c>
    </row>
    <row r="1075" spans="1:13" x14ac:dyDescent="0.2">
      <c r="A1075" s="2">
        <v>44989</v>
      </c>
      <c r="B1075" s="3">
        <f t="shared" si="50"/>
        <v>2023</v>
      </c>
      <c r="C1075" t="str">
        <f t="shared" si="48"/>
        <v>2022-2023</v>
      </c>
      <c r="D1075" t="s">
        <v>147</v>
      </c>
      <c r="E1075" t="s">
        <v>124</v>
      </c>
      <c r="F1075" t="str">
        <f t="shared" si="49"/>
        <v>New South Wales</v>
      </c>
      <c r="G1075" t="s">
        <v>10</v>
      </c>
      <c r="H1075">
        <v>2015</v>
      </c>
      <c r="I1075" t="s">
        <v>11</v>
      </c>
      <c r="J1075" t="s">
        <v>12</v>
      </c>
      <c r="K1075" t="s">
        <v>151</v>
      </c>
      <c r="L1075" t="s">
        <v>21</v>
      </c>
      <c r="M1075" s="5">
        <v>37.619999999999997</v>
      </c>
    </row>
    <row r="1076" spans="1:13" x14ac:dyDescent="0.2">
      <c r="A1076" s="2">
        <v>45032</v>
      </c>
      <c r="B1076" s="3">
        <f t="shared" si="50"/>
        <v>2023</v>
      </c>
      <c r="C1076" t="str">
        <f t="shared" si="48"/>
        <v>2022-2023</v>
      </c>
      <c r="D1076" t="s">
        <v>148</v>
      </c>
      <c r="E1076" t="s">
        <v>139</v>
      </c>
      <c r="F1076" t="str">
        <f t="shared" si="49"/>
        <v>New South Wales</v>
      </c>
      <c r="G1076" t="s">
        <v>10</v>
      </c>
      <c r="H1076">
        <v>2020</v>
      </c>
      <c r="I1076" t="s">
        <v>11</v>
      </c>
      <c r="J1076" t="s">
        <v>12</v>
      </c>
      <c r="K1076" t="s">
        <v>155</v>
      </c>
      <c r="L1076" t="s">
        <v>20</v>
      </c>
      <c r="M1076" s="5">
        <v>37.619999999999997</v>
      </c>
    </row>
    <row r="1077" spans="1:13" x14ac:dyDescent="0.2">
      <c r="A1077" s="2">
        <v>45522</v>
      </c>
      <c r="B1077" s="3">
        <f t="shared" si="50"/>
        <v>2025</v>
      </c>
      <c r="C1077" t="str">
        <f t="shared" si="48"/>
        <v>2024-2025</v>
      </c>
      <c r="D1077" t="s">
        <v>148</v>
      </c>
      <c r="E1077" t="s">
        <v>95</v>
      </c>
      <c r="F1077" t="str">
        <f t="shared" si="49"/>
        <v>Victoria</v>
      </c>
      <c r="G1077" t="s">
        <v>45</v>
      </c>
      <c r="H1077">
        <v>3931</v>
      </c>
      <c r="I1077" t="s">
        <v>11</v>
      </c>
      <c r="J1077" t="s">
        <v>55</v>
      </c>
      <c r="K1077" t="s">
        <v>150</v>
      </c>
      <c r="L1077" t="s">
        <v>18</v>
      </c>
      <c r="M1077" s="5">
        <v>37.620000000000005</v>
      </c>
    </row>
    <row r="1078" spans="1:13" x14ac:dyDescent="0.2">
      <c r="A1078" s="2">
        <v>45621</v>
      </c>
      <c r="B1078" s="3">
        <f t="shared" si="50"/>
        <v>2025</v>
      </c>
      <c r="C1078" t="str">
        <f t="shared" si="48"/>
        <v>2024-2025</v>
      </c>
      <c r="D1078" t="s">
        <v>147</v>
      </c>
      <c r="E1078" t="s">
        <v>103</v>
      </c>
      <c r="F1078" t="str">
        <f t="shared" si="49"/>
        <v>Queensland</v>
      </c>
      <c r="G1078" t="s">
        <v>35</v>
      </c>
      <c r="H1078">
        <v>4509</v>
      </c>
      <c r="I1078" t="s">
        <v>11</v>
      </c>
      <c r="J1078" t="s">
        <v>104</v>
      </c>
      <c r="K1078" t="s">
        <v>155</v>
      </c>
      <c r="L1078" t="s">
        <v>20</v>
      </c>
      <c r="M1078" s="5">
        <v>37.909999999999997</v>
      </c>
    </row>
    <row r="1079" spans="1:13" x14ac:dyDescent="0.2">
      <c r="A1079" s="2">
        <v>44961</v>
      </c>
      <c r="B1079" s="3">
        <f t="shared" si="50"/>
        <v>2023</v>
      </c>
      <c r="C1079" t="str">
        <f t="shared" si="48"/>
        <v>2022-2023</v>
      </c>
      <c r="D1079" t="s">
        <v>147</v>
      </c>
      <c r="E1079" t="s">
        <v>133</v>
      </c>
      <c r="F1079" t="str">
        <f t="shared" si="49"/>
        <v>Queensland</v>
      </c>
      <c r="G1079" t="s">
        <v>35</v>
      </c>
      <c r="H1079">
        <v>4305</v>
      </c>
      <c r="I1079" t="s">
        <v>11</v>
      </c>
      <c r="J1079" t="s">
        <v>104</v>
      </c>
      <c r="K1079" t="s">
        <v>156</v>
      </c>
      <c r="L1079" t="s">
        <v>17</v>
      </c>
      <c r="M1079" s="5">
        <v>37.910000000000004</v>
      </c>
    </row>
    <row r="1080" spans="1:13" x14ac:dyDescent="0.2">
      <c r="A1080" s="2">
        <v>45642</v>
      </c>
      <c r="B1080" s="3">
        <f t="shared" si="50"/>
        <v>2025</v>
      </c>
      <c r="C1080" t="str">
        <f t="shared" si="48"/>
        <v>2024-2025</v>
      </c>
      <c r="D1080" t="s">
        <v>147</v>
      </c>
      <c r="E1080" t="s">
        <v>91</v>
      </c>
      <c r="F1080" t="str">
        <f t="shared" si="49"/>
        <v>Victoria</v>
      </c>
      <c r="G1080" t="s">
        <v>45</v>
      </c>
      <c r="H1080">
        <v>3690</v>
      </c>
      <c r="I1080" t="s">
        <v>11</v>
      </c>
      <c r="J1080" t="s">
        <v>55</v>
      </c>
      <c r="K1080" t="s">
        <v>155</v>
      </c>
      <c r="L1080" t="s">
        <v>20</v>
      </c>
      <c r="M1080" s="5">
        <v>37.93</v>
      </c>
    </row>
    <row r="1081" spans="1:13" x14ac:dyDescent="0.2">
      <c r="A1081" s="2">
        <v>45122</v>
      </c>
      <c r="B1081" s="3">
        <f t="shared" si="50"/>
        <v>2024</v>
      </c>
      <c r="C1081" t="str">
        <f t="shared" si="48"/>
        <v>2023-2024</v>
      </c>
      <c r="D1081" t="s">
        <v>148</v>
      </c>
      <c r="E1081" t="s">
        <v>130</v>
      </c>
      <c r="F1081" t="str">
        <f t="shared" si="49"/>
        <v>South Australia</v>
      </c>
      <c r="G1081" t="s">
        <v>32</v>
      </c>
      <c r="H1081">
        <v>5290</v>
      </c>
      <c r="I1081" t="s">
        <v>11</v>
      </c>
      <c r="J1081" t="s">
        <v>38</v>
      </c>
      <c r="K1081" t="s">
        <v>152</v>
      </c>
      <c r="L1081" t="s">
        <v>13</v>
      </c>
      <c r="M1081" s="5">
        <v>37.96</v>
      </c>
    </row>
    <row r="1082" spans="1:13" x14ac:dyDescent="0.2">
      <c r="A1082" s="2">
        <v>45553</v>
      </c>
      <c r="B1082" s="3">
        <f t="shared" si="50"/>
        <v>2025</v>
      </c>
      <c r="C1082" t="str">
        <f t="shared" si="48"/>
        <v>2024-2025</v>
      </c>
      <c r="D1082" t="s">
        <v>147</v>
      </c>
      <c r="E1082" t="s">
        <v>106</v>
      </c>
      <c r="F1082" t="str">
        <f t="shared" si="49"/>
        <v>Victoria</v>
      </c>
      <c r="G1082" t="s">
        <v>45</v>
      </c>
      <c r="H1082">
        <v>3915</v>
      </c>
      <c r="I1082" t="s">
        <v>11</v>
      </c>
      <c r="J1082" t="s">
        <v>55</v>
      </c>
      <c r="K1082" t="s">
        <v>150</v>
      </c>
      <c r="L1082" t="s">
        <v>18</v>
      </c>
      <c r="M1082" s="5">
        <v>37.979999999999997</v>
      </c>
    </row>
    <row r="1083" spans="1:13" x14ac:dyDescent="0.2">
      <c r="A1083" s="2">
        <v>45582</v>
      </c>
      <c r="B1083" s="3">
        <f t="shared" si="50"/>
        <v>2025</v>
      </c>
      <c r="C1083" t="str">
        <f t="shared" si="48"/>
        <v>2024-2025</v>
      </c>
      <c r="D1083" t="s">
        <v>147</v>
      </c>
      <c r="E1083" t="s">
        <v>143</v>
      </c>
      <c r="F1083" t="str">
        <f t="shared" si="49"/>
        <v>New South Wales</v>
      </c>
      <c r="G1083" t="s">
        <v>10</v>
      </c>
      <c r="H1083">
        <v>2154</v>
      </c>
      <c r="I1083" t="s">
        <v>11</v>
      </c>
      <c r="J1083" t="s">
        <v>27</v>
      </c>
      <c r="K1083" t="s">
        <v>155</v>
      </c>
      <c r="L1083" t="s">
        <v>20</v>
      </c>
      <c r="M1083" s="5">
        <v>38</v>
      </c>
    </row>
    <row r="1084" spans="1:13" x14ac:dyDescent="0.2">
      <c r="A1084" s="2">
        <v>45132</v>
      </c>
      <c r="B1084" s="3">
        <f t="shared" si="50"/>
        <v>2024</v>
      </c>
      <c r="C1084" t="str">
        <f t="shared" si="48"/>
        <v>2023-2024</v>
      </c>
      <c r="D1084" t="s">
        <v>147</v>
      </c>
      <c r="E1084" t="s">
        <v>132</v>
      </c>
      <c r="F1084" t="str">
        <f t="shared" si="49"/>
        <v>New South Wales</v>
      </c>
      <c r="G1084" t="s">
        <v>10</v>
      </c>
      <c r="H1084">
        <v>2800</v>
      </c>
      <c r="I1084" t="s">
        <v>11</v>
      </c>
      <c r="J1084" t="s">
        <v>25</v>
      </c>
      <c r="K1084" t="s">
        <v>154</v>
      </c>
      <c r="L1084" t="s">
        <v>14</v>
      </c>
      <c r="M1084" s="5">
        <v>38</v>
      </c>
    </row>
    <row r="1085" spans="1:13" x14ac:dyDescent="0.2">
      <c r="A1085" s="2">
        <v>44950</v>
      </c>
      <c r="B1085" s="3">
        <f t="shared" si="50"/>
        <v>2023</v>
      </c>
      <c r="C1085" t="str">
        <f t="shared" si="48"/>
        <v>2022-2023</v>
      </c>
      <c r="D1085" t="s">
        <v>147</v>
      </c>
      <c r="E1085" t="s">
        <v>146</v>
      </c>
      <c r="F1085" t="str">
        <f t="shared" si="49"/>
        <v>Victoria</v>
      </c>
      <c r="G1085" t="s">
        <v>45</v>
      </c>
      <c r="H1085">
        <v>3353</v>
      </c>
      <c r="I1085" t="s">
        <v>11</v>
      </c>
      <c r="J1085" t="s">
        <v>60</v>
      </c>
      <c r="K1085" t="s">
        <v>152</v>
      </c>
      <c r="L1085" t="s">
        <v>13</v>
      </c>
      <c r="M1085" s="5">
        <v>38.130000000000003</v>
      </c>
    </row>
    <row r="1086" spans="1:13" x14ac:dyDescent="0.2">
      <c r="A1086" s="2">
        <v>45583</v>
      </c>
      <c r="B1086" s="3">
        <f t="shared" si="50"/>
        <v>2025</v>
      </c>
      <c r="C1086" t="str">
        <f t="shared" si="48"/>
        <v>2024-2025</v>
      </c>
      <c r="D1086" t="s">
        <v>147</v>
      </c>
      <c r="E1086" t="s">
        <v>108</v>
      </c>
      <c r="F1086" t="str">
        <f t="shared" si="49"/>
        <v>Victoria</v>
      </c>
      <c r="G1086" t="s">
        <v>45</v>
      </c>
      <c r="H1086">
        <v>3018</v>
      </c>
      <c r="I1086" t="s">
        <v>11</v>
      </c>
      <c r="J1086" t="s">
        <v>46</v>
      </c>
      <c r="K1086" t="s">
        <v>152</v>
      </c>
      <c r="L1086" t="s">
        <v>13</v>
      </c>
      <c r="M1086" s="5">
        <v>38.28</v>
      </c>
    </row>
    <row r="1087" spans="1:13" x14ac:dyDescent="0.2">
      <c r="A1087" s="2">
        <v>45553</v>
      </c>
      <c r="B1087" s="3">
        <f t="shared" si="50"/>
        <v>2025</v>
      </c>
      <c r="C1087" t="str">
        <f t="shared" si="48"/>
        <v>2024-2025</v>
      </c>
      <c r="D1087" t="s">
        <v>148</v>
      </c>
      <c r="E1087" t="s">
        <v>138</v>
      </c>
      <c r="F1087" t="str">
        <f t="shared" si="49"/>
        <v>Queensland</v>
      </c>
      <c r="G1087" t="s">
        <v>35</v>
      </c>
      <c r="H1087">
        <v>4558</v>
      </c>
      <c r="I1087" t="s">
        <v>11</v>
      </c>
      <c r="J1087" t="s">
        <v>120</v>
      </c>
      <c r="K1087" t="s">
        <v>155</v>
      </c>
      <c r="L1087" t="s">
        <v>20</v>
      </c>
      <c r="M1087" s="5">
        <v>38.340000000000003</v>
      </c>
    </row>
    <row r="1088" spans="1:13" x14ac:dyDescent="0.2">
      <c r="A1088" s="2">
        <v>44947</v>
      </c>
      <c r="B1088" s="3">
        <f t="shared" si="50"/>
        <v>2023</v>
      </c>
      <c r="C1088" t="str">
        <f t="shared" si="48"/>
        <v>2022-2023</v>
      </c>
      <c r="D1088" t="s">
        <v>147</v>
      </c>
      <c r="E1088" t="s">
        <v>91</v>
      </c>
      <c r="F1088" t="str">
        <f t="shared" si="49"/>
        <v>Victoria</v>
      </c>
      <c r="G1088" t="s">
        <v>45</v>
      </c>
      <c r="H1088">
        <v>3690</v>
      </c>
      <c r="I1088" t="s">
        <v>11</v>
      </c>
      <c r="J1088" t="s">
        <v>55</v>
      </c>
      <c r="K1088" t="s">
        <v>19</v>
      </c>
      <c r="L1088" t="s">
        <v>23</v>
      </c>
      <c r="M1088" s="5">
        <v>38.480000000000004</v>
      </c>
    </row>
    <row r="1089" spans="1:13" x14ac:dyDescent="0.2">
      <c r="A1089" s="2">
        <v>45085</v>
      </c>
      <c r="B1089" s="3">
        <f t="shared" si="50"/>
        <v>2023</v>
      </c>
      <c r="C1089" t="str">
        <f t="shared" si="48"/>
        <v>2022-2023</v>
      </c>
      <c r="D1089" t="s">
        <v>148</v>
      </c>
      <c r="E1089" t="s">
        <v>39</v>
      </c>
      <c r="F1089" t="str">
        <f t="shared" si="49"/>
        <v>South Australia</v>
      </c>
      <c r="G1089" t="s">
        <v>32</v>
      </c>
      <c r="H1089">
        <v>5343</v>
      </c>
      <c r="I1089" t="s">
        <v>11</v>
      </c>
      <c r="J1089" t="s">
        <v>38</v>
      </c>
      <c r="K1089" t="s">
        <v>19</v>
      </c>
      <c r="L1089" t="s">
        <v>23</v>
      </c>
      <c r="M1089" s="5">
        <v>38.869999999999997</v>
      </c>
    </row>
    <row r="1090" spans="1:13" x14ac:dyDescent="0.2">
      <c r="A1090" s="2">
        <v>45040</v>
      </c>
      <c r="B1090" s="3">
        <f t="shared" si="50"/>
        <v>2023</v>
      </c>
      <c r="C1090" t="str">
        <f t="shared" ref="C1090:C1153" si="51">IF(MONTH(A1090) &gt;= 7, YEAR(A1090) &amp; "-" &amp; YEAR(A1090) + 1, YEAR(A1090) - 1 &amp; "-" &amp; YEAR(A1090))</f>
        <v>2022-2023</v>
      </c>
      <c r="D1090" t="s">
        <v>147</v>
      </c>
      <c r="E1090" t="s">
        <v>34</v>
      </c>
      <c r="F1090" t="str">
        <f t="shared" ref="F1090:F1153" si="52">IF(G1090="WA","Western Australia",
IF(G1090="NSW","New South Wales",
IF(G1090="QLD","Queensland",
IF(G1090="VIC","Victoria",
IF(G1090="TAS","Tasmania",
IF(G1090="SA","South Australia",
IF(G1090="NT","Northern Territory",
IF(G1090="ACT","Australian Capital Territory",G1090))))))))</f>
        <v>Queensland</v>
      </c>
      <c r="G1090" t="s">
        <v>35</v>
      </c>
      <c r="H1090">
        <v>4802</v>
      </c>
      <c r="I1090" t="s">
        <v>11</v>
      </c>
      <c r="J1090" t="s">
        <v>36</v>
      </c>
      <c r="K1090" t="s">
        <v>152</v>
      </c>
      <c r="L1090" t="s">
        <v>13</v>
      </c>
      <c r="M1090" s="5">
        <v>38.92</v>
      </c>
    </row>
    <row r="1091" spans="1:13" x14ac:dyDescent="0.2">
      <c r="A1091" s="2">
        <v>45413</v>
      </c>
      <c r="B1091" s="3">
        <f t="shared" ref="B1091:B1154" si="53">IF(MONTH(A1091)&gt;=7,YEAR(A1091)+1,YEAR(A1091))</f>
        <v>2024</v>
      </c>
      <c r="C1091" t="str">
        <f t="shared" si="51"/>
        <v>2023-2024</v>
      </c>
      <c r="D1091" t="s">
        <v>147</v>
      </c>
      <c r="E1091" t="s">
        <v>79</v>
      </c>
      <c r="F1091" t="str">
        <f t="shared" si="52"/>
        <v>Australian Capital Territory</v>
      </c>
      <c r="G1091" t="s">
        <v>80</v>
      </c>
      <c r="H1091">
        <v>2617</v>
      </c>
      <c r="I1091" t="s">
        <v>11</v>
      </c>
      <c r="J1091" t="s">
        <v>58</v>
      </c>
      <c r="K1091" t="s">
        <v>156</v>
      </c>
      <c r="L1091" t="s">
        <v>17</v>
      </c>
      <c r="M1091" s="5">
        <v>38.94</v>
      </c>
    </row>
    <row r="1092" spans="1:13" x14ac:dyDescent="0.2">
      <c r="A1092" s="2">
        <v>45115</v>
      </c>
      <c r="B1092" s="3">
        <f t="shared" si="53"/>
        <v>2024</v>
      </c>
      <c r="C1092" t="str">
        <f t="shared" si="51"/>
        <v>2023-2024</v>
      </c>
      <c r="D1092" t="s">
        <v>147</v>
      </c>
      <c r="E1092" t="s">
        <v>64</v>
      </c>
      <c r="F1092" t="str">
        <f t="shared" si="52"/>
        <v>Victoria</v>
      </c>
      <c r="G1092" t="s">
        <v>45</v>
      </c>
      <c r="H1092">
        <v>3199</v>
      </c>
      <c r="I1092" t="s">
        <v>11</v>
      </c>
      <c r="J1092" t="s">
        <v>63</v>
      </c>
      <c r="K1092" t="s">
        <v>19</v>
      </c>
      <c r="L1092" t="s">
        <v>23</v>
      </c>
      <c r="M1092" s="5">
        <v>38.94</v>
      </c>
    </row>
    <row r="1093" spans="1:13" x14ac:dyDescent="0.2">
      <c r="A1093" s="2">
        <v>44975</v>
      </c>
      <c r="B1093" s="3">
        <f t="shared" si="53"/>
        <v>2023</v>
      </c>
      <c r="C1093" t="str">
        <f t="shared" si="51"/>
        <v>2022-2023</v>
      </c>
      <c r="D1093" t="s">
        <v>147</v>
      </c>
      <c r="E1093" t="s">
        <v>53</v>
      </c>
      <c r="F1093" t="str">
        <f t="shared" si="52"/>
        <v>South Australia</v>
      </c>
      <c r="G1093" t="s">
        <v>32</v>
      </c>
      <c r="H1093">
        <v>5082</v>
      </c>
      <c r="I1093" t="s">
        <v>11</v>
      </c>
      <c r="J1093" t="s">
        <v>33</v>
      </c>
      <c r="K1093" t="s">
        <v>19</v>
      </c>
      <c r="L1093" t="s">
        <v>23</v>
      </c>
      <c r="M1093" s="5">
        <v>38.96</v>
      </c>
    </row>
    <row r="1094" spans="1:13" x14ac:dyDescent="0.2">
      <c r="A1094" s="2">
        <v>45406</v>
      </c>
      <c r="B1094" s="3">
        <f t="shared" si="53"/>
        <v>2024</v>
      </c>
      <c r="C1094" t="str">
        <f t="shared" si="51"/>
        <v>2023-2024</v>
      </c>
      <c r="D1094" t="s">
        <v>147</v>
      </c>
      <c r="E1094" t="s">
        <v>56</v>
      </c>
      <c r="F1094" t="str">
        <f t="shared" si="52"/>
        <v>Northern Territory</v>
      </c>
      <c r="G1094" t="s">
        <v>29</v>
      </c>
      <c r="H1094">
        <v>870</v>
      </c>
      <c r="I1094" t="s">
        <v>11</v>
      </c>
      <c r="J1094" t="s">
        <v>30</v>
      </c>
      <c r="K1094" t="s">
        <v>153</v>
      </c>
      <c r="L1094" t="s">
        <v>16</v>
      </c>
      <c r="M1094" s="5">
        <v>38.97</v>
      </c>
    </row>
    <row r="1095" spans="1:13" x14ac:dyDescent="0.2">
      <c r="A1095" s="2">
        <v>45031</v>
      </c>
      <c r="B1095" s="3">
        <f t="shared" si="53"/>
        <v>2023</v>
      </c>
      <c r="C1095" t="str">
        <f t="shared" si="51"/>
        <v>2022-2023</v>
      </c>
      <c r="D1095" t="s">
        <v>147</v>
      </c>
      <c r="E1095" t="s">
        <v>26</v>
      </c>
      <c r="F1095" t="str">
        <f t="shared" si="52"/>
        <v>New South Wales</v>
      </c>
      <c r="G1095" t="s">
        <v>10</v>
      </c>
      <c r="H1095">
        <v>2141</v>
      </c>
      <c r="I1095" t="s">
        <v>11</v>
      </c>
      <c r="J1095" t="s">
        <v>27</v>
      </c>
      <c r="K1095" t="s">
        <v>153</v>
      </c>
      <c r="L1095" t="s">
        <v>16</v>
      </c>
      <c r="M1095" s="5">
        <v>38.97</v>
      </c>
    </row>
    <row r="1096" spans="1:13" x14ac:dyDescent="0.2">
      <c r="A1096" s="2">
        <v>45611</v>
      </c>
      <c r="B1096" s="3">
        <f t="shared" si="53"/>
        <v>2025</v>
      </c>
      <c r="C1096" t="str">
        <f t="shared" si="51"/>
        <v>2024-2025</v>
      </c>
      <c r="D1096" t="s">
        <v>148</v>
      </c>
      <c r="E1096" t="s">
        <v>26</v>
      </c>
      <c r="F1096" t="str">
        <f t="shared" si="52"/>
        <v>New South Wales</v>
      </c>
      <c r="G1096" t="s">
        <v>10</v>
      </c>
      <c r="H1096">
        <v>2141</v>
      </c>
      <c r="I1096" t="s">
        <v>11</v>
      </c>
      <c r="J1096" t="s">
        <v>27</v>
      </c>
      <c r="K1096" t="s">
        <v>150</v>
      </c>
      <c r="L1096" t="s">
        <v>18</v>
      </c>
      <c r="M1096" s="5">
        <v>38.97</v>
      </c>
    </row>
    <row r="1097" spans="1:13" x14ac:dyDescent="0.2">
      <c r="A1097" s="2">
        <v>44998</v>
      </c>
      <c r="B1097" s="3">
        <f t="shared" si="53"/>
        <v>2023</v>
      </c>
      <c r="C1097" t="str">
        <f t="shared" si="51"/>
        <v>2022-2023</v>
      </c>
      <c r="D1097" t="s">
        <v>148</v>
      </c>
      <c r="E1097" t="s">
        <v>62</v>
      </c>
      <c r="F1097" t="str">
        <f t="shared" si="52"/>
        <v>Victoria</v>
      </c>
      <c r="G1097" t="s">
        <v>45</v>
      </c>
      <c r="H1097">
        <v>3134</v>
      </c>
      <c r="I1097" t="s">
        <v>11</v>
      </c>
      <c r="J1097" t="s">
        <v>63</v>
      </c>
      <c r="K1097" t="s">
        <v>153</v>
      </c>
      <c r="L1097" t="s">
        <v>16</v>
      </c>
      <c r="M1097" s="5">
        <v>38.97</v>
      </c>
    </row>
    <row r="1098" spans="1:13" x14ac:dyDescent="0.2">
      <c r="A1098" s="2">
        <v>45506</v>
      </c>
      <c r="B1098" s="3">
        <f t="shared" si="53"/>
        <v>2025</v>
      </c>
      <c r="C1098" t="str">
        <f t="shared" si="51"/>
        <v>2024-2025</v>
      </c>
      <c r="D1098" t="s">
        <v>147</v>
      </c>
      <c r="E1098" t="s">
        <v>121</v>
      </c>
      <c r="F1098" t="str">
        <f t="shared" si="52"/>
        <v>Queensland</v>
      </c>
      <c r="G1098" t="s">
        <v>35</v>
      </c>
      <c r="H1098">
        <v>4700</v>
      </c>
      <c r="I1098" t="s">
        <v>11</v>
      </c>
      <c r="J1098" t="s">
        <v>51</v>
      </c>
      <c r="K1098" t="s">
        <v>153</v>
      </c>
      <c r="L1098" t="s">
        <v>16</v>
      </c>
      <c r="M1098" s="5">
        <v>38.97</v>
      </c>
    </row>
    <row r="1099" spans="1:13" x14ac:dyDescent="0.2">
      <c r="A1099" s="2">
        <v>45133</v>
      </c>
      <c r="B1099" s="3">
        <f t="shared" si="53"/>
        <v>2024</v>
      </c>
      <c r="C1099" t="str">
        <f t="shared" si="51"/>
        <v>2023-2024</v>
      </c>
      <c r="D1099" t="s">
        <v>147</v>
      </c>
      <c r="E1099" t="s">
        <v>69</v>
      </c>
      <c r="F1099" t="str">
        <f t="shared" si="52"/>
        <v>Tasmania</v>
      </c>
      <c r="G1099" t="s">
        <v>70</v>
      </c>
      <c r="H1099">
        <v>7018</v>
      </c>
      <c r="I1099" t="s">
        <v>11</v>
      </c>
      <c r="J1099" t="s">
        <v>71</v>
      </c>
      <c r="K1099" t="s">
        <v>153</v>
      </c>
      <c r="L1099" t="s">
        <v>16</v>
      </c>
      <c r="M1099" s="5">
        <v>38.97</v>
      </c>
    </row>
    <row r="1100" spans="1:13" x14ac:dyDescent="0.2">
      <c r="A1100" s="2">
        <v>45425</v>
      </c>
      <c r="B1100" s="3">
        <f t="shared" si="53"/>
        <v>2024</v>
      </c>
      <c r="C1100" t="str">
        <f t="shared" si="51"/>
        <v>2023-2024</v>
      </c>
      <c r="D1100" t="s">
        <v>147</v>
      </c>
      <c r="E1100" t="s">
        <v>40</v>
      </c>
      <c r="F1100" t="str">
        <f t="shared" si="52"/>
        <v>New South Wales</v>
      </c>
      <c r="G1100" t="s">
        <v>10</v>
      </c>
      <c r="H1100">
        <v>2116</v>
      </c>
      <c r="I1100" t="s">
        <v>11</v>
      </c>
      <c r="J1100" t="s">
        <v>27</v>
      </c>
      <c r="K1100" t="s">
        <v>153</v>
      </c>
      <c r="L1100" t="s">
        <v>16</v>
      </c>
      <c r="M1100" s="5">
        <v>38.97</v>
      </c>
    </row>
    <row r="1101" spans="1:13" x14ac:dyDescent="0.2">
      <c r="A1101" s="2">
        <v>45633</v>
      </c>
      <c r="B1101" s="3">
        <f t="shared" si="53"/>
        <v>2025</v>
      </c>
      <c r="C1101" t="str">
        <f t="shared" si="51"/>
        <v>2024-2025</v>
      </c>
      <c r="D1101" t="s">
        <v>147</v>
      </c>
      <c r="E1101" t="s">
        <v>132</v>
      </c>
      <c r="F1101" t="str">
        <f t="shared" si="52"/>
        <v>New South Wales</v>
      </c>
      <c r="G1101" t="s">
        <v>10</v>
      </c>
      <c r="H1101">
        <v>2800</v>
      </c>
      <c r="I1101" t="s">
        <v>11</v>
      </c>
      <c r="J1101" t="s">
        <v>25</v>
      </c>
      <c r="K1101" t="s">
        <v>153</v>
      </c>
      <c r="L1101" t="s">
        <v>16</v>
      </c>
      <c r="M1101" s="5">
        <v>39</v>
      </c>
    </row>
    <row r="1102" spans="1:13" x14ac:dyDescent="0.2">
      <c r="A1102" s="2">
        <v>45312</v>
      </c>
      <c r="B1102" s="3">
        <f t="shared" si="53"/>
        <v>2024</v>
      </c>
      <c r="C1102" t="str">
        <f t="shared" si="51"/>
        <v>2023-2024</v>
      </c>
      <c r="D1102" t="s">
        <v>147</v>
      </c>
      <c r="E1102" t="s">
        <v>40</v>
      </c>
      <c r="F1102" t="str">
        <f t="shared" si="52"/>
        <v>New South Wales</v>
      </c>
      <c r="G1102" t="s">
        <v>10</v>
      </c>
      <c r="H1102">
        <v>2116</v>
      </c>
      <c r="I1102" t="s">
        <v>11</v>
      </c>
      <c r="J1102" t="s">
        <v>27</v>
      </c>
      <c r="K1102" t="s">
        <v>19</v>
      </c>
      <c r="L1102" t="s">
        <v>23</v>
      </c>
      <c r="M1102" s="5">
        <v>39.049999999999997</v>
      </c>
    </row>
    <row r="1103" spans="1:13" x14ac:dyDescent="0.2">
      <c r="A1103" s="2">
        <v>45142</v>
      </c>
      <c r="B1103" s="3">
        <f t="shared" si="53"/>
        <v>2024</v>
      </c>
      <c r="C1103" t="str">
        <f t="shared" si="51"/>
        <v>2023-2024</v>
      </c>
      <c r="D1103" t="s">
        <v>148</v>
      </c>
      <c r="E1103" t="s">
        <v>47</v>
      </c>
      <c r="F1103" t="str">
        <f t="shared" si="52"/>
        <v>Western Australia</v>
      </c>
      <c r="G1103" t="s">
        <v>48</v>
      </c>
      <c r="H1103">
        <v>6030</v>
      </c>
      <c r="I1103" t="s">
        <v>11</v>
      </c>
      <c r="J1103" t="s">
        <v>49</v>
      </c>
      <c r="K1103" t="s">
        <v>152</v>
      </c>
      <c r="L1103" t="s">
        <v>13</v>
      </c>
      <c r="M1103" s="5">
        <v>39.480000000000004</v>
      </c>
    </row>
    <row r="1104" spans="1:13" x14ac:dyDescent="0.2">
      <c r="A1104" s="2">
        <v>45048</v>
      </c>
      <c r="B1104" s="3">
        <f t="shared" si="53"/>
        <v>2023</v>
      </c>
      <c r="C1104" t="str">
        <f t="shared" si="51"/>
        <v>2022-2023</v>
      </c>
      <c r="D1104" t="s">
        <v>148</v>
      </c>
      <c r="E1104" t="s">
        <v>143</v>
      </c>
      <c r="F1104" t="str">
        <f t="shared" si="52"/>
        <v>New South Wales</v>
      </c>
      <c r="G1104" t="s">
        <v>10</v>
      </c>
      <c r="H1104">
        <v>2154</v>
      </c>
      <c r="I1104" t="s">
        <v>11</v>
      </c>
      <c r="J1104" t="s">
        <v>27</v>
      </c>
      <c r="K1104" t="s">
        <v>153</v>
      </c>
      <c r="L1104" t="s">
        <v>16</v>
      </c>
      <c r="M1104" s="5">
        <v>39.5</v>
      </c>
    </row>
    <row r="1105" spans="1:13" x14ac:dyDescent="0.2">
      <c r="A1105" s="2">
        <v>45011</v>
      </c>
      <c r="B1105" s="3">
        <f t="shared" si="53"/>
        <v>2023</v>
      </c>
      <c r="C1105" t="str">
        <f t="shared" si="51"/>
        <v>2022-2023</v>
      </c>
      <c r="D1105" t="s">
        <v>148</v>
      </c>
      <c r="E1105" t="s">
        <v>65</v>
      </c>
      <c r="F1105" t="str">
        <f t="shared" si="52"/>
        <v>New South Wales</v>
      </c>
      <c r="G1105" t="s">
        <v>10</v>
      </c>
      <c r="H1105">
        <v>2541</v>
      </c>
      <c r="I1105" t="s">
        <v>11</v>
      </c>
      <c r="J1105" t="s">
        <v>58</v>
      </c>
      <c r="K1105" t="s">
        <v>149</v>
      </c>
      <c r="L1105" t="s">
        <v>15</v>
      </c>
      <c r="M1105" s="5">
        <v>39.58</v>
      </c>
    </row>
    <row r="1106" spans="1:13" x14ac:dyDescent="0.2">
      <c r="A1106" s="2">
        <v>45215</v>
      </c>
      <c r="B1106" s="3">
        <f t="shared" si="53"/>
        <v>2024</v>
      </c>
      <c r="C1106" t="str">
        <f t="shared" si="51"/>
        <v>2023-2024</v>
      </c>
      <c r="D1106" t="s">
        <v>147</v>
      </c>
      <c r="E1106" t="s">
        <v>61</v>
      </c>
      <c r="F1106" t="str">
        <f t="shared" si="52"/>
        <v>New South Wales</v>
      </c>
      <c r="G1106" t="s">
        <v>10</v>
      </c>
      <c r="H1106">
        <v>2539</v>
      </c>
      <c r="I1106" t="s">
        <v>11</v>
      </c>
      <c r="J1106" t="s">
        <v>58</v>
      </c>
      <c r="K1106" t="s">
        <v>152</v>
      </c>
      <c r="L1106" t="s">
        <v>13</v>
      </c>
      <c r="M1106" s="5">
        <v>39.78</v>
      </c>
    </row>
    <row r="1107" spans="1:13" x14ac:dyDescent="0.2">
      <c r="A1107" s="2">
        <v>45612</v>
      </c>
      <c r="B1107" s="3">
        <f t="shared" si="53"/>
        <v>2025</v>
      </c>
      <c r="C1107" t="str">
        <f t="shared" si="51"/>
        <v>2024-2025</v>
      </c>
      <c r="D1107" t="s">
        <v>147</v>
      </c>
      <c r="E1107" t="s">
        <v>117</v>
      </c>
      <c r="F1107" t="str">
        <f t="shared" si="52"/>
        <v>Queensland</v>
      </c>
      <c r="G1107" t="s">
        <v>35</v>
      </c>
      <c r="H1107">
        <v>4119</v>
      </c>
      <c r="I1107" t="s">
        <v>11</v>
      </c>
      <c r="J1107" t="s">
        <v>43</v>
      </c>
      <c r="K1107" t="s">
        <v>149</v>
      </c>
      <c r="L1107" t="s">
        <v>15</v>
      </c>
      <c r="M1107" s="5">
        <v>39.799999999999997</v>
      </c>
    </row>
    <row r="1108" spans="1:13" x14ac:dyDescent="0.2">
      <c r="A1108" s="2">
        <v>45246</v>
      </c>
      <c r="B1108" s="3">
        <f t="shared" si="53"/>
        <v>2024</v>
      </c>
      <c r="C1108" t="str">
        <f t="shared" si="51"/>
        <v>2023-2024</v>
      </c>
      <c r="D1108" t="s">
        <v>148</v>
      </c>
      <c r="E1108" t="s">
        <v>99</v>
      </c>
      <c r="F1108" t="str">
        <f t="shared" si="52"/>
        <v>Victoria</v>
      </c>
      <c r="G1108" t="s">
        <v>45</v>
      </c>
      <c r="H1108">
        <v>3148</v>
      </c>
      <c r="I1108" t="s">
        <v>11</v>
      </c>
      <c r="J1108" t="s">
        <v>63</v>
      </c>
      <c r="K1108" t="s">
        <v>152</v>
      </c>
      <c r="L1108" t="s">
        <v>13</v>
      </c>
      <c r="M1108" s="5">
        <v>39.83</v>
      </c>
    </row>
    <row r="1109" spans="1:13" x14ac:dyDescent="0.2">
      <c r="A1109" s="2">
        <v>45634</v>
      </c>
      <c r="B1109" s="3">
        <f t="shared" si="53"/>
        <v>2025</v>
      </c>
      <c r="C1109" t="str">
        <f t="shared" si="51"/>
        <v>2024-2025</v>
      </c>
      <c r="D1109" t="s">
        <v>148</v>
      </c>
      <c r="E1109" t="s">
        <v>144</v>
      </c>
      <c r="F1109" t="str">
        <f t="shared" si="52"/>
        <v>Queensland</v>
      </c>
      <c r="G1109" t="s">
        <v>35</v>
      </c>
      <c r="H1109">
        <v>4566</v>
      </c>
      <c r="I1109" t="s">
        <v>11</v>
      </c>
      <c r="J1109" t="s">
        <v>120</v>
      </c>
      <c r="K1109" t="s">
        <v>150</v>
      </c>
      <c r="L1109" t="s">
        <v>18</v>
      </c>
      <c r="M1109" s="5">
        <v>39.909999999999997</v>
      </c>
    </row>
    <row r="1110" spans="1:13" x14ac:dyDescent="0.2">
      <c r="A1110" s="2">
        <v>45048</v>
      </c>
      <c r="B1110" s="3">
        <f t="shared" si="53"/>
        <v>2023</v>
      </c>
      <c r="C1110" t="str">
        <f t="shared" si="51"/>
        <v>2022-2023</v>
      </c>
      <c r="D1110" t="s">
        <v>148</v>
      </c>
      <c r="E1110" t="s">
        <v>116</v>
      </c>
      <c r="F1110" t="str">
        <f t="shared" si="52"/>
        <v>Western Australia</v>
      </c>
      <c r="G1110" t="s">
        <v>48</v>
      </c>
      <c r="H1110">
        <v>6725</v>
      </c>
      <c r="I1110" t="s">
        <v>11</v>
      </c>
      <c r="J1110" t="s">
        <v>77</v>
      </c>
      <c r="K1110" t="s">
        <v>156</v>
      </c>
      <c r="L1110" t="s">
        <v>17</v>
      </c>
      <c r="M1110" s="5">
        <v>39.92</v>
      </c>
    </row>
    <row r="1111" spans="1:13" x14ac:dyDescent="0.2">
      <c r="A1111" s="2">
        <v>45542</v>
      </c>
      <c r="B1111" s="3">
        <f t="shared" si="53"/>
        <v>2025</v>
      </c>
      <c r="C1111" t="str">
        <f t="shared" si="51"/>
        <v>2024-2025</v>
      </c>
      <c r="D1111" t="s">
        <v>147</v>
      </c>
      <c r="E1111" t="s">
        <v>118</v>
      </c>
      <c r="F1111" t="str">
        <f t="shared" si="52"/>
        <v>New South Wales</v>
      </c>
      <c r="G1111" t="s">
        <v>10</v>
      </c>
      <c r="H1111">
        <v>2158</v>
      </c>
      <c r="I1111" t="s">
        <v>11</v>
      </c>
      <c r="J1111" t="s">
        <v>27</v>
      </c>
      <c r="K1111" t="s">
        <v>152</v>
      </c>
      <c r="L1111" t="s">
        <v>13</v>
      </c>
      <c r="M1111" s="5">
        <v>39.94</v>
      </c>
    </row>
    <row r="1112" spans="1:13" x14ac:dyDescent="0.2">
      <c r="A1112" s="2">
        <v>45243</v>
      </c>
      <c r="B1112" s="3">
        <f t="shared" si="53"/>
        <v>2024</v>
      </c>
      <c r="C1112" t="str">
        <f t="shared" si="51"/>
        <v>2023-2024</v>
      </c>
      <c r="D1112" t="s">
        <v>147</v>
      </c>
      <c r="E1112" t="s">
        <v>108</v>
      </c>
      <c r="F1112" t="str">
        <f t="shared" si="52"/>
        <v>Victoria</v>
      </c>
      <c r="G1112" t="s">
        <v>45</v>
      </c>
      <c r="H1112">
        <v>3018</v>
      </c>
      <c r="I1112" t="s">
        <v>11</v>
      </c>
      <c r="J1112" t="s">
        <v>46</v>
      </c>
      <c r="K1112" t="s">
        <v>19</v>
      </c>
      <c r="L1112" t="s">
        <v>23</v>
      </c>
      <c r="M1112" s="5">
        <v>39.950000000000003</v>
      </c>
    </row>
    <row r="1113" spans="1:13" x14ac:dyDescent="0.2">
      <c r="A1113" s="2">
        <v>45414</v>
      </c>
      <c r="B1113" s="3">
        <f t="shared" si="53"/>
        <v>2024</v>
      </c>
      <c r="C1113" t="str">
        <f t="shared" si="51"/>
        <v>2023-2024</v>
      </c>
      <c r="D1113" t="s">
        <v>147</v>
      </c>
      <c r="E1113" t="s">
        <v>108</v>
      </c>
      <c r="F1113" t="str">
        <f t="shared" si="52"/>
        <v>Victoria</v>
      </c>
      <c r="G1113" t="s">
        <v>45</v>
      </c>
      <c r="H1113">
        <v>3018</v>
      </c>
      <c r="I1113" t="s">
        <v>11</v>
      </c>
      <c r="J1113" t="s">
        <v>46</v>
      </c>
      <c r="K1113" t="s">
        <v>149</v>
      </c>
      <c r="L1113" t="s">
        <v>15</v>
      </c>
      <c r="M1113" s="5">
        <v>39.950000000000003</v>
      </c>
    </row>
    <row r="1114" spans="1:13" x14ac:dyDescent="0.2">
      <c r="A1114" s="2">
        <v>45368</v>
      </c>
      <c r="B1114" s="3">
        <f t="shared" si="53"/>
        <v>2024</v>
      </c>
      <c r="C1114" t="str">
        <f t="shared" si="51"/>
        <v>2023-2024</v>
      </c>
      <c r="D1114" t="s">
        <v>148</v>
      </c>
      <c r="E1114" t="s">
        <v>67</v>
      </c>
      <c r="F1114" t="str">
        <f t="shared" si="52"/>
        <v>New South Wales</v>
      </c>
      <c r="G1114" t="s">
        <v>10</v>
      </c>
      <c r="H1114">
        <v>2478</v>
      </c>
      <c r="I1114" t="s">
        <v>11</v>
      </c>
      <c r="J1114" t="s">
        <v>68</v>
      </c>
      <c r="K1114" t="s">
        <v>156</v>
      </c>
      <c r="L1114" t="s">
        <v>17</v>
      </c>
      <c r="M1114" s="5">
        <v>39.950000000000003</v>
      </c>
    </row>
    <row r="1115" spans="1:13" x14ac:dyDescent="0.2">
      <c r="A1115" s="2">
        <v>45633</v>
      </c>
      <c r="B1115" s="3">
        <f t="shared" si="53"/>
        <v>2025</v>
      </c>
      <c r="C1115" t="str">
        <f t="shared" si="51"/>
        <v>2024-2025</v>
      </c>
      <c r="D1115" t="s">
        <v>148</v>
      </c>
      <c r="E1115" t="s">
        <v>99</v>
      </c>
      <c r="F1115" t="str">
        <f t="shared" si="52"/>
        <v>Victoria</v>
      </c>
      <c r="G1115" t="s">
        <v>45</v>
      </c>
      <c r="H1115">
        <v>3148</v>
      </c>
      <c r="I1115" t="s">
        <v>11</v>
      </c>
      <c r="J1115" t="s">
        <v>63</v>
      </c>
      <c r="K1115" t="s">
        <v>149</v>
      </c>
      <c r="L1115" t="s">
        <v>15</v>
      </c>
      <c r="M1115" s="5">
        <v>39.950000000000003</v>
      </c>
    </row>
    <row r="1116" spans="1:13" x14ac:dyDescent="0.2">
      <c r="A1116" s="2">
        <v>45261</v>
      </c>
      <c r="B1116" s="3">
        <f t="shared" si="53"/>
        <v>2024</v>
      </c>
      <c r="C1116" t="str">
        <f t="shared" si="51"/>
        <v>2023-2024</v>
      </c>
      <c r="D1116" t="s">
        <v>147</v>
      </c>
      <c r="E1116" t="s">
        <v>9</v>
      </c>
      <c r="F1116" t="str">
        <f t="shared" si="52"/>
        <v>New South Wales</v>
      </c>
      <c r="G1116" t="s">
        <v>10</v>
      </c>
      <c r="H1116">
        <v>2067</v>
      </c>
      <c r="I1116" t="s">
        <v>11</v>
      </c>
      <c r="J1116" t="s">
        <v>12</v>
      </c>
      <c r="K1116" t="s">
        <v>19</v>
      </c>
      <c r="L1116" t="s">
        <v>23</v>
      </c>
      <c r="M1116" s="5">
        <v>39.950000000000003</v>
      </c>
    </row>
    <row r="1117" spans="1:13" x14ac:dyDescent="0.2">
      <c r="A1117" s="2">
        <v>44994</v>
      </c>
      <c r="B1117" s="3">
        <f t="shared" si="53"/>
        <v>2023</v>
      </c>
      <c r="C1117" t="str">
        <f t="shared" si="51"/>
        <v>2022-2023</v>
      </c>
      <c r="D1117" t="s">
        <v>147</v>
      </c>
      <c r="E1117" t="s">
        <v>44</v>
      </c>
      <c r="F1117" t="str">
        <f t="shared" si="52"/>
        <v>Victoria</v>
      </c>
      <c r="G1117" t="s">
        <v>45</v>
      </c>
      <c r="H1117">
        <v>3066</v>
      </c>
      <c r="I1117" t="s">
        <v>11</v>
      </c>
      <c r="J1117" t="s">
        <v>46</v>
      </c>
      <c r="K1117" t="s">
        <v>155</v>
      </c>
      <c r="L1117" t="s">
        <v>20</v>
      </c>
      <c r="M1117" s="5">
        <v>39.950000000000003</v>
      </c>
    </row>
    <row r="1118" spans="1:13" x14ac:dyDescent="0.2">
      <c r="A1118" s="2">
        <v>45297</v>
      </c>
      <c r="B1118" s="3">
        <f t="shared" si="53"/>
        <v>2024</v>
      </c>
      <c r="C1118" t="str">
        <f t="shared" si="51"/>
        <v>2023-2024</v>
      </c>
      <c r="D1118" t="s">
        <v>147</v>
      </c>
      <c r="E1118" t="s">
        <v>86</v>
      </c>
      <c r="F1118" t="str">
        <f t="shared" si="52"/>
        <v>New South Wales</v>
      </c>
      <c r="G1118" t="s">
        <v>10</v>
      </c>
      <c r="H1118">
        <v>2064</v>
      </c>
      <c r="I1118" t="s">
        <v>11</v>
      </c>
      <c r="J1118" t="s">
        <v>12</v>
      </c>
      <c r="K1118" t="s">
        <v>151</v>
      </c>
      <c r="L1118" t="s">
        <v>21</v>
      </c>
      <c r="M1118" s="5">
        <v>39.96</v>
      </c>
    </row>
    <row r="1119" spans="1:13" x14ac:dyDescent="0.2">
      <c r="A1119" s="2">
        <v>45637</v>
      </c>
      <c r="B1119" s="3">
        <f t="shared" si="53"/>
        <v>2025</v>
      </c>
      <c r="C1119" t="str">
        <f t="shared" si="51"/>
        <v>2024-2025</v>
      </c>
      <c r="D1119" t="s">
        <v>148</v>
      </c>
      <c r="E1119" t="s">
        <v>39</v>
      </c>
      <c r="F1119" t="str">
        <f t="shared" si="52"/>
        <v>South Australia</v>
      </c>
      <c r="G1119" t="s">
        <v>32</v>
      </c>
      <c r="H1119">
        <v>5343</v>
      </c>
      <c r="I1119" t="s">
        <v>11</v>
      </c>
      <c r="J1119" t="s">
        <v>38</v>
      </c>
      <c r="K1119" t="s">
        <v>154</v>
      </c>
      <c r="L1119" t="s">
        <v>14</v>
      </c>
      <c r="M1119" s="5">
        <v>39.96</v>
      </c>
    </row>
    <row r="1120" spans="1:13" x14ac:dyDescent="0.2">
      <c r="A1120" s="2">
        <v>45508</v>
      </c>
      <c r="B1120" s="3">
        <f t="shared" si="53"/>
        <v>2025</v>
      </c>
      <c r="C1120" t="str">
        <f t="shared" si="51"/>
        <v>2024-2025</v>
      </c>
      <c r="D1120" t="s">
        <v>147</v>
      </c>
      <c r="E1120" t="s">
        <v>9</v>
      </c>
      <c r="F1120" t="str">
        <f t="shared" si="52"/>
        <v>New South Wales</v>
      </c>
      <c r="G1120" t="s">
        <v>10</v>
      </c>
      <c r="H1120">
        <v>2067</v>
      </c>
      <c r="I1120" t="s">
        <v>11</v>
      </c>
      <c r="J1120" t="s">
        <v>12</v>
      </c>
      <c r="K1120" t="s">
        <v>150</v>
      </c>
      <c r="L1120" t="s">
        <v>18</v>
      </c>
      <c r="M1120" s="5">
        <v>39.96</v>
      </c>
    </row>
    <row r="1121" spans="1:13" x14ac:dyDescent="0.2">
      <c r="A1121" s="2">
        <v>44937</v>
      </c>
      <c r="B1121" s="3">
        <f t="shared" si="53"/>
        <v>2023</v>
      </c>
      <c r="C1121" t="str">
        <f t="shared" si="51"/>
        <v>2022-2023</v>
      </c>
      <c r="D1121" t="s">
        <v>147</v>
      </c>
      <c r="E1121" t="s">
        <v>119</v>
      </c>
      <c r="F1121" t="str">
        <f t="shared" si="52"/>
        <v>Queensland</v>
      </c>
      <c r="G1121" t="s">
        <v>35</v>
      </c>
      <c r="H1121">
        <v>4570</v>
      </c>
      <c r="I1121" t="s">
        <v>11</v>
      </c>
      <c r="J1121" t="s">
        <v>120</v>
      </c>
      <c r="K1121" t="s">
        <v>155</v>
      </c>
      <c r="L1121" t="s">
        <v>20</v>
      </c>
      <c r="M1121" s="5">
        <v>39.96</v>
      </c>
    </row>
    <row r="1122" spans="1:13" x14ac:dyDescent="0.2">
      <c r="A1122" s="2">
        <v>44987</v>
      </c>
      <c r="B1122" s="3">
        <f t="shared" si="53"/>
        <v>2023</v>
      </c>
      <c r="C1122" t="str">
        <f t="shared" si="51"/>
        <v>2022-2023</v>
      </c>
      <c r="D1122" t="s">
        <v>147</v>
      </c>
      <c r="E1122" t="s">
        <v>121</v>
      </c>
      <c r="F1122" t="str">
        <f t="shared" si="52"/>
        <v>Queensland</v>
      </c>
      <c r="G1122" t="s">
        <v>35</v>
      </c>
      <c r="H1122">
        <v>4700</v>
      </c>
      <c r="I1122" t="s">
        <v>11</v>
      </c>
      <c r="J1122" t="s">
        <v>51</v>
      </c>
      <c r="K1122" t="s">
        <v>19</v>
      </c>
      <c r="L1122" t="s">
        <v>23</v>
      </c>
      <c r="M1122" s="5">
        <v>39.96</v>
      </c>
    </row>
    <row r="1123" spans="1:13" x14ac:dyDescent="0.2">
      <c r="A1123" s="2">
        <v>45332</v>
      </c>
      <c r="B1123" s="3">
        <f t="shared" si="53"/>
        <v>2024</v>
      </c>
      <c r="C1123" t="str">
        <f t="shared" si="51"/>
        <v>2023-2024</v>
      </c>
      <c r="D1123" t="s">
        <v>147</v>
      </c>
      <c r="E1123" t="s">
        <v>116</v>
      </c>
      <c r="F1123" t="str">
        <f t="shared" si="52"/>
        <v>Western Australia</v>
      </c>
      <c r="G1123" t="s">
        <v>48</v>
      </c>
      <c r="H1123">
        <v>6725</v>
      </c>
      <c r="I1123" t="s">
        <v>11</v>
      </c>
      <c r="J1123" t="s">
        <v>77</v>
      </c>
      <c r="K1123" t="s">
        <v>154</v>
      </c>
      <c r="L1123" t="s">
        <v>14</v>
      </c>
      <c r="M1123" s="5">
        <v>39.97</v>
      </c>
    </row>
    <row r="1124" spans="1:13" x14ac:dyDescent="0.2">
      <c r="A1124" s="2">
        <v>45318</v>
      </c>
      <c r="B1124" s="3">
        <f t="shared" si="53"/>
        <v>2024</v>
      </c>
      <c r="C1124" t="str">
        <f t="shared" si="51"/>
        <v>2023-2024</v>
      </c>
      <c r="D1124" t="s">
        <v>148</v>
      </c>
      <c r="E1124" t="s">
        <v>74</v>
      </c>
      <c r="F1124" t="str">
        <f t="shared" si="52"/>
        <v>South Australia</v>
      </c>
      <c r="G1124" t="s">
        <v>32</v>
      </c>
      <c r="H1124">
        <v>5043</v>
      </c>
      <c r="I1124" t="s">
        <v>11</v>
      </c>
      <c r="J1124" t="s">
        <v>33</v>
      </c>
      <c r="K1124" t="s">
        <v>153</v>
      </c>
      <c r="L1124" t="s">
        <v>16</v>
      </c>
      <c r="M1124" s="5">
        <v>39.97</v>
      </c>
    </row>
    <row r="1125" spans="1:13" x14ac:dyDescent="0.2">
      <c r="A1125" s="2">
        <v>45545</v>
      </c>
      <c r="B1125" s="3">
        <f t="shared" si="53"/>
        <v>2025</v>
      </c>
      <c r="C1125" t="str">
        <f t="shared" si="51"/>
        <v>2024-2025</v>
      </c>
      <c r="D1125" t="s">
        <v>147</v>
      </c>
      <c r="E1125" t="s">
        <v>61</v>
      </c>
      <c r="F1125" t="str">
        <f t="shared" si="52"/>
        <v>New South Wales</v>
      </c>
      <c r="G1125" t="s">
        <v>10</v>
      </c>
      <c r="H1125">
        <v>2539</v>
      </c>
      <c r="I1125" t="s">
        <v>11</v>
      </c>
      <c r="J1125" t="s">
        <v>58</v>
      </c>
      <c r="K1125" t="s">
        <v>150</v>
      </c>
      <c r="L1125" t="s">
        <v>18</v>
      </c>
      <c r="M1125" s="5">
        <v>40</v>
      </c>
    </row>
    <row r="1126" spans="1:13" x14ac:dyDescent="0.2">
      <c r="A1126" s="2">
        <v>45530</v>
      </c>
      <c r="B1126" s="3">
        <f t="shared" si="53"/>
        <v>2025</v>
      </c>
      <c r="C1126" t="str">
        <f t="shared" si="51"/>
        <v>2024-2025</v>
      </c>
      <c r="D1126" t="s">
        <v>148</v>
      </c>
      <c r="E1126" t="s">
        <v>24</v>
      </c>
      <c r="F1126" t="str">
        <f t="shared" si="52"/>
        <v>New South Wales</v>
      </c>
      <c r="G1126" t="s">
        <v>10</v>
      </c>
      <c r="H1126">
        <v>2795</v>
      </c>
      <c r="I1126" t="s">
        <v>11</v>
      </c>
      <c r="J1126" t="s">
        <v>25</v>
      </c>
      <c r="K1126" t="s">
        <v>151</v>
      </c>
      <c r="L1126" t="s">
        <v>21</v>
      </c>
      <c r="M1126" s="5">
        <v>40.21</v>
      </c>
    </row>
    <row r="1127" spans="1:13" x14ac:dyDescent="0.2">
      <c r="A1127" s="2">
        <v>44983</v>
      </c>
      <c r="B1127" s="3">
        <f t="shared" si="53"/>
        <v>2023</v>
      </c>
      <c r="C1127" t="str">
        <f t="shared" si="51"/>
        <v>2022-2023</v>
      </c>
      <c r="D1127" t="s">
        <v>148</v>
      </c>
      <c r="E1127" t="s">
        <v>143</v>
      </c>
      <c r="F1127" t="str">
        <f t="shared" si="52"/>
        <v>New South Wales</v>
      </c>
      <c r="G1127" t="s">
        <v>10</v>
      </c>
      <c r="H1127">
        <v>2154</v>
      </c>
      <c r="I1127" t="s">
        <v>11</v>
      </c>
      <c r="J1127" t="s">
        <v>27</v>
      </c>
      <c r="K1127" t="s">
        <v>152</v>
      </c>
      <c r="L1127" t="s">
        <v>13</v>
      </c>
      <c r="M1127" s="5">
        <v>40.230000000000004</v>
      </c>
    </row>
    <row r="1128" spans="1:13" x14ac:dyDescent="0.2">
      <c r="A1128" s="2">
        <v>45484</v>
      </c>
      <c r="B1128" s="3">
        <f t="shared" si="53"/>
        <v>2025</v>
      </c>
      <c r="C1128" t="str">
        <f t="shared" si="51"/>
        <v>2024-2025</v>
      </c>
      <c r="D1128" t="s">
        <v>147</v>
      </c>
      <c r="E1128" t="s">
        <v>69</v>
      </c>
      <c r="F1128" t="str">
        <f t="shared" si="52"/>
        <v>Tasmania</v>
      </c>
      <c r="G1128" t="s">
        <v>70</v>
      </c>
      <c r="H1128">
        <v>7018</v>
      </c>
      <c r="I1128" t="s">
        <v>11</v>
      </c>
      <c r="J1128" t="s">
        <v>71</v>
      </c>
      <c r="K1128" t="s">
        <v>156</v>
      </c>
      <c r="L1128" t="s">
        <v>17</v>
      </c>
      <c r="M1128" s="5">
        <v>40.29</v>
      </c>
    </row>
    <row r="1129" spans="1:13" x14ac:dyDescent="0.2">
      <c r="A1129" s="2">
        <v>45495</v>
      </c>
      <c r="B1129" s="3">
        <f t="shared" si="53"/>
        <v>2025</v>
      </c>
      <c r="C1129" t="str">
        <f t="shared" si="51"/>
        <v>2024-2025</v>
      </c>
      <c r="D1129" t="s">
        <v>147</v>
      </c>
      <c r="E1129" t="s">
        <v>44</v>
      </c>
      <c r="F1129" t="str">
        <f t="shared" si="52"/>
        <v>Victoria</v>
      </c>
      <c r="G1129" t="s">
        <v>45</v>
      </c>
      <c r="H1129">
        <v>3066</v>
      </c>
      <c r="I1129" t="s">
        <v>11</v>
      </c>
      <c r="J1129" t="s">
        <v>46</v>
      </c>
      <c r="K1129" t="s">
        <v>149</v>
      </c>
      <c r="L1129" t="s">
        <v>15</v>
      </c>
      <c r="M1129" s="5">
        <v>40.39</v>
      </c>
    </row>
    <row r="1130" spans="1:13" x14ac:dyDescent="0.2">
      <c r="A1130" s="2">
        <v>45182</v>
      </c>
      <c r="B1130" s="3">
        <f t="shared" si="53"/>
        <v>2024</v>
      </c>
      <c r="C1130" t="str">
        <f t="shared" si="51"/>
        <v>2023-2024</v>
      </c>
      <c r="D1130" t="s">
        <v>147</v>
      </c>
      <c r="E1130" t="s">
        <v>133</v>
      </c>
      <c r="F1130" t="str">
        <f t="shared" si="52"/>
        <v>Queensland</v>
      </c>
      <c r="G1130" t="s">
        <v>35</v>
      </c>
      <c r="H1130">
        <v>4305</v>
      </c>
      <c r="I1130" t="s">
        <v>11</v>
      </c>
      <c r="J1130" t="s">
        <v>104</v>
      </c>
      <c r="K1130" t="s">
        <v>156</v>
      </c>
      <c r="L1130" t="s">
        <v>17</v>
      </c>
      <c r="M1130" s="5">
        <v>40.450000000000003</v>
      </c>
    </row>
    <row r="1131" spans="1:13" x14ac:dyDescent="0.2">
      <c r="A1131" s="2">
        <v>45199</v>
      </c>
      <c r="B1131" s="3">
        <f t="shared" si="53"/>
        <v>2024</v>
      </c>
      <c r="C1131" t="str">
        <f t="shared" si="51"/>
        <v>2023-2024</v>
      </c>
      <c r="D1131" t="s">
        <v>147</v>
      </c>
      <c r="E1131" t="s">
        <v>44</v>
      </c>
      <c r="F1131" t="str">
        <f t="shared" si="52"/>
        <v>Victoria</v>
      </c>
      <c r="G1131" t="s">
        <v>45</v>
      </c>
      <c r="H1131">
        <v>3066</v>
      </c>
      <c r="I1131" t="s">
        <v>11</v>
      </c>
      <c r="J1131" t="s">
        <v>46</v>
      </c>
      <c r="K1131" t="s">
        <v>19</v>
      </c>
      <c r="L1131" t="s">
        <v>23</v>
      </c>
      <c r="M1131" s="5">
        <v>40.729999999999997</v>
      </c>
    </row>
    <row r="1132" spans="1:13" x14ac:dyDescent="0.2">
      <c r="A1132" s="2">
        <v>45480</v>
      </c>
      <c r="B1132" s="3">
        <f t="shared" si="53"/>
        <v>2025</v>
      </c>
      <c r="C1132" t="str">
        <f t="shared" si="51"/>
        <v>2024-2025</v>
      </c>
      <c r="D1132" t="s">
        <v>147</v>
      </c>
      <c r="E1132" t="s">
        <v>124</v>
      </c>
      <c r="F1132" t="str">
        <f t="shared" si="52"/>
        <v>New South Wales</v>
      </c>
      <c r="G1132" t="s">
        <v>10</v>
      </c>
      <c r="H1132">
        <v>2015</v>
      </c>
      <c r="I1132" t="s">
        <v>11</v>
      </c>
      <c r="J1132" t="s">
        <v>12</v>
      </c>
      <c r="K1132" t="s">
        <v>149</v>
      </c>
      <c r="L1132" t="s">
        <v>15</v>
      </c>
      <c r="M1132" s="5">
        <v>40.79</v>
      </c>
    </row>
    <row r="1133" spans="1:13" x14ac:dyDescent="0.2">
      <c r="A1133" s="2">
        <v>45561</v>
      </c>
      <c r="B1133" s="3">
        <f t="shared" si="53"/>
        <v>2025</v>
      </c>
      <c r="C1133" t="str">
        <f t="shared" si="51"/>
        <v>2024-2025</v>
      </c>
      <c r="D1133" t="s">
        <v>147</v>
      </c>
      <c r="E1133" t="s">
        <v>135</v>
      </c>
      <c r="F1133" t="str">
        <f t="shared" si="52"/>
        <v>Victoria</v>
      </c>
      <c r="G1133" t="s">
        <v>45</v>
      </c>
      <c r="H1133">
        <v>3550</v>
      </c>
      <c r="I1133" t="s">
        <v>11</v>
      </c>
      <c r="J1133" t="s">
        <v>60</v>
      </c>
      <c r="K1133" t="s">
        <v>149</v>
      </c>
      <c r="L1133" t="s">
        <v>15</v>
      </c>
      <c r="M1133" s="5">
        <v>40.950000000000003</v>
      </c>
    </row>
    <row r="1134" spans="1:13" x14ac:dyDescent="0.2">
      <c r="A1134" s="2">
        <v>45292</v>
      </c>
      <c r="B1134" s="3">
        <f t="shared" si="53"/>
        <v>2024</v>
      </c>
      <c r="C1134" t="str">
        <f t="shared" si="51"/>
        <v>2023-2024</v>
      </c>
      <c r="D1134" t="s">
        <v>147</v>
      </c>
      <c r="E1134" t="s">
        <v>89</v>
      </c>
      <c r="F1134" t="str">
        <f t="shared" si="52"/>
        <v>Queensland</v>
      </c>
      <c r="G1134" t="s">
        <v>35</v>
      </c>
      <c r="H1134">
        <v>4655</v>
      </c>
      <c r="I1134" t="s">
        <v>11</v>
      </c>
      <c r="J1134" t="s">
        <v>51</v>
      </c>
      <c r="K1134" t="s">
        <v>154</v>
      </c>
      <c r="L1134" t="s">
        <v>14</v>
      </c>
      <c r="M1134" s="5">
        <v>40.980000000000004</v>
      </c>
    </row>
    <row r="1135" spans="1:13" x14ac:dyDescent="0.2">
      <c r="A1135" s="2">
        <v>45619</v>
      </c>
      <c r="B1135" s="3">
        <f t="shared" si="53"/>
        <v>2025</v>
      </c>
      <c r="C1135" t="str">
        <f t="shared" si="51"/>
        <v>2024-2025</v>
      </c>
      <c r="D1135" t="s">
        <v>148</v>
      </c>
      <c r="E1135" t="s">
        <v>122</v>
      </c>
      <c r="F1135" t="str">
        <f t="shared" si="52"/>
        <v>New South Wales</v>
      </c>
      <c r="G1135" t="s">
        <v>10</v>
      </c>
      <c r="H1135">
        <v>2650</v>
      </c>
      <c r="I1135" t="s">
        <v>11</v>
      </c>
      <c r="J1135" t="s">
        <v>25</v>
      </c>
      <c r="K1135" t="s">
        <v>150</v>
      </c>
      <c r="L1135" t="s">
        <v>18</v>
      </c>
      <c r="M1135" s="5">
        <v>41.48</v>
      </c>
    </row>
    <row r="1136" spans="1:13" x14ac:dyDescent="0.2">
      <c r="A1136" s="2">
        <v>45428</v>
      </c>
      <c r="B1136" s="3">
        <f t="shared" si="53"/>
        <v>2024</v>
      </c>
      <c r="C1136" t="str">
        <f t="shared" si="51"/>
        <v>2023-2024</v>
      </c>
      <c r="D1136" t="s">
        <v>148</v>
      </c>
      <c r="E1136" t="s">
        <v>99</v>
      </c>
      <c r="F1136" t="str">
        <f t="shared" si="52"/>
        <v>Victoria</v>
      </c>
      <c r="G1136" t="s">
        <v>45</v>
      </c>
      <c r="H1136">
        <v>3148</v>
      </c>
      <c r="I1136" t="s">
        <v>11</v>
      </c>
      <c r="J1136" t="s">
        <v>63</v>
      </c>
      <c r="K1136" t="s">
        <v>150</v>
      </c>
      <c r="L1136" t="s">
        <v>18</v>
      </c>
      <c r="M1136" s="5">
        <v>41.64</v>
      </c>
    </row>
    <row r="1137" spans="1:13" x14ac:dyDescent="0.2">
      <c r="A1137" s="2">
        <v>45496</v>
      </c>
      <c r="B1137" s="3">
        <f t="shared" si="53"/>
        <v>2025</v>
      </c>
      <c r="C1137" t="str">
        <f t="shared" si="51"/>
        <v>2024-2025</v>
      </c>
      <c r="D1137" t="s">
        <v>148</v>
      </c>
      <c r="E1137" t="s">
        <v>145</v>
      </c>
      <c r="F1137" t="str">
        <f t="shared" si="52"/>
        <v>New South Wales</v>
      </c>
      <c r="G1137" t="s">
        <v>10</v>
      </c>
      <c r="H1137">
        <v>2101</v>
      </c>
      <c r="I1137" t="s">
        <v>11</v>
      </c>
      <c r="J1137" t="s">
        <v>27</v>
      </c>
      <c r="K1137" t="s">
        <v>149</v>
      </c>
      <c r="L1137" t="s">
        <v>15</v>
      </c>
      <c r="M1137" s="5">
        <v>41.64</v>
      </c>
    </row>
    <row r="1138" spans="1:13" x14ac:dyDescent="0.2">
      <c r="A1138" s="2">
        <v>45424</v>
      </c>
      <c r="B1138" s="3">
        <f t="shared" si="53"/>
        <v>2024</v>
      </c>
      <c r="C1138" t="str">
        <f t="shared" si="51"/>
        <v>2023-2024</v>
      </c>
      <c r="D1138" t="s">
        <v>148</v>
      </c>
      <c r="E1138" t="s">
        <v>130</v>
      </c>
      <c r="F1138" t="str">
        <f t="shared" si="52"/>
        <v>South Australia</v>
      </c>
      <c r="G1138" t="s">
        <v>32</v>
      </c>
      <c r="H1138">
        <v>5290</v>
      </c>
      <c r="I1138" t="s">
        <v>11</v>
      </c>
      <c r="J1138" t="s">
        <v>38</v>
      </c>
      <c r="K1138" t="s">
        <v>152</v>
      </c>
      <c r="L1138" t="s">
        <v>13</v>
      </c>
      <c r="M1138" s="5">
        <v>41.75</v>
      </c>
    </row>
    <row r="1139" spans="1:13" x14ac:dyDescent="0.2">
      <c r="A1139" s="2">
        <v>45492</v>
      </c>
      <c r="B1139" s="3">
        <f t="shared" si="53"/>
        <v>2025</v>
      </c>
      <c r="C1139" t="str">
        <f t="shared" si="51"/>
        <v>2024-2025</v>
      </c>
      <c r="D1139" t="s">
        <v>147</v>
      </c>
      <c r="E1139" t="s">
        <v>132</v>
      </c>
      <c r="F1139" t="str">
        <f t="shared" si="52"/>
        <v>New South Wales</v>
      </c>
      <c r="G1139" t="s">
        <v>10</v>
      </c>
      <c r="H1139">
        <v>2800</v>
      </c>
      <c r="I1139" t="s">
        <v>11</v>
      </c>
      <c r="J1139" t="s">
        <v>25</v>
      </c>
      <c r="K1139" t="s">
        <v>154</v>
      </c>
      <c r="L1139" t="s">
        <v>14</v>
      </c>
      <c r="M1139" s="5">
        <v>41.870000000000005</v>
      </c>
    </row>
    <row r="1140" spans="1:13" x14ac:dyDescent="0.2">
      <c r="A1140" s="2">
        <v>45024</v>
      </c>
      <c r="B1140" s="3">
        <f t="shared" si="53"/>
        <v>2023</v>
      </c>
      <c r="C1140" t="str">
        <f t="shared" si="51"/>
        <v>2022-2023</v>
      </c>
      <c r="D1140" t="s">
        <v>148</v>
      </c>
      <c r="E1140" t="s">
        <v>95</v>
      </c>
      <c r="F1140" t="str">
        <f t="shared" si="52"/>
        <v>Victoria</v>
      </c>
      <c r="G1140" t="s">
        <v>45</v>
      </c>
      <c r="H1140">
        <v>3931</v>
      </c>
      <c r="I1140" t="s">
        <v>11</v>
      </c>
      <c r="J1140" t="s">
        <v>55</v>
      </c>
      <c r="K1140" t="s">
        <v>155</v>
      </c>
      <c r="L1140" t="s">
        <v>20</v>
      </c>
      <c r="M1140" s="5">
        <v>41.88</v>
      </c>
    </row>
    <row r="1141" spans="1:13" x14ac:dyDescent="0.2">
      <c r="A1141" s="2">
        <v>45009</v>
      </c>
      <c r="B1141" s="3">
        <f t="shared" si="53"/>
        <v>2023</v>
      </c>
      <c r="C1141" t="str">
        <f t="shared" si="51"/>
        <v>2022-2023</v>
      </c>
      <c r="D1141" t="s">
        <v>147</v>
      </c>
      <c r="E1141" t="s">
        <v>69</v>
      </c>
      <c r="F1141" t="str">
        <f t="shared" si="52"/>
        <v>Tasmania</v>
      </c>
      <c r="G1141" t="s">
        <v>70</v>
      </c>
      <c r="H1141">
        <v>7018</v>
      </c>
      <c r="I1141" t="s">
        <v>11</v>
      </c>
      <c r="J1141" t="s">
        <v>71</v>
      </c>
      <c r="K1141" t="s">
        <v>150</v>
      </c>
      <c r="L1141" t="s">
        <v>18</v>
      </c>
      <c r="M1141" s="5">
        <v>41.92</v>
      </c>
    </row>
    <row r="1142" spans="1:13" x14ac:dyDescent="0.2">
      <c r="A1142" s="2">
        <v>45482</v>
      </c>
      <c r="B1142" s="3">
        <f t="shared" si="53"/>
        <v>2025</v>
      </c>
      <c r="C1142" t="str">
        <f t="shared" si="51"/>
        <v>2024-2025</v>
      </c>
      <c r="D1142" t="s">
        <v>147</v>
      </c>
      <c r="E1142" t="s">
        <v>86</v>
      </c>
      <c r="F1142" t="str">
        <f t="shared" si="52"/>
        <v>New South Wales</v>
      </c>
      <c r="G1142" t="s">
        <v>10</v>
      </c>
      <c r="H1142">
        <v>2064</v>
      </c>
      <c r="I1142" t="s">
        <v>11</v>
      </c>
      <c r="J1142" t="s">
        <v>12</v>
      </c>
      <c r="K1142" t="s">
        <v>153</v>
      </c>
      <c r="L1142" t="s">
        <v>16</v>
      </c>
      <c r="M1142" s="5">
        <v>41.93</v>
      </c>
    </row>
    <row r="1143" spans="1:13" x14ac:dyDescent="0.2">
      <c r="A1143" s="2">
        <v>45568</v>
      </c>
      <c r="B1143" s="3">
        <f t="shared" si="53"/>
        <v>2025</v>
      </c>
      <c r="C1143" t="str">
        <f t="shared" si="51"/>
        <v>2024-2025</v>
      </c>
      <c r="D1143" t="s">
        <v>148</v>
      </c>
      <c r="E1143" t="s">
        <v>100</v>
      </c>
      <c r="F1143" t="str">
        <f t="shared" si="52"/>
        <v>Western Australia</v>
      </c>
      <c r="G1143" t="s">
        <v>48</v>
      </c>
      <c r="H1143">
        <v>6021</v>
      </c>
      <c r="I1143" t="s">
        <v>11</v>
      </c>
      <c r="J1143" t="s">
        <v>49</v>
      </c>
      <c r="K1143" t="s">
        <v>153</v>
      </c>
      <c r="L1143" t="s">
        <v>16</v>
      </c>
      <c r="M1143" s="5">
        <v>41.93</v>
      </c>
    </row>
    <row r="1144" spans="1:13" x14ac:dyDescent="0.2">
      <c r="A1144" s="2">
        <v>45069</v>
      </c>
      <c r="B1144" s="3">
        <f t="shared" si="53"/>
        <v>2023</v>
      </c>
      <c r="C1144" t="str">
        <f t="shared" si="51"/>
        <v>2022-2023</v>
      </c>
      <c r="D1144" t="s">
        <v>147</v>
      </c>
      <c r="E1144" t="s">
        <v>146</v>
      </c>
      <c r="F1144" t="str">
        <f t="shared" si="52"/>
        <v>Victoria</v>
      </c>
      <c r="G1144" t="s">
        <v>45</v>
      </c>
      <c r="H1144">
        <v>3353</v>
      </c>
      <c r="I1144" t="s">
        <v>11</v>
      </c>
      <c r="J1144" t="s">
        <v>60</v>
      </c>
      <c r="K1144" t="s">
        <v>155</v>
      </c>
      <c r="L1144" t="s">
        <v>20</v>
      </c>
      <c r="M1144" s="5">
        <v>41.93</v>
      </c>
    </row>
    <row r="1145" spans="1:13" x14ac:dyDescent="0.2">
      <c r="A1145" s="2">
        <v>45403</v>
      </c>
      <c r="B1145" s="3">
        <f t="shared" si="53"/>
        <v>2024</v>
      </c>
      <c r="C1145" t="str">
        <f t="shared" si="51"/>
        <v>2023-2024</v>
      </c>
      <c r="D1145" t="s">
        <v>147</v>
      </c>
      <c r="E1145" t="s">
        <v>73</v>
      </c>
      <c r="F1145" t="str">
        <f t="shared" si="52"/>
        <v>Victoria</v>
      </c>
      <c r="G1145" t="s">
        <v>45</v>
      </c>
      <c r="H1145">
        <v>3136</v>
      </c>
      <c r="I1145" t="s">
        <v>11</v>
      </c>
      <c r="J1145" t="s">
        <v>63</v>
      </c>
      <c r="K1145" t="s">
        <v>149</v>
      </c>
      <c r="L1145" t="s">
        <v>15</v>
      </c>
      <c r="M1145" s="5">
        <v>41.93</v>
      </c>
    </row>
    <row r="1146" spans="1:13" x14ac:dyDescent="0.2">
      <c r="A1146" s="2">
        <v>45204</v>
      </c>
      <c r="B1146" s="3">
        <f t="shared" si="53"/>
        <v>2024</v>
      </c>
      <c r="C1146" t="str">
        <f t="shared" si="51"/>
        <v>2023-2024</v>
      </c>
      <c r="D1146" t="s">
        <v>147</v>
      </c>
      <c r="E1146" t="s">
        <v>28</v>
      </c>
      <c r="F1146" t="str">
        <f t="shared" si="52"/>
        <v>Northern Territory</v>
      </c>
      <c r="G1146" t="s">
        <v>29</v>
      </c>
      <c r="H1146">
        <v>800</v>
      </c>
      <c r="I1146" t="s">
        <v>11</v>
      </c>
      <c r="J1146" t="s">
        <v>30</v>
      </c>
      <c r="K1146" t="s">
        <v>19</v>
      </c>
      <c r="L1146" t="s">
        <v>23</v>
      </c>
      <c r="M1146" s="5">
        <v>41.93</v>
      </c>
    </row>
    <row r="1147" spans="1:13" x14ac:dyDescent="0.2">
      <c r="A1147" s="2">
        <v>45205</v>
      </c>
      <c r="B1147" s="3">
        <f t="shared" si="53"/>
        <v>2024</v>
      </c>
      <c r="C1147" t="str">
        <f t="shared" si="51"/>
        <v>2023-2024</v>
      </c>
      <c r="D1147" t="s">
        <v>147</v>
      </c>
      <c r="E1147" t="s">
        <v>64</v>
      </c>
      <c r="F1147" t="str">
        <f t="shared" si="52"/>
        <v>Victoria</v>
      </c>
      <c r="G1147" t="s">
        <v>45</v>
      </c>
      <c r="H1147">
        <v>3199</v>
      </c>
      <c r="I1147" t="s">
        <v>11</v>
      </c>
      <c r="J1147" t="s">
        <v>63</v>
      </c>
      <c r="K1147" t="s">
        <v>19</v>
      </c>
      <c r="L1147" t="s">
        <v>23</v>
      </c>
      <c r="M1147" s="5">
        <v>41.93</v>
      </c>
    </row>
    <row r="1148" spans="1:13" x14ac:dyDescent="0.2">
      <c r="A1148" s="2">
        <v>45029</v>
      </c>
      <c r="B1148" s="3">
        <f t="shared" si="53"/>
        <v>2023</v>
      </c>
      <c r="C1148" t="str">
        <f t="shared" si="51"/>
        <v>2022-2023</v>
      </c>
      <c r="D1148" t="s">
        <v>147</v>
      </c>
      <c r="E1148" t="s">
        <v>128</v>
      </c>
      <c r="F1148" t="str">
        <f t="shared" si="52"/>
        <v>Western Australia</v>
      </c>
      <c r="G1148" t="s">
        <v>48</v>
      </c>
      <c r="H1148">
        <v>6027</v>
      </c>
      <c r="I1148" t="s">
        <v>11</v>
      </c>
      <c r="J1148" t="s">
        <v>49</v>
      </c>
      <c r="K1148" t="s">
        <v>156</v>
      </c>
      <c r="L1148" t="s">
        <v>17</v>
      </c>
      <c r="M1148" s="5">
        <v>41.93</v>
      </c>
    </row>
    <row r="1149" spans="1:13" x14ac:dyDescent="0.2">
      <c r="A1149" s="2">
        <v>44938</v>
      </c>
      <c r="B1149" s="3">
        <f t="shared" si="53"/>
        <v>2023</v>
      </c>
      <c r="C1149" t="str">
        <f t="shared" si="51"/>
        <v>2022-2023</v>
      </c>
      <c r="D1149" t="s">
        <v>148</v>
      </c>
      <c r="E1149" t="s">
        <v>47</v>
      </c>
      <c r="F1149" t="str">
        <f t="shared" si="52"/>
        <v>Western Australia</v>
      </c>
      <c r="G1149" t="s">
        <v>48</v>
      </c>
      <c r="H1149">
        <v>6030</v>
      </c>
      <c r="I1149" t="s">
        <v>11</v>
      </c>
      <c r="J1149" t="s">
        <v>49</v>
      </c>
      <c r="K1149" t="s">
        <v>153</v>
      </c>
      <c r="L1149" t="s">
        <v>16</v>
      </c>
      <c r="M1149" s="5">
        <v>41.93</v>
      </c>
    </row>
    <row r="1150" spans="1:13" x14ac:dyDescent="0.2">
      <c r="A1150" s="2">
        <v>45302</v>
      </c>
      <c r="B1150" s="3">
        <f t="shared" si="53"/>
        <v>2024</v>
      </c>
      <c r="C1150" t="str">
        <f t="shared" si="51"/>
        <v>2023-2024</v>
      </c>
      <c r="D1150" t="s">
        <v>148</v>
      </c>
      <c r="E1150" t="s">
        <v>130</v>
      </c>
      <c r="F1150" t="str">
        <f t="shared" si="52"/>
        <v>South Australia</v>
      </c>
      <c r="G1150" t="s">
        <v>32</v>
      </c>
      <c r="H1150">
        <v>5290</v>
      </c>
      <c r="I1150" t="s">
        <v>11</v>
      </c>
      <c r="J1150" t="s">
        <v>38</v>
      </c>
      <c r="K1150" t="s">
        <v>156</v>
      </c>
      <c r="L1150" t="s">
        <v>17</v>
      </c>
      <c r="M1150" s="5">
        <v>41.93</v>
      </c>
    </row>
    <row r="1151" spans="1:13" x14ac:dyDescent="0.2">
      <c r="A1151" s="2">
        <v>45258</v>
      </c>
      <c r="B1151" s="3">
        <f t="shared" si="53"/>
        <v>2024</v>
      </c>
      <c r="C1151" t="str">
        <f t="shared" si="51"/>
        <v>2023-2024</v>
      </c>
      <c r="D1151" t="s">
        <v>147</v>
      </c>
      <c r="E1151" t="s">
        <v>136</v>
      </c>
      <c r="F1151" t="str">
        <f t="shared" si="52"/>
        <v>Victoria</v>
      </c>
      <c r="G1151" t="s">
        <v>45</v>
      </c>
      <c r="H1151">
        <v>3175</v>
      </c>
      <c r="I1151" t="s">
        <v>11</v>
      </c>
      <c r="J1151" t="s">
        <v>63</v>
      </c>
      <c r="K1151" t="s">
        <v>150</v>
      </c>
      <c r="L1151" t="s">
        <v>18</v>
      </c>
      <c r="M1151" s="5">
        <v>41.96</v>
      </c>
    </row>
    <row r="1152" spans="1:13" x14ac:dyDescent="0.2">
      <c r="A1152" s="2">
        <v>45136</v>
      </c>
      <c r="B1152" s="3">
        <f t="shared" si="53"/>
        <v>2024</v>
      </c>
      <c r="C1152" t="str">
        <f t="shared" si="51"/>
        <v>2023-2024</v>
      </c>
      <c r="D1152" t="s">
        <v>147</v>
      </c>
      <c r="E1152" t="s">
        <v>57</v>
      </c>
      <c r="F1152" t="str">
        <f t="shared" si="52"/>
        <v>New South Wales</v>
      </c>
      <c r="G1152" t="s">
        <v>10</v>
      </c>
      <c r="H1152">
        <v>2560</v>
      </c>
      <c r="I1152" t="s">
        <v>11</v>
      </c>
      <c r="J1152" t="s">
        <v>58</v>
      </c>
      <c r="K1152" t="s">
        <v>152</v>
      </c>
      <c r="L1152" t="s">
        <v>13</v>
      </c>
      <c r="M1152" s="5">
        <v>41.97</v>
      </c>
    </row>
    <row r="1153" spans="1:13" x14ac:dyDescent="0.2">
      <c r="A1153" s="2">
        <v>45357</v>
      </c>
      <c r="B1153" s="3">
        <f t="shared" si="53"/>
        <v>2024</v>
      </c>
      <c r="C1153" t="str">
        <f t="shared" si="51"/>
        <v>2023-2024</v>
      </c>
      <c r="D1153" t="s">
        <v>147</v>
      </c>
      <c r="E1153" t="s">
        <v>93</v>
      </c>
      <c r="F1153" t="str">
        <f t="shared" si="52"/>
        <v>Western Australia</v>
      </c>
      <c r="G1153" t="s">
        <v>48</v>
      </c>
      <c r="H1153">
        <v>6112</v>
      </c>
      <c r="I1153" t="s">
        <v>11</v>
      </c>
      <c r="J1153" t="s">
        <v>94</v>
      </c>
      <c r="K1153" t="s">
        <v>154</v>
      </c>
      <c r="L1153" t="s">
        <v>14</v>
      </c>
      <c r="M1153" s="5">
        <v>42</v>
      </c>
    </row>
    <row r="1154" spans="1:13" x14ac:dyDescent="0.2">
      <c r="A1154" s="2">
        <v>45415</v>
      </c>
      <c r="B1154" s="3">
        <f t="shared" si="53"/>
        <v>2024</v>
      </c>
      <c r="C1154" t="str">
        <f t="shared" ref="C1154:C1217" si="54">IF(MONTH(A1154) &gt;= 7, YEAR(A1154) &amp; "-" &amp; YEAR(A1154) + 1, YEAR(A1154) - 1 &amp; "-" &amp; YEAR(A1154))</f>
        <v>2023-2024</v>
      </c>
      <c r="D1154" t="s">
        <v>147</v>
      </c>
      <c r="E1154" t="s">
        <v>64</v>
      </c>
      <c r="F1154" t="str">
        <f t="shared" ref="F1154:F1217" si="55">IF(G1154="WA","Western Australia",
IF(G1154="NSW","New South Wales",
IF(G1154="QLD","Queensland",
IF(G1154="VIC","Victoria",
IF(G1154="TAS","Tasmania",
IF(G1154="SA","South Australia",
IF(G1154="NT","Northern Territory",
IF(G1154="ACT","Australian Capital Territory",G1154))))))))</f>
        <v>Victoria</v>
      </c>
      <c r="G1154" t="s">
        <v>45</v>
      </c>
      <c r="H1154">
        <v>3199</v>
      </c>
      <c r="I1154" t="s">
        <v>11</v>
      </c>
      <c r="J1154" t="s">
        <v>63</v>
      </c>
      <c r="K1154" t="s">
        <v>149</v>
      </c>
      <c r="L1154" t="s">
        <v>15</v>
      </c>
      <c r="M1154" s="5">
        <v>42.17</v>
      </c>
    </row>
    <row r="1155" spans="1:13" x14ac:dyDescent="0.2">
      <c r="A1155" s="2">
        <v>45624</v>
      </c>
      <c r="B1155" s="3">
        <f t="shared" ref="B1155:B1218" si="56">IF(MONTH(A1155)&gt;=7,YEAR(A1155)+1,YEAR(A1155))</f>
        <v>2025</v>
      </c>
      <c r="C1155" t="str">
        <f t="shared" si="54"/>
        <v>2024-2025</v>
      </c>
      <c r="D1155" t="s">
        <v>147</v>
      </c>
      <c r="E1155" t="s">
        <v>87</v>
      </c>
      <c r="F1155" t="str">
        <f t="shared" si="55"/>
        <v>New South Wales</v>
      </c>
      <c r="G1155" t="s">
        <v>10</v>
      </c>
      <c r="H1155">
        <v>2790</v>
      </c>
      <c r="I1155" t="s">
        <v>11</v>
      </c>
      <c r="J1155" t="s">
        <v>25</v>
      </c>
      <c r="K1155" t="s">
        <v>152</v>
      </c>
      <c r="L1155" t="s">
        <v>13</v>
      </c>
      <c r="M1155" s="5">
        <v>42.65</v>
      </c>
    </row>
    <row r="1156" spans="1:13" x14ac:dyDescent="0.2">
      <c r="A1156" s="2">
        <v>45382</v>
      </c>
      <c r="B1156" s="3">
        <f t="shared" si="56"/>
        <v>2024</v>
      </c>
      <c r="C1156" t="str">
        <f t="shared" si="54"/>
        <v>2023-2024</v>
      </c>
      <c r="D1156" t="s">
        <v>147</v>
      </c>
      <c r="E1156" t="s">
        <v>113</v>
      </c>
      <c r="F1156" t="str">
        <f t="shared" si="55"/>
        <v>Queensland</v>
      </c>
      <c r="G1156" t="s">
        <v>35</v>
      </c>
      <c r="H1156">
        <v>4215</v>
      </c>
      <c r="I1156" t="s">
        <v>11</v>
      </c>
      <c r="J1156" t="s">
        <v>104</v>
      </c>
      <c r="K1156" t="s">
        <v>157</v>
      </c>
      <c r="L1156" t="s">
        <v>22</v>
      </c>
      <c r="M1156" s="5">
        <v>42.79</v>
      </c>
    </row>
    <row r="1157" spans="1:13" x14ac:dyDescent="0.2">
      <c r="A1157" s="2">
        <v>45606</v>
      </c>
      <c r="B1157" s="3">
        <f t="shared" si="56"/>
        <v>2025</v>
      </c>
      <c r="C1157" t="str">
        <f t="shared" si="54"/>
        <v>2024-2025</v>
      </c>
      <c r="D1157" t="s">
        <v>147</v>
      </c>
      <c r="E1157" t="s">
        <v>73</v>
      </c>
      <c r="F1157" t="str">
        <f t="shared" si="55"/>
        <v>Victoria</v>
      </c>
      <c r="G1157" t="s">
        <v>45</v>
      </c>
      <c r="H1157">
        <v>3136</v>
      </c>
      <c r="I1157" t="s">
        <v>11</v>
      </c>
      <c r="J1157" t="s">
        <v>63</v>
      </c>
      <c r="K1157" t="s">
        <v>156</v>
      </c>
      <c r="L1157" t="s">
        <v>17</v>
      </c>
      <c r="M1157" s="5">
        <v>42.92</v>
      </c>
    </row>
    <row r="1158" spans="1:13" x14ac:dyDescent="0.2">
      <c r="A1158" s="2">
        <v>45006</v>
      </c>
      <c r="B1158" s="3">
        <f t="shared" si="56"/>
        <v>2023</v>
      </c>
      <c r="C1158" t="str">
        <f t="shared" si="54"/>
        <v>2022-2023</v>
      </c>
      <c r="D1158" t="s">
        <v>147</v>
      </c>
      <c r="E1158" t="s">
        <v>105</v>
      </c>
      <c r="F1158" t="str">
        <f t="shared" si="55"/>
        <v>Victoria</v>
      </c>
      <c r="G1158" t="s">
        <v>45</v>
      </c>
      <c r="H1158">
        <v>3500</v>
      </c>
      <c r="I1158" t="s">
        <v>11</v>
      </c>
      <c r="J1158" t="s">
        <v>60</v>
      </c>
      <c r="K1158" t="s">
        <v>155</v>
      </c>
      <c r="L1158" t="s">
        <v>20</v>
      </c>
      <c r="M1158" s="5">
        <v>42.92</v>
      </c>
    </row>
    <row r="1159" spans="1:13" x14ac:dyDescent="0.2">
      <c r="A1159" s="2">
        <v>45159</v>
      </c>
      <c r="B1159" s="3">
        <f t="shared" si="56"/>
        <v>2024</v>
      </c>
      <c r="C1159" t="str">
        <f t="shared" si="54"/>
        <v>2023-2024</v>
      </c>
      <c r="D1159" t="s">
        <v>147</v>
      </c>
      <c r="E1159" t="s">
        <v>76</v>
      </c>
      <c r="F1159" t="str">
        <f t="shared" si="55"/>
        <v>Western Australia</v>
      </c>
      <c r="G1159" t="s">
        <v>48</v>
      </c>
      <c r="H1159">
        <v>6450</v>
      </c>
      <c r="I1159" t="s">
        <v>11</v>
      </c>
      <c r="J1159" t="s">
        <v>77</v>
      </c>
      <c r="K1159" t="s">
        <v>19</v>
      </c>
      <c r="L1159" t="s">
        <v>23</v>
      </c>
      <c r="M1159" s="5">
        <v>42.93</v>
      </c>
    </row>
    <row r="1160" spans="1:13" x14ac:dyDescent="0.2">
      <c r="A1160" s="2">
        <v>45443</v>
      </c>
      <c r="B1160" s="3">
        <f t="shared" si="56"/>
        <v>2024</v>
      </c>
      <c r="C1160" t="str">
        <f t="shared" si="54"/>
        <v>2023-2024</v>
      </c>
      <c r="D1160" t="s">
        <v>148</v>
      </c>
      <c r="E1160" t="s">
        <v>102</v>
      </c>
      <c r="F1160" t="str">
        <f t="shared" si="55"/>
        <v>Queensland</v>
      </c>
      <c r="G1160" t="s">
        <v>35</v>
      </c>
      <c r="H1160">
        <v>4870</v>
      </c>
      <c r="I1160" t="s">
        <v>11</v>
      </c>
      <c r="J1160" t="s">
        <v>36</v>
      </c>
      <c r="K1160" t="s">
        <v>154</v>
      </c>
      <c r="L1160" t="s">
        <v>14</v>
      </c>
      <c r="M1160" s="5">
        <v>42.96</v>
      </c>
    </row>
    <row r="1161" spans="1:13" x14ac:dyDescent="0.2">
      <c r="A1161" s="2">
        <v>45144</v>
      </c>
      <c r="B1161" s="3">
        <f t="shared" si="56"/>
        <v>2024</v>
      </c>
      <c r="C1161" t="str">
        <f t="shared" si="54"/>
        <v>2023-2024</v>
      </c>
      <c r="D1161" t="s">
        <v>147</v>
      </c>
      <c r="E1161" t="s">
        <v>127</v>
      </c>
      <c r="F1161" t="str">
        <f t="shared" si="55"/>
        <v>New South Wales</v>
      </c>
      <c r="G1161" t="s">
        <v>10</v>
      </c>
      <c r="H1161">
        <v>2131</v>
      </c>
      <c r="I1161" t="s">
        <v>11</v>
      </c>
      <c r="J1161" t="s">
        <v>27</v>
      </c>
      <c r="K1161" t="s">
        <v>154</v>
      </c>
      <c r="L1161" t="s">
        <v>14</v>
      </c>
      <c r="M1161" s="5">
        <v>42.98</v>
      </c>
    </row>
    <row r="1162" spans="1:13" x14ac:dyDescent="0.2">
      <c r="A1162" s="2">
        <v>45014</v>
      </c>
      <c r="B1162" s="3">
        <f t="shared" si="56"/>
        <v>2023</v>
      </c>
      <c r="C1162" t="str">
        <f t="shared" si="54"/>
        <v>2022-2023</v>
      </c>
      <c r="D1162" t="s">
        <v>147</v>
      </c>
      <c r="E1162" t="s">
        <v>74</v>
      </c>
      <c r="F1162" t="str">
        <f t="shared" si="55"/>
        <v>South Australia</v>
      </c>
      <c r="G1162" t="s">
        <v>32</v>
      </c>
      <c r="H1162">
        <v>5043</v>
      </c>
      <c r="I1162" t="s">
        <v>11</v>
      </c>
      <c r="J1162" t="s">
        <v>33</v>
      </c>
      <c r="K1162" t="s">
        <v>154</v>
      </c>
      <c r="L1162" t="s">
        <v>14</v>
      </c>
      <c r="M1162" s="5">
        <v>43</v>
      </c>
    </row>
    <row r="1163" spans="1:13" x14ac:dyDescent="0.2">
      <c r="A1163" s="2">
        <v>45141</v>
      </c>
      <c r="B1163" s="3">
        <f t="shared" si="56"/>
        <v>2024</v>
      </c>
      <c r="C1163" t="str">
        <f t="shared" si="54"/>
        <v>2023-2024</v>
      </c>
      <c r="D1163" t="s">
        <v>147</v>
      </c>
      <c r="E1163" t="s">
        <v>109</v>
      </c>
      <c r="F1163" t="str">
        <f t="shared" si="55"/>
        <v>New South Wales</v>
      </c>
      <c r="G1163" t="s">
        <v>10</v>
      </c>
      <c r="H1163">
        <v>2480</v>
      </c>
      <c r="I1163" t="s">
        <v>11</v>
      </c>
      <c r="J1163" t="s">
        <v>68</v>
      </c>
      <c r="K1163" t="s">
        <v>151</v>
      </c>
      <c r="L1163" t="s">
        <v>21</v>
      </c>
      <c r="M1163" s="5">
        <v>43.13</v>
      </c>
    </row>
    <row r="1164" spans="1:13" x14ac:dyDescent="0.2">
      <c r="A1164" s="2">
        <v>45626</v>
      </c>
      <c r="B1164" s="3">
        <f t="shared" si="56"/>
        <v>2025</v>
      </c>
      <c r="C1164" t="str">
        <f t="shared" si="54"/>
        <v>2024-2025</v>
      </c>
      <c r="D1164" t="s">
        <v>147</v>
      </c>
      <c r="E1164" t="s">
        <v>9</v>
      </c>
      <c r="F1164" t="str">
        <f t="shared" si="55"/>
        <v>New South Wales</v>
      </c>
      <c r="G1164" t="s">
        <v>10</v>
      </c>
      <c r="H1164">
        <v>2067</v>
      </c>
      <c r="I1164" t="s">
        <v>11</v>
      </c>
      <c r="J1164" t="s">
        <v>12</v>
      </c>
      <c r="K1164" t="s">
        <v>157</v>
      </c>
      <c r="L1164" t="s">
        <v>22</v>
      </c>
      <c r="M1164" s="5">
        <v>43.28</v>
      </c>
    </row>
    <row r="1165" spans="1:13" x14ac:dyDescent="0.2">
      <c r="A1165" s="2">
        <v>45554</v>
      </c>
      <c r="B1165" s="3">
        <f t="shared" si="56"/>
        <v>2025</v>
      </c>
      <c r="C1165" t="str">
        <f t="shared" si="54"/>
        <v>2024-2025</v>
      </c>
      <c r="D1165" t="s">
        <v>147</v>
      </c>
      <c r="E1165" t="s">
        <v>125</v>
      </c>
      <c r="F1165" t="str">
        <f t="shared" si="55"/>
        <v>Victoria</v>
      </c>
      <c r="G1165" t="s">
        <v>45</v>
      </c>
      <c r="H1165">
        <v>3400</v>
      </c>
      <c r="I1165" t="s">
        <v>11</v>
      </c>
      <c r="J1165" t="s">
        <v>60</v>
      </c>
      <c r="K1165" t="s">
        <v>152</v>
      </c>
      <c r="L1165" t="s">
        <v>13</v>
      </c>
      <c r="M1165" s="5">
        <v>43.47</v>
      </c>
    </row>
    <row r="1166" spans="1:13" x14ac:dyDescent="0.2">
      <c r="A1166" s="2">
        <v>45022</v>
      </c>
      <c r="B1166" s="3">
        <f t="shared" si="56"/>
        <v>2023</v>
      </c>
      <c r="C1166" t="str">
        <f t="shared" si="54"/>
        <v>2022-2023</v>
      </c>
      <c r="D1166" t="s">
        <v>147</v>
      </c>
      <c r="E1166" t="s">
        <v>136</v>
      </c>
      <c r="F1166" t="str">
        <f t="shared" si="55"/>
        <v>Victoria</v>
      </c>
      <c r="G1166" t="s">
        <v>45</v>
      </c>
      <c r="H1166">
        <v>3175</v>
      </c>
      <c r="I1166" t="s">
        <v>11</v>
      </c>
      <c r="J1166" t="s">
        <v>63</v>
      </c>
      <c r="K1166" t="s">
        <v>157</v>
      </c>
      <c r="L1166" t="s">
        <v>22</v>
      </c>
      <c r="M1166" s="5">
        <v>43.56</v>
      </c>
    </row>
    <row r="1167" spans="1:13" x14ac:dyDescent="0.2">
      <c r="A1167" s="2">
        <v>45384</v>
      </c>
      <c r="B1167" s="3">
        <f t="shared" si="56"/>
        <v>2024</v>
      </c>
      <c r="C1167" t="str">
        <f t="shared" si="54"/>
        <v>2023-2024</v>
      </c>
      <c r="D1167" t="s">
        <v>147</v>
      </c>
      <c r="E1167" t="s">
        <v>73</v>
      </c>
      <c r="F1167" t="str">
        <f t="shared" si="55"/>
        <v>Victoria</v>
      </c>
      <c r="G1167" t="s">
        <v>45</v>
      </c>
      <c r="H1167">
        <v>3136</v>
      </c>
      <c r="I1167" t="s">
        <v>11</v>
      </c>
      <c r="J1167" t="s">
        <v>63</v>
      </c>
      <c r="K1167" t="s">
        <v>155</v>
      </c>
      <c r="L1167" t="s">
        <v>20</v>
      </c>
      <c r="M1167" s="5">
        <v>43.58</v>
      </c>
    </row>
    <row r="1168" spans="1:13" x14ac:dyDescent="0.2">
      <c r="A1168" s="2">
        <v>45270</v>
      </c>
      <c r="B1168" s="3">
        <f t="shared" si="56"/>
        <v>2024</v>
      </c>
      <c r="C1168" t="str">
        <f t="shared" si="54"/>
        <v>2023-2024</v>
      </c>
      <c r="D1168" t="s">
        <v>147</v>
      </c>
      <c r="E1168" t="s">
        <v>9</v>
      </c>
      <c r="F1168" t="str">
        <f t="shared" si="55"/>
        <v>New South Wales</v>
      </c>
      <c r="G1168" t="s">
        <v>10</v>
      </c>
      <c r="H1168">
        <v>2067</v>
      </c>
      <c r="I1168" t="s">
        <v>11</v>
      </c>
      <c r="J1168" t="s">
        <v>12</v>
      </c>
      <c r="K1168" t="s">
        <v>19</v>
      </c>
      <c r="L1168" t="s">
        <v>23</v>
      </c>
      <c r="M1168" s="5">
        <v>43.64</v>
      </c>
    </row>
    <row r="1169" spans="1:13" x14ac:dyDescent="0.2">
      <c r="A1169" s="2">
        <v>44993</v>
      </c>
      <c r="B1169" s="3">
        <f t="shared" si="56"/>
        <v>2023</v>
      </c>
      <c r="C1169" t="str">
        <f t="shared" si="54"/>
        <v>2022-2023</v>
      </c>
      <c r="D1169" t="s">
        <v>148</v>
      </c>
      <c r="E1169" t="s">
        <v>109</v>
      </c>
      <c r="F1169" t="str">
        <f t="shared" si="55"/>
        <v>New South Wales</v>
      </c>
      <c r="G1169" t="s">
        <v>10</v>
      </c>
      <c r="H1169">
        <v>2480</v>
      </c>
      <c r="I1169" t="s">
        <v>11</v>
      </c>
      <c r="J1169" t="s">
        <v>68</v>
      </c>
      <c r="K1169" t="s">
        <v>149</v>
      </c>
      <c r="L1169" t="s">
        <v>15</v>
      </c>
      <c r="M1169" s="5">
        <v>43.75</v>
      </c>
    </row>
    <row r="1170" spans="1:13" x14ac:dyDescent="0.2">
      <c r="A1170" s="2">
        <v>45590</v>
      </c>
      <c r="B1170" s="3">
        <f t="shared" si="56"/>
        <v>2025</v>
      </c>
      <c r="C1170" t="str">
        <f t="shared" si="54"/>
        <v>2024-2025</v>
      </c>
      <c r="D1170" t="s">
        <v>147</v>
      </c>
      <c r="E1170" t="s">
        <v>72</v>
      </c>
      <c r="F1170" t="str">
        <f t="shared" si="55"/>
        <v>Western Australia</v>
      </c>
      <c r="G1170" t="s">
        <v>48</v>
      </c>
      <c r="H1170">
        <v>6010</v>
      </c>
      <c r="I1170" t="s">
        <v>11</v>
      </c>
      <c r="J1170" t="s">
        <v>49</v>
      </c>
      <c r="K1170" t="s">
        <v>155</v>
      </c>
      <c r="L1170" t="s">
        <v>20</v>
      </c>
      <c r="M1170" s="5">
        <v>43.89</v>
      </c>
    </row>
    <row r="1171" spans="1:13" x14ac:dyDescent="0.2">
      <c r="A1171" s="2">
        <v>45028</v>
      </c>
      <c r="B1171" s="3">
        <f t="shared" si="56"/>
        <v>2023</v>
      </c>
      <c r="C1171" t="str">
        <f t="shared" si="54"/>
        <v>2022-2023</v>
      </c>
      <c r="D1171" t="s">
        <v>147</v>
      </c>
      <c r="E1171" t="s">
        <v>87</v>
      </c>
      <c r="F1171" t="str">
        <f t="shared" si="55"/>
        <v>New South Wales</v>
      </c>
      <c r="G1171" t="s">
        <v>10</v>
      </c>
      <c r="H1171">
        <v>2790</v>
      </c>
      <c r="I1171" t="s">
        <v>11</v>
      </c>
      <c r="J1171" t="s">
        <v>25</v>
      </c>
      <c r="K1171" t="s">
        <v>155</v>
      </c>
      <c r="L1171" t="s">
        <v>20</v>
      </c>
      <c r="M1171" s="5">
        <v>43.89</v>
      </c>
    </row>
    <row r="1172" spans="1:13" x14ac:dyDescent="0.2">
      <c r="A1172" s="2">
        <v>45067</v>
      </c>
      <c r="B1172" s="3">
        <f t="shared" si="56"/>
        <v>2023</v>
      </c>
      <c r="C1172" t="str">
        <f t="shared" si="54"/>
        <v>2022-2023</v>
      </c>
      <c r="D1172" t="s">
        <v>147</v>
      </c>
      <c r="E1172" t="s">
        <v>126</v>
      </c>
      <c r="F1172" t="str">
        <f t="shared" si="55"/>
        <v>Queensland</v>
      </c>
      <c r="G1172" t="s">
        <v>35</v>
      </c>
      <c r="H1172">
        <v>4551</v>
      </c>
      <c r="I1172" t="s">
        <v>11</v>
      </c>
      <c r="J1172" t="s">
        <v>120</v>
      </c>
      <c r="K1172" t="s">
        <v>156</v>
      </c>
      <c r="L1172" t="s">
        <v>17</v>
      </c>
      <c r="M1172" s="5">
        <v>43.900000000000006</v>
      </c>
    </row>
    <row r="1173" spans="1:13" x14ac:dyDescent="0.2">
      <c r="A1173" s="2">
        <v>45449</v>
      </c>
      <c r="B1173" s="3">
        <f t="shared" si="56"/>
        <v>2024</v>
      </c>
      <c r="C1173" t="str">
        <f t="shared" si="54"/>
        <v>2023-2024</v>
      </c>
      <c r="D1173" t="s">
        <v>148</v>
      </c>
      <c r="E1173" t="s">
        <v>112</v>
      </c>
      <c r="F1173" t="str">
        <f t="shared" si="55"/>
        <v>Victoria</v>
      </c>
      <c r="G1173" t="s">
        <v>45</v>
      </c>
      <c r="H1173">
        <v>3076</v>
      </c>
      <c r="I1173" t="s">
        <v>11</v>
      </c>
      <c r="J1173" t="s">
        <v>46</v>
      </c>
      <c r="K1173" t="s">
        <v>156</v>
      </c>
      <c r="L1173" t="s">
        <v>17</v>
      </c>
      <c r="M1173" s="5">
        <v>43.900000000000006</v>
      </c>
    </row>
    <row r="1174" spans="1:13" x14ac:dyDescent="0.2">
      <c r="A1174" s="2">
        <v>45113</v>
      </c>
      <c r="B1174" s="3">
        <f t="shared" si="56"/>
        <v>2024</v>
      </c>
      <c r="C1174" t="str">
        <f t="shared" si="54"/>
        <v>2023-2024</v>
      </c>
      <c r="D1174" t="s">
        <v>147</v>
      </c>
      <c r="E1174" t="s">
        <v>54</v>
      </c>
      <c r="F1174" t="str">
        <f t="shared" si="55"/>
        <v>Victoria</v>
      </c>
      <c r="G1174" t="s">
        <v>45</v>
      </c>
      <c r="H1174">
        <v>3977</v>
      </c>
      <c r="I1174" t="s">
        <v>11</v>
      </c>
      <c r="J1174" t="s">
        <v>55</v>
      </c>
      <c r="K1174" t="s">
        <v>156</v>
      </c>
      <c r="L1174" t="s">
        <v>17</v>
      </c>
      <c r="M1174" s="5">
        <v>43.92</v>
      </c>
    </row>
    <row r="1175" spans="1:13" x14ac:dyDescent="0.2">
      <c r="A1175" s="2">
        <v>45640</v>
      </c>
      <c r="B1175" s="3">
        <f t="shared" si="56"/>
        <v>2025</v>
      </c>
      <c r="C1175" t="str">
        <f t="shared" si="54"/>
        <v>2024-2025</v>
      </c>
      <c r="D1175" t="s">
        <v>147</v>
      </c>
      <c r="E1175" t="s">
        <v>135</v>
      </c>
      <c r="F1175" t="str">
        <f t="shared" si="55"/>
        <v>Victoria</v>
      </c>
      <c r="G1175" t="s">
        <v>45</v>
      </c>
      <c r="H1175">
        <v>3550</v>
      </c>
      <c r="I1175" t="s">
        <v>11</v>
      </c>
      <c r="J1175" t="s">
        <v>60</v>
      </c>
      <c r="K1175" t="s">
        <v>155</v>
      </c>
      <c r="L1175" t="s">
        <v>20</v>
      </c>
      <c r="M1175" s="5">
        <v>43.95</v>
      </c>
    </row>
    <row r="1176" spans="1:13" x14ac:dyDescent="0.2">
      <c r="A1176" s="2">
        <v>45349</v>
      </c>
      <c r="B1176" s="3">
        <f t="shared" si="56"/>
        <v>2024</v>
      </c>
      <c r="C1176" t="str">
        <f t="shared" si="54"/>
        <v>2023-2024</v>
      </c>
      <c r="D1176" t="s">
        <v>148</v>
      </c>
      <c r="E1176" t="s">
        <v>123</v>
      </c>
      <c r="F1176" t="str">
        <f t="shared" si="55"/>
        <v>Western Australia</v>
      </c>
      <c r="G1176" t="s">
        <v>48</v>
      </c>
      <c r="H1176">
        <v>6109</v>
      </c>
      <c r="I1176" t="s">
        <v>11</v>
      </c>
      <c r="J1176" t="s">
        <v>94</v>
      </c>
      <c r="K1176" t="s">
        <v>154</v>
      </c>
      <c r="L1176" t="s">
        <v>14</v>
      </c>
      <c r="M1176" s="5">
        <v>43.96</v>
      </c>
    </row>
    <row r="1177" spans="1:13" x14ac:dyDescent="0.2">
      <c r="A1177" s="2">
        <v>45485</v>
      </c>
      <c r="B1177" s="3">
        <f t="shared" si="56"/>
        <v>2025</v>
      </c>
      <c r="C1177" t="str">
        <f t="shared" si="54"/>
        <v>2024-2025</v>
      </c>
      <c r="D1177" t="s">
        <v>147</v>
      </c>
      <c r="E1177" t="s">
        <v>127</v>
      </c>
      <c r="F1177" t="str">
        <f t="shared" si="55"/>
        <v>New South Wales</v>
      </c>
      <c r="G1177" t="s">
        <v>10</v>
      </c>
      <c r="H1177">
        <v>2131</v>
      </c>
      <c r="I1177" t="s">
        <v>11</v>
      </c>
      <c r="J1177" t="s">
        <v>27</v>
      </c>
      <c r="K1177" t="s">
        <v>152</v>
      </c>
      <c r="L1177" t="s">
        <v>13</v>
      </c>
      <c r="M1177" s="5">
        <v>43.97</v>
      </c>
    </row>
    <row r="1178" spans="1:13" x14ac:dyDescent="0.2">
      <c r="A1178" s="2">
        <v>45306</v>
      </c>
      <c r="B1178" s="3">
        <f t="shared" si="56"/>
        <v>2024</v>
      </c>
      <c r="C1178" t="str">
        <f t="shared" si="54"/>
        <v>2023-2024</v>
      </c>
      <c r="D1178" t="s">
        <v>147</v>
      </c>
      <c r="E1178" t="s">
        <v>98</v>
      </c>
      <c r="F1178" t="str">
        <f t="shared" si="55"/>
        <v>Victoria</v>
      </c>
      <c r="G1178" t="s">
        <v>45</v>
      </c>
      <c r="H1178">
        <v>3429</v>
      </c>
      <c r="I1178" t="s">
        <v>11</v>
      </c>
      <c r="J1178" t="s">
        <v>60</v>
      </c>
      <c r="K1178" t="s">
        <v>152</v>
      </c>
      <c r="L1178" t="s">
        <v>13</v>
      </c>
      <c r="M1178" s="5">
        <v>43.97</v>
      </c>
    </row>
    <row r="1179" spans="1:13" x14ac:dyDescent="0.2">
      <c r="A1179" s="2">
        <v>45183</v>
      </c>
      <c r="B1179" s="3">
        <f t="shared" si="56"/>
        <v>2024</v>
      </c>
      <c r="C1179" t="str">
        <f t="shared" si="54"/>
        <v>2023-2024</v>
      </c>
      <c r="D1179" t="s">
        <v>147</v>
      </c>
      <c r="E1179" t="s">
        <v>130</v>
      </c>
      <c r="F1179" t="str">
        <f t="shared" si="55"/>
        <v>South Australia</v>
      </c>
      <c r="G1179" t="s">
        <v>32</v>
      </c>
      <c r="H1179">
        <v>5290</v>
      </c>
      <c r="I1179" t="s">
        <v>11</v>
      </c>
      <c r="J1179" t="s">
        <v>38</v>
      </c>
      <c r="K1179" t="s">
        <v>154</v>
      </c>
      <c r="L1179" t="s">
        <v>14</v>
      </c>
      <c r="M1179" s="5">
        <v>44</v>
      </c>
    </row>
    <row r="1180" spans="1:13" x14ac:dyDescent="0.2">
      <c r="A1180" s="2">
        <v>45204</v>
      </c>
      <c r="B1180" s="3">
        <f t="shared" si="56"/>
        <v>2024</v>
      </c>
      <c r="C1180" t="str">
        <f t="shared" si="54"/>
        <v>2023-2024</v>
      </c>
      <c r="D1180" t="s">
        <v>148</v>
      </c>
      <c r="E1180" t="s">
        <v>81</v>
      </c>
      <c r="F1180" t="str">
        <f t="shared" si="55"/>
        <v>New South Wales</v>
      </c>
      <c r="G1180" t="s">
        <v>10</v>
      </c>
      <c r="H1180">
        <v>2485</v>
      </c>
      <c r="I1180" t="s">
        <v>11</v>
      </c>
      <c r="J1180" t="s">
        <v>68</v>
      </c>
      <c r="K1180" t="s">
        <v>19</v>
      </c>
      <c r="L1180" t="s">
        <v>23</v>
      </c>
      <c r="M1180" s="5">
        <v>44.33</v>
      </c>
    </row>
    <row r="1181" spans="1:13" x14ac:dyDescent="0.2">
      <c r="A1181" s="2">
        <v>44970</v>
      </c>
      <c r="B1181" s="3">
        <f t="shared" si="56"/>
        <v>2023</v>
      </c>
      <c r="C1181" t="str">
        <f t="shared" si="54"/>
        <v>2022-2023</v>
      </c>
      <c r="D1181" t="s">
        <v>148</v>
      </c>
      <c r="E1181" t="s">
        <v>42</v>
      </c>
      <c r="F1181" t="str">
        <f t="shared" si="55"/>
        <v>Queensland</v>
      </c>
      <c r="G1181" t="s">
        <v>35</v>
      </c>
      <c r="H1181">
        <v>4053</v>
      </c>
      <c r="I1181" t="s">
        <v>11</v>
      </c>
      <c r="J1181" t="s">
        <v>43</v>
      </c>
      <c r="K1181" t="s">
        <v>157</v>
      </c>
      <c r="L1181" t="s">
        <v>22</v>
      </c>
      <c r="M1181" s="5">
        <v>44.38</v>
      </c>
    </row>
    <row r="1182" spans="1:13" x14ac:dyDescent="0.2">
      <c r="A1182" s="2">
        <v>45521</v>
      </c>
      <c r="B1182" s="3">
        <f t="shared" si="56"/>
        <v>2025</v>
      </c>
      <c r="C1182" t="str">
        <f t="shared" si="54"/>
        <v>2024-2025</v>
      </c>
      <c r="D1182" t="s">
        <v>148</v>
      </c>
      <c r="E1182" t="s">
        <v>50</v>
      </c>
      <c r="F1182" t="str">
        <f t="shared" si="55"/>
        <v>Queensland</v>
      </c>
      <c r="G1182" t="s">
        <v>35</v>
      </c>
      <c r="H1182">
        <v>4703</v>
      </c>
      <c r="I1182" t="s">
        <v>11</v>
      </c>
      <c r="J1182" t="s">
        <v>51</v>
      </c>
      <c r="K1182" t="s">
        <v>150</v>
      </c>
      <c r="L1182" t="s">
        <v>18</v>
      </c>
      <c r="M1182" s="5">
        <v>44.42</v>
      </c>
    </row>
    <row r="1183" spans="1:13" x14ac:dyDescent="0.2">
      <c r="A1183" s="2">
        <v>45150</v>
      </c>
      <c r="B1183" s="3">
        <f t="shared" si="56"/>
        <v>2024</v>
      </c>
      <c r="C1183" t="str">
        <f t="shared" si="54"/>
        <v>2023-2024</v>
      </c>
      <c r="D1183" t="s">
        <v>147</v>
      </c>
      <c r="E1183" t="s">
        <v>85</v>
      </c>
      <c r="F1183" t="str">
        <f t="shared" si="55"/>
        <v>Queensland</v>
      </c>
      <c r="G1183" t="s">
        <v>35</v>
      </c>
      <c r="H1183">
        <v>4883</v>
      </c>
      <c r="I1183" t="s">
        <v>11</v>
      </c>
      <c r="J1183" t="s">
        <v>36</v>
      </c>
      <c r="K1183" t="s">
        <v>152</v>
      </c>
      <c r="L1183" t="s">
        <v>13</v>
      </c>
      <c r="M1183" s="5">
        <v>44.47</v>
      </c>
    </row>
    <row r="1184" spans="1:13" x14ac:dyDescent="0.2">
      <c r="A1184" s="2">
        <v>45390</v>
      </c>
      <c r="B1184" s="3">
        <f t="shared" si="56"/>
        <v>2024</v>
      </c>
      <c r="C1184" t="str">
        <f t="shared" si="54"/>
        <v>2023-2024</v>
      </c>
      <c r="D1184" t="s">
        <v>148</v>
      </c>
      <c r="E1184" t="s">
        <v>62</v>
      </c>
      <c r="F1184" t="str">
        <f t="shared" si="55"/>
        <v>Victoria</v>
      </c>
      <c r="G1184" t="s">
        <v>45</v>
      </c>
      <c r="H1184">
        <v>3134</v>
      </c>
      <c r="I1184" t="s">
        <v>11</v>
      </c>
      <c r="J1184" t="s">
        <v>63</v>
      </c>
      <c r="K1184" t="s">
        <v>154</v>
      </c>
      <c r="L1184" t="s">
        <v>14</v>
      </c>
      <c r="M1184" s="5">
        <v>44.47</v>
      </c>
    </row>
    <row r="1185" spans="1:13" x14ac:dyDescent="0.2">
      <c r="A1185" s="2">
        <v>45401</v>
      </c>
      <c r="B1185" s="3">
        <f t="shared" si="56"/>
        <v>2024</v>
      </c>
      <c r="C1185" t="str">
        <f t="shared" si="54"/>
        <v>2023-2024</v>
      </c>
      <c r="D1185" t="s">
        <v>147</v>
      </c>
      <c r="E1185" t="s">
        <v>135</v>
      </c>
      <c r="F1185" t="str">
        <f t="shared" si="55"/>
        <v>Victoria</v>
      </c>
      <c r="G1185" t="s">
        <v>45</v>
      </c>
      <c r="H1185">
        <v>3550</v>
      </c>
      <c r="I1185" t="s">
        <v>11</v>
      </c>
      <c r="J1185" t="s">
        <v>60</v>
      </c>
      <c r="K1185" t="s">
        <v>153</v>
      </c>
      <c r="L1185" t="s">
        <v>16</v>
      </c>
      <c r="M1185" s="5">
        <v>44.5</v>
      </c>
    </row>
    <row r="1186" spans="1:13" x14ac:dyDescent="0.2">
      <c r="A1186" s="2">
        <v>45114</v>
      </c>
      <c r="B1186" s="3">
        <f t="shared" si="56"/>
        <v>2024</v>
      </c>
      <c r="C1186" t="str">
        <f t="shared" si="54"/>
        <v>2023-2024</v>
      </c>
      <c r="D1186" t="s">
        <v>147</v>
      </c>
      <c r="E1186" t="s">
        <v>53</v>
      </c>
      <c r="F1186" t="str">
        <f t="shared" si="55"/>
        <v>South Australia</v>
      </c>
      <c r="G1186" t="s">
        <v>32</v>
      </c>
      <c r="H1186">
        <v>5082</v>
      </c>
      <c r="I1186" t="s">
        <v>11</v>
      </c>
      <c r="J1186" t="s">
        <v>33</v>
      </c>
      <c r="K1186" t="s">
        <v>150</v>
      </c>
      <c r="L1186" t="s">
        <v>18</v>
      </c>
      <c r="M1186" s="5">
        <v>44.5</v>
      </c>
    </row>
    <row r="1187" spans="1:13" x14ac:dyDescent="0.2">
      <c r="A1187" s="2">
        <v>45381</v>
      </c>
      <c r="B1187" s="3">
        <f t="shared" si="56"/>
        <v>2024</v>
      </c>
      <c r="C1187" t="str">
        <f t="shared" si="54"/>
        <v>2023-2024</v>
      </c>
      <c r="D1187" t="s">
        <v>147</v>
      </c>
      <c r="E1187" t="s">
        <v>113</v>
      </c>
      <c r="F1187" t="str">
        <f t="shared" si="55"/>
        <v>Queensland</v>
      </c>
      <c r="G1187" t="s">
        <v>35</v>
      </c>
      <c r="H1187">
        <v>4215</v>
      </c>
      <c r="I1187" t="s">
        <v>11</v>
      </c>
      <c r="J1187" t="s">
        <v>104</v>
      </c>
      <c r="K1187" t="s">
        <v>154</v>
      </c>
      <c r="L1187" t="s">
        <v>14</v>
      </c>
      <c r="M1187" s="5">
        <v>44.53</v>
      </c>
    </row>
    <row r="1188" spans="1:13" x14ac:dyDescent="0.2">
      <c r="A1188" s="2">
        <v>45463</v>
      </c>
      <c r="B1188" s="3">
        <f t="shared" si="56"/>
        <v>2024</v>
      </c>
      <c r="C1188" t="str">
        <f t="shared" si="54"/>
        <v>2023-2024</v>
      </c>
      <c r="D1188" t="s">
        <v>147</v>
      </c>
      <c r="E1188" t="s">
        <v>40</v>
      </c>
      <c r="F1188" t="str">
        <f t="shared" si="55"/>
        <v>New South Wales</v>
      </c>
      <c r="G1188" t="s">
        <v>10</v>
      </c>
      <c r="H1188">
        <v>2116</v>
      </c>
      <c r="I1188" t="s">
        <v>11</v>
      </c>
      <c r="J1188" t="s">
        <v>27</v>
      </c>
      <c r="K1188" t="s">
        <v>157</v>
      </c>
      <c r="L1188" t="s">
        <v>22</v>
      </c>
      <c r="M1188" s="5">
        <v>44.599999999999994</v>
      </c>
    </row>
    <row r="1189" spans="1:13" x14ac:dyDescent="0.2">
      <c r="A1189" s="2">
        <v>45462</v>
      </c>
      <c r="B1189" s="3">
        <f t="shared" si="56"/>
        <v>2024</v>
      </c>
      <c r="C1189" t="str">
        <f t="shared" si="54"/>
        <v>2023-2024</v>
      </c>
      <c r="D1189" t="s">
        <v>147</v>
      </c>
      <c r="E1189" t="s">
        <v>76</v>
      </c>
      <c r="F1189" t="str">
        <f t="shared" si="55"/>
        <v>Western Australia</v>
      </c>
      <c r="G1189" t="s">
        <v>48</v>
      </c>
      <c r="H1189">
        <v>6450</v>
      </c>
      <c r="I1189" t="s">
        <v>11</v>
      </c>
      <c r="J1189" t="s">
        <v>77</v>
      </c>
      <c r="K1189" t="s">
        <v>153</v>
      </c>
      <c r="L1189" t="s">
        <v>16</v>
      </c>
      <c r="M1189" s="5">
        <v>44.67</v>
      </c>
    </row>
    <row r="1190" spans="1:13" x14ac:dyDescent="0.2">
      <c r="A1190" s="2">
        <v>45016</v>
      </c>
      <c r="B1190" s="3">
        <f t="shared" si="56"/>
        <v>2023</v>
      </c>
      <c r="C1190" t="str">
        <f t="shared" si="54"/>
        <v>2022-2023</v>
      </c>
      <c r="D1190" t="s">
        <v>147</v>
      </c>
      <c r="E1190" t="s">
        <v>28</v>
      </c>
      <c r="F1190" t="str">
        <f t="shared" si="55"/>
        <v>Northern Territory</v>
      </c>
      <c r="G1190" t="s">
        <v>29</v>
      </c>
      <c r="H1190">
        <v>800</v>
      </c>
      <c r="I1190" t="s">
        <v>11</v>
      </c>
      <c r="J1190" t="s">
        <v>30</v>
      </c>
      <c r="K1190" t="s">
        <v>157</v>
      </c>
      <c r="L1190" t="s">
        <v>22</v>
      </c>
      <c r="M1190" s="5">
        <v>44.820000000000007</v>
      </c>
    </row>
    <row r="1191" spans="1:13" x14ac:dyDescent="0.2">
      <c r="A1191" s="2">
        <v>44954</v>
      </c>
      <c r="B1191" s="3">
        <f t="shared" si="56"/>
        <v>2023</v>
      </c>
      <c r="C1191" t="str">
        <f t="shared" si="54"/>
        <v>2022-2023</v>
      </c>
      <c r="D1191" t="s">
        <v>148</v>
      </c>
      <c r="E1191" t="s">
        <v>42</v>
      </c>
      <c r="F1191" t="str">
        <f t="shared" si="55"/>
        <v>Queensland</v>
      </c>
      <c r="G1191" t="s">
        <v>35</v>
      </c>
      <c r="H1191">
        <v>4053</v>
      </c>
      <c r="I1191" t="s">
        <v>11</v>
      </c>
      <c r="J1191" t="s">
        <v>43</v>
      </c>
      <c r="K1191" t="s">
        <v>155</v>
      </c>
      <c r="L1191" t="s">
        <v>20</v>
      </c>
      <c r="M1191" s="5">
        <v>44.84</v>
      </c>
    </row>
    <row r="1192" spans="1:13" x14ac:dyDescent="0.2">
      <c r="A1192" s="2">
        <v>45444</v>
      </c>
      <c r="B1192" s="3">
        <f t="shared" si="56"/>
        <v>2024</v>
      </c>
      <c r="C1192" t="str">
        <f t="shared" si="54"/>
        <v>2023-2024</v>
      </c>
      <c r="D1192" t="s">
        <v>147</v>
      </c>
      <c r="E1192" t="s">
        <v>134</v>
      </c>
      <c r="F1192" t="str">
        <f t="shared" si="55"/>
        <v>Queensland</v>
      </c>
      <c r="G1192" t="s">
        <v>35</v>
      </c>
      <c r="H1192">
        <v>4825</v>
      </c>
      <c r="I1192" t="s">
        <v>11</v>
      </c>
      <c r="J1192" t="s">
        <v>36</v>
      </c>
      <c r="K1192" t="s">
        <v>156</v>
      </c>
      <c r="L1192" t="s">
        <v>17</v>
      </c>
      <c r="M1192" s="5">
        <v>44.87</v>
      </c>
    </row>
    <row r="1193" spans="1:13" x14ac:dyDescent="0.2">
      <c r="A1193" s="2">
        <v>45519</v>
      </c>
      <c r="B1193" s="3">
        <f t="shared" si="56"/>
        <v>2025</v>
      </c>
      <c r="C1193" t="str">
        <f t="shared" si="54"/>
        <v>2024-2025</v>
      </c>
      <c r="D1193" t="s">
        <v>147</v>
      </c>
      <c r="E1193" t="s">
        <v>137</v>
      </c>
      <c r="F1193" t="str">
        <f t="shared" si="55"/>
        <v>New South Wales</v>
      </c>
      <c r="G1193" t="s">
        <v>10</v>
      </c>
      <c r="H1193">
        <v>2031</v>
      </c>
      <c r="I1193" t="s">
        <v>11</v>
      </c>
      <c r="J1193" t="s">
        <v>12</v>
      </c>
      <c r="K1193" t="s">
        <v>154</v>
      </c>
      <c r="L1193" t="s">
        <v>14</v>
      </c>
      <c r="M1193" s="5">
        <v>44.9</v>
      </c>
    </row>
    <row r="1194" spans="1:13" x14ac:dyDescent="0.2">
      <c r="A1194" s="2">
        <v>45402</v>
      </c>
      <c r="B1194" s="3">
        <f t="shared" si="56"/>
        <v>2024</v>
      </c>
      <c r="C1194" t="str">
        <f t="shared" si="54"/>
        <v>2023-2024</v>
      </c>
      <c r="D1194" t="s">
        <v>147</v>
      </c>
      <c r="E1194" t="s">
        <v>34</v>
      </c>
      <c r="F1194" t="str">
        <f t="shared" si="55"/>
        <v>Queensland</v>
      </c>
      <c r="G1194" t="s">
        <v>35</v>
      </c>
      <c r="H1194">
        <v>4802</v>
      </c>
      <c r="I1194" t="s">
        <v>11</v>
      </c>
      <c r="J1194" t="s">
        <v>36</v>
      </c>
      <c r="K1194" t="s">
        <v>151</v>
      </c>
      <c r="L1194" t="s">
        <v>21</v>
      </c>
      <c r="M1194" s="5">
        <v>44.91</v>
      </c>
    </row>
    <row r="1195" spans="1:13" x14ac:dyDescent="0.2">
      <c r="A1195" s="2">
        <v>44941</v>
      </c>
      <c r="B1195" s="3">
        <f t="shared" si="56"/>
        <v>2023</v>
      </c>
      <c r="C1195" t="str">
        <f t="shared" si="54"/>
        <v>2022-2023</v>
      </c>
      <c r="D1195" t="s">
        <v>147</v>
      </c>
      <c r="E1195" t="s">
        <v>26</v>
      </c>
      <c r="F1195" t="str">
        <f t="shared" si="55"/>
        <v>New South Wales</v>
      </c>
      <c r="G1195" t="s">
        <v>10</v>
      </c>
      <c r="H1195">
        <v>2141</v>
      </c>
      <c r="I1195" t="s">
        <v>11</v>
      </c>
      <c r="J1195" t="s">
        <v>27</v>
      </c>
      <c r="K1195" t="s">
        <v>156</v>
      </c>
      <c r="L1195" t="s">
        <v>17</v>
      </c>
      <c r="M1195" s="5">
        <v>44.91</v>
      </c>
    </row>
    <row r="1196" spans="1:13" x14ac:dyDescent="0.2">
      <c r="A1196" s="2">
        <v>45482</v>
      </c>
      <c r="B1196" s="3">
        <f t="shared" si="56"/>
        <v>2025</v>
      </c>
      <c r="C1196" t="str">
        <f t="shared" si="54"/>
        <v>2024-2025</v>
      </c>
      <c r="D1196" t="s">
        <v>147</v>
      </c>
      <c r="E1196" t="s">
        <v>139</v>
      </c>
      <c r="F1196" t="str">
        <f t="shared" si="55"/>
        <v>New South Wales</v>
      </c>
      <c r="G1196" t="s">
        <v>10</v>
      </c>
      <c r="H1196">
        <v>2020</v>
      </c>
      <c r="I1196" t="s">
        <v>11</v>
      </c>
      <c r="J1196" t="s">
        <v>12</v>
      </c>
      <c r="K1196" t="s">
        <v>156</v>
      </c>
      <c r="L1196" t="s">
        <v>17</v>
      </c>
      <c r="M1196" s="5">
        <v>44.91</v>
      </c>
    </row>
    <row r="1197" spans="1:13" x14ac:dyDescent="0.2">
      <c r="A1197" s="2">
        <v>45255</v>
      </c>
      <c r="B1197" s="3">
        <f t="shared" si="56"/>
        <v>2024</v>
      </c>
      <c r="C1197" t="str">
        <f t="shared" si="54"/>
        <v>2023-2024</v>
      </c>
      <c r="D1197" t="s">
        <v>147</v>
      </c>
      <c r="E1197" t="s">
        <v>75</v>
      </c>
      <c r="F1197" t="str">
        <f t="shared" si="55"/>
        <v>Victoria</v>
      </c>
      <c r="G1197" t="s">
        <v>45</v>
      </c>
      <c r="H1197">
        <v>3630</v>
      </c>
      <c r="I1197" t="s">
        <v>11</v>
      </c>
      <c r="J1197" t="s">
        <v>55</v>
      </c>
      <c r="K1197" t="s">
        <v>19</v>
      </c>
      <c r="L1197" t="s">
        <v>23</v>
      </c>
      <c r="M1197" s="5">
        <v>44.91</v>
      </c>
    </row>
    <row r="1198" spans="1:13" x14ac:dyDescent="0.2">
      <c r="A1198" s="2">
        <v>45534</v>
      </c>
      <c r="B1198" s="3">
        <f t="shared" si="56"/>
        <v>2025</v>
      </c>
      <c r="C1198" t="str">
        <f t="shared" si="54"/>
        <v>2024-2025</v>
      </c>
      <c r="D1198" t="s">
        <v>148</v>
      </c>
      <c r="E1198" t="s">
        <v>39</v>
      </c>
      <c r="F1198" t="str">
        <f t="shared" si="55"/>
        <v>South Australia</v>
      </c>
      <c r="G1198" t="s">
        <v>32</v>
      </c>
      <c r="H1198">
        <v>5343</v>
      </c>
      <c r="I1198" t="s">
        <v>11</v>
      </c>
      <c r="J1198" t="s">
        <v>38</v>
      </c>
      <c r="K1198" t="s">
        <v>152</v>
      </c>
      <c r="L1198" t="s">
        <v>13</v>
      </c>
      <c r="M1198" s="5">
        <v>44.96</v>
      </c>
    </row>
    <row r="1199" spans="1:13" x14ac:dyDescent="0.2">
      <c r="A1199" s="2">
        <v>45046</v>
      </c>
      <c r="B1199" s="3">
        <f t="shared" si="56"/>
        <v>2023</v>
      </c>
      <c r="C1199" t="str">
        <f t="shared" si="54"/>
        <v>2022-2023</v>
      </c>
      <c r="D1199" t="s">
        <v>147</v>
      </c>
      <c r="E1199" t="s">
        <v>72</v>
      </c>
      <c r="F1199" t="str">
        <f t="shared" si="55"/>
        <v>Western Australia</v>
      </c>
      <c r="G1199" t="s">
        <v>48</v>
      </c>
      <c r="H1199">
        <v>6010</v>
      </c>
      <c r="I1199" t="s">
        <v>11</v>
      </c>
      <c r="J1199" t="s">
        <v>49</v>
      </c>
      <c r="K1199" t="s">
        <v>154</v>
      </c>
      <c r="L1199" t="s">
        <v>14</v>
      </c>
      <c r="M1199" s="5">
        <v>44.97</v>
      </c>
    </row>
    <row r="1200" spans="1:13" x14ac:dyDescent="0.2">
      <c r="A1200" s="2">
        <v>45011</v>
      </c>
      <c r="B1200" s="3">
        <f t="shared" si="56"/>
        <v>2023</v>
      </c>
      <c r="C1200" t="str">
        <f t="shared" si="54"/>
        <v>2022-2023</v>
      </c>
      <c r="D1200" t="s">
        <v>148</v>
      </c>
      <c r="E1200" t="s">
        <v>47</v>
      </c>
      <c r="F1200" t="str">
        <f t="shared" si="55"/>
        <v>Western Australia</v>
      </c>
      <c r="G1200" t="s">
        <v>48</v>
      </c>
      <c r="H1200">
        <v>6030</v>
      </c>
      <c r="I1200" t="s">
        <v>11</v>
      </c>
      <c r="J1200" t="s">
        <v>49</v>
      </c>
      <c r="K1200" t="s">
        <v>153</v>
      </c>
      <c r="L1200" t="s">
        <v>16</v>
      </c>
      <c r="M1200" s="5">
        <v>44.97</v>
      </c>
    </row>
    <row r="1201" spans="1:13" x14ac:dyDescent="0.2">
      <c r="A1201" s="2">
        <v>44947</v>
      </c>
      <c r="B1201" s="3">
        <f t="shared" si="56"/>
        <v>2023</v>
      </c>
      <c r="C1201" t="str">
        <f t="shared" si="54"/>
        <v>2022-2023</v>
      </c>
      <c r="D1201" t="s">
        <v>148</v>
      </c>
      <c r="E1201" t="s">
        <v>101</v>
      </c>
      <c r="F1201" t="str">
        <f t="shared" si="55"/>
        <v>Victoria</v>
      </c>
      <c r="G1201" t="s">
        <v>45</v>
      </c>
      <c r="H1201">
        <v>3131</v>
      </c>
      <c r="I1201" t="s">
        <v>11</v>
      </c>
      <c r="J1201" t="s">
        <v>63</v>
      </c>
      <c r="K1201" t="s">
        <v>152</v>
      </c>
      <c r="L1201" t="s">
        <v>13</v>
      </c>
      <c r="M1201" s="5">
        <v>44.97</v>
      </c>
    </row>
    <row r="1202" spans="1:13" x14ac:dyDescent="0.2">
      <c r="A1202" s="2">
        <v>45462</v>
      </c>
      <c r="B1202" s="3">
        <f t="shared" si="56"/>
        <v>2024</v>
      </c>
      <c r="C1202" t="str">
        <f t="shared" si="54"/>
        <v>2023-2024</v>
      </c>
      <c r="D1202" t="s">
        <v>147</v>
      </c>
      <c r="E1202" t="s">
        <v>59</v>
      </c>
      <c r="F1202" t="str">
        <f t="shared" si="55"/>
        <v>Victoria</v>
      </c>
      <c r="G1202" t="s">
        <v>45</v>
      </c>
      <c r="H1202">
        <v>3280</v>
      </c>
      <c r="I1202" t="s">
        <v>11</v>
      </c>
      <c r="J1202" t="s">
        <v>60</v>
      </c>
      <c r="K1202" t="s">
        <v>154</v>
      </c>
      <c r="L1202" t="s">
        <v>14</v>
      </c>
      <c r="M1202" s="5">
        <v>44.97</v>
      </c>
    </row>
    <row r="1203" spans="1:13" x14ac:dyDescent="0.2">
      <c r="A1203" s="2">
        <v>45178</v>
      </c>
      <c r="B1203" s="3">
        <f t="shared" si="56"/>
        <v>2024</v>
      </c>
      <c r="C1203" t="str">
        <f t="shared" si="54"/>
        <v>2023-2024</v>
      </c>
      <c r="D1203" t="s">
        <v>147</v>
      </c>
      <c r="E1203" t="s">
        <v>124</v>
      </c>
      <c r="F1203" t="str">
        <f t="shared" si="55"/>
        <v>New South Wales</v>
      </c>
      <c r="G1203" t="s">
        <v>10</v>
      </c>
      <c r="H1203">
        <v>2015</v>
      </c>
      <c r="I1203" t="s">
        <v>11</v>
      </c>
      <c r="J1203" t="s">
        <v>12</v>
      </c>
      <c r="K1203" t="s">
        <v>154</v>
      </c>
      <c r="L1203" t="s">
        <v>14</v>
      </c>
      <c r="M1203" s="5">
        <v>45</v>
      </c>
    </row>
    <row r="1204" spans="1:13" x14ac:dyDescent="0.2">
      <c r="A1204" s="2">
        <v>45599</v>
      </c>
      <c r="B1204" s="3">
        <f t="shared" si="56"/>
        <v>2025</v>
      </c>
      <c r="C1204" t="str">
        <f t="shared" si="54"/>
        <v>2024-2025</v>
      </c>
      <c r="D1204" t="s">
        <v>147</v>
      </c>
      <c r="E1204" t="s">
        <v>95</v>
      </c>
      <c r="F1204" t="str">
        <f t="shared" si="55"/>
        <v>Victoria</v>
      </c>
      <c r="G1204" t="s">
        <v>45</v>
      </c>
      <c r="H1204">
        <v>3931</v>
      </c>
      <c r="I1204" t="s">
        <v>11</v>
      </c>
      <c r="J1204" t="s">
        <v>55</v>
      </c>
      <c r="K1204" t="s">
        <v>154</v>
      </c>
      <c r="L1204" t="s">
        <v>14</v>
      </c>
      <c r="M1204" s="5">
        <v>45</v>
      </c>
    </row>
    <row r="1205" spans="1:13" x14ac:dyDescent="0.2">
      <c r="A1205" s="2">
        <v>45554</v>
      </c>
      <c r="B1205" s="3">
        <f t="shared" si="56"/>
        <v>2025</v>
      </c>
      <c r="C1205" t="str">
        <f t="shared" si="54"/>
        <v>2024-2025</v>
      </c>
      <c r="D1205" t="s">
        <v>147</v>
      </c>
      <c r="E1205" t="s">
        <v>144</v>
      </c>
      <c r="F1205" t="str">
        <f t="shared" si="55"/>
        <v>Queensland</v>
      </c>
      <c r="G1205" t="s">
        <v>35</v>
      </c>
      <c r="H1205">
        <v>4566</v>
      </c>
      <c r="I1205" t="s">
        <v>11</v>
      </c>
      <c r="J1205" t="s">
        <v>120</v>
      </c>
      <c r="K1205" t="s">
        <v>151</v>
      </c>
      <c r="L1205" t="s">
        <v>21</v>
      </c>
      <c r="M1205" s="5">
        <v>45</v>
      </c>
    </row>
    <row r="1206" spans="1:13" x14ac:dyDescent="0.2">
      <c r="A1206" s="2">
        <v>45531</v>
      </c>
      <c r="B1206" s="3">
        <f t="shared" si="56"/>
        <v>2025</v>
      </c>
      <c r="C1206" t="str">
        <f t="shared" si="54"/>
        <v>2024-2025</v>
      </c>
      <c r="D1206" t="s">
        <v>148</v>
      </c>
      <c r="E1206" t="s">
        <v>116</v>
      </c>
      <c r="F1206" t="str">
        <f t="shared" si="55"/>
        <v>Western Australia</v>
      </c>
      <c r="G1206" t="s">
        <v>48</v>
      </c>
      <c r="H1206">
        <v>6725</v>
      </c>
      <c r="I1206" t="s">
        <v>11</v>
      </c>
      <c r="J1206" t="s">
        <v>77</v>
      </c>
      <c r="K1206" t="s">
        <v>152</v>
      </c>
      <c r="L1206" t="s">
        <v>13</v>
      </c>
      <c r="M1206" s="5">
        <v>45.15</v>
      </c>
    </row>
    <row r="1207" spans="1:13" x14ac:dyDescent="0.2">
      <c r="A1207" s="2">
        <v>45215</v>
      </c>
      <c r="B1207" s="3">
        <f t="shared" si="56"/>
        <v>2024</v>
      </c>
      <c r="C1207" t="str">
        <f t="shared" si="54"/>
        <v>2023-2024</v>
      </c>
      <c r="D1207" t="s">
        <v>147</v>
      </c>
      <c r="E1207" t="s">
        <v>61</v>
      </c>
      <c r="F1207" t="str">
        <f t="shared" si="55"/>
        <v>New South Wales</v>
      </c>
      <c r="G1207" t="s">
        <v>10</v>
      </c>
      <c r="H1207">
        <v>2539</v>
      </c>
      <c r="I1207" t="s">
        <v>11</v>
      </c>
      <c r="J1207" t="s">
        <v>58</v>
      </c>
      <c r="K1207" t="s">
        <v>152</v>
      </c>
      <c r="L1207" t="s">
        <v>13</v>
      </c>
      <c r="M1207" s="5">
        <v>45.15</v>
      </c>
    </row>
    <row r="1208" spans="1:13" x14ac:dyDescent="0.2">
      <c r="A1208" s="2">
        <v>45076</v>
      </c>
      <c r="B1208" s="3">
        <f t="shared" si="56"/>
        <v>2023</v>
      </c>
      <c r="C1208" t="str">
        <f t="shared" si="54"/>
        <v>2022-2023</v>
      </c>
      <c r="D1208" t="s">
        <v>147</v>
      </c>
      <c r="E1208" t="s">
        <v>124</v>
      </c>
      <c r="F1208" t="str">
        <f t="shared" si="55"/>
        <v>New South Wales</v>
      </c>
      <c r="G1208" t="s">
        <v>10</v>
      </c>
      <c r="H1208">
        <v>2015</v>
      </c>
      <c r="I1208" t="s">
        <v>11</v>
      </c>
      <c r="J1208" t="s">
        <v>12</v>
      </c>
      <c r="K1208" t="s">
        <v>150</v>
      </c>
      <c r="L1208" t="s">
        <v>18</v>
      </c>
      <c r="M1208" s="5">
        <v>45.46</v>
      </c>
    </row>
    <row r="1209" spans="1:13" x14ac:dyDescent="0.2">
      <c r="A1209" s="2">
        <v>45162</v>
      </c>
      <c r="B1209" s="3">
        <f t="shared" si="56"/>
        <v>2024</v>
      </c>
      <c r="C1209" t="str">
        <f t="shared" si="54"/>
        <v>2023-2024</v>
      </c>
      <c r="D1209" t="s">
        <v>147</v>
      </c>
      <c r="E1209" t="s">
        <v>142</v>
      </c>
      <c r="F1209" t="str">
        <f t="shared" si="55"/>
        <v>Australian Capital Territory</v>
      </c>
      <c r="G1209" t="s">
        <v>80</v>
      </c>
      <c r="H1209">
        <v>2609</v>
      </c>
      <c r="I1209" t="s">
        <v>11</v>
      </c>
      <c r="J1209" t="s">
        <v>58</v>
      </c>
      <c r="K1209" t="s">
        <v>154</v>
      </c>
      <c r="L1209" t="s">
        <v>14</v>
      </c>
      <c r="M1209" s="5">
        <v>45.46</v>
      </c>
    </row>
    <row r="1210" spans="1:13" x14ac:dyDescent="0.2">
      <c r="A1210" s="2">
        <v>45196</v>
      </c>
      <c r="B1210" s="3">
        <f t="shared" si="56"/>
        <v>2024</v>
      </c>
      <c r="C1210" t="str">
        <f t="shared" si="54"/>
        <v>2023-2024</v>
      </c>
      <c r="D1210" t="s">
        <v>147</v>
      </c>
      <c r="E1210" t="s">
        <v>59</v>
      </c>
      <c r="F1210" t="str">
        <f t="shared" si="55"/>
        <v>Victoria</v>
      </c>
      <c r="G1210" t="s">
        <v>45</v>
      </c>
      <c r="H1210">
        <v>3280</v>
      </c>
      <c r="I1210" t="s">
        <v>11</v>
      </c>
      <c r="J1210" t="s">
        <v>60</v>
      </c>
      <c r="K1210" t="s">
        <v>154</v>
      </c>
      <c r="L1210" t="s">
        <v>14</v>
      </c>
      <c r="M1210" s="5">
        <v>45.49</v>
      </c>
    </row>
    <row r="1211" spans="1:13" x14ac:dyDescent="0.2">
      <c r="A1211" s="2">
        <v>44984</v>
      </c>
      <c r="B1211" s="3">
        <f t="shared" si="56"/>
        <v>2023</v>
      </c>
      <c r="C1211" t="str">
        <f t="shared" si="54"/>
        <v>2022-2023</v>
      </c>
      <c r="D1211" t="s">
        <v>147</v>
      </c>
      <c r="E1211" t="s">
        <v>96</v>
      </c>
      <c r="F1211" t="str">
        <f t="shared" si="55"/>
        <v>Western Australia</v>
      </c>
      <c r="G1211" t="s">
        <v>48</v>
      </c>
      <c r="H1211">
        <v>6330</v>
      </c>
      <c r="I1211" t="s">
        <v>11</v>
      </c>
      <c r="J1211" t="s">
        <v>94</v>
      </c>
      <c r="K1211" t="s">
        <v>156</v>
      </c>
      <c r="L1211" t="s">
        <v>17</v>
      </c>
      <c r="M1211" s="5">
        <v>45.54</v>
      </c>
    </row>
    <row r="1212" spans="1:13" x14ac:dyDescent="0.2">
      <c r="A1212" s="2">
        <v>44973</v>
      </c>
      <c r="B1212" s="3">
        <f t="shared" si="56"/>
        <v>2023</v>
      </c>
      <c r="C1212" t="str">
        <f t="shared" si="54"/>
        <v>2022-2023</v>
      </c>
      <c r="D1212" t="s">
        <v>148</v>
      </c>
      <c r="E1212" t="s">
        <v>130</v>
      </c>
      <c r="F1212" t="str">
        <f t="shared" si="55"/>
        <v>South Australia</v>
      </c>
      <c r="G1212" t="s">
        <v>32</v>
      </c>
      <c r="H1212">
        <v>5290</v>
      </c>
      <c r="I1212" t="s">
        <v>11</v>
      </c>
      <c r="J1212" t="s">
        <v>38</v>
      </c>
      <c r="K1212" t="s">
        <v>155</v>
      </c>
      <c r="L1212" t="s">
        <v>20</v>
      </c>
      <c r="M1212" s="5">
        <v>45.65</v>
      </c>
    </row>
    <row r="1213" spans="1:13" x14ac:dyDescent="0.2">
      <c r="A1213" s="2">
        <v>45366</v>
      </c>
      <c r="B1213" s="3">
        <f t="shared" si="56"/>
        <v>2024</v>
      </c>
      <c r="C1213" t="str">
        <f t="shared" si="54"/>
        <v>2023-2024</v>
      </c>
      <c r="D1213" t="s">
        <v>147</v>
      </c>
      <c r="E1213" t="s">
        <v>135</v>
      </c>
      <c r="F1213" t="str">
        <f t="shared" si="55"/>
        <v>Victoria</v>
      </c>
      <c r="G1213" t="s">
        <v>45</v>
      </c>
      <c r="H1213">
        <v>3550</v>
      </c>
      <c r="I1213" t="s">
        <v>11</v>
      </c>
      <c r="J1213" t="s">
        <v>60</v>
      </c>
      <c r="K1213" t="s">
        <v>154</v>
      </c>
      <c r="L1213" t="s">
        <v>14</v>
      </c>
      <c r="M1213" s="5">
        <v>45.89</v>
      </c>
    </row>
    <row r="1214" spans="1:13" x14ac:dyDescent="0.2">
      <c r="A1214" s="2">
        <v>45543</v>
      </c>
      <c r="B1214" s="3">
        <f t="shared" si="56"/>
        <v>2025</v>
      </c>
      <c r="C1214" t="str">
        <f t="shared" si="54"/>
        <v>2024-2025</v>
      </c>
      <c r="D1214" t="s">
        <v>148</v>
      </c>
      <c r="E1214" t="s">
        <v>31</v>
      </c>
      <c r="F1214" t="str">
        <f t="shared" si="55"/>
        <v>South Australia</v>
      </c>
      <c r="G1214" t="s">
        <v>32</v>
      </c>
      <c r="H1214">
        <v>5168</v>
      </c>
      <c r="I1214" t="s">
        <v>11</v>
      </c>
      <c r="J1214" t="s">
        <v>33</v>
      </c>
      <c r="K1214" t="s">
        <v>150</v>
      </c>
      <c r="L1214" t="s">
        <v>18</v>
      </c>
      <c r="M1214" s="5">
        <v>45.91</v>
      </c>
    </row>
    <row r="1215" spans="1:13" x14ac:dyDescent="0.2">
      <c r="A1215" s="2">
        <v>45280</v>
      </c>
      <c r="B1215" s="3">
        <f t="shared" si="56"/>
        <v>2024</v>
      </c>
      <c r="C1215" t="str">
        <f t="shared" si="54"/>
        <v>2023-2024</v>
      </c>
      <c r="D1215" t="s">
        <v>147</v>
      </c>
      <c r="E1215" t="s">
        <v>54</v>
      </c>
      <c r="F1215" t="str">
        <f t="shared" si="55"/>
        <v>Victoria</v>
      </c>
      <c r="G1215" t="s">
        <v>45</v>
      </c>
      <c r="H1215">
        <v>3977</v>
      </c>
      <c r="I1215" t="s">
        <v>11</v>
      </c>
      <c r="J1215" t="s">
        <v>55</v>
      </c>
      <c r="K1215" t="s">
        <v>155</v>
      </c>
      <c r="L1215" t="s">
        <v>20</v>
      </c>
      <c r="M1215" s="5">
        <v>45.92</v>
      </c>
    </row>
    <row r="1216" spans="1:13" x14ac:dyDescent="0.2">
      <c r="A1216" s="2">
        <v>45266</v>
      </c>
      <c r="B1216" s="3">
        <f t="shared" si="56"/>
        <v>2024</v>
      </c>
      <c r="C1216" t="str">
        <f t="shared" si="54"/>
        <v>2023-2024</v>
      </c>
      <c r="D1216" t="s">
        <v>148</v>
      </c>
      <c r="E1216" t="s">
        <v>141</v>
      </c>
      <c r="F1216" t="str">
        <f t="shared" si="55"/>
        <v>Western Australia</v>
      </c>
      <c r="G1216" t="s">
        <v>48</v>
      </c>
      <c r="H1216">
        <v>6052</v>
      </c>
      <c r="I1216" t="s">
        <v>11</v>
      </c>
      <c r="J1216" t="s">
        <v>49</v>
      </c>
      <c r="K1216" t="s">
        <v>152</v>
      </c>
      <c r="L1216" t="s">
        <v>13</v>
      </c>
      <c r="M1216" s="5">
        <v>45.92</v>
      </c>
    </row>
    <row r="1217" spans="1:13" x14ac:dyDescent="0.2">
      <c r="A1217" s="2">
        <v>45315</v>
      </c>
      <c r="B1217" s="3">
        <f t="shared" si="56"/>
        <v>2024</v>
      </c>
      <c r="C1217" t="str">
        <f t="shared" si="54"/>
        <v>2023-2024</v>
      </c>
      <c r="D1217" t="s">
        <v>147</v>
      </c>
      <c r="E1217" t="s">
        <v>66</v>
      </c>
      <c r="F1217" t="str">
        <f t="shared" si="55"/>
        <v>South Australia</v>
      </c>
      <c r="G1217" t="s">
        <v>32</v>
      </c>
      <c r="H1217">
        <v>5169</v>
      </c>
      <c r="I1217" t="s">
        <v>11</v>
      </c>
      <c r="J1217" t="s">
        <v>33</v>
      </c>
      <c r="K1217" t="s">
        <v>154</v>
      </c>
      <c r="L1217" t="s">
        <v>14</v>
      </c>
      <c r="M1217" s="5">
        <v>46</v>
      </c>
    </row>
    <row r="1218" spans="1:13" x14ac:dyDescent="0.2">
      <c r="A1218" s="2">
        <v>45625</v>
      </c>
      <c r="B1218" s="3">
        <f t="shared" si="56"/>
        <v>2025</v>
      </c>
      <c r="C1218" t="str">
        <f t="shared" ref="C1218:C1281" si="57">IF(MONTH(A1218) &gt;= 7, YEAR(A1218) &amp; "-" &amp; YEAR(A1218) + 1, YEAR(A1218) - 1 &amp; "-" &amp; YEAR(A1218))</f>
        <v>2024-2025</v>
      </c>
      <c r="D1218" t="s">
        <v>147</v>
      </c>
      <c r="E1218" t="s">
        <v>135</v>
      </c>
      <c r="F1218" t="str">
        <f t="shared" ref="F1218:F1281" si="58">IF(G1218="WA","Western Australia",
IF(G1218="NSW","New South Wales",
IF(G1218="QLD","Queensland",
IF(G1218="VIC","Victoria",
IF(G1218="TAS","Tasmania",
IF(G1218="SA","South Australia",
IF(G1218="NT","Northern Territory",
IF(G1218="ACT","Australian Capital Territory",G1218))))))))</f>
        <v>Victoria</v>
      </c>
      <c r="G1218" t="s">
        <v>45</v>
      </c>
      <c r="H1218">
        <v>3550</v>
      </c>
      <c r="I1218" t="s">
        <v>11</v>
      </c>
      <c r="J1218" t="s">
        <v>60</v>
      </c>
      <c r="K1218" t="s">
        <v>157</v>
      </c>
      <c r="L1218" t="s">
        <v>22</v>
      </c>
      <c r="M1218" s="5">
        <v>46.31</v>
      </c>
    </row>
    <row r="1219" spans="1:13" x14ac:dyDescent="0.2">
      <c r="A1219" s="2">
        <v>45262</v>
      </c>
      <c r="B1219" s="3">
        <f t="shared" ref="B1219:B1282" si="59">IF(MONTH(A1219)&gt;=7,YEAR(A1219)+1,YEAR(A1219))</f>
        <v>2024</v>
      </c>
      <c r="C1219" t="str">
        <f t="shared" si="57"/>
        <v>2023-2024</v>
      </c>
      <c r="D1219" t="s">
        <v>147</v>
      </c>
      <c r="E1219" t="s">
        <v>37</v>
      </c>
      <c r="F1219" t="str">
        <f t="shared" si="58"/>
        <v>South Australia</v>
      </c>
      <c r="G1219" t="s">
        <v>32</v>
      </c>
      <c r="H1219">
        <v>5607</v>
      </c>
      <c r="I1219" t="s">
        <v>11</v>
      </c>
      <c r="J1219" t="s">
        <v>38</v>
      </c>
      <c r="K1219" t="s">
        <v>154</v>
      </c>
      <c r="L1219" t="s">
        <v>14</v>
      </c>
      <c r="M1219" s="5">
        <v>46.5</v>
      </c>
    </row>
    <row r="1220" spans="1:13" x14ac:dyDescent="0.2">
      <c r="A1220" s="2">
        <v>45151</v>
      </c>
      <c r="B1220" s="3">
        <f t="shared" si="59"/>
        <v>2024</v>
      </c>
      <c r="C1220" t="str">
        <f t="shared" si="57"/>
        <v>2023-2024</v>
      </c>
      <c r="D1220" t="s">
        <v>148</v>
      </c>
      <c r="E1220" t="s">
        <v>39</v>
      </c>
      <c r="F1220" t="str">
        <f t="shared" si="58"/>
        <v>South Australia</v>
      </c>
      <c r="G1220" t="s">
        <v>32</v>
      </c>
      <c r="H1220">
        <v>5343</v>
      </c>
      <c r="I1220" t="s">
        <v>11</v>
      </c>
      <c r="J1220" t="s">
        <v>38</v>
      </c>
      <c r="K1220" t="s">
        <v>152</v>
      </c>
      <c r="L1220" t="s">
        <v>13</v>
      </c>
      <c r="M1220" s="5">
        <v>46.9</v>
      </c>
    </row>
    <row r="1221" spans="1:13" x14ac:dyDescent="0.2">
      <c r="A1221" s="2">
        <v>45325</v>
      </c>
      <c r="B1221" s="3">
        <f t="shared" si="59"/>
        <v>2024</v>
      </c>
      <c r="C1221" t="str">
        <f t="shared" si="57"/>
        <v>2023-2024</v>
      </c>
      <c r="D1221" t="s">
        <v>147</v>
      </c>
      <c r="E1221" t="s">
        <v>79</v>
      </c>
      <c r="F1221" t="str">
        <f t="shared" si="58"/>
        <v>Australian Capital Territory</v>
      </c>
      <c r="G1221" t="s">
        <v>80</v>
      </c>
      <c r="H1221">
        <v>2617</v>
      </c>
      <c r="I1221" t="s">
        <v>11</v>
      </c>
      <c r="J1221" t="s">
        <v>58</v>
      </c>
      <c r="K1221" t="s">
        <v>150</v>
      </c>
      <c r="L1221" t="s">
        <v>18</v>
      </c>
      <c r="M1221" s="5">
        <v>46.91</v>
      </c>
    </row>
    <row r="1222" spans="1:13" x14ac:dyDescent="0.2">
      <c r="A1222" s="2">
        <v>45322</v>
      </c>
      <c r="B1222" s="3">
        <f t="shared" si="59"/>
        <v>2024</v>
      </c>
      <c r="C1222" t="str">
        <f t="shared" si="57"/>
        <v>2023-2024</v>
      </c>
      <c r="D1222" t="s">
        <v>148</v>
      </c>
      <c r="E1222" t="s">
        <v>74</v>
      </c>
      <c r="F1222" t="str">
        <f t="shared" si="58"/>
        <v>South Australia</v>
      </c>
      <c r="G1222" t="s">
        <v>32</v>
      </c>
      <c r="H1222">
        <v>5043</v>
      </c>
      <c r="I1222" t="s">
        <v>11</v>
      </c>
      <c r="J1222" t="s">
        <v>33</v>
      </c>
      <c r="K1222" t="s">
        <v>150</v>
      </c>
      <c r="L1222" t="s">
        <v>18</v>
      </c>
      <c r="M1222" s="5">
        <v>46.93</v>
      </c>
    </row>
    <row r="1223" spans="1:13" x14ac:dyDescent="0.2">
      <c r="A1223" s="2">
        <v>45270</v>
      </c>
      <c r="B1223" s="3">
        <f t="shared" si="59"/>
        <v>2024</v>
      </c>
      <c r="C1223" t="str">
        <f t="shared" si="57"/>
        <v>2023-2024</v>
      </c>
      <c r="D1223" t="s">
        <v>147</v>
      </c>
      <c r="E1223" t="s">
        <v>34</v>
      </c>
      <c r="F1223" t="str">
        <f t="shared" si="58"/>
        <v>Queensland</v>
      </c>
      <c r="G1223" t="s">
        <v>35</v>
      </c>
      <c r="H1223">
        <v>4802</v>
      </c>
      <c r="I1223" t="s">
        <v>11</v>
      </c>
      <c r="J1223" t="s">
        <v>36</v>
      </c>
      <c r="K1223" t="s">
        <v>153</v>
      </c>
      <c r="L1223" t="s">
        <v>16</v>
      </c>
      <c r="M1223" s="5">
        <v>46.96</v>
      </c>
    </row>
    <row r="1224" spans="1:13" x14ac:dyDescent="0.2">
      <c r="A1224" s="2">
        <v>45289</v>
      </c>
      <c r="B1224" s="3">
        <f t="shared" si="59"/>
        <v>2024</v>
      </c>
      <c r="C1224" t="str">
        <f t="shared" si="57"/>
        <v>2023-2024</v>
      </c>
      <c r="D1224" t="s">
        <v>147</v>
      </c>
      <c r="E1224" t="s">
        <v>39</v>
      </c>
      <c r="F1224" t="str">
        <f t="shared" si="58"/>
        <v>South Australia</v>
      </c>
      <c r="G1224" t="s">
        <v>32</v>
      </c>
      <c r="H1224">
        <v>5343</v>
      </c>
      <c r="I1224" t="s">
        <v>11</v>
      </c>
      <c r="J1224" t="s">
        <v>38</v>
      </c>
      <c r="K1224" t="s">
        <v>154</v>
      </c>
      <c r="L1224" t="s">
        <v>14</v>
      </c>
      <c r="M1224" s="5">
        <v>47</v>
      </c>
    </row>
    <row r="1225" spans="1:13" x14ac:dyDescent="0.2">
      <c r="A1225" s="2">
        <v>45631</v>
      </c>
      <c r="B1225" s="3">
        <f t="shared" si="59"/>
        <v>2025</v>
      </c>
      <c r="C1225" t="str">
        <f t="shared" si="57"/>
        <v>2024-2025</v>
      </c>
      <c r="D1225" t="s">
        <v>148</v>
      </c>
      <c r="E1225" t="s">
        <v>93</v>
      </c>
      <c r="F1225" t="str">
        <f t="shared" si="58"/>
        <v>Western Australia</v>
      </c>
      <c r="G1225" t="s">
        <v>48</v>
      </c>
      <c r="H1225">
        <v>6112</v>
      </c>
      <c r="I1225" t="s">
        <v>11</v>
      </c>
      <c r="J1225" t="s">
        <v>94</v>
      </c>
      <c r="K1225" t="s">
        <v>19</v>
      </c>
      <c r="L1225" t="s">
        <v>23</v>
      </c>
      <c r="M1225" s="5">
        <v>47.440000000000005</v>
      </c>
    </row>
    <row r="1226" spans="1:13" x14ac:dyDescent="0.2">
      <c r="A1226" s="2">
        <v>44948</v>
      </c>
      <c r="B1226" s="3">
        <f t="shared" si="59"/>
        <v>2023</v>
      </c>
      <c r="C1226" t="str">
        <f t="shared" si="57"/>
        <v>2022-2023</v>
      </c>
      <c r="D1226" t="s">
        <v>147</v>
      </c>
      <c r="E1226" t="s">
        <v>131</v>
      </c>
      <c r="F1226" t="str">
        <f t="shared" si="58"/>
        <v>Western Australia</v>
      </c>
      <c r="G1226" t="s">
        <v>48</v>
      </c>
      <c r="H1226">
        <v>6530</v>
      </c>
      <c r="I1226" t="s">
        <v>11</v>
      </c>
      <c r="J1226" t="s">
        <v>77</v>
      </c>
      <c r="K1226" t="s">
        <v>157</v>
      </c>
      <c r="L1226" t="s">
        <v>22</v>
      </c>
      <c r="M1226" s="5">
        <v>47.64</v>
      </c>
    </row>
    <row r="1227" spans="1:13" x14ac:dyDescent="0.2">
      <c r="A1227" s="2">
        <v>44953</v>
      </c>
      <c r="B1227" s="3">
        <f t="shared" si="59"/>
        <v>2023</v>
      </c>
      <c r="C1227" t="str">
        <f t="shared" si="57"/>
        <v>2022-2023</v>
      </c>
      <c r="D1227" t="s">
        <v>148</v>
      </c>
      <c r="E1227" t="s">
        <v>99</v>
      </c>
      <c r="F1227" t="str">
        <f t="shared" si="58"/>
        <v>Victoria</v>
      </c>
      <c r="G1227" t="s">
        <v>45</v>
      </c>
      <c r="H1227">
        <v>3148</v>
      </c>
      <c r="I1227" t="s">
        <v>11</v>
      </c>
      <c r="J1227" t="s">
        <v>63</v>
      </c>
      <c r="K1227" t="s">
        <v>156</v>
      </c>
      <c r="L1227" t="s">
        <v>17</v>
      </c>
      <c r="M1227" s="5">
        <v>47.84</v>
      </c>
    </row>
    <row r="1228" spans="1:13" x14ac:dyDescent="0.2">
      <c r="A1228" s="2">
        <v>45448</v>
      </c>
      <c r="B1228" s="3">
        <f t="shared" si="59"/>
        <v>2024</v>
      </c>
      <c r="C1228" t="str">
        <f t="shared" si="57"/>
        <v>2023-2024</v>
      </c>
      <c r="D1228" t="s">
        <v>148</v>
      </c>
      <c r="E1228" t="s">
        <v>97</v>
      </c>
      <c r="F1228" t="str">
        <f t="shared" si="58"/>
        <v>Tasmania</v>
      </c>
      <c r="G1228" t="s">
        <v>70</v>
      </c>
      <c r="H1228">
        <v>7250</v>
      </c>
      <c r="I1228" t="s">
        <v>11</v>
      </c>
      <c r="J1228" t="s">
        <v>71</v>
      </c>
      <c r="K1228" t="s">
        <v>156</v>
      </c>
      <c r="L1228" t="s">
        <v>17</v>
      </c>
      <c r="M1228" s="5">
        <v>47.84</v>
      </c>
    </row>
    <row r="1229" spans="1:13" x14ac:dyDescent="0.2">
      <c r="A1229" s="2">
        <v>45538</v>
      </c>
      <c r="B1229" s="3">
        <f t="shared" si="59"/>
        <v>2025</v>
      </c>
      <c r="C1229" t="str">
        <f t="shared" si="57"/>
        <v>2024-2025</v>
      </c>
      <c r="D1229" t="s">
        <v>147</v>
      </c>
      <c r="E1229" t="s">
        <v>66</v>
      </c>
      <c r="F1229" t="str">
        <f t="shared" si="58"/>
        <v>South Australia</v>
      </c>
      <c r="G1229" t="s">
        <v>32</v>
      </c>
      <c r="H1229">
        <v>5169</v>
      </c>
      <c r="I1229" t="s">
        <v>11</v>
      </c>
      <c r="J1229" t="s">
        <v>33</v>
      </c>
      <c r="K1229" t="s">
        <v>156</v>
      </c>
      <c r="L1229" t="s">
        <v>17</v>
      </c>
      <c r="M1229" s="5">
        <v>47.84</v>
      </c>
    </row>
    <row r="1230" spans="1:13" x14ac:dyDescent="0.2">
      <c r="A1230" s="2">
        <v>45445</v>
      </c>
      <c r="B1230" s="3">
        <f t="shared" si="59"/>
        <v>2024</v>
      </c>
      <c r="C1230" t="str">
        <f t="shared" si="57"/>
        <v>2023-2024</v>
      </c>
      <c r="D1230" t="s">
        <v>147</v>
      </c>
      <c r="E1230" t="s">
        <v>127</v>
      </c>
      <c r="F1230" t="str">
        <f t="shared" si="58"/>
        <v>New South Wales</v>
      </c>
      <c r="G1230" t="s">
        <v>10</v>
      </c>
      <c r="H1230">
        <v>2131</v>
      </c>
      <c r="I1230" t="s">
        <v>11</v>
      </c>
      <c r="J1230" t="s">
        <v>27</v>
      </c>
      <c r="K1230" t="s">
        <v>155</v>
      </c>
      <c r="L1230" t="s">
        <v>20</v>
      </c>
      <c r="M1230" s="5">
        <v>47.849999999999994</v>
      </c>
    </row>
    <row r="1231" spans="1:13" x14ac:dyDescent="0.2">
      <c r="A1231" s="2">
        <v>45630</v>
      </c>
      <c r="B1231" s="3">
        <f t="shared" si="59"/>
        <v>2025</v>
      </c>
      <c r="C1231" t="str">
        <f t="shared" si="57"/>
        <v>2024-2025</v>
      </c>
      <c r="D1231" t="s">
        <v>148</v>
      </c>
      <c r="E1231" t="s">
        <v>67</v>
      </c>
      <c r="F1231" t="str">
        <f t="shared" si="58"/>
        <v>New South Wales</v>
      </c>
      <c r="G1231" t="s">
        <v>10</v>
      </c>
      <c r="H1231">
        <v>2478</v>
      </c>
      <c r="I1231" t="s">
        <v>11</v>
      </c>
      <c r="J1231" t="s">
        <v>68</v>
      </c>
      <c r="K1231" t="s">
        <v>152</v>
      </c>
      <c r="L1231" t="s">
        <v>13</v>
      </c>
      <c r="M1231" s="5">
        <v>47.86</v>
      </c>
    </row>
    <row r="1232" spans="1:13" x14ac:dyDescent="0.2">
      <c r="A1232" s="2">
        <v>45489</v>
      </c>
      <c r="B1232" s="3">
        <f t="shared" si="59"/>
        <v>2025</v>
      </c>
      <c r="C1232" t="str">
        <f t="shared" si="57"/>
        <v>2024-2025</v>
      </c>
      <c r="D1232" t="s">
        <v>147</v>
      </c>
      <c r="E1232" t="s">
        <v>78</v>
      </c>
      <c r="F1232" t="str">
        <f t="shared" si="58"/>
        <v>New South Wales</v>
      </c>
      <c r="G1232" t="s">
        <v>10</v>
      </c>
      <c r="H1232">
        <v>2350</v>
      </c>
      <c r="I1232" t="s">
        <v>11</v>
      </c>
      <c r="J1232" t="s">
        <v>68</v>
      </c>
      <c r="K1232" t="s">
        <v>149</v>
      </c>
      <c r="L1232" t="s">
        <v>15</v>
      </c>
      <c r="M1232" s="5">
        <v>47.88</v>
      </c>
    </row>
    <row r="1233" spans="1:13" x14ac:dyDescent="0.2">
      <c r="A1233" s="2">
        <v>45528</v>
      </c>
      <c r="B1233" s="3">
        <f t="shared" si="59"/>
        <v>2025</v>
      </c>
      <c r="C1233" t="str">
        <f t="shared" si="57"/>
        <v>2024-2025</v>
      </c>
      <c r="D1233" t="s">
        <v>147</v>
      </c>
      <c r="E1233" t="s">
        <v>113</v>
      </c>
      <c r="F1233" t="str">
        <f t="shared" si="58"/>
        <v>Queensland</v>
      </c>
      <c r="G1233" t="s">
        <v>35</v>
      </c>
      <c r="H1233">
        <v>4215</v>
      </c>
      <c r="I1233" t="s">
        <v>11</v>
      </c>
      <c r="J1233" t="s">
        <v>104</v>
      </c>
      <c r="K1233" t="s">
        <v>156</v>
      </c>
      <c r="L1233" t="s">
        <v>17</v>
      </c>
      <c r="M1233" s="5">
        <v>47.88</v>
      </c>
    </row>
    <row r="1234" spans="1:13" x14ac:dyDescent="0.2">
      <c r="A1234" s="2">
        <v>45127</v>
      </c>
      <c r="B1234" s="3">
        <f t="shared" si="59"/>
        <v>2024</v>
      </c>
      <c r="C1234" t="str">
        <f t="shared" si="57"/>
        <v>2023-2024</v>
      </c>
      <c r="D1234" t="s">
        <v>147</v>
      </c>
      <c r="E1234" t="s">
        <v>82</v>
      </c>
      <c r="F1234" t="str">
        <f t="shared" si="58"/>
        <v>Queensland</v>
      </c>
      <c r="G1234" t="s">
        <v>35</v>
      </c>
      <c r="H1234">
        <v>4012</v>
      </c>
      <c r="I1234" t="s">
        <v>11</v>
      </c>
      <c r="J1234" t="s">
        <v>43</v>
      </c>
      <c r="K1234" t="s">
        <v>155</v>
      </c>
      <c r="L1234" t="s">
        <v>20</v>
      </c>
      <c r="M1234" s="5">
        <v>47.88</v>
      </c>
    </row>
    <row r="1235" spans="1:13" x14ac:dyDescent="0.2">
      <c r="A1235" s="2">
        <v>45202</v>
      </c>
      <c r="B1235" s="3">
        <f t="shared" si="59"/>
        <v>2024</v>
      </c>
      <c r="C1235" t="str">
        <f t="shared" si="57"/>
        <v>2023-2024</v>
      </c>
      <c r="D1235" t="s">
        <v>147</v>
      </c>
      <c r="E1235" t="s">
        <v>72</v>
      </c>
      <c r="F1235" t="str">
        <f t="shared" si="58"/>
        <v>Western Australia</v>
      </c>
      <c r="G1235" t="s">
        <v>48</v>
      </c>
      <c r="H1235">
        <v>6010</v>
      </c>
      <c r="I1235" t="s">
        <v>11</v>
      </c>
      <c r="J1235" t="s">
        <v>49</v>
      </c>
      <c r="K1235" t="s">
        <v>19</v>
      </c>
      <c r="L1235" t="s">
        <v>23</v>
      </c>
      <c r="M1235" s="5">
        <v>47.92</v>
      </c>
    </row>
    <row r="1236" spans="1:13" x14ac:dyDescent="0.2">
      <c r="A1236" s="2">
        <v>45402</v>
      </c>
      <c r="B1236" s="3">
        <f t="shared" si="59"/>
        <v>2024</v>
      </c>
      <c r="C1236" t="str">
        <f t="shared" si="57"/>
        <v>2023-2024</v>
      </c>
      <c r="D1236" t="s">
        <v>147</v>
      </c>
      <c r="E1236" t="s">
        <v>142</v>
      </c>
      <c r="F1236" t="str">
        <f t="shared" si="58"/>
        <v>Australian Capital Territory</v>
      </c>
      <c r="G1236" t="s">
        <v>80</v>
      </c>
      <c r="H1236">
        <v>2609</v>
      </c>
      <c r="I1236" t="s">
        <v>11</v>
      </c>
      <c r="J1236" t="s">
        <v>58</v>
      </c>
      <c r="K1236" t="s">
        <v>150</v>
      </c>
      <c r="L1236" t="s">
        <v>18</v>
      </c>
      <c r="M1236" s="5">
        <v>47.92</v>
      </c>
    </row>
    <row r="1237" spans="1:13" x14ac:dyDescent="0.2">
      <c r="A1237" s="2">
        <v>44980</v>
      </c>
      <c r="B1237" s="3">
        <f t="shared" si="59"/>
        <v>2023</v>
      </c>
      <c r="C1237" t="str">
        <f t="shared" si="57"/>
        <v>2022-2023</v>
      </c>
      <c r="D1237" t="s">
        <v>148</v>
      </c>
      <c r="E1237" t="s">
        <v>101</v>
      </c>
      <c r="F1237" t="str">
        <f t="shared" si="58"/>
        <v>Victoria</v>
      </c>
      <c r="G1237" t="s">
        <v>45</v>
      </c>
      <c r="H1237">
        <v>3131</v>
      </c>
      <c r="I1237" t="s">
        <v>11</v>
      </c>
      <c r="J1237" t="s">
        <v>63</v>
      </c>
      <c r="K1237" t="s">
        <v>151</v>
      </c>
      <c r="L1237" t="s">
        <v>21</v>
      </c>
      <c r="M1237" s="5">
        <v>47.92</v>
      </c>
    </row>
    <row r="1238" spans="1:13" x14ac:dyDescent="0.2">
      <c r="A1238" s="2">
        <v>45043</v>
      </c>
      <c r="B1238" s="3">
        <f t="shared" si="59"/>
        <v>2023</v>
      </c>
      <c r="C1238" t="str">
        <f t="shared" si="57"/>
        <v>2022-2023</v>
      </c>
      <c r="D1238" t="s">
        <v>147</v>
      </c>
      <c r="E1238" t="s">
        <v>82</v>
      </c>
      <c r="F1238" t="str">
        <f t="shared" si="58"/>
        <v>Queensland</v>
      </c>
      <c r="G1238" t="s">
        <v>35</v>
      </c>
      <c r="H1238">
        <v>4012</v>
      </c>
      <c r="I1238" t="s">
        <v>11</v>
      </c>
      <c r="J1238" t="s">
        <v>43</v>
      </c>
      <c r="K1238" t="s">
        <v>156</v>
      </c>
      <c r="L1238" t="s">
        <v>17</v>
      </c>
      <c r="M1238" s="5">
        <v>47.92</v>
      </c>
    </row>
    <row r="1239" spans="1:13" x14ac:dyDescent="0.2">
      <c r="A1239" s="2">
        <v>45406</v>
      </c>
      <c r="B1239" s="3">
        <f t="shared" si="59"/>
        <v>2024</v>
      </c>
      <c r="C1239" t="str">
        <f t="shared" si="57"/>
        <v>2023-2024</v>
      </c>
      <c r="D1239" t="s">
        <v>147</v>
      </c>
      <c r="E1239" t="s">
        <v>108</v>
      </c>
      <c r="F1239" t="str">
        <f t="shared" si="58"/>
        <v>Victoria</v>
      </c>
      <c r="G1239" t="s">
        <v>45</v>
      </c>
      <c r="H1239">
        <v>3018</v>
      </c>
      <c r="I1239" t="s">
        <v>11</v>
      </c>
      <c r="J1239" t="s">
        <v>46</v>
      </c>
      <c r="K1239" t="s">
        <v>149</v>
      </c>
      <c r="L1239" t="s">
        <v>15</v>
      </c>
      <c r="M1239" s="5">
        <v>47.94</v>
      </c>
    </row>
    <row r="1240" spans="1:13" x14ac:dyDescent="0.2">
      <c r="A1240" s="2">
        <v>44940</v>
      </c>
      <c r="B1240" s="3">
        <f t="shared" si="59"/>
        <v>2023</v>
      </c>
      <c r="C1240" t="str">
        <f t="shared" si="57"/>
        <v>2022-2023</v>
      </c>
      <c r="D1240" t="s">
        <v>147</v>
      </c>
      <c r="E1240" t="s">
        <v>79</v>
      </c>
      <c r="F1240" t="str">
        <f t="shared" si="58"/>
        <v>Australian Capital Territory</v>
      </c>
      <c r="G1240" t="s">
        <v>80</v>
      </c>
      <c r="H1240">
        <v>2617</v>
      </c>
      <c r="I1240" t="s">
        <v>11</v>
      </c>
      <c r="J1240" t="s">
        <v>58</v>
      </c>
      <c r="K1240" t="s">
        <v>154</v>
      </c>
      <c r="L1240" t="s">
        <v>14</v>
      </c>
      <c r="M1240" s="5">
        <v>47.94</v>
      </c>
    </row>
    <row r="1241" spans="1:13" x14ac:dyDescent="0.2">
      <c r="A1241" s="2">
        <v>45458</v>
      </c>
      <c r="B1241" s="3">
        <f t="shared" si="59"/>
        <v>2024</v>
      </c>
      <c r="C1241" t="str">
        <f t="shared" si="57"/>
        <v>2023-2024</v>
      </c>
      <c r="D1241" t="s">
        <v>148</v>
      </c>
      <c r="E1241" t="s">
        <v>93</v>
      </c>
      <c r="F1241" t="str">
        <f t="shared" si="58"/>
        <v>Western Australia</v>
      </c>
      <c r="G1241" t="s">
        <v>48</v>
      </c>
      <c r="H1241">
        <v>6112</v>
      </c>
      <c r="I1241" t="s">
        <v>11</v>
      </c>
      <c r="J1241" t="s">
        <v>94</v>
      </c>
      <c r="K1241" t="s">
        <v>19</v>
      </c>
      <c r="L1241" t="s">
        <v>23</v>
      </c>
      <c r="M1241" s="5">
        <v>47.94</v>
      </c>
    </row>
    <row r="1242" spans="1:13" x14ac:dyDescent="0.2">
      <c r="A1242" s="2">
        <v>45617</v>
      </c>
      <c r="B1242" s="3">
        <f t="shared" si="59"/>
        <v>2025</v>
      </c>
      <c r="C1242" t="str">
        <f t="shared" si="57"/>
        <v>2024-2025</v>
      </c>
      <c r="D1242" t="s">
        <v>148</v>
      </c>
      <c r="E1242" t="s">
        <v>97</v>
      </c>
      <c r="F1242" t="str">
        <f t="shared" si="58"/>
        <v>Tasmania</v>
      </c>
      <c r="G1242" t="s">
        <v>70</v>
      </c>
      <c r="H1242">
        <v>7250</v>
      </c>
      <c r="I1242" t="s">
        <v>11</v>
      </c>
      <c r="J1242" t="s">
        <v>71</v>
      </c>
      <c r="K1242" t="s">
        <v>152</v>
      </c>
      <c r="L1242" t="s">
        <v>13</v>
      </c>
      <c r="M1242" s="5">
        <v>47.94</v>
      </c>
    </row>
    <row r="1243" spans="1:13" x14ac:dyDescent="0.2">
      <c r="A1243" s="2">
        <v>45567</v>
      </c>
      <c r="B1243" s="3">
        <f t="shared" si="59"/>
        <v>2025</v>
      </c>
      <c r="C1243" t="str">
        <f t="shared" si="57"/>
        <v>2024-2025</v>
      </c>
      <c r="D1243" t="s">
        <v>147</v>
      </c>
      <c r="E1243" t="s">
        <v>139</v>
      </c>
      <c r="F1243" t="str">
        <f t="shared" si="58"/>
        <v>New South Wales</v>
      </c>
      <c r="G1243" t="s">
        <v>10</v>
      </c>
      <c r="H1243">
        <v>2020</v>
      </c>
      <c r="I1243" t="s">
        <v>11</v>
      </c>
      <c r="J1243" t="s">
        <v>12</v>
      </c>
      <c r="K1243" t="s">
        <v>149</v>
      </c>
      <c r="L1243" t="s">
        <v>15</v>
      </c>
      <c r="M1243" s="5">
        <v>47.94</v>
      </c>
    </row>
    <row r="1244" spans="1:13" x14ac:dyDescent="0.2">
      <c r="A1244" s="2">
        <v>45266</v>
      </c>
      <c r="B1244" s="3">
        <f t="shared" si="59"/>
        <v>2024</v>
      </c>
      <c r="C1244" t="str">
        <f t="shared" si="57"/>
        <v>2023-2024</v>
      </c>
      <c r="D1244" t="s">
        <v>148</v>
      </c>
      <c r="E1244" t="s">
        <v>42</v>
      </c>
      <c r="F1244" t="str">
        <f t="shared" si="58"/>
        <v>Queensland</v>
      </c>
      <c r="G1244" t="s">
        <v>35</v>
      </c>
      <c r="H1244">
        <v>4053</v>
      </c>
      <c r="I1244" t="s">
        <v>11</v>
      </c>
      <c r="J1244" t="s">
        <v>43</v>
      </c>
      <c r="K1244" t="s">
        <v>154</v>
      </c>
      <c r="L1244" t="s">
        <v>14</v>
      </c>
      <c r="M1244" s="5">
        <v>47.94</v>
      </c>
    </row>
    <row r="1245" spans="1:13" x14ac:dyDescent="0.2">
      <c r="A1245" s="2">
        <v>45144</v>
      </c>
      <c r="B1245" s="3">
        <f t="shared" si="59"/>
        <v>2024</v>
      </c>
      <c r="C1245" t="str">
        <f t="shared" si="57"/>
        <v>2023-2024</v>
      </c>
      <c r="D1245" t="s">
        <v>148</v>
      </c>
      <c r="E1245" t="s">
        <v>117</v>
      </c>
      <c r="F1245" t="str">
        <f t="shared" si="58"/>
        <v>Queensland</v>
      </c>
      <c r="G1245" t="s">
        <v>35</v>
      </c>
      <c r="H1245">
        <v>4119</v>
      </c>
      <c r="I1245" t="s">
        <v>11</v>
      </c>
      <c r="J1245" t="s">
        <v>43</v>
      </c>
      <c r="K1245" t="s">
        <v>153</v>
      </c>
      <c r="L1245" t="s">
        <v>16</v>
      </c>
      <c r="M1245" s="5">
        <v>47.94</v>
      </c>
    </row>
    <row r="1246" spans="1:13" x14ac:dyDescent="0.2">
      <c r="A1246" s="2">
        <v>45158</v>
      </c>
      <c r="B1246" s="3">
        <f t="shared" si="59"/>
        <v>2024</v>
      </c>
      <c r="C1246" t="str">
        <f t="shared" si="57"/>
        <v>2023-2024</v>
      </c>
      <c r="D1246" t="s">
        <v>147</v>
      </c>
      <c r="E1246" t="s">
        <v>86</v>
      </c>
      <c r="F1246" t="str">
        <f t="shared" si="58"/>
        <v>New South Wales</v>
      </c>
      <c r="G1246" t="s">
        <v>10</v>
      </c>
      <c r="H1246">
        <v>2064</v>
      </c>
      <c r="I1246" t="s">
        <v>11</v>
      </c>
      <c r="J1246" t="s">
        <v>12</v>
      </c>
      <c r="K1246" t="s">
        <v>19</v>
      </c>
      <c r="L1246" t="s">
        <v>23</v>
      </c>
      <c r="M1246" s="5">
        <v>47.95</v>
      </c>
    </row>
    <row r="1247" spans="1:13" x14ac:dyDescent="0.2">
      <c r="A1247" s="2">
        <v>45448</v>
      </c>
      <c r="B1247" s="3">
        <f t="shared" si="59"/>
        <v>2024</v>
      </c>
      <c r="C1247" t="str">
        <f t="shared" si="57"/>
        <v>2023-2024</v>
      </c>
      <c r="D1247" t="s">
        <v>147</v>
      </c>
      <c r="E1247" t="s">
        <v>110</v>
      </c>
      <c r="F1247" t="str">
        <f t="shared" si="58"/>
        <v>Queensland</v>
      </c>
      <c r="G1247" t="s">
        <v>35</v>
      </c>
      <c r="H1247">
        <v>4680</v>
      </c>
      <c r="I1247" t="s">
        <v>11</v>
      </c>
      <c r="J1247" t="s">
        <v>51</v>
      </c>
      <c r="K1247" t="s">
        <v>154</v>
      </c>
      <c r="L1247" t="s">
        <v>14</v>
      </c>
      <c r="M1247" s="5">
        <v>47.97</v>
      </c>
    </row>
    <row r="1248" spans="1:13" x14ac:dyDescent="0.2">
      <c r="A1248" s="2">
        <v>45347</v>
      </c>
      <c r="B1248" s="3">
        <f t="shared" si="59"/>
        <v>2024</v>
      </c>
      <c r="C1248" t="str">
        <f t="shared" si="57"/>
        <v>2023-2024</v>
      </c>
      <c r="D1248" t="s">
        <v>148</v>
      </c>
      <c r="E1248" t="s">
        <v>144</v>
      </c>
      <c r="F1248" t="str">
        <f t="shared" si="58"/>
        <v>Queensland</v>
      </c>
      <c r="G1248" t="s">
        <v>35</v>
      </c>
      <c r="H1248">
        <v>4566</v>
      </c>
      <c r="I1248" t="s">
        <v>11</v>
      </c>
      <c r="J1248" t="s">
        <v>120</v>
      </c>
      <c r="K1248" t="s">
        <v>152</v>
      </c>
      <c r="L1248" t="s">
        <v>13</v>
      </c>
      <c r="M1248" s="5">
        <v>47.97</v>
      </c>
    </row>
    <row r="1249" spans="1:13" x14ac:dyDescent="0.2">
      <c r="A1249" s="2">
        <v>45130</v>
      </c>
      <c r="B1249" s="3">
        <f t="shared" si="59"/>
        <v>2024</v>
      </c>
      <c r="C1249" t="str">
        <f t="shared" si="57"/>
        <v>2023-2024</v>
      </c>
      <c r="D1249" t="s">
        <v>147</v>
      </c>
      <c r="E1249" t="s">
        <v>125</v>
      </c>
      <c r="F1249" t="str">
        <f t="shared" si="58"/>
        <v>Victoria</v>
      </c>
      <c r="G1249" t="s">
        <v>45</v>
      </c>
      <c r="H1249">
        <v>3400</v>
      </c>
      <c r="I1249" t="s">
        <v>11</v>
      </c>
      <c r="J1249" t="s">
        <v>60</v>
      </c>
      <c r="K1249" t="s">
        <v>154</v>
      </c>
      <c r="L1249" t="s">
        <v>14</v>
      </c>
      <c r="M1249" s="5">
        <v>47.980000000000004</v>
      </c>
    </row>
    <row r="1250" spans="1:13" x14ac:dyDescent="0.2">
      <c r="A1250" s="2">
        <v>45366</v>
      </c>
      <c r="B1250" s="3">
        <f t="shared" si="59"/>
        <v>2024</v>
      </c>
      <c r="C1250" t="str">
        <f t="shared" si="57"/>
        <v>2023-2024</v>
      </c>
      <c r="D1250" t="s">
        <v>147</v>
      </c>
      <c r="E1250" t="s">
        <v>93</v>
      </c>
      <c r="F1250" t="str">
        <f t="shared" si="58"/>
        <v>Western Australia</v>
      </c>
      <c r="G1250" t="s">
        <v>48</v>
      </c>
      <c r="H1250">
        <v>6112</v>
      </c>
      <c r="I1250" t="s">
        <v>11</v>
      </c>
      <c r="J1250" t="s">
        <v>94</v>
      </c>
      <c r="K1250" t="s">
        <v>154</v>
      </c>
      <c r="L1250" t="s">
        <v>14</v>
      </c>
      <c r="M1250" s="5">
        <v>48</v>
      </c>
    </row>
    <row r="1251" spans="1:13" x14ac:dyDescent="0.2">
      <c r="A1251" s="2">
        <v>45437</v>
      </c>
      <c r="B1251" s="3">
        <f t="shared" si="59"/>
        <v>2024</v>
      </c>
      <c r="C1251" t="str">
        <f t="shared" si="57"/>
        <v>2023-2024</v>
      </c>
      <c r="D1251" t="s">
        <v>148</v>
      </c>
      <c r="E1251" t="s">
        <v>98</v>
      </c>
      <c r="F1251" t="str">
        <f t="shared" si="58"/>
        <v>Victoria</v>
      </c>
      <c r="G1251" t="s">
        <v>45</v>
      </c>
      <c r="H1251">
        <v>3429</v>
      </c>
      <c r="I1251" t="s">
        <v>11</v>
      </c>
      <c r="J1251" t="s">
        <v>60</v>
      </c>
      <c r="K1251" t="s">
        <v>154</v>
      </c>
      <c r="L1251" t="s">
        <v>14</v>
      </c>
      <c r="M1251" s="5">
        <v>48</v>
      </c>
    </row>
    <row r="1252" spans="1:13" x14ac:dyDescent="0.2">
      <c r="A1252" s="2">
        <v>45140</v>
      </c>
      <c r="B1252" s="3">
        <f t="shared" si="59"/>
        <v>2024</v>
      </c>
      <c r="C1252" t="str">
        <f t="shared" si="57"/>
        <v>2023-2024</v>
      </c>
      <c r="D1252" t="s">
        <v>147</v>
      </c>
      <c r="E1252" t="s">
        <v>111</v>
      </c>
      <c r="F1252" t="str">
        <f t="shared" si="58"/>
        <v>New South Wales</v>
      </c>
      <c r="G1252" t="s">
        <v>10</v>
      </c>
      <c r="H1252">
        <v>2120</v>
      </c>
      <c r="I1252" t="s">
        <v>11</v>
      </c>
      <c r="J1252" t="s">
        <v>27</v>
      </c>
      <c r="K1252" t="s">
        <v>152</v>
      </c>
      <c r="L1252" t="s">
        <v>13</v>
      </c>
      <c r="M1252" s="5">
        <v>48.04</v>
      </c>
    </row>
    <row r="1253" spans="1:13" x14ac:dyDescent="0.2">
      <c r="A1253" s="2">
        <v>45370</v>
      </c>
      <c r="B1253" s="3">
        <f t="shared" si="59"/>
        <v>2024</v>
      </c>
      <c r="C1253" t="str">
        <f t="shared" si="57"/>
        <v>2023-2024</v>
      </c>
      <c r="D1253" t="s">
        <v>148</v>
      </c>
      <c r="E1253" t="s">
        <v>109</v>
      </c>
      <c r="F1253" t="str">
        <f t="shared" si="58"/>
        <v>New South Wales</v>
      </c>
      <c r="G1253" t="s">
        <v>10</v>
      </c>
      <c r="H1253">
        <v>2480</v>
      </c>
      <c r="I1253" t="s">
        <v>11</v>
      </c>
      <c r="J1253" t="s">
        <v>68</v>
      </c>
      <c r="K1253" t="s">
        <v>157</v>
      </c>
      <c r="L1253" t="s">
        <v>22</v>
      </c>
      <c r="M1253" s="5">
        <v>48.09</v>
      </c>
    </row>
    <row r="1254" spans="1:13" x14ac:dyDescent="0.2">
      <c r="A1254" s="2">
        <v>45614</v>
      </c>
      <c r="B1254" s="3">
        <f t="shared" si="59"/>
        <v>2025</v>
      </c>
      <c r="C1254" t="str">
        <f t="shared" si="57"/>
        <v>2024-2025</v>
      </c>
      <c r="D1254" t="s">
        <v>147</v>
      </c>
      <c r="E1254" t="s">
        <v>78</v>
      </c>
      <c r="F1254" t="str">
        <f t="shared" si="58"/>
        <v>New South Wales</v>
      </c>
      <c r="G1254" t="s">
        <v>10</v>
      </c>
      <c r="H1254">
        <v>2350</v>
      </c>
      <c r="I1254" t="s">
        <v>11</v>
      </c>
      <c r="J1254" t="s">
        <v>68</v>
      </c>
      <c r="K1254" t="s">
        <v>152</v>
      </c>
      <c r="L1254" t="s">
        <v>13</v>
      </c>
      <c r="M1254" s="5">
        <v>48.209999999999994</v>
      </c>
    </row>
    <row r="1255" spans="1:13" x14ac:dyDescent="0.2">
      <c r="A1255" s="2">
        <v>45600</v>
      </c>
      <c r="B1255" s="3">
        <f t="shared" si="59"/>
        <v>2025</v>
      </c>
      <c r="C1255" t="str">
        <f t="shared" si="57"/>
        <v>2024-2025</v>
      </c>
      <c r="D1255" t="s">
        <v>147</v>
      </c>
      <c r="E1255" t="s">
        <v>40</v>
      </c>
      <c r="F1255" t="str">
        <f t="shared" si="58"/>
        <v>New South Wales</v>
      </c>
      <c r="G1255" t="s">
        <v>10</v>
      </c>
      <c r="H1255">
        <v>2116</v>
      </c>
      <c r="I1255" t="s">
        <v>11</v>
      </c>
      <c r="J1255" t="s">
        <v>27</v>
      </c>
      <c r="K1255" t="s">
        <v>154</v>
      </c>
      <c r="L1255" t="s">
        <v>14</v>
      </c>
      <c r="M1255" s="5">
        <v>48.83</v>
      </c>
    </row>
    <row r="1256" spans="1:13" x14ac:dyDescent="0.2">
      <c r="A1256" s="2">
        <v>45416</v>
      </c>
      <c r="B1256" s="3">
        <f t="shared" si="59"/>
        <v>2024</v>
      </c>
      <c r="C1256" t="str">
        <f t="shared" si="57"/>
        <v>2023-2024</v>
      </c>
      <c r="D1256" t="s">
        <v>148</v>
      </c>
      <c r="E1256" t="s">
        <v>47</v>
      </c>
      <c r="F1256" t="str">
        <f t="shared" si="58"/>
        <v>Western Australia</v>
      </c>
      <c r="G1256" t="s">
        <v>48</v>
      </c>
      <c r="H1256">
        <v>6030</v>
      </c>
      <c r="I1256" t="s">
        <v>11</v>
      </c>
      <c r="J1256" t="s">
        <v>49</v>
      </c>
      <c r="K1256" t="s">
        <v>155</v>
      </c>
      <c r="L1256" t="s">
        <v>20</v>
      </c>
      <c r="M1256" s="5">
        <v>48.85</v>
      </c>
    </row>
    <row r="1257" spans="1:13" x14ac:dyDescent="0.2">
      <c r="A1257" s="2">
        <v>45543</v>
      </c>
      <c r="B1257" s="3">
        <f t="shared" si="59"/>
        <v>2025</v>
      </c>
      <c r="C1257" t="str">
        <f t="shared" si="57"/>
        <v>2024-2025</v>
      </c>
      <c r="D1257" t="s">
        <v>147</v>
      </c>
      <c r="E1257" t="s">
        <v>40</v>
      </c>
      <c r="F1257" t="str">
        <f t="shared" si="58"/>
        <v>New South Wales</v>
      </c>
      <c r="G1257" t="s">
        <v>10</v>
      </c>
      <c r="H1257">
        <v>2116</v>
      </c>
      <c r="I1257" t="s">
        <v>11</v>
      </c>
      <c r="J1257" t="s">
        <v>27</v>
      </c>
      <c r="K1257" t="s">
        <v>19</v>
      </c>
      <c r="L1257" t="s">
        <v>23</v>
      </c>
      <c r="M1257" s="5">
        <v>48.910000000000004</v>
      </c>
    </row>
    <row r="1258" spans="1:13" x14ac:dyDescent="0.2">
      <c r="A1258" s="2">
        <v>45561</v>
      </c>
      <c r="B1258" s="3">
        <f t="shared" si="59"/>
        <v>2025</v>
      </c>
      <c r="C1258" t="str">
        <f t="shared" si="57"/>
        <v>2024-2025</v>
      </c>
      <c r="D1258" t="s">
        <v>148</v>
      </c>
      <c r="E1258" t="s">
        <v>122</v>
      </c>
      <c r="F1258" t="str">
        <f t="shared" si="58"/>
        <v>New South Wales</v>
      </c>
      <c r="G1258" t="s">
        <v>10</v>
      </c>
      <c r="H1258">
        <v>2650</v>
      </c>
      <c r="I1258" t="s">
        <v>11</v>
      </c>
      <c r="J1258" t="s">
        <v>25</v>
      </c>
      <c r="K1258" t="s">
        <v>155</v>
      </c>
      <c r="L1258" t="s">
        <v>20</v>
      </c>
      <c r="M1258" s="5">
        <v>48.92</v>
      </c>
    </row>
    <row r="1259" spans="1:13" x14ac:dyDescent="0.2">
      <c r="A1259" s="2">
        <v>45048</v>
      </c>
      <c r="B1259" s="3">
        <f t="shared" si="59"/>
        <v>2023</v>
      </c>
      <c r="C1259" t="str">
        <f t="shared" si="57"/>
        <v>2022-2023</v>
      </c>
      <c r="D1259" t="s">
        <v>147</v>
      </c>
      <c r="E1259" t="s">
        <v>56</v>
      </c>
      <c r="F1259" t="str">
        <f t="shared" si="58"/>
        <v>Northern Territory</v>
      </c>
      <c r="G1259" t="s">
        <v>29</v>
      </c>
      <c r="H1259">
        <v>870</v>
      </c>
      <c r="I1259" t="s">
        <v>11</v>
      </c>
      <c r="J1259" t="s">
        <v>30</v>
      </c>
      <c r="K1259" t="s">
        <v>19</v>
      </c>
      <c r="L1259" t="s">
        <v>23</v>
      </c>
      <c r="M1259" s="5">
        <v>48.93</v>
      </c>
    </row>
    <row r="1260" spans="1:13" x14ac:dyDescent="0.2">
      <c r="A1260" s="2">
        <v>44934</v>
      </c>
      <c r="B1260" s="3">
        <f t="shared" si="59"/>
        <v>2023</v>
      </c>
      <c r="C1260" t="str">
        <f t="shared" si="57"/>
        <v>2022-2023</v>
      </c>
      <c r="D1260" t="s">
        <v>147</v>
      </c>
      <c r="E1260" t="s">
        <v>44</v>
      </c>
      <c r="F1260" t="str">
        <f t="shared" si="58"/>
        <v>Victoria</v>
      </c>
      <c r="G1260" t="s">
        <v>45</v>
      </c>
      <c r="H1260">
        <v>3066</v>
      </c>
      <c r="I1260" t="s">
        <v>11</v>
      </c>
      <c r="J1260" t="s">
        <v>46</v>
      </c>
      <c r="K1260" t="s">
        <v>149</v>
      </c>
      <c r="L1260" t="s">
        <v>15</v>
      </c>
      <c r="M1260" s="5">
        <v>48.93</v>
      </c>
    </row>
    <row r="1261" spans="1:13" x14ac:dyDescent="0.2">
      <c r="A1261" s="2">
        <v>45182</v>
      </c>
      <c r="B1261" s="3">
        <f t="shared" si="59"/>
        <v>2024</v>
      </c>
      <c r="C1261" t="str">
        <f t="shared" si="57"/>
        <v>2023-2024</v>
      </c>
      <c r="D1261" t="s">
        <v>148</v>
      </c>
      <c r="E1261" t="s">
        <v>102</v>
      </c>
      <c r="F1261" t="str">
        <f t="shared" si="58"/>
        <v>Queensland</v>
      </c>
      <c r="G1261" t="s">
        <v>35</v>
      </c>
      <c r="H1261">
        <v>4870</v>
      </c>
      <c r="I1261" t="s">
        <v>11</v>
      </c>
      <c r="J1261" t="s">
        <v>36</v>
      </c>
      <c r="K1261" t="s">
        <v>154</v>
      </c>
      <c r="L1261" t="s">
        <v>14</v>
      </c>
      <c r="M1261" s="5">
        <v>48.94</v>
      </c>
    </row>
    <row r="1262" spans="1:13" x14ac:dyDescent="0.2">
      <c r="A1262" s="2">
        <v>45518</v>
      </c>
      <c r="B1262" s="3">
        <f t="shared" si="59"/>
        <v>2025</v>
      </c>
      <c r="C1262" t="str">
        <f t="shared" si="57"/>
        <v>2024-2025</v>
      </c>
      <c r="D1262" t="s">
        <v>148</v>
      </c>
      <c r="E1262" t="s">
        <v>84</v>
      </c>
      <c r="F1262" t="str">
        <f t="shared" si="58"/>
        <v>Queensland</v>
      </c>
      <c r="G1262" t="s">
        <v>35</v>
      </c>
      <c r="H1262">
        <v>4740</v>
      </c>
      <c r="I1262" t="s">
        <v>11</v>
      </c>
      <c r="J1262" t="s">
        <v>51</v>
      </c>
      <c r="K1262" t="s">
        <v>154</v>
      </c>
      <c r="L1262" t="s">
        <v>14</v>
      </c>
      <c r="M1262" s="5">
        <v>48.97</v>
      </c>
    </row>
    <row r="1263" spans="1:13" x14ac:dyDescent="0.2">
      <c r="A1263" s="2">
        <v>45489</v>
      </c>
      <c r="B1263" s="3">
        <f t="shared" si="59"/>
        <v>2025</v>
      </c>
      <c r="C1263" t="str">
        <f t="shared" si="57"/>
        <v>2024-2025</v>
      </c>
      <c r="D1263" t="s">
        <v>148</v>
      </c>
      <c r="E1263" t="s">
        <v>75</v>
      </c>
      <c r="F1263" t="str">
        <f t="shared" si="58"/>
        <v>Victoria</v>
      </c>
      <c r="G1263" t="s">
        <v>45</v>
      </c>
      <c r="H1263">
        <v>3630</v>
      </c>
      <c r="I1263" t="s">
        <v>11</v>
      </c>
      <c r="J1263" t="s">
        <v>55</v>
      </c>
      <c r="K1263" t="s">
        <v>154</v>
      </c>
      <c r="L1263" t="s">
        <v>14</v>
      </c>
      <c r="M1263" s="5">
        <v>49</v>
      </c>
    </row>
    <row r="1264" spans="1:13" x14ac:dyDescent="0.2">
      <c r="A1264" s="2">
        <v>45586</v>
      </c>
      <c r="B1264" s="3">
        <f t="shared" si="59"/>
        <v>2025</v>
      </c>
      <c r="C1264" t="str">
        <f t="shared" si="57"/>
        <v>2024-2025</v>
      </c>
      <c r="D1264" t="s">
        <v>148</v>
      </c>
      <c r="E1264" t="s">
        <v>114</v>
      </c>
      <c r="F1264" t="str">
        <f t="shared" si="58"/>
        <v>Victoria</v>
      </c>
      <c r="G1264" t="s">
        <v>45</v>
      </c>
      <c r="H1264">
        <v>3551</v>
      </c>
      <c r="I1264" t="s">
        <v>11</v>
      </c>
      <c r="J1264" t="s">
        <v>60</v>
      </c>
      <c r="K1264" t="s">
        <v>152</v>
      </c>
      <c r="L1264" t="s">
        <v>13</v>
      </c>
      <c r="M1264" s="5">
        <v>49.25</v>
      </c>
    </row>
    <row r="1265" spans="1:13" x14ac:dyDescent="0.2">
      <c r="A1265" s="2">
        <v>45334</v>
      </c>
      <c r="B1265" s="3">
        <f t="shared" si="59"/>
        <v>2024</v>
      </c>
      <c r="C1265" t="str">
        <f t="shared" si="57"/>
        <v>2023-2024</v>
      </c>
      <c r="D1265" t="s">
        <v>147</v>
      </c>
      <c r="E1265" t="s">
        <v>127</v>
      </c>
      <c r="F1265" t="str">
        <f t="shared" si="58"/>
        <v>New South Wales</v>
      </c>
      <c r="G1265" t="s">
        <v>10</v>
      </c>
      <c r="H1265">
        <v>2131</v>
      </c>
      <c r="I1265" t="s">
        <v>11</v>
      </c>
      <c r="J1265" t="s">
        <v>27</v>
      </c>
      <c r="K1265" t="s">
        <v>149</v>
      </c>
      <c r="L1265" t="s">
        <v>15</v>
      </c>
      <c r="M1265" s="5">
        <v>49.9</v>
      </c>
    </row>
    <row r="1266" spans="1:13" x14ac:dyDescent="0.2">
      <c r="A1266" s="2">
        <v>44998</v>
      </c>
      <c r="B1266" s="3">
        <f t="shared" si="59"/>
        <v>2023</v>
      </c>
      <c r="C1266" t="str">
        <f t="shared" si="57"/>
        <v>2022-2023</v>
      </c>
      <c r="D1266" t="s">
        <v>148</v>
      </c>
      <c r="E1266" t="s">
        <v>24</v>
      </c>
      <c r="F1266" t="str">
        <f t="shared" si="58"/>
        <v>New South Wales</v>
      </c>
      <c r="G1266" t="s">
        <v>10</v>
      </c>
      <c r="H1266">
        <v>2795</v>
      </c>
      <c r="I1266" t="s">
        <v>11</v>
      </c>
      <c r="J1266" t="s">
        <v>25</v>
      </c>
      <c r="K1266" t="s">
        <v>149</v>
      </c>
      <c r="L1266" t="s">
        <v>15</v>
      </c>
      <c r="M1266" s="5">
        <v>49.9</v>
      </c>
    </row>
    <row r="1267" spans="1:13" x14ac:dyDescent="0.2">
      <c r="A1267" s="2">
        <v>45215</v>
      </c>
      <c r="B1267" s="3">
        <f t="shared" si="59"/>
        <v>2024</v>
      </c>
      <c r="C1267" t="str">
        <f t="shared" si="57"/>
        <v>2023-2024</v>
      </c>
      <c r="D1267" t="s">
        <v>147</v>
      </c>
      <c r="E1267" t="s">
        <v>72</v>
      </c>
      <c r="F1267" t="str">
        <f t="shared" si="58"/>
        <v>Western Australia</v>
      </c>
      <c r="G1267" t="s">
        <v>48</v>
      </c>
      <c r="H1267">
        <v>6010</v>
      </c>
      <c r="I1267" t="s">
        <v>11</v>
      </c>
      <c r="J1267" t="s">
        <v>49</v>
      </c>
      <c r="K1267" t="s">
        <v>19</v>
      </c>
      <c r="L1267" t="s">
        <v>23</v>
      </c>
      <c r="M1267" s="5">
        <v>49.91</v>
      </c>
    </row>
    <row r="1268" spans="1:13" x14ac:dyDescent="0.2">
      <c r="A1268" s="2">
        <v>45515</v>
      </c>
      <c r="B1268" s="3">
        <f t="shared" si="59"/>
        <v>2025</v>
      </c>
      <c r="C1268" t="str">
        <f t="shared" si="57"/>
        <v>2024-2025</v>
      </c>
      <c r="D1268" t="s">
        <v>148</v>
      </c>
      <c r="E1268" t="s">
        <v>132</v>
      </c>
      <c r="F1268" t="str">
        <f t="shared" si="58"/>
        <v>New South Wales</v>
      </c>
      <c r="G1268" t="s">
        <v>10</v>
      </c>
      <c r="H1268">
        <v>2800</v>
      </c>
      <c r="I1268" t="s">
        <v>11</v>
      </c>
      <c r="J1268" t="s">
        <v>25</v>
      </c>
      <c r="K1268" t="s">
        <v>151</v>
      </c>
      <c r="L1268" t="s">
        <v>21</v>
      </c>
      <c r="M1268" s="5">
        <v>49.93</v>
      </c>
    </row>
    <row r="1269" spans="1:13" x14ac:dyDescent="0.2">
      <c r="A1269" s="2">
        <v>45061</v>
      </c>
      <c r="B1269" s="3">
        <f t="shared" si="59"/>
        <v>2023</v>
      </c>
      <c r="C1269" t="str">
        <f t="shared" si="57"/>
        <v>2022-2023</v>
      </c>
      <c r="D1269" t="s">
        <v>148</v>
      </c>
      <c r="E1269" t="s">
        <v>114</v>
      </c>
      <c r="F1269" t="str">
        <f t="shared" si="58"/>
        <v>Victoria</v>
      </c>
      <c r="G1269" t="s">
        <v>45</v>
      </c>
      <c r="H1269">
        <v>3551</v>
      </c>
      <c r="I1269" t="s">
        <v>11</v>
      </c>
      <c r="J1269" t="s">
        <v>60</v>
      </c>
      <c r="K1269" t="s">
        <v>154</v>
      </c>
      <c r="L1269" t="s">
        <v>14</v>
      </c>
      <c r="M1269" s="5">
        <v>49.94</v>
      </c>
    </row>
    <row r="1270" spans="1:13" x14ac:dyDescent="0.2">
      <c r="A1270" s="2">
        <v>44972</v>
      </c>
      <c r="B1270" s="3">
        <f t="shared" si="59"/>
        <v>2023</v>
      </c>
      <c r="C1270" t="str">
        <f t="shared" si="57"/>
        <v>2022-2023</v>
      </c>
      <c r="D1270" t="s">
        <v>147</v>
      </c>
      <c r="E1270" t="s">
        <v>110</v>
      </c>
      <c r="F1270" t="str">
        <f t="shared" si="58"/>
        <v>Queensland</v>
      </c>
      <c r="G1270" t="s">
        <v>35</v>
      </c>
      <c r="H1270">
        <v>4680</v>
      </c>
      <c r="I1270" t="s">
        <v>11</v>
      </c>
      <c r="J1270" t="s">
        <v>51</v>
      </c>
      <c r="K1270" t="s">
        <v>153</v>
      </c>
      <c r="L1270" t="s">
        <v>16</v>
      </c>
      <c r="M1270" s="5">
        <v>49.94</v>
      </c>
    </row>
    <row r="1271" spans="1:13" x14ac:dyDescent="0.2">
      <c r="A1271" s="2">
        <v>45332</v>
      </c>
      <c r="B1271" s="3">
        <f t="shared" si="59"/>
        <v>2024</v>
      </c>
      <c r="C1271" t="str">
        <f t="shared" si="57"/>
        <v>2023-2024</v>
      </c>
      <c r="D1271" t="s">
        <v>147</v>
      </c>
      <c r="E1271" t="s">
        <v>89</v>
      </c>
      <c r="F1271" t="str">
        <f t="shared" si="58"/>
        <v>Queensland</v>
      </c>
      <c r="G1271" t="s">
        <v>35</v>
      </c>
      <c r="H1271">
        <v>4655</v>
      </c>
      <c r="I1271" t="s">
        <v>11</v>
      </c>
      <c r="J1271" t="s">
        <v>51</v>
      </c>
      <c r="K1271" t="s">
        <v>152</v>
      </c>
      <c r="L1271" t="s">
        <v>13</v>
      </c>
      <c r="M1271" s="5">
        <v>49.94</v>
      </c>
    </row>
    <row r="1272" spans="1:13" x14ac:dyDescent="0.2">
      <c r="A1272" s="2">
        <v>45198</v>
      </c>
      <c r="B1272" s="3">
        <f t="shared" si="59"/>
        <v>2024</v>
      </c>
      <c r="C1272" t="str">
        <f t="shared" si="57"/>
        <v>2023-2024</v>
      </c>
      <c r="D1272" t="s">
        <v>147</v>
      </c>
      <c r="E1272" t="s">
        <v>133</v>
      </c>
      <c r="F1272" t="str">
        <f t="shared" si="58"/>
        <v>Queensland</v>
      </c>
      <c r="G1272" t="s">
        <v>35</v>
      </c>
      <c r="H1272">
        <v>4305</v>
      </c>
      <c r="I1272" t="s">
        <v>11</v>
      </c>
      <c r="J1272" t="s">
        <v>104</v>
      </c>
      <c r="K1272" t="s">
        <v>154</v>
      </c>
      <c r="L1272" t="s">
        <v>14</v>
      </c>
      <c r="M1272" s="5">
        <v>49.94</v>
      </c>
    </row>
    <row r="1273" spans="1:13" x14ac:dyDescent="0.2">
      <c r="A1273" s="2">
        <v>45027</v>
      </c>
      <c r="B1273" s="3">
        <f t="shared" si="59"/>
        <v>2023</v>
      </c>
      <c r="C1273" t="str">
        <f t="shared" si="57"/>
        <v>2022-2023</v>
      </c>
      <c r="D1273" t="s">
        <v>147</v>
      </c>
      <c r="E1273" t="s">
        <v>53</v>
      </c>
      <c r="F1273" t="str">
        <f t="shared" si="58"/>
        <v>South Australia</v>
      </c>
      <c r="G1273" t="s">
        <v>32</v>
      </c>
      <c r="H1273">
        <v>5082</v>
      </c>
      <c r="I1273" t="s">
        <v>11</v>
      </c>
      <c r="J1273" t="s">
        <v>33</v>
      </c>
      <c r="K1273" t="s">
        <v>152</v>
      </c>
      <c r="L1273" t="s">
        <v>13</v>
      </c>
      <c r="M1273" s="5">
        <v>49.94</v>
      </c>
    </row>
    <row r="1274" spans="1:13" x14ac:dyDescent="0.2">
      <c r="A1274" s="2">
        <v>45556</v>
      </c>
      <c r="B1274" s="3">
        <f t="shared" si="59"/>
        <v>2025</v>
      </c>
      <c r="C1274" t="str">
        <f t="shared" si="57"/>
        <v>2024-2025</v>
      </c>
      <c r="D1274" t="s">
        <v>148</v>
      </c>
      <c r="E1274" t="s">
        <v>92</v>
      </c>
      <c r="F1274" t="str">
        <f t="shared" si="58"/>
        <v>Queensland</v>
      </c>
      <c r="G1274" t="s">
        <v>35</v>
      </c>
      <c r="H1274">
        <v>4068</v>
      </c>
      <c r="I1274" t="s">
        <v>11</v>
      </c>
      <c r="J1274" t="s">
        <v>43</v>
      </c>
      <c r="K1274" t="s">
        <v>154</v>
      </c>
      <c r="L1274" t="s">
        <v>14</v>
      </c>
      <c r="M1274" s="5">
        <v>49.95</v>
      </c>
    </row>
    <row r="1275" spans="1:13" x14ac:dyDescent="0.2">
      <c r="A1275" s="2">
        <v>45375</v>
      </c>
      <c r="B1275" s="3">
        <f t="shared" si="59"/>
        <v>2024</v>
      </c>
      <c r="C1275" t="str">
        <f t="shared" si="57"/>
        <v>2023-2024</v>
      </c>
      <c r="D1275" t="s">
        <v>148</v>
      </c>
      <c r="E1275" t="s">
        <v>90</v>
      </c>
      <c r="F1275" t="str">
        <f t="shared" si="58"/>
        <v>Victoria</v>
      </c>
      <c r="G1275" t="s">
        <v>45</v>
      </c>
      <c r="H1275">
        <v>3179</v>
      </c>
      <c r="I1275" t="s">
        <v>11</v>
      </c>
      <c r="J1275" t="s">
        <v>63</v>
      </c>
      <c r="K1275" t="s">
        <v>150</v>
      </c>
      <c r="L1275" t="s">
        <v>18</v>
      </c>
      <c r="M1275" s="5">
        <v>49.95</v>
      </c>
    </row>
    <row r="1276" spans="1:13" x14ac:dyDescent="0.2">
      <c r="A1276" s="2">
        <v>44961</v>
      </c>
      <c r="B1276" s="3">
        <f t="shared" si="59"/>
        <v>2023</v>
      </c>
      <c r="C1276" t="str">
        <f t="shared" si="57"/>
        <v>2022-2023</v>
      </c>
      <c r="D1276" t="s">
        <v>147</v>
      </c>
      <c r="E1276" t="s">
        <v>91</v>
      </c>
      <c r="F1276" t="str">
        <f t="shared" si="58"/>
        <v>Victoria</v>
      </c>
      <c r="G1276" t="s">
        <v>45</v>
      </c>
      <c r="H1276">
        <v>3690</v>
      </c>
      <c r="I1276" t="s">
        <v>11</v>
      </c>
      <c r="J1276" t="s">
        <v>55</v>
      </c>
      <c r="K1276" t="s">
        <v>152</v>
      </c>
      <c r="L1276" t="s">
        <v>13</v>
      </c>
      <c r="M1276" s="5">
        <v>49.97</v>
      </c>
    </row>
    <row r="1277" spans="1:13" x14ac:dyDescent="0.2">
      <c r="A1277" s="2">
        <v>45519</v>
      </c>
      <c r="B1277" s="3">
        <f t="shared" si="59"/>
        <v>2025</v>
      </c>
      <c r="C1277" t="str">
        <f t="shared" si="57"/>
        <v>2024-2025</v>
      </c>
      <c r="D1277" t="s">
        <v>147</v>
      </c>
      <c r="E1277" t="s">
        <v>118</v>
      </c>
      <c r="F1277" t="str">
        <f t="shared" si="58"/>
        <v>New South Wales</v>
      </c>
      <c r="G1277" t="s">
        <v>10</v>
      </c>
      <c r="H1277">
        <v>2158</v>
      </c>
      <c r="I1277" t="s">
        <v>11</v>
      </c>
      <c r="J1277" t="s">
        <v>27</v>
      </c>
      <c r="K1277" t="s">
        <v>153</v>
      </c>
      <c r="L1277" t="s">
        <v>16</v>
      </c>
      <c r="M1277" s="5">
        <v>49.980000000000004</v>
      </c>
    </row>
    <row r="1278" spans="1:13" x14ac:dyDescent="0.2">
      <c r="A1278" s="2">
        <v>45214</v>
      </c>
      <c r="B1278" s="3">
        <f t="shared" si="59"/>
        <v>2024</v>
      </c>
      <c r="C1278" t="str">
        <f t="shared" si="57"/>
        <v>2023-2024</v>
      </c>
      <c r="D1278" t="s">
        <v>147</v>
      </c>
      <c r="E1278" t="s">
        <v>140</v>
      </c>
      <c r="F1278" t="str">
        <f t="shared" si="58"/>
        <v>Tasmania</v>
      </c>
      <c r="G1278" t="s">
        <v>70</v>
      </c>
      <c r="H1278">
        <v>7320</v>
      </c>
      <c r="I1278" t="s">
        <v>11</v>
      </c>
      <c r="J1278" t="s">
        <v>71</v>
      </c>
      <c r="K1278" t="s">
        <v>154</v>
      </c>
      <c r="L1278" t="s">
        <v>14</v>
      </c>
      <c r="M1278" s="5">
        <v>50</v>
      </c>
    </row>
    <row r="1279" spans="1:13" x14ac:dyDescent="0.2">
      <c r="A1279" s="2">
        <v>45276</v>
      </c>
      <c r="B1279" s="3">
        <f t="shared" si="59"/>
        <v>2024</v>
      </c>
      <c r="C1279" t="str">
        <f t="shared" si="57"/>
        <v>2023-2024</v>
      </c>
      <c r="D1279" t="s">
        <v>147</v>
      </c>
      <c r="E1279" t="s">
        <v>61</v>
      </c>
      <c r="F1279" t="str">
        <f t="shared" si="58"/>
        <v>New South Wales</v>
      </c>
      <c r="G1279" t="s">
        <v>10</v>
      </c>
      <c r="H1279">
        <v>2539</v>
      </c>
      <c r="I1279" t="s">
        <v>11</v>
      </c>
      <c r="J1279" t="s">
        <v>58</v>
      </c>
      <c r="K1279" t="s">
        <v>154</v>
      </c>
      <c r="L1279" t="s">
        <v>14</v>
      </c>
      <c r="M1279" s="5">
        <v>50</v>
      </c>
    </row>
    <row r="1280" spans="1:13" x14ac:dyDescent="0.2">
      <c r="A1280" s="2">
        <v>45608</v>
      </c>
      <c r="B1280" s="3">
        <f t="shared" si="59"/>
        <v>2025</v>
      </c>
      <c r="C1280" t="str">
        <f t="shared" si="57"/>
        <v>2024-2025</v>
      </c>
      <c r="D1280" t="s">
        <v>147</v>
      </c>
      <c r="E1280" t="s">
        <v>126</v>
      </c>
      <c r="F1280" t="str">
        <f t="shared" si="58"/>
        <v>Queensland</v>
      </c>
      <c r="G1280" t="s">
        <v>35</v>
      </c>
      <c r="H1280">
        <v>4551</v>
      </c>
      <c r="I1280" t="s">
        <v>11</v>
      </c>
      <c r="J1280" t="s">
        <v>120</v>
      </c>
      <c r="K1280" t="s">
        <v>149</v>
      </c>
      <c r="L1280" t="s">
        <v>15</v>
      </c>
      <c r="M1280" s="5">
        <v>50.22</v>
      </c>
    </row>
    <row r="1281" spans="1:13" x14ac:dyDescent="0.2">
      <c r="A1281" s="2">
        <v>45137</v>
      </c>
      <c r="B1281" s="3">
        <f t="shared" si="59"/>
        <v>2024</v>
      </c>
      <c r="C1281" t="str">
        <f t="shared" si="57"/>
        <v>2023-2024</v>
      </c>
      <c r="D1281" t="s">
        <v>148</v>
      </c>
      <c r="E1281" t="s">
        <v>114</v>
      </c>
      <c r="F1281" t="str">
        <f t="shared" si="58"/>
        <v>Victoria</v>
      </c>
      <c r="G1281" t="s">
        <v>45</v>
      </c>
      <c r="H1281">
        <v>3551</v>
      </c>
      <c r="I1281" t="s">
        <v>11</v>
      </c>
      <c r="J1281" t="s">
        <v>60</v>
      </c>
      <c r="K1281" t="s">
        <v>150</v>
      </c>
      <c r="L1281" t="s">
        <v>18</v>
      </c>
      <c r="M1281" s="5">
        <v>50.25</v>
      </c>
    </row>
    <row r="1282" spans="1:13" x14ac:dyDescent="0.2">
      <c r="A1282" s="2">
        <v>45278</v>
      </c>
      <c r="B1282" s="3">
        <f t="shared" si="59"/>
        <v>2024</v>
      </c>
      <c r="C1282" t="str">
        <f t="shared" ref="C1282:C1345" si="60">IF(MONTH(A1282) &gt;= 7, YEAR(A1282) &amp; "-" &amp; YEAR(A1282) + 1, YEAR(A1282) - 1 &amp; "-" &amp; YEAR(A1282))</f>
        <v>2023-2024</v>
      </c>
      <c r="D1282" t="s">
        <v>147</v>
      </c>
      <c r="E1282" t="s">
        <v>127</v>
      </c>
      <c r="F1282" t="str">
        <f t="shared" ref="F1282:F1345" si="61">IF(G1282="WA","Western Australia",
IF(G1282="NSW","New South Wales",
IF(G1282="QLD","Queensland",
IF(G1282="VIC","Victoria",
IF(G1282="TAS","Tasmania",
IF(G1282="SA","South Australia",
IF(G1282="NT","Northern Territory",
IF(G1282="ACT","Australian Capital Territory",G1282))))))))</f>
        <v>New South Wales</v>
      </c>
      <c r="G1282" t="s">
        <v>10</v>
      </c>
      <c r="H1282">
        <v>2131</v>
      </c>
      <c r="I1282" t="s">
        <v>11</v>
      </c>
      <c r="J1282" t="s">
        <v>27</v>
      </c>
      <c r="K1282" t="s">
        <v>152</v>
      </c>
      <c r="L1282" t="s">
        <v>13</v>
      </c>
      <c r="M1282" s="5">
        <v>50.36</v>
      </c>
    </row>
    <row r="1283" spans="1:13" x14ac:dyDescent="0.2">
      <c r="A1283" s="2">
        <v>45418</v>
      </c>
      <c r="B1283" s="3">
        <f t="shared" ref="B1283:B1346" si="62">IF(MONTH(A1283)&gt;=7,YEAR(A1283)+1,YEAR(A1283))</f>
        <v>2024</v>
      </c>
      <c r="C1283" t="str">
        <f t="shared" si="60"/>
        <v>2023-2024</v>
      </c>
      <c r="D1283" t="s">
        <v>147</v>
      </c>
      <c r="E1283" t="s">
        <v>124</v>
      </c>
      <c r="F1283" t="str">
        <f t="shared" si="61"/>
        <v>New South Wales</v>
      </c>
      <c r="G1283" t="s">
        <v>10</v>
      </c>
      <c r="H1283">
        <v>2015</v>
      </c>
      <c r="I1283" t="s">
        <v>11</v>
      </c>
      <c r="J1283" t="s">
        <v>12</v>
      </c>
      <c r="K1283" t="s">
        <v>157</v>
      </c>
      <c r="L1283" t="s">
        <v>22</v>
      </c>
      <c r="M1283" s="5">
        <v>50.4</v>
      </c>
    </row>
    <row r="1284" spans="1:13" x14ac:dyDescent="0.2">
      <c r="A1284" s="2">
        <v>45240</v>
      </c>
      <c r="B1284" s="3">
        <f t="shared" si="62"/>
        <v>2024</v>
      </c>
      <c r="C1284" t="str">
        <f t="shared" si="60"/>
        <v>2023-2024</v>
      </c>
      <c r="D1284" t="s">
        <v>147</v>
      </c>
      <c r="E1284" t="s">
        <v>127</v>
      </c>
      <c r="F1284" t="str">
        <f t="shared" si="61"/>
        <v>New South Wales</v>
      </c>
      <c r="G1284" t="s">
        <v>10</v>
      </c>
      <c r="H1284">
        <v>2131</v>
      </c>
      <c r="I1284" t="s">
        <v>11</v>
      </c>
      <c r="J1284" t="s">
        <v>27</v>
      </c>
      <c r="K1284" t="s">
        <v>156</v>
      </c>
      <c r="L1284" t="s">
        <v>17</v>
      </c>
      <c r="M1284" s="5">
        <v>50.400000000000006</v>
      </c>
    </row>
    <row r="1285" spans="1:13" x14ac:dyDescent="0.2">
      <c r="A1285" s="2">
        <v>45326</v>
      </c>
      <c r="B1285" s="3">
        <f t="shared" si="62"/>
        <v>2024</v>
      </c>
      <c r="C1285" t="str">
        <f t="shared" si="60"/>
        <v>2023-2024</v>
      </c>
      <c r="D1285" t="s">
        <v>147</v>
      </c>
      <c r="E1285" t="s">
        <v>86</v>
      </c>
      <c r="F1285" t="str">
        <f t="shared" si="61"/>
        <v>New South Wales</v>
      </c>
      <c r="G1285" t="s">
        <v>10</v>
      </c>
      <c r="H1285">
        <v>2064</v>
      </c>
      <c r="I1285" t="s">
        <v>11</v>
      </c>
      <c r="J1285" t="s">
        <v>12</v>
      </c>
      <c r="K1285" t="s">
        <v>153</v>
      </c>
      <c r="L1285" t="s">
        <v>16</v>
      </c>
      <c r="M1285" s="5">
        <v>50.97</v>
      </c>
    </row>
    <row r="1286" spans="1:13" x14ac:dyDescent="0.2">
      <c r="A1286" s="2">
        <v>44972</v>
      </c>
      <c r="B1286" s="3">
        <f t="shared" si="62"/>
        <v>2023</v>
      </c>
      <c r="C1286" t="str">
        <f t="shared" si="60"/>
        <v>2022-2023</v>
      </c>
      <c r="D1286" t="s">
        <v>147</v>
      </c>
      <c r="E1286" t="s">
        <v>65</v>
      </c>
      <c r="F1286" t="str">
        <f t="shared" si="61"/>
        <v>New South Wales</v>
      </c>
      <c r="G1286" t="s">
        <v>10</v>
      </c>
      <c r="H1286">
        <v>2541</v>
      </c>
      <c r="I1286" t="s">
        <v>11</v>
      </c>
      <c r="J1286" t="s">
        <v>58</v>
      </c>
      <c r="K1286" t="s">
        <v>156</v>
      </c>
      <c r="L1286" t="s">
        <v>17</v>
      </c>
      <c r="M1286" s="5">
        <v>51</v>
      </c>
    </row>
    <row r="1287" spans="1:13" x14ac:dyDescent="0.2">
      <c r="A1287" s="2">
        <v>45146</v>
      </c>
      <c r="B1287" s="3">
        <f t="shared" si="62"/>
        <v>2024</v>
      </c>
      <c r="C1287" t="str">
        <f t="shared" si="60"/>
        <v>2023-2024</v>
      </c>
      <c r="D1287" t="s">
        <v>148</v>
      </c>
      <c r="E1287" t="s">
        <v>9</v>
      </c>
      <c r="F1287" t="str">
        <f t="shared" si="61"/>
        <v>New South Wales</v>
      </c>
      <c r="G1287" t="s">
        <v>10</v>
      </c>
      <c r="H1287">
        <v>2067</v>
      </c>
      <c r="I1287" t="s">
        <v>11</v>
      </c>
      <c r="J1287" t="s">
        <v>12</v>
      </c>
      <c r="K1287" t="s">
        <v>155</v>
      </c>
      <c r="L1287" t="s">
        <v>20</v>
      </c>
      <c r="M1287" s="5">
        <v>51</v>
      </c>
    </row>
    <row r="1288" spans="1:13" x14ac:dyDescent="0.2">
      <c r="A1288" s="2">
        <v>44956</v>
      </c>
      <c r="B1288" s="3">
        <f t="shared" si="62"/>
        <v>2023</v>
      </c>
      <c r="C1288" t="str">
        <f t="shared" si="60"/>
        <v>2022-2023</v>
      </c>
      <c r="D1288" t="s">
        <v>147</v>
      </c>
      <c r="E1288" t="s">
        <v>126</v>
      </c>
      <c r="F1288" t="str">
        <f t="shared" si="61"/>
        <v>Queensland</v>
      </c>
      <c r="G1288" t="s">
        <v>35</v>
      </c>
      <c r="H1288">
        <v>4551</v>
      </c>
      <c r="I1288" t="s">
        <v>11</v>
      </c>
      <c r="J1288" t="s">
        <v>120</v>
      </c>
      <c r="K1288" t="s">
        <v>154</v>
      </c>
      <c r="L1288" t="s">
        <v>14</v>
      </c>
      <c r="M1288" s="5">
        <v>51</v>
      </c>
    </row>
    <row r="1289" spans="1:13" x14ac:dyDescent="0.2">
      <c r="A1289" s="2">
        <v>45292</v>
      </c>
      <c r="B1289" s="3">
        <f t="shared" si="62"/>
        <v>2024</v>
      </c>
      <c r="C1289" t="str">
        <f t="shared" si="60"/>
        <v>2023-2024</v>
      </c>
      <c r="D1289" t="s">
        <v>148</v>
      </c>
      <c r="E1289" t="s">
        <v>136</v>
      </c>
      <c r="F1289" t="str">
        <f t="shared" si="61"/>
        <v>Victoria</v>
      </c>
      <c r="G1289" t="s">
        <v>45</v>
      </c>
      <c r="H1289">
        <v>3175</v>
      </c>
      <c r="I1289" t="s">
        <v>11</v>
      </c>
      <c r="J1289" t="s">
        <v>63</v>
      </c>
      <c r="K1289" t="s">
        <v>152</v>
      </c>
      <c r="L1289" t="s">
        <v>13</v>
      </c>
      <c r="M1289" s="5">
        <v>51.05</v>
      </c>
    </row>
    <row r="1290" spans="1:13" x14ac:dyDescent="0.2">
      <c r="A1290" s="2">
        <v>44990</v>
      </c>
      <c r="B1290" s="3">
        <f t="shared" si="62"/>
        <v>2023</v>
      </c>
      <c r="C1290" t="str">
        <f t="shared" si="60"/>
        <v>2022-2023</v>
      </c>
      <c r="D1290" t="s">
        <v>147</v>
      </c>
      <c r="E1290" t="s">
        <v>110</v>
      </c>
      <c r="F1290" t="str">
        <f t="shared" si="61"/>
        <v>Queensland</v>
      </c>
      <c r="G1290" t="s">
        <v>35</v>
      </c>
      <c r="H1290">
        <v>4680</v>
      </c>
      <c r="I1290" t="s">
        <v>11</v>
      </c>
      <c r="J1290" t="s">
        <v>51</v>
      </c>
      <c r="K1290" t="s">
        <v>19</v>
      </c>
      <c r="L1290" t="s">
        <v>23</v>
      </c>
      <c r="M1290" s="5">
        <v>51.5</v>
      </c>
    </row>
    <row r="1291" spans="1:13" x14ac:dyDescent="0.2">
      <c r="A1291" s="2">
        <v>45471</v>
      </c>
      <c r="B1291" s="3">
        <f t="shared" si="62"/>
        <v>2024</v>
      </c>
      <c r="C1291" t="str">
        <f t="shared" si="60"/>
        <v>2023-2024</v>
      </c>
      <c r="D1291" t="s">
        <v>147</v>
      </c>
      <c r="E1291" t="s">
        <v>9</v>
      </c>
      <c r="F1291" t="str">
        <f t="shared" si="61"/>
        <v>New South Wales</v>
      </c>
      <c r="G1291" t="s">
        <v>10</v>
      </c>
      <c r="H1291">
        <v>2067</v>
      </c>
      <c r="I1291" t="s">
        <v>11</v>
      </c>
      <c r="J1291" t="s">
        <v>12</v>
      </c>
      <c r="K1291" t="s">
        <v>150</v>
      </c>
      <c r="L1291" t="s">
        <v>18</v>
      </c>
      <c r="M1291" s="5">
        <v>51.87</v>
      </c>
    </row>
    <row r="1292" spans="1:13" x14ac:dyDescent="0.2">
      <c r="A1292" s="2">
        <v>44959</v>
      </c>
      <c r="B1292" s="3">
        <f t="shared" si="62"/>
        <v>2023</v>
      </c>
      <c r="C1292" t="str">
        <f t="shared" si="60"/>
        <v>2022-2023</v>
      </c>
      <c r="D1292" t="s">
        <v>147</v>
      </c>
      <c r="E1292" t="s">
        <v>125</v>
      </c>
      <c r="F1292" t="str">
        <f t="shared" si="61"/>
        <v>Victoria</v>
      </c>
      <c r="G1292" t="s">
        <v>45</v>
      </c>
      <c r="H1292">
        <v>3400</v>
      </c>
      <c r="I1292" t="s">
        <v>11</v>
      </c>
      <c r="J1292" t="s">
        <v>60</v>
      </c>
      <c r="K1292" t="s">
        <v>150</v>
      </c>
      <c r="L1292" t="s">
        <v>18</v>
      </c>
      <c r="M1292" s="5">
        <v>51.87</v>
      </c>
    </row>
    <row r="1293" spans="1:13" x14ac:dyDescent="0.2">
      <c r="A1293" s="2">
        <v>45401</v>
      </c>
      <c r="B1293" s="3">
        <f t="shared" si="62"/>
        <v>2024</v>
      </c>
      <c r="C1293" t="str">
        <f t="shared" si="60"/>
        <v>2023-2024</v>
      </c>
      <c r="D1293" t="s">
        <v>147</v>
      </c>
      <c r="E1293" t="s">
        <v>86</v>
      </c>
      <c r="F1293" t="str">
        <f t="shared" si="61"/>
        <v>New South Wales</v>
      </c>
      <c r="G1293" t="s">
        <v>10</v>
      </c>
      <c r="H1293">
        <v>2064</v>
      </c>
      <c r="I1293" t="s">
        <v>11</v>
      </c>
      <c r="J1293" t="s">
        <v>12</v>
      </c>
      <c r="K1293" t="s">
        <v>152</v>
      </c>
      <c r="L1293" t="s">
        <v>13</v>
      </c>
      <c r="M1293" s="5">
        <v>51.94</v>
      </c>
    </row>
    <row r="1294" spans="1:13" x14ac:dyDescent="0.2">
      <c r="A1294" s="2">
        <v>45362</v>
      </c>
      <c r="B1294" s="3">
        <f t="shared" si="62"/>
        <v>2024</v>
      </c>
      <c r="C1294" t="str">
        <f t="shared" si="60"/>
        <v>2023-2024</v>
      </c>
      <c r="D1294" t="s">
        <v>147</v>
      </c>
      <c r="E1294" t="s">
        <v>107</v>
      </c>
      <c r="F1294" t="str">
        <f t="shared" si="61"/>
        <v>Queensland</v>
      </c>
      <c r="G1294" t="s">
        <v>35</v>
      </c>
      <c r="H1294">
        <v>4220</v>
      </c>
      <c r="I1294" t="s">
        <v>11</v>
      </c>
      <c r="J1294" t="s">
        <v>104</v>
      </c>
      <c r="K1294" t="s">
        <v>153</v>
      </c>
      <c r="L1294" t="s">
        <v>16</v>
      </c>
      <c r="M1294" s="5">
        <v>51.96</v>
      </c>
    </row>
    <row r="1295" spans="1:13" x14ac:dyDescent="0.2">
      <c r="A1295" s="2">
        <v>45399</v>
      </c>
      <c r="B1295" s="3">
        <f t="shared" si="62"/>
        <v>2024</v>
      </c>
      <c r="C1295" t="str">
        <f t="shared" si="60"/>
        <v>2023-2024</v>
      </c>
      <c r="D1295" t="s">
        <v>148</v>
      </c>
      <c r="E1295" t="s">
        <v>115</v>
      </c>
      <c r="F1295" t="str">
        <f t="shared" si="61"/>
        <v>Western Australia</v>
      </c>
      <c r="G1295" t="s">
        <v>48</v>
      </c>
      <c r="H1295">
        <v>6280</v>
      </c>
      <c r="I1295" t="s">
        <v>11</v>
      </c>
      <c r="J1295" t="s">
        <v>94</v>
      </c>
      <c r="K1295" t="s">
        <v>153</v>
      </c>
      <c r="L1295" t="s">
        <v>16</v>
      </c>
      <c r="M1295" s="5">
        <v>51.96</v>
      </c>
    </row>
    <row r="1296" spans="1:13" x14ac:dyDescent="0.2">
      <c r="A1296" s="2">
        <v>45176</v>
      </c>
      <c r="B1296" s="3">
        <f t="shared" si="62"/>
        <v>2024</v>
      </c>
      <c r="C1296" t="str">
        <f t="shared" si="60"/>
        <v>2023-2024</v>
      </c>
      <c r="D1296" t="s">
        <v>147</v>
      </c>
      <c r="E1296" t="s">
        <v>126</v>
      </c>
      <c r="F1296" t="str">
        <f t="shared" si="61"/>
        <v>Queensland</v>
      </c>
      <c r="G1296" t="s">
        <v>35</v>
      </c>
      <c r="H1296">
        <v>4551</v>
      </c>
      <c r="I1296" t="s">
        <v>11</v>
      </c>
      <c r="J1296" t="s">
        <v>120</v>
      </c>
      <c r="K1296" t="s">
        <v>153</v>
      </c>
      <c r="L1296" t="s">
        <v>16</v>
      </c>
      <c r="M1296" s="5">
        <v>51.96</v>
      </c>
    </row>
    <row r="1297" spans="1:13" x14ac:dyDescent="0.2">
      <c r="A1297" s="2">
        <v>45372</v>
      </c>
      <c r="B1297" s="3">
        <f t="shared" si="62"/>
        <v>2024</v>
      </c>
      <c r="C1297" t="str">
        <f t="shared" si="60"/>
        <v>2023-2024</v>
      </c>
      <c r="D1297" t="s">
        <v>147</v>
      </c>
      <c r="E1297" t="s">
        <v>118</v>
      </c>
      <c r="F1297" t="str">
        <f t="shared" si="61"/>
        <v>New South Wales</v>
      </c>
      <c r="G1297" t="s">
        <v>10</v>
      </c>
      <c r="H1297">
        <v>2158</v>
      </c>
      <c r="I1297" t="s">
        <v>11</v>
      </c>
      <c r="J1297" t="s">
        <v>27</v>
      </c>
      <c r="K1297" t="s">
        <v>151</v>
      </c>
      <c r="L1297" t="s">
        <v>21</v>
      </c>
      <c r="M1297" s="5">
        <v>51.96</v>
      </c>
    </row>
    <row r="1298" spans="1:13" x14ac:dyDescent="0.2">
      <c r="A1298" s="2">
        <v>45509</v>
      </c>
      <c r="B1298" s="3">
        <f t="shared" si="62"/>
        <v>2025</v>
      </c>
      <c r="C1298" t="str">
        <f t="shared" si="60"/>
        <v>2024-2025</v>
      </c>
      <c r="D1298" t="s">
        <v>148</v>
      </c>
      <c r="E1298" t="s">
        <v>114</v>
      </c>
      <c r="F1298" t="str">
        <f t="shared" si="61"/>
        <v>Victoria</v>
      </c>
      <c r="G1298" t="s">
        <v>45</v>
      </c>
      <c r="H1298">
        <v>3551</v>
      </c>
      <c r="I1298" t="s">
        <v>11</v>
      </c>
      <c r="J1298" t="s">
        <v>60</v>
      </c>
      <c r="K1298" t="s">
        <v>153</v>
      </c>
      <c r="L1298" t="s">
        <v>16</v>
      </c>
      <c r="M1298" s="5">
        <v>51.96</v>
      </c>
    </row>
    <row r="1299" spans="1:13" x14ac:dyDescent="0.2">
      <c r="A1299" s="2">
        <v>45651</v>
      </c>
      <c r="B1299" s="3">
        <f t="shared" si="62"/>
        <v>2025</v>
      </c>
      <c r="C1299" t="str">
        <f t="shared" si="60"/>
        <v>2024-2025</v>
      </c>
      <c r="D1299" t="s">
        <v>147</v>
      </c>
      <c r="E1299" t="s">
        <v>64</v>
      </c>
      <c r="F1299" t="str">
        <f t="shared" si="61"/>
        <v>Victoria</v>
      </c>
      <c r="G1299" t="s">
        <v>45</v>
      </c>
      <c r="H1299">
        <v>3199</v>
      </c>
      <c r="I1299" t="s">
        <v>11</v>
      </c>
      <c r="J1299" t="s">
        <v>63</v>
      </c>
      <c r="K1299" t="s">
        <v>153</v>
      </c>
      <c r="L1299" t="s">
        <v>16</v>
      </c>
      <c r="M1299" s="5">
        <v>51.96</v>
      </c>
    </row>
    <row r="1300" spans="1:13" x14ac:dyDescent="0.2">
      <c r="A1300" s="2">
        <v>45381</v>
      </c>
      <c r="B1300" s="3">
        <f t="shared" si="62"/>
        <v>2024</v>
      </c>
      <c r="C1300" t="str">
        <f t="shared" si="60"/>
        <v>2023-2024</v>
      </c>
      <c r="D1300" t="s">
        <v>148</v>
      </c>
      <c r="E1300" t="s">
        <v>142</v>
      </c>
      <c r="F1300" t="str">
        <f t="shared" si="61"/>
        <v>Australian Capital Territory</v>
      </c>
      <c r="G1300" t="s">
        <v>80</v>
      </c>
      <c r="H1300">
        <v>2609</v>
      </c>
      <c r="I1300" t="s">
        <v>11</v>
      </c>
      <c r="J1300" t="s">
        <v>58</v>
      </c>
      <c r="K1300" t="s">
        <v>153</v>
      </c>
      <c r="L1300" t="s">
        <v>16</v>
      </c>
      <c r="M1300" s="5">
        <v>51.96</v>
      </c>
    </row>
    <row r="1301" spans="1:13" x14ac:dyDescent="0.2">
      <c r="A1301" s="2">
        <v>45386</v>
      </c>
      <c r="B1301" s="3">
        <f t="shared" si="62"/>
        <v>2024</v>
      </c>
      <c r="C1301" t="str">
        <f t="shared" si="60"/>
        <v>2023-2024</v>
      </c>
      <c r="D1301" t="s">
        <v>147</v>
      </c>
      <c r="E1301" t="s">
        <v>110</v>
      </c>
      <c r="F1301" t="str">
        <f t="shared" si="61"/>
        <v>Queensland</v>
      </c>
      <c r="G1301" t="s">
        <v>35</v>
      </c>
      <c r="H1301">
        <v>4680</v>
      </c>
      <c r="I1301" t="s">
        <v>11</v>
      </c>
      <c r="J1301" t="s">
        <v>51</v>
      </c>
      <c r="K1301" t="s">
        <v>153</v>
      </c>
      <c r="L1301" t="s">
        <v>16</v>
      </c>
      <c r="M1301" s="5">
        <v>51.96</v>
      </c>
    </row>
    <row r="1302" spans="1:13" x14ac:dyDescent="0.2">
      <c r="A1302" s="2">
        <v>45479</v>
      </c>
      <c r="B1302" s="3">
        <f t="shared" si="62"/>
        <v>2025</v>
      </c>
      <c r="C1302" t="str">
        <f t="shared" si="60"/>
        <v>2024-2025</v>
      </c>
      <c r="D1302" t="s">
        <v>148</v>
      </c>
      <c r="E1302" t="s">
        <v>92</v>
      </c>
      <c r="F1302" t="str">
        <f t="shared" si="61"/>
        <v>Queensland</v>
      </c>
      <c r="G1302" t="s">
        <v>35</v>
      </c>
      <c r="H1302">
        <v>4068</v>
      </c>
      <c r="I1302" t="s">
        <v>11</v>
      </c>
      <c r="J1302" t="s">
        <v>43</v>
      </c>
      <c r="K1302" t="s">
        <v>153</v>
      </c>
      <c r="L1302" t="s">
        <v>16</v>
      </c>
      <c r="M1302" s="5">
        <v>51.96</v>
      </c>
    </row>
    <row r="1303" spans="1:13" x14ac:dyDescent="0.2">
      <c r="A1303" s="2">
        <v>44966</v>
      </c>
      <c r="B1303" s="3">
        <f t="shared" si="62"/>
        <v>2023</v>
      </c>
      <c r="C1303" t="str">
        <f t="shared" si="60"/>
        <v>2022-2023</v>
      </c>
      <c r="D1303" t="s">
        <v>147</v>
      </c>
      <c r="E1303" t="s">
        <v>133</v>
      </c>
      <c r="F1303" t="str">
        <f t="shared" si="61"/>
        <v>Queensland</v>
      </c>
      <c r="G1303" t="s">
        <v>35</v>
      </c>
      <c r="H1303">
        <v>4305</v>
      </c>
      <c r="I1303" t="s">
        <v>11</v>
      </c>
      <c r="J1303" t="s">
        <v>104</v>
      </c>
      <c r="K1303" t="s">
        <v>153</v>
      </c>
      <c r="L1303" t="s">
        <v>16</v>
      </c>
      <c r="M1303" s="5">
        <v>51.96</v>
      </c>
    </row>
    <row r="1304" spans="1:13" x14ac:dyDescent="0.2">
      <c r="A1304" s="2">
        <v>45573</v>
      </c>
      <c r="B1304" s="3">
        <f t="shared" si="62"/>
        <v>2025</v>
      </c>
      <c r="C1304" t="str">
        <f t="shared" si="60"/>
        <v>2024-2025</v>
      </c>
      <c r="D1304" t="s">
        <v>147</v>
      </c>
      <c r="E1304" t="s">
        <v>133</v>
      </c>
      <c r="F1304" t="str">
        <f t="shared" si="61"/>
        <v>Queensland</v>
      </c>
      <c r="G1304" t="s">
        <v>35</v>
      </c>
      <c r="H1304">
        <v>4305</v>
      </c>
      <c r="I1304" t="s">
        <v>11</v>
      </c>
      <c r="J1304" t="s">
        <v>104</v>
      </c>
      <c r="K1304" t="s">
        <v>150</v>
      </c>
      <c r="L1304" t="s">
        <v>18</v>
      </c>
      <c r="M1304" s="5">
        <v>51.96</v>
      </c>
    </row>
    <row r="1305" spans="1:13" x14ac:dyDescent="0.2">
      <c r="A1305" s="2">
        <v>45401</v>
      </c>
      <c r="B1305" s="3">
        <f t="shared" si="62"/>
        <v>2024</v>
      </c>
      <c r="C1305" t="str">
        <f t="shared" si="60"/>
        <v>2023-2024</v>
      </c>
      <c r="D1305" t="s">
        <v>148</v>
      </c>
      <c r="E1305" t="s">
        <v>84</v>
      </c>
      <c r="F1305" t="str">
        <f t="shared" si="61"/>
        <v>Queensland</v>
      </c>
      <c r="G1305" t="s">
        <v>35</v>
      </c>
      <c r="H1305">
        <v>4740</v>
      </c>
      <c r="I1305" t="s">
        <v>11</v>
      </c>
      <c r="J1305" t="s">
        <v>51</v>
      </c>
      <c r="K1305" t="s">
        <v>153</v>
      </c>
      <c r="L1305" t="s">
        <v>16</v>
      </c>
      <c r="M1305" s="5">
        <v>51.96</v>
      </c>
    </row>
    <row r="1306" spans="1:13" x14ac:dyDescent="0.2">
      <c r="A1306" s="2">
        <v>45144</v>
      </c>
      <c r="B1306" s="3">
        <f t="shared" si="62"/>
        <v>2024</v>
      </c>
      <c r="C1306" t="str">
        <f t="shared" si="60"/>
        <v>2023-2024</v>
      </c>
      <c r="D1306" t="s">
        <v>147</v>
      </c>
      <c r="E1306" t="s">
        <v>37</v>
      </c>
      <c r="F1306" t="str">
        <f t="shared" si="61"/>
        <v>South Australia</v>
      </c>
      <c r="G1306" t="s">
        <v>32</v>
      </c>
      <c r="H1306">
        <v>5607</v>
      </c>
      <c r="I1306" t="s">
        <v>11</v>
      </c>
      <c r="J1306" t="s">
        <v>38</v>
      </c>
      <c r="K1306" t="s">
        <v>153</v>
      </c>
      <c r="L1306" t="s">
        <v>16</v>
      </c>
      <c r="M1306" s="5">
        <v>51.96</v>
      </c>
    </row>
    <row r="1307" spans="1:13" x14ac:dyDescent="0.2">
      <c r="A1307" s="2">
        <v>45276</v>
      </c>
      <c r="B1307" s="3">
        <f t="shared" si="62"/>
        <v>2024</v>
      </c>
      <c r="C1307" t="str">
        <f t="shared" si="60"/>
        <v>2023-2024</v>
      </c>
      <c r="D1307" t="s">
        <v>148</v>
      </c>
      <c r="E1307" t="s">
        <v>98</v>
      </c>
      <c r="F1307" t="str">
        <f t="shared" si="61"/>
        <v>Victoria</v>
      </c>
      <c r="G1307" t="s">
        <v>45</v>
      </c>
      <c r="H1307">
        <v>3429</v>
      </c>
      <c r="I1307" t="s">
        <v>11</v>
      </c>
      <c r="J1307" t="s">
        <v>60</v>
      </c>
      <c r="K1307" t="s">
        <v>153</v>
      </c>
      <c r="L1307" t="s">
        <v>16</v>
      </c>
      <c r="M1307" s="5">
        <v>51.96</v>
      </c>
    </row>
    <row r="1308" spans="1:13" x14ac:dyDescent="0.2">
      <c r="A1308" s="2">
        <v>45181</v>
      </c>
      <c r="B1308" s="3">
        <f t="shared" si="62"/>
        <v>2024</v>
      </c>
      <c r="C1308" t="str">
        <f t="shared" si="60"/>
        <v>2023-2024</v>
      </c>
      <c r="D1308" t="s">
        <v>147</v>
      </c>
      <c r="E1308" t="s">
        <v>111</v>
      </c>
      <c r="F1308" t="str">
        <f t="shared" si="61"/>
        <v>New South Wales</v>
      </c>
      <c r="G1308" t="s">
        <v>10</v>
      </c>
      <c r="H1308">
        <v>2120</v>
      </c>
      <c r="I1308" t="s">
        <v>11</v>
      </c>
      <c r="J1308" t="s">
        <v>27</v>
      </c>
      <c r="K1308" t="s">
        <v>153</v>
      </c>
      <c r="L1308" t="s">
        <v>16</v>
      </c>
      <c r="M1308" s="5">
        <v>51.96</v>
      </c>
    </row>
    <row r="1309" spans="1:13" x14ac:dyDescent="0.2">
      <c r="A1309" s="2">
        <v>44953</v>
      </c>
      <c r="B1309" s="3">
        <f t="shared" si="62"/>
        <v>2023</v>
      </c>
      <c r="C1309" t="str">
        <f t="shared" si="60"/>
        <v>2022-2023</v>
      </c>
      <c r="D1309" t="s">
        <v>147</v>
      </c>
      <c r="E1309" t="s">
        <v>61</v>
      </c>
      <c r="F1309" t="str">
        <f t="shared" si="61"/>
        <v>New South Wales</v>
      </c>
      <c r="G1309" t="s">
        <v>10</v>
      </c>
      <c r="H1309">
        <v>2539</v>
      </c>
      <c r="I1309" t="s">
        <v>11</v>
      </c>
      <c r="J1309" t="s">
        <v>58</v>
      </c>
      <c r="K1309" t="s">
        <v>153</v>
      </c>
      <c r="L1309" t="s">
        <v>16</v>
      </c>
      <c r="M1309" s="5">
        <v>51.96</v>
      </c>
    </row>
    <row r="1310" spans="1:13" x14ac:dyDescent="0.2">
      <c r="A1310" s="2">
        <v>45071</v>
      </c>
      <c r="B1310" s="3">
        <f t="shared" si="62"/>
        <v>2023</v>
      </c>
      <c r="C1310" t="str">
        <f t="shared" si="60"/>
        <v>2022-2023</v>
      </c>
      <c r="D1310" t="s">
        <v>147</v>
      </c>
      <c r="E1310" t="s">
        <v>88</v>
      </c>
      <c r="F1310" t="str">
        <f t="shared" si="61"/>
        <v>South Australia</v>
      </c>
      <c r="G1310" t="s">
        <v>32</v>
      </c>
      <c r="H1310">
        <v>5011</v>
      </c>
      <c r="I1310" t="s">
        <v>11</v>
      </c>
      <c r="J1310" t="s">
        <v>33</v>
      </c>
      <c r="K1310" t="s">
        <v>156</v>
      </c>
      <c r="L1310" t="s">
        <v>17</v>
      </c>
      <c r="M1310" s="5">
        <v>51.96</v>
      </c>
    </row>
    <row r="1311" spans="1:13" x14ac:dyDescent="0.2">
      <c r="A1311" s="2">
        <v>45108</v>
      </c>
      <c r="B1311" s="3">
        <f t="shared" si="62"/>
        <v>2024</v>
      </c>
      <c r="C1311" t="str">
        <f t="shared" si="60"/>
        <v>2023-2024</v>
      </c>
      <c r="D1311" t="s">
        <v>147</v>
      </c>
      <c r="E1311" t="s">
        <v>88</v>
      </c>
      <c r="F1311" t="str">
        <f t="shared" si="61"/>
        <v>South Australia</v>
      </c>
      <c r="G1311" t="s">
        <v>32</v>
      </c>
      <c r="H1311">
        <v>5011</v>
      </c>
      <c r="I1311" t="s">
        <v>11</v>
      </c>
      <c r="J1311" t="s">
        <v>33</v>
      </c>
      <c r="K1311" t="s">
        <v>153</v>
      </c>
      <c r="L1311" t="s">
        <v>16</v>
      </c>
      <c r="M1311" s="5">
        <v>51.96</v>
      </c>
    </row>
    <row r="1312" spans="1:13" x14ac:dyDescent="0.2">
      <c r="A1312" s="2">
        <v>45308</v>
      </c>
      <c r="B1312" s="3">
        <f t="shared" si="62"/>
        <v>2024</v>
      </c>
      <c r="C1312" t="str">
        <f t="shared" si="60"/>
        <v>2023-2024</v>
      </c>
      <c r="D1312" t="s">
        <v>147</v>
      </c>
      <c r="E1312" t="s">
        <v>53</v>
      </c>
      <c r="F1312" t="str">
        <f t="shared" si="61"/>
        <v>South Australia</v>
      </c>
      <c r="G1312" t="s">
        <v>32</v>
      </c>
      <c r="H1312">
        <v>5082</v>
      </c>
      <c r="I1312" t="s">
        <v>11</v>
      </c>
      <c r="J1312" t="s">
        <v>33</v>
      </c>
      <c r="K1312" t="s">
        <v>154</v>
      </c>
      <c r="L1312" t="s">
        <v>14</v>
      </c>
      <c r="M1312" s="5">
        <v>51.980000000000004</v>
      </c>
    </row>
    <row r="1313" spans="1:13" x14ac:dyDescent="0.2">
      <c r="A1313" s="2">
        <v>44997</v>
      </c>
      <c r="B1313" s="3">
        <f t="shared" si="62"/>
        <v>2023</v>
      </c>
      <c r="C1313" t="str">
        <f t="shared" si="60"/>
        <v>2022-2023</v>
      </c>
      <c r="D1313" t="s">
        <v>147</v>
      </c>
      <c r="E1313" t="s">
        <v>75</v>
      </c>
      <c r="F1313" t="str">
        <f t="shared" si="61"/>
        <v>Victoria</v>
      </c>
      <c r="G1313" t="s">
        <v>45</v>
      </c>
      <c r="H1313">
        <v>3630</v>
      </c>
      <c r="I1313" t="s">
        <v>11</v>
      </c>
      <c r="J1313" t="s">
        <v>55</v>
      </c>
      <c r="K1313" t="s">
        <v>152</v>
      </c>
      <c r="L1313" t="s">
        <v>13</v>
      </c>
      <c r="M1313" s="5">
        <v>51.980000000000004</v>
      </c>
    </row>
    <row r="1314" spans="1:13" x14ac:dyDescent="0.2">
      <c r="A1314" s="2">
        <v>45171</v>
      </c>
      <c r="B1314" s="3">
        <f t="shared" si="62"/>
        <v>2024</v>
      </c>
      <c r="C1314" t="str">
        <f t="shared" si="60"/>
        <v>2023-2024</v>
      </c>
      <c r="D1314" t="s">
        <v>147</v>
      </c>
      <c r="E1314" t="s">
        <v>81</v>
      </c>
      <c r="F1314" t="str">
        <f t="shared" si="61"/>
        <v>New South Wales</v>
      </c>
      <c r="G1314" t="s">
        <v>10</v>
      </c>
      <c r="H1314">
        <v>2485</v>
      </c>
      <c r="I1314" t="s">
        <v>11</v>
      </c>
      <c r="J1314" t="s">
        <v>68</v>
      </c>
      <c r="K1314" t="s">
        <v>152</v>
      </c>
      <c r="L1314" t="s">
        <v>13</v>
      </c>
      <c r="M1314" s="5">
        <v>52.15</v>
      </c>
    </row>
    <row r="1315" spans="1:13" x14ac:dyDescent="0.2">
      <c r="A1315" s="2">
        <v>45639</v>
      </c>
      <c r="B1315" s="3">
        <f t="shared" si="62"/>
        <v>2025</v>
      </c>
      <c r="C1315" t="str">
        <f t="shared" si="60"/>
        <v>2024-2025</v>
      </c>
      <c r="D1315" t="s">
        <v>148</v>
      </c>
      <c r="E1315" t="s">
        <v>121</v>
      </c>
      <c r="F1315" t="str">
        <f t="shared" si="61"/>
        <v>Queensland</v>
      </c>
      <c r="G1315" t="s">
        <v>35</v>
      </c>
      <c r="H1315">
        <v>4700</v>
      </c>
      <c r="I1315" t="s">
        <v>11</v>
      </c>
      <c r="J1315" t="s">
        <v>51</v>
      </c>
      <c r="K1315" t="s">
        <v>150</v>
      </c>
      <c r="L1315" t="s">
        <v>18</v>
      </c>
      <c r="M1315" s="5">
        <v>52.269999999999996</v>
      </c>
    </row>
    <row r="1316" spans="1:13" x14ac:dyDescent="0.2">
      <c r="A1316" s="2">
        <v>45436</v>
      </c>
      <c r="B1316" s="3">
        <f t="shared" si="62"/>
        <v>2024</v>
      </c>
      <c r="C1316" t="str">
        <f t="shared" si="60"/>
        <v>2023-2024</v>
      </c>
      <c r="D1316" t="s">
        <v>147</v>
      </c>
      <c r="E1316" t="s">
        <v>39</v>
      </c>
      <c r="F1316" t="str">
        <f t="shared" si="61"/>
        <v>South Australia</v>
      </c>
      <c r="G1316" t="s">
        <v>32</v>
      </c>
      <c r="H1316">
        <v>5343</v>
      </c>
      <c r="I1316" t="s">
        <v>11</v>
      </c>
      <c r="J1316" t="s">
        <v>38</v>
      </c>
      <c r="K1316" t="s">
        <v>154</v>
      </c>
      <c r="L1316" t="s">
        <v>14</v>
      </c>
      <c r="M1316" s="5">
        <v>52.3</v>
      </c>
    </row>
    <row r="1317" spans="1:13" x14ac:dyDescent="0.2">
      <c r="A1317" s="2">
        <v>45394</v>
      </c>
      <c r="B1317" s="3">
        <f t="shared" si="62"/>
        <v>2024</v>
      </c>
      <c r="C1317" t="str">
        <f t="shared" si="60"/>
        <v>2023-2024</v>
      </c>
      <c r="D1317" t="s">
        <v>148</v>
      </c>
      <c r="E1317" t="s">
        <v>116</v>
      </c>
      <c r="F1317" t="str">
        <f t="shared" si="61"/>
        <v>Western Australia</v>
      </c>
      <c r="G1317" t="s">
        <v>48</v>
      </c>
      <c r="H1317">
        <v>6725</v>
      </c>
      <c r="I1317" t="s">
        <v>11</v>
      </c>
      <c r="J1317" t="s">
        <v>77</v>
      </c>
      <c r="K1317" t="s">
        <v>19</v>
      </c>
      <c r="L1317" t="s">
        <v>23</v>
      </c>
      <c r="M1317" s="5">
        <v>52.45</v>
      </c>
    </row>
    <row r="1318" spans="1:13" x14ac:dyDescent="0.2">
      <c r="A1318" s="2">
        <v>45422</v>
      </c>
      <c r="B1318" s="3">
        <f t="shared" si="62"/>
        <v>2024</v>
      </c>
      <c r="C1318" t="str">
        <f t="shared" si="60"/>
        <v>2023-2024</v>
      </c>
      <c r="D1318" t="s">
        <v>147</v>
      </c>
      <c r="E1318" t="s">
        <v>124</v>
      </c>
      <c r="F1318" t="str">
        <f t="shared" si="61"/>
        <v>New South Wales</v>
      </c>
      <c r="G1318" t="s">
        <v>10</v>
      </c>
      <c r="H1318">
        <v>2015</v>
      </c>
      <c r="I1318" t="s">
        <v>11</v>
      </c>
      <c r="J1318" t="s">
        <v>12</v>
      </c>
      <c r="K1318" t="s">
        <v>19</v>
      </c>
      <c r="L1318" t="s">
        <v>23</v>
      </c>
      <c r="M1318" s="5">
        <v>52.519999999999996</v>
      </c>
    </row>
    <row r="1319" spans="1:13" x14ac:dyDescent="0.2">
      <c r="A1319" s="2">
        <v>45228</v>
      </c>
      <c r="B1319" s="3">
        <f t="shared" si="62"/>
        <v>2024</v>
      </c>
      <c r="C1319" t="str">
        <f t="shared" si="60"/>
        <v>2023-2024</v>
      </c>
      <c r="D1319" t="s">
        <v>147</v>
      </c>
      <c r="E1319" t="s">
        <v>131</v>
      </c>
      <c r="F1319" t="str">
        <f t="shared" si="61"/>
        <v>Western Australia</v>
      </c>
      <c r="G1319" t="s">
        <v>48</v>
      </c>
      <c r="H1319">
        <v>6530</v>
      </c>
      <c r="I1319" t="s">
        <v>11</v>
      </c>
      <c r="J1319" t="s">
        <v>77</v>
      </c>
      <c r="K1319" t="s">
        <v>153</v>
      </c>
      <c r="L1319" t="s">
        <v>16</v>
      </c>
      <c r="M1319" s="5">
        <v>52.71</v>
      </c>
    </row>
    <row r="1320" spans="1:13" x14ac:dyDescent="0.2">
      <c r="A1320" s="2">
        <v>45428</v>
      </c>
      <c r="B1320" s="3">
        <f t="shared" si="62"/>
        <v>2024</v>
      </c>
      <c r="C1320" t="str">
        <f t="shared" si="60"/>
        <v>2023-2024</v>
      </c>
      <c r="D1320" t="s">
        <v>147</v>
      </c>
      <c r="E1320" t="s">
        <v>133</v>
      </c>
      <c r="F1320" t="str">
        <f t="shared" si="61"/>
        <v>Queensland</v>
      </c>
      <c r="G1320" t="s">
        <v>35</v>
      </c>
      <c r="H1320">
        <v>4305</v>
      </c>
      <c r="I1320" t="s">
        <v>11</v>
      </c>
      <c r="J1320" t="s">
        <v>104</v>
      </c>
      <c r="K1320" t="s">
        <v>149</v>
      </c>
      <c r="L1320" t="s">
        <v>15</v>
      </c>
      <c r="M1320" s="5">
        <v>52.9</v>
      </c>
    </row>
    <row r="1321" spans="1:13" x14ac:dyDescent="0.2">
      <c r="A1321" s="2">
        <v>45645</v>
      </c>
      <c r="B1321" s="3">
        <f t="shared" si="62"/>
        <v>2025</v>
      </c>
      <c r="C1321" t="str">
        <f t="shared" si="60"/>
        <v>2024-2025</v>
      </c>
      <c r="D1321" t="s">
        <v>148</v>
      </c>
      <c r="E1321" t="s">
        <v>67</v>
      </c>
      <c r="F1321" t="str">
        <f t="shared" si="61"/>
        <v>New South Wales</v>
      </c>
      <c r="G1321" t="s">
        <v>10</v>
      </c>
      <c r="H1321">
        <v>2478</v>
      </c>
      <c r="I1321" t="s">
        <v>11</v>
      </c>
      <c r="J1321" t="s">
        <v>68</v>
      </c>
      <c r="K1321" t="s">
        <v>19</v>
      </c>
      <c r="L1321" t="s">
        <v>23</v>
      </c>
      <c r="M1321" s="5">
        <v>52.92</v>
      </c>
    </row>
    <row r="1322" spans="1:13" x14ac:dyDescent="0.2">
      <c r="A1322" s="2">
        <v>44954</v>
      </c>
      <c r="B1322" s="3">
        <f t="shared" si="62"/>
        <v>2023</v>
      </c>
      <c r="C1322" t="str">
        <f t="shared" si="60"/>
        <v>2022-2023</v>
      </c>
      <c r="D1322" t="s">
        <v>148</v>
      </c>
      <c r="E1322" t="s">
        <v>84</v>
      </c>
      <c r="F1322" t="str">
        <f t="shared" si="61"/>
        <v>Queensland</v>
      </c>
      <c r="G1322" t="s">
        <v>35</v>
      </c>
      <c r="H1322">
        <v>4740</v>
      </c>
      <c r="I1322" t="s">
        <v>11</v>
      </c>
      <c r="J1322" t="s">
        <v>51</v>
      </c>
      <c r="K1322" t="s">
        <v>19</v>
      </c>
      <c r="L1322" t="s">
        <v>23</v>
      </c>
      <c r="M1322" s="5">
        <v>52.92</v>
      </c>
    </row>
    <row r="1323" spans="1:13" x14ac:dyDescent="0.2">
      <c r="A1323" s="2">
        <v>45096</v>
      </c>
      <c r="B1323" s="3">
        <f t="shared" si="62"/>
        <v>2023</v>
      </c>
      <c r="C1323" t="str">
        <f t="shared" si="60"/>
        <v>2022-2023</v>
      </c>
      <c r="D1323" t="s">
        <v>148</v>
      </c>
      <c r="E1323" t="s">
        <v>100</v>
      </c>
      <c r="F1323" t="str">
        <f t="shared" si="61"/>
        <v>Western Australia</v>
      </c>
      <c r="G1323" t="s">
        <v>48</v>
      </c>
      <c r="H1323">
        <v>6021</v>
      </c>
      <c r="I1323" t="s">
        <v>11</v>
      </c>
      <c r="J1323" t="s">
        <v>49</v>
      </c>
      <c r="K1323" t="s">
        <v>154</v>
      </c>
      <c r="L1323" t="s">
        <v>14</v>
      </c>
      <c r="M1323" s="5">
        <v>52.94</v>
      </c>
    </row>
    <row r="1324" spans="1:13" x14ac:dyDescent="0.2">
      <c r="A1324" s="2">
        <v>45281</v>
      </c>
      <c r="B1324" s="3">
        <f t="shared" si="62"/>
        <v>2024</v>
      </c>
      <c r="C1324" t="str">
        <f t="shared" si="60"/>
        <v>2023-2024</v>
      </c>
      <c r="D1324" t="s">
        <v>147</v>
      </c>
      <c r="E1324" t="s">
        <v>69</v>
      </c>
      <c r="F1324" t="str">
        <f t="shared" si="61"/>
        <v>Tasmania</v>
      </c>
      <c r="G1324" t="s">
        <v>70</v>
      </c>
      <c r="H1324">
        <v>7018</v>
      </c>
      <c r="I1324" t="s">
        <v>11</v>
      </c>
      <c r="J1324" t="s">
        <v>71</v>
      </c>
      <c r="K1324" t="s">
        <v>19</v>
      </c>
      <c r="L1324" t="s">
        <v>23</v>
      </c>
      <c r="M1324" s="5">
        <v>52.95</v>
      </c>
    </row>
    <row r="1325" spans="1:13" x14ac:dyDescent="0.2">
      <c r="A1325" s="2">
        <v>44932</v>
      </c>
      <c r="B1325" s="3">
        <f t="shared" si="62"/>
        <v>2023</v>
      </c>
      <c r="C1325" t="str">
        <f t="shared" si="60"/>
        <v>2022-2023</v>
      </c>
      <c r="D1325" t="s">
        <v>147</v>
      </c>
      <c r="E1325" t="s">
        <v>72</v>
      </c>
      <c r="F1325" t="str">
        <f t="shared" si="61"/>
        <v>Western Australia</v>
      </c>
      <c r="G1325" t="s">
        <v>48</v>
      </c>
      <c r="H1325">
        <v>6010</v>
      </c>
      <c r="I1325" t="s">
        <v>11</v>
      </c>
      <c r="J1325" t="s">
        <v>49</v>
      </c>
      <c r="K1325" t="s">
        <v>154</v>
      </c>
      <c r="L1325" t="s">
        <v>14</v>
      </c>
      <c r="M1325" s="5">
        <v>52.97</v>
      </c>
    </row>
    <row r="1326" spans="1:13" x14ac:dyDescent="0.2">
      <c r="A1326" s="2">
        <v>45366</v>
      </c>
      <c r="B1326" s="3">
        <f t="shared" si="62"/>
        <v>2024</v>
      </c>
      <c r="C1326" t="str">
        <f t="shared" si="60"/>
        <v>2023-2024</v>
      </c>
      <c r="D1326" t="s">
        <v>147</v>
      </c>
      <c r="E1326" t="s">
        <v>41</v>
      </c>
      <c r="F1326" t="str">
        <f t="shared" si="61"/>
        <v>New South Wales</v>
      </c>
      <c r="G1326" t="s">
        <v>10</v>
      </c>
      <c r="H1326">
        <v>2830</v>
      </c>
      <c r="I1326" t="s">
        <v>11</v>
      </c>
      <c r="J1326" t="s">
        <v>25</v>
      </c>
      <c r="K1326" t="s">
        <v>153</v>
      </c>
      <c r="L1326" t="s">
        <v>16</v>
      </c>
      <c r="M1326" s="5">
        <v>53</v>
      </c>
    </row>
    <row r="1327" spans="1:13" x14ac:dyDescent="0.2">
      <c r="A1327" s="2">
        <v>45302</v>
      </c>
      <c r="B1327" s="3">
        <f t="shared" si="62"/>
        <v>2024</v>
      </c>
      <c r="C1327" t="str">
        <f t="shared" si="60"/>
        <v>2023-2024</v>
      </c>
      <c r="D1327" t="s">
        <v>147</v>
      </c>
      <c r="E1327" t="s">
        <v>106</v>
      </c>
      <c r="F1327" t="str">
        <f t="shared" si="61"/>
        <v>Victoria</v>
      </c>
      <c r="G1327" t="s">
        <v>45</v>
      </c>
      <c r="H1327">
        <v>3915</v>
      </c>
      <c r="I1327" t="s">
        <v>11</v>
      </c>
      <c r="J1327" t="s">
        <v>55</v>
      </c>
      <c r="K1327" t="s">
        <v>154</v>
      </c>
      <c r="L1327" t="s">
        <v>14</v>
      </c>
      <c r="M1327" s="5">
        <v>53.430000000000007</v>
      </c>
    </row>
    <row r="1328" spans="1:13" x14ac:dyDescent="0.2">
      <c r="A1328" s="2">
        <v>45489</v>
      </c>
      <c r="B1328" s="3">
        <f t="shared" si="62"/>
        <v>2025</v>
      </c>
      <c r="C1328" t="str">
        <f t="shared" si="60"/>
        <v>2024-2025</v>
      </c>
      <c r="D1328" t="s">
        <v>147</v>
      </c>
      <c r="E1328" t="s">
        <v>69</v>
      </c>
      <c r="F1328" t="str">
        <f t="shared" si="61"/>
        <v>Tasmania</v>
      </c>
      <c r="G1328" t="s">
        <v>70</v>
      </c>
      <c r="H1328">
        <v>7018</v>
      </c>
      <c r="I1328" t="s">
        <v>11</v>
      </c>
      <c r="J1328" t="s">
        <v>71</v>
      </c>
      <c r="K1328" t="s">
        <v>151</v>
      </c>
      <c r="L1328" t="s">
        <v>21</v>
      </c>
      <c r="M1328" s="5">
        <v>53.46</v>
      </c>
    </row>
    <row r="1329" spans="1:13" x14ac:dyDescent="0.2">
      <c r="A1329" s="2">
        <v>45431</v>
      </c>
      <c r="B1329" s="3">
        <f t="shared" si="62"/>
        <v>2024</v>
      </c>
      <c r="C1329" t="str">
        <f t="shared" si="60"/>
        <v>2023-2024</v>
      </c>
      <c r="D1329" t="s">
        <v>148</v>
      </c>
      <c r="E1329" t="s">
        <v>9</v>
      </c>
      <c r="F1329" t="str">
        <f t="shared" si="61"/>
        <v>New South Wales</v>
      </c>
      <c r="G1329" t="s">
        <v>10</v>
      </c>
      <c r="H1329">
        <v>2067</v>
      </c>
      <c r="I1329" t="s">
        <v>11</v>
      </c>
      <c r="J1329" t="s">
        <v>12</v>
      </c>
      <c r="K1329" t="s">
        <v>150</v>
      </c>
      <c r="L1329" t="s">
        <v>18</v>
      </c>
      <c r="M1329" s="5">
        <v>53.82</v>
      </c>
    </row>
    <row r="1330" spans="1:13" x14ac:dyDescent="0.2">
      <c r="A1330" s="2">
        <v>45106</v>
      </c>
      <c r="B1330" s="3">
        <f t="shared" si="62"/>
        <v>2023</v>
      </c>
      <c r="C1330" t="str">
        <f t="shared" si="60"/>
        <v>2022-2023</v>
      </c>
      <c r="D1330" t="s">
        <v>147</v>
      </c>
      <c r="E1330" t="s">
        <v>91</v>
      </c>
      <c r="F1330" t="str">
        <f t="shared" si="61"/>
        <v>Victoria</v>
      </c>
      <c r="G1330" t="s">
        <v>45</v>
      </c>
      <c r="H1330">
        <v>3690</v>
      </c>
      <c r="I1330" t="s">
        <v>11</v>
      </c>
      <c r="J1330" t="s">
        <v>55</v>
      </c>
      <c r="K1330" t="s">
        <v>19</v>
      </c>
      <c r="L1330" t="s">
        <v>23</v>
      </c>
      <c r="M1330" s="5">
        <v>53.82</v>
      </c>
    </row>
    <row r="1331" spans="1:13" x14ac:dyDescent="0.2">
      <c r="A1331" s="2">
        <v>45627</v>
      </c>
      <c r="B1331" s="3">
        <f t="shared" si="62"/>
        <v>2025</v>
      </c>
      <c r="C1331" t="str">
        <f t="shared" si="60"/>
        <v>2024-2025</v>
      </c>
      <c r="D1331" t="s">
        <v>148</v>
      </c>
      <c r="E1331" t="s">
        <v>102</v>
      </c>
      <c r="F1331" t="str">
        <f t="shared" si="61"/>
        <v>Queensland</v>
      </c>
      <c r="G1331" t="s">
        <v>35</v>
      </c>
      <c r="H1331">
        <v>4870</v>
      </c>
      <c r="I1331" t="s">
        <v>11</v>
      </c>
      <c r="J1331" t="s">
        <v>36</v>
      </c>
      <c r="K1331" t="s">
        <v>156</v>
      </c>
      <c r="L1331" t="s">
        <v>17</v>
      </c>
      <c r="M1331" s="5">
        <v>53.89</v>
      </c>
    </row>
    <row r="1332" spans="1:13" x14ac:dyDescent="0.2">
      <c r="A1332" s="2">
        <v>45103</v>
      </c>
      <c r="B1332" s="3">
        <f t="shared" si="62"/>
        <v>2023</v>
      </c>
      <c r="C1332" t="str">
        <f t="shared" si="60"/>
        <v>2022-2023</v>
      </c>
      <c r="D1332" t="s">
        <v>147</v>
      </c>
      <c r="E1332" t="s">
        <v>73</v>
      </c>
      <c r="F1332" t="str">
        <f t="shared" si="61"/>
        <v>Victoria</v>
      </c>
      <c r="G1332" t="s">
        <v>45</v>
      </c>
      <c r="H1332">
        <v>3136</v>
      </c>
      <c r="I1332" t="s">
        <v>11</v>
      </c>
      <c r="J1332" t="s">
        <v>63</v>
      </c>
      <c r="K1332" t="s">
        <v>19</v>
      </c>
      <c r="L1332" t="s">
        <v>23</v>
      </c>
      <c r="M1332" s="5">
        <v>53.900000000000006</v>
      </c>
    </row>
    <row r="1333" spans="1:13" x14ac:dyDescent="0.2">
      <c r="A1333" s="2">
        <v>45199</v>
      </c>
      <c r="B1333" s="3">
        <f t="shared" si="62"/>
        <v>2024</v>
      </c>
      <c r="C1333" t="str">
        <f t="shared" si="60"/>
        <v>2023-2024</v>
      </c>
      <c r="D1333" t="s">
        <v>147</v>
      </c>
      <c r="E1333" t="s">
        <v>146</v>
      </c>
      <c r="F1333" t="str">
        <f t="shared" si="61"/>
        <v>Victoria</v>
      </c>
      <c r="G1333" t="s">
        <v>45</v>
      </c>
      <c r="H1333">
        <v>3353</v>
      </c>
      <c r="I1333" t="s">
        <v>11</v>
      </c>
      <c r="J1333" t="s">
        <v>60</v>
      </c>
      <c r="K1333" t="s">
        <v>154</v>
      </c>
      <c r="L1333" t="s">
        <v>14</v>
      </c>
      <c r="M1333" s="5">
        <v>53.91</v>
      </c>
    </row>
    <row r="1334" spans="1:13" x14ac:dyDescent="0.2">
      <c r="A1334" s="2">
        <v>45323</v>
      </c>
      <c r="B1334" s="3">
        <f t="shared" si="62"/>
        <v>2024</v>
      </c>
      <c r="C1334" t="str">
        <f t="shared" si="60"/>
        <v>2023-2024</v>
      </c>
      <c r="D1334" t="s">
        <v>148</v>
      </c>
      <c r="E1334" t="s">
        <v>24</v>
      </c>
      <c r="F1334" t="str">
        <f t="shared" si="61"/>
        <v>New South Wales</v>
      </c>
      <c r="G1334" t="s">
        <v>10</v>
      </c>
      <c r="H1334">
        <v>2795</v>
      </c>
      <c r="I1334" t="s">
        <v>11</v>
      </c>
      <c r="J1334" t="s">
        <v>25</v>
      </c>
      <c r="K1334" t="s">
        <v>156</v>
      </c>
      <c r="L1334" t="s">
        <v>17</v>
      </c>
      <c r="M1334" s="5">
        <v>53.91</v>
      </c>
    </row>
    <row r="1335" spans="1:13" x14ac:dyDescent="0.2">
      <c r="A1335" s="2">
        <v>45062</v>
      </c>
      <c r="B1335" s="3">
        <f t="shared" si="62"/>
        <v>2023</v>
      </c>
      <c r="C1335" t="str">
        <f t="shared" si="60"/>
        <v>2022-2023</v>
      </c>
      <c r="D1335" t="s">
        <v>147</v>
      </c>
      <c r="E1335" t="s">
        <v>129</v>
      </c>
      <c r="F1335" t="str">
        <f t="shared" si="61"/>
        <v>Tasmania</v>
      </c>
      <c r="G1335" t="s">
        <v>70</v>
      </c>
      <c r="H1335">
        <v>7010</v>
      </c>
      <c r="I1335" t="s">
        <v>11</v>
      </c>
      <c r="J1335" t="s">
        <v>71</v>
      </c>
      <c r="K1335" t="s">
        <v>153</v>
      </c>
      <c r="L1335" t="s">
        <v>16</v>
      </c>
      <c r="M1335" s="5">
        <v>53.91</v>
      </c>
    </row>
    <row r="1336" spans="1:13" x14ac:dyDescent="0.2">
      <c r="A1336" s="2">
        <v>45132</v>
      </c>
      <c r="B1336" s="3">
        <f t="shared" si="62"/>
        <v>2024</v>
      </c>
      <c r="C1336" t="str">
        <f t="shared" si="60"/>
        <v>2023-2024</v>
      </c>
      <c r="D1336" t="s">
        <v>148</v>
      </c>
      <c r="E1336" t="s">
        <v>125</v>
      </c>
      <c r="F1336" t="str">
        <f t="shared" si="61"/>
        <v>Victoria</v>
      </c>
      <c r="G1336" t="s">
        <v>45</v>
      </c>
      <c r="H1336">
        <v>3400</v>
      </c>
      <c r="I1336" t="s">
        <v>11</v>
      </c>
      <c r="J1336" t="s">
        <v>60</v>
      </c>
      <c r="K1336" t="s">
        <v>154</v>
      </c>
      <c r="L1336" t="s">
        <v>14</v>
      </c>
      <c r="M1336" s="5">
        <v>53.91</v>
      </c>
    </row>
    <row r="1337" spans="1:13" x14ac:dyDescent="0.2">
      <c r="A1337" s="2">
        <v>44968</v>
      </c>
      <c r="B1337" s="3">
        <f t="shared" si="62"/>
        <v>2023</v>
      </c>
      <c r="C1337" t="str">
        <f t="shared" si="60"/>
        <v>2022-2023</v>
      </c>
      <c r="D1337" t="s">
        <v>147</v>
      </c>
      <c r="E1337" t="s">
        <v>66</v>
      </c>
      <c r="F1337" t="str">
        <f t="shared" si="61"/>
        <v>South Australia</v>
      </c>
      <c r="G1337" t="s">
        <v>32</v>
      </c>
      <c r="H1337">
        <v>5169</v>
      </c>
      <c r="I1337" t="s">
        <v>11</v>
      </c>
      <c r="J1337" t="s">
        <v>33</v>
      </c>
      <c r="K1337" t="s">
        <v>153</v>
      </c>
      <c r="L1337" t="s">
        <v>16</v>
      </c>
      <c r="M1337" s="5">
        <v>53.91</v>
      </c>
    </row>
    <row r="1338" spans="1:13" x14ac:dyDescent="0.2">
      <c r="A1338" s="2">
        <v>45536</v>
      </c>
      <c r="B1338" s="3">
        <f t="shared" si="62"/>
        <v>2025</v>
      </c>
      <c r="C1338" t="str">
        <f t="shared" si="60"/>
        <v>2024-2025</v>
      </c>
      <c r="D1338" t="s">
        <v>147</v>
      </c>
      <c r="E1338" t="s">
        <v>91</v>
      </c>
      <c r="F1338" t="str">
        <f t="shared" si="61"/>
        <v>Victoria</v>
      </c>
      <c r="G1338" t="s">
        <v>45</v>
      </c>
      <c r="H1338">
        <v>3690</v>
      </c>
      <c r="I1338" t="s">
        <v>11</v>
      </c>
      <c r="J1338" t="s">
        <v>55</v>
      </c>
      <c r="K1338" t="s">
        <v>153</v>
      </c>
      <c r="L1338" t="s">
        <v>16</v>
      </c>
      <c r="M1338" s="5">
        <v>53.91</v>
      </c>
    </row>
    <row r="1339" spans="1:13" x14ac:dyDescent="0.2">
      <c r="A1339" s="2">
        <v>45019</v>
      </c>
      <c r="B1339" s="3">
        <f t="shared" si="62"/>
        <v>2023</v>
      </c>
      <c r="C1339" t="str">
        <f t="shared" si="60"/>
        <v>2022-2023</v>
      </c>
      <c r="D1339" t="s">
        <v>147</v>
      </c>
      <c r="E1339" t="s">
        <v>88</v>
      </c>
      <c r="F1339" t="str">
        <f t="shared" si="61"/>
        <v>South Australia</v>
      </c>
      <c r="G1339" t="s">
        <v>32</v>
      </c>
      <c r="H1339">
        <v>5011</v>
      </c>
      <c r="I1339" t="s">
        <v>11</v>
      </c>
      <c r="J1339" t="s">
        <v>33</v>
      </c>
      <c r="K1339" t="s">
        <v>156</v>
      </c>
      <c r="L1339" t="s">
        <v>17</v>
      </c>
      <c r="M1339" s="5">
        <v>53.91</v>
      </c>
    </row>
    <row r="1340" spans="1:13" x14ac:dyDescent="0.2">
      <c r="A1340" s="2">
        <v>45588</v>
      </c>
      <c r="B1340" s="3">
        <f t="shared" si="62"/>
        <v>2025</v>
      </c>
      <c r="C1340" t="str">
        <f t="shared" si="60"/>
        <v>2024-2025</v>
      </c>
      <c r="D1340" t="s">
        <v>147</v>
      </c>
      <c r="E1340" t="s">
        <v>41</v>
      </c>
      <c r="F1340" t="str">
        <f t="shared" si="61"/>
        <v>New South Wales</v>
      </c>
      <c r="G1340" t="s">
        <v>10</v>
      </c>
      <c r="H1340">
        <v>2830</v>
      </c>
      <c r="I1340" t="s">
        <v>11</v>
      </c>
      <c r="J1340" t="s">
        <v>25</v>
      </c>
      <c r="K1340" t="s">
        <v>152</v>
      </c>
      <c r="L1340" t="s">
        <v>13</v>
      </c>
      <c r="M1340" s="5">
        <v>53.94</v>
      </c>
    </row>
    <row r="1341" spans="1:13" x14ac:dyDescent="0.2">
      <c r="A1341" s="2">
        <v>45231</v>
      </c>
      <c r="B1341" s="3">
        <f t="shared" si="62"/>
        <v>2024</v>
      </c>
      <c r="C1341" t="str">
        <f t="shared" si="60"/>
        <v>2023-2024</v>
      </c>
      <c r="D1341" t="s">
        <v>147</v>
      </c>
      <c r="E1341" t="s">
        <v>56</v>
      </c>
      <c r="F1341" t="str">
        <f t="shared" si="61"/>
        <v>Northern Territory</v>
      </c>
      <c r="G1341" t="s">
        <v>29</v>
      </c>
      <c r="H1341">
        <v>870</v>
      </c>
      <c r="I1341" t="s">
        <v>11</v>
      </c>
      <c r="J1341" t="s">
        <v>30</v>
      </c>
      <c r="K1341" t="s">
        <v>154</v>
      </c>
      <c r="L1341" t="s">
        <v>14</v>
      </c>
      <c r="M1341" s="5">
        <v>53.95</v>
      </c>
    </row>
    <row r="1342" spans="1:13" x14ac:dyDescent="0.2">
      <c r="A1342" s="2">
        <v>45400</v>
      </c>
      <c r="B1342" s="3">
        <f t="shared" si="62"/>
        <v>2024</v>
      </c>
      <c r="C1342" t="str">
        <f t="shared" si="60"/>
        <v>2023-2024</v>
      </c>
      <c r="D1342" t="s">
        <v>148</v>
      </c>
      <c r="E1342" t="s">
        <v>130</v>
      </c>
      <c r="F1342" t="str">
        <f t="shared" si="61"/>
        <v>South Australia</v>
      </c>
      <c r="G1342" t="s">
        <v>32</v>
      </c>
      <c r="H1342">
        <v>5290</v>
      </c>
      <c r="I1342" t="s">
        <v>11</v>
      </c>
      <c r="J1342" t="s">
        <v>38</v>
      </c>
      <c r="K1342" t="s">
        <v>154</v>
      </c>
      <c r="L1342" t="s">
        <v>14</v>
      </c>
      <c r="M1342" s="5">
        <v>53.95</v>
      </c>
    </row>
    <row r="1343" spans="1:13" x14ac:dyDescent="0.2">
      <c r="A1343" s="2">
        <v>45519</v>
      </c>
      <c r="B1343" s="3">
        <f t="shared" si="62"/>
        <v>2025</v>
      </c>
      <c r="C1343" t="str">
        <f t="shared" si="60"/>
        <v>2024-2025</v>
      </c>
      <c r="D1343" t="s">
        <v>147</v>
      </c>
      <c r="E1343" t="s">
        <v>34</v>
      </c>
      <c r="F1343" t="str">
        <f t="shared" si="61"/>
        <v>Queensland</v>
      </c>
      <c r="G1343" t="s">
        <v>35</v>
      </c>
      <c r="H1343">
        <v>4802</v>
      </c>
      <c r="I1343" t="s">
        <v>11</v>
      </c>
      <c r="J1343" t="s">
        <v>36</v>
      </c>
      <c r="K1343" t="s">
        <v>154</v>
      </c>
      <c r="L1343" t="s">
        <v>14</v>
      </c>
      <c r="M1343" s="5">
        <v>53.96</v>
      </c>
    </row>
    <row r="1344" spans="1:13" x14ac:dyDescent="0.2">
      <c r="A1344" s="2">
        <v>45633</v>
      </c>
      <c r="B1344" s="3">
        <f t="shared" si="62"/>
        <v>2025</v>
      </c>
      <c r="C1344" t="str">
        <f t="shared" si="60"/>
        <v>2024-2025</v>
      </c>
      <c r="D1344" t="s">
        <v>147</v>
      </c>
      <c r="E1344" t="s">
        <v>92</v>
      </c>
      <c r="F1344" t="str">
        <f t="shared" si="61"/>
        <v>Queensland</v>
      </c>
      <c r="G1344" t="s">
        <v>35</v>
      </c>
      <c r="H1344">
        <v>4068</v>
      </c>
      <c r="I1344" t="s">
        <v>11</v>
      </c>
      <c r="J1344" t="s">
        <v>43</v>
      </c>
      <c r="K1344" t="s">
        <v>151</v>
      </c>
      <c r="L1344" t="s">
        <v>21</v>
      </c>
      <c r="M1344" s="5">
        <v>54</v>
      </c>
    </row>
    <row r="1345" spans="1:13" x14ac:dyDescent="0.2">
      <c r="A1345" s="2">
        <v>44951</v>
      </c>
      <c r="B1345" s="3">
        <f t="shared" si="62"/>
        <v>2023</v>
      </c>
      <c r="C1345" t="str">
        <f t="shared" si="60"/>
        <v>2022-2023</v>
      </c>
      <c r="D1345" t="s">
        <v>147</v>
      </c>
      <c r="E1345" t="s">
        <v>115</v>
      </c>
      <c r="F1345" t="str">
        <f t="shared" si="61"/>
        <v>Western Australia</v>
      </c>
      <c r="G1345" t="s">
        <v>48</v>
      </c>
      <c r="H1345">
        <v>6280</v>
      </c>
      <c r="I1345" t="s">
        <v>11</v>
      </c>
      <c r="J1345" t="s">
        <v>94</v>
      </c>
      <c r="K1345" t="s">
        <v>155</v>
      </c>
      <c r="L1345" t="s">
        <v>20</v>
      </c>
      <c r="M1345" s="5">
        <v>54.129999999999995</v>
      </c>
    </row>
    <row r="1346" spans="1:13" x14ac:dyDescent="0.2">
      <c r="A1346" s="2">
        <v>45222</v>
      </c>
      <c r="B1346" s="3">
        <f t="shared" si="62"/>
        <v>2024</v>
      </c>
      <c r="C1346" t="str">
        <f t="shared" ref="C1346:C1409" si="63">IF(MONTH(A1346) &gt;= 7, YEAR(A1346) &amp; "-" &amp; YEAR(A1346) + 1, YEAR(A1346) - 1 &amp; "-" &amp; YEAR(A1346))</f>
        <v>2023-2024</v>
      </c>
      <c r="D1346" t="s">
        <v>148</v>
      </c>
      <c r="E1346" t="s">
        <v>126</v>
      </c>
      <c r="F1346" t="str">
        <f t="shared" ref="F1346:F1409" si="64">IF(G1346="WA","Western Australia",
IF(G1346="NSW","New South Wales",
IF(G1346="QLD","Queensland",
IF(G1346="VIC","Victoria",
IF(G1346="TAS","Tasmania",
IF(G1346="SA","South Australia",
IF(G1346="NT","Northern Territory",
IF(G1346="ACT","Australian Capital Territory",G1346))))))))</f>
        <v>Queensland</v>
      </c>
      <c r="G1346" t="s">
        <v>35</v>
      </c>
      <c r="H1346">
        <v>4551</v>
      </c>
      <c r="I1346" t="s">
        <v>11</v>
      </c>
      <c r="J1346" t="s">
        <v>120</v>
      </c>
      <c r="K1346" t="s">
        <v>153</v>
      </c>
      <c r="L1346" t="s">
        <v>16</v>
      </c>
      <c r="M1346" s="5">
        <v>54.62</v>
      </c>
    </row>
    <row r="1347" spans="1:13" x14ac:dyDescent="0.2">
      <c r="A1347" s="2">
        <v>45162</v>
      </c>
      <c r="B1347" s="3">
        <f t="shared" ref="B1347:B1410" si="65">IF(MONTH(A1347)&gt;=7,YEAR(A1347)+1,YEAR(A1347))</f>
        <v>2024</v>
      </c>
      <c r="C1347" t="str">
        <f t="shared" si="63"/>
        <v>2023-2024</v>
      </c>
      <c r="D1347" t="s">
        <v>147</v>
      </c>
      <c r="E1347" t="s">
        <v>112</v>
      </c>
      <c r="F1347" t="str">
        <f t="shared" si="64"/>
        <v>Victoria</v>
      </c>
      <c r="G1347" t="s">
        <v>45</v>
      </c>
      <c r="H1347">
        <v>3076</v>
      </c>
      <c r="I1347" t="s">
        <v>11</v>
      </c>
      <c r="J1347" t="s">
        <v>46</v>
      </c>
      <c r="K1347" t="s">
        <v>154</v>
      </c>
      <c r="L1347" t="s">
        <v>14</v>
      </c>
      <c r="M1347" s="5">
        <v>54.66</v>
      </c>
    </row>
    <row r="1348" spans="1:13" x14ac:dyDescent="0.2">
      <c r="A1348" s="2">
        <v>45468</v>
      </c>
      <c r="B1348" s="3">
        <f t="shared" si="65"/>
        <v>2024</v>
      </c>
      <c r="C1348" t="str">
        <f t="shared" si="63"/>
        <v>2023-2024</v>
      </c>
      <c r="D1348" t="s">
        <v>148</v>
      </c>
      <c r="E1348" t="s">
        <v>138</v>
      </c>
      <c r="F1348" t="str">
        <f t="shared" si="64"/>
        <v>Queensland</v>
      </c>
      <c r="G1348" t="s">
        <v>35</v>
      </c>
      <c r="H1348">
        <v>4558</v>
      </c>
      <c r="I1348" t="s">
        <v>11</v>
      </c>
      <c r="J1348" t="s">
        <v>120</v>
      </c>
      <c r="K1348" t="s">
        <v>156</v>
      </c>
      <c r="L1348" t="s">
        <v>17</v>
      </c>
      <c r="M1348" s="5">
        <v>54.82</v>
      </c>
    </row>
    <row r="1349" spans="1:13" x14ac:dyDescent="0.2">
      <c r="A1349" s="2">
        <v>45192</v>
      </c>
      <c r="B1349" s="3">
        <f t="shared" si="65"/>
        <v>2024</v>
      </c>
      <c r="C1349" t="str">
        <f t="shared" si="63"/>
        <v>2023-2024</v>
      </c>
      <c r="D1349" t="s">
        <v>147</v>
      </c>
      <c r="E1349" t="s">
        <v>73</v>
      </c>
      <c r="F1349" t="str">
        <f t="shared" si="64"/>
        <v>Victoria</v>
      </c>
      <c r="G1349" t="s">
        <v>45</v>
      </c>
      <c r="H1349">
        <v>3136</v>
      </c>
      <c r="I1349" t="s">
        <v>11</v>
      </c>
      <c r="J1349" t="s">
        <v>63</v>
      </c>
      <c r="K1349" t="s">
        <v>150</v>
      </c>
      <c r="L1349" t="s">
        <v>18</v>
      </c>
      <c r="M1349" s="5">
        <v>54.88</v>
      </c>
    </row>
    <row r="1350" spans="1:13" x14ac:dyDescent="0.2">
      <c r="A1350" s="2">
        <v>45059</v>
      </c>
      <c r="B1350" s="3">
        <f t="shared" si="65"/>
        <v>2023</v>
      </c>
      <c r="C1350" t="str">
        <f t="shared" si="63"/>
        <v>2022-2023</v>
      </c>
      <c r="D1350" t="s">
        <v>147</v>
      </c>
      <c r="E1350" t="s">
        <v>53</v>
      </c>
      <c r="F1350" t="str">
        <f t="shared" si="64"/>
        <v>South Australia</v>
      </c>
      <c r="G1350" t="s">
        <v>32</v>
      </c>
      <c r="H1350">
        <v>5082</v>
      </c>
      <c r="I1350" t="s">
        <v>11</v>
      </c>
      <c r="J1350" t="s">
        <v>33</v>
      </c>
      <c r="K1350" t="s">
        <v>155</v>
      </c>
      <c r="L1350" t="s">
        <v>20</v>
      </c>
      <c r="M1350" s="5">
        <v>54.89</v>
      </c>
    </row>
    <row r="1351" spans="1:13" x14ac:dyDescent="0.2">
      <c r="A1351" s="2">
        <v>45223</v>
      </c>
      <c r="B1351" s="3">
        <f t="shared" si="65"/>
        <v>2024</v>
      </c>
      <c r="C1351" t="str">
        <f t="shared" si="63"/>
        <v>2023-2024</v>
      </c>
      <c r="D1351" t="s">
        <v>148</v>
      </c>
      <c r="E1351" t="s">
        <v>42</v>
      </c>
      <c r="F1351" t="str">
        <f t="shared" si="64"/>
        <v>Queensland</v>
      </c>
      <c r="G1351" t="s">
        <v>35</v>
      </c>
      <c r="H1351">
        <v>4053</v>
      </c>
      <c r="I1351" t="s">
        <v>11</v>
      </c>
      <c r="J1351" t="s">
        <v>43</v>
      </c>
      <c r="K1351" t="s">
        <v>156</v>
      </c>
      <c r="L1351" t="s">
        <v>17</v>
      </c>
      <c r="M1351" s="5">
        <v>54.89</v>
      </c>
    </row>
    <row r="1352" spans="1:13" x14ac:dyDescent="0.2">
      <c r="A1352" s="2">
        <v>45508</v>
      </c>
      <c r="B1352" s="3">
        <f t="shared" si="65"/>
        <v>2025</v>
      </c>
      <c r="C1352" t="str">
        <f t="shared" si="63"/>
        <v>2024-2025</v>
      </c>
      <c r="D1352" t="s">
        <v>147</v>
      </c>
      <c r="E1352" t="s">
        <v>61</v>
      </c>
      <c r="F1352" t="str">
        <f t="shared" si="64"/>
        <v>New South Wales</v>
      </c>
      <c r="G1352" t="s">
        <v>10</v>
      </c>
      <c r="H1352">
        <v>2539</v>
      </c>
      <c r="I1352" t="s">
        <v>11</v>
      </c>
      <c r="J1352" t="s">
        <v>58</v>
      </c>
      <c r="K1352" t="s">
        <v>149</v>
      </c>
      <c r="L1352" t="s">
        <v>15</v>
      </c>
      <c r="M1352" s="5">
        <v>54.89</v>
      </c>
    </row>
    <row r="1353" spans="1:13" x14ac:dyDescent="0.2">
      <c r="A1353" s="2">
        <v>45348</v>
      </c>
      <c r="B1353" s="3">
        <f t="shared" si="65"/>
        <v>2024</v>
      </c>
      <c r="C1353" t="str">
        <f t="shared" si="63"/>
        <v>2023-2024</v>
      </c>
      <c r="D1353" t="s">
        <v>147</v>
      </c>
      <c r="E1353" t="s">
        <v>66</v>
      </c>
      <c r="F1353" t="str">
        <f t="shared" si="64"/>
        <v>South Australia</v>
      </c>
      <c r="G1353" t="s">
        <v>32</v>
      </c>
      <c r="H1353">
        <v>5169</v>
      </c>
      <c r="I1353" t="s">
        <v>11</v>
      </c>
      <c r="J1353" t="s">
        <v>33</v>
      </c>
      <c r="K1353" t="s">
        <v>156</v>
      </c>
      <c r="L1353" t="s">
        <v>17</v>
      </c>
      <c r="M1353" s="5">
        <v>54.92</v>
      </c>
    </row>
    <row r="1354" spans="1:13" x14ac:dyDescent="0.2">
      <c r="A1354" s="2">
        <v>45078</v>
      </c>
      <c r="B1354" s="3">
        <f t="shared" si="65"/>
        <v>2023</v>
      </c>
      <c r="C1354" t="str">
        <f t="shared" si="63"/>
        <v>2022-2023</v>
      </c>
      <c r="D1354" t="s">
        <v>148</v>
      </c>
      <c r="E1354" t="s">
        <v>141</v>
      </c>
      <c r="F1354" t="str">
        <f t="shared" si="64"/>
        <v>Western Australia</v>
      </c>
      <c r="G1354" t="s">
        <v>48</v>
      </c>
      <c r="H1354">
        <v>6052</v>
      </c>
      <c r="I1354" t="s">
        <v>11</v>
      </c>
      <c r="J1354" t="s">
        <v>49</v>
      </c>
      <c r="K1354" t="s">
        <v>154</v>
      </c>
      <c r="L1354" t="s">
        <v>14</v>
      </c>
      <c r="M1354" s="5">
        <v>54.97</v>
      </c>
    </row>
    <row r="1355" spans="1:13" x14ac:dyDescent="0.2">
      <c r="A1355" s="2">
        <v>45530</v>
      </c>
      <c r="B1355" s="3">
        <f t="shared" si="65"/>
        <v>2025</v>
      </c>
      <c r="C1355" t="str">
        <f t="shared" si="63"/>
        <v>2024-2025</v>
      </c>
      <c r="D1355" t="s">
        <v>148</v>
      </c>
      <c r="E1355" t="s">
        <v>121</v>
      </c>
      <c r="F1355" t="str">
        <f t="shared" si="64"/>
        <v>Queensland</v>
      </c>
      <c r="G1355" t="s">
        <v>35</v>
      </c>
      <c r="H1355">
        <v>4700</v>
      </c>
      <c r="I1355" t="s">
        <v>11</v>
      </c>
      <c r="J1355" t="s">
        <v>51</v>
      </c>
      <c r="K1355" t="s">
        <v>151</v>
      </c>
      <c r="L1355" t="s">
        <v>21</v>
      </c>
      <c r="M1355" s="5">
        <v>54.99</v>
      </c>
    </row>
    <row r="1356" spans="1:13" x14ac:dyDescent="0.2">
      <c r="A1356" s="2">
        <v>45488</v>
      </c>
      <c r="B1356" s="3">
        <f t="shared" si="65"/>
        <v>2025</v>
      </c>
      <c r="C1356" t="str">
        <f t="shared" si="63"/>
        <v>2024-2025</v>
      </c>
      <c r="D1356" t="s">
        <v>147</v>
      </c>
      <c r="E1356" t="s">
        <v>57</v>
      </c>
      <c r="F1356" t="str">
        <f t="shared" si="64"/>
        <v>New South Wales</v>
      </c>
      <c r="G1356" t="s">
        <v>10</v>
      </c>
      <c r="H1356">
        <v>2560</v>
      </c>
      <c r="I1356" t="s">
        <v>11</v>
      </c>
      <c r="J1356" t="s">
        <v>58</v>
      </c>
      <c r="K1356" t="s">
        <v>150</v>
      </c>
      <c r="L1356" t="s">
        <v>18</v>
      </c>
      <c r="M1356" s="5">
        <v>55</v>
      </c>
    </row>
    <row r="1357" spans="1:13" x14ac:dyDescent="0.2">
      <c r="A1357" s="2">
        <v>45008</v>
      </c>
      <c r="B1357" s="3">
        <f t="shared" si="65"/>
        <v>2023</v>
      </c>
      <c r="C1357" t="str">
        <f t="shared" si="63"/>
        <v>2022-2023</v>
      </c>
      <c r="D1357" t="s">
        <v>148</v>
      </c>
      <c r="E1357" t="s">
        <v>138</v>
      </c>
      <c r="F1357" t="str">
        <f t="shared" si="64"/>
        <v>Queensland</v>
      </c>
      <c r="G1357" t="s">
        <v>35</v>
      </c>
      <c r="H1357">
        <v>4558</v>
      </c>
      <c r="I1357" t="s">
        <v>11</v>
      </c>
      <c r="J1357" t="s">
        <v>120</v>
      </c>
      <c r="K1357" t="s">
        <v>149</v>
      </c>
      <c r="L1357" t="s">
        <v>15</v>
      </c>
      <c r="M1357" s="5">
        <v>55.13</v>
      </c>
    </row>
    <row r="1358" spans="1:13" x14ac:dyDescent="0.2">
      <c r="A1358" s="2">
        <v>45411</v>
      </c>
      <c r="B1358" s="3">
        <f t="shared" si="65"/>
        <v>2024</v>
      </c>
      <c r="C1358" t="str">
        <f t="shared" si="63"/>
        <v>2023-2024</v>
      </c>
      <c r="D1358" t="s">
        <v>147</v>
      </c>
      <c r="E1358" t="s">
        <v>133</v>
      </c>
      <c r="F1358" t="str">
        <f t="shared" si="64"/>
        <v>Queensland</v>
      </c>
      <c r="G1358" t="s">
        <v>35</v>
      </c>
      <c r="H1358">
        <v>4305</v>
      </c>
      <c r="I1358" t="s">
        <v>11</v>
      </c>
      <c r="J1358" t="s">
        <v>104</v>
      </c>
      <c r="K1358" t="s">
        <v>155</v>
      </c>
      <c r="L1358" t="s">
        <v>20</v>
      </c>
      <c r="M1358" s="5">
        <v>55.14</v>
      </c>
    </row>
    <row r="1359" spans="1:13" x14ac:dyDescent="0.2">
      <c r="A1359" s="2">
        <v>45561</v>
      </c>
      <c r="B1359" s="3">
        <f t="shared" si="65"/>
        <v>2025</v>
      </c>
      <c r="C1359" t="str">
        <f t="shared" si="63"/>
        <v>2024-2025</v>
      </c>
      <c r="D1359" t="s">
        <v>148</v>
      </c>
      <c r="E1359" t="s">
        <v>145</v>
      </c>
      <c r="F1359" t="str">
        <f t="shared" si="64"/>
        <v>New South Wales</v>
      </c>
      <c r="G1359" t="s">
        <v>10</v>
      </c>
      <c r="H1359">
        <v>2101</v>
      </c>
      <c r="I1359" t="s">
        <v>11</v>
      </c>
      <c r="J1359" t="s">
        <v>27</v>
      </c>
      <c r="K1359" t="s">
        <v>149</v>
      </c>
      <c r="L1359" t="s">
        <v>15</v>
      </c>
      <c r="M1359" s="5">
        <v>55.47</v>
      </c>
    </row>
    <row r="1360" spans="1:13" x14ac:dyDescent="0.2">
      <c r="A1360" s="2">
        <v>45151</v>
      </c>
      <c r="B1360" s="3">
        <f t="shared" si="65"/>
        <v>2024</v>
      </c>
      <c r="C1360" t="str">
        <f t="shared" si="63"/>
        <v>2023-2024</v>
      </c>
      <c r="D1360" t="s">
        <v>147</v>
      </c>
      <c r="E1360" t="s">
        <v>54</v>
      </c>
      <c r="F1360" t="str">
        <f t="shared" si="64"/>
        <v>Victoria</v>
      </c>
      <c r="G1360" t="s">
        <v>45</v>
      </c>
      <c r="H1360">
        <v>3977</v>
      </c>
      <c r="I1360" t="s">
        <v>11</v>
      </c>
      <c r="J1360" t="s">
        <v>55</v>
      </c>
      <c r="K1360" t="s">
        <v>155</v>
      </c>
      <c r="L1360" t="s">
        <v>20</v>
      </c>
      <c r="M1360" s="5">
        <v>55.5</v>
      </c>
    </row>
    <row r="1361" spans="1:13" x14ac:dyDescent="0.2">
      <c r="A1361" s="2">
        <v>45232</v>
      </c>
      <c r="B1361" s="3">
        <f t="shared" si="65"/>
        <v>2024</v>
      </c>
      <c r="C1361" t="str">
        <f t="shared" si="63"/>
        <v>2023-2024</v>
      </c>
      <c r="D1361" t="s">
        <v>147</v>
      </c>
      <c r="E1361" t="s">
        <v>126</v>
      </c>
      <c r="F1361" t="str">
        <f t="shared" si="64"/>
        <v>Queensland</v>
      </c>
      <c r="G1361" t="s">
        <v>35</v>
      </c>
      <c r="H1361">
        <v>4551</v>
      </c>
      <c r="I1361" t="s">
        <v>11</v>
      </c>
      <c r="J1361" t="s">
        <v>120</v>
      </c>
      <c r="K1361" t="s">
        <v>152</v>
      </c>
      <c r="L1361" t="s">
        <v>13</v>
      </c>
      <c r="M1361" s="5">
        <v>55.57</v>
      </c>
    </row>
    <row r="1362" spans="1:13" x14ac:dyDescent="0.2">
      <c r="A1362" s="2">
        <v>45113</v>
      </c>
      <c r="B1362" s="3">
        <f t="shared" si="65"/>
        <v>2024</v>
      </c>
      <c r="C1362" t="str">
        <f t="shared" si="63"/>
        <v>2023-2024</v>
      </c>
      <c r="D1362" t="s">
        <v>147</v>
      </c>
      <c r="E1362" t="s">
        <v>119</v>
      </c>
      <c r="F1362" t="str">
        <f t="shared" si="64"/>
        <v>Queensland</v>
      </c>
      <c r="G1362" t="s">
        <v>35</v>
      </c>
      <c r="H1362">
        <v>4570</v>
      </c>
      <c r="I1362" t="s">
        <v>11</v>
      </c>
      <c r="J1362" t="s">
        <v>120</v>
      </c>
      <c r="K1362" t="s">
        <v>19</v>
      </c>
      <c r="L1362" t="s">
        <v>23</v>
      </c>
      <c r="M1362" s="5">
        <v>55.86</v>
      </c>
    </row>
    <row r="1363" spans="1:13" x14ac:dyDescent="0.2">
      <c r="A1363" s="2">
        <v>45523</v>
      </c>
      <c r="B1363" s="3">
        <f t="shared" si="65"/>
        <v>2025</v>
      </c>
      <c r="C1363" t="str">
        <f t="shared" si="63"/>
        <v>2024-2025</v>
      </c>
      <c r="D1363" t="s">
        <v>147</v>
      </c>
      <c r="E1363" t="s">
        <v>133</v>
      </c>
      <c r="F1363" t="str">
        <f t="shared" si="64"/>
        <v>Queensland</v>
      </c>
      <c r="G1363" t="s">
        <v>35</v>
      </c>
      <c r="H1363">
        <v>4305</v>
      </c>
      <c r="I1363" t="s">
        <v>11</v>
      </c>
      <c r="J1363" t="s">
        <v>104</v>
      </c>
      <c r="K1363" t="s">
        <v>150</v>
      </c>
      <c r="L1363" t="s">
        <v>18</v>
      </c>
      <c r="M1363" s="5">
        <v>55.86</v>
      </c>
    </row>
    <row r="1364" spans="1:13" x14ac:dyDescent="0.2">
      <c r="A1364" s="2">
        <v>45400</v>
      </c>
      <c r="B1364" s="3">
        <f t="shared" si="65"/>
        <v>2024</v>
      </c>
      <c r="C1364" t="str">
        <f t="shared" si="63"/>
        <v>2023-2024</v>
      </c>
      <c r="D1364" t="s">
        <v>148</v>
      </c>
      <c r="E1364" t="s">
        <v>137</v>
      </c>
      <c r="F1364" t="str">
        <f t="shared" si="64"/>
        <v>New South Wales</v>
      </c>
      <c r="G1364" t="s">
        <v>10</v>
      </c>
      <c r="H1364">
        <v>2031</v>
      </c>
      <c r="I1364" t="s">
        <v>11</v>
      </c>
      <c r="J1364" t="s">
        <v>12</v>
      </c>
      <c r="K1364" t="s">
        <v>150</v>
      </c>
      <c r="L1364" t="s">
        <v>18</v>
      </c>
      <c r="M1364" s="5">
        <v>55.9</v>
      </c>
    </row>
    <row r="1365" spans="1:13" x14ac:dyDescent="0.2">
      <c r="A1365" s="2">
        <v>44958</v>
      </c>
      <c r="B1365" s="3">
        <f t="shared" si="65"/>
        <v>2023</v>
      </c>
      <c r="C1365" t="str">
        <f t="shared" si="63"/>
        <v>2022-2023</v>
      </c>
      <c r="D1365" t="s">
        <v>147</v>
      </c>
      <c r="E1365" t="s">
        <v>128</v>
      </c>
      <c r="F1365" t="str">
        <f t="shared" si="64"/>
        <v>Western Australia</v>
      </c>
      <c r="G1365" t="s">
        <v>48</v>
      </c>
      <c r="H1365">
        <v>6027</v>
      </c>
      <c r="I1365" t="s">
        <v>11</v>
      </c>
      <c r="J1365" t="s">
        <v>49</v>
      </c>
      <c r="K1365" t="s">
        <v>150</v>
      </c>
      <c r="L1365" t="s">
        <v>18</v>
      </c>
      <c r="M1365" s="5">
        <v>55.92</v>
      </c>
    </row>
    <row r="1366" spans="1:13" x14ac:dyDescent="0.2">
      <c r="A1366" s="2">
        <v>45474</v>
      </c>
      <c r="B1366" s="3">
        <f t="shared" si="65"/>
        <v>2025</v>
      </c>
      <c r="C1366" t="str">
        <f t="shared" si="63"/>
        <v>2024-2025</v>
      </c>
      <c r="D1366" t="s">
        <v>147</v>
      </c>
      <c r="E1366" t="s">
        <v>124</v>
      </c>
      <c r="F1366" t="str">
        <f t="shared" si="64"/>
        <v>New South Wales</v>
      </c>
      <c r="G1366" t="s">
        <v>10</v>
      </c>
      <c r="H1366">
        <v>2015</v>
      </c>
      <c r="I1366" t="s">
        <v>11</v>
      </c>
      <c r="J1366" t="s">
        <v>12</v>
      </c>
      <c r="K1366" t="s">
        <v>151</v>
      </c>
      <c r="L1366" t="s">
        <v>21</v>
      </c>
      <c r="M1366" s="5">
        <v>55.93</v>
      </c>
    </row>
    <row r="1367" spans="1:13" x14ac:dyDescent="0.2">
      <c r="A1367" s="2">
        <v>45096</v>
      </c>
      <c r="B1367" s="3">
        <f t="shared" si="65"/>
        <v>2023</v>
      </c>
      <c r="C1367" t="str">
        <f t="shared" si="63"/>
        <v>2022-2023</v>
      </c>
      <c r="D1367" t="s">
        <v>147</v>
      </c>
      <c r="E1367" t="s">
        <v>73</v>
      </c>
      <c r="F1367" t="str">
        <f t="shared" si="64"/>
        <v>Victoria</v>
      </c>
      <c r="G1367" t="s">
        <v>45</v>
      </c>
      <c r="H1367">
        <v>3136</v>
      </c>
      <c r="I1367" t="s">
        <v>11</v>
      </c>
      <c r="J1367" t="s">
        <v>63</v>
      </c>
      <c r="K1367" t="s">
        <v>150</v>
      </c>
      <c r="L1367" t="s">
        <v>18</v>
      </c>
      <c r="M1367" s="5">
        <v>55.93</v>
      </c>
    </row>
    <row r="1368" spans="1:13" x14ac:dyDescent="0.2">
      <c r="A1368" s="2">
        <v>45386</v>
      </c>
      <c r="B1368" s="3">
        <f t="shared" si="65"/>
        <v>2024</v>
      </c>
      <c r="C1368" t="str">
        <f t="shared" si="63"/>
        <v>2023-2024</v>
      </c>
      <c r="D1368" t="s">
        <v>148</v>
      </c>
      <c r="E1368" t="s">
        <v>112</v>
      </c>
      <c r="F1368" t="str">
        <f t="shared" si="64"/>
        <v>Victoria</v>
      </c>
      <c r="G1368" t="s">
        <v>45</v>
      </c>
      <c r="H1368">
        <v>3076</v>
      </c>
      <c r="I1368" t="s">
        <v>11</v>
      </c>
      <c r="J1368" t="s">
        <v>46</v>
      </c>
      <c r="K1368" t="s">
        <v>149</v>
      </c>
      <c r="L1368" t="s">
        <v>15</v>
      </c>
      <c r="M1368" s="5">
        <v>55.93</v>
      </c>
    </row>
    <row r="1369" spans="1:13" x14ac:dyDescent="0.2">
      <c r="A1369" s="2">
        <v>45449</v>
      </c>
      <c r="B1369" s="3">
        <f t="shared" si="65"/>
        <v>2024</v>
      </c>
      <c r="C1369" t="str">
        <f t="shared" si="63"/>
        <v>2023-2024</v>
      </c>
      <c r="D1369" t="s">
        <v>147</v>
      </c>
      <c r="E1369" t="s">
        <v>106</v>
      </c>
      <c r="F1369" t="str">
        <f t="shared" si="64"/>
        <v>Victoria</v>
      </c>
      <c r="G1369" t="s">
        <v>45</v>
      </c>
      <c r="H1369">
        <v>3915</v>
      </c>
      <c r="I1369" t="s">
        <v>11</v>
      </c>
      <c r="J1369" t="s">
        <v>55</v>
      </c>
      <c r="K1369" t="s">
        <v>154</v>
      </c>
      <c r="L1369" t="s">
        <v>14</v>
      </c>
      <c r="M1369" s="5">
        <v>55.93</v>
      </c>
    </row>
    <row r="1370" spans="1:13" x14ac:dyDescent="0.2">
      <c r="A1370" s="2">
        <v>45021</v>
      </c>
      <c r="B1370" s="3">
        <f t="shared" si="65"/>
        <v>2023</v>
      </c>
      <c r="C1370" t="str">
        <f t="shared" si="63"/>
        <v>2022-2023</v>
      </c>
      <c r="D1370" t="s">
        <v>148</v>
      </c>
      <c r="E1370" t="s">
        <v>117</v>
      </c>
      <c r="F1370" t="str">
        <f t="shared" si="64"/>
        <v>Queensland</v>
      </c>
      <c r="G1370" t="s">
        <v>35</v>
      </c>
      <c r="H1370">
        <v>4119</v>
      </c>
      <c r="I1370" t="s">
        <v>11</v>
      </c>
      <c r="J1370" t="s">
        <v>43</v>
      </c>
      <c r="K1370" t="s">
        <v>19</v>
      </c>
      <c r="L1370" t="s">
        <v>23</v>
      </c>
      <c r="M1370" s="5">
        <v>55.93</v>
      </c>
    </row>
    <row r="1371" spans="1:13" x14ac:dyDescent="0.2">
      <c r="A1371" s="2">
        <v>45182</v>
      </c>
      <c r="B1371" s="3">
        <f t="shared" si="65"/>
        <v>2024</v>
      </c>
      <c r="C1371" t="str">
        <f t="shared" si="63"/>
        <v>2023-2024</v>
      </c>
      <c r="D1371" t="s">
        <v>147</v>
      </c>
      <c r="E1371" t="s">
        <v>103</v>
      </c>
      <c r="F1371" t="str">
        <f t="shared" si="64"/>
        <v>Queensland</v>
      </c>
      <c r="G1371" t="s">
        <v>35</v>
      </c>
      <c r="H1371">
        <v>4509</v>
      </c>
      <c r="I1371" t="s">
        <v>11</v>
      </c>
      <c r="J1371" t="s">
        <v>104</v>
      </c>
      <c r="K1371" t="s">
        <v>150</v>
      </c>
      <c r="L1371" t="s">
        <v>18</v>
      </c>
      <c r="M1371" s="5">
        <v>55.95</v>
      </c>
    </row>
    <row r="1372" spans="1:13" x14ac:dyDescent="0.2">
      <c r="A1372" s="2">
        <v>45551</v>
      </c>
      <c r="B1372" s="3">
        <f t="shared" si="65"/>
        <v>2025</v>
      </c>
      <c r="C1372" t="str">
        <f t="shared" si="63"/>
        <v>2024-2025</v>
      </c>
      <c r="D1372" t="s">
        <v>147</v>
      </c>
      <c r="E1372" t="s">
        <v>9</v>
      </c>
      <c r="F1372" t="str">
        <f t="shared" si="64"/>
        <v>New South Wales</v>
      </c>
      <c r="G1372" t="s">
        <v>10</v>
      </c>
      <c r="H1372">
        <v>2067</v>
      </c>
      <c r="I1372" t="s">
        <v>11</v>
      </c>
      <c r="J1372" t="s">
        <v>12</v>
      </c>
      <c r="K1372" t="s">
        <v>156</v>
      </c>
      <c r="L1372" t="s">
        <v>17</v>
      </c>
      <c r="M1372" s="5">
        <v>56</v>
      </c>
    </row>
    <row r="1373" spans="1:13" x14ac:dyDescent="0.2">
      <c r="A1373" s="2">
        <v>45019</v>
      </c>
      <c r="B1373" s="3">
        <f t="shared" si="65"/>
        <v>2023</v>
      </c>
      <c r="C1373" t="str">
        <f t="shared" si="63"/>
        <v>2022-2023</v>
      </c>
      <c r="D1373" t="s">
        <v>148</v>
      </c>
      <c r="E1373" t="s">
        <v>130</v>
      </c>
      <c r="F1373" t="str">
        <f t="shared" si="64"/>
        <v>South Australia</v>
      </c>
      <c r="G1373" t="s">
        <v>32</v>
      </c>
      <c r="H1373">
        <v>5290</v>
      </c>
      <c r="I1373" t="s">
        <v>11</v>
      </c>
      <c r="J1373" t="s">
        <v>38</v>
      </c>
      <c r="K1373" t="s">
        <v>19</v>
      </c>
      <c r="L1373" t="s">
        <v>23</v>
      </c>
      <c r="M1373" s="5">
        <v>56.46</v>
      </c>
    </row>
    <row r="1374" spans="1:13" x14ac:dyDescent="0.2">
      <c r="A1374" s="2">
        <v>45572</v>
      </c>
      <c r="B1374" s="3">
        <f t="shared" si="65"/>
        <v>2025</v>
      </c>
      <c r="C1374" t="str">
        <f t="shared" si="63"/>
        <v>2024-2025</v>
      </c>
      <c r="D1374" t="s">
        <v>147</v>
      </c>
      <c r="E1374" t="s">
        <v>103</v>
      </c>
      <c r="F1374" t="str">
        <f t="shared" si="64"/>
        <v>Queensland</v>
      </c>
      <c r="G1374" t="s">
        <v>35</v>
      </c>
      <c r="H1374">
        <v>4509</v>
      </c>
      <c r="I1374" t="s">
        <v>11</v>
      </c>
      <c r="J1374" t="s">
        <v>104</v>
      </c>
      <c r="K1374" t="s">
        <v>154</v>
      </c>
      <c r="L1374" t="s">
        <v>14</v>
      </c>
      <c r="M1374" s="5">
        <v>56.699999999999996</v>
      </c>
    </row>
    <row r="1375" spans="1:13" x14ac:dyDescent="0.2">
      <c r="A1375" s="2">
        <v>45143</v>
      </c>
      <c r="B1375" s="3">
        <f t="shared" si="65"/>
        <v>2024</v>
      </c>
      <c r="C1375" t="str">
        <f t="shared" si="63"/>
        <v>2023-2024</v>
      </c>
      <c r="D1375" t="s">
        <v>148</v>
      </c>
      <c r="E1375" t="s">
        <v>109</v>
      </c>
      <c r="F1375" t="str">
        <f t="shared" si="64"/>
        <v>New South Wales</v>
      </c>
      <c r="G1375" t="s">
        <v>10</v>
      </c>
      <c r="H1375">
        <v>2480</v>
      </c>
      <c r="I1375" t="s">
        <v>11</v>
      </c>
      <c r="J1375" t="s">
        <v>68</v>
      </c>
      <c r="K1375" t="s">
        <v>155</v>
      </c>
      <c r="L1375" t="s">
        <v>20</v>
      </c>
      <c r="M1375" s="5">
        <v>56.81</v>
      </c>
    </row>
    <row r="1376" spans="1:13" x14ac:dyDescent="0.2">
      <c r="A1376" s="2">
        <v>45422</v>
      </c>
      <c r="B1376" s="3">
        <f t="shared" si="65"/>
        <v>2024</v>
      </c>
      <c r="C1376" t="str">
        <f t="shared" si="63"/>
        <v>2023-2024</v>
      </c>
      <c r="D1376" t="s">
        <v>148</v>
      </c>
      <c r="E1376" t="s">
        <v>52</v>
      </c>
      <c r="F1376" t="str">
        <f t="shared" si="64"/>
        <v>Victoria</v>
      </c>
      <c r="G1376" t="s">
        <v>45</v>
      </c>
      <c r="H1376">
        <v>3030</v>
      </c>
      <c r="I1376" t="s">
        <v>11</v>
      </c>
      <c r="J1376" t="s">
        <v>46</v>
      </c>
      <c r="K1376" t="s">
        <v>19</v>
      </c>
      <c r="L1376" t="s">
        <v>23</v>
      </c>
      <c r="M1376" s="5">
        <v>56.81</v>
      </c>
    </row>
    <row r="1377" spans="1:13" x14ac:dyDescent="0.2">
      <c r="A1377" s="2">
        <v>45445</v>
      </c>
      <c r="B1377" s="3">
        <f t="shared" si="65"/>
        <v>2024</v>
      </c>
      <c r="C1377" t="str">
        <f t="shared" si="63"/>
        <v>2023-2024</v>
      </c>
      <c r="D1377" t="s">
        <v>147</v>
      </c>
      <c r="E1377" t="s">
        <v>109</v>
      </c>
      <c r="F1377" t="str">
        <f t="shared" si="64"/>
        <v>New South Wales</v>
      </c>
      <c r="G1377" t="s">
        <v>10</v>
      </c>
      <c r="H1377">
        <v>2480</v>
      </c>
      <c r="I1377" t="s">
        <v>11</v>
      </c>
      <c r="J1377" t="s">
        <v>68</v>
      </c>
      <c r="K1377" t="s">
        <v>149</v>
      </c>
      <c r="L1377" t="s">
        <v>15</v>
      </c>
      <c r="M1377" s="5">
        <v>57</v>
      </c>
    </row>
    <row r="1378" spans="1:13" x14ac:dyDescent="0.2">
      <c r="A1378" s="2">
        <v>45026</v>
      </c>
      <c r="B1378" s="3">
        <f t="shared" si="65"/>
        <v>2023</v>
      </c>
      <c r="C1378" t="str">
        <f t="shared" si="63"/>
        <v>2022-2023</v>
      </c>
      <c r="D1378" t="s">
        <v>147</v>
      </c>
      <c r="E1378" t="s">
        <v>114</v>
      </c>
      <c r="F1378" t="str">
        <f t="shared" si="64"/>
        <v>Victoria</v>
      </c>
      <c r="G1378" t="s">
        <v>45</v>
      </c>
      <c r="H1378">
        <v>3551</v>
      </c>
      <c r="I1378" t="s">
        <v>11</v>
      </c>
      <c r="J1378" t="s">
        <v>60</v>
      </c>
      <c r="K1378" t="s">
        <v>155</v>
      </c>
      <c r="L1378" t="s">
        <v>20</v>
      </c>
      <c r="M1378" s="5">
        <v>57.18</v>
      </c>
    </row>
    <row r="1379" spans="1:13" x14ac:dyDescent="0.2">
      <c r="A1379" s="2">
        <v>45085</v>
      </c>
      <c r="B1379" s="3">
        <f t="shared" si="65"/>
        <v>2023</v>
      </c>
      <c r="C1379" t="str">
        <f t="shared" si="63"/>
        <v>2022-2023</v>
      </c>
      <c r="D1379" t="s">
        <v>147</v>
      </c>
      <c r="E1379" t="s">
        <v>76</v>
      </c>
      <c r="F1379" t="str">
        <f t="shared" si="64"/>
        <v>Western Australia</v>
      </c>
      <c r="G1379" t="s">
        <v>48</v>
      </c>
      <c r="H1379">
        <v>6450</v>
      </c>
      <c r="I1379" t="s">
        <v>11</v>
      </c>
      <c r="J1379" t="s">
        <v>77</v>
      </c>
      <c r="K1379" t="s">
        <v>154</v>
      </c>
      <c r="L1379" t="s">
        <v>14</v>
      </c>
      <c r="M1379" s="5">
        <v>57.2</v>
      </c>
    </row>
    <row r="1380" spans="1:13" x14ac:dyDescent="0.2">
      <c r="A1380" s="2">
        <v>45287</v>
      </c>
      <c r="B1380" s="3">
        <f t="shared" si="65"/>
        <v>2024</v>
      </c>
      <c r="C1380" t="str">
        <f t="shared" si="63"/>
        <v>2023-2024</v>
      </c>
      <c r="D1380" t="s">
        <v>147</v>
      </c>
      <c r="E1380" t="s">
        <v>128</v>
      </c>
      <c r="F1380" t="str">
        <f t="shared" si="64"/>
        <v>Western Australia</v>
      </c>
      <c r="G1380" t="s">
        <v>48</v>
      </c>
      <c r="H1380">
        <v>6027</v>
      </c>
      <c r="I1380" t="s">
        <v>11</v>
      </c>
      <c r="J1380" t="s">
        <v>49</v>
      </c>
      <c r="K1380" t="s">
        <v>152</v>
      </c>
      <c r="L1380" t="s">
        <v>13</v>
      </c>
      <c r="M1380" s="5">
        <v>57.2</v>
      </c>
    </row>
    <row r="1381" spans="1:13" x14ac:dyDescent="0.2">
      <c r="A1381" s="2">
        <v>45595</v>
      </c>
      <c r="B1381" s="3">
        <f t="shared" si="65"/>
        <v>2025</v>
      </c>
      <c r="C1381" t="str">
        <f t="shared" si="63"/>
        <v>2024-2025</v>
      </c>
      <c r="D1381" t="s">
        <v>147</v>
      </c>
      <c r="E1381" t="s">
        <v>85</v>
      </c>
      <c r="F1381" t="str">
        <f t="shared" si="64"/>
        <v>Queensland</v>
      </c>
      <c r="G1381" t="s">
        <v>35</v>
      </c>
      <c r="H1381">
        <v>4883</v>
      </c>
      <c r="I1381" t="s">
        <v>11</v>
      </c>
      <c r="J1381" t="s">
        <v>36</v>
      </c>
      <c r="K1381" t="s">
        <v>154</v>
      </c>
      <c r="L1381" t="s">
        <v>14</v>
      </c>
      <c r="M1381" s="5">
        <v>57.44</v>
      </c>
    </row>
    <row r="1382" spans="1:13" x14ac:dyDescent="0.2">
      <c r="A1382" s="2">
        <v>45358</v>
      </c>
      <c r="B1382" s="3">
        <f t="shared" si="65"/>
        <v>2024</v>
      </c>
      <c r="C1382" t="str">
        <f t="shared" si="63"/>
        <v>2023-2024</v>
      </c>
      <c r="D1382" t="s">
        <v>148</v>
      </c>
      <c r="E1382" t="s">
        <v>134</v>
      </c>
      <c r="F1382" t="str">
        <f t="shared" si="64"/>
        <v>Queensland</v>
      </c>
      <c r="G1382" t="s">
        <v>35</v>
      </c>
      <c r="H1382">
        <v>4825</v>
      </c>
      <c r="I1382" t="s">
        <v>11</v>
      </c>
      <c r="J1382" t="s">
        <v>36</v>
      </c>
      <c r="K1382" t="s">
        <v>153</v>
      </c>
      <c r="L1382" t="s">
        <v>16</v>
      </c>
      <c r="M1382" s="5">
        <v>57.66</v>
      </c>
    </row>
    <row r="1383" spans="1:13" x14ac:dyDescent="0.2">
      <c r="A1383" s="2">
        <v>45613</v>
      </c>
      <c r="B1383" s="3">
        <f t="shared" si="65"/>
        <v>2025</v>
      </c>
      <c r="C1383" t="str">
        <f t="shared" si="63"/>
        <v>2024-2025</v>
      </c>
      <c r="D1383" t="s">
        <v>148</v>
      </c>
      <c r="E1383" t="s">
        <v>79</v>
      </c>
      <c r="F1383" t="str">
        <f t="shared" si="64"/>
        <v>Australian Capital Territory</v>
      </c>
      <c r="G1383" t="s">
        <v>80</v>
      </c>
      <c r="H1383">
        <v>2617</v>
      </c>
      <c r="I1383" t="s">
        <v>11</v>
      </c>
      <c r="J1383" t="s">
        <v>58</v>
      </c>
      <c r="K1383" t="s">
        <v>155</v>
      </c>
      <c r="L1383" t="s">
        <v>20</v>
      </c>
      <c r="M1383" s="5">
        <v>57.8</v>
      </c>
    </row>
    <row r="1384" spans="1:13" x14ac:dyDescent="0.2">
      <c r="A1384" s="2">
        <v>45061</v>
      </c>
      <c r="B1384" s="3">
        <f t="shared" si="65"/>
        <v>2023</v>
      </c>
      <c r="C1384" t="str">
        <f t="shared" si="63"/>
        <v>2022-2023</v>
      </c>
      <c r="D1384" t="s">
        <v>148</v>
      </c>
      <c r="E1384" t="s">
        <v>116</v>
      </c>
      <c r="F1384" t="str">
        <f t="shared" si="64"/>
        <v>Western Australia</v>
      </c>
      <c r="G1384" t="s">
        <v>48</v>
      </c>
      <c r="H1384">
        <v>6725</v>
      </c>
      <c r="I1384" t="s">
        <v>11</v>
      </c>
      <c r="J1384" t="s">
        <v>77</v>
      </c>
      <c r="K1384" t="s">
        <v>152</v>
      </c>
      <c r="L1384" t="s">
        <v>13</v>
      </c>
      <c r="M1384" s="5">
        <v>57.86</v>
      </c>
    </row>
    <row r="1385" spans="1:13" x14ac:dyDescent="0.2">
      <c r="A1385" s="2">
        <v>45102</v>
      </c>
      <c r="B1385" s="3">
        <f t="shared" si="65"/>
        <v>2023</v>
      </c>
      <c r="C1385" t="str">
        <f t="shared" si="63"/>
        <v>2022-2023</v>
      </c>
      <c r="D1385" t="s">
        <v>148</v>
      </c>
      <c r="E1385" t="s">
        <v>84</v>
      </c>
      <c r="F1385" t="str">
        <f t="shared" si="64"/>
        <v>Queensland</v>
      </c>
      <c r="G1385" t="s">
        <v>35</v>
      </c>
      <c r="H1385">
        <v>4740</v>
      </c>
      <c r="I1385" t="s">
        <v>11</v>
      </c>
      <c r="J1385" t="s">
        <v>51</v>
      </c>
      <c r="K1385" t="s">
        <v>156</v>
      </c>
      <c r="L1385" t="s">
        <v>17</v>
      </c>
      <c r="M1385" s="5">
        <v>57.88</v>
      </c>
    </row>
    <row r="1386" spans="1:13" x14ac:dyDescent="0.2">
      <c r="A1386" s="2">
        <v>45443</v>
      </c>
      <c r="B1386" s="3">
        <f t="shared" si="65"/>
        <v>2024</v>
      </c>
      <c r="C1386" t="str">
        <f t="shared" si="63"/>
        <v>2023-2024</v>
      </c>
      <c r="D1386" t="s">
        <v>147</v>
      </c>
      <c r="E1386" t="s">
        <v>44</v>
      </c>
      <c r="F1386" t="str">
        <f t="shared" si="64"/>
        <v>Victoria</v>
      </c>
      <c r="G1386" t="s">
        <v>45</v>
      </c>
      <c r="H1386">
        <v>3066</v>
      </c>
      <c r="I1386" t="s">
        <v>11</v>
      </c>
      <c r="J1386" t="s">
        <v>46</v>
      </c>
      <c r="K1386" t="s">
        <v>153</v>
      </c>
      <c r="L1386" t="s">
        <v>16</v>
      </c>
      <c r="M1386" s="5">
        <v>57.91</v>
      </c>
    </row>
    <row r="1387" spans="1:13" x14ac:dyDescent="0.2">
      <c r="A1387" s="2">
        <v>45140</v>
      </c>
      <c r="B1387" s="3">
        <f t="shared" si="65"/>
        <v>2024</v>
      </c>
      <c r="C1387" t="str">
        <f t="shared" si="63"/>
        <v>2023-2024</v>
      </c>
      <c r="D1387" t="s">
        <v>147</v>
      </c>
      <c r="E1387" t="s">
        <v>75</v>
      </c>
      <c r="F1387" t="str">
        <f t="shared" si="64"/>
        <v>Victoria</v>
      </c>
      <c r="G1387" t="s">
        <v>45</v>
      </c>
      <c r="H1387">
        <v>3630</v>
      </c>
      <c r="I1387" t="s">
        <v>11</v>
      </c>
      <c r="J1387" t="s">
        <v>55</v>
      </c>
      <c r="K1387" t="s">
        <v>152</v>
      </c>
      <c r="L1387" t="s">
        <v>13</v>
      </c>
      <c r="M1387" s="5">
        <v>57.94</v>
      </c>
    </row>
    <row r="1388" spans="1:13" x14ac:dyDescent="0.2">
      <c r="A1388" s="2">
        <v>45261</v>
      </c>
      <c r="B1388" s="3">
        <f t="shared" si="65"/>
        <v>2024</v>
      </c>
      <c r="C1388" t="str">
        <f t="shared" si="63"/>
        <v>2023-2024</v>
      </c>
      <c r="D1388" t="s">
        <v>148</v>
      </c>
      <c r="E1388" t="s">
        <v>134</v>
      </c>
      <c r="F1388" t="str">
        <f t="shared" si="64"/>
        <v>Queensland</v>
      </c>
      <c r="G1388" t="s">
        <v>35</v>
      </c>
      <c r="H1388">
        <v>4825</v>
      </c>
      <c r="I1388" t="s">
        <v>11</v>
      </c>
      <c r="J1388" t="s">
        <v>36</v>
      </c>
      <c r="K1388" t="s">
        <v>154</v>
      </c>
      <c r="L1388" t="s">
        <v>14</v>
      </c>
      <c r="M1388" s="5">
        <v>57.940000000000005</v>
      </c>
    </row>
    <row r="1389" spans="1:13" x14ac:dyDescent="0.2">
      <c r="A1389" s="2">
        <v>45387</v>
      </c>
      <c r="B1389" s="3">
        <f t="shared" si="65"/>
        <v>2024</v>
      </c>
      <c r="C1389" t="str">
        <f t="shared" si="63"/>
        <v>2023-2024</v>
      </c>
      <c r="D1389" t="s">
        <v>147</v>
      </c>
      <c r="E1389" t="s">
        <v>41</v>
      </c>
      <c r="F1389" t="str">
        <f t="shared" si="64"/>
        <v>New South Wales</v>
      </c>
      <c r="G1389" t="s">
        <v>10</v>
      </c>
      <c r="H1389">
        <v>2830</v>
      </c>
      <c r="I1389" t="s">
        <v>11</v>
      </c>
      <c r="J1389" t="s">
        <v>25</v>
      </c>
      <c r="K1389" t="s">
        <v>154</v>
      </c>
      <c r="L1389" t="s">
        <v>14</v>
      </c>
      <c r="M1389" s="5">
        <v>57.96</v>
      </c>
    </row>
    <row r="1390" spans="1:13" x14ac:dyDescent="0.2">
      <c r="A1390" s="2">
        <v>45649</v>
      </c>
      <c r="B1390" s="3">
        <f t="shared" si="65"/>
        <v>2025</v>
      </c>
      <c r="C1390" t="str">
        <f t="shared" si="63"/>
        <v>2024-2025</v>
      </c>
      <c r="D1390" t="s">
        <v>148</v>
      </c>
      <c r="E1390" t="s">
        <v>138</v>
      </c>
      <c r="F1390" t="str">
        <f t="shared" si="64"/>
        <v>Queensland</v>
      </c>
      <c r="G1390" t="s">
        <v>35</v>
      </c>
      <c r="H1390">
        <v>4558</v>
      </c>
      <c r="I1390" t="s">
        <v>11</v>
      </c>
      <c r="J1390" t="s">
        <v>120</v>
      </c>
      <c r="K1390" t="s">
        <v>152</v>
      </c>
      <c r="L1390" t="s">
        <v>13</v>
      </c>
      <c r="M1390" s="5">
        <v>58.19</v>
      </c>
    </row>
    <row r="1391" spans="1:13" x14ac:dyDescent="0.2">
      <c r="A1391" s="2">
        <v>45268</v>
      </c>
      <c r="B1391" s="3">
        <f t="shared" si="65"/>
        <v>2024</v>
      </c>
      <c r="C1391" t="str">
        <f t="shared" si="63"/>
        <v>2023-2024</v>
      </c>
      <c r="D1391" t="s">
        <v>148</v>
      </c>
      <c r="E1391" t="s">
        <v>100</v>
      </c>
      <c r="F1391" t="str">
        <f t="shared" si="64"/>
        <v>Western Australia</v>
      </c>
      <c r="G1391" t="s">
        <v>48</v>
      </c>
      <c r="H1391">
        <v>6021</v>
      </c>
      <c r="I1391" t="s">
        <v>11</v>
      </c>
      <c r="J1391" t="s">
        <v>49</v>
      </c>
      <c r="K1391" t="s">
        <v>152</v>
      </c>
      <c r="L1391" t="s">
        <v>13</v>
      </c>
      <c r="M1391" s="5">
        <v>58.459999999999994</v>
      </c>
    </row>
    <row r="1392" spans="1:13" x14ac:dyDescent="0.2">
      <c r="A1392" s="2">
        <v>45122</v>
      </c>
      <c r="B1392" s="3">
        <f t="shared" si="65"/>
        <v>2024</v>
      </c>
      <c r="C1392" t="str">
        <f t="shared" si="63"/>
        <v>2023-2024</v>
      </c>
      <c r="D1392" t="s">
        <v>147</v>
      </c>
      <c r="E1392" t="s">
        <v>26</v>
      </c>
      <c r="F1392" t="str">
        <f t="shared" si="64"/>
        <v>New South Wales</v>
      </c>
      <c r="G1392" t="s">
        <v>10</v>
      </c>
      <c r="H1392">
        <v>2141</v>
      </c>
      <c r="I1392" t="s">
        <v>11</v>
      </c>
      <c r="J1392" t="s">
        <v>27</v>
      </c>
      <c r="K1392" t="s">
        <v>152</v>
      </c>
      <c r="L1392" t="s">
        <v>13</v>
      </c>
      <c r="M1392" s="5">
        <v>58.769999999999996</v>
      </c>
    </row>
    <row r="1393" spans="1:13" x14ac:dyDescent="0.2">
      <c r="A1393" s="2">
        <v>45638</v>
      </c>
      <c r="B1393" s="3">
        <f t="shared" si="65"/>
        <v>2025</v>
      </c>
      <c r="C1393" t="str">
        <f t="shared" si="63"/>
        <v>2024-2025</v>
      </c>
      <c r="D1393" t="s">
        <v>147</v>
      </c>
      <c r="E1393" t="s">
        <v>98</v>
      </c>
      <c r="F1393" t="str">
        <f t="shared" si="64"/>
        <v>Victoria</v>
      </c>
      <c r="G1393" t="s">
        <v>45</v>
      </c>
      <c r="H1393">
        <v>3429</v>
      </c>
      <c r="I1393" t="s">
        <v>11</v>
      </c>
      <c r="J1393" t="s">
        <v>60</v>
      </c>
      <c r="K1393" t="s">
        <v>19</v>
      </c>
      <c r="L1393" t="s">
        <v>23</v>
      </c>
      <c r="M1393" s="5">
        <v>58.82</v>
      </c>
    </row>
    <row r="1394" spans="1:13" x14ac:dyDescent="0.2">
      <c r="A1394" s="2">
        <v>45123</v>
      </c>
      <c r="B1394" s="3">
        <f t="shared" si="65"/>
        <v>2024</v>
      </c>
      <c r="C1394" t="str">
        <f t="shared" si="63"/>
        <v>2023-2024</v>
      </c>
      <c r="D1394" t="s">
        <v>148</v>
      </c>
      <c r="E1394" t="s">
        <v>141</v>
      </c>
      <c r="F1394" t="str">
        <f t="shared" si="64"/>
        <v>Western Australia</v>
      </c>
      <c r="G1394" t="s">
        <v>48</v>
      </c>
      <c r="H1394">
        <v>6052</v>
      </c>
      <c r="I1394" t="s">
        <v>11</v>
      </c>
      <c r="J1394" t="s">
        <v>49</v>
      </c>
      <c r="K1394" t="s">
        <v>155</v>
      </c>
      <c r="L1394" t="s">
        <v>20</v>
      </c>
      <c r="M1394" s="5">
        <v>58.84</v>
      </c>
    </row>
    <row r="1395" spans="1:13" x14ac:dyDescent="0.2">
      <c r="A1395" s="2">
        <v>45473</v>
      </c>
      <c r="B1395" s="3">
        <f t="shared" si="65"/>
        <v>2024</v>
      </c>
      <c r="C1395" t="str">
        <f t="shared" si="63"/>
        <v>2023-2024</v>
      </c>
      <c r="D1395" t="s">
        <v>148</v>
      </c>
      <c r="E1395" t="s">
        <v>110</v>
      </c>
      <c r="F1395" t="str">
        <f t="shared" si="64"/>
        <v>Queensland</v>
      </c>
      <c r="G1395" t="s">
        <v>35</v>
      </c>
      <c r="H1395">
        <v>4680</v>
      </c>
      <c r="I1395" t="s">
        <v>11</v>
      </c>
      <c r="J1395" t="s">
        <v>51</v>
      </c>
      <c r="K1395" t="s">
        <v>155</v>
      </c>
      <c r="L1395" t="s">
        <v>20</v>
      </c>
      <c r="M1395" s="5">
        <v>58.88</v>
      </c>
    </row>
    <row r="1396" spans="1:13" x14ac:dyDescent="0.2">
      <c r="A1396" s="2">
        <v>44977</v>
      </c>
      <c r="B1396" s="3">
        <f t="shared" si="65"/>
        <v>2023</v>
      </c>
      <c r="C1396" t="str">
        <f t="shared" si="63"/>
        <v>2022-2023</v>
      </c>
      <c r="D1396" t="s">
        <v>148</v>
      </c>
      <c r="E1396" t="s">
        <v>102</v>
      </c>
      <c r="F1396" t="str">
        <f t="shared" si="64"/>
        <v>Queensland</v>
      </c>
      <c r="G1396" t="s">
        <v>35</v>
      </c>
      <c r="H1396">
        <v>4870</v>
      </c>
      <c r="I1396" t="s">
        <v>11</v>
      </c>
      <c r="J1396" t="s">
        <v>36</v>
      </c>
      <c r="K1396" t="s">
        <v>152</v>
      </c>
      <c r="L1396" t="s">
        <v>13</v>
      </c>
      <c r="M1396" s="5">
        <v>58.89</v>
      </c>
    </row>
    <row r="1397" spans="1:13" x14ac:dyDescent="0.2">
      <c r="A1397" s="2">
        <v>45438</v>
      </c>
      <c r="B1397" s="3">
        <f t="shared" si="65"/>
        <v>2024</v>
      </c>
      <c r="C1397" t="str">
        <f t="shared" si="63"/>
        <v>2023-2024</v>
      </c>
      <c r="D1397" t="s">
        <v>148</v>
      </c>
      <c r="E1397" t="s">
        <v>95</v>
      </c>
      <c r="F1397" t="str">
        <f t="shared" si="64"/>
        <v>Victoria</v>
      </c>
      <c r="G1397" t="s">
        <v>45</v>
      </c>
      <c r="H1397">
        <v>3931</v>
      </c>
      <c r="I1397" t="s">
        <v>11</v>
      </c>
      <c r="J1397" t="s">
        <v>55</v>
      </c>
      <c r="K1397" t="s">
        <v>156</v>
      </c>
      <c r="L1397" t="s">
        <v>17</v>
      </c>
      <c r="M1397" s="5">
        <v>58.9</v>
      </c>
    </row>
    <row r="1398" spans="1:13" x14ac:dyDescent="0.2">
      <c r="A1398" s="2">
        <v>45162</v>
      </c>
      <c r="B1398" s="3">
        <f t="shared" si="65"/>
        <v>2024</v>
      </c>
      <c r="C1398" t="str">
        <f t="shared" si="63"/>
        <v>2023-2024</v>
      </c>
      <c r="D1398" t="s">
        <v>148</v>
      </c>
      <c r="E1398" t="s">
        <v>122</v>
      </c>
      <c r="F1398" t="str">
        <f t="shared" si="64"/>
        <v>New South Wales</v>
      </c>
      <c r="G1398" t="s">
        <v>10</v>
      </c>
      <c r="H1398">
        <v>2650</v>
      </c>
      <c r="I1398" t="s">
        <v>11</v>
      </c>
      <c r="J1398" t="s">
        <v>25</v>
      </c>
      <c r="K1398" t="s">
        <v>149</v>
      </c>
      <c r="L1398" t="s">
        <v>15</v>
      </c>
      <c r="M1398" s="5">
        <v>58.9</v>
      </c>
    </row>
    <row r="1399" spans="1:13" x14ac:dyDescent="0.2">
      <c r="A1399" s="2">
        <v>45645</v>
      </c>
      <c r="B1399" s="3">
        <f t="shared" si="65"/>
        <v>2025</v>
      </c>
      <c r="C1399" t="str">
        <f t="shared" si="63"/>
        <v>2024-2025</v>
      </c>
      <c r="D1399" t="s">
        <v>147</v>
      </c>
      <c r="E1399" t="s">
        <v>41</v>
      </c>
      <c r="F1399" t="str">
        <f t="shared" si="64"/>
        <v>New South Wales</v>
      </c>
      <c r="G1399" t="s">
        <v>10</v>
      </c>
      <c r="H1399">
        <v>2830</v>
      </c>
      <c r="I1399" t="s">
        <v>11</v>
      </c>
      <c r="J1399" t="s">
        <v>25</v>
      </c>
      <c r="K1399" t="s">
        <v>153</v>
      </c>
      <c r="L1399" t="s">
        <v>16</v>
      </c>
      <c r="M1399" s="5">
        <v>58.96</v>
      </c>
    </row>
    <row r="1400" spans="1:13" x14ac:dyDescent="0.2">
      <c r="A1400" s="2">
        <v>45587</v>
      </c>
      <c r="B1400" s="3">
        <f t="shared" si="65"/>
        <v>2025</v>
      </c>
      <c r="C1400" t="str">
        <f t="shared" si="63"/>
        <v>2024-2025</v>
      </c>
      <c r="D1400" t="s">
        <v>148</v>
      </c>
      <c r="E1400" t="s">
        <v>123</v>
      </c>
      <c r="F1400" t="str">
        <f t="shared" si="64"/>
        <v>Western Australia</v>
      </c>
      <c r="G1400" t="s">
        <v>48</v>
      </c>
      <c r="H1400">
        <v>6109</v>
      </c>
      <c r="I1400" t="s">
        <v>11</v>
      </c>
      <c r="J1400" t="s">
        <v>94</v>
      </c>
      <c r="K1400" t="s">
        <v>150</v>
      </c>
      <c r="L1400" t="s">
        <v>18</v>
      </c>
      <c r="M1400" s="5">
        <v>58.96</v>
      </c>
    </row>
    <row r="1401" spans="1:13" x14ac:dyDescent="0.2">
      <c r="A1401" s="2">
        <v>44961</v>
      </c>
      <c r="B1401" s="3">
        <f t="shared" si="65"/>
        <v>2023</v>
      </c>
      <c r="C1401" t="str">
        <f t="shared" si="63"/>
        <v>2022-2023</v>
      </c>
      <c r="D1401" t="s">
        <v>147</v>
      </c>
      <c r="E1401" t="s">
        <v>82</v>
      </c>
      <c r="F1401" t="str">
        <f t="shared" si="64"/>
        <v>Queensland</v>
      </c>
      <c r="G1401" t="s">
        <v>35</v>
      </c>
      <c r="H1401">
        <v>4012</v>
      </c>
      <c r="I1401" t="s">
        <v>11</v>
      </c>
      <c r="J1401" t="s">
        <v>43</v>
      </c>
      <c r="K1401" t="s">
        <v>152</v>
      </c>
      <c r="L1401" t="s">
        <v>13</v>
      </c>
      <c r="M1401" s="5">
        <v>58.96</v>
      </c>
    </row>
    <row r="1402" spans="1:13" x14ac:dyDescent="0.2">
      <c r="A1402" s="2">
        <v>44967</v>
      </c>
      <c r="B1402" s="3">
        <f t="shared" si="65"/>
        <v>2023</v>
      </c>
      <c r="C1402" t="str">
        <f t="shared" si="63"/>
        <v>2022-2023</v>
      </c>
      <c r="D1402" t="s">
        <v>147</v>
      </c>
      <c r="E1402" t="s">
        <v>26</v>
      </c>
      <c r="F1402" t="str">
        <f t="shared" si="64"/>
        <v>New South Wales</v>
      </c>
      <c r="G1402" t="s">
        <v>10</v>
      </c>
      <c r="H1402">
        <v>2141</v>
      </c>
      <c r="I1402" t="s">
        <v>11</v>
      </c>
      <c r="J1402" t="s">
        <v>27</v>
      </c>
      <c r="K1402" t="s">
        <v>154</v>
      </c>
      <c r="L1402" t="s">
        <v>14</v>
      </c>
      <c r="M1402" s="5">
        <v>58.97</v>
      </c>
    </row>
    <row r="1403" spans="1:13" x14ac:dyDescent="0.2">
      <c r="A1403" s="2">
        <v>44981</v>
      </c>
      <c r="B1403" s="3">
        <f t="shared" si="65"/>
        <v>2023</v>
      </c>
      <c r="C1403" t="str">
        <f t="shared" si="63"/>
        <v>2022-2023</v>
      </c>
      <c r="D1403" t="s">
        <v>147</v>
      </c>
      <c r="E1403" t="s">
        <v>66</v>
      </c>
      <c r="F1403" t="str">
        <f t="shared" si="64"/>
        <v>South Australia</v>
      </c>
      <c r="G1403" t="s">
        <v>32</v>
      </c>
      <c r="H1403">
        <v>5169</v>
      </c>
      <c r="I1403" t="s">
        <v>11</v>
      </c>
      <c r="J1403" t="s">
        <v>33</v>
      </c>
      <c r="K1403" t="s">
        <v>154</v>
      </c>
      <c r="L1403" t="s">
        <v>14</v>
      </c>
      <c r="M1403" s="5">
        <v>59</v>
      </c>
    </row>
    <row r="1404" spans="1:13" x14ac:dyDescent="0.2">
      <c r="A1404" s="2">
        <v>45051</v>
      </c>
      <c r="B1404" s="3">
        <f t="shared" si="65"/>
        <v>2023</v>
      </c>
      <c r="C1404" t="str">
        <f t="shared" si="63"/>
        <v>2022-2023</v>
      </c>
      <c r="D1404" t="s">
        <v>148</v>
      </c>
      <c r="E1404" t="s">
        <v>122</v>
      </c>
      <c r="F1404" t="str">
        <f t="shared" si="64"/>
        <v>New South Wales</v>
      </c>
      <c r="G1404" t="s">
        <v>10</v>
      </c>
      <c r="H1404">
        <v>2650</v>
      </c>
      <c r="I1404" t="s">
        <v>11</v>
      </c>
      <c r="J1404" t="s">
        <v>25</v>
      </c>
      <c r="K1404" t="s">
        <v>154</v>
      </c>
      <c r="L1404" t="s">
        <v>14</v>
      </c>
      <c r="M1404" s="5">
        <v>59</v>
      </c>
    </row>
    <row r="1405" spans="1:13" x14ac:dyDescent="0.2">
      <c r="A1405" s="2">
        <v>45242</v>
      </c>
      <c r="B1405" s="3">
        <f t="shared" si="65"/>
        <v>2024</v>
      </c>
      <c r="C1405" t="str">
        <f t="shared" si="63"/>
        <v>2023-2024</v>
      </c>
      <c r="D1405" t="s">
        <v>147</v>
      </c>
      <c r="E1405" t="s">
        <v>9</v>
      </c>
      <c r="F1405" t="str">
        <f t="shared" si="64"/>
        <v>New South Wales</v>
      </c>
      <c r="G1405" t="s">
        <v>10</v>
      </c>
      <c r="H1405">
        <v>2067</v>
      </c>
      <c r="I1405" t="s">
        <v>11</v>
      </c>
      <c r="J1405" t="s">
        <v>12</v>
      </c>
      <c r="K1405" t="s">
        <v>153</v>
      </c>
      <c r="L1405" t="s">
        <v>16</v>
      </c>
      <c r="M1405" s="5">
        <v>59.3</v>
      </c>
    </row>
    <row r="1406" spans="1:13" x14ac:dyDescent="0.2">
      <c r="A1406" s="2">
        <v>45630</v>
      </c>
      <c r="B1406" s="3">
        <f t="shared" si="65"/>
        <v>2025</v>
      </c>
      <c r="C1406" t="str">
        <f t="shared" si="63"/>
        <v>2024-2025</v>
      </c>
      <c r="D1406" t="s">
        <v>148</v>
      </c>
      <c r="E1406" t="s">
        <v>61</v>
      </c>
      <c r="F1406" t="str">
        <f t="shared" si="64"/>
        <v>New South Wales</v>
      </c>
      <c r="G1406" t="s">
        <v>10</v>
      </c>
      <c r="H1406">
        <v>2539</v>
      </c>
      <c r="I1406" t="s">
        <v>11</v>
      </c>
      <c r="J1406" t="s">
        <v>58</v>
      </c>
      <c r="K1406" t="s">
        <v>19</v>
      </c>
      <c r="L1406" t="s">
        <v>23</v>
      </c>
      <c r="M1406" s="5">
        <v>59.43</v>
      </c>
    </row>
    <row r="1407" spans="1:13" x14ac:dyDescent="0.2">
      <c r="A1407" s="2">
        <v>45656</v>
      </c>
      <c r="B1407" s="3">
        <f t="shared" si="65"/>
        <v>2025</v>
      </c>
      <c r="C1407" t="str">
        <f t="shared" si="63"/>
        <v>2024-2025</v>
      </c>
      <c r="D1407" t="s">
        <v>147</v>
      </c>
      <c r="E1407" t="s">
        <v>128</v>
      </c>
      <c r="F1407" t="str">
        <f t="shared" si="64"/>
        <v>Western Australia</v>
      </c>
      <c r="G1407" t="s">
        <v>48</v>
      </c>
      <c r="H1407">
        <v>6027</v>
      </c>
      <c r="I1407" t="s">
        <v>11</v>
      </c>
      <c r="J1407" t="s">
        <v>49</v>
      </c>
      <c r="K1407" t="s">
        <v>155</v>
      </c>
      <c r="L1407" t="s">
        <v>20</v>
      </c>
      <c r="M1407" s="5">
        <v>59.45</v>
      </c>
    </row>
    <row r="1408" spans="1:13" x14ac:dyDescent="0.2">
      <c r="A1408" s="2">
        <v>45150</v>
      </c>
      <c r="B1408" s="3">
        <f t="shared" si="65"/>
        <v>2024</v>
      </c>
      <c r="C1408" t="str">
        <f t="shared" si="63"/>
        <v>2023-2024</v>
      </c>
      <c r="D1408" t="s">
        <v>148</v>
      </c>
      <c r="E1408" t="s">
        <v>74</v>
      </c>
      <c r="F1408" t="str">
        <f t="shared" si="64"/>
        <v>South Australia</v>
      </c>
      <c r="G1408" t="s">
        <v>32</v>
      </c>
      <c r="H1408">
        <v>5043</v>
      </c>
      <c r="I1408" t="s">
        <v>11</v>
      </c>
      <c r="J1408" t="s">
        <v>33</v>
      </c>
      <c r="K1408" t="s">
        <v>150</v>
      </c>
      <c r="L1408" t="s">
        <v>18</v>
      </c>
      <c r="M1408" s="5">
        <v>59.580000000000005</v>
      </c>
    </row>
    <row r="1409" spans="1:13" x14ac:dyDescent="0.2">
      <c r="A1409" s="2">
        <v>45589</v>
      </c>
      <c r="B1409" s="3">
        <f t="shared" si="65"/>
        <v>2025</v>
      </c>
      <c r="C1409" t="str">
        <f t="shared" si="63"/>
        <v>2024-2025</v>
      </c>
      <c r="D1409" t="s">
        <v>147</v>
      </c>
      <c r="E1409" t="s">
        <v>87</v>
      </c>
      <c r="F1409" t="str">
        <f t="shared" si="64"/>
        <v>New South Wales</v>
      </c>
      <c r="G1409" t="s">
        <v>10</v>
      </c>
      <c r="H1409">
        <v>2790</v>
      </c>
      <c r="I1409" t="s">
        <v>11</v>
      </c>
      <c r="J1409" t="s">
        <v>25</v>
      </c>
      <c r="K1409" t="s">
        <v>149</v>
      </c>
      <c r="L1409" t="s">
        <v>15</v>
      </c>
      <c r="M1409" s="5">
        <v>59.85</v>
      </c>
    </row>
    <row r="1410" spans="1:13" x14ac:dyDescent="0.2">
      <c r="A1410" s="2">
        <v>45532</v>
      </c>
      <c r="B1410" s="3">
        <f t="shared" si="65"/>
        <v>2025</v>
      </c>
      <c r="C1410" t="str">
        <f t="shared" ref="C1410:C1473" si="66">IF(MONTH(A1410) &gt;= 7, YEAR(A1410) &amp; "-" &amp; YEAR(A1410) + 1, YEAR(A1410) - 1 &amp; "-" &amp; YEAR(A1410))</f>
        <v>2024-2025</v>
      </c>
      <c r="D1410" t="s">
        <v>148</v>
      </c>
      <c r="E1410" t="s">
        <v>102</v>
      </c>
      <c r="F1410" t="str">
        <f t="shared" ref="F1410:F1473" si="67">IF(G1410="WA","Western Australia",
IF(G1410="NSW","New South Wales",
IF(G1410="QLD","Queensland",
IF(G1410="VIC","Victoria",
IF(G1410="TAS","Tasmania",
IF(G1410="SA","South Australia",
IF(G1410="NT","Northern Territory",
IF(G1410="ACT","Australian Capital Territory",G1410))))))))</f>
        <v>Queensland</v>
      </c>
      <c r="G1410" t="s">
        <v>35</v>
      </c>
      <c r="H1410">
        <v>4870</v>
      </c>
      <c r="I1410" t="s">
        <v>11</v>
      </c>
      <c r="J1410" t="s">
        <v>36</v>
      </c>
      <c r="K1410" t="s">
        <v>149</v>
      </c>
      <c r="L1410" t="s">
        <v>15</v>
      </c>
      <c r="M1410" s="5">
        <v>59.88</v>
      </c>
    </row>
    <row r="1411" spans="1:13" x14ac:dyDescent="0.2">
      <c r="A1411" s="2">
        <v>45624</v>
      </c>
      <c r="B1411" s="3">
        <f t="shared" ref="B1411:B1474" si="68">IF(MONTH(A1411)&gt;=7,YEAR(A1411)+1,YEAR(A1411))</f>
        <v>2025</v>
      </c>
      <c r="C1411" t="str">
        <f t="shared" si="66"/>
        <v>2024-2025</v>
      </c>
      <c r="D1411" t="s">
        <v>148</v>
      </c>
      <c r="E1411" t="s">
        <v>92</v>
      </c>
      <c r="F1411" t="str">
        <f t="shared" si="67"/>
        <v>Queensland</v>
      </c>
      <c r="G1411" t="s">
        <v>35</v>
      </c>
      <c r="H1411">
        <v>4068</v>
      </c>
      <c r="I1411" t="s">
        <v>11</v>
      </c>
      <c r="J1411" t="s">
        <v>43</v>
      </c>
      <c r="K1411" t="s">
        <v>149</v>
      </c>
      <c r="L1411" t="s">
        <v>15</v>
      </c>
      <c r="M1411" s="5">
        <v>59.88</v>
      </c>
    </row>
    <row r="1412" spans="1:13" x14ac:dyDescent="0.2">
      <c r="A1412" s="2">
        <v>45301</v>
      </c>
      <c r="B1412" s="3">
        <f t="shared" si="68"/>
        <v>2024</v>
      </c>
      <c r="C1412" t="str">
        <f t="shared" si="66"/>
        <v>2023-2024</v>
      </c>
      <c r="D1412" t="s">
        <v>147</v>
      </c>
      <c r="E1412" t="s">
        <v>78</v>
      </c>
      <c r="F1412" t="str">
        <f t="shared" si="67"/>
        <v>New South Wales</v>
      </c>
      <c r="G1412" t="s">
        <v>10</v>
      </c>
      <c r="H1412">
        <v>2350</v>
      </c>
      <c r="I1412" t="s">
        <v>11</v>
      </c>
      <c r="J1412" t="s">
        <v>68</v>
      </c>
      <c r="K1412" t="s">
        <v>150</v>
      </c>
      <c r="L1412" t="s">
        <v>18</v>
      </c>
      <c r="M1412" s="5">
        <v>59.9</v>
      </c>
    </row>
    <row r="1413" spans="1:13" x14ac:dyDescent="0.2">
      <c r="A1413" s="2">
        <v>45466</v>
      </c>
      <c r="B1413" s="3">
        <f t="shared" si="68"/>
        <v>2024</v>
      </c>
      <c r="C1413" t="str">
        <f t="shared" si="66"/>
        <v>2023-2024</v>
      </c>
      <c r="D1413" t="s">
        <v>147</v>
      </c>
      <c r="E1413" t="s">
        <v>41</v>
      </c>
      <c r="F1413" t="str">
        <f t="shared" si="67"/>
        <v>New South Wales</v>
      </c>
      <c r="G1413" t="s">
        <v>10</v>
      </c>
      <c r="H1413">
        <v>2830</v>
      </c>
      <c r="I1413" t="s">
        <v>11</v>
      </c>
      <c r="J1413" t="s">
        <v>25</v>
      </c>
      <c r="K1413" t="s">
        <v>153</v>
      </c>
      <c r="L1413" t="s">
        <v>16</v>
      </c>
      <c r="M1413" s="5">
        <v>59.9</v>
      </c>
    </row>
    <row r="1414" spans="1:13" x14ac:dyDescent="0.2">
      <c r="A1414" s="2">
        <v>45445</v>
      </c>
      <c r="B1414" s="3">
        <f t="shared" si="68"/>
        <v>2024</v>
      </c>
      <c r="C1414" t="str">
        <f t="shared" si="66"/>
        <v>2023-2024</v>
      </c>
      <c r="D1414" t="s">
        <v>148</v>
      </c>
      <c r="E1414" t="s">
        <v>142</v>
      </c>
      <c r="F1414" t="str">
        <f t="shared" si="67"/>
        <v>Australian Capital Territory</v>
      </c>
      <c r="G1414" t="s">
        <v>80</v>
      </c>
      <c r="H1414">
        <v>2609</v>
      </c>
      <c r="I1414" t="s">
        <v>11</v>
      </c>
      <c r="J1414" t="s">
        <v>58</v>
      </c>
      <c r="K1414" t="s">
        <v>19</v>
      </c>
      <c r="L1414" t="s">
        <v>23</v>
      </c>
      <c r="M1414" s="5">
        <v>59.9</v>
      </c>
    </row>
    <row r="1415" spans="1:13" x14ac:dyDescent="0.2">
      <c r="A1415" s="2">
        <v>45466</v>
      </c>
      <c r="B1415" s="3">
        <f t="shared" si="68"/>
        <v>2024</v>
      </c>
      <c r="C1415" t="str">
        <f t="shared" si="66"/>
        <v>2023-2024</v>
      </c>
      <c r="D1415" t="s">
        <v>148</v>
      </c>
      <c r="E1415" t="s">
        <v>141</v>
      </c>
      <c r="F1415" t="str">
        <f t="shared" si="67"/>
        <v>Western Australia</v>
      </c>
      <c r="G1415" t="s">
        <v>48</v>
      </c>
      <c r="H1415">
        <v>6052</v>
      </c>
      <c r="I1415" t="s">
        <v>11</v>
      </c>
      <c r="J1415" t="s">
        <v>49</v>
      </c>
      <c r="K1415" t="s">
        <v>156</v>
      </c>
      <c r="L1415" t="s">
        <v>17</v>
      </c>
      <c r="M1415" s="5">
        <v>59.9</v>
      </c>
    </row>
    <row r="1416" spans="1:13" x14ac:dyDescent="0.2">
      <c r="A1416" s="2">
        <v>45229</v>
      </c>
      <c r="B1416" s="3">
        <f t="shared" si="68"/>
        <v>2024</v>
      </c>
      <c r="C1416" t="str">
        <f t="shared" si="66"/>
        <v>2023-2024</v>
      </c>
      <c r="D1416" t="s">
        <v>148</v>
      </c>
      <c r="E1416" t="s">
        <v>134</v>
      </c>
      <c r="F1416" t="str">
        <f t="shared" si="67"/>
        <v>Queensland</v>
      </c>
      <c r="G1416" t="s">
        <v>35</v>
      </c>
      <c r="H1416">
        <v>4825</v>
      </c>
      <c r="I1416" t="s">
        <v>11</v>
      </c>
      <c r="J1416" t="s">
        <v>36</v>
      </c>
      <c r="K1416" t="s">
        <v>150</v>
      </c>
      <c r="L1416" t="s">
        <v>18</v>
      </c>
      <c r="M1416" s="5">
        <v>59.9</v>
      </c>
    </row>
    <row r="1417" spans="1:13" x14ac:dyDescent="0.2">
      <c r="A1417" s="2">
        <v>44952</v>
      </c>
      <c r="B1417" s="3">
        <f t="shared" si="68"/>
        <v>2023</v>
      </c>
      <c r="C1417" t="str">
        <f t="shared" si="66"/>
        <v>2022-2023</v>
      </c>
      <c r="D1417" t="s">
        <v>148</v>
      </c>
      <c r="E1417" t="s">
        <v>84</v>
      </c>
      <c r="F1417" t="str">
        <f t="shared" si="67"/>
        <v>Queensland</v>
      </c>
      <c r="G1417" t="s">
        <v>35</v>
      </c>
      <c r="H1417">
        <v>4740</v>
      </c>
      <c r="I1417" t="s">
        <v>11</v>
      </c>
      <c r="J1417" t="s">
        <v>51</v>
      </c>
      <c r="K1417" t="s">
        <v>19</v>
      </c>
      <c r="L1417" t="s">
        <v>23</v>
      </c>
      <c r="M1417" s="5">
        <v>59.900000000000006</v>
      </c>
    </row>
    <row r="1418" spans="1:13" x14ac:dyDescent="0.2">
      <c r="A1418" s="2">
        <v>45602</v>
      </c>
      <c r="B1418" s="3">
        <f t="shared" si="68"/>
        <v>2025</v>
      </c>
      <c r="C1418" t="str">
        <f t="shared" si="66"/>
        <v>2024-2025</v>
      </c>
      <c r="D1418" t="s">
        <v>148</v>
      </c>
      <c r="E1418" t="s">
        <v>112</v>
      </c>
      <c r="F1418" t="str">
        <f t="shared" si="67"/>
        <v>Victoria</v>
      </c>
      <c r="G1418" t="s">
        <v>45</v>
      </c>
      <c r="H1418">
        <v>3076</v>
      </c>
      <c r="I1418" t="s">
        <v>11</v>
      </c>
      <c r="J1418" t="s">
        <v>46</v>
      </c>
      <c r="K1418" t="s">
        <v>151</v>
      </c>
      <c r="L1418" t="s">
        <v>21</v>
      </c>
      <c r="M1418" s="5">
        <v>59.94</v>
      </c>
    </row>
    <row r="1419" spans="1:13" x14ac:dyDescent="0.2">
      <c r="A1419" s="2">
        <v>45006</v>
      </c>
      <c r="B1419" s="3">
        <f t="shared" si="68"/>
        <v>2023</v>
      </c>
      <c r="C1419" t="str">
        <f t="shared" si="66"/>
        <v>2022-2023</v>
      </c>
      <c r="D1419" t="s">
        <v>148</v>
      </c>
      <c r="E1419" t="s">
        <v>24</v>
      </c>
      <c r="F1419" t="str">
        <f t="shared" si="67"/>
        <v>New South Wales</v>
      </c>
      <c r="G1419" t="s">
        <v>10</v>
      </c>
      <c r="H1419">
        <v>2795</v>
      </c>
      <c r="I1419" t="s">
        <v>11</v>
      </c>
      <c r="J1419" t="s">
        <v>25</v>
      </c>
      <c r="K1419" t="s">
        <v>154</v>
      </c>
      <c r="L1419" t="s">
        <v>14</v>
      </c>
      <c r="M1419" s="5">
        <v>59.96</v>
      </c>
    </row>
    <row r="1420" spans="1:13" x14ac:dyDescent="0.2">
      <c r="A1420" s="2">
        <v>45446</v>
      </c>
      <c r="B1420" s="3">
        <f t="shared" si="68"/>
        <v>2024</v>
      </c>
      <c r="C1420" t="str">
        <f t="shared" si="66"/>
        <v>2023-2024</v>
      </c>
      <c r="D1420" t="s">
        <v>147</v>
      </c>
      <c r="E1420" t="s">
        <v>121</v>
      </c>
      <c r="F1420" t="str">
        <f t="shared" si="67"/>
        <v>Queensland</v>
      </c>
      <c r="G1420" t="s">
        <v>35</v>
      </c>
      <c r="H1420">
        <v>4700</v>
      </c>
      <c r="I1420" t="s">
        <v>11</v>
      </c>
      <c r="J1420" t="s">
        <v>51</v>
      </c>
      <c r="K1420" t="s">
        <v>154</v>
      </c>
      <c r="L1420" t="s">
        <v>14</v>
      </c>
      <c r="M1420" s="5">
        <v>59.96</v>
      </c>
    </row>
    <row r="1421" spans="1:13" x14ac:dyDescent="0.2">
      <c r="A1421" s="2">
        <v>45563</v>
      </c>
      <c r="B1421" s="3">
        <f t="shared" si="68"/>
        <v>2025</v>
      </c>
      <c r="C1421" t="str">
        <f t="shared" si="66"/>
        <v>2024-2025</v>
      </c>
      <c r="D1421" t="s">
        <v>148</v>
      </c>
      <c r="E1421" t="s">
        <v>140</v>
      </c>
      <c r="F1421" t="str">
        <f t="shared" si="67"/>
        <v>Tasmania</v>
      </c>
      <c r="G1421" t="s">
        <v>70</v>
      </c>
      <c r="H1421">
        <v>7320</v>
      </c>
      <c r="I1421" t="s">
        <v>11</v>
      </c>
      <c r="J1421" t="s">
        <v>71</v>
      </c>
      <c r="K1421" t="s">
        <v>154</v>
      </c>
      <c r="L1421" t="s">
        <v>14</v>
      </c>
      <c r="M1421" s="5">
        <v>59.97</v>
      </c>
    </row>
    <row r="1422" spans="1:13" x14ac:dyDescent="0.2">
      <c r="A1422" s="2">
        <v>44954</v>
      </c>
      <c r="B1422" s="3">
        <f t="shared" si="68"/>
        <v>2023</v>
      </c>
      <c r="C1422" t="str">
        <f t="shared" si="66"/>
        <v>2022-2023</v>
      </c>
      <c r="D1422" t="s">
        <v>147</v>
      </c>
      <c r="E1422" t="s">
        <v>136</v>
      </c>
      <c r="F1422" t="str">
        <f t="shared" si="67"/>
        <v>Victoria</v>
      </c>
      <c r="G1422" t="s">
        <v>45</v>
      </c>
      <c r="H1422">
        <v>3175</v>
      </c>
      <c r="I1422" t="s">
        <v>11</v>
      </c>
      <c r="J1422" t="s">
        <v>63</v>
      </c>
      <c r="K1422" t="s">
        <v>150</v>
      </c>
      <c r="L1422" t="s">
        <v>18</v>
      </c>
      <c r="M1422" s="5">
        <v>59.97</v>
      </c>
    </row>
    <row r="1423" spans="1:13" x14ac:dyDescent="0.2">
      <c r="A1423" s="2">
        <v>45591</v>
      </c>
      <c r="B1423" s="3">
        <f t="shared" si="68"/>
        <v>2025</v>
      </c>
      <c r="C1423" t="str">
        <f t="shared" si="66"/>
        <v>2024-2025</v>
      </c>
      <c r="D1423" t="s">
        <v>148</v>
      </c>
      <c r="E1423" t="s">
        <v>26</v>
      </c>
      <c r="F1423" t="str">
        <f t="shared" si="67"/>
        <v>New South Wales</v>
      </c>
      <c r="G1423" t="s">
        <v>10</v>
      </c>
      <c r="H1423">
        <v>2141</v>
      </c>
      <c r="I1423" t="s">
        <v>11</v>
      </c>
      <c r="J1423" t="s">
        <v>27</v>
      </c>
      <c r="K1423" t="s">
        <v>154</v>
      </c>
      <c r="L1423" t="s">
        <v>14</v>
      </c>
      <c r="M1423" s="5">
        <v>59.97</v>
      </c>
    </row>
    <row r="1424" spans="1:13" x14ac:dyDescent="0.2">
      <c r="A1424" s="2">
        <v>45568</v>
      </c>
      <c r="B1424" s="3">
        <f t="shared" si="68"/>
        <v>2025</v>
      </c>
      <c r="C1424" t="str">
        <f t="shared" si="66"/>
        <v>2024-2025</v>
      </c>
      <c r="D1424" t="s">
        <v>148</v>
      </c>
      <c r="E1424" t="s">
        <v>137</v>
      </c>
      <c r="F1424" t="str">
        <f t="shared" si="67"/>
        <v>New South Wales</v>
      </c>
      <c r="G1424" t="s">
        <v>10</v>
      </c>
      <c r="H1424">
        <v>2031</v>
      </c>
      <c r="I1424" t="s">
        <v>11</v>
      </c>
      <c r="J1424" t="s">
        <v>12</v>
      </c>
      <c r="K1424" t="s">
        <v>154</v>
      </c>
      <c r="L1424" t="s">
        <v>14</v>
      </c>
      <c r="M1424" s="5">
        <v>59.97</v>
      </c>
    </row>
    <row r="1425" spans="1:13" x14ac:dyDescent="0.2">
      <c r="A1425" s="2">
        <v>45034</v>
      </c>
      <c r="B1425" s="3">
        <f t="shared" si="68"/>
        <v>2023</v>
      </c>
      <c r="C1425" t="str">
        <f t="shared" si="66"/>
        <v>2022-2023</v>
      </c>
      <c r="D1425" t="s">
        <v>148</v>
      </c>
      <c r="E1425" t="s">
        <v>121</v>
      </c>
      <c r="F1425" t="str">
        <f t="shared" si="67"/>
        <v>Queensland</v>
      </c>
      <c r="G1425" t="s">
        <v>35</v>
      </c>
      <c r="H1425">
        <v>4700</v>
      </c>
      <c r="I1425" t="s">
        <v>11</v>
      </c>
      <c r="J1425" t="s">
        <v>51</v>
      </c>
      <c r="K1425" t="s">
        <v>151</v>
      </c>
      <c r="L1425" t="s">
        <v>21</v>
      </c>
      <c r="M1425" s="5">
        <v>59.97</v>
      </c>
    </row>
    <row r="1426" spans="1:13" x14ac:dyDescent="0.2">
      <c r="A1426" s="2">
        <v>45123</v>
      </c>
      <c r="B1426" s="3">
        <f t="shared" si="68"/>
        <v>2024</v>
      </c>
      <c r="C1426" t="str">
        <f t="shared" si="66"/>
        <v>2023-2024</v>
      </c>
      <c r="D1426" t="s">
        <v>147</v>
      </c>
      <c r="E1426" t="s">
        <v>73</v>
      </c>
      <c r="F1426" t="str">
        <f t="shared" si="67"/>
        <v>Victoria</v>
      </c>
      <c r="G1426" t="s">
        <v>45</v>
      </c>
      <c r="H1426">
        <v>3136</v>
      </c>
      <c r="I1426" t="s">
        <v>11</v>
      </c>
      <c r="J1426" t="s">
        <v>63</v>
      </c>
      <c r="K1426" t="s">
        <v>151</v>
      </c>
      <c r="L1426" t="s">
        <v>21</v>
      </c>
      <c r="M1426" s="5">
        <v>59.98</v>
      </c>
    </row>
    <row r="1427" spans="1:13" x14ac:dyDescent="0.2">
      <c r="A1427" s="2">
        <v>45203</v>
      </c>
      <c r="B1427" s="3">
        <f t="shared" si="68"/>
        <v>2024</v>
      </c>
      <c r="C1427" t="str">
        <f t="shared" si="66"/>
        <v>2023-2024</v>
      </c>
      <c r="D1427" t="s">
        <v>147</v>
      </c>
      <c r="E1427" t="s">
        <v>129</v>
      </c>
      <c r="F1427" t="str">
        <f t="shared" si="67"/>
        <v>Tasmania</v>
      </c>
      <c r="G1427" t="s">
        <v>70</v>
      </c>
      <c r="H1427">
        <v>7010</v>
      </c>
      <c r="I1427" t="s">
        <v>11</v>
      </c>
      <c r="J1427" t="s">
        <v>71</v>
      </c>
      <c r="K1427" t="s">
        <v>154</v>
      </c>
      <c r="L1427" t="s">
        <v>14</v>
      </c>
      <c r="M1427" s="5">
        <v>60</v>
      </c>
    </row>
    <row r="1428" spans="1:13" x14ac:dyDescent="0.2">
      <c r="A1428" s="2">
        <v>45275</v>
      </c>
      <c r="B1428" s="3">
        <f t="shared" si="68"/>
        <v>2024</v>
      </c>
      <c r="C1428" t="str">
        <f t="shared" si="66"/>
        <v>2023-2024</v>
      </c>
      <c r="D1428" t="s">
        <v>147</v>
      </c>
      <c r="E1428" t="s">
        <v>109</v>
      </c>
      <c r="F1428" t="str">
        <f t="shared" si="67"/>
        <v>New South Wales</v>
      </c>
      <c r="G1428" t="s">
        <v>10</v>
      </c>
      <c r="H1428">
        <v>2480</v>
      </c>
      <c r="I1428" t="s">
        <v>11</v>
      </c>
      <c r="J1428" t="s">
        <v>68</v>
      </c>
      <c r="K1428" t="s">
        <v>153</v>
      </c>
      <c r="L1428" t="s">
        <v>16</v>
      </c>
      <c r="M1428" s="5">
        <v>60.2</v>
      </c>
    </row>
    <row r="1429" spans="1:13" x14ac:dyDescent="0.2">
      <c r="A1429" s="2">
        <v>45321</v>
      </c>
      <c r="B1429" s="3">
        <f t="shared" si="68"/>
        <v>2024</v>
      </c>
      <c r="C1429" t="str">
        <f t="shared" si="66"/>
        <v>2023-2024</v>
      </c>
      <c r="D1429" t="s">
        <v>148</v>
      </c>
      <c r="E1429" t="s">
        <v>144</v>
      </c>
      <c r="F1429" t="str">
        <f t="shared" si="67"/>
        <v>Queensland</v>
      </c>
      <c r="G1429" t="s">
        <v>35</v>
      </c>
      <c r="H1429">
        <v>4566</v>
      </c>
      <c r="I1429" t="s">
        <v>11</v>
      </c>
      <c r="J1429" t="s">
        <v>120</v>
      </c>
      <c r="K1429" t="s">
        <v>154</v>
      </c>
      <c r="L1429" t="s">
        <v>14</v>
      </c>
      <c r="M1429" s="5">
        <v>60.440000000000005</v>
      </c>
    </row>
    <row r="1430" spans="1:13" x14ac:dyDescent="0.2">
      <c r="A1430" s="2">
        <v>45114</v>
      </c>
      <c r="B1430" s="3">
        <f t="shared" si="68"/>
        <v>2024</v>
      </c>
      <c r="C1430" t="str">
        <f t="shared" si="66"/>
        <v>2023-2024</v>
      </c>
      <c r="D1430" t="s">
        <v>148</v>
      </c>
      <c r="E1430" t="s">
        <v>117</v>
      </c>
      <c r="F1430" t="str">
        <f t="shared" si="67"/>
        <v>Queensland</v>
      </c>
      <c r="G1430" t="s">
        <v>35</v>
      </c>
      <c r="H1430">
        <v>4119</v>
      </c>
      <c r="I1430" t="s">
        <v>11</v>
      </c>
      <c r="J1430" t="s">
        <v>43</v>
      </c>
      <c r="K1430" t="s">
        <v>154</v>
      </c>
      <c r="L1430" t="s">
        <v>14</v>
      </c>
      <c r="M1430" s="5">
        <v>60.78</v>
      </c>
    </row>
    <row r="1431" spans="1:13" x14ac:dyDescent="0.2">
      <c r="A1431" s="2">
        <v>45318</v>
      </c>
      <c r="B1431" s="3">
        <f t="shared" si="68"/>
        <v>2024</v>
      </c>
      <c r="C1431" t="str">
        <f t="shared" si="66"/>
        <v>2023-2024</v>
      </c>
      <c r="D1431" t="s">
        <v>148</v>
      </c>
      <c r="E1431" t="s">
        <v>92</v>
      </c>
      <c r="F1431" t="str">
        <f t="shared" si="67"/>
        <v>Queensland</v>
      </c>
      <c r="G1431" t="s">
        <v>35</v>
      </c>
      <c r="H1431">
        <v>4068</v>
      </c>
      <c r="I1431" t="s">
        <v>11</v>
      </c>
      <c r="J1431" t="s">
        <v>43</v>
      </c>
      <c r="K1431" t="s">
        <v>156</v>
      </c>
      <c r="L1431" t="s">
        <v>17</v>
      </c>
      <c r="M1431" s="5">
        <v>60.879999999999995</v>
      </c>
    </row>
    <row r="1432" spans="1:13" x14ac:dyDescent="0.2">
      <c r="A1432" s="2">
        <v>44978</v>
      </c>
      <c r="B1432" s="3">
        <f t="shared" si="68"/>
        <v>2023</v>
      </c>
      <c r="C1432" t="str">
        <f t="shared" si="66"/>
        <v>2022-2023</v>
      </c>
      <c r="D1432" t="s">
        <v>147</v>
      </c>
      <c r="E1432" t="s">
        <v>28</v>
      </c>
      <c r="F1432" t="str">
        <f t="shared" si="67"/>
        <v>Northern Territory</v>
      </c>
      <c r="G1432" t="s">
        <v>29</v>
      </c>
      <c r="H1432">
        <v>800</v>
      </c>
      <c r="I1432" t="s">
        <v>11</v>
      </c>
      <c r="J1432" t="s">
        <v>30</v>
      </c>
      <c r="K1432" t="s">
        <v>151</v>
      </c>
      <c r="L1432" t="s">
        <v>21</v>
      </c>
      <c r="M1432" s="5">
        <v>61</v>
      </c>
    </row>
    <row r="1433" spans="1:13" x14ac:dyDescent="0.2">
      <c r="A1433" s="2">
        <v>45314</v>
      </c>
      <c r="B1433" s="3">
        <f t="shared" si="68"/>
        <v>2024</v>
      </c>
      <c r="C1433" t="str">
        <f t="shared" si="66"/>
        <v>2023-2024</v>
      </c>
      <c r="D1433" t="s">
        <v>147</v>
      </c>
      <c r="E1433" t="s">
        <v>115</v>
      </c>
      <c r="F1433" t="str">
        <f t="shared" si="67"/>
        <v>Western Australia</v>
      </c>
      <c r="G1433" t="s">
        <v>48</v>
      </c>
      <c r="H1433">
        <v>6280</v>
      </c>
      <c r="I1433" t="s">
        <v>11</v>
      </c>
      <c r="J1433" t="s">
        <v>94</v>
      </c>
      <c r="K1433" t="s">
        <v>149</v>
      </c>
      <c r="L1433" t="s">
        <v>15</v>
      </c>
      <c r="M1433" s="5">
        <v>61.1</v>
      </c>
    </row>
    <row r="1434" spans="1:13" x14ac:dyDescent="0.2">
      <c r="A1434" s="2">
        <v>45107</v>
      </c>
      <c r="B1434" s="3">
        <f t="shared" si="68"/>
        <v>2023</v>
      </c>
      <c r="C1434" t="str">
        <f t="shared" si="66"/>
        <v>2022-2023</v>
      </c>
      <c r="D1434" t="s">
        <v>147</v>
      </c>
      <c r="E1434" t="s">
        <v>76</v>
      </c>
      <c r="F1434" t="str">
        <f t="shared" si="67"/>
        <v>Western Australia</v>
      </c>
      <c r="G1434" t="s">
        <v>48</v>
      </c>
      <c r="H1434">
        <v>6450</v>
      </c>
      <c r="I1434" t="s">
        <v>11</v>
      </c>
      <c r="J1434" t="s">
        <v>77</v>
      </c>
      <c r="K1434" t="s">
        <v>153</v>
      </c>
      <c r="L1434" t="s">
        <v>16</v>
      </c>
      <c r="M1434" s="5">
        <v>61.13</v>
      </c>
    </row>
    <row r="1435" spans="1:13" x14ac:dyDescent="0.2">
      <c r="A1435" s="2">
        <v>45614</v>
      </c>
      <c r="B1435" s="3">
        <f t="shared" si="68"/>
        <v>2025</v>
      </c>
      <c r="C1435" t="str">
        <f t="shared" si="66"/>
        <v>2024-2025</v>
      </c>
      <c r="D1435" t="s">
        <v>148</v>
      </c>
      <c r="E1435" t="s">
        <v>116</v>
      </c>
      <c r="F1435" t="str">
        <f t="shared" si="67"/>
        <v>Western Australia</v>
      </c>
      <c r="G1435" t="s">
        <v>48</v>
      </c>
      <c r="H1435">
        <v>6725</v>
      </c>
      <c r="I1435" t="s">
        <v>11</v>
      </c>
      <c r="J1435" t="s">
        <v>77</v>
      </c>
      <c r="K1435" t="s">
        <v>155</v>
      </c>
      <c r="L1435" t="s">
        <v>20</v>
      </c>
      <c r="M1435" s="5">
        <v>61.410000000000004</v>
      </c>
    </row>
    <row r="1436" spans="1:13" x14ac:dyDescent="0.2">
      <c r="A1436" s="2">
        <v>45450</v>
      </c>
      <c r="B1436" s="3">
        <f t="shared" si="68"/>
        <v>2024</v>
      </c>
      <c r="C1436" t="str">
        <f t="shared" si="66"/>
        <v>2023-2024</v>
      </c>
      <c r="D1436" t="s">
        <v>148</v>
      </c>
      <c r="E1436" t="s">
        <v>137</v>
      </c>
      <c r="F1436" t="str">
        <f t="shared" si="67"/>
        <v>New South Wales</v>
      </c>
      <c r="G1436" t="s">
        <v>10</v>
      </c>
      <c r="H1436">
        <v>2031</v>
      </c>
      <c r="I1436" t="s">
        <v>11</v>
      </c>
      <c r="J1436" t="s">
        <v>12</v>
      </c>
      <c r="K1436" t="s">
        <v>152</v>
      </c>
      <c r="L1436" t="s">
        <v>13</v>
      </c>
      <c r="M1436" s="5">
        <v>61.449999999999996</v>
      </c>
    </row>
    <row r="1437" spans="1:13" x14ac:dyDescent="0.2">
      <c r="A1437" s="2">
        <v>45168</v>
      </c>
      <c r="B1437" s="3">
        <f t="shared" si="68"/>
        <v>2024</v>
      </c>
      <c r="C1437" t="str">
        <f t="shared" si="66"/>
        <v>2023-2024</v>
      </c>
      <c r="D1437" t="s">
        <v>147</v>
      </c>
      <c r="E1437" t="s">
        <v>44</v>
      </c>
      <c r="F1437" t="str">
        <f t="shared" si="67"/>
        <v>Victoria</v>
      </c>
      <c r="G1437" t="s">
        <v>45</v>
      </c>
      <c r="H1437">
        <v>3066</v>
      </c>
      <c r="I1437" t="s">
        <v>11</v>
      </c>
      <c r="J1437" t="s">
        <v>46</v>
      </c>
      <c r="K1437" t="s">
        <v>156</v>
      </c>
      <c r="L1437" t="s">
        <v>17</v>
      </c>
      <c r="M1437" s="5">
        <v>61.569999999999993</v>
      </c>
    </row>
    <row r="1438" spans="1:13" x14ac:dyDescent="0.2">
      <c r="A1438" s="2">
        <v>45562</v>
      </c>
      <c r="B1438" s="3">
        <f t="shared" si="68"/>
        <v>2025</v>
      </c>
      <c r="C1438" t="str">
        <f t="shared" si="66"/>
        <v>2024-2025</v>
      </c>
      <c r="D1438" t="s">
        <v>148</v>
      </c>
      <c r="E1438" t="s">
        <v>140</v>
      </c>
      <c r="F1438" t="str">
        <f t="shared" si="67"/>
        <v>Tasmania</v>
      </c>
      <c r="G1438" t="s">
        <v>70</v>
      </c>
      <c r="H1438">
        <v>7320</v>
      </c>
      <c r="I1438" t="s">
        <v>11</v>
      </c>
      <c r="J1438" t="s">
        <v>71</v>
      </c>
      <c r="K1438" t="s">
        <v>155</v>
      </c>
      <c r="L1438" t="s">
        <v>20</v>
      </c>
      <c r="M1438" s="5">
        <v>61.8</v>
      </c>
    </row>
    <row r="1439" spans="1:13" x14ac:dyDescent="0.2">
      <c r="A1439" s="2">
        <v>45464</v>
      </c>
      <c r="B1439" s="3">
        <f t="shared" si="68"/>
        <v>2024</v>
      </c>
      <c r="C1439" t="str">
        <f t="shared" si="66"/>
        <v>2023-2024</v>
      </c>
      <c r="D1439" t="s">
        <v>148</v>
      </c>
      <c r="E1439" t="s">
        <v>116</v>
      </c>
      <c r="F1439" t="str">
        <f t="shared" si="67"/>
        <v>Western Australia</v>
      </c>
      <c r="G1439" t="s">
        <v>48</v>
      </c>
      <c r="H1439">
        <v>6725</v>
      </c>
      <c r="I1439" t="s">
        <v>11</v>
      </c>
      <c r="J1439" t="s">
        <v>77</v>
      </c>
      <c r="K1439" t="s">
        <v>19</v>
      </c>
      <c r="L1439" t="s">
        <v>23</v>
      </c>
      <c r="M1439" s="5">
        <v>61.89</v>
      </c>
    </row>
    <row r="1440" spans="1:13" x14ac:dyDescent="0.2">
      <c r="A1440" s="2">
        <v>45097</v>
      </c>
      <c r="B1440" s="3">
        <f t="shared" si="68"/>
        <v>2023</v>
      </c>
      <c r="C1440" t="str">
        <f t="shared" si="66"/>
        <v>2022-2023</v>
      </c>
      <c r="D1440" t="s">
        <v>147</v>
      </c>
      <c r="E1440" t="s">
        <v>72</v>
      </c>
      <c r="F1440" t="str">
        <f t="shared" si="67"/>
        <v>Western Australia</v>
      </c>
      <c r="G1440" t="s">
        <v>48</v>
      </c>
      <c r="H1440">
        <v>6010</v>
      </c>
      <c r="I1440" t="s">
        <v>11</v>
      </c>
      <c r="J1440" t="s">
        <v>49</v>
      </c>
      <c r="K1440" t="s">
        <v>156</v>
      </c>
      <c r="L1440" t="s">
        <v>17</v>
      </c>
      <c r="M1440" s="5">
        <v>61.91</v>
      </c>
    </row>
    <row r="1441" spans="1:13" x14ac:dyDescent="0.2">
      <c r="A1441" s="2">
        <v>45388</v>
      </c>
      <c r="B1441" s="3">
        <f t="shared" si="68"/>
        <v>2024</v>
      </c>
      <c r="C1441" t="str">
        <f t="shared" si="66"/>
        <v>2023-2024</v>
      </c>
      <c r="D1441" t="s">
        <v>148</v>
      </c>
      <c r="E1441" t="s">
        <v>140</v>
      </c>
      <c r="F1441" t="str">
        <f t="shared" si="67"/>
        <v>Tasmania</v>
      </c>
      <c r="G1441" t="s">
        <v>70</v>
      </c>
      <c r="H1441">
        <v>7320</v>
      </c>
      <c r="I1441" t="s">
        <v>11</v>
      </c>
      <c r="J1441" t="s">
        <v>71</v>
      </c>
      <c r="K1441" t="s">
        <v>154</v>
      </c>
      <c r="L1441" t="s">
        <v>14</v>
      </c>
      <c r="M1441" s="5">
        <v>61.940000000000005</v>
      </c>
    </row>
    <row r="1442" spans="1:13" x14ac:dyDescent="0.2">
      <c r="A1442" s="2">
        <v>45069</v>
      </c>
      <c r="B1442" s="3">
        <f t="shared" si="68"/>
        <v>2023</v>
      </c>
      <c r="C1442" t="str">
        <f t="shared" si="66"/>
        <v>2022-2023</v>
      </c>
      <c r="D1442" t="s">
        <v>147</v>
      </c>
      <c r="E1442" t="s">
        <v>56</v>
      </c>
      <c r="F1442" t="str">
        <f t="shared" si="67"/>
        <v>Northern Territory</v>
      </c>
      <c r="G1442" t="s">
        <v>29</v>
      </c>
      <c r="H1442">
        <v>870</v>
      </c>
      <c r="I1442" t="s">
        <v>11</v>
      </c>
      <c r="J1442" t="s">
        <v>30</v>
      </c>
      <c r="K1442" t="s">
        <v>154</v>
      </c>
      <c r="L1442" t="s">
        <v>14</v>
      </c>
      <c r="M1442" s="5">
        <v>61.96</v>
      </c>
    </row>
    <row r="1443" spans="1:13" x14ac:dyDescent="0.2">
      <c r="A1443" s="2">
        <v>45346</v>
      </c>
      <c r="B1443" s="3">
        <f t="shared" si="68"/>
        <v>2024</v>
      </c>
      <c r="C1443" t="str">
        <f t="shared" si="66"/>
        <v>2023-2024</v>
      </c>
      <c r="D1443" t="s">
        <v>147</v>
      </c>
      <c r="E1443" t="s">
        <v>101</v>
      </c>
      <c r="F1443" t="str">
        <f t="shared" si="67"/>
        <v>Victoria</v>
      </c>
      <c r="G1443" t="s">
        <v>45</v>
      </c>
      <c r="H1443">
        <v>3131</v>
      </c>
      <c r="I1443" t="s">
        <v>11</v>
      </c>
      <c r="J1443" t="s">
        <v>63</v>
      </c>
      <c r="K1443" t="s">
        <v>19</v>
      </c>
      <c r="L1443" t="s">
        <v>23</v>
      </c>
      <c r="M1443" s="5">
        <v>62.15</v>
      </c>
    </row>
    <row r="1444" spans="1:13" x14ac:dyDescent="0.2">
      <c r="A1444" s="2">
        <v>45025</v>
      </c>
      <c r="B1444" s="3">
        <f t="shared" si="68"/>
        <v>2023</v>
      </c>
      <c r="C1444" t="str">
        <f t="shared" si="66"/>
        <v>2022-2023</v>
      </c>
      <c r="D1444" t="s">
        <v>147</v>
      </c>
      <c r="E1444" t="s">
        <v>131</v>
      </c>
      <c r="F1444" t="str">
        <f t="shared" si="67"/>
        <v>Western Australia</v>
      </c>
      <c r="G1444" t="s">
        <v>48</v>
      </c>
      <c r="H1444">
        <v>6530</v>
      </c>
      <c r="I1444" t="s">
        <v>11</v>
      </c>
      <c r="J1444" t="s">
        <v>77</v>
      </c>
      <c r="K1444" t="s">
        <v>152</v>
      </c>
      <c r="L1444" t="s">
        <v>13</v>
      </c>
      <c r="M1444" s="5">
        <v>62.21</v>
      </c>
    </row>
    <row r="1445" spans="1:13" x14ac:dyDescent="0.2">
      <c r="A1445" s="2">
        <v>45200</v>
      </c>
      <c r="B1445" s="3">
        <f t="shared" si="68"/>
        <v>2024</v>
      </c>
      <c r="C1445" t="str">
        <f t="shared" si="66"/>
        <v>2023-2024</v>
      </c>
      <c r="D1445" t="s">
        <v>148</v>
      </c>
      <c r="E1445" t="s">
        <v>95</v>
      </c>
      <c r="F1445" t="str">
        <f t="shared" si="67"/>
        <v>Victoria</v>
      </c>
      <c r="G1445" t="s">
        <v>45</v>
      </c>
      <c r="H1445">
        <v>3931</v>
      </c>
      <c r="I1445" t="s">
        <v>11</v>
      </c>
      <c r="J1445" t="s">
        <v>55</v>
      </c>
      <c r="K1445" t="s">
        <v>154</v>
      </c>
      <c r="L1445" t="s">
        <v>14</v>
      </c>
      <c r="M1445" s="5">
        <v>62.35</v>
      </c>
    </row>
    <row r="1446" spans="1:13" x14ac:dyDescent="0.2">
      <c r="A1446" s="2">
        <v>45406</v>
      </c>
      <c r="B1446" s="3">
        <f t="shared" si="68"/>
        <v>2024</v>
      </c>
      <c r="C1446" t="str">
        <f t="shared" si="66"/>
        <v>2023-2024</v>
      </c>
      <c r="D1446" t="s">
        <v>147</v>
      </c>
      <c r="E1446" t="s">
        <v>105</v>
      </c>
      <c r="F1446" t="str">
        <f t="shared" si="67"/>
        <v>Victoria</v>
      </c>
      <c r="G1446" t="s">
        <v>45</v>
      </c>
      <c r="H1446">
        <v>3500</v>
      </c>
      <c r="I1446" t="s">
        <v>11</v>
      </c>
      <c r="J1446" t="s">
        <v>60</v>
      </c>
      <c r="K1446" t="s">
        <v>154</v>
      </c>
      <c r="L1446" t="s">
        <v>14</v>
      </c>
      <c r="M1446" s="5">
        <v>62.46</v>
      </c>
    </row>
    <row r="1447" spans="1:13" x14ac:dyDescent="0.2">
      <c r="A1447" s="2">
        <v>45282</v>
      </c>
      <c r="B1447" s="3">
        <f t="shared" si="68"/>
        <v>2024</v>
      </c>
      <c r="C1447" t="str">
        <f t="shared" si="66"/>
        <v>2023-2024</v>
      </c>
      <c r="D1447" t="s">
        <v>147</v>
      </c>
      <c r="E1447" t="s">
        <v>119</v>
      </c>
      <c r="F1447" t="str">
        <f t="shared" si="67"/>
        <v>Queensland</v>
      </c>
      <c r="G1447" t="s">
        <v>35</v>
      </c>
      <c r="H1447">
        <v>4570</v>
      </c>
      <c r="I1447" t="s">
        <v>11</v>
      </c>
      <c r="J1447" t="s">
        <v>120</v>
      </c>
      <c r="K1447" t="s">
        <v>153</v>
      </c>
      <c r="L1447" t="s">
        <v>16</v>
      </c>
      <c r="M1447" s="5">
        <v>62.480000000000004</v>
      </c>
    </row>
    <row r="1448" spans="1:13" x14ac:dyDescent="0.2">
      <c r="A1448" s="2">
        <v>45255</v>
      </c>
      <c r="B1448" s="3">
        <f t="shared" si="68"/>
        <v>2024</v>
      </c>
      <c r="C1448" t="str">
        <f t="shared" si="66"/>
        <v>2023-2024</v>
      </c>
      <c r="D1448" t="s">
        <v>147</v>
      </c>
      <c r="E1448" t="s">
        <v>102</v>
      </c>
      <c r="F1448" t="str">
        <f t="shared" si="67"/>
        <v>Queensland</v>
      </c>
      <c r="G1448" t="s">
        <v>35</v>
      </c>
      <c r="H1448">
        <v>4870</v>
      </c>
      <c r="I1448" t="s">
        <v>11</v>
      </c>
      <c r="J1448" t="s">
        <v>36</v>
      </c>
      <c r="K1448" t="s">
        <v>152</v>
      </c>
      <c r="L1448" t="s">
        <v>13</v>
      </c>
      <c r="M1448" s="5">
        <v>62.49</v>
      </c>
    </row>
    <row r="1449" spans="1:13" x14ac:dyDescent="0.2">
      <c r="A1449" s="2">
        <v>45079</v>
      </c>
      <c r="B1449" s="3">
        <f t="shared" si="68"/>
        <v>2023</v>
      </c>
      <c r="C1449" t="str">
        <f t="shared" si="66"/>
        <v>2022-2023</v>
      </c>
      <c r="D1449" t="s">
        <v>147</v>
      </c>
      <c r="E1449" t="s">
        <v>76</v>
      </c>
      <c r="F1449" t="str">
        <f t="shared" si="67"/>
        <v>Western Australia</v>
      </c>
      <c r="G1449" t="s">
        <v>48</v>
      </c>
      <c r="H1449">
        <v>6450</v>
      </c>
      <c r="I1449" t="s">
        <v>11</v>
      </c>
      <c r="J1449" t="s">
        <v>77</v>
      </c>
      <c r="K1449" t="s">
        <v>19</v>
      </c>
      <c r="L1449" t="s">
        <v>23</v>
      </c>
      <c r="M1449" s="5">
        <v>62.620000000000005</v>
      </c>
    </row>
    <row r="1450" spans="1:13" x14ac:dyDescent="0.2">
      <c r="A1450" s="2">
        <v>45115</v>
      </c>
      <c r="B1450" s="3">
        <f t="shared" si="68"/>
        <v>2024</v>
      </c>
      <c r="C1450" t="str">
        <f t="shared" si="66"/>
        <v>2023-2024</v>
      </c>
      <c r="D1450" t="s">
        <v>147</v>
      </c>
      <c r="E1450" t="s">
        <v>114</v>
      </c>
      <c r="F1450" t="str">
        <f t="shared" si="67"/>
        <v>Victoria</v>
      </c>
      <c r="G1450" t="s">
        <v>45</v>
      </c>
      <c r="H1450">
        <v>3551</v>
      </c>
      <c r="I1450" t="s">
        <v>11</v>
      </c>
      <c r="J1450" t="s">
        <v>60</v>
      </c>
      <c r="K1450" t="s">
        <v>155</v>
      </c>
      <c r="L1450" t="s">
        <v>20</v>
      </c>
      <c r="M1450" s="5">
        <v>62.75</v>
      </c>
    </row>
    <row r="1451" spans="1:13" x14ac:dyDescent="0.2">
      <c r="A1451" s="2">
        <v>45292</v>
      </c>
      <c r="B1451" s="3">
        <f t="shared" si="68"/>
        <v>2024</v>
      </c>
      <c r="C1451" t="str">
        <f t="shared" si="66"/>
        <v>2023-2024</v>
      </c>
      <c r="D1451" t="s">
        <v>148</v>
      </c>
      <c r="E1451" t="s">
        <v>75</v>
      </c>
      <c r="F1451" t="str">
        <f t="shared" si="67"/>
        <v>Victoria</v>
      </c>
      <c r="G1451" t="s">
        <v>45</v>
      </c>
      <c r="H1451">
        <v>3630</v>
      </c>
      <c r="I1451" t="s">
        <v>11</v>
      </c>
      <c r="J1451" t="s">
        <v>55</v>
      </c>
      <c r="K1451" t="s">
        <v>156</v>
      </c>
      <c r="L1451" t="s">
        <v>17</v>
      </c>
      <c r="M1451" s="5">
        <v>62.839999999999996</v>
      </c>
    </row>
    <row r="1452" spans="1:13" x14ac:dyDescent="0.2">
      <c r="A1452" s="2">
        <v>45371</v>
      </c>
      <c r="B1452" s="3">
        <f t="shared" si="68"/>
        <v>2024</v>
      </c>
      <c r="C1452" t="str">
        <f t="shared" si="66"/>
        <v>2023-2024</v>
      </c>
      <c r="D1452" t="s">
        <v>147</v>
      </c>
      <c r="E1452" t="s">
        <v>59</v>
      </c>
      <c r="F1452" t="str">
        <f t="shared" si="67"/>
        <v>Victoria</v>
      </c>
      <c r="G1452" t="s">
        <v>45</v>
      </c>
      <c r="H1452">
        <v>3280</v>
      </c>
      <c r="I1452" t="s">
        <v>11</v>
      </c>
      <c r="J1452" t="s">
        <v>60</v>
      </c>
      <c r="K1452" t="s">
        <v>155</v>
      </c>
      <c r="L1452" t="s">
        <v>20</v>
      </c>
      <c r="M1452" s="5">
        <v>62.910000000000004</v>
      </c>
    </row>
    <row r="1453" spans="1:13" x14ac:dyDescent="0.2">
      <c r="A1453" s="2">
        <v>45590</v>
      </c>
      <c r="B1453" s="3">
        <f t="shared" si="68"/>
        <v>2025</v>
      </c>
      <c r="C1453" t="str">
        <f t="shared" si="66"/>
        <v>2024-2025</v>
      </c>
      <c r="D1453" t="s">
        <v>147</v>
      </c>
      <c r="E1453" t="s">
        <v>89</v>
      </c>
      <c r="F1453" t="str">
        <f t="shared" si="67"/>
        <v>Queensland</v>
      </c>
      <c r="G1453" t="s">
        <v>35</v>
      </c>
      <c r="H1453">
        <v>4655</v>
      </c>
      <c r="I1453" t="s">
        <v>11</v>
      </c>
      <c r="J1453" t="s">
        <v>51</v>
      </c>
      <c r="K1453" t="s">
        <v>153</v>
      </c>
      <c r="L1453" t="s">
        <v>16</v>
      </c>
      <c r="M1453" s="5">
        <v>63</v>
      </c>
    </row>
    <row r="1454" spans="1:13" x14ac:dyDescent="0.2">
      <c r="A1454" s="2">
        <v>45592</v>
      </c>
      <c r="B1454" s="3">
        <f t="shared" si="68"/>
        <v>2025</v>
      </c>
      <c r="C1454" t="str">
        <f t="shared" si="66"/>
        <v>2024-2025</v>
      </c>
      <c r="D1454" t="s">
        <v>147</v>
      </c>
      <c r="E1454" t="s">
        <v>109</v>
      </c>
      <c r="F1454" t="str">
        <f t="shared" si="67"/>
        <v>New South Wales</v>
      </c>
      <c r="G1454" t="s">
        <v>10</v>
      </c>
      <c r="H1454">
        <v>2480</v>
      </c>
      <c r="I1454" t="s">
        <v>11</v>
      </c>
      <c r="J1454" t="s">
        <v>68</v>
      </c>
      <c r="K1454" t="s">
        <v>149</v>
      </c>
      <c r="L1454" t="s">
        <v>15</v>
      </c>
      <c r="M1454" s="5">
        <v>63.11</v>
      </c>
    </row>
    <row r="1455" spans="1:13" x14ac:dyDescent="0.2">
      <c r="A1455" s="2">
        <v>45286</v>
      </c>
      <c r="B1455" s="3">
        <f t="shared" si="68"/>
        <v>2024</v>
      </c>
      <c r="C1455" t="str">
        <f t="shared" si="66"/>
        <v>2023-2024</v>
      </c>
      <c r="D1455" t="s">
        <v>147</v>
      </c>
      <c r="E1455" t="s">
        <v>88</v>
      </c>
      <c r="F1455" t="str">
        <f t="shared" si="67"/>
        <v>South Australia</v>
      </c>
      <c r="G1455" t="s">
        <v>32</v>
      </c>
      <c r="H1455">
        <v>5011</v>
      </c>
      <c r="I1455" t="s">
        <v>11</v>
      </c>
      <c r="J1455" t="s">
        <v>33</v>
      </c>
      <c r="K1455" t="s">
        <v>19</v>
      </c>
      <c r="L1455" t="s">
        <v>23</v>
      </c>
      <c r="M1455" s="5">
        <v>63.46</v>
      </c>
    </row>
    <row r="1456" spans="1:13" x14ac:dyDescent="0.2">
      <c r="A1456" s="2">
        <v>45602</v>
      </c>
      <c r="B1456" s="3">
        <f t="shared" si="68"/>
        <v>2025</v>
      </c>
      <c r="C1456" t="str">
        <f t="shared" si="66"/>
        <v>2024-2025</v>
      </c>
      <c r="D1456" t="s">
        <v>147</v>
      </c>
      <c r="E1456" t="s">
        <v>69</v>
      </c>
      <c r="F1456" t="str">
        <f t="shared" si="67"/>
        <v>Tasmania</v>
      </c>
      <c r="G1456" t="s">
        <v>70</v>
      </c>
      <c r="H1456">
        <v>7018</v>
      </c>
      <c r="I1456" t="s">
        <v>11</v>
      </c>
      <c r="J1456" t="s">
        <v>71</v>
      </c>
      <c r="K1456" t="s">
        <v>152</v>
      </c>
      <c r="L1456" t="s">
        <v>13</v>
      </c>
      <c r="M1456" s="5">
        <v>63.64</v>
      </c>
    </row>
    <row r="1457" spans="1:13" x14ac:dyDescent="0.2">
      <c r="A1457" s="2">
        <v>44969</v>
      </c>
      <c r="B1457" s="3">
        <f t="shared" si="68"/>
        <v>2023</v>
      </c>
      <c r="C1457" t="str">
        <f t="shared" si="66"/>
        <v>2022-2023</v>
      </c>
      <c r="D1457" t="s">
        <v>147</v>
      </c>
      <c r="E1457" t="s">
        <v>76</v>
      </c>
      <c r="F1457" t="str">
        <f t="shared" si="67"/>
        <v>Western Australia</v>
      </c>
      <c r="G1457" t="s">
        <v>48</v>
      </c>
      <c r="H1457">
        <v>6450</v>
      </c>
      <c r="I1457" t="s">
        <v>11</v>
      </c>
      <c r="J1457" t="s">
        <v>77</v>
      </c>
      <c r="K1457" t="s">
        <v>156</v>
      </c>
      <c r="L1457" t="s">
        <v>17</v>
      </c>
      <c r="M1457" s="5">
        <v>63.89</v>
      </c>
    </row>
    <row r="1458" spans="1:13" x14ac:dyDescent="0.2">
      <c r="A1458" s="2">
        <v>45226</v>
      </c>
      <c r="B1458" s="3">
        <f t="shared" si="68"/>
        <v>2024</v>
      </c>
      <c r="C1458" t="str">
        <f t="shared" si="66"/>
        <v>2023-2024</v>
      </c>
      <c r="D1458" t="s">
        <v>147</v>
      </c>
      <c r="E1458" t="s">
        <v>34</v>
      </c>
      <c r="F1458" t="str">
        <f t="shared" si="67"/>
        <v>Queensland</v>
      </c>
      <c r="G1458" t="s">
        <v>35</v>
      </c>
      <c r="H1458">
        <v>4802</v>
      </c>
      <c r="I1458" t="s">
        <v>11</v>
      </c>
      <c r="J1458" t="s">
        <v>36</v>
      </c>
      <c r="K1458" t="s">
        <v>152</v>
      </c>
      <c r="L1458" t="s">
        <v>13</v>
      </c>
      <c r="M1458" s="5">
        <v>63.92</v>
      </c>
    </row>
    <row r="1459" spans="1:13" x14ac:dyDescent="0.2">
      <c r="A1459" s="2">
        <v>45392</v>
      </c>
      <c r="B1459" s="3">
        <f t="shared" si="68"/>
        <v>2024</v>
      </c>
      <c r="C1459" t="str">
        <f t="shared" si="66"/>
        <v>2023-2024</v>
      </c>
      <c r="D1459" t="s">
        <v>147</v>
      </c>
      <c r="E1459" t="s">
        <v>57</v>
      </c>
      <c r="F1459" t="str">
        <f t="shared" si="67"/>
        <v>New South Wales</v>
      </c>
      <c r="G1459" t="s">
        <v>10</v>
      </c>
      <c r="H1459">
        <v>2560</v>
      </c>
      <c r="I1459" t="s">
        <v>11</v>
      </c>
      <c r="J1459" t="s">
        <v>58</v>
      </c>
      <c r="K1459" t="s">
        <v>153</v>
      </c>
      <c r="L1459" t="s">
        <v>16</v>
      </c>
      <c r="M1459" s="5">
        <v>63.92</v>
      </c>
    </row>
    <row r="1460" spans="1:13" x14ac:dyDescent="0.2">
      <c r="A1460" s="2">
        <v>45077</v>
      </c>
      <c r="B1460" s="3">
        <f t="shared" si="68"/>
        <v>2023</v>
      </c>
      <c r="C1460" t="str">
        <f t="shared" si="66"/>
        <v>2022-2023</v>
      </c>
      <c r="D1460" t="s">
        <v>148</v>
      </c>
      <c r="E1460" t="s">
        <v>141</v>
      </c>
      <c r="F1460" t="str">
        <f t="shared" si="67"/>
        <v>Western Australia</v>
      </c>
      <c r="G1460" t="s">
        <v>48</v>
      </c>
      <c r="H1460">
        <v>6052</v>
      </c>
      <c r="I1460" t="s">
        <v>11</v>
      </c>
      <c r="J1460" t="s">
        <v>49</v>
      </c>
      <c r="K1460" t="s">
        <v>19</v>
      </c>
      <c r="L1460" t="s">
        <v>23</v>
      </c>
      <c r="M1460" s="5">
        <v>63.92</v>
      </c>
    </row>
    <row r="1461" spans="1:13" x14ac:dyDescent="0.2">
      <c r="A1461" s="2">
        <v>45639</v>
      </c>
      <c r="B1461" s="3">
        <f t="shared" si="68"/>
        <v>2025</v>
      </c>
      <c r="C1461" t="str">
        <f t="shared" si="66"/>
        <v>2024-2025</v>
      </c>
      <c r="D1461" t="s">
        <v>148</v>
      </c>
      <c r="E1461" t="s">
        <v>145</v>
      </c>
      <c r="F1461" t="str">
        <f t="shared" si="67"/>
        <v>New South Wales</v>
      </c>
      <c r="G1461" t="s">
        <v>10</v>
      </c>
      <c r="H1461">
        <v>2101</v>
      </c>
      <c r="I1461" t="s">
        <v>11</v>
      </c>
      <c r="J1461" t="s">
        <v>27</v>
      </c>
      <c r="K1461" t="s">
        <v>151</v>
      </c>
      <c r="L1461" t="s">
        <v>21</v>
      </c>
      <c r="M1461" s="5">
        <v>63.92</v>
      </c>
    </row>
    <row r="1462" spans="1:13" x14ac:dyDescent="0.2">
      <c r="A1462" s="2">
        <v>45580</v>
      </c>
      <c r="B1462" s="3">
        <f t="shared" si="68"/>
        <v>2025</v>
      </c>
      <c r="C1462" t="str">
        <f t="shared" si="66"/>
        <v>2024-2025</v>
      </c>
      <c r="D1462" t="s">
        <v>147</v>
      </c>
      <c r="E1462" t="s">
        <v>115</v>
      </c>
      <c r="F1462" t="str">
        <f t="shared" si="67"/>
        <v>Western Australia</v>
      </c>
      <c r="G1462" t="s">
        <v>48</v>
      </c>
      <c r="H1462">
        <v>6280</v>
      </c>
      <c r="I1462" t="s">
        <v>11</v>
      </c>
      <c r="J1462" t="s">
        <v>94</v>
      </c>
      <c r="K1462" t="s">
        <v>149</v>
      </c>
      <c r="L1462" t="s">
        <v>15</v>
      </c>
      <c r="M1462" s="5">
        <v>64</v>
      </c>
    </row>
    <row r="1463" spans="1:13" x14ac:dyDescent="0.2">
      <c r="A1463" s="2">
        <v>45190</v>
      </c>
      <c r="B1463" s="3">
        <f t="shared" si="68"/>
        <v>2024</v>
      </c>
      <c r="C1463" t="str">
        <f t="shared" si="66"/>
        <v>2023-2024</v>
      </c>
      <c r="D1463" t="s">
        <v>147</v>
      </c>
      <c r="E1463" t="s">
        <v>78</v>
      </c>
      <c r="F1463" t="str">
        <f t="shared" si="67"/>
        <v>New South Wales</v>
      </c>
      <c r="G1463" t="s">
        <v>10</v>
      </c>
      <c r="H1463">
        <v>2350</v>
      </c>
      <c r="I1463" t="s">
        <v>11</v>
      </c>
      <c r="J1463" t="s">
        <v>68</v>
      </c>
      <c r="K1463" t="s">
        <v>149</v>
      </c>
      <c r="L1463" t="s">
        <v>15</v>
      </c>
      <c r="M1463" s="5">
        <v>64.87</v>
      </c>
    </row>
    <row r="1464" spans="1:13" x14ac:dyDescent="0.2">
      <c r="A1464" s="2">
        <v>45159</v>
      </c>
      <c r="B1464" s="3">
        <f t="shared" si="68"/>
        <v>2024</v>
      </c>
      <c r="C1464" t="str">
        <f t="shared" si="66"/>
        <v>2023-2024</v>
      </c>
      <c r="D1464" t="s">
        <v>148</v>
      </c>
      <c r="E1464" t="s">
        <v>100</v>
      </c>
      <c r="F1464" t="str">
        <f t="shared" si="67"/>
        <v>Western Australia</v>
      </c>
      <c r="G1464" t="s">
        <v>48</v>
      </c>
      <c r="H1464">
        <v>6021</v>
      </c>
      <c r="I1464" t="s">
        <v>11</v>
      </c>
      <c r="J1464" t="s">
        <v>49</v>
      </c>
      <c r="K1464" t="s">
        <v>150</v>
      </c>
      <c r="L1464" t="s">
        <v>18</v>
      </c>
      <c r="M1464" s="5">
        <v>64.89</v>
      </c>
    </row>
    <row r="1465" spans="1:13" x14ac:dyDescent="0.2">
      <c r="A1465" s="2">
        <v>45241</v>
      </c>
      <c r="B1465" s="3">
        <f t="shared" si="68"/>
        <v>2024</v>
      </c>
      <c r="C1465" t="str">
        <f t="shared" si="66"/>
        <v>2023-2024</v>
      </c>
      <c r="D1465" t="s">
        <v>147</v>
      </c>
      <c r="E1465" t="s">
        <v>119</v>
      </c>
      <c r="F1465" t="str">
        <f t="shared" si="67"/>
        <v>Queensland</v>
      </c>
      <c r="G1465" t="s">
        <v>35</v>
      </c>
      <c r="H1465">
        <v>4570</v>
      </c>
      <c r="I1465" t="s">
        <v>11</v>
      </c>
      <c r="J1465" t="s">
        <v>120</v>
      </c>
      <c r="K1465" t="s">
        <v>152</v>
      </c>
      <c r="L1465" t="s">
        <v>13</v>
      </c>
      <c r="M1465" s="5">
        <v>64.900000000000006</v>
      </c>
    </row>
    <row r="1466" spans="1:13" x14ac:dyDescent="0.2">
      <c r="A1466" s="2">
        <v>45217</v>
      </c>
      <c r="B1466" s="3">
        <f t="shared" si="68"/>
        <v>2024</v>
      </c>
      <c r="C1466" t="str">
        <f t="shared" si="66"/>
        <v>2023-2024</v>
      </c>
      <c r="D1466" t="s">
        <v>147</v>
      </c>
      <c r="E1466" t="s">
        <v>124</v>
      </c>
      <c r="F1466" t="str">
        <f t="shared" si="67"/>
        <v>New South Wales</v>
      </c>
      <c r="G1466" t="s">
        <v>10</v>
      </c>
      <c r="H1466">
        <v>2015</v>
      </c>
      <c r="I1466" t="s">
        <v>11</v>
      </c>
      <c r="J1466" t="s">
        <v>12</v>
      </c>
      <c r="K1466" t="s">
        <v>153</v>
      </c>
      <c r="L1466" t="s">
        <v>16</v>
      </c>
      <c r="M1466" s="5">
        <v>64.95</v>
      </c>
    </row>
    <row r="1467" spans="1:13" x14ac:dyDescent="0.2">
      <c r="A1467" s="2">
        <v>45134</v>
      </c>
      <c r="B1467" s="3">
        <f t="shared" si="68"/>
        <v>2024</v>
      </c>
      <c r="C1467" t="str">
        <f t="shared" si="66"/>
        <v>2023-2024</v>
      </c>
      <c r="D1467" t="s">
        <v>147</v>
      </c>
      <c r="E1467" t="s">
        <v>56</v>
      </c>
      <c r="F1467" t="str">
        <f t="shared" si="67"/>
        <v>Northern Territory</v>
      </c>
      <c r="G1467" t="s">
        <v>29</v>
      </c>
      <c r="H1467">
        <v>870</v>
      </c>
      <c r="I1467" t="s">
        <v>11</v>
      </c>
      <c r="J1467" t="s">
        <v>30</v>
      </c>
      <c r="K1467" t="s">
        <v>154</v>
      </c>
      <c r="L1467" t="s">
        <v>14</v>
      </c>
      <c r="M1467" s="5">
        <v>64.95</v>
      </c>
    </row>
    <row r="1468" spans="1:13" x14ac:dyDescent="0.2">
      <c r="A1468" s="2">
        <v>45152</v>
      </c>
      <c r="B1468" s="3">
        <f t="shared" si="68"/>
        <v>2024</v>
      </c>
      <c r="C1468" t="str">
        <f t="shared" si="66"/>
        <v>2023-2024</v>
      </c>
      <c r="D1468" t="s">
        <v>148</v>
      </c>
      <c r="E1468" t="s">
        <v>74</v>
      </c>
      <c r="F1468" t="str">
        <f t="shared" si="67"/>
        <v>South Australia</v>
      </c>
      <c r="G1468" t="s">
        <v>32</v>
      </c>
      <c r="H1468">
        <v>5043</v>
      </c>
      <c r="I1468" t="s">
        <v>11</v>
      </c>
      <c r="J1468" t="s">
        <v>33</v>
      </c>
      <c r="K1468" t="s">
        <v>154</v>
      </c>
      <c r="L1468" t="s">
        <v>14</v>
      </c>
      <c r="M1468" s="5">
        <v>64.95</v>
      </c>
    </row>
    <row r="1469" spans="1:13" x14ac:dyDescent="0.2">
      <c r="A1469" s="2">
        <v>44953</v>
      </c>
      <c r="B1469" s="3">
        <f t="shared" si="68"/>
        <v>2023</v>
      </c>
      <c r="C1469" t="str">
        <f t="shared" si="66"/>
        <v>2022-2023</v>
      </c>
      <c r="D1469" t="s">
        <v>147</v>
      </c>
      <c r="E1469" t="s">
        <v>139</v>
      </c>
      <c r="F1469" t="str">
        <f t="shared" si="67"/>
        <v>New South Wales</v>
      </c>
      <c r="G1469" t="s">
        <v>10</v>
      </c>
      <c r="H1469">
        <v>2020</v>
      </c>
      <c r="I1469" t="s">
        <v>11</v>
      </c>
      <c r="J1469" t="s">
        <v>12</v>
      </c>
      <c r="K1469" t="s">
        <v>153</v>
      </c>
      <c r="L1469" t="s">
        <v>16</v>
      </c>
      <c r="M1469" s="5">
        <v>64.95</v>
      </c>
    </row>
    <row r="1470" spans="1:13" x14ac:dyDescent="0.2">
      <c r="A1470" s="2">
        <v>45467</v>
      </c>
      <c r="B1470" s="3">
        <f t="shared" si="68"/>
        <v>2024</v>
      </c>
      <c r="C1470" t="str">
        <f t="shared" si="66"/>
        <v>2023-2024</v>
      </c>
      <c r="D1470" t="s">
        <v>148</v>
      </c>
      <c r="E1470" t="s">
        <v>137</v>
      </c>
      <c r="F1470" t="str">
        <f t="shared" si="67"/>
        <v>New South Wales</v>
      </c>
      <c r="G1470" t="s">
        <v>10</v>
      </c>
      <c r="H1470">
        <v>2031</v>
      </c>
      <c r="I1470" t="s">
        <v>11</v>
      </c>
      <c r="J1470" t="s">
        <v>12</v>
      </c>
      <c r="K1470" t="s">
        <v>153</v>
      </c>
      <c r="L1470" t="s">
        <v>16</v>
      </c>
      <c r="M1470" s="5">
        <v>64.95</v>
      </c>
    </row>
    <row r="1471" spans="1:13" x14ac:dyDescent="0.2">
      <c r="A1471" s="2">
        <v>45103</v>
      </c>
      <c r="B1471" s="3">
        <f t="shared" si="68"/>
        <v>2023</v>
      </c>
      <c r="C1471" t="str">
        <f t="shared" si="66"/>
        <v>2022-2023</v>
      </c>
      <c r="D1471" t="s">
        <v>147</v>
      </c>
      <c r="E1471" t="s">
        <v>66</v>
      </c>
      <c r="F1471" t="str">
        <f t="shared" si="67"/>
        <v>South Australia</v>
      </c>
      <c r="G1471" t="s">
        <v>32</v>
      </c>
      <c r="H1471">
        <v>5169</v>
      </c>
      <c r="I1471" t="s">
        <v>11</v>
      </c>
      <c r="J1471" t="s">
        <v>33</v>
      </c>
      <c r="K1471" t="s">
        <v>153</v>
      </c>
      <c r="L1471" t="s">
        <v>16</v>
      </c>
      <c r="M1471" s="5">
        <v>64.95</v>
      </c>
    </row>
    <row r="1472" spans="1:13" x14ac:dyDescent="0.2">
      <c r="A1472" s="2">
        <v>45162</v>
      </c>
      <c r="B1472" s="3">
        <f t="shared" si="68"/>
        <v>2024</v>
      </c>
      <c r="C1472" t="str">
        <f t="shared" si="66"/>
        <v>2023-2024</v>
      </c>
      <c r="D1472" t="s">
        <v>147</v>
      </c>
      <c r="E1472" t="s">
        <v>75</v>
      </c>
      <c r="F1472" t="str">
        <f t="shared" si="67"/>
        <v>Victoria</v>
      </c>
      <c r="G1472" t="s">
        <v>45</v>
      </c>
      <c r="H1472">
        <v>3630</v>
      </c>
      <c r="I1472" t="s">
        <v>11</v>
      </c>
      <c r="J1472" t="s">
        <v>55</v>
      </c>
      <c r="K1472" t="s">
        <v>150</v>
      </c>
      <c r="L1472" t="s">
        <v>18</v>
      </c>
      <c r="M1472" s="5">
        <v>64.95</v>
      </c>
    </row>
    <row r="1473" spans="1:13" x14ac:dyDescent="0.2">
      <c r="A1473" s="2">
        <v>45261</v>
      </c>
      <c r="B1473" s="3">
        <f t="shared" si="68"/>
        <v>2024</v>
      </c>
      <c r="C1473" t="str">
        <f t="shared" si="66"/>
        <v>2023-2024</v>
      </c>
      <c r="D1473" t="s">
        <v>148</v>
      </c>
      <c r="E1473" t="s">
        <v>50</v>
      </c>
      <c r="F1473" t="str">
        <f t="shared" si="67"/>
        <v>Queensland</v>
      </c>
      <c r="G1473" t="s">
        <v>35</v>
      </c>
      <c r="H1473">
        <v>4703</v>
      </c>
      <c r="I1473" t="s">
        <v>11</v>
      </c>
      <c r="J1473" t="s">
        <v>51</v>
      </c>
      <c r="K1473" t="s">
        <v>154</v>
      </c>
      <c r="L1473" t="s">
        <v>14</v>
      </c>
      <c r="M1473" s="5">
        <v>64.95</v>
      </c>
    </row>
    <row r="1474" spans="1:13" x14ac:dyDescent="0.2">
      <c r="A1474" s="2">
        <v>44980</v>
      </c>
      <c r="B1474" s="3">
        <f t="shared" si="68"/>
        <v>2023</v>
      </c>
      <c r="C1474" t="str">
        <f t="shared" ref="C1474:C1537" si="69">IF(MONTH(A1474) &gt;= 7, YEAR(A1474) &amp; "-" &amp; YEAR(A1474) + 1, YEAR(A1474) - 1 &amp; "-" &amp; YEAR(A1474))</f>
        <v>2022-2023</v>
      </c>
      <c r="D1474" t="s">
        <v>147</v>
      </c>
      <c r="E1474" t="s">
        <v>44</v>
      </c>
      <c r="F1474" t="str">
        <f t="shared" ref="F1474:F1537" si="70">IF(G1474="WA","Western Australia",
IF(G1474="NSW","New South Wales",
IF(G1474="QLD","Queensland",
IF(G1474="VIC","Victoria",
IF(G1474="TAS","Tasmania",
IF(G1474="SA","South Australia",
IF(G1474="NT","Northern Territory",
IF(G1474="ACT","Australian Capital Territory",G1474))))))))</f>
        <v>Victoria</v>
      </c>
      <c r="G1474" t="s">
        <v>45</v>
      </c>
      <c r="H1474">
        <v>3066</v>
      </c>
      <c r="I1474" t="s">
        <v>11</v>
      </c>
      <c r="J1474" t="s">
        <v>46</v>
      </c>
      <c r="K1474" t="s">
        <v>157</v>
      </c>
      <c r="L1474" t="s">
        <v>22</v>
      </c>
      <c r="M1474" s="5">
        <v>64.960000000000008</v>
      </c>
    </row>
    <row r="1475" spans="1:13" x14ac:dyDescent="0.2">
      <c r="A1475" s="2">
        <v>45426</v>
      </c>
      <c r="B1475" s="3">
        <f t="shared" ref="B1475:B1538" si="71">IF(MONTH(A1475)&gt;=7,YEAR(A1475)+1,YEAR(A1475))</f>
        <v>2024</v>
      </c>
      <c r="C1475" t="str">
        <f t="shared" si="69"/>
        <v>2023-2024</v>
      </c>
      <c r="D1475" t="s">
        <v>147</v>
      </c>
      <c r="E1475" t="s">
        <v>9</v>
      </c>
      <c r="F1475" t="str">
        <f t="shared" si="70"/>
        <v>New South Wales</v>
      </c>
      <c r="G1475" t="s">
        <v>10</v>
      </c>
      <c r="H1475">
        <v>2067</v>
      </c>
      <c r="I1475" t="s">
        <v>11</v>
      </c>
      <c r="J1475" t="s">
        <v>12</v>
      </c>
      <c r="K1475" t="s">
        <v>149</v>
      </c>
      <c r="L1475" t="s">
        <v>15</v>
      </c>
      <c r="M1475" s="5">
        <v>64.98</v>
      </c>
    </row>
    <row r="1476" spans="1:13" x14ac:dyDescent="0.2">
      <c r="A1476" s="2">
        <v>45534</v>
      </c>
      <c r="B1476" s="3">
        <f t="shared" si="71"/>
        <v>2025</v>
      </c>
      <c r="C1476" t="str">
        <f t="shared" si="69"/>
        <v>2024-2025</v>
      </c>
      <c r="D1476" t="s">
        <v>148</v>
      </c>
      <c r="E1476" t="s">
        <v>103</v>
      </c>
      <c r="F1476" t="str">
        <f t="shared" si="70"/>
        <v>Queensland</v>
      </c>
      <c r="G1476" t="s">
        <v>35</v>
      </c>
      <c r="H1476">
        <v>4509</v>
      </c>
      <c r="I1476" t="s">
        <v>11</v>
      </c>
      <c r="J1476" t="s">
        <v>104</v>
      </c>
      <c r="K1476" t="s">
        <v>149</v>
      </c>
      <c r="L1476" t="s">
        <v>15</v>
      </c>
      <c r="M1476" s="5">
        <v>65.209999999999994</v>
      </c>
    </row>
    <row r="1477" spans="1:13" x14ac:dyDescent="0.2">
      <c r="A1477" s="2">
        <v>45189</v>
      </c>
      <c r="B1477" s="3">
        <f t="shared" si="71"/>
        <v>2024</v>
      </c>
      <c r="C1477" t="str">
        <f t="shared" si="69"/>
        <v>2023-2024</v>
      </c>
      <c r="D1477" t="s">
        <v>147</v>
      </c>
      <c r="E1477" t="s">
        <v>69</v>
      </c>
      <c r="F1477" t="str">
        <f t="shared" si="70"/>
        <v>Tasmania</v>
      </c>
      <c r="G1477" t="s">
        <v>70</v>
      </c>
      <c r="H1477">
        <v>7018</v>
      </c>
      <c r="I1477" t="s">
        <v>11</v>
      </c>
      <c r="J1477" t="s">
        <v>71</v>
      </c>
      <c r="K1477" t="s">
        <v>154</v>
      </c>
      <c r="L1477" t="s">
        <v>14</v>
      </c>
      <c r="M1477" s="5">
        <v>65.490000000000009</v>
      </c>
    </row>
    <row r="1478" spans="1:13" x14ac:dyDescent="0.2">
      <c r="A1478" s="2">
        <v>45097</v>
      </c>
      <c r="B1478" s="3">
        <f t="shared" si="71"/>
        <v>2023</v>
      </c>
      <c r="C1478" t="str">
        <f t="shared" si="69"/>
        <v>2022-2023</v>
      </c>
      <c r="D1478" t="s">
        <v>148</v>
      </c>
      <c r="E1478" t="s">
        <v>42</v>
      </c>
      <c r="F1478" t="str">
        <f t="shared" si="70"/>
        <v>Queensland</v>
      </c>
      <c r="G1478" t="s">
        <v>35</v>
      </c>
      <c r="H1478">
        <v>4053</v>
      </c>
      <c r="I1478" t="s">
        <v>11</v>
      </c>
      <c r="J1478" t="s">
        <v>43</v>
      </c>
      <c r="K1478" t="s">
        <v>154</v>
      </c>
      <c r="L1478" t="s">
        <v>14</v>
      </c>
      <c r="M1478" s="5">
        <v>65.490000000000009</v>
      </c>
    </row>
    <row r="1479" spans="1:13" x14ac:dyDescent="0.2">
      <c r="A1479" s="2">
        <v>45315</v>
      </c>
      <c r="B1479" s="3">
        <f t="shared" si="71"/>
        <v>2024</v>
      </c>
      <c r="C1479" t="str">
        <f t="shared" si="69"/>
        <v>2023-2024</v>
      </c>
      <c r="D1479" t="s">
        <v>148</v>
      </c>
      <c r="E1479" t="s">
        <v>99</v>
      </c>
      <c r="F1479" t="str">
        <f t="shared" si="70"/>
        <v>Victoria</v>
      </c>
      <c r="G1479" t="s">
        <v>45</v>
      </c>
      <c r="H1479">
        <v>3148</v>
      </c>
      <c r="I1479" t="s">
        <v>11</v>
      </c>
      <c r="J1479" t="s">
        <v>63</v>
      </c>
      <c r="K1479" t="s">
        <v>151</v>
      </c>
      <c r="L1479" t="s">
        <v>21</v>
      </c>
      <c r="M1479" s="5">
        <v>65.5</v>
      </c>
    </row>
    <row r="1480" spans="1:13" x14ac:dyDescent="0.2">
      <c r="A1480" s="2">
        <v>45602</v>
      </c>
      <c r="B1480" s="3">
        <f t="shared" si="71"/>
        <v>2025</v>
      </c>
      <c r="C1480" t="str">
        <f t="shared" si="69"/>
        <v>2024-2025</v>
      </c>
      <c r="D1480" t="s">
        <v>148</v>
      </c>
      <c r="E1480" t="s">
        <v>81</v>
      </c>
      <c r="F1480" t="str">
        <f t="shared" si="70"/>
        <v>New South Wales</v>
      </c>
      <c r="G1480" t="s">
        <v>10</v>
      </c>
      <c r="H1480">
        <v>2485</v>
      </c>
      <c r="I1480" t="s">
        <v>11</v>
      </c>
      <c r="J1480" t="s">
        <v>68</v>
      </c>
      <c r="K1480" t="s">
        <v>19</v>
      </c>
      <c r="L1480" t="s">
        <v>23</v>
      </c>
      <c r="M1480" s="5">
        <v>65.56</v>
      </c>
    </row>
    <row r="1481" spans="1:13" x14ac:dyDescent="0.2">
      <c r="A1481" s="2">
        <v>45244</v>
      </c>
      <c r="B1481" s="3">
        <f t="shared" si="71"/>
        <v>2024</v>
      </c>
      <c r="C1481" t="str">
        <f t="shared" si="69"/>
        <v>2023-2024</v>
      </c>
      <c r="D1481" t="s">
        <v>147</v>
      </c>
      <c r="E1481" t="s">
        <v>128</v>
      </c>
      <c r="F1481" t="str">
        <f t="shared" si="70"/>
        <v>Western Australia</v>
      </c>
      <c r="G1481" t="s">
        <v>48</v>
      </c>
      <c r="H1481">
        <v>6027</v>
      </c>
      <c r="I1481" t="s">
        <v>11</v>
      </c>
      <c r="J1481" t="s">
        <v>49</v>
      </c>
      <c r="K1481" t="s">
        <v>156</v>
      </c>
      <c r="L1481" t="s">
        <v>17</v>
      </c>
      <c r="M1481" s="5">
        <v>65.8</v>
      </c>
    </row>
    <row r="1482" spans="1:13" x14ac:dyDescent="0.2">
      <c r="A1482" s="2">
        <v>45420</v>
      </c>
      <c r="B1482" s="3">
        <f t="shared" si="71"/>
        <v>2024</v>
      </c>
      <c r="C1482" t="str">
        <f t="shared" si="69"/>
        <v>2023-2024</v>
      </c>
      <c r="D1482" t="s">
        <v>148</v>
      </c>
      <c r="E1482" t="s">
        <v>74</v>
      </c>
      <c r="F1482" t="str">
        <f t="shared" si="70"/>
        <v>South Australia</v>
      </c>
      <c r="G1482" t="s">
        <v>32</v>
      </c>
      <c r="H1482">
        <v>5043</v>
      </c>
      <c r="I1482" t="s">
        <v>11</v>
      </c>
      <c r="J1482" t="s">
        <v>33</v>
      </c>
      <c r="K1482" t="s">
        <v>19</v>
      </c>
      <c r="L1482" t="s">
        <v>23</v>
      </c>
      <c r="M1482" s="5">
        <v>65.88</v>
      </c>
    </row>
    <row r="1483" spans="1:13" x14ac:dyDescent="0.2">
      <c r="A1483" s="2">
        <v>45269</v>
      </c>
      <c r="B1483" s="3">
        <f t="shared" si="71"/>
        <v>2024</v>
      </c>
      <c r="C1483" t="str">
        <f t="shared" si="69"/>
        <v>2023-2024</v>
      </c>
      <c r="D1483" t="s">
        <v>148</v>
      </c>
      <c r="E1483" t="s">
        <v>101</v>
      </c>
      <c r="F1483" t="str">
        <f t="shared" si="70"/>
        <v>Victoria</v>
      </c>
      <c r="G1483" t="s">
        <v>45</v>
      </c>
      <c r="H1483">
        <v>3131</v>
      </c>
      <c r="I1483" t="s">
        <v>11</v>
      </c>
      <c r="J1483" t="s">
        <v>63</v>
      </c>
      <c r="K1483" t="s">
        <v>156</v>
      </c>
      <c r="L1483" t="s">
        <v>17</v>
      </c>
      <c r="M1483" s="5">
        <v>65.88</v>
      </c>
    </row>
    <row r="1484" spans="1:13" x14ac:dyDescent="0.2">
      <c r="A1484" s="2">
        <v>45421</v>
      </c>
      <c r="B1484" s="3">
        <f t="shared" si="71"/>
        <v>2024</v>
      </c>
      <c r="C1484" t="str">
        <f t="shared" si="69"/>
        <v>2023-2024</v>
      </c>
      <c r="D1484" t="s">
        <v>147</v>
      </c>
      <c r="E1484" t="s">
        <v>146</v>
      </c>
      <c r="F1484" t="str">
        <f t="shared" si="70"/>
        <v>Victoria</v>
      </c>
      <c r="G1484" t="s">
        <v>45</v>
      </c>
      <c r="H1484">
        <v>3353</v>
      </c>
      <c r="I1484" t="s">
        <v>11</v>
      </c>
      <c r="J1484" t="s">
        <v>60</v>
      </c>
      <c r="K1484" t="s">
        <v>149</v>
      </c>
      <c r="L1484" t="s">
        <v>15</v>
      </c>
      <c r="M1484" s="5">
        <v>65.89</v>
      </c>
    </row>
    <row r="1485" spans="1:13" x14ac:dyDescent="0.2">
      <c r="A1485" s="2">
        <v>45535</v>
      </c>
      <c r="B1485" s="3">
        <f t="shared" si="71"/>
        <v>2025</v>
      </c>
      <c r="C1485" t="str">
        <f t="shared" si="69"/>
        <v>2024-2025</v>
      </c>
      <c r="D1485" t="s">
        <v>148</v>
      </c>
      <c r="E1485" t="s">
        <v>57</v>
      </c>
      <c r="F1485" t="str">
        <f t="shared" si="70"/>
        <v>New South Wales</v>
      </c>
      <c r="G1485" t="s">
        <v>10</v>
      </c>
      <c r="H1485">
        <v>2560</v>
      </c>
      <c r="I1485" t="s">
        <v>11</v>
      </c>
      <c r="J1485" t="s">
        <v>58</v>
      </c>
      <c r="K1485" t="s">
        <v>153</v>
      </c>
      <c r="L1485" t="s">
        <v>16</v>
      </c>
      <c r="M1485" s="5">
        <v>65.89</v>
      </c>
    </row>
    <row r="1486" spans="1:13" x14ac:dyDescent="0.2">
      <c r="A1486" s="2">
        <v>45115</v>
      </c>
      <c r="B1486" s="3">
        <f t="shared" si="71"/>
        <v>2024</v>
      </c>
      <c r="C1486" t="str">
        <f t="shared" si="69"/>
        <v>2023-2024</v>
      </c>
      <c r="D1486" t="s">
        <v>147</v>
      </c>
      <c r="E1486" t="s">
        <v>44</v>
      </c>
      <c r="F1486" t="str">
        <f t="shared" si="70"/>
        <v>Victoria</v>
      </c>
      <c r="G1486" t="s">
        <v>45</v>
      </c>
      <c r="H1486">
        <v>3066</v>
      </c>
      <c r="I1486" t="s">
        <v>11</v>
      </c>
      <c r="J1486" t="s">
        <v>46</v>
      </c>
      <c r="K1486" t="s">
        <v>19</v>
      </c>
      <c r="L1486" t="s">
        <v>23</v>
      </c>
      <c r="M1486" s="5">
        <v>65.89</v>
      </c>
    </row>
    <row r="1487" spans="1:13" x14ac:dyDescent="0.2">
      <c r="A1487" s="2">
        <v>44994</v>
      </c>
      <c r="B1487" s="3">
        <f t="shared" si="71"/>
        <v>2023</v>
      </c>
      <c r="C1487" t="str">
        <f t="shared" si="69"/>
        <v>2022-2023</v>
      </c>
      <c r="D1487" t="s">
        <v>148</v>
      </c>
      <c r="E1487" t="s">
        <v>89</v>
      </c>
      <c r="F1487" t="str">
        <f t="shared" si="70"/>
        <v>Queensland</v>
      </c>
      <c r="G1487" t="s">
        <v>35</v>
      </c>
      <c r="H1487">
        <v>4655</v>
      </c>
      <c r="I1487" t="s">
        <v>11</v>
      </c>
      <c r="J1487" t="s">
        <v>51</v>
      </c>
      <c r="K1487" t="s">
        <v>153</v>
      </c>
      <c r="L1487" t="s">
        <v>16</v>
      </c>
      <c r="M1487" s="5">
        <v>65.89</v>
      </c>
    </row>
    <row r="1488" spans="1:13" x14ac:dyDescent="0.2">
      <c r="A1488" s="2">
        <v>45306</v>
      </c>
      <c r="B1488" s="3">
        <f t="shared" si="71"/>
        <v>2024</v>
      </c>
      <c r="C1488" t="str">
        <f t="shared" si="69"/>
        <v>2023-2024</v>
      </c>
      <c r="D1488" t="s">
        <v>148</v>
      </c>
      <c r="E1488" t="s">
        <v>125</v>
      </c>
      <c r="F1488" t="str">
        <f t="shared" si="70"/>
        <v>Victoria</v>
      </c>
      <c r="G1488" t="s">
        <v>45</v>
      </c>
      <c r="H1488">
        <v>3400</v>
      </c>
      <c r="I1488" t="s">
        <v>11</v>
      </c>
      <c r="J1488" t="s">
        <v>60</v>
      </c>
      <c r="K1488" t="s">
        <v>153</v>
      </c>
      <c r="L1488" t="s">
        <v>16</v>
      </c>
      <c r="M1488" s="5">
        <v>65.89</v>
      </c>
    </row>
    <row r="1489" spans="1:13" x14ac:dyDescent="0.2">
      <c r="A1489" s="2">
        <v>44938</v>
      </c>
      <c r="B1489" s="3">
        <f t="shared" si="71"/>
        <v>2023</v>
      </c>
      <c r="C1489" t="str">
        <f t="shared" si="69"/>
        <v>2022-2023</v>
      </c>
      <c r="D1489" t="s">
        <v>147</v>
      </c>
      <c r="E1489" t="s">
        <v>128</v>
      </c>
      <c r="F1489" t="str">
        <f t="shared" si="70"/>
        <v>Western Australia</v>
      </c>
      <c r="G1489" t="s">
        <v>48</v>
      </c>
      <c r="H1489">
        <v>6027</v>
      </c>
      <c r="I1489" t="s">
        <v>11</v>
      </c>
      <c r="J1489" t="s">
        <v>49</v>
      </c>
      <c r="K1489" t="s">
        <v>151</v>
      </c>
      <c r="L1489" t="s">
        <v>21</v>
      </c>
      <c r="M1489" s="5">
        <v>65.89</v>
      </c>
    </row>
    <row r="1490" spans="1:13" x14ac:dyDescent="0.2">
      <c r="A1490" s="2">
        <v>45319</v>
      </c>
      <c r="B1490" s="3">
        <f t="shared" si="71"/>
        <v>2024</v>
      </c>
      <c r="C1490" t="str">
        <f t="shared" si="69"/>
        <v>2023-2024</v>
      </c>
      <c r="D1490" t="s">
        <v>148</v>
      </c>
      <c r="E1490" t="s">
        <v>123</v>
      </c>
      <c r="F1490" t="str">
        <f t="shared" si="70"/>
        <v>Western Australia</v>
      </c>
      <c r="G1490" t="s">
        <v>48</v>
      </c>
      <c r="H1490">
        <v>6109</v>
      </c>
      <c r="I1490" t="s">
        <v>11</v>
      </c>
      <c r="J1490" t="s">
        <v>94</v>
      </c>
      <c r="K1490" t="s">
        <v>151</v>
      </c>
      <c r="L1490" t="s">
        <v>21</v>
      </c>
      <c r="M1490" s="5">
        <v>65.89</v>
      </c>
    </row>
    <row r="1491" spans="1:13" x14ac:dyDescent="0.2">
      <c r="A1491" s="2">
        <v>45288</v>
      </c>
      <c r="B1491" s="3">
        <f t="shared" si="71"/>
        <v>2024</v>
      </c>
      <c r="C1491" t="str">
        <f t="shared" si="69"/>
        <v>2023-2024</v>
      </c>
      <c r="D1491" t="s">
        <v>147</v>
      </c>
      <c r="E1491" t="s">
        <v>139</v>
      </c>
      <c r="F1491" t="str">
        <f t="shared" si="70"/>
        <v>New South Wales</v>
      </c>
      <c r="G1491" t="s">
        <v>10</v>
      </c>
      <c r="H1491">
        <v>2020</v>
      </c>
      <c r="I1491" t="s">
        <v>11</v>
      </c>
      <c r="J1491" t="s">
        <v>12</v>
      </c>
      <c r="K1491" t="s">
        <v>153</v>
      </c>
      <c r="L1491" t="s">
        <v>16</v>
      </c>
      <c r="M1491" s="5">
        <v>65.89</v>
      </c>
    </row>
    <row r="1492" spans="1:13" x14ac:dyDescent="0.2">
      <c r="A1492" s="2">
        <v>45159</v>
      </c>
      <c r="B1492" s="3">
        <f t="shared" si="71"/>
        <v>2024</v>
      </c>
      <c r="C1492" t="str">
        <f t="shared" si="69"/>
        <v>2023-2024</v>
      </c>
      <c r="D1492" t="s">
        <v>147</v>
      </c>
      <c r="E1492" t="s">
        <v>82</v>
      </c>
      <c r="F1492" t="str">
        <f t="shared" si="70"/>
        <v>Queensland</v>
      </c>
      <c r="G1492" t="s">
        <v>35</v>
      </c>
      <c r="H1492">
        <v>4012</v>
      </c>
      <c r="I1492" t="s">
        <v>11</v>
      </c>
      <c r="J1492" t="s">
        <v>43</v>
      </c>
      <c r="K1492" t="s">
        <v>153</v>
      </c>
      <c r="L1492" t="s">
        <v>16</v>
      </c>
      <c r="M1492" s="5">
        <v>65.89</v>
      </c>
    </row>
    <row r="1493" spans="1:13" x14ac:dyDescent="0.2">
      <c r="A1493" s="2">
        <v>45518</v>
      </c>
      <c r="B1493" s="3">
        <f t="shared" si="71"/>
        <v>2025</v>
      </c>
      <c r="C1493" t="str">
        <f t="shared" si="69"/>
        <v>2024-2025</v>
      </c>
      <c r="D1493" t="s">
        <v>148</v>
      </c>
      <c r="E1493" t="s">
        <v>140</v>
      </c>
      <c r="F1493" t="str">
        <f t="shared" si="70"/>
        <v>Tasmania</v>
      </c>
      <c r="G1493" t="s">
        <v>70</v>
      </c>
      <c r="H1493">
        <v>7320</v>
      </c>
      <c r="I1493" t="s">
        <v>11</v>
      </c>
      <c r="J1493" t="s">
        <v>71</v>
      </c>
      <c r="K1493" t="s">
        <v>155</v>
      </c>
      <c r="L1493" t="s">
        <v>20</v>
      </c>
      <c r="M1493" s="5">
        <v>65.900000000000006</v>
      </c>
    </row>
    <row r="1494" spans="1:13" x14ac:dyDescent="0.2">
      <c r="A1494" s="2">
        <v>45572</v>
      </c>
      <c r="B1494" s="3">
        <f t="shared" si="71"/>
        <v>2025</v>
      </c>
      <c r="C1494" t="str">
        <f t="shared" si="69"/>
        <v>2024-2025</v>
      </c>
      <c r="D1494" t="s">
        <v>148</v>
      </c>
      <c r="E1494" t="s">
        <v>81</v>
      </c>
      <c r="F1494" t="str">
        <f t="shared" si="70"/>
        <v>New South Wales</v>
      </c>
      <c r="G1494" t="s">
        <v>10</v>
      </c>
      <c r="H1494">
        <v>2485</v>
      </c>
      <c r="I1494" t="s">
        <v>11</v>
      </c>
      <c r="J1494" t="s">
        <v>68</v>
      </c>
      <c r="K1494" t="s">
        <v>150</v>
      </c>
      <c r="L1494" t="s">
        <v>18</v>
      </c>
      <c r="M1494" s="5">
        <v>65.92</v>
      </c>
    </row>
    <row r="1495" spans="1:13" x14ac:dyDescent="0.2">
      <c r="A1495" s="2">
        <v>45267</v>
      </c>
      <c r="B1495" s="3">
        <f t="shared" si="71"/>
        <v>2024</v>
      </c>
      <c r="C1495" t="str">
        <f t="shared" si="69"/>
        <v>2023-2024</v>
      </c>
      <c r="D1495" t="s">
        <v>148</v>
      </c>
      <c r="E1495" t="s">
        <v>57</v>
      </c>
      <c r="F1495" t="str">
        <f t="shared" si="70"/>
        <v>New South Wales</v>
      </c>
      <c r="G1495" t="s">
        <v>10</v>
      </c>
      <c r="H1495">
        <v>2560</v>
      </c>
      <c r="I1495" t="s">
        <v>11</v>
      </c>
      <c r="J1495" t="s">
        <v>58</v>
      </c>
      <c r="K1495" t="s">
        <v>149</v>
      </c>
      <c r="L1495" t="s">
        <v>15</v>
      </c>
      <c r="M1495" s="5">
        <v>65.930000000000007</v>
      </c>
    </row>
    <row r="1496" spans="1:13" x14ac:dyDescent="0.2">
      <c r="A1496" s="2">
        <v>45385</v>
      </c>
      <c r="B1496" s="3">
        <f t="shared" si="71"/>
        <v>2024</v>
      </c>
      <c r="C1496" t="str">
        <f t="shared" si="69"/>
        <v>2023-2024</v>
      </c>
      <c r="D1496" t="s">
        <v>147</v>
      </c>
      <c r="E1496" t="s">
        <v>119</v>
      </c>
      <c r="F1496" t="str">
        <f t="shared" si="70"/>
        <v>Queensland</v>
      </c>
      <c r="G1496" t="s">
        <v>35</v>
      </c>
      <c r="H1496">
        <v>4570</v>
      </c>
      <c r="I1496" t="s">
        <v>11</v>
      </c>
      <c r="J1496" t="s">
        <v>120</v>
      </c>
      <c r="K1496" t="s">
        <v>150</v>
      </c>
      <c r="L1496" t="s">
        <v>18</v>
      </c>
      <c r="M1496" s="5">
        <v>65.930000000000007</v>
      </c>
    </row>
    <row r="1497" spans="1:13" x14ac:dyDescent="0.2">
      <c r="A1497" s="2">
        <v>45467</v>
      </c>
      <c r="B1497" s="3">
        <f t="shared" si="71"/>
        <v>2024</v>
      </c>
      <c r="C1497" t="str">
        <f t="shared" si="69"/>
        <v>2023-2024</v>
      </c>
      <c r="D1497" t="s">
        <v>147</v>
      </c>
      <c r="E1497" t="s">
        <v>28</v>
      </c>
      <c r="F1497" t="str">
        <f t="shared" si="70"/>
        <v>Northern Territory</v>
      </c>
      <c r="G1497" t="s">
        <v>29</v>
      </c>
      <c r="H1497">
        <v>800</v>
      </c>
      <c r="I1497" t="s">
        <v>11</v>
      </c>
      <c r="J1497" t="s">
        <v>30</v>
      </c>
      <c r="K1497" t="s">
        <v>154</v>
      </c>
      <c r="L1497" t="s">
        <v>14</v>
      </c>
      <c r="M1497" s="5">
        <v>65.960000000000008</v>
      </c>
    </row>
    <row r="1498" spans="1:13" x14ac:dyDescent="0.2">
      <c r="A1498" s="2">
        <v>45105</v>
      </c>
      <c r="B1498" s="3">
        <f t="shared" si="71"/>
        <v>2023</v>
      </c>
      <c r="C1498" t="str">
        <f t="shared" si="69"/>
        <v>2022-2023</v>
      </c>
      <c r="D1498" t="s">
        <v>148</v>
      </c>
      <c r="E1498" t="s">
        <v>116</v>
      </c>
      <c r="F1498" t="str">
        <f t="shared" si="70"/>
        <v>Western Australia</v>
      </c>
      <c r="G1498" t="s">
        <v>48</v>
      </c>
      <c r="H1498">
        <v>6725</v>
      </c>
      <c r="I1498" t="s">
        <v>11</v>
      </c>
      <c r="J1498" t="s">
        <v>77</v>
      </c>
      <c r="K1498" t="s">
        <v>151</v>
      </c>
      <c r="L1498" t="s">
        <v>21</v>
      </c>
      <c r="M1498" s="5">
        <v>66</v>
      </c>
    </row>
    <row r="1499" spans="1:13" x14ac:dyDescent="0.2">
      <c r="A1499" s="2">
        <v>45492</v>
      </c>
      <c r="B1499" s="3">
        <f t="shared" si="71"/>
        <v>2025</v>
      </c>
      <c r="C1499" t="str">
        <f t="shared" si="69"/>
        <v>2024-2025</v>
      </c>
      <c r="D1499" t="s">
        <v>148</v>
      </c>
      <c r="E1499" t="s">
        <v>144</v>
      </c>
      <c r="F1499" t="str">
        <f t="shared" si="70"/>
        <v>Queensland</v>
      </c>
      <c r="G1499" t="s">
        <v>35</v>
      </c>
      <c r="H1499">
        <v>4566</v>
      </c>
      <c r="I1499" t="s">
        <v>11</v>
      </c>
      <c r="J1499" t="s">
        <v>120</v>
      </c>
      <c r="K1499" t="s">
        <v>19</v>
      </c>
      <c r="L1499" t="s">
        <v>23</v>
      </c>
      <c r="M1499" s="5">
        <v>66.11</v>
      </c>
    </row>
    <row r="1500" spans="1:13" x14ac:dyDescent="0.2">
      <c r="A1500" s="2">
        <v>44947</v>
      </c>
      <c r="B1500" s="3">
        <f t="shared" si="71"/>
        <v>2023</v>
      </c>
      <c r="C1500" t="str">
        <f t="shared" si="69"/>
        <v>2022-2023</v>
      </c>
      <c r="D1500" t="s">
        <v>147</v>
      </c>
      <c r="E1500" t="s">
        <v>83</v>
      </c>
      <c r="F1500" t="str">
        <f t="shared" si="70"/>
        <v>New South Wales</v>
      </c>
      <c r="G1500" t="s">
        <v>10</v>
      </c>
      <c r="H1500">
        <v>2750</v>
      </c>
      <c r="I1500" t="s">
        <v>11</v>
      </c>
      <c r="J1500" t="s">
        <v>25</v>
      </c>
      <c r="K1500" t="s">
        <v>156</v>
      </c>
      <c r="L1500" t="s">
        <v>17</v>
      </c>
      <c r="M1500" s="5">
        <v>66.650000000000006</v>
      </c>
    </row>
    <row r="1501" spans="1:13" x14ac:dyDescent="0.2">
      <c r="A1501" s="2">
        <v>45411</v>
      </c>
      <c r="B1501" s="3">
        <f t="shared" si="71"/>
        <v>2024</v>
      </c>
      <c r="C1501" t="str">
        <f t="shared" si="69"/>
        <v>2023-2024</v>
      </c>
      <c r="D1501" t="s">
        <v>147</v>
      </c>
      <c r="E1501" t="s">
        <v>96</v>
      </c>
      <c r="F1501" t="str">
        <f t="shared" si="70"/>
        <v>Western Australia</v>
      </c>
      <c r="G1501" t="s">
        <v>48</v>
      </c>
      <c r="H1501">
        <v>6330</v>
      </c>
      <c r="I1501" t="s">
        <v>11</v>
      </c>
      <c r="J1501" t="s">
        <v>94</v>
      </c>
      <c r="K1501" t="s">
        <v>157</v>
      </c>
      <c r="L1501" t="s">
        <v>22</v>
      </c>
      <c r="M1501" s="5">
        <v>66.87</v>
      </c>
    </row>
    <row r="1502" spans="1:13" x14ac:dyDescent="0.2">
      <c r="A1502" s="2">
        <v>45389</v>
      </c>
      <c r="B1502" s="3">
        <f t="shared" si="71"/>
        <v>2024</v>
      </c>
      <c r="C1502" t="str">
        <f t="shared" si="69"/>
        <v>2023-2024</v>
      </c>
      <c r="D1502" t="s">
        <v>147</v>
      </c>
      <c r="E1502" t="s">
        <v>62</v>
      </c>
      <c r="F1502" t="str">
        <f t="shared" si="70"/>
        <v>Victoria</v>
      </c>
      <c r="G1502" t="s">
        <v>45</v>
      </c>
      <c r="H1502">
        <v>3134</v>
      </c>
      <c r="I1502" t="s">
        <v>11</v>
      </c>
      <c r="J1502" t="s">
        <v>63</v>
      </c>
      <c r="K1502" t="s">
        <v>19</v>
      </c>
      <c r="L1502" t="s">
        <v>23</v>
      </c>
      <c r="M1502" s="5">
        <v>66.87</v>
      </c>
    </row>
    <row r="1503" spans="1:13" x14ac:dyDescent="0.2">
      <c r="A1503" s="2">
        <v>45223</v>
      </c>
      <c r="B1503" s="3">
        <f t="shared" si="71"/>
        <v>2024</v>
      </c>
      <c r="C1503" t="str">
        <f t="shared" si="69"/>
        <v>2023-2024</v>
      </c>
      <c r="D1503" t="s">
        <v>148</v>
      </c>
      <c r="E1503" t="s">
        <v>115</v>
      </c>
      <c r="F1503" t="str">
        <f t="shared" si="70"/>
        <v>Western Australia</v>
      </c>
      <c r="G1503" t="s">
        <v>48</v>
      </c>
      <c r="H1503">
        <v>6280</v>
      </c>
      <c r="I1503" t="s">
        <v>11</v>
      </c>
      <c r="J1503" t="s">
        <v>94</v>
      </c>
      <c r="K1503" t="s">
        <v>157</v>
      </c>
      <c r="L1503" t="s">
        <v>22</v>
      </c>
      <c r="M1503" s="5">
        <v>66.92</v>
      </c>
    </row>
    <row r="1504" spans="1:13" x14ac:dyDescent="0.2">
      <c r="A1504" s="2">
        <v>45004</v>
      </c>
      <c r="B1504" s="3">
        <f t="shared" si="71"/>
        <v>2023</v>
      </c>
      <c r="C1504" t="str">
        <f t="shared" si="69"/>
        <v>2022-2023</v>
      </c>
      <c r="D1504" t="s">
        <v>147</v>
      </c>
      <c r="E1504" t="s">
        <v>41</v>
      </c>
      <c r="F1504" t="str">
        <f t="shared" si="70"/>
        <v>New South Wales</v>
      </c>
      <c r="G1504" t="s">
        <v>10</v>
      </c>
      <c r="H1504">
        <v>2830</v>
      </c>
      <c r="I1504" t="s">
        <v>11</v>
      </c>
      <c r="J1504" t="s">
        <v>25</v>
      </c>
      <c r="K1504" t="s">
        <v>157</v>
      </c>
      <c r="L1504" t="s">
        <v>22</v>
      </c>
      <c r="M1504" s="5">
        <v>66.930000000000007</v>
      </c>
    </row>
    <row r="1505" spans="1:13" x14ac:dyDescent="0.2">
      <c r="A1505" s="2">
        <v>45436</v>
      </c>
      <c r="B1505" s="3">
        <f t="shared" si="71"/>
        <v>2024</v>
      </c>
      <c r="C1505" t="str">
        <f t="shared" si="69"/>
        <v>2023-2024</v>
      </c>
      <c r="D1505" t="s">
        <v>147</v>
      </c>
      <c r="E1505" t="s">
        <v>85</v>
      </c>
      <c r="F1505" t="str">
        <f t="shared" si="70"/>
        <v>Queensland</v>
      </c>
      <c r="G1505" t="s">
        <v>35</v>
      </c>
      <c r="H1505">
        <v>4883</v>
      </c>
      <c r="I1505" t="s">
        <v>11</v>
      </c>
      <c r="J1505" t="s">
        <v>36</v>
      </c>
      <c r="K1505" t="s">
        <v>154</v>
      </c>
      <c r="L1505" t="s">
        <v>14</v>
      </c>
      <c r="M1505" s="5">
        <v>66.94</v>
      </c>
    </row>
    <row r="1506" spans="1:13" x14ac:dyDescent="0.2">
      <c r="A1506" s="2">
        <v>45455</v>
      </c>
      <c r="B1506" s="3">
        <f t="shared" si="71"/>
        <v>2024</v>
      </c>
      <c r="C1506" t="str">
        <f t="shared" si="69"/>
        <v>2023-2024</v>
      </c>
      <c r="D1506" t="s">
        <v>147</v>
      </c>
      <c r="E1506" t="s">
        <v>128</v>
      </c>
      <c r="F1506" t="str">
        <f t="shared" si="70"/>
        <v>Western Australia</v>
      </c>
      <c r="G1506" t="s">
        <v>48</v>
      </c>
      <c r="H1506">
        <v>6027</v>
      </c>
      <c r="I1506" t="s">
        <v>11</v>
      </c>
      <c r="J1506" t="s">
        <v>49</v>
      </c>
      <c r="K1506" t="s">
        <v>154</v>
      </c>
      <c r="L1506" t="s">
        <v>14</v>
      </c>
      <c r="M1506" s="5">
        <v>66.94</v>
      </c>
    </row>
    <row r="1507" spans="1:13" x14ac:dyDescent="0.2">
      <c r="A1507" s="2">
        <v>45449</v>
      </c>
      <c r="B1507" s="3">
        <f t="shared" si="71"/>
        <v>2024</v>
      </c>
      <c r="C1507" t="str">
        <f t="shared" si="69"/>
        <v>2023-2024</v>
      </c>
      <c r="D1507" t="s">
        <v>148</v>
      </c>
      <c r="E1507" t="s">
        <v>74</v>
      </c>
      <c r="F1507" t="str">
        <f t="shared" si="70"/>
        <v>South Australia</v>
      </c>
      <c r="G1507" t="s">
        <v>32</v>
      </c>
      <c r="H1507">
        <v>5043</v>
      </c>
      <c r="I1507" t="s">
        <v>11</v>
      </c>
      <c r="J1507" t="s">
        <v>33</v>
      </c>
      <c r="K1507" t="s">
        <v>154</v>
      </c>
      <c r="L1507" t="s">
        <v>14</v>
      </c>
      <c r="M1507" s="5">
        <v>66.95</v>
      </c>
    </row>
    <row r="1508" spans="1:13" x14ac:dyDescent="0.2">
      <c r="A1508" s="2">
        <v>45389</v>
      </c>
      <c r="B1508" s="3">
        <f t="shared" si="71"/>
        <v>2024</v>
      </c>
      <c r="C1508" t="str">
        <f t="shared" si="69"/>
        <v>2023-2024</v>
      </c>
      <c r="D1508" t="s">
        <v>148</v>
      </c>
      <c r="E1508" t="s">
        <v>69</v>
      </c>
      <c r="F1508" t="str">
        <f t="shared" si="70"/>
        <v>Tasmania</v>
      </c>
      <c r="G1508" t="s">
        <v>70</v>
      </c>
      <c r="H1508">
        <v>7018</v>
      </c>
      <c r="I1508" t="s">
        <v>11</v>
      </c>
      <c r="J1508" t="s">
        <v>71</v>
      </c>
      <c r="K1508" t="s">
        <v>154</v>
      </c>
      <c r="L1508" t="s">
        <v>14</v>
      </c>
      <c r="M1508" s="5">
        <v>66.960000000000008</v>
      </c>
    </row>
    <row r="1509" spans="1:13" x14ac:dyDescent="0.2">
      <c r="A1509" s="2">
        <v>45435</v>
      </c>
      <c r="B1509" s="3">
        <f t="shared" si="71"/>
        <v>2024</v>
      </c>
      <c r="C1509" t="str">
        <f t="shared" si="69"/>
        <v>2023-2024</v>
      </c>
      <c r="D1509" t="s">
        <v>147</v>
      </c>
      <c r="E1509" t="s">
        <v>28</v>
      </c>
      <c r="F1509" t="str">
        <f t="shared" si="70"/>
        <v>Northern Territory</v>
      </c>
      <c r="G1509" t="s">
        <v>29</v>
      </c>
      <c r="H1509">
        <v>800</v>
      </c>
      <c r="I1509" t="s">
        <v>11</v>
      </c>
      <c r="J1509" t="s">
        <v>30</v>
      </c>
      <c r="K1509" t="s">
        <v>152</v>
      </c>
      <c r="L1509" t="s">
        <v>13</v>
      </c>
      <c r="M1509" s="5">
        <v>67.180000000000007</v>
      </c>
    </row>
    <row r="1510" spans="1:13" x14ac:dyDescent="0.2">
      <c r="A1510" s="2">
        <v>45391</v>
      </c>
      <c r="B1510" s="3">
        <f t="shared" si="71"/>
        <v>2024</v>
      </c>
      <c r="C1510" t="str">
        <f t="shared" si="69"/>
        <v>2023-2024</v>
      </c>
      <c r="D1510" t="s">
        <v>147</v>
      </c>
      <c r="E1510" t="s">
        <v>75</v>
      </c>
      <c r="F1510" t="str">
        <f t="shared" si="70"/>
        <v>Victoria</v>
      </c>
      <c r="G1510" t="s">
        <v>45</v>
      </c>
      <c r="H1510">
        <v>3630</v>
      </c>
      <c r="I1510" t="s">
        <v>11</v>
      </c>
      <c r="J1510" t="s">
        <v>55</v>
      </c>
      <c r="K1510" t="s">
        <v>155</v>
      </c>
      <c r="L1510" t="s">
        <v>20</v>
      </c>
      <c r="M1510" s="5">
        <v>67.430000000000007</v>
      </c>
    </row>
    <row r="1511" spans="1:13" x14ac:dyDescent="0.2">
      <c r="A1511" s="2">
        <v>45222</v>
      </c>
      <c r="B1511" s="3">
        <f t="shared" si="71"/>
        <v>2024</v>
      </c>
      <c r="C1511" t="str">
        <f t="shared" si="69"/>
        <v>2023-2024</v>
      </c>
      <c r="D1511" t="s">
        <v>148</v>
      </c>
      <c r="E1511" t="s">
        <v>65</v>
      </c>
      <c r="F1511" t="str">
        <f t="shared" si="70"/>
        <v>New South Wales</v>
      </c>
      <c r="G1511" t="s">
        <v>10</v>
      </c>
      <c r="H1511">
        <v>2541</v>
      </c>
      <c r="I1511" t="s">
        <v>11</v>
      </c>
      <c r="J1511" t="s">
        <v>58</v>
      </c>
      <c r="K1511" t="s">
        <v>157</v>
      </c>
      <c r="L1511" t="s">
        <v>22</v>
      </c>
      <c r="M1511" s="5">
        <v>67.45</v>
      </c>
    </row>
    <row r="1512" spans="1:13" x14ac:dyDescent="0.2">
      <c r="A1512" s="2">
        <v>44962</v>
      </c>
      <c r="B1512" s="3">
        <f t="shared" si="71"/>
        <v>2023</v>
      </c>
      <c r="C1512" t="str">
        <f t="shared" si="69"/>
        <v>2022-2023</v>
      </c>
      <c r="D1512" t="s">
        <v>148</v>
      </c>
      <c r="E1512" t="s">
        <v>62</v>
      </c>
      <c r="F1512" t="str">
        <f t="shared" si="70"/>
        <v>Victoria</v>
      </c>
      <c r="G1512" t="s">
        <v>45</v>
      </c>
      <c r="H1512">
        <v>3134</v>
      </c>
      <c r="I1512" t="s">
        <v>11</v>
      </c>
      <c r="J1512" t="s">
        <v>63</v>
      </c>
      <c r="K1512" t="s">
        <v>154</v>
      </c>
      <c r="L1512" t="s">
        <v>14</v>
      </c>
      <c r="M1512" s="5">
        <v>67.47</v>
      </c>
    </row>
    <row r="1513" spans="1:13" x14ac:dyDescent="0.2">
      <c r="A1513" s="2">
        <v>45625</v>
      </c>
      <c r="B1513" s="3">
        <f t="shared" si="71"/>
        <v>2025</v>
      </c>
      <c r="C1513" t="str">
        <f t="shared" si="69"/>
        <v>2024-2025</v>
      </c>
      <c r="D1513" t="s">
        <v>147</v>
      </c>
      <c r="E1513" t="s">
        <v>108</v>
      </c>
      <c r="F1513" t="str">
        <f t="shared" si="70"/>
        <v>Victoria</v>
      </c>
      <c r="G1513" t="s">
        <v>45</v>
      </c>
      <c r="H1513">
        <v>3018</v>
      </c>
      <c r="I1513" t="s">
        <v>11</v>
      </c>
      <c r="J1513" t="s">
        <v>46</v>
      </c>
      <c r="K1513" t="s">
        <v>149</v>
      </c>
      <c r="L1513" t="s">
        <v>15</v>
      </c>
      <c r="M1513" s="5">
        <v>67.58</v>
      </c>
    </row>
    <row r="1514" spans="1:13" x14ac:dyDescent="0.2">
      <c r="A1514" s="2">
        <v>45134</v>
      </c>
      <c r="B1514" s="3">
        <f t="shared" si="71"/>
        <v>2024</v>
      </c>
      <c r="C1514" t="str">
        <f t="shared" si="69"/>
        <v>2023-2024</v>
      </c>
      <c r="D1514" t="s">
        <v>147</v>
      </c>
      <c r="E1514" t="s">
        <v>64</v>
      </c>
      <c r="F1514" t="str">
        <f t="shared" si="70"/>
        <v>Victoria</v>
      </c>
      <c r="G1514" t="s">
        <v>45</v>
      </c>
      <c r="H1514">
        <v>3199</v>
      </c>
      <c r="I1514" t="s">
        <v>11</v>
      </c>
      <c r="J1514" t="s">
        <v>63</v>
      </c>
      <c r="K1514" t="s">
        <v>154</v>
      </c>
      <c r="L1514" t="s">
        <v>14</v>
      </c>
      <c r="M1514" s="5">
        <v>67.66</v>
      </c>
    </row>
    <row r="1515" spans="1:13" x14ac:dyDescent="0.2">
      <c r="A1515" s="2">
        <v>45481</v>
      </c>
      <c r="B1515" s="3">
        <f t="shared" si="71"/>
        <v>2025</v>
      </c>
      <c r="C1515" t="str">
        <f t="shared" si="69"/>
        <v>2024-2025</v>
      </c>
      <c r="D1515" t="s">
        <v>147</v>
      </c>
      <c r="E1515" t="s">
        <v>41</v>
      </c>
      <c r="F1515" t="str">
        <f t="shared" si="70"/>
        <v>New South Wales</v>
      </c>
      <c r="G1515" t="s">
        <v>10</v>
      </c>
      <c r="H1515">
        <v>2830</v>
      </c>
      <c r="I1515" t="s">
        <v>11</v>
      </c>
      <c r="J1515" t="s">
        <v>25</v>
      </c>
      <c r="K1515" t="s">
        <v>156</v>
      </c>
      <c r="L1515" t="s">
        <v>17</v>
      </c>
      <c r="M1515" s="5">
        <v>67.83</v>
      </c>
    </row>
    <row r="1516" spans="1:13" x14ac:dyDescent="0.2">
      <c r="A1516" s="2">
        <v>44954</v>
      </c>
      <c r="B1516" s="3">
        <f t="shared" si="71"/>
        <v>2023</v>
      </c>
      <c r="C1516" t="str">
        <f t="shared" si="69"/>
        <v>2022-2023</v>
      </c>
      <c r="D1516" t="s">
        <v>148</v>
      </c>
      <c r="E1516" t="s">
        <v>97</v>
      </c>
      <c r="F1516" t="str">
        <f t="shared" si="70"/>
        <v>Tasmania</v>
      </c>
      <c r="G1516" t="s">
        <v>70</v>
      </c>
      <c r="H1516">
        <v>7250</v>
      </c>
      <c r="I1516" t="s">
        <v>11</v>
      </c>
      <c r="J1516" t="s">
        <v>71</v>
      </c>
      <c r="K1516" t="s">
        <v>150</v>
      </c>
      <c r="L1516" t="s">
        <v>18</v>
      </c>
      <c r="M1516" s="5">
        <v>67.83</v>
      </c>
    </row>
    <row r="1517" spans="1:13" x14ac:dyDescent="0.2">
      <c r="A1517" s="2">
        <v>45397</v>
      </c>
      <c r="B1517" s="3">
        <f t="shared" si="71"/>
        <v>2024</v>
      </c>
      <c r="C1517" t="str">
        <f t="shared" si="69"/>
        <v>2023-2024</v>
      </c>
      <c r="D1517" t="s">
        <v>147</v>
      </c>
      <c r="E1517" t="s">
        <v>52</v>
      </c>
      <c r="F1517" t="str">
        <f t="shared" si="70"/>
        <v>Victoria</v>
      </c>
      <c r="G1517" t="s">
        <v>45</v>
      </c>
      <c r="H1517">
        <v>3030</v>
      </c>
      <c r="I1517" t="s">
        <v>11</v>
      </c>
      <c r="J1517" t="s">
        <v>46</v>
      </c>
      <c r="K1517" t="s">
        <v>149</v>
      </c>
      <c r="L1517" t="s">
        <v>15</v>
      </c>
      <c r="M1517" s="5">
        <v>67.83</v>
      </c>
    </row>
    <row r="1518" spans="1:13" x14ac:dyDescent="0.2">
      <c r="A1518" s="2">
        <v>45124</v>
      </c>
      <c r="B1518" s="3">
        <f t="shared" si="71"/>
        <v>2024</v>
      </c>
      <c r="C1518" t="str">
        <f t="shared" si="69"/>
        <v>2023-2024</v>
      </c>
      <c r="D1518" t="s">
        <v>148</v>
      </c>
      <c r="E1518" t="s">
        <v>121</v>
      </c>
      <c r="F1518" t="str">
        <f t="shared" si="70"/>
        <v>Queensland</v>
      </c>
      <c r="G1518" t="s">
        <v>35</v>
      </c>
      <c r="H1518">
        <v>4700</v>
      </c>
      <c r="I1518" t="s">
        <v>11</v>
      </c>
      <c r="J1518" t="s">
        <v>51</v>
      </c>
      <c r="K1518" t="s">
        <v>155</v>
      </c>
      <c r="L1518" t="s">
        <v>20</v>
      </c>
      <c r="M1518" s="5">
        <v>67.849999999999994</v>
      </c>
    </row>
    <row r="1519" spans="1:13" x14ac:dyDescent="0.2">
      <c r="A1519" s="2">
        <v>45018</v>
      </c>
      <c r="B1519" s="3">
        <f t="shared" si="71"/>
        <v>2023</v>
      </c>
      <c r="C1519" t="str">
        <f t="shared" si="69"/>
        <v>2022-2023</v>
      </c>
      <c r="D1519" t="s">
        <v>148</v>
      </c>
      <c r="E1519" t="s">
        <v>92</v>
      </c>
      <c r="F1519" t="str">
        <f t="shared" si="70"/>
        <v>Queensland</v>
      </c>
      <c r="G1519" t="s">
        <v>35</v>
      </c>
      <c r="H1519">
        <v>4068</v>
      </c>
      <c r="I1519" t="s">
        <v>11</v>
      </c>
      <c r="J1519" t="s">
        <v>43</v>
      </c>
      <c r="K1519" t="s">
        <v>157</v>
      </c>
      <c r="L1519" t="s">
        <v>22</v>
      </c>
      <c r="M1519" s="5">
        <v>67.86</v>
      </c>
    </row>
    <row r="1520" spans="1:13" x14ac:dyDescent="0.2">
      <c r="A1520" s="2">
        <v>45548</v>
      </c>
      <c r="B1520" s="3">
        <f t="shared" si="71"/>
        <v>2025</v>
      </c>
      <c r="C1520" t="str">
        <f t="shared" si="69"/>
        <v>2024-2025</v>
      </c>
      <c r="D1520" t="s">
        <v>147</v>
      </c>
      <c r="E1520" t="s">
        <v>52</v>
      </c>
      <c r="F1520" t="str">
        <f t="shared" si="70"/>
        <v>Victoria</v>
      </c>
      <c r="G1520" t="s">
        <v>45</v>
      </c>
      <c r="H1520">
        <v>3030</v>
      </c>
      <c r="I1520" t="s">
        <v>11</v>
      </c>
      <c r="J1520" t="s">
        <v>46</v>
      </c>
      <c r="K1520" t="s">
        <v>19</v>
      </c>
      <c r="L1520" t="s">
        <v>23</v>
      </c>
      <c r="M1520" s="5">
        <v>67.89</v>
      </c>
    </row>
    <row r="1521" spans="1:13" x14ac:dyDescent="0.2">
      <c r="A1521" s="2">
        <v>45120</v>
      </c>
      <c r="B1521" s="3">
        <f t="shared" si="71"/>
        <v>2024</v>
      </c>
      <c r="C1521" t="str">
        <f t="shared" si="69"/>
        <v>2023-2024</v>
      </c>
      <c r="D1521" t="s">
        <v>148</v>
      </c>
      <c r="E1521" t="s">
        <v>52</v>
      </c>
      <c r="F1521" t="str">
        <f t="shared" si="70"/>
        <v>Victoria</v>
      </c>
      <c r="G1521" t="s">
        <v>45</v>
      </c>
      <c r="H1521">
        <v>3030</v>
      </c>
      <c r="I1521" t="s">
        <v>11</v>
      </c>
      <c r="J1521" t="s">
        <v>46</v>
      </c>
      <c r="K1521" t="s">
        <v>153</v>
      </c>
      <c r="L1521" t="s">
        <v>16</v>
      </c>
      <c r="M1521" s="5">
        <v>67.94</v>
      </c>
    </row>
    <row r="1522" spans="1:13" x14ac:dyDescent="0.2">
      <c r="A1522" s="2">
        <v>44973</v>
      </c>
      <c r="B1522" s="3">
        <f t="shared" si="71"/>
        <v>2023</v>
      </c>
      <c r="C1522" t="str">
        <f t="shared" si="69"/>
        <v>2022-2023</v>
      </c>
      <c r="D1522" t="s">
        <v>147</v>
      </c>
      <c r="E1522" t="s">
        <v>111</v>
      </c>
      <c r="F1522" t="str">
        <f t="shared" si="70"/>
        <v>New South Wales</v>
      </c>
      <c r="G1522" t="s">
        <v>10</v>
      </c>
      <c r="H1522">
        <v>2120</v>
      </c>
      <c r="I1522" t="s">
        <v>11</v>
      </c>
      <c r="J1522" t="s">
        <v>27</v>
      </c>
      <c r="K1522" t="s">
        <v>154</v>
      </c>
      <c r="L1522" t="s">
        <v>14</v>
      </c>
      <c r="M1522" s="5">
        <v>68</v>
      </c>
    </row>
    <row r="1523" spans="1:13" x14ac:dyDescent="0.2">
      <c r="A1523" s="2">
        <v>45637</v>
      </c>
      <c r="B1523" s="3">
        <f t="shared" si="71"/>
        <v>2025</v>
      </c>
      <c r="C1523" t="str">
        <f t="shared" si="69"/>
        <v>2024-2025</v>
      </c>
      <c r="D1523" t="s">
        <v>147</v>
      </c>
      <c r="E1523" t="s">
        <v>126</v>
      </c>
      <c r="F1523" t="str">
        <f t="shared" si="70"/>
        <v>Queensland</v>
      </c>
      <c r="G1523" t="s">
        <v>35</v>
      </c>
      <c r="H1523">
        <v>4551</v>
      </c>
      <c r="I1523" t="s">
        <v>11</v>
      </c>
      <c r="J1523" t="s">
        <v>120</v>
      </c>
      <c r="K1523" t="s">
        <v>150</v>
      </c>
      <c r="L1523" t="s">
        <v>18</v>
      </c>
      <c r="M1523" s="5">
        <v>68.290000000000006</v>
      </c>
    </row>
    <row r="1524" spans="1:13" x14ac:dyDescent="0.2">
      <c r="A1524" s="2">
        <v>45395</v>
      </c>
      <c r="B1524" s="3">
        <f t="shared" si="71"/>
        <v>2024</v>
      </c>
      <c r="C1524" t="str">
        <f t="shared" si="69"/>
        <v>2023-2024</v>
      </c>
      <c r="D1524" t="s">
        <v>147</v>
      </c>
      <c r="E1524" t="s">
        <v>79</v>
      </c>
      <c r="F1524" t="str">
        <f t="shared" si="70"/>
        <v>Australian Capital Territory</v>
      </c>
      <c r="G1524" t="s">
        <v>80</v>
      </c>
      <c r="H1524">
        <v>2617</v>
      </c>
      <c r="I1524" t="s">
        <v>11</v>
      </c>
      <c r="J1524" t="s">
        <v>58</v>
      </c>
      <c r="K1524" t="s">
        <v>157</v>
      </c>
      <c r="L1524" t="s">
        <v>22</v>
      </c>
      <c r="M1524" s="5">
        <v>68.419999999999987</v>
      </c>
    </row>
    <row r="1525" spans="1:13" x14ac:dyDescent="0.2">
      <c r="A1525" s="2">
        <v>45520</v>
      </c>
      <c r="B1525" s="3">
        <f t="shared" si="71"/>
        <v>2025</v>
      </c>
      <c r="C1525" t="str">
        <f t="shared" si="69"/>
        <v>2024-2025</v>
      </c>
      <c r="D1525" t="s">
        <v>147</v>
      </c>
      <c r="E1525" t="s">
        <v>111</v>
      </c>
      <c r="F1525" t="str">
        <f t="shared" si="70"/>
        <v>New South Wales</v>
      </c>
      <c r="G1525" t="s">
        <v>10</v>
      </c>
      <c r="H1525">
        <v>2120</v>
      </c>
      <c r="I1525" t="s">
        <v>11</v>
      </c>
      <c r="J1525" t="s">
        <v>27</v>
      </c>
      <c r="K1525" t="s">
        <v>152</v>
      </c>
      <c r="L1525" t="s">
        <v>13</v>
      </c>
      <c r="M1525" s="5">
        <v>68.44</v>
      </c>
    </row>
    <row r="1526" spans="1:13" x14ac:dyDescent="0.2">
      <c r="A1526" s="2">
        <v>45050</v>
      </c>
      <c r="B1526" s="3">
        <f t="shared" si="71"/>
        <v>2023</v>
      </c>
      <c r="C1526" t="str">
        <f t="shared" si="69"/>
        <v>2022-2023</v>
      </c>
      <c r="D1526" t="s">
        <v>148</v>
      </c>
      <c r="E1526" t="s">
        <v>144</v>
      </c>
      <c r="F1526" t="str">
        <f t="shared" si="70"/>
        <v>Queensland</v>
      </c>
      <c r="G1526" t="s">
        <v>35</v>
      </c>
      <c r="H1526">
        <v>4566</v>
      </c>
      <c r="I1526" t="s">
        <v>11</v>
      </c>
      <c r="J1526" t="s">
        <v>120</v>
      </c>
      <c r="K1526" t="s">
        <v>152</v>
      </c>
      <c r="L1526" t="s">
        <v>13</v>
      </c>
      <c r="M1526" s="5">
        <v>69.11</v>
      </c>
    </row>
    <row r="1527" spans="1:13" x14ac:dyDescent="0.2">
      <c r="A1527" s="2">
        <v>45434</v>
      </c>
      <c r="B1527" s="3">
        <f t="shared" si="71"/>
        <v>2024</v>
      </c>
      <c r="C1527" t="str">
        <f t="shared" si="69"/>
        <v>2023-2024</v>
      </c>
      <c r="D1527" t="s">
        <v>148</v>
      </c>
      <c r="E1527" t="s">
        <v>143</v>
      </c>
      <c r="F1527" t="str">
        <f t="shared" si="70"/>
        <v>New South Wales</v>
      </c>
      <c r="G1527" t="s">
        <v>10</v>
      </c>
      <c r="H1527">
        <v>2154</v>
      </c>
      <c r="I1527" t="s">
        <v>11</v>
      </c>
      <c r="J1527" t="s">
        <v>27</v>
      </c>
      <c r="K1527" t="s">
        <v>157</v>
      </c>
      <c r="L1527" t="s">
        <v>22</v>
      </c>
      <c r="M1527" s="5">
        <v>69.2</v>
      </c>
    </row>
    <row r="1528" spans="1:13" x14ac:dyDescent="0.2">
      <c r="A1528" s="2">
        <v>45009</v>
      </c>
      <c r="B1528" s="3">
        <f t="shared" si="71"/>
        <v>2023</v>
      </c>
      <c r="C1528" t="str">
        <f t="shared" si="69"/>
        <v>2022-2023</v>
      </c>
      <c r="D1528" t="s">
        <v>147</v>
      </c>
      <c r="E1528" t="s">
        <v>146</v>
      </c>
      <c r="F1528" t="str">
        <f t="shared" si="70"/>
        <v>Victoria</v>
      </c>
      <c r="G1528" t="s">
        <v>45</v>
      </c>
      <c r="H1528">
        <v>3353</v>
      </c>
      <c r="I1528" t="s">
        <v>11</v>
      </c>
      <c r="J1528" t="s">
        <v>60</v>
      </c>
      <c r="K1528" t="s">
        <v>152</v>
      </c>
      <c r="L1528" t="s">
        <v>13</v>
      </c>
      <c r="M1528" s="5">
        <v>69.27</v>
      </c>
    </row>
    <row r="1529" spans="1:13" x14ac:dyDescent="0.2">
      <c r="A1529" s="2">
        <v>45153</v>
      </c>
      <c r="B1529" s="3">
        <f t="shared" si="71"/>
        <v>2024</v>
      </c>
      <c r="C1529" t="str">
        <f t="shared" si="69"/>
        <v>2023-2024</v>
      </c>
      <c r="D1529" t="s">
        <v>148</v>
      </c>
      <c r="E1529" t="s">
        <v>92</v>
      </c>
      <c r="F1529" t="str">
        <f t="shared" si="70"/>
        <v>Queensland</v>
      </c>
      <c r="G1529" t="s">
        <v>35</v>
      </c>
      <c r="H1529">
        <v>4068</v>
      </c>
      <c r="I1529" t="s">
        <v>11</v>
      </c>
      <c r="J1529" t="s">
        <v>43</v>
      </c>
      <c r="K1529" t="s">
        <v>157</v>
      </c>
      <c r="L1529" t="s">
        <v>22</v>
      </c>
      <c r="M1529" s="5">
        <v>69.3</v>
      </c>
    </row>
    <row r="1530" spans="1:13" x14ac:dyDescent="0.2">
      <c r="A1530" s="2">
        <v>45022</v>
      </c>
      <c r="B1530" s="3">
        <f t="shared" si="71"/>
        <v>2023</v>
      </c>
      <c r="C1530" t="str">
        <f t="shared" si="69"/>
        <v>2022-2023</v>
      </c>
      <c r="D1530" t="s">
        <v>147</v>
      </c>
      <c r="E1530" t="s">
        <v>40</v>
      </c>
      <c r="F1530" t="str">
        <f t="shared" si="70"/>
        <v>New South Wales</v>
      </c>
      <c r="G1530" t="s">
        <v>10</v>
      </c>
      <c r="H1530">
        <v>2116</v>
      </c>
      <c r="I1530" t="s">
        <v>11</v>
      </c>
      <c r="J1530" t="s">
        <v>27</v>
      </c>
      <c r="K1530" t="s">
        <v>149</v>
      </c>
      <c r="L1530" t="s">
        <v>15</v>
      </c>
      <c r="M1530" s="5">
        <v>69.400000000000006</v>
      </c>
    </row>
    <row r="1531" spans="1:13" x14ac:dyDescent="0.2">
      <c r="A1531" s="2">
        <v>45035</v>
      </c>
      <c r="B1531" s="3">
        <f t="shared" si="71"/>
        <v>2023</v>
      </c>
      <c r="C1531" t="str">
        <f t="shared" si="69"/>
        <v>2022-2023</v>
      </c>
      <c r="D1531" t="s">
        <v>147</v>
      </c>
      <c r="E1531" t="s">
        <v>109</v>
      </c>
      <c r="F1531" t="str">
        <f t="shared" si="70"/>
        <v>New South Wales</v>
      </c>
      <c r="G1531" t="s">
        <v>10</v>
      </c>
      <c r="H1531">
        <v>2480</v>
      </c>
      <c r="I1531" t="s">
        <v>11</v>
      </c>
      <c r="J1531" t="s">
        <v>68</v>
      </c>
      <c r="K1531" t="s">
        <v>149</v>
      </c>
      <c r="L1531" t="s">
        <v>15</v>
      </c>
      <c r="M1531" s="5">
        <v>69.86</v>
      </c>
    </row>
    <row r="1532" spans="1:13" x14ac:dyDescent="0.2">
      <c r="A1532" s="2">
        <v>45462</v>
      </c>
      <c r="B1532" s="3">
        <f t="shared" si="71"/>
        <v>2024</v>
      </c>
      <c r="C1532" t="str">
        <f t="shared" si="69"/>
        <v>2023-2024</v>
      </c>
      <c r="D1532" t="s">
        <v>147</v>
      </c>
      <c r="E1532" t="s">
        <v>42</v>
      </c>
      <c r="F1532" t="str">
        <f t="shared" si="70"/>
        <v>Queensland</v>
      </c>
      <c r="G1532" t="s">
        <v>35</v>
      </c>
      <c r="H1532">
        <v>4053</v>
      </c>
      <c r="I1532" t="s">
        <v>11</v>
      </c>
      <c r="J1532" t="s">
        <v>43</v>
      </c>
      <c r="K1532" t="s">
        <v>153</v>
      </c>
      <c r="L1532" t="s">
        <v>16</v>
      </c>
      <c r="M1532" s="5">
        <v>70</v>
      </c>
    </row>
    <row r="1533" spans="1:13" x14ac:dyDescent="0.2">
      <c r="A1533" s="2">
        <v>45072</v>
      </c>
      <c r="B1533" s="3">
        <f t="shared" si="71"/>
        <v>2023</v>
      </c>
      <c r="C1533" t="str">
        <f t="shared" si="69"/>
        <v>2022-2023</v>
      </c>
      <c r="D1533" t="s">
        <v>148</v>
      </c>
      <c r="E1533" t="s">
        <v>81</v>
      </c>
      <c r="F1533" t="str">
        <f t="shared" si="70"/>
        <v>New South Wales</v>
      </c>
      <c r="G1533" t="s">
        <v>10</v>
      </c>
      <c r="H1533">
        <v>2485</v>
      </c>
      <c r="I1533" t="s">
        <v>11</v>
      </c>
      <c r="J1533" t="s">
        <v>68</v>
      </c>
      <c r="K1533" t="s">
        <v>154</v>
      </c>
      <c r="L1533" t="s">
        <v>14</v>
      </c>
      <c r="M1533" s="5">
        <v>70.25</v>
      </c>
    </row>
    <row r="1534" spans="1:13" x14ac:dyDescent="0.2">
      <c r="A1534" s="2">
        <v>45473</v>
      </c>
      <c r="B1534" s="3">
        <f t="shared" si="71"/>
        <v>2024</v>
      </c>
      <c r="C1534" t="str">
        <f t="shared" si="69"/>
        <v>2023-2024</v>
      </c>
      <c r="D1534" t="s">
        <v>147</v>
      </c>
      <c r="E1534" t="s">
        <v>146</v>
      </c>
      <c r="F1534" t="str">
        <f t="shared" si="70"/>
        <v>Victoria</v>
      </c>
      <c r="G1534" t="s">
        <v>45</v>
      </c>
      <c r="H1534">
        <v>3353</v>
      </c>
      <c r="I1534" t="s">
        <v>11</v>
      </c>
      <c r="J1534" t="s">
        <v>60</v>
      </c>
      <c r="K1534" t="s">
        <v>19</v>
      </c>
      <c r="L1534" t="s">
        <v>23</v>
      </c>
      <c r="M1534" s="5">
        <v>70.34</v>
      </c>
    </row>
    <row r="1535" spans="1:13" x14ac:dyDescent="0.2">
      <c r="A1535" s="2">
        <v>45184</v>
      </c>
      <c r="B1535" s="3">
        <f t="shared" si="71"/>
        <v>2024</v>
      </c>
      <c r="C1535" t="str">
        <f t="shared" si="69"/>
        <v>2023-2024</v>
      </c>
      <c r="D1535" t="s">
        <v>148</v>
      </c>
      <c r="E1535" t="s">
        <v>69</v>
      </c>
      <c r="F1535" t="str">
        <f t="shared" si="70"/>
        <v>Tasmania</v>
      </c>
      <c r="G1535" t="s">
        <v>70</v>
      </c>
      <c r="H1535">
        <v>7018</v>
      </c>
      <c r="I1535" t="s">
        <v>11</v>
      </c>
      <c r="J1535" t="s">
        <v>71</v>
      </c>
      <c r="K1535" t="s">
        <v>154</v>
      </c>
      <c r="L1535" t="s">
        <v>14</v>
      </c>
      <c r="M1535" s="5">
        <v>70.45</v>
      </c>
    </row>
    <row r="1536" spans="1:13" x14ac:dyDescent="0.2">
      <c r="A1536" s="2">
        <v>45054</v>
      </c>
      <c r="B1536" s="3">
        <f t="shared" si="71"/>
        <v>2023</v>
      </c>
      <c r="C1536" t="str">
        <f t="shared" si="69"/>
        <v>2022-2023</v>
      </c>
      <c r="D1536" t="s">
        <v>147</v>
      </c>
      <c r="E1536" t="s">
        <v>37</v>
      </c>
      <c r="F1536" t="str">
        <f t="shared" si="70"/>
        <v>South Australia</v>
      </c>
      <c r="G1536" t="s">
        <v>32</v>
      </c>
      <c r="H1536">
        <v>5607</v>
      </c>
      <c r="I1536" t="s">
        <v>11</v>
      </c>
      <c r="J1536" t="s">
        <v>38</v>
      </c>
      <c r="K1536" t="s">
        <v>154</v>
      </c>
      <c r="L1536" t="s">
        <v>14</v>
      </c>
      <c r="M1536" s="5">
        <v>70.5</v>
      </c>
    </row>
    <row r="1537" spans="1:13" x14ac:dyDescent="0.2">
      <c r="A1537" s="2">
        <v>45278</v>
      </c>
      <c r="B1537" s="3">
        <f t="shared" si="71"/>
        <v>2024</v>
      </c>
      <c r="C1537" t="str">
        <f t="shared" si="69"/>
        <v>2023-2024</v>
      </c>
      <c r="D1537" t="s">
        <v>148</v>
      </c>
      <c r="E1537" t="s">
        <v>24</v>
      </c>
      <c r="F1537" t="str">
        <f t="shared" si="70"/>
        <v>New South Wales</v>
      </c>
      <c r="G1537" t="s">
        <v>10</v>
      </c>
      <c r="H1537">
        <v>2795</v>
      </c>
      <c r="I1537" t="s">
        <v>11</v>
      </c>
      <c r="J1537" t="s">
        <v>25</v>
      </c>
      <c r="K1537" t="s">
        <v>157</v>
      </c>
      <c r="L1537" t="s">
        <v>22</v>
      </c>
      <c r="M1537" s="5">
        <v>70.599999999999994</v>
      </c>
    </row>
    <row r="1538" spans="1:13" x14ac:dyDescent="0.2">
      <c r="A1538" s="2">
        <v>45187</v>
      </c>
      <c r="B1538" s="3">
        <f t="shared" si="71"/>
        <v>2024</v>
      </c>
      <c r="C1538" t="str">
        <f t="shared" ref="C1538:C1601" si="72">IF(MONTH(A1538) &gt;= 7, YEAR(A1538) &amp; "-" &amp; YEAR(A1538) + 1, YEAR(A1538) - 1 &amp; "-" &amp; YEAR(A1538))</f>
        <v>2023-2024</v>
      </c>
      <c r="D1538" t="s">
        <v>148</v>
      </c>
      <c r="E1538" t="s">
        <v>98</v>
      </c>
      <c r="F1538" t="str">
        <f t="shared" ref="F1538:F1601" si="73">IF(G1538="WA","Western Australia",
IF(G1538="NSW","New South Wales",
IF(G1538="QLD","Queensland",
IF(G1538="VIC","Victoria",
IF(G1538="TAS","Tasmania",
IF(G1538="SA","South Australia",
IF(G1538="NT","Northern Territory",
IF(G1538="ACT","Australian Capital Territory",G1538))))))))</f>
        <v>Victoria</v>
      </c>
      <c r="G1538" t="s">
        <v>45</v>
      </c>
      <c r="H1538">
        <v>3429</v>
      </c>
      <c r="I1538" t="s">
        <v>11</v>
      </c>
      <c r="J1538" t="s">
        <v>60</v>
      </c>
      <c r="K1538" t="s">
        <v>19</v>
      </c>
      <c r="L1538" t="s">
        <v>23</v>
      </c>
      <c r="M1538" s="5">
        <v>70.680000000000007</v>
      </c>
    </row>
    <row r="1539" spans="1:13" x14ac:dyDescent="0.2">
      <c r="A1539" s="2">
        <v>44931</v>
      </c>
      <c r="B1539" s="3">
        <f t="shared" ref="B1539:B1602" si="74">IF(MONTH(A1539)&gt;=7,YEAR(A1539)+1,YEAR(A1539))</f>
        <v>2023</v>
      </c>
      <c r="C1539" t="str">
        <f t="shared" si="72"/>
        <v>2022-2023</v>
      </c>
      <c r="D1539" t="s">
        <v>147</v>
      </c>
      <c r="E1539" t="s">
        <v>146</v>
      </c>
      <c r="F1539" t="str">
        <f t="shared" si="73"/>
        <v>Victoria</v>
      </c>
      <c r="G1539" t="s">
        <v>45</v>
      </c>
      <c r="H1539">
        <v>3353</v>
      </c>
      <c r="I1539" t="s">
        <v>11</v>
      </c>
      <c r="J1539" t="s">
        <v>60</v>
      </c>
      <c r="K1539" t="s">
        <v>155</v>
      </c>
      <c r="L1539" t="s">
        <v>20</v>
      </c>
      <c r="M1539" s="5">
        <v>70.83</v>
      </c>
    </row>
    <row r="1540" spans="1:13" x14ac:dyDescent="0.2">
      <c r="A1540" s="2">
        <v>45095</v>
      </c>
      <c r="B1540" s="3">
        <f t="shared" si="74"/>
        <v>2023</v>
      </c>
      <c r="C1540" t="str">
        <f t="shared" si="72"/>
        <v>2022-2023</v>
      </c>
      <c r="D1540" t="s">
        <v>148</v>
      </c>
      <c r="E1540" t="s">
        <v>139</v>
      </c>
      <c r="F1540" t="str">
        <f t="shared" si="73"/>
        <v>New South Wales</v>
      </c>
      <c r="G1540" t="s">
        <v>10</v>
      </c>
      <c r="H1540">
        <v>2020</v>
      </c>
      <c r="I1540" t="s">
        <v>11</v>
      </c>
      <c r="J1540" t="s">
        <v>12</v>
      </c>
      <c r="K1540" t="s">
        <v>157</v>
      </c>
      <c r="L1540" t="s">
        <v>22</v>
      </c>
      <c r="M1540" s="5">
        <v>70.930000000000007</v>
      </c>
    </row>
    <row r="1541" spans="1:13" x14ac:dyDescent="0.2">
      <c r="A1541" s="2">
        <v>45507</v>
      </c>
      <c r="B1541" s="3">
        <f t="shared" si="74"/>
        <v>2025</v>
      </c>
      <c r="C1541" t="str">
        <f t="shared" si="72"/>
        <v>2024-2025</v>
      </c>
      <c r="D1541" t="s">
        <v>147</v>
      </c>
      <c r="E1541" t="s">
        <v>107</v>
      </c>
      <c r="F1541" t="str">
        <f t="shared" si="73"/>
        <v>Queensland</v>
      </c>
      <c r="G1541" t="s">
        <v>35</v>
      </c>
      <c r="H1541">
        <v>4220</v>
      </c>
      <c r="I1541" t="s">
        <v>11</v>
      </c>
      <c r="J1541" t="s">
        <v>104</v>
      </c>
      <c r="K1541" t="s">
        <v>154</v>
      </c>
      <c r="L1541" t="s">
        <v>14</v>
      </c>
      <c r="M1541" s="5">
        <v>71.14</v>
      </c>
    </row>
    <row r="1542" spans="1:13" x14ac:dyDescent="0.2">
      <c r="A1542" s="2">
        <v>45364</v>
      </c>
      <c r="B1542" s="3">
        <f t="shared" si="74"/>
        <v>2024</v>
      </c>
      <c r="C1542" t="str">
        <f t="shared" si="72"/>
        <v>2023-2024</v>
      </c>
      <c r="D1542" t="s">
        <v>147</v>
      </c>
      <c r="E1542" t="s">
        <v>53</v>
      </c>
      <c r="F1542" t="str">
        <f t="shared" si="73"/>
        <v>South Australia</v>
      </c>
      <c r="G1542" t="s">
        <v>32</v>
      </c>
      <c r="H1542">
        <v>5082</v>
      </c>
      <c r="I1542" t="s">
        <v>11</v>
      </c>
      <c r="J1542" t="s">
        <v>33</v>
      </c>
      <c r="K1542" t="s">
        <v>156</v>
      </c>
      <c r="L1542" t="s">
        <v>17</v>
      </c>
      <c r="M1542" s="5">
        <v>71.39</v>
      </c>
    </row>
    <row r="1543" spans="1:13" x14ac:dyDescent="0.2">
      <c r="A1543" s="2">
        <v>45482</v>
      </c>
      <c r="B1543" s="3">
        <f t="shared" si="74"/>
        <v>2025</v>
      </c>
      <c r="C1543" t="str">
        <f t="shared" si="72"/>
        <v>2024-2025</v>
      </c>
      <c r="D1543" t="s">
        <v>147</v>
      </c>
      <c r="E1543" t="s">
        <v>128</v>
      </c>
      <c r="F1543" t="str">
        <f t="shared" si="73"/>
        <v>Western Australia</v>
      </c>
      <c r="G1543" t="s">
        <v>48</v>
      </c>
      <c r="H1543">
        <v>6027</v>
      </c>
      <c r="I1543" t="s">
        <v>11</v>
      </c>
      <c r="J1543" t="s">
        <v>49</v>
      </c>
      <c r="K1543" t="s">
        <v>19</v>
      </c>
      <c r="L1543" t="s">
        <v>23</v>
      </c>
      <c r="M1543" s="5">
        <v>71.490000000000009</v>
      </c>
    </row>
    <row r="1544" spans="1:13" x14ac:dyDescent="0.2">
      <c r="A1544" s="2">
        <v>45100</v>
      </c>
      <c r="B1544" s="3">
        <f t="shared" si="74"/>
        <v>2023</v>
      </c>
      <c r="C1544" t="str">
        <f t="shared" si="72"/>
        <v>2022-2023</v>
      </c>
      <c r="D1544" t="s">
        <v>147</v>
      </c>
      <c r="E1544" t="s">
        <v>40</v>
      </c>
      <c r="F1544" t="str">
        <f t="shared" si="73"/>
        <v>New South Wales</v>
      </c>
      <c r="G1544" t="s">
        <v>10</v>
      </c>
      <c r="H1544">
        <v>2116</v>
      </c>
      <c r="I1544" t="s">
        <v>11</v>
      </c>
      <c r="J1544" t="s">
        <v>27</v>
      </c>
      <c r="K1544" t="s">
        <v>151</v>
      </c>
      <c r="L1544" t="s">
        <v>21</v>
      </c>
      <c r="M1544" s="5">
        <v>71.5</v>
      </c>
    </row>
    <row r="1545" spans="1:13" x14ac:dyDescent="0.2">
      <c r="A1545" s="2">
        <v>45505</v>
      </c>
      <c r="B1545" s="3">
        <f t="shared" si="74"/>
        <v>2025</v>
      </c>
      <c r="C1545" t="str">
        <f t="shared" si="72"/>
        <v>2024-2025</v>
      </c>
      <c r="D1545" t="s">
        <v>147</v>
      </c>
      <c r="E1545" t="s">
        <v>124</v>
      </c>
      <c r="F1545" t="str">
        <f t="shared" si="73"/>
        <v>New South Wales</v>
      </c>
      <c r="G1545" t="s">
        <v>10</v>
      </c>
      <c r="H1545">
        <v>2015</v>
      </c>
      <c r="I1545" t="s">
        <v>11</v>
      </c>
      <c r="J1545" t="s">
        <v>12</v>
      </c>
      <c r="K1545" t="s">
        <v>152</v>
      </c>
      <c r="L1545" t="s">
        <v>13</v>
      </c>
      <c r="M1545" s="5">
        <v>71.709999999999994</v>
      </c>
    </row>
    <row r="1546" spans="1:13" x14ac:dyDescent="0.2">
      <c r="A1546" s="2">
        <v>45558</v>
      </c>
      <c r="B1546" s="3">
        <f t="shared" si="74"/>
        <v>2025</v>
      </c>
      <c r="C1546" t="str">
        <f t="shared" si="72"/>
        <v>2024-2025</v>
      </c>
      <c r="D1546" t="s">
        <v>147</v>
      </c>
      <c r="E1546" t="s">
        <v>44</v>
      </c>
      <c r="F1546" t="str">
        <f t="shared" si="73"/>
        <v>Victoria</v>
      </c>
      <c r="G1546" t="s">
        <v>45</v>
      </c>
      <c r="H1546">
        <v>3066</v>
      </c>
      <c r="I1546" t="s">
        <v>11</v>
      </c>
      <c r="J1546" t="s">
        <v>46</v>
      </c>
      <c r="K1546" t="s">
        <v>154</v>
      </c>
      <c r="L1546" t="s">
        <v>14</v>
      </c>
      <c r="M1546" s="5">
        <v>71.760000000000005</v>
      </c>
    </row>
    <row r="1547" spans="1:13" x14ac:dyDescent="0.2">
      <c r="A1547" s="2">
        <v>45498</v>
      </c>
      <c r="B1547" s="3">
        <f t="shared" si="74"/>
        <v>2025</v>
      </c>
      <c r="C1547" t="str">
        <f t="shared" si="72"/>
        <v>2024-2025</v>
      </c>
      <c r="D1547" t="s">
        <v>148</v>
      </c>
      <c r="E1547" t="s">
        <v>107</v>
      </c>
      <c r="F1547" t="str">
        <f t="shared" si="73"/>
        <v>Queensland</v>
      </c>
      <c r="G1547" t="s">
        <v>35</v>
      </c>
      <c r="H1547">
        <v>4220</v>
      </c>
      <c r="I1547" t="s">
        <v>11</v>
      </c>
      <c r="J1547" t="s">
        <v>104</v>
      </c>
      <c r="K1547" t="s">
        <v>149</v>
      </c>
      <c r="L1547" t="s">
        <v>15</v>
      </c>
      <c r="M1547" s="5">
        <v>71.819999999999993</v>
      </c>
    </row>
    <row r="1548" spans="1:13" x14ac:dyDescent="0.2">
      <c r="A1548" s="2">
        <v>45164</v>
      </c>
      <c r="B1548" s="3">
        <f t="shared" si="74"/>
        <v>2024</v>
      </c>
      <c r="C1548" t="str">
        <f t="shared" si="72"/>
        <v>2023-2024</v>
      </c>
      <c r="D1548" t="s">
        <v>147</v>
      </c>
      <c r="E1548" t="s">
        <v>114</v>
      </c>
      <c r="F1548" t="str">
        <f t="shared" si="73"/>
        <v>Victoria</v>
      </c>
      <c r="G1548" t="s">
        <v>45</v>
      </c>
      <c r="H1548">
        <v>3551</v>
      </c>
      <c r="I1548" t="s">
        <v>11</v>
      </c>
      <c r="J1548" t="s">
        <v>60</v>
      </c>
      <c r="K1548" t="s">
        <v>149</v>
      </c>
      <c r="L1548" t="s">
        <v>15</v>
      </c>
      <c r="M1548" s="5">
        <v>71.86</v>
      </c>
    </row>
    <row r="1549" spans="1:13" x14ac:dyDescent="0.2">
      <c r="A1549" s="2">
        <v>45250</v>
      </c>
      <c r="B1549" s="3">
        <f t="shared" si="74"/>
        <v>2024</v>
      </c>
      <c r="C1549" t="str">
        <f t="shared" si="72"/>
        <v>2023-2024</v>
      </c>
      <c r="D1549" t="s">
        <v>148</v>
      </c>
      <c r="E1549" t="s">
        <v>26</v>
      </c>
      <c r="F1549" t="str">
        <f t="shared" si="73"/>
        <v>New South Wales</v>
      </c>
      <c r="G1549" t="s">
        <v>10</v>
      </c>
      <c r="H1549">
        <v>2141</v>
      </c>
      <c r="I1549" t="s">
        <v>11</v>
      </c>
      <c r="J1549" t="s">
        <v>27</v>
      </c>
      <c r="K1549" t="s">
        <v>19</v>
      </c>
      <c r="L1549" t="s">
        <v>23</v>
      </c>
      <c r="M1549" s="5">
        <v>71.88</v>
      </c>
    </row>
    <row r="1550" spans="1:13" x14ac:dyDescent="0.2">
      <c r="A1550" s="2">
        <v>45529</v>
      </c>
      <c r="B1550" s="3">
        <f t="shared" si="74"/>
        <v>2025</v>
      </c>
      <c r="C1550" t="str">
        <f t="shared" si="72"/>
        <v>2024-2025</v>
      </c>
      <c r="D1550" t="s">
        <v>148</v>
      </c>
      <c r="E1550" t="s">
        <v>122</v>
      </c>
      <c r="F1550" t="str">
        <f t="shared" si="73"/>
        <v>New South Wales</v>
      </c>
      <c r="G1550" t="s">
        <v>10</v>
      </c>
      <c r="H1550">
        <v>2650</v>
      </c>
      <c r="I1550" t="s">
        <v>11</v>
      </c>
      <c r="J1550" t="s">
        <v>25</v>
      </c>
      <c r="K1550" t="s">
        <v>155</v>
      </c>
      <c r="L1550" t="s">
        <v>20</v>
      </c>
      <c r="M1550" s="5">
        <v>71.88</v>
      </c>
    </row>
    <row r="1551" spans="1:13" x14ac:dyDescent="0.2">
      <c r="A1551" s="2">
        <v>45441</v>
      </c>
      <c r="B1551" s="3">
        <f t="shared" si="74"/>
        <v>2024</v>
      </c>
      <c r="C1551" t="str">
        <f t="shared" si="72"/>
        <v>2023-2024</v>
      </c>
      <c r="D1551" t="s">
        <v>147</v>
      </c>
      <c r="E1551" t="s">
        <v>103</v>
      </c>
      <c r="F1551" t="str">
        <f t="shared" si="73"/>
        <v>Queensland</v>
      </c>
      <c r="G1551" t="s">
        <v>35</v>
      </c>
      <c r="H1551">
        <v>4509</v>
      </c>
      <c r="I1551" t="s">
        <v>11</v>
      </c>
      <c r="J1551" t="s">
        <v>104</v>
      </c>
      <c r="K1551" t="s">
        <v>151</v>
      </c>
      <c r="L1551" t="s">
        <v>21</v>
      </c>
      <c r="M1551" s="5">
        <v>71.91</v>
      </c>
    </row>
    <row r="1552" spans="1:13" x14ac:dyDescent="0.2">
      <c r="A1552" s="2">
        <v>44958</v>
      </c>
      <c r="B1552" s="3">
        <f t="shared" si="74"/>
        <v>2023</v>
      </c>
      <c r="C1552" t="str">
        <f t="shared" si="72"/>
        <v>2022-2023</v>
      </c>
      <c r="D1552" t="s">
        <v>147</v>
      </c>
      <c r="E1552" t="s">
        <v>59</v>
      </c>
      <c r="F1552" t="str">
        <f t="shared" si="73"/>
        <v>Victoria</v>
      </c>
      <c r="G1552" t="s">
        <v>45</v>
      </c>
      <c r="H1552">
        <v>3280</v>
      </c>
      <c r="I1552" t="s">
        <v>11</v>
      </c>
      <c r="J1552" t="s">
        <v>60</v>
      </c>
      <c r="K1552" t="s">
        <v>150</v>
      </c>
      <c r="L1552" t="s">
        <v>18</v>
      </c>
      <c r="M1552" s="5">
        <v>72.84</v>
      </c>
    </row>
    <row r="1553" spans="1:13" x14ac:dyDescent="0.2">
      <c r="A1553" s="2">
        <v>45122</v>
      </c>
      <c r="B1553" s="3">
        <f t="shared" si="74"/>
        <v>2024</v>
      </c>
      <c r="C1553" t="str">
        <f t="shared" si="72"/>
        <v>2023-2024</v>
      </c>
      <c r="D1553" t="s">
        <v>148</v>
      </c>
      <c r="E1553" t="s">
        <v>100</v>
      </c>
      <c r="F1553" t="str">
        <f t="shared" si="73"/>
        <v>Western Australia</v>
      </c>
      <c r="G1553" t="s">
        <v>48</v>
      </c>
      <c r="H1553">
        <v>6021</v>
      </c>
      <c r="I1553" t="s">
        <v>11</v>
      </c>
      <c r="J1553" t="s">
        <v>49</v>
      </c>
      <c r="K1553" t="s">
        <v>150</v>
      </c>
      <c r="L1553" t="s">
        <v>18</v>
      </c>
      <c r="M1553" s="5">
        <v>72.900000000000006</v>
      </c>
    </row>
    <row r="1554" spans="1:13" x14ac:dyDescent="0.2">
      <c r="A1554" s="2">
        <v>45425</v>
      </c>
      <c r="B1554" s="3">
        <f t="shared" si="74"/>
        <v>2024</v>
      </c>
      <c r="C1554" t="str">
        <f t="shared" si="72"/>
        <v>2023-2024</v>
      </c>
      <c r="D1554" t="s">
        <v>148</v>
      </c>
      <c r="E1554" t="s">
        <v>98</v>
      </c>
      <c r="F1554" t="str">
        <f t="shared" si="73"/>
        <v>Victoria</v>
      </c>
      <c r="G1554" t="s">
        <v>45</v>
      </c>
      <c r="H1554">
        <v>3429</v>
      </c>
      <c r="I1554" t="s">
        <v>11</v>
      </c>
      <c r="J1554" t="s">
        <v>60</v>
      </c>
      <c r="K1554" t="s">
        <v>154</v>
      </c>
      <c r="L1554" t="s">
        <v>14</v>
      </c>
      <c r="M1554" s="5">
        <v>72.94</v>
      </c>
    </row>
    <row r="1555" spans="1:13" x14ac:dyDescent="0.2">
      <c r="A1555" s="2">
        <v>45489</v>
      </c>
      <c r="B1555" s="3">
        <f t="shared" si="74"/>
        <v>2025</v>
      </c>
      <c r="C1555" t="str">
        <f t="shared" si="72"/>
        <v>2024-2025</v>
      </c>
      <c r="D1555" t="s">
        <v>147</v>
      </c>
      <c r="E1555" t="s">
        <v>28</v>
      </c>
      <c r="F1555" t="str">
        <f t="shared" si="73"/>
        <v>Northern Territory</v>
      </c>
      <c r="G1555" t="s">
        <v>29</v>
      </c>
      <c r="H1555">
        <v>800</v>
      </c>
      <c r="I1555" t="s">
        <v>11</v>
      </c>
      <c r="J1555" t="s">
        <v>30</v>
      </c>
      <c r="K1555" t="s">
        <v>154</v>
      </c>
      <c r="L1555" t="s">
        <v>14</v>
      </c>
      <c r="M1555" s="5">
        <v>73.12</v>
      </c>
    </row>
    <row r="1556" spans="1:13" x14ac:dyDescent="0.2">
      <c r="A1556" s="2">
        <v>45056</v>
      </c>
      <c r="B1556" s="3">
        <f t="shared" si="74"/>
        <v>2023</v>
      </c>
      <c r="C1556" t="str">
        <f t="shared" si="72"/>
        <v>2022-2023</v>
      </c>
      <c r="D1556" t="s">
        <v>147</v>
      </c>
      <c r="E1556" t="s">
        <v>92</v>
      </c>
      <c r="F1556" t="str">
        <f t="shared" si="73"/>
        <v>Queensland</v>
      </c>
      <c r="G1556" t="s">
        <v>35</v>
      </c>
      <c r="H1556">
        <v>4068</v>
      </c>
      <c r="I1556" t="s">
        <v>11</v>
      </c>
      <c r="J1556" t="s">
        <v>43</v>
      </c>
      <c r="K1556" t="s">
        <v>19</v>
      </c>
      <c r="L1556" t="s">
        <v>23</v>
      </c>
      <c r="M1556" s="5">
        <v>73.22</v>
      </c>
    </row>
    <row r="1557" spans="1:13" x14ac:dyDescent="0.2">
      <c r="A1557" s="2">
        <v>45041</v>
      </c>
      <c r="B1557" s="3">
        <f t="shared" si="74"/>
        <v>2023</v>
      </c>
      <c r="C1557" t="str">
        <f t="shared" si="72"/>
        <v>2022-2023</v>
      </c>
      <c r="D1557" t="s">
        <v>147</v>
      </c>
      <c r="E1557" t="s">
        <v>96</v>
      </c>
      <c r="F1557" t="str">
        <f t="shared" si="73"/>
        <v>Western Australia</v>
      </c>
      <c r="G1557" t="s">
        <v>48</v>
      </c>
      <c r="H1557">
        <v>6330</v>
      </c>
      <c r="I1557" t="s">
        <v>11</v>
      </c>
      <c r="J1557" t="s">
        <v>94</v>
      </c>
      <c r="K1557" t="s">
        <v>154</v>
      </c>
      <c r="L1557" t="s">
        <v>14</v>
      </c>
      <c r="M1557" s="5">
        <v>73.490000000000009</v>
      </c>
    </row>
    <row r="1558" spans="1:13" x14ac:dyDescent="0.2">
      <c r="A1558" s="2">
        <v>45141</v>
      </c>
      <c r="B1558" s="3">
        <f t="shared" si="74"/>
        <v>2024</v>
      </c>
      <c r="C1558" t="str">
        <f t="shared" si="72"/>
        <v>2023-2024</v>
      </c>
      <c r="D1558" t="s">
        <v>147</v>
      </c>
      <c r="E1558" t="s">
        <v>31</v>
      </c>
      <c r="F1558" t="str">
        <f t="shared" si="73"/>
        <v>South Australia</v>
      </c>
      <c r="G1558" t="s">
        <v>32</v>
      </c>
      <c r="H1558">
        <v>5168</v>
      </c>
      <c r="I1558" t="s">
        <v>11</v>
      </c>
      <c r="J1558" t="s">
        <v>33</v>
      </c>
      <c r="K1558" t="s">
        <v>154</v>
      </c>
      <c r="L1558" t="s">
        <v>14</v>
      </c>
      <c r="M1558" s="5">
        <v>73.5</v>
      </c>
    </row>
    <row r="1559" spans="1:13" x14ac:dyDescent="0.2">
      <c r="A1559" s="2">
        <v>45197</v>
      </c>
      <c r="B1559" s="3">
        <f t="shared" si="74"/>
        <v>2024</v>
      </c>
      <c r="C1559" t="str">
        <f t="shared" si="72"/>
        <v>2023-2024</v>
      </c>
      <c r="D1559" t="s">
        <v>148</v>
      </c>
      <c r="E1559" t="s">
        <v>101</v>
      </c>
      <c r="F1559" t="str">
        <f t="shared" si="73"/>
        <v>Victoria</v>
      </c>
      <c r="G1559" t="s">
        <v>45</v>
      </c>
      <c r="H1559">
        <v>3131</v>
      </c>
      <c r="I1559" t="s">
        <v>11</v>
      </c>
      <c r="J1559" t="s">
        <v>63</v>
      </c>
      <c r="K1559" t="s">
        <v>152</v>
      </c>
      <c r="L1559" t="s">
        <v>13</v>
      </c>
      <c r="M1559" s="5">
        <v>73.59</v>
      </c>
    </row>
    <row r="1560" spans="1:13" x14ac:dyDescent="0.2">
      <c r="A1560" s="2">
        <v>45405</v>
      </c>
      <c r="B1560" s="3">
        <f t="shared" si="74"/>
        <v>2024</v>
      </c>
      <c r="C1560" t="str">
        <f t="shared" si="72"/>
        <v>2023-2024</v>
      </c>
      <c r="D1560" t="s">
        <v>148</v>
      </c>
      <c r="E1560" t="s">
        <v>26</v>
      </c>
      <c r="F1560" t="str">
        <f t="shared" si="73"/>
        <v>New South Wales</v>
      </c>
      <c r="G1560" t="s">
        <v>10</v>
      </c>
      <c r="H1560">
        <v>2141</v>
      </c>
      <c r="I1560" t="s">
        <v>11</v>
      </c>
      <c r="J1560" t="s">
        <v>27</v>
      </c>
      <c r="K1560" t="s">
        <v>156</v>
      </c>
      <c r="L1560" t="s">
        <v>17</v>
      </c>
      <c r="M1560" s="5">
        <v>73.830000000000013</v>
      </c>
    </row>
    <row r="1561" spans="1:13" x14ac:dyDescent="0.2">
      <c r="A1561" s="2">
        <v>45031</v>
      </c>
      <c r="B1561" s="3">
        <f t="shared" si="74"/>
        <v>2023</v>
      </c>
      <c r="C1561" t="str">
        <f t="shared" si="72"/>
        <v>2022-2023</v>
      </c>
      <c r="D1561" t="s">
        <v>148</v>
      </c>
      <c r="E1561" t="s">
        <v>138</v>
      </c>
      <c r="F1561" t="str">
        <f t="shared" si="73"/>
        <v>Queensland</v>
      </c>
      <c r="G1561" t="s">
        <v>35</v>
      </c>
      <c r="H1561">
        <v>4558</v>
      </c>
      <c r="I1561" t="s">
        <v>11</v>
      </c>
      <c r="J1561" t="s">
        <v>120</v>
      </c>
      <c r="K1561" t="s">
        <v>157</v>
      </c>
      <c r="L1561" t="s">
        <v>22</v>
      </c>
      <c r="M1561" s="5">
        <v>73.89</v>
      </c>
    </row>
    <row r="1562" spans="1:13" x14ac:dyDescent="0.2">
      <c r="A1562" s="2">
        <v>45597</v>
      </c>
      <c r="B1562" s="3">
        <f t="shared" si="74"/>
        <v>2025</v>
      </c>
      <c r="C1562" t="str">
        <f t="shared" si="72"/>
        <v>2024-2025</v>
      </c>
      <c r="D1562" t="s">
        <v>147</v>
      </c>
      <c r="E1562" t="s">
        <v>86</v>
      </c>
      <c r="F1562" t="str">
        <f t="shared" si="73"/>
        <v>New South Wales</v>
      </c>
      <c r="G1562" t="s">
        <v>10</v>
      </c>
      <c r="H1562">
        <v>2064</v>
      </c>
      <c r="I1562" t="s">
        <v>11</v>
      </c>
      <c r="J1562" t="s">
        <v>12</v>
      </c>
      <c r="K1562" t="s">
        <v>150</v>
      </c>
      <c r="L1562" t="s">
        <v>18</v>
      </c>
      <c r="M1562" s="5">
        <v>73.930000000000007</v>
      </c>
    </row>
    <row r="1563" spans="1:13" x14ac:dyDescent="0.2">
      <c r="A1563" s="2">
        <v>45624</v>
      </c>
      <c r="B1563" s="3">
        <f t="shared" si="74"/>
        <v>2025</v>
      </c>
      <c r="C1563" t="str">
        <f t="shared" si="72"/>
        <v>2024-2025</v>
      </c>
      <c r="D1563" t="s">
        <v>148</v>
      </c>
      <c r="E1563" t="s">
        <v>31</v>
      </c>
      <c r="F1563" t="str">
        <f t="shared" si="73"/>
        <v>South Australia</v>
      </c>
      <c r="G1563" t="s">
        <v>32</v>
      </c>
      <c r="H1563">
        <v>5168</v>
      </c>
      <c r="I1563" t="s">
        <v>11</v>
      </c>
      <c r="J1563" t="s">
        <v>33</v>
      </c>
      <c r="K1563" t="s">
        <v>154</v>
      </c>
      <c r="L1563" t="s">
        <v>14</v>
      </c>
      <c r="M1563" s="5">
        <v>74</v>
      </c>
    </row>
    <row r="1564" spans="1:13" x14ac:dyDescent="0.2">
      <c r="A1564" s="2">
        <v>45608</v>
      </c>
      <c r="B1564" s="3">
        <f t="shared" si="74"/>
        <v>2025</v>
      </c>
      <c r="C1564" t="str">
        <f t="shared" si="72"/>
        <v>2024-2025</v>
      </c>
      <c r="D1564" t="s">
        <v>147</v>
      </c>
      <c r="E1564" t="s">
        <v>113</v>
      </c>
      <c r="F1564" t="str">
        <f t="shared" si="73"/>
        <v>Queensland</v>
      </c>
      <c r="G1564" t="s">
        <v>35</v>
      </c>
      <c r="H1564">
        <v>4215</v>
      </c>
      <c r="I1564" t="s">
        <v>11</v>
      </c>
      <c r="J1564" t="s">
        <v>104</v>
      </c>
      <c r="K1564" t="s">
        <v>152</v>
      </c>
      <c r="L1564" t="s">
        <v>13</v>
      </c>
      <c r="M1564" s="5">
        <v>74.16</v>
      </c>
    </row>
    <row r="1565" spans="1:13" x14ac:dyDescent="0.2">
      <c r="A1565" s="2">
        <v>45294</v>
      </c>
      <c r="B1565" s="3">
        <f t="shared" si="74"/>
        <v>2024</v>
      </c>
      <c r="C1565" t="str">
        <f t="shared" si="72"/>
        <v>2023-2024</v>
      </c>
      <c r="D1565" t="s">
        <v>148</v>
      </c>
      <c r="E1565" t="s">
        <v>138</v>
      </c>
      <c r="F1565" t="str">
        <f t="shared" si="73"/>
        <v>Queensland</v>
      </c>
      <c r="G1565" t="s">
        <v>35</v>
      </c>
      <c r="H1565">
        <v>4558</v>
      </c>
      <c r="I1565" t="s">
        <v>11</v>
      </c>
      <c r="J1565" t="s">
        <v>120</v>
      </c>
      <c r="K1565" t="s">
        <v>157</v>
      </c>
      <c r="L1565" t="s">
        <v>22</v>
      </c>
      <c r="M1565" s="5">
        <v>74.169999999999987</v>
      </c>
    </row>
    <row r="1566" spans="1:13" x14ac:dyDescent="0.2">
      <c r="A1566" s="2">
        <v>45010</v>
      </c>
      <c r="B1566" s="3">
        <f t="shared" si="74"/>
        <v>2023</v>
      </c>
      <c r="C1566" t="str">
        <f t="shared" si="72"/>
        <v>2022-2023</v>
      </c>
      <c r="D1566" t="s">
        <v>147</v>
      </c>
      <c r="E1566" t="s">
        <v>121</v>
      </c>
      <c r="F1566" t="str">
        <f t="shared" si="73"/>
        <v>Queensland</v>
      </c>
      <c r="G1566" t="s">
        <v>35</v>
      </c>
      <c r="H1566">
        <v>4700</v>
      </c>
      <c r="I1566" t="s">
        <v>11</v>
      </c>
      <c r="J1566" t="s">
        <v>51</v>
      </c>
      <c r="K1566" t="s">
        <v>156</v>
      </c>
      <c r="L1566" t="s">
        <v>17</v>
      </c>
      <c r="M1566" s="5">
        <v>74.34</v>
      </c>
    </row>
    <row r="1567" spans="1:13" x14ac:dyDescent="0.2">
      <c r="A1567" s="2">
        <v>45439</v>
      </c>
      <c r="B1567" s="3">
        <f t="shared" si="74"/>
        <v>2024</v>
      </c>
      <c r="C1567" t="str">
        <f t="shared" si="72"/>
        <v>2023-2024</v>
      </c>
      <c r="D1567" t="s">
        <v>148</v>
      </c>
      <c r="E1567" t="s">
        <v>97</v>
      </c>
      <c r="F1567" t="str">
        <f t="shared" si="73"/>
        <v>Tasmania</v>
      </c>
      <c r="G1567" t="s">
        <v>70</v>
      </c>
      <c r="H1567">
        <v>7250</v>
      </c>
      <c r="I1567" t="s">
        <v>11</v>
      </c>
      <c r="J1567" t="s">
        <v>71</v>
      </c>
      <c r="K1567" t="s">
        <v>19</v>
      </c>
      <c r="L1567" t="s">
        <v>23</v>
      </c>
      <c r="M1567" s="5">
        <v>74.5</v>
      </c>
    </row>
    <row r="1568" spans="1:13" x14ac:dyDescent="0.2">
      <c r="A1568" s="2">
        <v>45554</v>
      </c>
      <c r="B1568" s="3">
        <f t="shared" si="74"/>
        <v>2025</v>
      </c>
      <c r="C1568" t="str">
        <f t="shared" si="72"/>
        <v>2024-2025</v>
      </c>
      <c r="D1568" t="s">
        <v>147</v>
      </c>
      <c r="E1568" t="s">
        <v>113</v>
      </c>
      <c r="F1568" t="str">
        <f t="shared" si="73"/>
        <v>Queensland</v>
      </c>
      <c r="G1568" t="s">
        <v>35</v>
      </c>
      <c r="H1568">
        <v>4215</v>
      </c>
      <c r="I1568" t="s">
        <v>11</v>
      </c>
      <c r="J1568" t="s">
        <v>104</v>
      </c>
      <c r="K1568" t="s">
        <v>156</v>
      </c>
      <c r="L1568" t="s">
        <v>17</v>
      </c>
      <c r="M1568" s="5">
        <v>74.75</v>
      </c>
    </row>
    <row r="1569" spans="1:13" x14ac:dyDescent="0.2">
      <c r="A1569" s="2">
        <v>45197</v>
      </c>
      <c r="B1569" s="3">
        <f t="shared" si="74"/>
        <v>2024</v>
      </c>
      <c r="C1569" t="str">
        <f t="shared" si="72"/>
        <v>2023-2024</v>
      </c>
      <c r="D1569" t="s">
        <v>147</v>
      </c>
      <c r="E1569" t="s">
        <v>66</v>
      </c>
      <c r="F1569" t="str">
        <f t="shared" si="73"/>
        <v>South Australia</v>
      </c>
      <c r="G1569" t="s">
        <v>32</v>
      </c>
      <c r="H1569">
        <v>5169</v>
      </c>
      <c r="I1569" t="s">
        <v>11</v>
      </c>
      <c r="J1569" t="s">
        <v>33</v>
      </c>
      <c r="K1569" t="s">
        <v>19</v>
      </c>
      <c r="L1569" t="s">
        <v>23</v>
      </c>
      <c r="M1569" s="5">
        <v>74.789999999999992</v>
      </c>
    </row>
    <row r="1570" spans="1:13" x14ac:dyDescent="0.2">
      <c r="A1570" s="2">
        <v>45549</v>
      </c>
      <c r="B1570" s="3">
        <f t="shared" si="74"/>
        <v>2025</v>
      </c>
      <c r="C1570" t="str">
        <f t="shared" si="72"/>
        <v>2024-2025</v>
      </c>
      <c r="D1570" t="s">
        <v>147</v>
      </c>
      <c r="E1570" t="s">
        <v>135</v>
      </c>
      <c r="F1570" t="str">
        <f t="shared" si="73"/>
        <v>Victoria</v>
      </c>
      <c r="G1570" t="s">
        <v>45</v>
      </c>
      <c r="H1570">
        <v>3550</v>
      </c>
      <c r="I1570" t="s">
        <v>11</v>
      </c>
      <c r="J1570" t="s">
        <v>60</v>
      </c>
      <c r="K1570" t="s">
        <v>156</v>
      </c>
      <c r="L1570" t="s">
        <v>17</v>
      </c>
      <c r="M1570" s="5">
        <v>74.86</v>
      </c>
    </row>
    <row r="1571" spans="1:13" x14ac:dyDescent="0.2">
      <c r="A1571" s="2">
        <v>44948</v>
      </c>
      <c r="B1571" s="3">
        <f t="shared" si="74"/>
        <v>2023</v>
      </c>
      <c r="C1571" t="str">
        <f t="shared" si="72"/>
        <v>2022-2023</v>
      </c>
      <c r="D1571" t="s">
        <v>147</v>
      </c>
      <c r="E1571" t="s">
        <v>126</v>
      </c>
      <c r="F1571" t="str">
        <f t="shared" si="73"/>
        <v>Queensland</v>
      </c>
      <c r="G1571" t="s">
        <v>35</v>
      </c>
      <c r="H1571">
        <v>4551</v>
      </c>
      <c r="I1571" t="s">
        <v>11</v>
      </c>
      <c r="J1571" t="s">
        <v>120</v>
      </c>
      <c r="K1571" t="s">
        <v>149</v>
      </c>
      <c r="L1571" t="s">
        <v>15</v>
      </c>
      <c r="M1571" s="5">
        <v>74.88</v>
      </c>
    </row>
    <row r="1572" spans="1:13" x14ac:dyDescent="0.2">
      <c r="A1572" s="2">
        <v>45239</v>
      </c>
      <c r="B1572" s="3">
        <f t="shared" si="74"/>
        <v>2024</v>
      </c>
      <c r="C1572" t="str">
        <f t="shared" si="72"/>
        <v>2023-2024</v>
      </c>
      <c r="D1572" t="s">
        <v>147</v>
      </c>
      <c r="E1572" t="s">
        <v>136</v>
      </c>
      <c r="F1572" t="str">
        <f t="shared" si="73"/>
        <v>Victoria</v>
      </c>
      <c r="G1572" t="s">
        <v>45</v>
      </c>
      <c r="H1572">
        <v>3175</v>
      </c>
      <c r="I1572" t="s">
        <v>11</v>
      </c>
      <c r="J1572" t="s">
        <v>63</v>
      </c>
      <c r="K1572" t="s">
        <v>154</v>
      </c>
      <c r="L1572" t="s">
        <v>14</v>
      </c>
      <c r="M1572" s="5">
        <v>74.91</v>
      </c>
    </row>
    <row r="1573" spans="1:13" x14ac:dyDescent="0.2">
      <c r="A1573" s="2">
        <v>45514</v>
      </c>
      <c r="B1573" s="3">
        <f t="shared" si="74"/>
        <v>2025</v>
      </c>
      <c r="C1573" t="str">
        <f t="shared" si="72"/>
        <v>2024-2025</v>
      </c>
      <c r="D1573" t="s">
        <v>147</v>
      </c>
      <c r="E1573" t="s">
        <v>103</v>
      </c>
      <c r="F1573" t="str">
        <f t="shared" si="73"/>
        <v>Queensland</v>
      </c>
      <c r="G1573" t="s">
        <v>35</v>
      </c>
      <c r="H1573">
        <v>4509</v>
      </c>
      <c r="I1573" t="s">
        <v>11</v>
      </c>
      <c r="J1573" t="s">
        <v>104</v>
      </c>
      <c r="K1573" t="s">
        <v>154</v>
      </c>
      <c r="L1573" t="s">
        <v>14</v>
      </c>
      <c r="M1573" s="5">
        <v>74.910000000000011</v>
      </c>
    </row>
    <row r="1574" spans="1:13" x14ac:dyDescent="0.2">
      <c r="A1574" s="2">
        <v>45539</v>
      </c>
      <c r="B1574" s="3">
        <f t="shared" si="74"/>
        <v>2025</v>
      </c>
      <c r="C1574" t="str">
        <f t="shared" si="72"/>
        <v>2024-2025</v>
      </c>
      <c r="D1574" t="s">
        <v>147</v>
      </c>
      <c r="E1574" t="s">
        <v>66</v>
      </c>
      <c r="F1574" t="str">
        <f t="shared" si="73"/>
        <v>South Australia</v>
      </c>
      <c r="G1574" t="s">
        <v>32</v>
      </c>
      <c r="H1574">
        <v>5169</v>
      </c>
      <c r="I1574" t="s">
        <v>11</v>
      </c>
      <c r="J1574" t="s">
        <v>33</v>
      </c>
      <c r="K1574" t="s">
        <v>154</v>
      </c>
      <c r="L1574" t="s">
        <v>14</v>
      </c>
      <c r="M1574" s="5">
        <v>74.930000000000007</v>
      </c>
    </row>
    <row r="1575" spans="1:13" x14ac:dyDescent="0.2">
      <c r="A1575" s="2">
        <v>45550</v>
      </c>
      <c r="B1575" s="3">
        <f t="shared" si="74"/>
        <v>2025</v>
      </c>
      <c r="C1575" t="str">
        <f t="shared" si="72"/>
        <v>2024-2025</v>
      </c>
      <c r="D1575" t="s">
        <v>147</v>
      </c>
      <c r="E1575" t="s">
        <v>34</v>
      </c>
      <c r="F1575" t="str">
        <f t="shared" si="73"/>
        <v>Queensland</v>
      </c>
      <c r="G1575" t="s">
        <v>35</v>
      </c>
      <c r="H1575">
        <v>4802</v>
      </c>
      <c r="I1575" t="s">
        <v>11</v>
      </c>
      <c r="J1575" t="s">
        <v>36</v>
      </c>
      <c r="K1575" t="s">
        <v>150</v>
      </c>
      <c r="L1575" t="s">
        <v>18</v>
      </c>
      <c r="M1575" s="5">
        <v>74.95</v>
      </c>
    </row>
    <row r="1576" spans="1:13" x14ac:dyDescent="0.2">
      <c r="A1576" s="2">
        <v>45308</v>
      </c>
      <c r="B1576" s="3">
        <f t="shared" si="74"/>
        <v>2024</v>
      </c>
      <c r="C1576" t="str">
        <f t="shared" si="72"/>
        <v>2023-2024</v>
      </c>
      <c r="D1576" t="s">
        <v>148</v>
      </c>
      <c r="E1576" t="s">
        <v>67</v>
      </c>
      <c r="F1576" t="str">
        <f t="shared" si="73"/>
        <v>New South Wales</v>
      </c>
      <c r="G1576" t="s">
        <v>10</v>
      </c>
      <c r="H1576">
        <v>2478</v>
      </c>
      <c r="I1576" t="s">
        <v>11</v>
      </c>
      <c r="J1576" t="s">
        <v>68</v>
      </c>
      <c r="K1576" t="s">
        <v>152</v>
      </c>
      <c r="L1576" t="s">
        <v>13</v>
      </c>
      <c r="M1576" s="5">
        <v>74.95</v>
      </c>
    </row>
    <row r="1577" spans="1:13" x14ac:dyDescent="0.2">
      <c r="A1577" s="2">
        <v>44953</v>
      </c>
      <c r="B1577" s="3">
        <f t="shared" si="74"/>
        <v>2023</v>
      </c>
      <c r="C1577" t="str">
        <f t="shared" si="72"/>
        <v>2022-2023</v>
      </c>
      <c r="D1577" t="s">
        <v>147</v>
      </c>
      <c r="E1577" t="s">
        <v>73</v>
      </c>
      <c r="F1577" t="str">
        <f t="shared" si="73"/>
        <v>Victoria</v>
      </c>
      <c r="G1577" t="s">
        <v>45</v>
      </c>
      <c r="H1577">
        <v>3136</v>
      </c>
      <c r="I1577" t="s">
        <v>11</v>
      </c>
      <c r="J1577" t="s">
        <v>63</v>
      </c>
      <c r="K1577" t="s">
        <v>154</v>
      </c>
      <c r="L1577" t="s">
        <v>14</v>
      </c>
      <c r="M1577" s="5">
        <v>74.95</v>
      </c>
    </row>
    <row r="1578" spans="1:13" x14ac:dyDescent="0.2">
      <c r="A1578" s="2">
        <v>45344</v>
      </c>
      <c r="B1578" s="3">
        <f t="shared" si="74"/>
        <v>2024</v>
      </c>
      <c r="C1578" t="str">
        <f t="shared" si="72"/>
        <v>2023-2024</v>
      </c>
      <c r="D1578" t="s">
        <v>147</v>
      </c>
      <c r="E1578" t="s">
        <v>39</v>
      </c>
      <c r="F1578" t="str">
        <f t="shared" si="73"/>
        <v>South Australia</v>
      </c>
      <c r="G1578" t="s">
        <v>32</v>
      </c>
      <c r="H1578">
        <v>5343</v>
      </c>
      <c r="I1578" t="s">
        <v>11</v>
      </c>
      <c r="J1578" t="s">
        <v>38</v>
      </c>
      <c r="K1578" t="s">
        <v>19</v>
      </c>
      <c r="L1578" t="s">
        <v>23</v>
      </c>
      <c r="M1578" s="5">
        <v>75.05</v>
      </c>
    </row>
    <row r="1579" spans="1:13" x14ac:dyDescent="0.2">
      <c r="A1579" s="2">
        <v>45060</v>
      </c>
      <c r="B1579" s="3">
        <f t="shared" si="74"/>
        <v>2023</v>
      </c>
      <c r="C1579" t="str">
        <f t="shared" si="72"/>
        <v>2022-2023</v>
      </c>
      <c r="D1579" t="s">
        <v>148</v>
      </c>
      <c r="E1579" t="s">
        <v>119</v>
      </c>
      <c r="F1579" t="str">
        <f t="shared" si="73"/>
        <v>Queensland</v>
      </c>
      <c r="G1579" t="s">
        <v>35</v>
      </c>
      <c r="H1579">
        <v>4570</v>
      </c>
      <c r="I1579" t="s">
        <v>11</v>
      </c>
      <c r="J1579" t="s">
        <v>120</v>
      </c>
      <c r="K1579" t="s">
        <v>150</v>
      </c>
      <c r="L1579" t="s">
        <v>18</v>
      </c>
      <c r="M1579" s="5">
        <v>75.41</v>
      </c>
    </row>
    <row r="1580" spans="1:13" x14ac:dyDescent="0.2">
      <c r="A1580" s="2">
        <v>45149</v>
      </c>
      <c r="B1580" s="3">
        <f t="shared" si="74"/>
        <v>2024</v>
      </c>
      <c r="C1580" t="str">
        <f t="shared" si="72"/>
        <v>2023-2024</v>
      </c>
      <c r="D1580" t="s">
        <v>147</v>
      </c>
      <c r="E1580" t="s">
        <v>146</v>
      </c>
      <c r="F1580" t="str">
        <f t="shared" si="73"/>
        <v>Victoria</v>
      </c>
      <c r="G1580" t="s">
        <v>45</v>
      </c>
      <c r="H1580">
        <v>3353</v>
      </c>
      <c r="I1580" t="s">
        <v>11</v>
      </c>
      <c r="J1580" t="s">
        <v>60</v>
      </c>
      <c r="K1580" t="s">
        <v>153</v>
      </c>
      <c r="L1580" t="s">
        <v>16</v>
      </c>
      <c r="M1580" s="5">
        <v>75.5</v>
      </c>
    </row>
    <row r="1581" spans="1:13" x14ac:dyDescent="0.2">
      <c r="A1581" s="2">
        <v>45404</v>
      </c>
      <c r="B1581" s="3">
        <f t="shared" si="74"/>
        <v>2024</v>
      </c>
      <c r="C1581" t="str">
        <f t="shared" si="72"/>
        <v>2023-2024</v>
      </c>
      <c r="D1581" t="s">
        <v>148</v>
      </c>
      <c r="E1581" t="s">
        <v>93</v>
      </c>
      <c r="F1581" t="str">
        <f t="shared" si="73"/>
        <v>Western Australia</v>
      </c>
      <c r="G1581" t="s">
        <v>48</v>
      </c>
      <c r="H1581">
        <v>6112</v>
      </c>
      <c r="I1581" t="s">
        <v>11</v>
      </c>
      <c r="J1581" t="s">
        <v>94</v>
      </c>
      <c r="K1581" t="s">
        <v>150</v>
      </c>
      <c r="L1581" t="s">
        <v>18</v>
      </c>
      <c r="M1581" s="5">
        <v>75.89</v>
      </c>
    </row>
    <row r="1582" spans="1:13" x14ac:dyDescent="0.2">
      <c r="A1582" s="2">
        <v>45408</v>
      </c>
      <c r="B1582" s="3">
        <f t="shared" si="74"/>
        <v>2024</v>
      </c>
      <c r="C1582" t="str">
        <f t="shared" si="72"/>
        <v>2023-2024</v>
      </c>
      <c r="D1582" t="s">
        <v>147</v>
      </c>
      <c r="E1582" t="s">
        <v>54</v>
      </c>
      <c r="F1582" t="str">
        <f t="shared" si="73"/>
        <v>Victoria</v>
      </c>
      <c r="G1582" t="s">
        <v>45</v>
      </c>
      <c r="H1582">
        <v>3977</v>
      </c>
      <c r="I1582" t="s">
        <v>11</v>
      </c>
      <c r="J1582" t="s">
        <v>55</v>
      </c>
      <c r="K1582" t="s">
        <v>150</v>
      </c>
      <c r="L1582" t="s">
        <v>18</v>
      </c>
      <c r="M1582" s="5">
        <v>75.959999999999994</v>
      </c>
    </row>
    <row r="1583" spans="1:13" x14ac:dyDescent="0.2">
      <c r="A1583" s="2">
        <v>45433</v>
      </c>
      <c r="B1583" s="3">
        <f t="shared" si="74"/>
        <v>2024</v>
      </c>
      <c r="C1583" t="str">
        <f t="shared" si="72"/>
        <v>2023-2024</v>
      </c>
      <c r="D1583" t="s">
        <v>148</v>
      </c>
      <c r="E1583" t="s">
        <v>145</v>
      </c>
      <c r="F1583" t="str">
        <f t="shared" si="73"/>
        <v>New South Wales</v>
      </c>
      <c r="G1583" t="s">
        <v>10</v>
      </c>
      <c r="H1583">
        <v>2101</v>
      </c>
      <c r="I1583" t="s">
        <v>11</v>
      </c>
      <c r="J1583" t="s">
        <v>27</v>
      </c>
      <c r="K1583" t="s">
        <v>149</v>
      </c>
      <c r="L1583" t="s">
        <v>15</v>
      </c>
      <c r="M1583" s="5">
        <v>75.960000000000008</v>
      </c>
    </row>
    <row r="1584" spans="1:13" x14ac:dyDescent="0.2">
      <c r="A1584" s="2">
        <v>45577</v>
      </c>
      <c r="B1584" s="3">
        <f t="shared" si="74"/>
        <v>2025</v>
      </c>
      <c r="C1584" t="str">
        <f t="shared" si="72"/>
        <v>2024-2025</v>
      </c>
      <c r="D1584" t="s">
        <v>148</v>
      </c>
      <c r="E1584" t="s">
        <v>90</v>
      </c>
      <c r="F1584" t="str">
        <f t="shared" si="73"/>
        <v>Victoria</v>
      </c>
      <c r="G1584" t="s">
        <v>45</v>
      </c>
      <c r="H1584">
        <v>3179</v>
      </c>
      <c r="I1584" t="s">
        <v>11</v>
      </c>
      <c r="J1584" t="s">
        <v>63</v>
      </c>
      <c r="K1584" t="s">
        <v>19</v>
      </c>
      <c r="L1584" t="s">
        <v>23</v>
      </c>
      <c r="M1584" s="5">
        <v>76.210000000000008</v>
      </c>
    </row>
    <row r="1585" spans="1:13" x14ac:dyDescent="0.2">
      <c r="A1585" s="2">
        <v>45136</v>
      </c>
      <c r="B1585" s="3">
        <f t="shared" si="74"/>
        <v>2024</v>
      </c>
      <c r="C1585" t="str">
        <f t="shared" si="72"/>
        <v>2023-2024</v>
      </c>
      <c r="D1585" t="s">
        <v>147</v>
      </c>
      <c r="E1585" t="s">
        <v>121</v>
      </c>
      <c r="F1585" t="str">
        <f t="shared" si="73"/>
        <v>Queensland</v>
      </c>
      <c r="G1585" t="s">
        <v>35</v>
      </c>
      <c r="H1585">
        <v>4700</v>
      </c>
      <c r="I1585" t="s">
        <v>11</v>
      </c>
      <c r="J1585" t="s">
        <v>51</v>
      </c>
      <c r="K1585" t="s">
        <v>152</v>
      </c>
      <c r="L1585" t="s">
        <v>13</v>
      </c>
      <c r="M1585" s="5">
        <v>76.66</v>
      </c>
    </row>
    <row r="1586" spans="1:13" x14ac:dyDescent="0.2">
      <c r="A1586" s="2">
        <v>45567</v>
      </c>
      <c r="B1586" s="3">
        <f t="shared" si="74"/>
        <v>2025</v>
      </c>
      <c r="C1586" t="str">
        <f t="shared" si="72"/>
        <v>2024-2025</v>
      </c>
      <c r="D1586" t="s">
        <v>147</v>
      </c>
      <c r="E1586" t="s">
        <v>76</v>
      </c>
      <c r="F1586" t="str">
        <f t="shared" si="73"/>
        <v>Western Australia</v>
      </c>
      <c r="G1586" t="s">
        <v>48</v>
      </c>
      <c r="H1586">
        <v>6450</v>
      </c>
      <c r="I1586" t="s">
        <v>11</v>
      </c>
      <c r="J1586" t="s">
        <v>77</v>
      </c>
      <c r="K1586" t="s">
        <v>156</v>
      </c>
      <c r="L1586" t="s">
        <v>17</v>
      </c>
      <c r="M1586" s="5">
        <v>76.86999999999999</v>
      </c>
    </row>
    <row r="1587" spans="1:13" x14ac:dyDescent="0.2">
      <c r="A1587" s="2">
        <v>45379</v>
      </c>
      <c r="B1587" s="3">
        <f t="shared" si="74"/>
        <v>2024</v>
      </c>
      <c r="C1587" t="str">
        <f t="shared" si="72"/>
        <v>2023-2024</v>
      </c>
      <c r="D1587" t="s">
        <v>148</v>
      </c>
      <c r="E1587" t="s">
        <v>57</v>
      </c>
      <c r="F1587" t="str">
        <f t="shared" si="73"/>
        <v>New South Wales</v>
      </c>
      <c r="G1587" t="s">
        <v>10</v>
      </c>
      <c r="H1587">
        <v>2560</v>
      </c>
      <c r="I1587" t="s">
        <v>11</v>
      </c>
      <c r="J1587" t="s">
        <v>58</v>
      </c>
      <c r="K1587" t="s">
        <v>19</v>
      </c>
      <c r="L1587" t="s">
        <v>23</v>
      </c>
      <c r="M1587" s="5">
        <v>76.88</v>
      </c>
    </row>
    <row r="1588" spans="1:13" x14ac:dyDescent="0.2">
      <c r="A1588" s="2">
        <v>45339</v>
      </c>
      <c r="B1588" s="3">
        <f t="shared" si="74"/>
        <v>2024</v>
      </c>
      <c r="C1588" t="str">
        <f t="shared" si="72"/>
        <v>2023-2024</v>
      </c>
      <c r="D1588" t="s">
        <v>147</v>
      </c>
      <c r="E1588" t="s">
        <v>83</v>
      </c>
      <c r="F1588" t="str">
        <f t="shared" si="73"/>
        <v>New South Wales</v>
      </c>
      <c r="G1588" t="s">
        <v>10</v>
      </c>
      <c r="H1588">
        <v>2750</v>
      </c>
      <c r="I1588" t="s">
        <v>11</v>
      </c>
      <c r="J1588" t="s">
        <v>25</v>
      </c>
      <c r="K1588" t="s">
        <v>152</v>
      </c>
      <c r="L1588" t="s">
        <v>13</v>
      </c>
      <c r="M1588" s="5">
        <v>76.899999999999991</v>
      </c>
    </row>
    <row r="1589" spans="1:13" x14ac:dyDescent="0.2">
      <c r="A1589" s="2">
        <v>44963</v>
      </c>
      <c r="B1589" s="3">
        <f t="shared" si="74"/>
        <v>2023</v>
      </c>
      <c r="C1589" t="str">
        <f t="shared" si="72"/>
        <v>2022-2023</v>
      </c>
      <c r="D1589" t="s">
        <v>148</v>
      </c>
      <c r="E1589" t="s">
        <v>141</v>
      </c>
      <c r="F1589" t="str">
        <f t="shared" si="73"/>
        <v>Western Australia</v>
      </c>
      <c r="G1589" t="s">
        <v>48</v>
      </c>
      <c r="H1589">
        <v>6052</v>
      </c>
      <c r="I1589" t="s">
        <v>11</v>
      </c>
      <c r="J1589" t="s">
        <v>49</v>
      </c>
      <c r="K1589" t="s">
        <v>154</v>
      </c>
      <c r="L1589" t="s">
        <v>14</v>
      </c>
      <c r="M1589" s="5">
        <v>76.92</v>
      </c>
    </row>
    <row r="1590" spans="1:13" x14ac:dyDescent="0.2">
      <c r="A1590" s="2">
        <v>45072</v>
      </c>
      <c r="B1590" s="3">
        <f t="shared" si="74"/>
        <v>2023</v>
      </c>
      <c r="C1590" t="str">
        <f t="shared" si="72"/>
        <v>2022-2023</v>
      </c>
      <c r="D1590" t="s">
        <v>148</v>
      </c>
      <c r="E1590" t="s">
        <v>145</v>
      </c>
      <c r="F1590" t="str">
        <f t="shared" si="73"/>
        <v>New South Wales</v>
      </c>
      <c r="G1590" t="s">
        <v>10</v>
      </c>
      <c r="H1590">
        <v>2101</v>
      </c>
      <c r="I1590" t="s">
        <v>11</v>
      </c>
      <c r="J1590" t="s">
        <v>27</v>
      </c>
      <c r="K1590" t="s">
        <v>151</v>
      </c>
      <c r="L1590" t="s">
        <v>21</v>
      </c>
      <c r="M1590" s="5">
        <v>76.95</v>
      </c>
    </row>
    <row r="1591" spans="1:13" x14ac:dyDescent="0.2">
      <c r="A1591" s="2">
        <v>45240</v>
      </c>
      <c r="B1591" s="3">
        <f t="shared" si="74"/>
        <v>2024</v>
      </c>
      <c r="C1591" t="str">
        <f t="shared" si="72"/>
        <v>2023-2024</v>
      </c>
      <c r="D1591" t="s">
        <v>147</v>
      </c>
      <c r="E1591" t="s">
        <v>76</v>
      </c>
      <c r="F1591" t="str">
        <f t="shared" si="73"/>
        <v>Western Australia</v>
      </c>
      <c r="G1591" t="s">
        <v>48</v>
      </c>
      <c r="H1591">
        <v>6450</v>
      </c>
      <c r="I1591" t="s">
        <v>11</v>
      </c>
      <c r="J1591" t="s">
        <v>77</v>
      </c>
      <c r="K1591" t="s">
        <v>154</v>
      </c>
      <c r="L1591" t="s">
        <v>14</v>
      </c>
      <c r="M1591" s="5">
        <v>77</v>
      </c>
    </row>
    <row r="1592" spans="1:13" x14ac:dyDescent="0.2">
      <c r="A1592" s="2">
        <v>45521</v>
      </c>
      <c r="B1592" s="3">
        <f t="shared" si="74"/>
        <v>2025</v>
      </c>
      <c r="C1592" t="str">
        <f t="shared" si="72"/>
        <v>2024-2025</v>
      </c>
      <c r="D1592" t="s">
        <v>147</v>
      </c>
      <c r="E1592" t="s">
        <v>126</v>
      </c>
      <c r="F1592" t="str">
        <f t="shared" si="73"/>
        <v>Queensland</v>
      </c>
      <c r="G1592" t="s">
        <v>35</v>
      </c>
      <c r="H1592">
        <v>4551</v>
      </c>
      <c r="I1592" t="s">
        <v>11</v>
      </c>
      <c r="J1592" t="s">
        <v>120</v>
      </c>
      <c r="K1592" t="s">
        <v>154</v>
      </c>
      <c r="L1592" t="s">
        <v>14</v>
      </c>
      <c r="M1592" s="5">
        <v>77.12</v>
      </c>
    </row>
    <row r="1593" spans="1:13" x14ac:dyDescent="0.2">
      <c r="A1593" s="2">
        <v>45436</v>
      </c>
      <c r="B1593" s="3">
        <f t="shared" si="74"/>
        <v>2024</v>
      </c>
      <c r="C1593" t="str">
        <f t="shared" si="72"/>
        <v>2023-2024</v>
      </c>
      <c r="D1593" t="s">
        <v>148</v>
      </c>
      <c r="E1593" t="s">
        <v>90</v>
      </c>
      <c r="F1593" t="str">
        <f t="shared" si="73"/>
        <v>Victoria</v>
      </c>
      <c r="G1593" t="s">
        <v>45</v>
      </c>
      <c r="H1593">
        <v>3179</v>
      </c>
      <c r="I1593" t="s">
        <v>11</v>
      </c>
      <c r="J1593" t="s">
        <v>63</v>
      </c>
      <c r="K1593" t="s">
        <v>156</v>
      </c>
      <c r="L1593" t="s">
        <v>17</v>
      </c>
      <c r="M1593" s="5">
        <v>77.14</v>
      </c>
    </row>
    <row r="1594" spans="1:13" x14ac:dyDescent="0.2">
      <c r="A1594" s="2">
        <v>45266</v>
      </c>
      <c r="B1594" s="3">
        <f t="shared" si="74"/>
        <v>2024</v>
      </c>
      <c r="C1594" t="str">
        <f t="shared" si="72"/>
        <v>2023-2024</v>
      </c>
      <c r="D1594" t="s">
        <v>147</v>
      </c>
      <c r="E1594" t="s">
        <v>82</v>
      </c>
      <c r="F1594" t="str">
        <f t="shared" si="73"/>
        <v>Queensland</v>
      </c>
      <c r="G1594" t="s">
        <v>35</v>
      </c>
      <c r="H1594">
        <v>4012</v>
      </c>
      <c r="I1594" t="s">
        <v>11</v>
      </c>
      <c r="J1594" t="s">
        <v>43</v>
      </c>
      <c r="K1594" t="s">
        <v>156</v>
      </c>
      <c r="L1594" t="s">
        <v>17</v>
      </c>
      <c r="M1594" s="5">
        <v>77.350000000000009</v>
      </c>
    </row>
    <row r="1595" spans="1:13" x14ac:dyDescent="0.2">
      <c r="A1595" s="2">
        <v>45548</v>
      </c>
      <c r="B1595" s="3">
        <f t="shared" si="74"/>
        <v>2025</v>
      </c>
      <c r="C1595" t="str">
        <f t="shared" si="72"/>
        <v>2024-2025</v>
      </c>
      <c r="D1595" t="s">
        <v>147</v>
      </c>
      <c r="E1595" t="s">
        <v>109</v>
      </c>
      <c r="F1595" t="str">
        <f t="shared" si="73"/>
        <v>New South Wales</v>
      </c>
      <c r="G1595" t="s">
        <v>10</v>
      </c>
      <c r="H1595">
        <v>2480</v>
      </c>
      <c r="I1595" t="s">
        <v>11</v>
      </c>
      <c r="J1595" t="s">
        <v>68</v>
      </c>
      <c r="K1595" t="s">
        <v>19</v>
      </c>
      <c r="L1595" t="s">
        <v>23</v>
      </c>
      <c r="M1595" s="5">
        <v>77.87</v>
      </c>
    </row>
    <row r="1596" spans="1:13" x14ac:dyDescent="0.2">
      <c r="A1596" s="2">
        <v>45283</v>
      </c>
      <c r="B1596" s="3">
        <f t="shared" si="74"/>
        <v>2024</v>
      </c>
      <c r="C1596" t="str">
        <f t="shared" si="72"/>
        <v>2023-2024</v>
      </c>
      <c r="D1596" t="s">
        <v>148</v>
      </c>
      <c r="E1596" t="s">
        <v>87</v>
      </c>
      <c r="F1596" t="str">
        <f t="shared" si="73"/>
        <v>New South Wales</v>
      </c>
      <c r="G1596" t="s">
        <v>10</v>
      </c>
      <c r="H1596">
        <v>2790</v>
      </c>
      <c r="I1596" t="s">
        <v>11</v>
      </c>
      <c r="J1596" t="s">
        <v>25</v>
      </c>
      <c r="K1596" t="s">
        <v>19</v>
      </c>
      <c r="L1596" t="s">
        <v>23</v>
      </c>
      <c r="M1596" s="5">
        <v>77.87</v>
      </c>
    </row>
    <row r="1597" spans="1:13" x14ac:dyDescent="0.2">
      <c r="A1597" s="2">
        <v>45467</v>
      </c>
      <c r="B1597" s="3">
        <f t="shared" si="74"/>
        <v>2024</v>
      </c>
      <c r="C1597" t="str">
        <f t="shared" si="72"/>
        <v>2023-2024</v>
      </c>
      <c r="D1597" t="s">
        <v>148</v>
      </c>
      <c r="E1597" t="s">
        <v>130</v>
      </c>
      <c r="F1597" t="str">
        <f t="shared" si="73"/>
        <v>South Australia</v>
      </c>
      <c r="G1597" t="s">
        <v>32</v>
      </c>
      <c r="H1597">
        <v>5290</v>
      </c>
      <c r="I1597" t="s">
        <v>11</v>
      </c>
      <c r="J1597" t="s">
        <v>38</v>
      </c>
      <c r="K1597" t="s">
        <v>151</v>
      </c>
      <c r="L1597" t="s">
        <v>21</v>
      </c>
      <c r="M1597" s="5">
        <v>77.87</v>
      </c>
    </row>
    <row r="1598" spans="1:13" x14ac:dyDescent="0.2">
      <c r="A1598" s="2">
        <v>45379</v>
      </c>
      <c r="B1598" s="3">
        <f t="shared" si="74"/>
        <v>2024</v>
      </c>
      <c r="C1598" t="str">
        <f t="shared" si="72"/>
        <v>2023-2024</v>
      </c>
      <c r="D1598" t="s">
        <v>148</v>
      </c>
      <c r="E1598" t="s">
        <v>101</v>
      </c>
      <c r="F1598" t="str">
        <f t="shared" si="73"/>
        <v>Victoria</v>
      </c>
      <c r="G1598" t="s">
        <v>45</v>
      </c>
      <c r="H1598">
        <v>3131</v>
      </c>
      <c r="I1598" t="s">
        <v>11</v>
      </c>
      <c r="J1598" t="s">
        <v>63</v>
      </c>
      <c r="K1598" t="s">
        <v>153</v>
      </c>
      <c r="L1598" t="s">
        <v>16</v>
      </c>
      <c r="M1598" s="5">
        <v>77.87</v>
      </c>
    </row>
    <row r="1599" spans="1:13" x14ac:dyDescent="0.2">
      <c r="A1599" s="2">
        <v>45151</v>
      </c>
      <c r="B1599" s="3">
        <f t="shared" si="74"/>
        <v>2024</v>
      </c>
      <c r="C1599" t="str">
        <f t="shared" si="72"/>
        <v>2023-2024</v>
      </c>
      <c r="D1599" t="s">
        <v>148</v>
      </c>
      <c r="E1599" t="s">
        <v>122</v>
      </c>
      <c r="F1599" t="str">
        <f t="shared" si="73"/>
        <v>New South Wales</v>
      </c>
      <c r="G1599" t="s">
        <v>10</v>
      </c>
      <c r="H1599">
        <v>2650</v>
      </c>
      <c r="I1599" t="s">
        <v>11</v>
      </c>
      <c r="J1599" t="s">
        <v>25</v>
      </c>
      <c r="K1599" t="s">
        <v>153</v>
      </c>
      <c r="L1599" t="s">
        <v>16</v>
      </c>
      <c r="M1599" s="5">
        <v>77.87</v>
      </c>
    </row>
    <row r="1600" spans="1:13" x14ac:dyDescent="0.2">
      <c r="A1600" s="2">
        <v>45388</v>
      </c>
      <c r="B1600" s="3">
        <f t="shared" si="74"/>
        <v>2024</v>
      </c>
      <c r="C1600" t="str">
        <f t="shared" si="72"/>
        <v>2023-2024</v>
      </c>
      <c r="D1600" t="s">
        <v>147</v>
      </c>
      <c r="E1600" t="s">
        <v>62</v>
      </c>
      <c r="F1600" t="str">
        <f t="shared" si="73"/>
        <v>Victoria</v>
      </c>
      <c r="G1600" t="s">
        <v>45</v>
      </c>
      <c r="H1600">
        <v>3134</v>
      </c>
      <c r="I1600" t="s">
        <v>11</v>
      </c>
      <c r="J1600" t="s">
        <v>63</v>
      </c>
      <c r="K1600" t="s">
        <v>154</v>
      </c>
      <c r="L1600" t="s">
        <v>14</v>
      </c>
      <c r="M1600" s="5">
        <v>77.92</v>
      </c>
    </row>
    <row r="1601" spans="1:13" x14ac:dyDescent="0.2">
      <c r="A1601" s="2">
        <v>45167</v>
      </c>
      <c r="B1601" s="3">
        <f t="shared" si="74"/>
        <v>2024</v>
      </c>
      <c r="C1601" t="str">
        <f t="shared" si="72"/>
        <v>2023-2024</v>
      </c>
      <c r="D1601" t="s">
        <v>147</v>
      </c>
      <c r="E1601" t="s">
        <v>39</v>
      </c>
      <c r="F1601" t="str">
        <f t="shared" si="73"/>
        <v>South Australia</v>
      </c>
      <c r="G1601" t="s">
        <v>32</v>
      </c>
      <c r="H1601">
        <v>5343</v>
      </c>
      <c r="I1601" t="s">
        <v>11</v>
      </c>
      <c r="J1601" t="s">
        <v>38</v>
      </c>
      <c r="K1601" t="s">
        <v>153</v>
      </c>
      <c r="L1601" t="s">
        <v>16</v>
      </c>
      <c r="M1601" s="5">
        <v>77.94</v>
      </c>
    </row>
    <row r="1602" spans="1:13" x14ac:dyDescent="0.2">
      <c r="A1602" s="2">
        <v>45303</v>
      </c>
      <c r="B1602" s="3">
        <f t="shared" si="74"/>
        <v>2024</v>
      </c>
      <c r="C1602" t="str">
        <f t="shared" ref="C1602:C1665" si="75">IF(MONTH(A1602) &gt;= 7, YEAR(A1602) &amp; "-" &amp; YEAR(A1602) + 1, YEAR(A1602) - 1 &amp; "-" &amp; YEAR(A1602))</f>
        <v>2023-2024</v>
      </c>
      <c r="D1602" t="s">
        <v>148</v>
      </c>
      <c r="E1602" t="s">
        <v>57</v>
      </c>
      <c r="F1602" t="str">
        <f t="shared" ref="F1602:F1665" si="76">IF(G1602="WA","Western Australia",
IF(G1602="NSW","New South Wales",
IF(G1602="QLD","Queensland",
IF(G1602="VIC","Victoria",
IF(G1602="TAS","Tasmania",
IF(G1602="SA","South Australia",
IF(G1602="NT","Northern Territory",
IF(G1602="ACT","Australian Capital Territory",G1602))))))))</f>
        <v>New South Wales</v>
      </c>
      <c r="G1602" t="s">
        <v>10</v>
      </c>
      <c r="H1602">
        <v>2560</v>
      </c>
      <c r="I1602" t="s">
        <v>11</v>
      </c>
      <c r="J1602" t="s">
        <v>58</v>
      </c>
      <c r="K1602" t="s">
        <v>151</v>
      </c>
      <c r="L1602" t="s">
        <v>21</v>
      </c>
      <c r="M1602" s="5">
        <v>77.94</v>
      </c>
    </row>
    <row r="1603" spans="1:13" x14ac:dyDescent="0.2">
      <c r="A1603" s="2">
        <v>45490</v>
      </c>
      <c r="B1603" s="3">
        <f t="shared" ref="B1603:B1666" si="77">IF(MONTH(A1603)&gt;=7,YEAR(A1603)+1,YEAR(A1603))</f>
        <v>2025</v>
      </c>
      <c r="C1603" t="str">
        <f t="shared" si="75"/>
        <v>2024-2025</v>
      </c>
      <c r="D1603" t="s">
        <v>148</v>
      </c>
      <c r="E1603" t="s">
        <v>143</v>
      </c>
      <c r="F1603" t="str">
        <f t="shared" si="76"/>
        <v>New South Wales</v>
      </c>
      <c r="G1603" t="s">
        <v>10</v>
      </c>
      <c r="H1603">
        <v>2154</v>
      </c>
      <c r="I1603" t="s">
        <v>11</v>
      </c>
      <c r="J1603" t="s">
        <v>27</v>
      </c>
      <c r="K1603" t="s">
        <v>151</v>
      </c>
      <c r="L1603" t="s">
        <v>21</v>
      </c>
      <c r="M1603" s="5">
        <v>77.94</v>
      </c>
    </row>
    <row r="1604" spans="1:13" x14ac:dyDescent="0.2">
      <c r="A1604" s="2">
        <v>45371</v>
      </c>
      <c r="B1604" s="3">
        <f t="shared" si="77"/>
        <v>2024</v>
      </c>
      <c r="C1604" t="str">
        <f t="shared" si="75"/>
        <v>2023-2024</v>
      </c>
      <c r="D1604" t="s">
        <v>147</v>
      </c>
      <c r="E1604" t="s">
        <v>129</v>
      </c>
      <c r="F1604" t="str">
        <f t="shared" si="76"/>
        <v>Tasmania</v>
      </c>
      <c r="G1604" t="s">
        <v>70</v>
      </c>
      <c r="H1604">
        <v>7010</v>
      </c>
      <c r="I1604" t="s">
        <v>11</v>
      </c>
      <c r="J1604" t="s">
        <v>71</v>
      </c>
      <c r="K1604" t="s">
        <v>153</v>
      </c>
      <c r="L1604" t="s">
        <v>16</v>
      </c>
      <c r="M1604" s="5">
        <v>77.94</v>
      </c>
    </row>
    <row r="1605" spans="1:13" x14ac:dyDescent="0.2">
      <c r="A1605" s="2">
        <v>45200</v>
      </c>
      <c r="B1605" s="3">
        <f t="shared" si="77"/>
        <v>2024</v>
      </c>
      <c r="C1605" t="str">
        <f t="shared" si="75"/>
        <v>2023-2024</v>
      </c>
      <c r="D1605" t="s">
        <v>148</v>
      </c>
      <c r="E1605" t="s">
        <v>89</v>
      </c>
      <c r="F1605" t="str">
        <f t="shared" si="76"/>
        <v>Queensland</v>
      </c>
      <c r="G1605" t="s">
        <v>35</v>
      </c>
      <c r="H1605">
        <v>4655</v>
      </c>
      <c r="I1605" t="s">
        <v>11</v>
      </c>
      <c r="J1605" t="s">
        <v>51</v>
      </c>
      <c r="K1605" t="s">
        <v>153</v>
      </c>
      <c r="L1605" t="s">
        <v>16</v>
      </c>
      <c r="M1605" s="5">
        <v>77.94</v>
      </c>
    </row>
    <row r="1606" spans="1:13" x14ac:dyDescent="0.2">
      <c r="A1606" s="2">
        <v>45179</v>
      </c>
      <c r="B1606" s="3">
        <f t="shared" si="77"/>
        <v>2024</v>
      </c>
      <c r="C1606" t="str">
        <f t="shared" si="75"/>
        <v>2023-2024</v>
      </c>
      <c r="D1606" t="s">
        <v>148</v>
      </c>
      <c r="E1606" t="s">
        <v>98</v>
      </c>
      <c r="F1606" t="str">
        <f t="shared" si="76"/>
        <v>Victoria</v>
      </c>
      <c r="G1606" t="s">
        <v>45</v>
      </c>
      <c r="H1606">
        <v>3429</v>
      </c>
      <c r="I1606" t="s">
        <v>11</v>
      </c>
      <c r="J1606" t="s">
        <v>60</v>
      </c>
      <c r="K1606" t="s">
        <v>154</v>
      </c>
      <c r="L1606" t="s">
        <v>14</v>
      </c>
      <c r="M1606" s="5">
        <v>77.94</v>
      </c>
    </row>
    <row r="1607" spans="1:13" x14ac:dyDescent="0.2">
      <c r="A1607" s="2">
        <v>45469</v>
      </c>
      <c r="B1607" s="3">
        <f t="shared" si="77"/>
        <v>2024</v>
      </c>
      <c r="C1607" t="str">
        <f t="shared" si="75"/>
        <v>2023-2024</v>
      </c>
      <c r="D1607" t="s">
        <v>147</v>
      </c>
      <c r="E1607" t="s">
        <v>82</v>
      </c>
      <c r="F1607" t="str">
        <f t="shared" si="76"/>
        <v>Queensland</v>
      </c>
      <c r="G1607" t="s">
        <v>35</v>
      </c>
      <c r="H1607">
        <v>4012</v>
      </c>
      <c r="I1607" t="s">
        <v>11</v>
      </c>
      <c r="J1607" t="s">
        <v>43</v>
      </c>
      <c r="K1607" t="s">
        <v>153</v>
      </c>
      <c r="L1607" t="s">
        <v>16</v>
      </c>
      <c r="M1607" s="5">
        <v>77.94</v>
      </c>
    </row>
    <row r="1608" spans="1:13" x14ac:dyDescent="0.2">
      <c r="A1608" s="2">
        <v>45056</v>
      </c>
      <c r="B1608" s="3">
        <f t="shared" si="77"/>
        <v>2023</v>
      </c>
      <c r="C1608" t="str">
        <f t="shared" si="75"/>
        <v>2022-2023</v>
      </c>
      <c r="D1608" t="s">
        <v>147</v>
      </c>
      <c r="E1608" t="s">
        <v>91</v>
      </c>
      <c r="F1608" t="str">
        <f t="shared" si="76"/>
        <v>Victoria</v>
      </c>
      <c r="G1608" t="s">
        <v>45</v>
      </c>
      <c r="H1608">
        <v>3690</v>
      </c>
      <c r="I1608" t="s">
        <v>11</v>
      </c>
      <c r="J1608" t="s">
        <v>55</v>
      </c>
      <c r="K1608" t="s">
        <v>153</v>
      </c>
      <c r="L1608" t="s">
        <v>16</v>
      </c>
      <c r="M1608" s="5">
        <v>77.94</v>
      </c>
    </row>
    <row r="1609" spans="1:13" x14ac:dyDescent="0.2">
      <c r="A1609" s="2">
        <v>45009</v>
      </c>
      <c r="B1609" s="3">
        <f t="shared" si="77"/>
        <v>2023</v>
      </c>
      <c r="C1609" t="str">
        <f t="shared" si="75"/>
        <v>2022-2023</v>
      </c>
      <c r="D1609" t="s">
        <v>147</v>
      </c>
      <c r="E1609" t="s">
        <v>135</v>
      </c>
      <c r="F1609" t="str">
        <f t="shared" si="76"/>
        <v>Victoria</v>
      </c>
      <c r="G1609" t="s">
        <v>45</v>
      </c>
      <c r="H1609">
        <v>3550</v>
      </c>
      <c r="I1609" t="s">
        <v>11</v>
      </c>
      <c r="J1609" t="s">
        <v>60</v>
      </c>
      <c r="K1609" t="s">
        <v>152</v>
      </c>
      <c r="L1609" t="s">
        <v>13</v>
      </c>
      <c r="M1609" s="5">
        <v>78.62</v>
      </c>
    </row>
    <row r="1610" spans="1:13" x14ac:dyDescent="0.2">
      <c r="A1610" s="2">
        <v>45537</v>
      </c>
      <c r="B1610" s="3">
        <f t="shared" si="77"/>
        <v>2025</v>
      </c>
      <c r="C1610" t="str">
        <f t="shared" si="75"/>
        <v>2024-2025</v>
      </c>
      <c r="D1610" t="s">
        <v>148</v>
      </c>
      <c r="E1610" t="s">
        <v>134</v>
      </c>
      <c r="F1610" t="str">
        <f t="shared" si="76"/>
        <v>Queensland</v>
      </c>
      <c r="G1610" t="s">
        <v>35</v>
      </c>
      <c r="H1610">
        <v>4825</v>
      </c>
      <c r="I1610" t="s">
        <v>11</v>
      </c>
      <c r="J1610" t="s">
        <v>36</v>
      </c>
      <c r="K1610" t="s">
        <v>149</v>
      </c>
      <c r="L1610" t="s">
        <v>15</v>
      </c>
      <c r="M1610" s="5">
        <v>78.89</v>
      </c>
    </row>
    <row r="1611" spans="1:13" x14ac:dyDescent="0.2">
      <c r="A1611" s="2">
        <v>45248</v>
      </c>
      <c r="B1611" s="3">
        <f t="shared" si="77"/>
        <v>2024</v>
      </c>
      <c r="C1611" t="str">
        <f t="shared" si="75"/>
        <v>2023-2024</v>
      </c>
      <c r="D1611" t="s">
        <v>147</v>
      </c>
      <c r="E1611" t="s">
        <v>134</v>
      </c>
      <c r="F1611" t="str">
        <f t="shared" si="76"/>
        <v>Queensland</v>
      </c>
      <c r="G1611" t="s">
        <v>35</v>
      </c>
      <c r="H1611">
        <v>4825</v>
      </c>
      <c r="I1611" t="s">
        <v>11</v>
      </c>
      <c r="J1611" t="s">
        <v>36</v>
      </c>
      <c r="K1611" t="s">
        <v>154</v>
      </c>
      <c r="L1611" t="s">
        <v>14</v>
      </c>
      <c r="M1611" s="5">
        <v>78.97</v>
      </c>
    </row>
    <row r="1612" spans="1:13" x14ac:dyDescent="0.2">
      <c r="A1612" s="2">
        <v>45328</v>
      </c>
      <c r="B1612" s="3">
        <f t="shared" si="77"/>
        <v>2024</v>
      </c>
      <c r="C1612" t="str">
        <f t="shared" si="75"/>
        <v>2023-2024</v>
      </c>
      <c r="D1612" t="s">
        <v>148</v>
      </c>
      <c r="E1612" t="s">
        <v>75</v>
      </c>
      <c r="F1612" t="str">
        <f t="shared" si="76"/>
        <v>Victoria</v>
      </c>
      <c r="G1612" t="s">
        <v>45</v>
      </c>
      <c r="H1612">
        <v>3630</v>
      </c>
      <c r="I1612" t="s">
        <v>11</v>
      </c>
      <c r="J1612" t="s">
        <v>55</v>
      </c>
      <c r="K1612" t="s">
        <v>154</v>
      </c>
      <c r="L1612" t="s">
        <v>14</v>
      </c>
      <c r="M1612" s="5">
        <v>78.97</v>
      </c>
    </row>
    <row r="1613" spans="1:13" x14ac:dyDescent="0.2">
      <c r="A1613" s="2">
        <v>45516</v>
      </c>
      <c r="B1613" s="3">
        <f t="shared" si="77"/>
        <v>2025</v>
      </c>
      <c r="C1613" t="str">
        <f t="shared" si="75"/>
        <v>2024-2025</v>
      </c>
      <c r="D1613" t="s">
        <v>147</v>
      </c>
      <c r="E1613" t="s">
        <v>107</v>
      </c>
      <c r="F1613" t="str">
        <f t="shared" si="76"/>
        <v>Queensland</v>
      </c>
      <c r="G1613" t="s">
        <v>35</v>
      </c>
      <c r="H1613">
        <v>4220</v>
      </c>
      <c r="I1613" t="s">
        <v>11</v>
      </c>
      <c r="J1613" t="s">
        <v>104</v>
      </c>
      <c r="K1613" t="s">
        <v>153</v>
      </c>
      <c r="L1613" t="s">
        <v>16</v>
      </c>
      <c r="M1613" s="5">
        <v>79</v>
      </c>
    </row>
    <row r="1614" spans="1:13" x14ac:dyDescent="0.2">
      <c r="A1614" s="2">
        <v>45546</v>
      </c>
      <c r="B1614" s="3">
        <f t="shared" si="77"/>
        <v>2025</v>
      </c>
      <c r="C1614" t="str">
        <f t="shared" si="75"/>
        <v>2024-2025</v>
      </c>
      <c r="D1614" t="s">
        <v>147</v>
      </c>
      <c r="E1614" t="s">
        <v>96</v>
      </c>
      <c r="F1614" t="str">
        <f t="shared" si="76"/>
        <v>Western Australia</v>
      </c>
      <c r="G1614" t="s">
        <v>48</v>
      </c>
      <c r="H1614">
        <v>6330</v>
      </c>
      <c r="I1614" t="s">
        <v>11</v>
      </c>
      <c r="J1614" t="s">
        <v>94</v>
      </c>
      <c r="K1614" t="s">
        <v>149</v>
      </c>
      <c r="L1614" t="s">
        <v>15</v>
      </c>
      <c r="M1614" s="5">
        <v>79.099999999999994</v>
      </c>
    </row>
    <row r="1615" spans="1:13" x14ac:dyDescent="0.2">
      <c r="A1615" s="2">
        <v>45022</v>
      </c>
      <c r="B1615" s="3">
        <f t="shared" si="77"/>
        <v>2023</v>
      </c>
      <c r="C1615" t="str">
        <f t="shared" si="75"/>
        <v>2022-2023</v>
      </c>
      <c r="D1615" t="s">
        <v>148</v>
      </c>
      <c r="E1615" t="s">
        <v>90</v>
      </c>
      <c r="F1615" t="str">
        <f t="shared" si="76"/>
        <v>Victoria</v>
      </c>
      <c r="G1615" t="s">
        <v>45</v>
      </c>
      <c r="H1615">
        <v>3179</v>
      </c>
      <c r="I1615" t="s">
        <v>11</v>
      </c>
      <c r="J1615" t="s">
        <v>63</v>
      </c>
      <c r="K1615" t="s">
        <v>153</v>
      </c>
      <c r="L1615" t="s">
        <v>16</v>
      </c>
      <c r="M1615" s="5">
        <v>79.289999999999992</v>
      </c>
    </row>
    <row r="1616" spans="1:13" x14ac:dyDescent="0.2">
      <c r="A1616" s="2">
        <v>44952</v>
      </c>
      <c r="B1616" s="3">
        <f t="shared" si="77"/>
        <v>2023</v>
      </c>
      <c r="C1616" t="str">
        <f t="shared" si="75"/>
        <v>2022-2023</v>
      </c>
      <c r="D1616" t="s">
        <v>148</v>
      </c>
      <c r="E1616" t="s">
        <v>102</v>
      </c>
      <c r="F1616" t="str">
        <f t="shared" si="76"/>
        <v>Queensland</v>
      </c>
      <c r="G1616" t="s">
        <v>35</v>
      </c>
      <c r="H1616">
        <v>4870</v>
      </c>
      <c r="I1616" t="s">
        <v>11</v>
      </c>
      <c r="J1616" t="s">
        <v>36</v>
      </c>
      <c r="K1616" t="s">
        <v>156</v>
      </c>
      <c r="L1616" t="s">
        <v>17</v>
      </c>
      <c r="M1616" s="5">
        <v>79.62</v>
      </c>
    </row>
    <row r="1617" spans="1:13" x14ac:dyDescent="0.2">
      <c r="A1617" s="2">
        <v>44977</v>
      </c>
      <c r="B1617" s="3">
        <f t="shared" si="77"/>
        <v>2023</v>
      </c>
      <c r="C1617" t="str">
        <f t="shared" si="75"/>
        <v>2022-2023</v>
      </c>
      <c r="D1617" t="s">
        <v>147</v>
      </c>
      <c r="E1617" t="s">
        <v>146</v>
      </c>
      <c r="F1617" t="str">
        <f t="shared" si="76"/>
        <v>Victoria</v>
      </c>
      <c r="G1617" t="s">
        <v>45</v>
      </c>
      <c r="H1617">
        <v>3353</v>
      </c>
      <c r="I1617" t="s">
        <v>11</v>
      </c>
      <c r="J1617" t="s">
        <v>60</v>
      </c>
      <c r="K1617" t="s">
        <v>156</v>
      </c>
      <c r="L1617" t="s">
        <v>17</v>
      </c>
      <c r="M1617" s="5">
        <v>79.72</v>
      </c>
    </row>
    <row r="1618" spans="1:13" x14ac:dyDescent="0.2">
      <c r="A1618" s="2">
        <v>45219</v>
      </c>
      <c r="B1618" s="3">
        <f t="shared" si="77"/>
        <v>2024</v>
      </c>
      <c r="C1618" t="str">
        <f t="shared" si="75"/>
        <v>2023-2024</v>
      </c>
      <c r="D1618" t="s">
        <v>148</v>
      </c>
      <c r="E1618" t="s">
        <v>132</v>
      </c>
      <c r="F1618" t="str">
        <f t="shared" si="76"/>
        <v>New South Wales</v>
      </c>
      <c r="G1618" t="s">
        <v>10</v>
      </c>
      <c r="H1618">
        <v>2800</v>
      </c>
      <c r="I1618" t="s">
        <v>11</v>
      </c>
      <c r="J1618" t="s">
        <v>25</v>
      </c>
      <c r="K1618" t="s">
        <v>150</v>
      </c>
      <c r="L1618" t="s">
        <v>18</v>
      </c>
      <c r="M1618" s="5">
        <v>79.900000000000006</v>
      </c>
    </row>
    <row r="1619" spans="1:13" x14ac:dyDescent="0.2">
      <c r="A1619" s="2">
        <v>45461</v>
      </c>
      <c r="B1619" s="3">
        <f t="shared" si="77"/>
        <v>2024</v>
      </c>
      <c r="C1619" t="str">
        <f t="shared" si="75"/>
        <v>2023-2024</v>
      </c>
      <c r="D1619" t="s">
        <v>148</v>
      </c>
      <c r="E1619" t="s">
        <v>110</v>
      </c>
      <c r="F1619" t="str">
        <f t="shared" si="76"/>
        <v>Queensland</v>
      </c>
      <c r="G1619" t="s">
        <v>35</v>
      </c>
      <c r="H1619">
        <v>4680</v>
      </c>
      <c r="I1619" t="s">
        <v>11</v>
      </c>
      <c r="J1619" t="s">
        <v>51</v>
      </c>
      <c r="K1619" t="s">
        <v>152</v>
      </c>
      <c r="L1619" t="s">
        <v>13</v>
      </c>
      <c r="M1619" s="5">
        <v>79.910000000000011</v>
      </c>
    </row>
    <row r="1620" spans="1:13" x14ac:dyDescent="0.2">
      <c r="A1620" s="2">
        <v>45225</v>
      </c>
      <c r="B1620" s="3">
        <f t="shared" si="77"/>
        <v>2024</v>
      </c>
      <c r="C1620" t="str">
        <f t="shared" si="75"/>
        <v>2023-2024</v>
      </c>
      <c r="D1620" t="s">
        <v>148</v>
      </c>
      <c r="E1620" t="s">
        <v>107</v>
      </c>
      <c r="F1620" t="str">
        <f t="shared" si="76"/>
        <v>Queensland</v>
      </c>
      <c r="G1620" t="s">
        <v>35</v>
      </c>
      <c r="H1620">
        <v>4220</v>
      </c>
      <c r="I1620" t="s">
        <v>11</v>
      </c>
      <c r="J1620" t="s">
        <v>104</v>
      </c>
      <c r="K1620" t="s">
        <v>150</v>
      </c>
      <c r="L1620" t="s">
        <v>18</v>
      </c>
      <c r="M1620" s="5">
        <v>79.92</v>
      </c>
    </row>
    <row r="1621" spans="1:13" x14ac:dyDescent="0.2">
      <c r="A1621" s="2">
        <v>45627</v>
      </c>
      <c r="B1621" s="3">
        <f t="shared" si="77"/>
        <v>2025</v>
      </c>
      <c r="C1621" t="str">
        <f t="shared" si="75"/>
        <v>2024-2025</v>
      </c>
      <c r="D1621" t="s">
        <v>147</v>
      </c>
      <c r="E1621" t="s">
        <v>28</v>
      </c>
      <c r="F1621" t="str">
        <f t="shared" si="76"/>
        <v>Northern Territory</v>
      </c>
      <c r="G1621" t="s">
        <v>29</v>
      </c>
      <c r="H1621">
        <v>800</v>
      </c>
      <c r="I1621" t="s">
        <v>11</v>
      </c>
      <c r="J1621" t="s">
        <v>30</v>
      </c>
      <c r="K1621" t="s">
        <v>157</v>
      </c>
      <c r="L1621" t="s">
        <v>22</v>
      </c>
      <c r="M1621" s="5">
        <v>79.94</v>
      </c>
    </row>
    <row r="1622" spans="1:13" x14ac:dyDescent="0.2">
      <c r="A1622" s="2">
        <v>45153</v>
      </c>
      <c r="B1622" s="3">
        <f t="shared" si="77"/>
        <v>2024</v>
      </c>
      <c r="C1622" t="str">
        <f t="shared" si="75"/>
        <v>2023-2024</v>
      </c>
      <c r="D1622" t="s">
        <v>148</v>
      </c>
      <c r="E1622" t="s">
        <v>141</v>
      </c>
      <c r="F1622" t="str">
        <f t="shared" si="76"/>
        <v>Western Australia</v>
      </c>
      <c r="G1622" t="s">
        <v>48</v>
      </c>
      <c r="H1622">
        <v>6052</v>
      </c>
      <c r="I1622" t="s">
        <v>11</v>
      </c>
      <c r="J1622" t="s">
        <v>49</v>
      </c>
      <c r="K1622" t="s">
        <v>19</v>
      </c>
      <c r="L1622" t="s">
        <v>23</v>
      </c>
      <c r="M1622" s="5">
        <v>79.94</v>
      </c>
    </row>
    <row r="1623" spans="1:13" x14ac:dyDescent="0.2">
      <c r="A1623" s="2">
        <v>45633</v>
      </c>
      <c r="B1623" s="3">
        <f t="shared" si="77"/>
        <v>2025</v>
      </c>
      <c r="C1623" t="str">
        <f t="shared" si="75"/>
        <v>2024-2025</v>
      </c>
      <c r="D1623" t="s">
        <v>148</v>
      </c>
      <c r="E1623" t="s">
        <v>84</v>
      </c>
      <c r="F1623" t="str">
        <f t="shared" si="76"/>
        <v>Queensland</v>
      </c>
      <c r="G1623" t="s">
        <v>35</v>
      </c>
      <c r="H1623">
        <v>4740</v>
      </c>
      <c r="I1623" t="s">
        <v>11</v>
      </c>
      <c r="J1623" t="s">
        <v>51</v>
      </c>
      <c r="K1623" t="s">
        <v>152</v>
      </c>
      <c r="L1623" t="s">
        <v>13</v>
      </c>
      <c r="M1623" s="5">
        <v>79.94</v>
      </c>
    </row>
    <row r="1624" spans="1:13" x14ac:dyDescent="0.2">
      <c r="A1624" s="2">
        <v>45340</v>
      </c>
      <c r="B1624" s="3">
        <f t="shared" si="77"/>
        <v>2024</v>
      </c>
      <c r="C1624" t="str">
        <f t="shared" si="75"/>
        <v>2023-2024</v>
      </c>
      <c r="D1624" t="s">
        <v>148</v>
      </c>
      <c r="E1624" t="s">
        <v>136</v>
      </c>
      <c r="F1624" t="str">
        <f t="shared" si="76"/>
        <v>Victoria</v>
      </c>
      <c r="G1624" t="s">
        <v>45</v>
      </c>
      <c r="H1624">
        <v>3175</v>
      </c>
      <c r="I1624" t="s">
        <v>11</v>
      </c>
      <c r="J1624" t="s">
        <v>63</v>
      </c>
      <c r="K1624" t="s">
        <v>152</v>
      </c>
      <c r="L1624" t="s">
        <v>13</v>
      </c>
      <c r="M1624" s="5">
        <v>79.95</v>
      </c>
    </row>
    <row r="1625" spans="1:13" x14ac:dyDescent="0.2">
      <c r="A1625" s="2">
        <v>45038</v>
      </c>
      <c r="B1625" s="3">
        <f t="shared" si="77"/>
        <v>2023</v>
      </c>
      <c r="C1625" t="str">
        <f t="shared" si="75"/>
        <v>2022-2023</v>
      </c>
      <c r="D1625" t="s">
        <v>148</v>
      </c>
      <c r="E1625" t="s">
        <v>95</v>
      </c>
      <c r="F1625" t="str">
        <f t="shared" si="76"/>
        <v>Victoria</v>
      </c>
      <c r="G1625" t="s">
        <v>45</v>
      </c>
      <c r="H1625">
        <v>3931</v>
      </c>
      <c r="I1625" t="s">
        <v>11</v>
      </c>
      <c r="J1625" t="s">
        <v>55</v>
      </c>
      <c r="K1625" t="s">
        <v>154</v>
      </c>
      <c r="L1625" t="s">
        <v>14</v>
      </c>
      <c r="M1625" s="5">
        <v>79.95</v>
      </c>
    </row>
    <row r="1626" spans="1:13" x14ac:dyDescent="0.2">
      <c r="A1626" s="2">
        <v>44941</v>
      </c>
      <c r="B1626" s="3">
        <f t="shared" si="77"/>
        <v>2023</v>
      </c>
      <c r="C1626" t="str">
        <f t="shared" si="75"/>
        <v>2022-2023</v>
      </c>
      <c r="D1626" t="s">
        <v>148</v>
      </c>
      <c r="E1626" t="s">
        <v>89</v>
      </c>
      <c r="F1626" t="str">
        <f t="shared" si="76"/>
        <v>Queensland</v>
      </c>
      <c r="G1626" t="s">
        <v>35</v>
      </c>
      <c r="H1626">
        <v>4655</v>
      </c>
      <c r="I1626" t="s">
        <v>11</v>
      </c>
      <c r="J1626" t="s">
        <v>51</v>
      </c>
      <c r="K1626" t="s">
        <v>151</v>
      </c>
      <c r="L1626" t="s">
        <v>21</v>
      </c>
      <c r="M1626" s="5">
        <v>79.98</v>
      </c>
    </row>
    <row r="1627" spans="1:13" x14ac:dyDescent="0.2">
      <c r="A1627" s="2">
        <v>45547</v>
      </c>
      <c r="B1627" s="3">
        <f t="shared" si="77"/>
        <v>2025</v>
      </c>
      <c r="C1627" t="str">
        <f t="shared" si="75"/>
        <v>2024-2025</v>
      </c>
      <c r="D1627" t="s">
        <v>148</v>
      </c>
      <c r="E1627" t="s">
        <v>87</v>
      </c>
      <c r="F1627" t="str">
        <f t="shared" si="76"/>
        <v>New South Wales</v>
      </c>
      <c r="G1627" t="s">
        <v>10</v>
      </c>
      <c r="H1627">
        <v>2790</v>
      </c>
      <c r="I1627" t="s">
        <v>11</v>
      </c>
      <c r="J1627" t="s">
        <v>25</v>
      </c>
      <c r="K1627" t="s">
        <v>151</v>
      </c>
      <c r="L1627" t="s">
        <v>21</v>
      </c>
      <c r="M1627" s="5">
        <v>79.98</v>
      </c>
    </row>
    <row r="1628" spans="1:13" x14ac:dyDescent="0.2">
      <c r="A1628" s="2">
        <v>45007</v>
      </c>
      <c r="B1628" s="3">
        <f t="shared" si="77"/>
        <v>2023</v>
      </c>
      <c r="C1628" t="str">
        <f t="shared" si="75"/>
        <v>2022-2023</v>
      </c>
      <c r="D1628" t="s">
        <v>148</v>
      </c>
      <c r="E1628" t="s">
        <v>102</v>
      </c>
      <c r="F1628" t="str">
        <f t="shared" si="76"/>
        <v>Queensland</v>
      </c>
      <c r="G1628" t="s">
        <v>35</v>
      </c>
      <c r="H1628">
        <v>4870</v>
      </c>
      <c r="I1628" t="s">
        <v>11</v>
      </c>
      <c r="J1628" t="s">
        <v>36</v>
      </c>
      <c r="K1628" t="s">
        <v>154</v>
      </c>
      <c r="L1628" t="s">
        <v>14</v>
      </c>
      <c r="M1628" s="5">
        <v>80.45</v>
      </c>
    </row>
    <row r="1629" spans="1:13" x14ac:dyDescent="0.2">
      <c r="A1629" s="2">
        <v>45091</v>
      </c>
      <c r="B1629" s="3">
        <f t="shared" si="77"/>
        <v>2023</v>
      </c>
      <c r="C1629" t="str">
        <f t="shared" si="75"/>
        <v>2022-2023</v>
      </c>
      <c r="D1629" t="s">
        <v>148</v>
      </c>
      <c r="E1629" t="s">
        <v>122</v>
      </c>
      <c r="F1629" t="str">
        <f t="shared" si="76"/>
        <v>New South Wales</v>
      </c>
      <c r="G1629" t="s">
        <v>10</v>
      </c>
      <c r="H1629">
        <v>2650</v>
      </c>
      <c r="I1629" t="s">
        <v>11</v>
      </c>
      <c r="J1629" t="s">
        <v>25</v>
      </c>
      <c r="K1629" t="s">
        <v>19</v>
      </c>
      <c r="L1629" t="s">
        <v>23</v>
      </c>
      <c r="M1629" s="5">
        <v>80.45</v>
      </c>
    </row>
    <row r="1630" spans="1:13" x14ac:dyDescent="0.2">
      <c r="A1630" s="2">
        <v>45116</v>
      </c>
      <c r="B1630" s="3">
        <f t="shared" si="77"/>
        <v>2024</v>
      </c>
      <c r="C1630" t="str">
        <f t="shared" si="75"/>
        <v>2023-2024</v>
      </c>
      <c r="D1630" t="s">
        <v>148</v>
      </c>
      <c r="E1630" t="s">
        <v>100</v>
      </c>
      <c r="F1630" t="str">
        <f t="shared" si="76"/>
        <v>Western Australia</v>
      </c>
      <c r="G1630" t="s">
        <v>48</v>
      </c>
      <c r="H1630">
        <v>6021</v>
      </c>
      <c r="I1630" t="s">
        <v>11</v>
      </c>
      <c r="J1630" t="s">
        <v>49</v>
      </c>
      <c r="K1630" t="s">
        <v>19</v>
      </c>
      <c r="L1630" t="s">
        <v>23</v>
      </c>
      <c r="M1630" s="5">
        <v>80.460000000000008</v>
      </c>
    </row>
    <row r="1631" spans="1:13" x14ac:dyDescent="0.2">
      <c r="A1631" s="2">
        <v>45003</v>
      </c>
      <c r="B1631" s="3">
        <f t="shared" si="77"/>
        <v>2023</v>
      </c>
      <c r="C1631" t="str">
        <f t="shared" si="75"/>
        <v>2022-2023</v>
      </c>
      <c r="D1631" t="s">
        <v>147</v>
      </c>
      <c r="E1631" t="s">
        <v>101</v>
      </c>
      <c r="F1631" t="str">
        <f t="shared" si="76"/>
        <v>Victoria</v>
      </c>
      <c r="G1631" t="s">
        <v>45</v>
      </c>
      <c r="H1631">
        <v>3131</v>
      </c>
      <c r="I1631" t="s">
        <v>11</v>
      </c>
      <c r="J1631" t="s">
        <v>63</v>
      </c>
      <c r="K1631" t="s">
        <v>154</v>
      </c>
      <c r="L1631" t="s">
        <v>14</v>
      </c>
      <c r="M1631" s="5">
        <v>80.5</v>
      </c>
    </row>
    <row r="1632" spans="1:13" x14ac:dyDescent="0.2">
      <c r="A1632" s="2">
        <v>45147</v>
      </c>
      <c r="B1632" s="3">
        <f t="shared" si="77"/>
        <v>2024</v>
      </c>
      <c r="C1632" t="str">
        <f t="shared" si="75"/>
        <v>2023-2024</v>
      </c>
      <c r="D1632" t="s">
        <v>148</v>
      </c>
      <c r="E1632" t="s">
        <v>123</v>
      </c>
      <c r="F1632" t="str">
        <f t="shared" si="76"/>
        <v>Western Australia</v>
      </c>
      <c r="G1632" t="s">
        <v>48</v>
      </c>
      <c r="H1632">
        <v>6109</v>
      </c>
      <c r="I1632" t="s">
        <v>11</v>
      </c>
      <c r="J1632" t="s">
        <v>94</v>
      </c>
      <c r="K1632" t="s">
        <v>155</v>
      </c>
      <c r="L1632" t="s">
        <v>20</v>
      </c>
      <c r="M1632" s="5">
        <v>80.92</v>
      </c>
    </row>
    <row r="1633" spans="1:13" x14ac:dyDescent="0.2">
      <c r="A1633" s="2">
        <v>45182</v>
      </c>
      <c r="B1633" s="3">
        <f t="shared" si="77"/>
        <v>2024</v>
      </c>
      <c r="C1633" t="str">
        <f t="shared" si="75"/>
        <v>2023-2024</v>
      </c>
      <c r="D1633" t="s">
        <v>148</v>
      </c>
      <c r="E1633" t="s">
        <v>90</v>
      </c>
      <c r="F1633" t="str">
        <f t="shared" si="76"/>
        <v>Victoria</v>
      </c>
      <c r="G1633" t="s">
        <v>45</v>
      </c>
      <c r="H1633">
        <v>3179</v>
      </c>
      <c r="I1633" t="s">
        <v>11</v>
      </c>
      <c r="J1633" t="s">
        <v>63</v>
      </c>
      <c r="K1633" t="s">
        <v>156</v>
      </c>
      <c r="L1633" t="s">
        <v>17</v>
      </c>
      <c r="M1633" s="5">
        <v>80.92</v>
      </c>
    </row>
    <row r="1634" spans="1:13" x14ac:dyDescent="0.2">
      <c r="A1634" s="2">
        <v>45040</v>
      </c>
      <c r="B1634" s="3">
        <f t="shared" si="77"/>
        <v>2023</v>
      </c>
      <c r="C1634" t="str">
        <f t="shared" si="75"/>
        <v>2022-2023</v>
      </c>
      <c r="D1634" t="s">
        <v>148</v>
      </c>
      <c r="E1634" t="s">
        <v>50</v>
      </c>
      <c r="F1634" t="str">
        <f t="shared" si="76"/>
        <v>Queensland</v>
      </c>
      <c r="G1634" t="s">
        <v>35</v>
      </c>
      <c r="H1634">
        <v>4703</v>
      </c>
      <c r="I1634" t="s">
        <v>11</v>
      </c>
      <c r="J1634" t="s">
        <v>51</v>
      </c>
      <c r="K1634" t="s">
        <v>150</v>
      </c>
      <c r="L1634" t="s">
        <v>18</v>
      </c>
      <c r="M1634" s="5">
        <v>80.94</v>
      </c>
    </row>
    <row r="1635" spans="1:13" x14ac:dyDescent="0.2">
      <c r="A1635" s="2">
        <v>45347</v>
      </c>
      <c r="B1635" s="3">
        <f t="shared" si="77"/>
        <v>2024</v>
      </c>
      <c r="C1635" t="str">
        <f t="shared" si="75"/>
        <v>2023-2024</v>
      </c>
      <c r="D1635" t="s">
        <v>147</v>
      </c>
      <c r="E1635" t="s">
        <v>129</v>
      </c>
      <c r="F1635" t="str">
        <f t="shared" si="76"/>
        <v>Tasmania</v>
      </c>
      <c r="G1635" t="s">
        <v>70</v>
      </c>
      <c r="H1635">
        <v>7010</v>
      </c>
      <c r="I1635" t="s">
        <v>11</v>
      </c>
      <c r="J1635" t="s">
        <v>71</v>
      </c>
      <c r="K1635" t="s">
        <v>19</v>
      </c>
      <c r="L1635" t="s">
        <v>23</v>
      </c>
      <c r="M1635" s="5">
        <v>80.95</v>
      </c>
    </row>
    <row r="1636" spans="1:13" x14ac:dyDescent="0.2">
      <c r="A1636" s="2">
        <v>45527</v>
      </c>
      <c r="B1636" s="3">
        <f t="shared" si="77"/>
        <v>2025</v>
      </c>
      <c r="C1636" t="str">
        <f t="shared" si="75"/>
        <v>2024-2025</v>
      </c>
      <c r="D1636" t="s">
        <v>148</v>
      </c>
      <c r="E1636" t="s">
        <v>62</v>
      </c>
      <c r="F1636" t="str">
        <f t="shared" si="76"/>
        <v>Victoria</v>
      </c>
      <c r="G1636" t="s">
        <v>45</v>
      </c>
      <c r="H1636">
        <v>3134</v>
      </c>
      <c r="I1636" t="s">
        <v>11</v>
      </c>
      <c r="J1636" t="s">
        <v>63</v>
      </c>
      <c r="K1636" t="s">
        <v>156</v>
      </c>
      <c r="L1636" t="s">
        <v>17</v>
      </c>
      <c r="M1636" s="5">
        <v>80.95</v>
      </c>
    </row>
    <row r="1637" spans="1:13" x14ac:dyDescent="0.2">
      <c r="A1637" s="2">
        <v>45546</v>
      </c>
      <c r="B1637" s="3">
        <f t="shared" si="77"/>
        <v>2025</v>
      </c>
      <c r="C1637" t="str">
        <f t="shared" si="75"/>
        <v>2024-2025</v>
      </c>
      <c r="D1637" t="s">
        <v>148</v>
      </c>
      <c r="E1637" t="s">
        <v>122</v>
      </c>
      <c r="F1637" t="str">
        <f t="shared" si="76"/>
        <v>New South Wales</v>
      </c>
      <c r="G1637" t="s">
        <v>10</v>
      </c>
      <c r="H1637">
        <v>2650</v>
      </c>
      <c r="I1637" t="s">
        <v>11</v>
      </c>
      <c r="J1637" t="s">
        <v>25</v>
      </c>
      <c r="K1637" t="s">
        <v>154</v>
      </c>
      <c r="L1637" t="s">
        <v>14</v>
      </c>
      <c r="M1637" s="5">
        <v>81.25</v>
      </c>
    </row>
    <row r="1638" spans="1:13" x14ac:dyDescent="0.2">
      <c r="A1638" s="2">
        <v>45614</v>
      </c>
      <c r="B1638" s="3">
        <f t="shared" si="77"/>
        <v>2025</v>
      </c>
      <c r="C1638" t="str">
        <f t="shared" si="75"/>
        <v>2024-2025</v>
      </c>
      <c r="D1638" t="s">
        <v>148</v>
      </c>
      <c r="E1638" t="s">
        <v>99</v>
      </c>
      <c r="F1638" t="str">
        <f t="shared" si="76"/>
        <v>Victoria</v>
      </c>
      <c r="G1638" t="s">
        <v>45</v>
      </c>
      <c r="H1638">
        <v>3148</v>
      </c>
      <c r="I1638" t="s">
        <v>11</v>
      </c>
      <c r="J1638" t="s">
        <v>63</v>
      </c>
      <c r="K1638" t="s">
        <v>151</v>
      </c>
      <c r="L1638" t="s">
        <v>21</v>
      </c>
      <c r="M1638" s="5">
        <v>81.510000000000005</v>
      </c>
    </row>
    <row r="1639" spans="1:13" x14ac:dyDescent="0.2">
      <c r="A1639" s="2">
        <v>45127</v>
      </c>
      <c r="B1639" s="3">
        <f t="shared" si="77"/>
        <v>2024</v>
      </c>
      <c r="C1639" t="str">
        <f t="shared" si="75"/>
        <v>2023-2024</v>
      </c>
      <c r="D1639" t="s">
        <v>147</v>
      </c>
      <c r="E1639" t="s">
        <v>56</v>
      </c>
      <c r="F1639" t="str">
        <f t="shared" si="76"/>
        <v>Northern Territory</v>
      </c>
      <c r="G1639" t="s">
        <v>29</v>
      </c>
      <c r="H1639">
        <v>870</v>
      </c>
      <c r="I1639" t="s">
        <v>11</v>
      </c>
      <c r="J1639" t="s">
        <v>30</v>
      </c>
      <c r="K1639" t="s">
        <v>156</v>
      </c>
      <c r="L1639" t="s">
        <v>17</v>
      </c>
      <c r="M1639" s="5">
        <v>81.540000000000006</v>
      </c>
    </row>
    <row r="1640" spans="1:13" x14ac:dyDescent="0.2">
      <c r="A1640" s="2">
        <v>45237</v>
      </c>
      <c r="B1640" s="3">
        <f t="shared" si="77"/>
        <v>2024</v>
      </c>
      <c r="C1640" t="str">
        <f t="shared" si="75"/>
        <v>2023-2024</v>
      </c>
      <c r="D1640" t="s">
        <v>148</v>
      </c>
      <c r="E1640" t="s">
        <v>24</v>
      </c>
      <c r="F1640" t="str">
        <f t="shared" si="76"/>
        <v>New South Wales</v>
      </c>
      <c r="G1640" t="s">
        <v>10</v>
      </c>
      <c r="H1640">
        <v>2795</v>
      </c>
      <c r="I1640" t="s">
        <v>11</v>
      </c>
      <c r="J1640" t="s">
        <v>25</v>
      </c>
      <c r="K1640" t="s">
        <v>156</v>
      </c>
      <c r="L1640" t="s">
        <v>17</v>
      </c>
      <c r="M1640" s="5">
        <v>81.59</v>
      </c>
    </row>
    <row r="1641" spans="1:13" x14ac:dyDescent="0.2">
      <c r="A1641" s="2">
        <v>45522</v>
      </c>
      <c r="B1641" s="3">
        <f t="shared" si="77"/>
        <v>2025</v>
      </c>
      <c r="C1641" t="str">
        <f t="shared" si="75"/>
        <v>2024-2025</v>
      </c>
      <c r="D1641" t="s">
        <v>148</v>
      </c>
      <c r="E1641" t="s">
        <v>117</v>
      </c>
      <c r="F1641" t="str">
        <f t="shared" si="76"/>
        <v>Queensland</v>
      </c>
      <c r="G1641" t="s">
        <v>35</v>
      </c>
      <c r="H1641">
        <v>4119</v>
      </c>
      <c r="I1641" t="s">
        <v>11</v>
      </c>
      <c r="J1641" t="s">
        <v>43</v>
      </c>
      <c r="K1641" t="s">
        <v>157</v>
      </c>
      <c r="L1641" t="s">
        <v>22</v>
      </c>
      <c r="M1641" s="5">
        <v>81.73</v>
      </c>
    </row>
    <row r="1642" spans="1:13" x14ac:dyDescent="0.2">
      <c r="A1642" s="2">
        <v>45318</v>
      </c>
      <c r="B1642" s="3">
        <f t="shared" si="77"/>
        <v>2024</v>
      </c>
      <c r="C1642" t="str">
        <f t="shared" si="75"/>
        <v>2023-2024</v>
      </c>
      <c r="D1642" t="s">
        <v>147</v>
      </c>
      <c r="E1642" t="s">
        <v>142</v>
      </c>
      <c r="F1642" t="str">
        <f t="shared" si="76"/>
        <v>Australian Capital Territory</v>
      </c>
      <c r="G1642" t="s">
        <v>80</v>
      </c>
      <c r="H1642">
        <v>2609</v>
      </c>
      <c r="I1642" t="s">
        <v>11</v>
      </c>
      <c r="J1642" t="s">
        <v>58</v>
      </c>
      <c r="K1642" t="s">
        <v>152</v>
      </c>
      <c r="L1642" t="s">
        <v>13</v>
      </c>
      <c r="M1642" s="5">
        <v>81.800000000000011</v>
      </c>
    </row>
    <row r="1643" spans="1:13" x14ac:dyDescent="0.2">
      <c r="A1643" s="2">
        <v>44950</v>
      </c>
      <c r="B1643" s="3">
        <f t="shared" si="77"/>
        <v>2023</v>
      </c>
      <c r="C1643" t="str">
        <f t="shared" si="75"/>
        <v>2022-2023</v>
      </c>
      <c r="D1643" t="s">
        <v>148</v>
      </c>
      <c r="E1643" t="s">
        <v>136</v>
      </c>
      <c r="F1643" t="str">
        <f t="shared" si="76"/>
        <v>Victoria</v>
      </c>
      <c r="G1643" t="s">
        <v>45</v>
      </c>
      <c r="H1643">
        <v>3175</v>
      </c>
      <c r="I1643" t="s">
        <v>11</v>
      </c>
      <c r="J1643" t="s">
        <v>63</v>
      </c>
      <c r="K1643" t="s">
        <v>155</v>
      </c>
      <c r="L1643" t="s">
        <v>20</v>
      </c>
      <c r="M1643" s="5">
        <v>81.81</v>
      </c>
    </row>
    <row r="1644" spans="1:13" x14ac:dyDescent="0.2">
      <c r="A1644" s="2">
        <v>45108</v>
      </c>
      <c r="B1644" s="3">
        <f t="shared" si="77"/>
        <v>2024</v>
      </c>
      <c r="C1644" t="str">
        <f t="shared" si="75"/>
        <v>2023-2024</v>
      </c>
      <c r="D1644" t="s">
        <v>147</v>
      </c>
      <c r="E1644" t="s">
        <v>118</v>
      </c>
      <c r="F1644" t="str">
        <f t="shared" si="76"/>
        <v>New South Wales</v>
      </c>
      <c r="G1644" t="s">
        <v>10</v>
      </c>
      <c r="H1644">
        <v>2158</v>
      </c>
      <c r="I1644" t="s">
        <v>11</v>
      </c>
      <c r="J1644" t="s">
        <v>27</v>
      </c>
      <c r="K1644" t="s">
        <v>19</v>
      </c>
      <c r="L1644" t="s">
        <v>23</v>
      </c>
      <c r="M1644" s="5">
        <v>81.86</v>
      </c>
    </row>
    <row r="1645" spans="1:13" x14ac:dyDescent="0.2">
      <c r="A1645" s="2">
        <v>44968</v>
      </c>
      <c r="B1645" s="3">
        <f t="shared" si="77"/>
        <v>2023</v>
      </c>
      <c r="C1645" t="str">
        <f t="shared" si="75"/>
        <v>2022-2023</v>
      </c>
      <c r="D1645" t="s">
        <v>148</v>
      </c>
      <c r="E1645" t="s">
        <v>84</v>
      </c>
      <c r="F1645" t="str">
        <f t="shared" si="76"/>
        <v>Queensland</v>
      </c>
      <c r="G1645" t="s">
        <v>35</v>
      </c>
      <c r="H1645">
        <v>4740</v>
      </c>
      <c r="I1645" t="s">
        <v>11</v>
      </c>
      <c r="J1645" t="s">
        <v>51</v>
      </c>
      <c r="K1645" t="s">
        <v>150</v>
      </c>
      <c r="L1645" t="s">
        <v>18</v>
      </c>
      <c r="M1645" s="5">
        <v>81.95</v>
      </c>
    </row>
    <row r="1646" spans="1:13" x14ac:dyDescent="0.2">
      <c r="A1646" s="2">
        <v>45578</v>
      </c>
      <c r="B1646" s="3">
        <f t="shared" si="77"/>
        <v>2025</v>
      </c>
      <c r="C1646" t="str">
        <f t="shared" si="75"/>
        <v>2024-2025</v>
      </c>
      <c r="D1646" t="s">
        <v>147</v>
      </c>
      <c r="E1646" t="s">
        <v>65</v>
      </c>
      <c r="F1646" t="str">
        <f t="shared" si="76"/>
        <v>New South Wales</v>
      </c>
      <c r="G1646" t="s">
        <v>10</v>
      </c>
      <c r="H1646">
        <v>2541</v>
      </c>
      <c r="I1646" t="s">
        <v>11</v>
      </c>
      <c r="J1646" t="s">
        <v>58</v>
      </c>
      <c r="K1646" t="s">
        <v>149</v>
      </c>
      <c r="L1646" t="s">
        <v>15</v>
      </c>
      <c r="M1646" s="5">
        <v>82.16</v>
      </c>
    </row>
    <row r="1647" spans="1:13" x14ac:dyDescent="0.2">
      <c r="A1647" s="2">
        <v>45587</v>
      </c>
      <c r="B1647" s="3">
        <f t="shared" si="77"/>
        <v>2025</v>
      </c>
      <c r="C1647" t="str">
        <f t="shared" si="75"/>
        <v>2024-2025</v>
      </c>
      <c r="D1647" t="s">
        <v>147</v>
      </c>
      <c r="E1647" t="s">
        <v>44</v>
      </c>
      <c r="F1647" t="str">
        <f t="shared" si="76"/>
        <v>Victoria</v>
      </c>
      <c r="G1647" t="s">
        <v>45</v>
      </c>
      <c r="H1647">
        <v>3066</v>
      </c>
      <c r="I1647" t="s">
        <v>11</v>
      </c>
      <c r="J1647" t="s">
        <v>46</v>
      </c>
      <c r="K1647" t="s">
        <v>152</v>
      </c>
      <c r="L1647" t="s">
        <v>13</v>
      </c>
      <c r="M1647" s="5">
        <v>82.169999999999987</v>
      </c>
    </row>
    <row r="1648" spans="1:13" x14ac:dyDescent="0.2">
      <c r="A1648" s="2">
        <v>45427</v>
      </c>
      <c r="B1648" s="3">
        <f t="shared" si="77"/>
        <v>2024</v>
      </c>
      <c r="C1648" t="str">
        <f t="shared" si="75"/>
        <v>2023-2024</v>
      </c>
      <c r="D1648" t="s">
        <v>147</v>
      </c>
      <c r="E1648" t="s">
        <v>113</v>
      </c>
      <c r="F1648" t="str">
        <f t="shared" si="76"/>
        <v>Queensland</v>
      </c>
      <c r="G1648" t="s">
        <v>35</v>
      </c>
      <c r="H1648">
        <v>4215</v>
      </c>
      <c r="I1648" t="s">
        <v>11</v>
      </c>
      <c r="J1648" t="s">
        <v>104</v>
      </c>
      <c r="K1648" t="s">
        <v>154</v>
      </c>
      <c r="L1648" t="s">
        <v>14</v>
      </c>
      <c r="M1648" s="5">
        <v>82.21</v>
      </c>
    </row>
    <row r="1649" spans="1:13" x14ac:dyDescent="0.2">
      <c r="A1649" s="2">
        <v>45541</v>
      </c>
      <c r="B1649" s="3">
        <f t="shared" si="77"/>
        <v>2025</v>
      </c>
      <c r="C1649" t="str">
        <f t="shared" si="75"/>
        <v>2024-2025</v>
      </c>
      <c r="D1649" t="s">
        <v>148</v>
      </c>
      <c r="E1649" t="s">
        <v>117</v>
      </c>
      <c r="F1649" t="str">
        <f t="shared" si="76"/>
        <v>Queensland</v>
      </c>
      <c r="G1649" t="s">
        <v>35</v>
      </c>
      <c r="H1649">
        <v>4119</v>
      </c>
      <c r="I1649" t="s">
        <v>11</v>
      </c>
      <c r="J1649" t="s">
        <v>43</v>
      </c>
      <c r="K1649" t="s">
        <v>154</v>
      </c>
      <c r="L1649" t="s">
        <v>14</v>
      </c>
      <c r="M1649" s="5">
        <v>82.3</v>
      </c>
    </row>
    <row r="1650" spans="1:13" x14ac:dyDescent="0.2">
      <c r="A1650" s="2">
        <v>45105</v>
      </c>
      <c r="B1650" s="3">
        <f t="shared" si="77"/>
        <v>2023</v>
      </c>
      <c r="C1650" t="str">
        <f t="shared" si="75"/>
        <v>2022-2023</v>
      </c>
      <c r="D1650" t="s">
        <v>147</v>
      </c>
      <c r="E1650" t="s">
        <v>54</v>
      </c>
      <c r="F1650" t="str">
        <f t="shared" si="76"/>
        <v>Victoria</v>
      </c>
      <c r="G1650" t="s">
        <v>45</v>
      </c>
      <c r="H1650">
        <v>3977</v>
      </c>
      <c r="I1650" t="s">
        <v>11</v>
      </c>
      <c r="J1650" t="s">
        <v>55</v>
      </c>
      <c r="K1650" t="s">
        <v>156</v>
      </c>
      <c r="L1650" t="s">
        <v>17</v>
      </c>
      <c r="M1650" s="5">
        <v>82.7</v>
      </c>
    </row>
    <row r="1651" spans="1:13" x14ac:dyDescent="0.2">
      <c r="A1651" s="2">
        <v>45596</v>
      </c>
      <c r="B1651" s="3">
        <f t="shared" si="77"/>
        <v>2025</v>
      </c>
      <c r="C1651" t="str">
        <f t="shared" si="75"/>
        <v>2024-2025</v>
      </c>
      <c r="D1651" t="s">
        <v>147</v>
      </c>
      <c r="E1651" t="s">
        <v>83</v>
      </c>
      <c r="F1651" t="str">
        <f t="shared" si="76"/>
        <v>New South Wales</v>
      </c>
      <c r="G1651" t="s">
        <v>10</v>
      </c>
      <c r="H1651">
        <v>2750</v>
      </c>
      <c r="I1651" t="s">
        <v>11</v>
      </c>
      <c r="J1651" t="s">
        <v>25</v>
      </c>
      <c r="K1651" t="s">
        <v>154</v>
      </c>
      <c r="L1651" t="s">
        <v>14</v>
      </c>
      <c r="M1651" s="5">
        <v>82.92</v>
      </c>
    </row>
    <row r="1652" spans="1:13" x14ac:dyDescent="0.2">
      <c r="A1652" s="2">
        <v>45021</v>
      </c>
      <c r="B1652" s="3">
        <f t="shared" si="77"/>
        <v>2023</v>
      </c>
      <c r="C1652" t="str">
        <f t="shared" si="75"/>
        <v>2022-2023</v>
      </c>
      <c r="D1652" t="s">
        <v>147</v>
      </c>
      <c r="E1652" t="s">
        <v>40</v>
      </c>
      <c r="F1652" t="str">
        <f t="shared" si="76"/>
        <v>New South Wales</v>
      </c>
      <c r="G1652" t="s">
        <v>10</v>
      </c>
      <c r="H1652">
        <v>2116</v>
      </c>
      <c r="I1652" t="s">
        <v>11</v>
      </c>
      <c r="J1652" t="s">
        <v>27</v>
      </c>
      <c r="K1652" t="s">
        <v>157</v>
      </c>
      <c r="L1652" t="s">
        <v>22</v>
      </c>
      <c r="M1652" s="5">
        <v>83.02</v>
      </c>
    </row>
    <row r="1653" spans="1:13" x14ac:dyDescent="0.2">
      <c r="A1653" s="2">
        <v>45350</v>
      </c>
      <c r="B1653" s="3">
        <f t="shared" si="77"/>
        <v>2024</v>
      </c>
      <c r="C1653" t="str">
        <f t="shared" si="75"/>
        <v>2023-2024</v>
      </c>
      <c r="D1653" t="s">
        <v>147</v>
      </c>
      <c r="E1653" t="s">
        <v>57</v>
      </c>
      <c r="F1653" t="str">
        <f t="shared" si="76"/>
        <v>New South Wales</v>
      </c>
      <c r="G1653" t="s">
        <v>10</v>
      </c>
      <c r="H1653">
        <v>2560</v>
      </c>
      <c r="I1653" t="s">
        <v>11</v>
      </c>
      <c r="J1653" t="s">
        <v>58</v>
      </c>
      <c r="K1653" t="s">
        <v>156</v>
      </c>
      <c r="L1653" t="s">
        <v>17</v>
      </c>
      <c r="M1653" s="5">
        <v>83.18</v>
      </c>
    </row>
    <row r="1654" spans="1:13" x14ac:dyDescent="0.2">
      <c r="A1654" s="2">
        <v>45517</v>
      </c>
      <c r="B1654" s="3">
        <f t="shared" si="77"/>
        <v>2025</v>
      </c>
      <c r="C1654" t="str">
        <f t="shared" si="75"/>
        <v>2024-2025</v>
      </c>
      <c r="D1654" t="s">
        <v>148</v>
      </c>
      <c r="E1654" t="s">
        <v>99</v>
      </c>
      <c r="F1654" t="str">
        <f t="shared" si="76"/>
        <v>Victoria</v>
      </c>
      <c r="G1654" t="s">
        <v>45</v>
      </c>
      <c r="H1654">
        <v>3148</v>
      </c>
      <c r="I1654" t="s">
        <v>11</v>
      </c>
      <c r="J1654" t="s">
        <v>63</v>
      </c>
      <c r="K1654" t="s">
        <v>156</v>
      </c>
      <c r="L1654" t="s">
        <v>17</v>
      </c>
      <c r="M1654" s="5">
        <v>83.39</v>
      </c>
    </row>
    <row r="1655" spans="1:13" x14ac:dyDescent="0.2">
      <c r="A1655" s="2">
        <v>45228</v>
      </c>
      <c r="B1655" s="3">
        <f t="shared" si="77"/>
        <v>2024</v>
      </c>
      <c r="C1655" t="str">
        <f t="shared" si="75"/>
        <v>2023-2024</v>
      </c>
      <c r="D1655" t="s">
        <v>148</v>
      </c>
      <c r="E1655" t="s">
        <v>74</v>
      </c>
      <c r="F1655" t="str">
        <f t="shared" si="76"/>
        <v>South Australia</v>
      </c>
      <c r="G1655" t="s">
        <v>32</v>
      </c>
      <c r="H1655">
        <v>5043</v>
      </c>
      <c r="I1655" t="s">
        <v>11</v>
      </c>
      <c r="J1655" t="s">
        <v>33</v>
      </c>
      <c r="K1655" t="s">
        <v>151</v>
      </c>
      <c r="L1655" t="s">
        <v>21</v>
      </c>
      <c r="M1655" s="5">
        <v>83.47999999999999</v>
      </c>
    </row>
    <row r="1656" spans="1:13" x14ac:dyDescent="0.2">
      <c r="A1656" s="2">
        <v>45588</v>
      </c>
      <c r="B1656" s="3">
        <f t="shared" si="77"/>
        <v>2025</v>
      </c>
      <c r="C1656" t="str">
        <f t="shared" si="75"/>
        <v>2024-2025</v>
      </c>
      <c r="D1656" t="s">
        <v>147</v>
      </c>
      <c r="E1656" t="s">
        <v>44</v>
      </c>
      <c r="F1656" t="str">
        <f t="shared" si="76"/>
        <v>Victoria</v>
      </c>
      <c r="G1656" t="s">
        <v>45</v>
      </c>
      <c r="H1656">
        <v>3066</v>
      </c>
      <c r="I1656" t="s">
        <v>11</v>
      </c>
      <c r="J1656" t="s">
        <v>46</v>
      </c>
      <c r="K1656" t="s">
        <v>156</v>
      </c>
      <c r="L1656" t="s">
        <v>17</v>
      </c>
      <c r="M1656" s="5">
        <v>83.789999999999992</v>
      </c>
    </row>
    <row r="1657" spans="1:13" x14ac:dyDescent="0.2">
      <c r="A1657" s="2">
        <v>45541</v>
      </c>
      <c r="B1657" s="3">
        <f t="shared" si="77"/>
        <v>2025</v>
      </c>
      <c r="C1657" t="str">
        <f t="shared" si="75"/>
        <v>2024-2025</v>
      </c>
      <c r="D1657" t="s">
        <v>147</v>
      </c>
      <c r="E1657" t="s">
        <v>108</v>
      </c>
      <c r="F1657" t="str">
        <f t="shared" si="76"/>
        <v>Victoria</v>
      </c>
      <c r="G1657" t="s">
        <v>45</v>
      </c>
      <c r="H1657">
        <v>3018</v>
      </c>
      <c r="I1657" t="s">
        <v>11</v>
      </c>
      <c r="J1657" t="s">
        <v>46</v>
      </c>
      <c r="K1657" t="s">
        <v>154</v>
      </c>
      <c r="L1657" t="s">
        <v>14</v>
      </c>
      <c r="M1657" s="5">
        <v>83.86</v>
      </c>
    </row>
    <row r="1658" spans="1:13" x14ac:dyDescent="0.2">
      <c r="A1658" s="2">
        <v>45095</v>
      </c>
      <c r="B1658" s="3">
        <f t="shared" si="77"/>
        <v>2023</v>
      </c>
      <c r="C1658" t="str">
        <f t="shared" si="75"/>
        <v>2022-2023</v>
      </c>
      <c r="D1658" t="s">
        <v>148</v>
      </c>
      <c r="E1658" t="s">
        <v>123</v>
      </c>
      <c r="F1658" t="str">
        <f t="shared" si="76"/>
        <v>Western Australia</v>
      </c>
      <c r="G1658" t="s">
        <v>48</v>
      </c>
      <c r="H1658">
        <v>6109</v>
      </c>
      <c r="I1658" t="s">
        <v>11</v>
      </c>
      <c r="J1658" t="s">
        <v>94</v>
      </c>
      <c r="K1658" t="s">
        <v>156</v>
      </c>
      <c r="L1658" t="s">
        <v>17</v>
      </c>
      <c r="M1658" s="5">
        <v>83.86</v>
      </c>
    </row>
    <row r="1659" spans="1:13" x14ac:dyDescent="0.2">
      <c r="A1659" s="2">
        <v>45451</v>
      </c>
      <c r="B1659" s="3">
        <f t="shared" si="77"/>
        <v>2024</v>
      </c>
      <c r="C1659" t="str">
        <f t="shared" si="75"/>
        <v>2023-2024</v>
      </c>
      <c r="D1659" t="s">
        <v>147</v>
      </c>
      <c r="E1659" t="s">
        <v>133</v>
      </c>
      <c r="F1659" t="str">
        <f t="shared" si="76"/>
        <v>Queensland</v>
      </c>
      <c r="G1659" t="s">
        <v>35</v>
      </c>
      <c r="H1659">
        <v>4305</v>
      </c>
      <c r="I1659" t="s">
        <v>11</v>
      </c>
      <c r="J1659" t="s">
        <v>104</v>
      </c>
      <c r="K1659" t="s">
        <v>154</v>
      </c>
      <c r="L1659" t="s">
        <v>14</v>
      </c>
      <c r="M1659" s="5">
        <v>83.89</v>
      </c>
    </row>
    <row r="1660" spans="1:13" x14ac:dyDescent="0.2">
      <c r="A1660" s="2">
        <v>44951</v>
      </c>
      <c r="B1660" s="3">
        <f t="shared" si="77"/>
        <v>2023</v>
      </c>
      <c r="C1660" t="str">
        <f t="shared" si="75"/>
        <v>2022-2023</v>
      </c>
      <c r="D1660" t="s">
        <v>147</v>
      </c>
      <c r="E1660" t="s">
        <v>72</v>
      </c>
      <c r="F1660" t="str">
        <f t="shared" si="76"/>
        <v>Western Australia</v>
      </c>
      <c r="G1660" t="s">
        <v>48</v>
      </c>
      <c r="H1660">
        <v>6010</v>
      </c>
      <c r="I1660" t="s">
        <v>11</v>
      </c>
      <c r="J1660" t="s">
        <v>49</v>
      </c>
      <c r="K1660" t="s">
        <v>150</v>
      </c>
      <c r="L1660" t="s">
        <v>18</v>
      </c>
      <c r="M1660" s="5">
        <v>83.93</v>
      </c>
    </row>
    <row r="1661" spans="1:13" x14ac:dyDescent="0.2">
      <c r="A1661" s="2">
        <v>45403</v>
      </c>
      <c r="B1661" s="3">
        <f t="shared" si="77"/>
        <v>2024</v>
      </c>
      <c r="C1661" t="str">
        <f t="shared" si="75"/>
        <v>2023-2024</v>
      </c>
      <c r="D1661" t="s">
        <v>148</v>
      </c>
      <c r="E1661" t="s">
        <v>69</v>
      </c>
      <c r="F1661" t="str">
        <f t="shared" si="76"/>
        <v>Tasmania</v>
      </c>
      <c r="G1661" t="s">
        <v>70</v>
      </c>
      <c r="H1661">
        <v>7018</v>
      </c>
      <c r="I1661" t="s">
        <v>11</v>
      </c>
      <c r="J1661" t="s">
        <v>71</v>
      </c>
      <c r="K1661" t="s">
        <v>150</v>
      </c>
      <c r="L1661" t="s">
        <v>18</v>
      </c>
      <c r="M1661" s="5">
        <v>83.949999999999989</v>
      </c>
    </row>
    <row r="1662" spans="1:13" x14ac:dyDescent="0.2">
      <c r="A1662" s="2">
        <v>45259</v>
      </c>
      <c r="B1662" s="3">
        <f t="shared" si="77"/>
        <v>2024</v>
      </c>
      <c r="C1662" t="str">
        <f t="shared" si="75"/>
        <v>2023-2024</v>
      </c>
      <c r="D1662" t="s">
        <v>147</v>
      </c>
      <c r="E1662" t="s">
        <v>73</v>
      </c>
      <c r="F1662" t="str">
        <f t="shared" si="76"/>
        <v>Victoria</v>
      </c>
      <c r="G1662" t="s">
        <v>45</v>
      </c>
      <c r="H1662">
        <v>3136</v>
      </c>
      <c r="I1662" t="s">
        <v>11</v>
      </c>
      <c r="J1662" t="s">
        <v>63</v>
      </c>
      <c r="K1662" t="s">
        <v>152</v>
      </c>
      <c r="L1662" t="s">
        <v>13</v>
      </c>
      <c r="M1662" s="5">
        <v>84.16</v>
      </c>
    </row>
    <row r="1663" spans="1:13" x14ac:dyDescent="0.2">
      <c r="A1663" s="2">
        <v>45646</v>
      </c>
      <c r="B1663" s="3">
        <f t="shared" si="77"/>
        <v>2025</v>
      </c>
      <c r="C1663" t="str">
        <f t="shared" si="75"/>
        <v>2024-2025</v>
      </c>
      <c r="D1663" t="s">
        <v>147</v>
      </c>
      <c r="E1663" t="s">
        <v>61</v>
      </c>
      <c r="F1663" t="str">
        <f t="shared" si="76"/>
        <v>New South Wales</v>
      </c>
      <c r="G1663" t="s">
        <v>10</v>
      </c>
      <c r="H1663">
        <v>2539</v>
      </c>
      <c r="I1663" t="s">
        <v>11</v>
      </c>
      <c r="J1663" t="s">
        <v>58</v>
      </c>
      <c r="K1663" t="s">
        <v>154</v>
      </c>
      <c r="L1663" t="s">
        <v>14</v>
      </c>
      <c r="M1663" s="5">
        <v>84.44</v>
      </c>
    </row>
    <row r="1664" spans="1:13" x14ac:dyDescent="0.2">
      <c r="A1664" s="2">
        <v>45617</v>
      </c>
      <c r="B1664" s="3">
        <f t="shared" si="77"/>
        <v>2025</v>
      </c>
      <c r="C1664" t="str">
        <f t="shared" si="75"/>
        <v>2024-2025</v>
      </c>
      <c r="D1664" t="s">
        <v>148</v>
      </c>
      <c r="E1664" t="s">
        <v>61</v>
      </c>
      <c r="F1664" t="str">
        <f t="shared" si="76"/>
        <v>New South Wales</v>
      </c>
      <c r="G1664" t="s">
        <v>10</v>
      </c>
      <c r="H1664">
        <v>2539</v>
      </c>
      <c r="I1664" t="s">
        <v>11</v>
      </c>
      <c r="J1664" t="s">
        <v>58</v>
      </c>
      <c r="K1664" t="s">
        <v>154</v>
      </c>
      <c r="L1664" t="s">
        <v>14</v>
      </c>
      <c r="M1664" s="5">
        <v>84.93</v>
      </c>
    </row>
    <row r="1665" spans="1:13" x14ac:dyDescent="0.2">
      <c r="A1665" s="2">
        <v>44936</v>
      </c>
      <c r="B1665" s="3">
        <f t="shared" si="77"/>
        <v>2023</v>
      </c>
      <c r="C1665" t="str">
        <f t="shared" si="75"/>
        <v>2022-2023</v>
      </c>
      <c r="D1665" t="s">
        <v>147</v>
      </c>
      <c r="E1665" t="s">
        <v>88</v>
      </c>
      <c r="F1665" t="str">
        <f t="shared" si="76"/>
        <v>South Australia</v>
      </c>
      <c r="G1665" t="s">
        <v>32</v>
      </c>
      <c r="H1665">
        <v>5011</v>
      </c>
      <c r="I1665" t="s">
        <v>11</v>
      </c>
      <c r="J1665" t="s">
        <v>33</v>
      </c>
      <c r="K1665" t="s">
        <v>150</v>
      </c>
      <c r="L1665" t="s">
        <v>18</v>
      </c>
      <c r="M1665" s="5">
        <v>84.94</v>
      </c>
    </row>
    <row r="1666" spans="1:13" x14ac:dyDescent="0.2">
      <c r="A1666" s="2">
        <v>45124</v>
      </c>
      <c r="B1666" s="3">
        <f t="shared" si="77"/>
        <v>2024</v>
      </c>
      <c r="C1666" t="str">
        <f t="shared" ref="C1666:C1729" si="78">IF(MONTH(A1666) &gt;= 7, YEAR(A1666) &amp; "-" &amp; YEAR(A1666) + 1, YEAR(A1666) - 1 &amp; "-" &amp; YEAR(A1666))</f>
        <v>2023-2024</v>
      </c>
      <c r="D1666" t="s">
        <v>148</v>
      </c>
      <c r="E1666" t="s">
        <v>122</v>
      </c>
      <c r="F1666" t="str">
        <f t="shared" ref="F1666:F1729" si="79">IF(G1666="WA","Western Australia",
IF(G1666="NSW","New South Wales",
IF(G1666="QLD","Queensland",
IF(G1666="VIC","Victoria",
IF(G1666="TAS","Tasmania",
IF(G1666="SA","South Australia",
IF(G1666="NT","Northern Territory",
IF(G1666="ACT","Australian Capital Territory",G1666))))))))</f>
        <v>New South Wales</v>
      </c>
      <c r="G1666" t="s">
        <v>10</v>
      </c>
      <c r="H1666">
        <v>2650</v>
      </c>
      <c r="I1666" t="s">
        <v>11</v>
      </c>
      <c r="J1666" t="s">
        <v>25</v>
      </c>
      <c r="K1666" t="s">
        <v>150</v>
      </c>
      <c r="L1666" t="s">
        <v>18</v>
      </c>
      <c r="M1666" s="5">
        <v>84.95</v>
      </c>
    </row>
    <row r="1667" spans="1:13" x14ac:dyDescent="0.2">
      <c r="A1667" s="2">
        <v>45597</v>
      </c>
      <c r="B1667" s="3">
        <f t="shared" ref="B1667:B1730" si="80">IF(MONTH(A1667)&gt;=7,YEAR(A1667)+1,YEAR(A1667))</f>
        <v>2025</v>
      </c>
      <c r="C1667" t="str">
        <f t="shared" si="78"/>
        <v>2024-2025</v>
      </c>
      <c r="D1667" t="s">
        <v>148</v>
      </c>
      <c r="E1667" t="s">
        <v>137</v>
      </c>
      <c r="F1667" t="str">
        <f t="shared" si="79"/>
        <v>New South Wales</v>
      </c>
      <c r="G1667" t="s">
        <v>10</v>
      </c>
      <c r="H1667">
        <v>2031</v>
      </c>
      <c r="I1667" t="s">
        <v>11</v>
      </c>
      <c r="J1667" t="s">
        <v>12</v>
      </c>
      <c r="K1667" t="s">
        <v>157</v>
      </c>
      <c r="L1667" t="s">
        <v>22</v>
      </c>
      <c r="M1667" s="5">
        <v>85.65</v>
      </c>
    </row>
    <row r="1668" spans="1:13" x14ac:dyDescent="0.2">
      <c r="A1668" s="2">
        <v>45050</v>
      </c>
      <c r="B1668" s="3">
        <f t="shared" si="80"/>
        <v>2023</v>
      </c>
      <c r="C1668" t="str">
        <f t="shared" si="78"/>
        <v>2022-2023</v>
      </c>
      <c r="D1668" t="s">
        <v>148</v>
      </c>
      <c r="E1668" t="s">
        <v>141</v>
      </c>
      <c r="F1668" t="str">
        <f t="shared" si="79"/>
        <v>Western Australia</v>
      </c>
      <c r="G1668" t="s">
        <v>48</v>
      </c>
      <c r="H1668">
        <v>6052</v>
      </c>
      <c r="I1668" t="s">
        <v>11</v>
      </c>
      <c r="J1668" t="s">
        <v>49</v>
      </c>
      <c r="K1668" t="s">
        <v>156</v>
      </c>
      <c r="L1668" t="s">
        <v>17</v>
      </c>
      <c r="M1668" s="5">
        <v>85.82</v>
      </c>
    </row>
    <row r="1669" spans="1:13" x14ac:dyDescent="0.2">
      <c r="A1669" s="2">
        <v>45045</v>
      </c>
      <c r="B1669" s="3">
        <f t="shared" si="80"/>
        <v>2023</v>
      </c>
      <c r="C1669" t="str">
        <f t="shared" si="78"/>
        <v>2022-2023</v>
      </c>
      <c r="D1669" t="s">
        <v>148</v>
      </c>
      <c r="E1669" t="s">
        <v>90</v>
      </c>
      <c r="F1669" t="str">
        <f t="shared" si="79"/>
        <v>Victoria</v>
      </c>
      <c r="G1669" t="s">
        <v>45</v>
      </c>
      <c r="H1669">
        <v>3179</v>
      </c>
      <c r="I1669" t="s">
        <v>11</v>
      </c>
      <c r="J1669" t="s">
        <v>63</v>
      </c>
      <c r="K1669" t="s">
        <v>152</v>
      </c>
      <c r="L1669" t="s">
        <v>13</v>
      </c>
      <c r="M1669" s="5">
        <v>85.84</v>
      </c>
    </row>
    <row r="1670" spans="1:13" x14ac:dyDescent="0.2">
      <c r="A1670" s="2">
        <v>45272</v>
      </c>
      <c r="B1670" s="3">
        <f t="shared" si="80"/>
        <v>2024</v>
      </c>
      <c r="C1670" t="str">
        <f t="shared" si="78"/>
        <v>2023-2024</v>
      </c>
      <c r="D1670" t="s">
        <v>147</v>
      </c>
      <c r="E1670" t="s">
        <v>88</v>
      </c>
      <c r="F1670" t="str">
        <f t="shared" si="79"/>
        <v>South Australia</v>
      </c>
      <c r="G1670" t="s">
        <v>32</v>
      </c>
      <c r="H1670">
        <v>5011</v>
      </c>
      <c r="I1670" t="s">
        <v>11</v>
      </c>
      <c r="J1670" t="s">
        <v>33</v>
      </c>
      <c r="K1670" t="s">
        <v>152</v>
      </c>
      <c r="L1670" t="s">
        <v>13</v>
      </c>
      <c r="M1670" s="5">
        <v>85.86</v>
      </c>
    </row>
    <row r="1671" spans="1:13" x14ac:dyDescent="0.2">
      <c r="A1671" s="2">
        <v>45116</v>
      </c>
      <c r="B1671" s="3">
        <f t="shared" si="80"/>
        <v>2024</v>
      </c>
      <c r="C1671" t="str">
        <f t="shared" si="78"/>
        <v>2023-2024</v>
      </c>
      <c r="D1671" t="s">
        <v>148</v>
      </c>
      <c r="E1671" t="s">
        <v>31</v>
      </c>
      <c r="F1671" t="str">
        <f t="shared" si="79"/>
        <v>South Australia</v>
      </c>
      <c r="G1671" t="s">
        <v>32</v>
      </c>
      <c r="H1671">
        <v>5168</v>
      </c>
      <c r="I1671" t="s">
        <v>11</v>
      </c>
      <c r="J1671" t="s">
        <v>33</v>
      </c>
      <c r="K1671" t="s">
        <v>156</v>
      </c>
      <c r="L1671" t="s">
        <v>17</v>
      </c>
      <c r="M1671" s="5">
        <v>85.88</v>
      </c>
    </row>
    <row r="1672" spans="1:13" x14ac:dyDescent="0.2">
      <c r="A1672" s="2">
        <v>45568</v>
      </c>
      <c r="B1672" s="3">
        <f t="shared" si="80"/>
        <v>2025</v>
      </c>
      <c r="C1672" t="str">
        <f t="shared" si="78"/>
        <v>2024-2025</v>
      </c>
      <c r="D1672" t="s">
        <v>147</v>
      </c>
      <c r="E1672" t="s">
        <v>56</v>
      </c>
      <c r="F1672" t="str">
        <f t="shared" si="79"/>
        <v>Northern Territory</v>
      </c>
      <c r="G1672" t="s">
        <v>29</v>
      </c>
      <c r="H1672">
        <v>870</v>
      </c>
      <c r="I1672" t="s">
        <v>11</v>
      </c>
      <c r="J1672" t="s">
        <v>30</v>
      </c>
      <c r="K1672" t="s">
        <v>154</v>
      </c>
      <c r="L1672" t="s">
        <v>14</v>
      </c>
      <c r="M1672" s="5">
        <v>85.92</v>
      </c>
    </row>
    <row r="1673" spans="1:13" x14ac:dyDescent="0.2">
      <c r="A1673" s="2">
        <v>45468</v>
      </c>
      <c r="B1673" s="3">
        <f t="shared" si="80"/>
        <v>2024</v>
      </c>
      <c r="C1673" t="str">
        <f t="shared" si="78"/>
        <v>2023-2024</v>
      </c>
      <c r="D1673" t="s">
        <v>147</v>
      </c>
      <c r="E1673" t="s">
        <v>109</v>
      </c>
      <c r="F1673" t="str">
        <f t="shared" si="79"/>
        <v>New South Wales</v>
      </c>
      <c r="G1673" t="s">
        <v>10</v>
      </c>
      <c r="H1673">
        <v>2480</v>
      </c>
      <c r="I1673" t="s">
        <v>11</v>
      </c>
      <c r="J1673" t="s">
        <v>68</v>
      </c>
      <c r="K1673" t="s">
        <v>154</v>
      </c>
      <c r="L1673" t="s">
        <v>14</v>
      </c>
      <c r="M1673" s="5">
        <v>85.949999999999989</v>
      </c>
    </row>
    <row r="1674" spans="1:13" x14ac:dyDescent="0.2">
      <c r="A1674" s="2">
        <v>45617</v>
      </c>
      <c r="B1674" s="3">
        <f t="shared" si="80"/>
        <v>2025</v>
      </c>
      <c r="C1674" t="str">
        <f t="shared" si="78"/>
        <v>2024-2025</v>
      </c>
      <c r="D1674" t="s">
        <v>147</v>
      </c>
      <c r="E1674" t="s">
        <v>9</v>
      </c>
      <c r="F1674" t="str">
        <f t="shared" si="79"/>
        <v>New South Wales</v>
      </c>
      <c r="G1674" t="s">
        <v>10</v>
      </c>
      <c r="H1674">
        <v>2067</v>
      </c>
      <c r="I1674" t="s">
        <v>11</v>
      </c>
      <c r="J1674" t="s">
        <v>12</v>
      </c>
      <c r="K1674" t="s">
        <v>149</v>
      </c>
      <c r="L1674" t="s">
        <v>15</v>
      </c>
      <c r="M1674" s="5">
        <v>86.29</v>
      </c>
    </row>
    <row r="1675" spans="1:13" x14ac:dyDescent="0.2">
      <c r="A1675" s="2">
        <v>45072</v>
      </c>
      <c r="B1675" s="3">
        <f t="shared" si="80"/>
        <v>2023</v>
      </c>
      <c r="C1675" t="str">
        <f t="shared" si="78"/>
        <v>2022-2023</v>
      </c>
      <c r="D1675" t="s">
        <v>147</v>
      </c>
      <c r="E1675" t="s">
        <v>76</v>
      </c>
      <c r="F1675" t="str">
        <f t="shared" si="79"/>
        <v>Western Australia</v>
      </c>
      <c r="G1675" t="s">
        <v>48</v>
      </c>
      <c r="H1675">
        <v>6450</v>
      </c>
      <c r="I1675" t="s">
        <v>11</v>
      </c>
      <c r="J1675" t="s">
        <v>77</v>
      </c>
      <c r="K1675" t="s">
        <v>151</v>
      </c>
      <c r="L1675" t="s">
        <v>21</v>
      </c>
      <c r="M1675" s="5">
        <v>86.43</v>
      </c>
    </row>
    <row r="1676" spans="1:13" x14ac:dyDescent="0.2">
      <c r="A1676" s="2">
        <v>45331</v>
      </c>
      <c r="B1676" s="3">
        <f t="shared" si="80"/>
        <v>2024</v>
      </c>
      <c r="C1676" t="str">
        <f t="shared" si="78"/>
        <v>2023-2024</v>
      </c>
      <c r="D1676" t="s">
        <v>147</v>
      </c>
      <c r="E1676" t="s">
        <v>74</v>
      </c>
      <c r="F1676" t="str">
        <f t="shared" si="79"/>
        <v>South Australia</v>
      </c>
      <c r="G1676" t="s">
        <v>32</v>
      </c>
      <c r="H1676">
        <v>5043</v>
      </c>
      <c r="I1676" t="s">
        <v>11</v>
      </c>
      <c r="J1676" t="s">
        <v>33</v>
      </c>
      <c r="K1676" t="s">
        <v>152</v>
      </c>
      <c r="L1676" t="s">
        <v>13</v>
      </c>
      <c r="M1676" s="5">
        <v>86.48</v>
      </c>
    </row>
    <row r="1677" spans="1:13" x14ac:dyDescent="0.2">
      <c r="A1677" s="2">
        <v>45021</v>
      </c>
      <c r="B1677" s="3">
        <f t="shared" si="80"/>
        <v>2023</v>
      </c>
      <c r="C1677" t="str">
        <f t="shared" si="78"/>
        <v>2022-2023</v>
      </c>
      <c r="D1677" t="s">
        <v>147</v>
      </c>
      <c r="E1677" t="s">
        <v>92</v>
      </c>
      <c r="F1677" t="str">
        <f t="shared" si="79"/>
        <v>Queensland</v>
      </c>
      <c r="G1677" t="s">
        <v>35</v>
      </c>
      <c r="H1677">
        <v>4068</v>
      </c>
      <c r="I1677" t="s">
        <v>11</v>
      </c>
      <c r="J1677" t="s">
        <v>43</v>
      </c>
      <c r="K1677" t="s">
        <v>156</v>
      </c>
      <c r="L1677" t="s">
        <v>17</v>
      </c>
      <c r="M1677" s="5">
        <v>86.77</v>
      </c>
    </row>
    <row r="1678" spans="1:13" x14ac:dyDescent="0.2">
      <c r="A1678" s="2">
        <v>45635</v>
      </c>
      <c r="B1678" s="3">
        <f t="shared" si="80"/>
        <v>2025</v>
      </c>
      <c r="C1678" t="str">
        <f t="shared" si="78"/>
        <v>2024-2025</v>
      </c>
      <c r="D1678" t="s">
        <v>148</v>
      </c>
      <c r="E1678" t="s">
        <v>130</v>
      </c>
      <c r="F1678" t="str">
        <f t="shared" si="79"/>
        <v>South Australia</v>
      </c>
      <c r="G1678" t="s">
        <v>32</v>
      </c>
      <c r="H1678">
        <v>5290</v>
      </c>
      <c r="I1678" t="s">
        <v>11</v>
      </c>
      <c r="J1678" t="s">
        <v>38</v>
      </c>
      <c r="K1678" t="s">
        <v>154</v>
      </c>
      <c r="L1678" t="s">
        <v>14</v>
      </c>
      <c r="M1678" s="5">
        <v>86.789999999999992</v>
      </c>
    </row>
    <row r="1679" spans="1:13" x14ac:dyDescent="0.2">
      <c r="A1679" s="2">
        <v>45070</v>
      </c>
      <c r="B1679" s="3">
        <f t="shared" si="80"/>
        <v>2023</v>
      </c>
      <c r="C1679" t="str">
        <f t="shared" si="78"/>
        <v>2022-2023</v>
      </c>
      <c r="D1679" t="s">
        <v>148</v>
      </c>
      <c r="E1679" t="s">
        <v>121</v>
      </c>
      <c r="F1679" t="str">
        <f t="shared" si="79"/>
        <v>Queensland</v>
      </c>
      <c r="G1679" t="s">
        <v>35</v>
      </c>
      <c r="H1679">
        <v>4700</v>
      </c>
      <c r="I1679" t="s">
        <v>11</v>
      </c>
      <c r="J1679" t="s">
        <v>51</v>
      </c>
      <c r="K1679" t="s">
        <v>19</v>
      </c>
      <c r="L1679" t="s">
        <v>23</v>
      </c>
      <c r="M1679" s="5">
        <v>86.88000000000001</v>
      </c>
    </row>
    <row r="1680" spans="1:13" x14ac:dyDescent="0.2">
      <c r="A1680" s="2">
        <v>45172</v>
      </c>
      <c r="B1680" s="3">
        <f t="shared" si="80"/>
        <v>2024</v>
      </c>
      <c r="C1680" t="str">
        <f t="shared" si="78"/>
        <v>2023-2024</v>
      </c>
      <c r="D1680" t="s">
        <v>148</v>
      </c>
      <c r="E1680" t="s">
        <v>130</v>
      </c>
      <c r="F1680" t="str">
        <f t="shared" si="79"/>
        <v>South Australia</v>
      </c>
      <c r="G1680" t="s">
        <v>32</v>
      </c>
      <c r="H1680">
        <v>5290</v>
      </c>
      <c r="I1680" t="s">
        <v>11</v>
      </c>
      <c r="J1680" t="s">
        <v>38</v>
      </c>
      <c r="K1680" t="s">
        <v>150</v>
      </c>
      <c r="L1680" t="s">
        <v>18</v>
      </c>
      <c r="M1680" s="5">
        <v>86.91</v>
      </c>
    </row>
    <row r="1681" spans="1:13" x14ac:dyDescent="0.2">
      <c r="A1681" s="2">
        <v>45055</v>
      </c>
      <c r="B1681" s="3">
        <f t="shared" si="80"/>
        <v>2023</v>
      </c>
      <c r="C1681" t="str">
        <f t="shared" si="78"/>
        <v>2022-2023</v>
      </c>
      <c r="D1681" t="s">
        <v>148</v>
      </c>
      <c r="E1681" t="s">
        <v>24</v>
      </c>
      <c r="F1681" t="str">
        <f t="shared" si="79"/>
        <v>New South Wales</v>
      </c>
      <c r="G1681" t="s">
        <v>10</v>
      </c>
      <c r="H1681">
        <v>2795</v>
      </c>
      <c r="I1681" t="s">
        <v>11</v>
      </c>
      <c r="J1681" t="s">
        <v>25</v>
      </c>
      <c r="K1681" t="s">
        <v>153</v>
      </c>
      <c r="L1681" t="s">
        <v>16</v>
      </c>
      <c r="M1681" s="5">
        <v>86.940000000000012</v>
      </c>
    </row>
    <row r="1682" spans="1:13" x14ac:dyDescent="0.2">
      <c r="A1682" s="2">
        <v>45484</v>
      </c>
      <c r="B1682" s="3">
        <f t="shared" si="80"/>
        <v>2025</v>
      </c>
      <c r="C1682" t="str">
        <f t="shared" si="78"/>
        <v>2024-2025</v>
      </c>
      <c r="D1682" t="s">
        <v>148</v>
      </c>
      <c r="E1682" t="s">
        <v>115</v>
      </c>
      <c r="F1682" t="str">
        <f t="shared" si="79"/>
        <v>Western Australia</v>
      </c>
      <c r="G1682" t="s">
        <v>48</v>
      </c>
      <c r="H1682">
        <v>6280</v>
      </c>
      <c r="I1682" t="s">
        <v>11</v>
      </c>
      <c r="J1682" t="s">
        <v>94</v>
      </c>
      <c r="K1682" t="s">
        <v>154</v>
      </c>
      <c r="L1682" t="s">
        <v>14</v>
      </c>
      <c r="M1682" s="5">
        <v>87.410000000000011</v>
      </c>
    </row>
    <row r="1683" spans="1:13" x14ac:dyDescent="0.2">
      <c r="A1683" s="2">
        <v>45361</v>
      </c>
      <c r="B1683" s="3">
        <f t="shared" si="80"/>
        <v>2024</v>
      </c>
      <c r="C1683" t="str">
        <f t="shared" si="78"/>
        <v>2023-2024</v>
      </c>
      <c r="D1683" t="s">
        <v>147</v>
      </c>
      <c r="E1683" t="s">
        <v>65</v>
      </c>
      <c r="F1683" t="str">
        <f t="shared" si="79"/>
        <v>New South Wales</v>
      </c>
      <c r="G1683" t="s">
        <v>10</v>
      </c>
      <c r="H1683">
        <v>2541</v>
      </c>
      <c r="I1683" t="s">
        <v>11</v>
      </c>
      <c r="J1683" t="s">
        <v>58</v>
      </c>
      <c r="K1683" t="s">
        <v>155</v>
      </c>
      <c r="L1683" t="s">
        <v>20</v>
      </c>
      <c r="M1683" s="5">
        <v>87.63000000000001</v>
      </c>
    </row>
    <row r="1684" spans="1:13" x14ac:dyDescent="0.2">
      <c r="A1684" s="2">
        <v>45046</v>
      </c>
      <c r="B1684" s="3">
        <f t="shared" si="80"/>
        <v>2023</v>
      </c>
      <c r="C1684" t="str">
        <f t="shared" si="78"/>
        <v>2022-2023</v>
      </c>
      <c r="D1684" t="s">
        <v>148</v>
      </c>
      <c r="E1684" t="s">
        <v>42</v>
      </c>
      <c r="F1684" t="str">
        <f t="shared" si="79"/>
        <v>Queensland</v>
      </c>
      <c r="G1684" t="s">
        <v>35</v>
      </c>
      <c r="H1684">
        <v>4053</v>
      </c>
      <c r="I1684" t="s">
        <v>11</v>
      </c>
      <c r="J1684" t="s">
        <v>43</v>
      </c>
      <c r="K1684" t="s">
        <v>152</v>
      </c>
      <c r="L1684" t="s">
        <v>13</v>
      </c>
      <c r="M1684" s="5">
        <v>87.679999999999993</v>
      </c>
    </row>
    <row r="1685" spans="1:13" x14ac:dyDescent="0.2">
      <c r="A1685" s="2">
        <v>45651</v>
      </c>
      <c r="B1685" s="3">
        <f t="shared" si="80"/>
        <v>2025</v>
      </c>
      <c r="C1685" t="str">
        <f t="shared" si="78"/>
        <v>2024-2025</v>
      </c>
      <c r="D1685" t="s">
        <v>148</v>
      </c>
      <c r="E1685" t="s">
        <v>123</v>
      </c>
      <c r="F1685" t="str">
        <f t="shared" si="79"/>
        <v>Western Australia</v>
      </c>
      <c r="G1685" t="s">
        <v>48</v>
      </c>
      <c r="H1685">
        <v>6109</v>
      </c>
      <c r="I1685" t="s">
        <v>11</v>
      </c>
      <c r="J1685" t="s">
        <v>94</v>
      </c>
      <c r="K1685" t="s">
        <v>149</v>
      </c>
      <c r="L1685" t="s">
        <v>15</v>
      </c>
      <c r="M1685" s="5">
        <v>87.78</v>
      </c>
    </row>
    <row r="1686" spans="1:13" x14ac:dyDescent="0.2">
      <c r="A1686" s="2">
        <v>44947</v>
      </c>
      <c r="B1686" s="3">
        <f t="shared" si="80"/>
        <v>2023</v>
      </c>
      <c r="C1686" t="str">
        <f t="shared" si="78"/>
        <v>2022-2023</v>
      </c>
      <c r="D1686" t="s">
        <v>147</v>
      </c>
      <c r="E1686" t="s">
        <v>138</v>
      </c>
      <c r="F1686" t="str">
        <f t="shared" si="79"/>
        <v>Queensland</v>
      </c>
      <c r="G1686" t="s">
        <v>35</v>
      </c>
      <c r="H1686">
        <v>4558</v>
      </c>
      <c r="I1686" t="s">
        <v>11</v>
      </c>
      <c r="J1686" t="s">
        <v>120</v>
      </c>
      <c r="K1686" t="s">
        <v>149</v>
      </c>
      <c r="L1686" t="s">
        <v>15</v>
      </c>
      <c r="M1686" s="5">
        <v>87.78</v>
      </c>
    </row>
    <row r="1687" spans="1:13" x14ac:dyDescent="0.2">
      <c r="A1687" s="2">
        <v>45417</v>
      </c>
      <c r="B1687" s="3">
        <f t="shared" si="80"/>
        <v>2024</v>
      </c>
      <c r="C1687" t="str">
        <f t="shared" si="78"/>
        <v>2023-2024</v>
      </c>
      <c r="D1687" t="s">
        <v>147</v>
      </c>
      <c r="E1687" t="s">
        <v>121</v>
      </c>
      <c r="F1687" t="str">
        <f t="shared" si="79"/>
        <v>Queensland</v>
      </c>
      <c r="G1687" t="s">
        <v>35</v>
      </c>
      <c r="H1687">
        <v>4700</v>
      </c>
      <c r="I1687" t="s">
        <v>11</v>
      </c>
      <c r="J1687" t="s">
        <v>51</v>
      </c>
      <c r="K1687" t="s">
        <v>150</v>
      </c>
      <c r="L1687" t="s">
        <v>18</v>
      </c>
      <c r="M1687" s="5">
        <v>87.83</v>
      </c>
    </row>
    <row r="1688" spans="1:13" x14ac:dyDescent="0.2">
      <c r="A1688" s="2">
        <v>44984</v>
      </c>
      <c r="B1688" s="3">
        <f t="shared" si="80"/>
        <v>2023</v>
      </c>
      <c r="C1688" t="str">
        <f t="shared" si="78"/>
        <v>2022-2023</v>
      </c>
      <c r="D1688" t="s">
        <v>147</v>
      </c>
      <c r="E1688" t="s">
        <v>124</v>
      </c>
      <c r="F1688" t="str">
        <f t="shared" si="79"/>
        <v>New South Wales</v>
      </c>
      <c r="G1688" t="s">
        <v>10</v>
      </c>
      <c r="H1688">
        <v>2015</v>
      </c>
      <c r="I1688" t="s">
        <v>11</v>
      </c>
      <c r="J1688" t="s">
        <v>12</v>
      </c>
      <c r="K1688" t="s">
        <v>153</v>
      </c>
      <c r="L1688" t="s">
        <v>16</v>
      </c>
      <c r="M1688" s="5">
        <v>87.85</v>
      </c>
    </row>
    <row r="1689" spans="1:13" x14ac:dyDescent="0.2">
      <c r="A1689" s="2">
        <v>45444</v>
      </c>
      <c r="B1689" s="3">
        <f t="shared" si="80"/>
        <v>2024</v>
      </c>
      <c r="C1689" t="str">
        <f t="shared" si="78"/>
        <v>2023-2024</v>
      </c>
      <c r="D1689" t="s">
        <v>148</v>
      </c>
      <c r="E1689" t="s">
        <v>69</v>
      </c>
      <c r="F1689" t="str">
        <f t="shared" si="79"/>
        <v>Tasmania</v>
      </c>
      <c r="G1689" t="s">
        <v>70</v>
      </c>
      <c r="H1689">
        <v>7018</v>
      </c>
      <c r="I1689" t="s">
        <v>11</v>
      </c>
      <c r="J1689" t="s">
        <v>71</v>
      </c>
      <c r="K1689" t="s">
        <v>154</v>
      </c>
      <c r="L1689" t="s">
        <v>14</v>
      </c>
      <c r="M1689" s="5">
        <v>87.96</v>
      </c>
    </row>
    <row r="1690" spans="1:13" x14ac:dyDescent="0.2">
      <c r="A1690" s="2">
        <v>45180</v>
      </c>
      <c r="B1690" s="3">
        <f t="shared" si="80"/>
        <v>2024</v>
      </c>
      <c r="C1690" t="str">
        <f t="shared" si="78"/>
        <v>2023-2024</v>
      </c>
      <c r="D1690" t="s">
        <v>147</v>
      </c>
      <c r="E1690" t="s">
        <v>88</v>
      </c>
      <c r="F1690" t="str">
        <f t="shared" si="79"/>
        <v>South Australia</v>
      </c>
      <c r="G1690" t="s">
        <v>32</v>
      </c>
      <c r="H1690">
        <v>5011</v>
      </c>
      <c r="I1690" t="s">
        <v>11</v>
      </c>
      <c r="J1690" t="s">
        <v>33</v>
      </c>
      <c r="K1690" t="s">
        <v>154</v>
      </c>
      <c r="L1690" t="s">
        <v>14</v>
      </c>
      <c r="M1690" s="5">
        <v>88.42</v>
      </c>
    </row>
    <row r="1691" spans="1:13" x14ac:dyDescent="0.2">
      <c r="A1691" s="2">
        <v>45281</v>
      </c>
      <c r="B1691" s="3">
        <f t="shared" si="80"/>
        <v>2024</v>
      </c>
      <c r="C1691" t="str">
        <f t="shared" si="78"/>
        <v>2023-2024</v>
      </c>
      <c r="D1691" t="s">
        <v>148</v>
      </c>
      <c r="E1691" t="s">
        <v>95</v>
      </c>
      <c r="F1691" t="str">
        <f t="shared" si="79"/>
        <v>Victoria</v>
      </c>
      <c r="G1691" t="s">
        <v>45</v>
      </c>
      <c r="H1691">
        <v>3931</v>
      </c>
      <c r="I1691" t="s">
        <v>11</v>
      </c>
      <c r="J1691" t="s">
        <v>55</v>
      </c>
      <c r="K1691" t="s">
        <v>152</v>
      </c>
      <c r="L1691" t="s">
        <v>13</v>
      </c>
      <c r="M1691" s="5">
        <v>88.460000000000008</v>
      </c>
    </row>
    <row r="1692" spans="1:13" x14ac:dyDescent="0.2">
      <c r="A1692" s="2">
        <v>45299</v>
      </c>
      <c r="B1692" s="3">
        <f t="shared" si="80"/>
        <v>2024</v>
      </c>
      <c r="C1692" t="str">
        <f t="shared" si="78"/>
        <v>2023-2024</v>
      </c>
      <c r="D1692" t="s">
        <v>147</v>
      </c>
      <c r="E1692" t="s">
        <v>61</v>
      </c>
      <c r="F1692" t="str">
        <f t="shared" si="79"/>
        <v>New South Wales</v>
      </c>
      <c r="G1692" t="s">
        <v>10</v>
      </c>
      <c r="H1692">
        <v>2539</v>
      </c>
      <c r="I1692" t="s">
        <v>11</v>
      </c>
      <c r="J1692" t="s">
        <v>58</v>
      </c>
      <c r="K1692" t="s">
        <v>154</v>
      </c>
      <c r="L1692" t="s">
        <v>14</v>
      </c>
      <c r="M1692" s="5">
        <v>88.5</v>
      </c>
    </row>
    <row r="1693" spans="1:13" x14ac:dyDescent="0.2">
      <c r="A1693" s="2">
        <v>45010</v>
      </c>
      <c r="B1693" s="3">
        <f t="shared" si="80"/>
        <v>2023</v>
      </c>
      <c r="C1693" t="str">
        <f t="shared" si="78"/>
        <v>2022-2023</v>
      </c>
      <c r="D1693" t="s">
        <v>147</v>
      </c>
      <c r="E1693" t="s">
        <v>118</v>
      </c>
      <c r="F1693" t="str">
        <f t="shared" si="79"/>
        <v>New South Wales</v>
      </c>
      <c r="G1693" t="s">
        <v>10</v>
      </c>
      <c r="H1693">
        <v>2158</v>
      </c>
      <c r="I1693" t="s">
        <v>11</v>
      </c>
      <c r="J1693" t="s">
        <v>27</v>
      </c>
      <c r="K1693" t="s">
        <v>152</v>
      </c>
      <c r="L1693" t="s">
        <v>13</v>
      </c>
      <c r="M1693" s="5">
        <v>88.859999999999985</v>
      </c>
    </row>
    <row r="1694" spans="1:13" x14ac:dyDescent="0.2">
      <c r="A1694" s="2">
        <v>45624</v>
      </c>
      <c r="B1694" s="3">
        <f t="shared" si="80"/>
        <v>2025</v>
      </c>
      <c r="C1694" t="str">
        <f t="shared" si="78"/>
        <v>2024-2025</v>
      </c>
      <c r="D1694" t="s">
        <v>148</v>
      </c>
      <c r="E1694" t="s">
        <v>53</v>
      </c>
      <c r="F1694" t="str">
        <f t="shared" si="79"/>
        <v>South Australia</v>
      </c>
      <c r="G1694" t="s">
        <v>32</v>
      </c>
      <c r="H1694">
        <v>5082</v>
      </c>
      <c r="I1694" t="s">
        <v>11</v>
      </c>
      <c r="J1694" t="s">
        <v>33</v>
      </c>
      <c r="K1694" t="s">
        <v>149</v>
      </c>
      <c r="L1694" t="s">
        <v>15</v>
      </c>
      <c r="M1694" s="5">
        <v>88.88</v>
      </c>
    </row>
    <row r="1695" spans="1:13" x14ac:dyDescent="0.2">
      <c r="A1695" s="2">
        <v>44948</v>
      </c>
      <c r="B1695" s="3">
        <f t="shared" si="80"/>
        <v>2023</v>
      </c>
      <c r="C1695" t="str">
        <f t="shared" si="78"/>
        <v>2022-2023</v>
      </c>
      <c r="D1695" t="s">
        <v>147</v>
      </c>
      <c r="E1695" t="s">
        <v>136</v>
      </c>
      <c r="F1695" t="str">
        <f t="shared" si="79"/>
        <v>Victoria</v>
      </c>
      <c r="G1695" t="s">
        <v>45</v>
      </c>
      <c r="H1695">
        <v>3175</v>
      </c>
      <c r="I1695" t="s">
        <v>11</v>
      </c>
      <c r="J1695" t="s">
        <v>63</v>
      </c>
      <c r="K1695" t="s">
        <v>149</v>
      </c>
      <c r="L1695" t="s">
        <v>15</v>
      </c>
      <c r="M1695" s="5">
        <v>88.92</v>
      </c>
    </row>
    <row r="1696" spans="1:13" x14ac:dyDescent="0.2">
      <c r="A1696" s="2">
        <v>45404</v>
      </c>
      <c r="B1696" s="3">
        <f t="shared" si="80"/>
        <v>2024</v>
      </c>
      <c r="C1696" t="str">
        <f t="shared" si="78"/>
        <v>2023-2024</v>
      </c>
      <c r="D1696" t="s">
        <v>148</v>
      </c>
      <c r="E1696" t="s">
        <v>141</v>
      </c>
      <c r="F1696" t="str">
        <f t="shared" si="79"/>
        <v>Western Australia</v>
      </c>
      <c r="G1696" t="s">
        <v>48</v>
      </c>
      <c r="H1696">
        <v>6052</v>
      </c>
      <c r="I1696" t="s">
        <v>11</v>
      </c>
      <c r="J1696" t="s">
        <v>49</v>
      </c>
      <c r="K1696" t="s">
        <v>152</v>
      </c>
      <c r="L1696" t="s">
        <v>13</v>
      </c>
      <c r="M1696" s="5">
        <v>88.95</v>
      </c>
    </row>
    <row r="1697" spans="1:13" x14ac:dyDescent="0.2">
      <c r="A1697" s="2">
        <v>45386</v>
      </c>
      <c r="B1697" s="3">
        <f t="shared" si="80"/>
        <v>2024</v>
      </c>
      <c r="C1697" t="str">
        <f t="shared" si="78"/>
        <v>2023-2024</v>
      </c>
      <c r="D1697" t="s">
        <v>148</v>
      </c>
      <c r="E1697" t="s">
        <v>90</v>
      </c>
      <c r="F1697" t="str">
        <f t="shared" si="79"/>
        <v>Victoria</v>
      </c>
      <c r="G1697" t="s">
        <v>45</v>
      </c>
      <c r="H1697">
        <v>3179</v>
      </c>
      <c r="I1697" t="s">
        <v>11</v>
      </c>
      <c r="J1697" t="s">
        <v>63</v>
      </c>
      <c r="K1697" t="s">
        <v>155</v>
      </c>
      <c r="L1697" t="s">
        <v>20</v>
      </c>
      <c r="M1697" s="5">
        <v>89.19</v>
      </c>
    </row>
    <row r="1698" spans="1:13" x14ac:dyDescent="0.2">
      <c r="A1698" s="2">
        <v>45296</v>
      </c>
      <c r="B1698" s="3">
        <f t="shared" si="80"/>
        <v>2024</v>
      </c>
      <c r="C1698" t="str">
        <f t="shared" si="78"/>
        <v>2023-2024</v>
      </c>
      <c r="D1698" t="s">
        <v>148</v>
      </c>
      <c r="E1698" t="s">
        <v>143</v>
      </c>
      <c r="F1698" t="str">
        <f t="shared" si="79"/>
        <v>New South Wales</v>
      </c>
      <c r="G1698" t="s">
        <v>10</v>
      </c>
      <c r="H1698">
        <v>2154</v>
      </c>
      <c r="I1698" t="s">
        <v>11</v>
      </c>
      <c r="J1698" t="s">
        <v>27</v>
      </c>
      <c r="K1698" t="s">
        <v>149</v>
      </c>
      <c r="L1698" t="s">
        <v>15</v>
      </c>
      <c r="M1698" s="5">
        <v>89.32</v>
      </c>
    </row>
    <row r="1699" spans="1:13" x14ac:dyDescent="0.2">
      <c r="A1699" s="2">
        <v>45473</v>
      </c>
      <c r="B1699" s="3">
        <f t="shared" si="80"/>
        <v>2024</v>
      </c>
      <c r="C1699" t="str">
        <f t="shared" si="78"/>
        <v>2023-2024</v>
      </c>
      <c r="D1699" t="s">
        <v>147</v>
      </c>
      <c r="E1699" t="s">
        <v>9</v>
      </c>
      <c r="F1699" t="str">
        <f t="shared" si="79"/>
        <v>New South Wales</v>
      </c>
      <c r="G1699" t="s">
        <v>10</v>
      </c>
      <c r="H1699">
        <v>2067</v>
      </c>
      <c r="I1699" t="s">
        <v>11</v>
      </c>
      <c r="J1699" t="s">
        <v>12</v>
      </c>
      <c r="K1699" t="s">
        <v>19</v>
      </c>
      <c r="L1699" t="s">
        <v>23</v>
      </c>
      <c r="M1699" s="5">
        <v>89.36</v>
      </c>
    </row>
    <row r="1700" spans="1:13" x14ac:dyDescent="0.2">
      <c r="A1700" s="2">
        <v>45651</v>
      </c>
      <c r="B1700" s="3">
        <f t="shared" si="80"/>
        <v>2025</v>
      </c>
      <c r="C1700" t="str">
        <f t="shared" si="78"/>
        <v>2024-2025</v>
      </c>
      <c r="D1700" t="s">
        <v>147</v>
      </c>
      <c r="E1700" t="s">
        <v>9</v>
      </c>
      <c r="F1700" t="str">
        <f t="shared" si="79"/>
        <v>New South Wales</v>
      </c>
      <c r="G1700" t="s">
        <v>10</v>
      </c>
      <c r="H1700">
        <v>2067</v>
      </c>
      <c r="I1700" t="s">
        <v>11</v>
      </c>
      <c r="J1700" t="s">
        <v>12</v>
      </c>
      <c r="K1700" t="s">
        <v>154</v>
      </c>
      <c r="L1700" t="s">
        <v>14</v>
      </c>
      <c r="M1700" s="5">
        <v>89.41</v>
      </c>
    </row>
    <row r="1701" spans="1:13" x14ac:dyDescent="0.2">
      <c r="A1701" s="2">
        <v>45593</v>
      </c>
      <c r="B1701" s="3">
        <f t="shared" si="80"/>
        <v>2025</v>
      </c>
      <c r="C1701" t="str">
        <f t="shared" si="78"/>
        <v>2024-2025</v>
      </c>
      <c r="D1701" t="s">
        <v>147</v>
      </c>
      <c r="E1701" t="s">
        <v>126</v>
      </c>
      <c r="F1701" t="str">
        <f t="shared" si="79"/>
        <v>Queensland</v>
      </c>
      <c r="G1701" t="s">
        <v>35</v>
      </c>
      <c r="H1701">
        <v>4551</v>
      </c>
      <c r="I1701" t="s">
        <v>11</v>
      </c>
      <c r="J1701" t="s">
        <v>120</v>
      </c>
      <c r="K1701" t="s">
        <v>154</v>
      </c>
      <c r="L1701" t="s">
        <v>14</v>
      </c>
      <c r="M1701" s="5">
        <v>89.539999999999992</v>
      </c>
    </row>
    <row r="1702" spans="1:13" x14ac:dyDescent="0.2">
      <c r="A1702" s="2">
        <v>45136</v>
      </c>
      <c r="B1702" s="3">
        <f t="shared" si="80"/>
        <v>2024</v>
      </c>
      <c r="C1702" t="str">
        <f t="shared" si="78"/>
        <v>2023-2024</v>
      </c>
      <c r="D1702" t="s">
        <v>147</v>
      </c>
      <c r="E1702" t="s">
        <v>118</v>
      </c>
      <c r="F1702" t="str">
        <f t="shared" si="79"/>
        <v>New South Wales</v>
      </c>
      <c r="G1702" t="s">
        <v>10</v>
      </c>
      <c r="H1702">
        <v>2158</v>
      </c>
      <c r="I1702" t="s">
        <v>11</v>
      </c>
      <c r="J1702" t="s">
        <v>27</v>
      </c>
      <c r="K1702" t="s">
        <v>149</v>
      </c>
      <c r="L1702" t="s">
        <v>15</v>
      </c>
      <c r="M1702" s="5">
        <v>89.82</v>
      </c>
    </row>
    <row r="1703" spans="1:13" x14ac:dyDescent="0.2">
      <c r="A1703" s="2">
        <v>45436</v>
      </c>
      <c r="B1703" s="3">
        <f t="shared" si="80"/>
        <v>2024</v>
      </c>
      <c r="C1703" t="str">
        <f t="shared" si="78"/>
        <v>2023-2024</v>
      </c>
      <c r="D1703" t="s">
        <v>147</v>
      </c>
      <c r="E1703" t="s">
        <v>103</v>
      </c>
      <c r="F1703" t="str">
        <f t="shared" si="79"/>
        <v>Queensland</v>
      </c>
      <c r="G1703" t="s">
        <v>35</v>
      </c>
      <c r="H1703">
        <v>4509</v>
      </c>
      <c r="I1703" t="s">
        <v>11</v>
      </c>
      <c r="J1703" t="s">
        <v>104</v>
      </c>
      <c r="K1703" t="s">
        <v>149</v>
      </c>
      <c r="L1703" t="s">
        <v>15</v>
      </c>
      <c r="M1703" s="5">
        <v>89.82</v>
      </c>
    </row>
    <row r="1704" spans="1:13" x14ac:dyDescent="0.2">
      <c r="A1704" s="2">
        <v>45064</v>
      </c>
      <c r="B1704" s="3">
        <f t="shared" si="80"/>
        <v>2023</v>
      </c>
      <c r="C1704" t="str">
        <f t="shared" si="78"/>
        <v>2022-2023</v>
      </c>
      <c r="D1704" t="s">
        <v>148</v>
      </c>
      <c r="E1704" t="s">
        <v>59</v>
      </c>
      <c r="F1704" t="str">
        <f t="shared" si="79"/>
        <v>Victoria</v>
      </c>
      <c r="G1704" t="s">
        <v>45</v>
      </c>
      <c r="H1704">
        <v>3280</v>
      </c>
      <c r="I1704" t="s">
        <v>11</v>
      </c>
      <c r="J1704" t="s">
        <v>60</v>
      </c>
      <c r="K1704" t="s">
        <v>151</v>
      </c>
      <c r="L1704" t="s">
        <v>21</v>
      </c>
      <c r="M1704" s="5">
        <v>89.82</v>
      </c>
    </row>
    <row r="1705" spans="1:13" x14ac:dyDescent="0.2">
      <c r="A1705" s="2">
        <v>45488</v>
      </c>
      <c r="B1705" s="3">
        <f t="shared" si="80"/>
        <v>2025</v>
      </c>
      <c r="C1705" t="str">
        <f t="shared" si="78"/>
        <v>2024-2025</v>
      </c>
      <c r="D1705" t="s">
        <v>148</v>
      </c>
      <c r="E1705" t="s">
        <v>31</v>
      </c>
      <c r="F1705" t="str">
        <f t="shared" si="79"/>
        <v>South Australia</v>
      </c>
      <c r="G1705" t="s">
        <v>32</v>
      </c>
      <c r="H1705">
        <v>5168</v>
      </c>
      <c r="I1705" t="s">
        <v>11</v>
      </c>
      <c r="J1705" t="s">
        <v>33</v>
      </c>
      <c r="K1705" t="s">
        <v>150</v>
      </c>
      <c r="L1705" t="s">
        <v>18</v>
      </c>
      <c r="M1705" s="5">
        <v>89.9</v>
      </c>
    </row>
    <row r="1706" spans="1:13" x14ac:dyDescent="0.2">
      <c r="A1706" s="2">
        <v>45038</v>
      </c>
      <c r="B1706" s="3">
        <f t="shared" si="80"/>
        <v>2023</v>
      </c>
      <c r="C1706" t="str">
        <f t="shared" si="78"/>
        <v>2022-2023</v>
      </c>
      <c r="D1706" t="s">
        <v>148</v>
      </c>
      <c r="E1706" t="s">
        <v>102</v>
      </c>
      <c r="F1706" t="str">
        <f t="shared" si="79"/>
        <v>Queensland</v>
      </c>
      <c r="G1706" t="s">
        <v>35</v>
      </c>
      <c r="H1706">
        <v>4870</v>
      </c>
      <c r="I1706" t="s">
        <v>11</v>
      </c>
      <c r="J1706" t="s">
        <v>36</v>
      </c>
      <c r="K1706" t="s">
        <v>150</v>
      </c>
      <c r="L1706" t="s">
        <v>18</v>
      </c>
      <c r="M1706" s="5">
        <v>89.91</v>
      </c>
    </row>
    <row r="1707" spans="1:13" x14ac:dyDescent="0.2">
      <c r="A1707" s="2">
        <v>45242</v>
      </c>
      <c r="B1707" s="3">
        <f t="shared" si="80"/>
        <v>2024</v>
      </c>
      <c r="C1707" t="str">
        <f t="shared" si="78"/>
        <v>2023-2024</v>
      </c>
      <c r="D1707" t="s">
        <v>148</v>
      </c>
      <c r="E1707" t="s">
        <v>101</v>
      </c>
      <c r="F1707" t="str">
        <f t="shared" si="79"/>
        <v>Victoria</v>
      </c>
      <c r="G1707" t="s">
        <v>45</v>
      </c>
      <c r="H1707">
        <v>3131</v>
      </c>
      <c r="I1707" t="s">
        <v>11</v>
      </c>
      <c r="J1707" t="s">
        <v>63</v>
      </c>
      <c r="K1707" t="s">
        <v>150</v>
      </c>
      <c r="L1707" t="s">
        <v>18</v>
      </c>
      <c r="M1707" s="5">
        <v>89.91</v>
      </c>
    </row>
    <row r="1708" spans="1:13" x14ac:dyDescent="0.2">
      <c r="A1708" s="2">
        <v>45127</v>
      </c>
      <c r="B1708" s="3">
        <f t="shared" si="80"/>
        <v>2024</v>
      </c>
      <c r="C1708" t="str">
        <f t="shared" si="78"/>
        <v>2023-2024</v>
      </c>
      <c r="D1708" t="s">
        <v>147</v>
      </c>
      <c r="E1708" t="s">
        <v>105</v>
      </c>
      <c r="F1708" t="str">
        <f t="shared" si="79"/>
        <v>Victoria</v>
      </c>
      <c r="G1708" t="s">
        <v>45</v>
      </c>
      <c r="H1708">
        <v>3500</v>
      </c>
      <c r="I1708" t="s">
        <v>11</v>
      </c>
      <c r="J1708" t="s">
        <v>60</v>
      </c>
      <c r="K1708" t="s">
        <v>152</v>
      </c>
      <c r="L1708" t="s">
        <v>13</v>
      </c>
      <c r="M1708" s="5">
        <v>89.919999999999987</v>
      </c>
    </row>
    <row r="1709" spans="1:13" x14ac:dyDescent="0.2">
      <c r="A1709" s="2">
        <v>45008</v>
      </c>
      <c r="B1709" s="3">
        <f t="shared" si="80"/>
        <v>2023</v>
      </c>
      <c r="C1709" t="str">
        <f t="shared" si="78"/>
        <v>2022-2023</v>
      </c>
      <c r="D1709" t="s">
        <v>148</v>
      </c>
      <c r="E1709" t="s">
        <v>105</v>
      </c>
      <c r="F1709" t="str">
        <f t="shared" si="79"/>
        <v>Victoria</v>
      </c>
      <c r="G1709" t="s">
        <v>45</v>
      </c>
      <c r="H1709">
        <v>3500</v>
      </c>
      <c r="I1709" t="s">
        <v>11</v>
      </c>
      <c r="J1709" t="s">
        <v>60</v>
      </c>
      <c r="K1709" t="s">
        <v>19</v>
      </c>
      <c r="L1709" t="s">
        <v>23</v>
      </c>
      <c r="M1709" s="5">
        <v>89.93</v>
      </c>
    </row>
    <row r="1710" spans="1:13" x14ac:dyDescent="0.2">
      <c r="A1710" s="2">
        <v>45442</v>
      </c>
      <c r="B1710" s="3">
        <f t="shared" si="80"/>
        <v>2024</v>
      </c>
      <c r="C1710" t="str">
        <f t="shared" si="78"/>
        <v>2023-2024</v>
      </c>
      <c r="D1710" t="s">
        <v>147</v>
      </c>
      <c r="E1710" t="s">
        <v>83</v>
      </c>
      <c r="F1710" t="str">
        <f t="shared" si="79"/>
        <v>New South Wales</v>
      </c>
      <c r="G1710" t="s">
        <v>10</v>
      </c>
      <c r="H1710">
        <v>2750</v>
      </c>
      <c r="I1710" t="s">
        <v>11</v>
      </c>
      <c r="J1710" t="s">
        <v>25</v>
      </c>
      <c r="K1710" t="s">
        <v>154</v>
      </c>
      <c r="L1710" t="s">
        <v>14</v>
      </c>
      <c r="M1710" s="5">
        <v>89.94</v>
      </c>
    </row>
    <row r="1711" spans="1:13" x14ac:dyDescent="0.2">
      <c r="A1711" s="2">
        <v>45239</v>
      </c>
      <c r="B1711" s="3">
        <f t="shared" si="80"/>
        <v>2024</v>
      </c>
      <c r="C1711" t="str">
        <f t="shared" si="78"/>
        <v>2023-2024</v>
      </c>
      <c r="D1711" t="s">
        <v>148</v>
      </c>
      <c r="E1711" t="s">
        <v>98</v>
      </c>
      <c r="F1711" t="str">
        <f t="shared" si="79"/>
        <v>Victoria</v>
      </c>
      <c r="G1711" t="s">
        <v>45</v>
      </c>
      <c r="H1711">
        <v>3429</v>
      </c>
      <c r="I1711" t="s">
        <v>11</v>
      </c>
      <c r="J1711" t="s">
        <v>60</v>
      </c>
      <c r="K1711" t="s">
        <v>154</v>
      </c>
      <c r="L1711" t="s">
        <v>14</v>
      </c>
      <c r="M1711" s="5">
        <v>89.95</v>
      </c>
    </row>
    <row r="1712" spans="1:13" x14ac:dyDescent="0.2">
      <c r="A1712" s="2">
        <v>45615</v>
      </c>
      <c r="B1712" s="3">
        <f t="shared" si="80"/>
        <v>2025</v>
      </c>
      <c r="C1712" t="str">
        <f t="shared" si="78"/>
        <v>2024-2025</v>
      </c>
      <c r="D1712" t="s">
        <v>147</v>
      </c>
      <c r="E1712" t="s">
        <v>126</v>
      </c>
      <c r="F1712" t="str">
        <f t="shared" si="79"/>
        <v>Queensland</v>
      </c>
      <c r="G1712" t="s">
        <v>35</v>
      </c>
      <c r="H1712">
        <v>4551</v>
      </c>
      <c r="I1712" t="s">
        <v>11</v>
      </c>
      <c r="J1712" t="s">
        <v>120</v>
      </c>
      <c r="K1712" t="s">
        <v>151</v>
      </c>
      <c r="L1712" t="s">
        <v>21</v>
      </c>
      <c r="M1712" s="5">
        <v>89.97</v>
      </c>
    </row>
    <row r="1713" spans="1:13" x14ac:dyDescent="0.2">
      <c r="A1713" s="2">
        <v>45195</v>
      </c>
      <c r="B1713" s="3">
        <f t="shared" si="80"/>
        <v>2024</v>
      </c>
      <c r="C1713" t="str">
        <f t="shared" si="78"/>
        <v>2023-2024</v>
      </c>
      <c r="D1713" t="s">
        <v>147</v>
      </c>
      <c r="E1713" t="s">
        <v>76</v>
      </c>
      <c r="F1713" t="str">
        <f t="shared" si="79"/>
        <v>Western Australia</v>
      </c>
      <c r="G1713" t="s">
        <v>48</v>
      </c>
      <c r="H1713">
        <v>6450</v>
      </c>
      <c r="I1713" t="s">
        <v>11</v>
      </c>
      <c r="J1713" t="s">
        <v>77</v>
      </c>
      <c r="K1713" t="s">
        <v>151</v>
      </c>
      <c r="L1713" t="s">
        <v>21</v>
      </c>
      <c r="M1713" s="5">
        <v>89.97</v>
      </c>
    </row>
    <row r="1714" spans="1:13" x14ac:dyDescent="0.2">
      <c r="A1714" s="2">
        <v>45118</v>
      </c>
      <c r="B1714" s="3">
        <f t="shared" si="80"/>
        <v>2024</v>
      </c>
      <c r="C1714" t="str">
        <f t="shared" si="78"/>
        <v>2023-2024</v>
      </c>
      <c r="D1714" t="s">
        <v>147</v>
      </c>
      <c r="E1714" t="s">
        <v>40</v>
      </c>
      <c r="F1714" t="str">
        <f t="shared" si="79"/>
        <v>New South Wales</v>
      </c>
      <c r="G1714" t="s">
        <v>10</v>
      </c>
      <c r="H1714">
        <v>2116</v>
      </c>
      <c r="I1714" t="s">
        <v>11</v>
      </c>
      <c r="J1714" t="s">
        <v>27</v>
      </c>
      <c r="K1714" t="s">
        <v>149</v>
      </c>
      <c r="L1714" t="s">
        <v>15</v>
      </c>
      <c r="M1714" s="5">
        <v>90.22</v>
      </c>
    </row>
    <row r="1715" spans="1:13" x14ac:dyDescent="0.2">
      <c r="A1715" s="2">
        <v>45574</v>
      </c>
      <c r="B1715" s="3">
        <f t="shared" si="80"/>
        <v>2025</v>
      </c>
      <c r="C1715" t="str">
        <f t="shared" si="78"/>
        <v>2024-2025</v>
      </c>
      <c r="D1715" t="s">
        <v>148</v>
      </c>
      <c r="E1715" t="s">
        <v>111</v>
      </c>
      <c r="F1715" t="str">
        <f t="shared" si="79"/>
        <v>New South Wales</v>
      </c>
      <c r="G1715" t="s">
        <v>10</v>
      </c>
      <c r="H1715">
        <v>2120</v>
      </c>
      <c r="I1715" t="s">
        <v>11</v>
      </c>
      <c r="J1715" t="s">
        <v>27</v>
      </c>
      <c r="K1715" t="s">
        <v>154</v>
      </c>
      <c r="L1715" t="s">
        <v>14</v>
      </c>
      <c r="M1715" s="5">
        <v>90.43</v>
      </c>
    </row>
    <row r="1716" spans="1:13" x14ac:dyDescent="0.2">
      <c r="A1716" s="2">
        <v>45366</v>
      </c>
      <c r="B1716" s="3">
        <f t="shared" si="80"/>
        <v>2024</v>
      </c>
      <c r="C1716" t="str">
        <f t="shared" si="78"/>
        <v>2023-2024</v>
      </c>
      <c r="D1716" t="s">
        <v>147</v>
      </c>
      <c r="E1716" t="s">
        <v>73</v>
      </c>
      <c r="F1716" t="str">
        <f t="shared" si="79"/>
        <v>Victoria</v>
      </c>
      <c r="G1716" t="s">
        <v>45</v>
      </c>
      <c r="H1716">
        <v>3136</v>
      </c>
      <c r="I1716" t="s">
        <v>11</v>
      </c>
      <c r="J1716" t="s">
        <v>63</v>
      </c>
      <c r="K1716" t="s">
        <v>154</v>
      </c>
      <c r="L1716" t="s">
        <v>14</v>
      </c>
      <c r="M1716" s="5">
        <v>90.44</v>
      </c>
    </row>
    <row r="1717" spans="1:13" x14ac:dyDescent="0.2">
      <c r="A1717" s="2">
        <v>45622</v>
      </c>
      <c r="B1717" s="3">
        <f t="shared" si="80"/>
        <v>2025</v>
      </c>
      <c r="C1717" t="str">
        <f t="shared" si="78"/>
        <v>2024-2025</v>
      </c>
      <c r="D1717" t="s">
        <v>148</v>
      </c>
      <c r="E1717" t="s">
        <v>84</v>
      </c>
      <c r="F1717" t="str">
        <f t="shared" si="79"/>
        <v>Queensland</v>
      </c>
      <c r="G1717" t="s">
        <v>35</v>
      </c>
      <c r="H1717">
        <v>4740</v>
      </c>
      <c r="I1717" t="s">
        <v>11</v>
      </c>
      <c r="J1717" t="s">
        <v>51</v>
      </c>
      <c r="K1717" t="s">
        <v>150</v>
      </c>
      <c r="L1717" t="s">
        <v>18</v>
      </c>
      <c r="M1717" s="5">
        <v>90.850000000000009</v>
      </c>
    </row>
    <row r="1718" spans="1:13" x14ac:dyDescent="0.2">
      <c r="A1718" s="2">
        <v>45574</v>
      </c>
      <c r="B1718" s="3">
        <f t="shared" si="80"/>
        <v>2025</v>
      </c>
      <c r="C1718" t="str">
        <f t="shared" si="78"/>
        <v>2024-2025</v>
      </c>
      <c r="D1718" t="s">
        <v>147</v>
      </c>
      <c r="E1718" t="s">
        <v>9</v>
      </c>
      <c r="F1718" t="str">
        <f t="shared" si="79"/>
        <v>New South Wales</v>
      </c>
      <c r="G1718" t="s">
        <v>10</v>
      </c>
      <c r="H1718">
        <v>2067</v>
      </c>
      <c r="I1718" t="s">
        <v>11</v>
      </c>
      <c r="J1718" t="s">
        <v>12</v>
      </c>
      <c r="K1718" t="s">
        <v>19</v>
      </c>
      <c r="L1718" t="s">
        <v>23</v>
      </c>
      <c r="M1718" s="5">
        <v>90.87</v>
      </c>
    </row>
    <row r="1719" spans="1:13" x14ac:dyDescent="0.2">
      <c r="A1719" s="2">
        <v>45418</v>
      </c>
      <c r="B1719" s="3">
        <f t="shared" si="80"/>
        <v>2024</v>
      </c>
      <c r="C1719" t="str">
        <f t="shared" si="78"/>
        <v>2023-2024</v>
      </c>
      <c r="D1719" t="s">
        <v>147</v>
      </c>
      <c r="E1719" t="s">
        <v>108</v>
      </c>
      <c r="F1719" t="str">
        <f t="shared" si="79"/>
        <v>Victoria</v>
      </c>
      <c r="G1719" t="s">
        <v>45</v>
      </c>
      <c r="H1719">
        <v>3018</v>
      </c>
      <c r="I1719" t="s">
        <v>11</v>
      </c>
      <c r="J1719" t="s">
        <v>46</v>
      </c>
      <c r="K1719" t="s">
        <v>153</v>
      </c>
      <c r="L1719" t="s">
        <v>16</v>
      </c>
      <c r="M1719" s="5">
        <v>90.93</v>
      </c>
    </row>
    <row r="1720" spans="1:13" x14ac:dyDescent="0.2">
      <c r="A1720" s="2">
        <v>45141</v>
      </c>
      <c r="B1720" s="3">
        <f t="shared" si="80"/>
        <v>2024</v>
      </c>
      <c r="C1720" t="str">
        <f t="shared" si="78"/>
        <v>2023-2024</v>
      </c>
      <c r="D1720" t="s">
        <v>147</v>
      </c>
      <c r="E1720" t="s">
        <v>72</v>
      </c>
      <c r="F1720" t="str">
        <f t="shared" si="79"/>
        <v>Western Australia</v>
      </c>
      <c r="G1720" t="s">
        <v>48</v>
      </c>
      <c r="H1720">
        <v>6010</v>
      </c>
      <c r="I1720" t="s">
        <v>11</v>
      </c>
      <c r="J1720" t="s">
        <v>49</v>
      </c>
      <c r="K1720" t="s">
        <v>153</v>
      </c>
      <c r="L1720" t="s">
        <v>16</v>
      </c>
      <c r="M1720" s="5">
        <v>90.93</v>
      </c>
    </row>
    <row r="1721" spans="1:13" x14ac:dyDescent="0.2">
      <c r="A1721" s="2">
        <v>45575</v>
      </c>
      <c r="B1721" s="3">
        <f t="shared" si="80"/>
        <v>2025</v>
      </c>
      <c r="C1721" t="str">
        <f t="shared" si="78"/>
        <v>2024-2025</v>
      </c>
      <c r="D1721" t="s">
        <v>148</v>
      </c>
      <c r="E1721" t="s">
        <v>106</v>
      </c>
      <c r="F1721" t="str">
        <f t="shared" si="79"/>
        <v>Victoria</v>
      </c>
      <c r="G1721" t="s">
        <v>45</v>
      </c>
      <c r="H1721">
        <v>3915</v>
      </c>
      <c r="I1721" t="s">
        <v>11</v>
      </c>
      <c r="J1721" t="s">
        <v>55</v>
      </c>
      <c r="K1721" t="s">
        <v>150</v>
      </c>
      <c r="L1721" t="s">
        <v>18</v>
      </c>
      <c r="M1721" s="5">
        <v>90.93</v>
      </c>
    </row>
    <row r="1722" spans="1:13" x14ac:dyDescent="0.2">
      <c r="A1722" s="2">
        <v>45412</v>
      </c>
      <c r="B1722" s="3">
        <f t="shared" si="80"/>
        <v>2024</v>
      </c>
      <c r="C1722" t="str">
        <f t="shared" si="78"/>
        <v>2023-2024</v>
      </c>
      <c r="D1722" t="s">
        <v>147</v>
      </c>
      <c r="E1722" t="s">
        <v>128</v>
      </c>
      <c r="F1722" t="str">
        <f t="shared" si="79"/>
        <v>Western Australia</v>
      </c>
      <c r="G1722" t="s">
        <v>48</v>
      </c>
      <c r="H1722">
        <v>6027</v>
      </c>
      <c r="I1722" t="s">
        <v>11</v>
      </c>
      <c r="J1722" t="s">
        <v>49</v>
      </c>
      <c r="K1722" t="s">
        <v>153</v>
      </c>
      <c r="L1722" t="s">
        <v>16</v>
      </c>
      <c r="M1722" s="5">
        <v>90.93</v>
      </c>
    </row>
    <row r="1723" spans="1:13" x14ac:dyDescent="0.2">
      <c r="A1723" s="2">
        <v>45161</v>
      </c>
      <c r="B1723" s="3">
        <f t="shared" si="80"/>
        <v>2024</v>
      </c>
      <c r="C1723" t="str">
        <f t="shared" si="78"/>
        <v>2023-2024</v>
      </c>
      <c r="D1723" t="s">
        <v>148</v>
      </c>
      <c r="E1723" t="s">
        <v>65</v>
      </c>
      <c r="F1723" t="str">
        <f t="shared" si="79"/>
        <v>New South Wales</v>
      </c>
      <c r="G1723" t="s">
        <v>10</v>
      </c>
      <c r="H1723">
        <v>2541</v>
      </c>
      <c r="I1723" t="s">
        <v>11</v>
      </c>
      <c r="J1723" t="s">
        <v>58</v>
      </c>
      <c r="K1723" t="s">
        <v>153</v>
      </c>
      <c r="L1723" t="s">
        <v>16</v>
      </c>
      <c r="M1723" s="5">
        <v>90.93</v>
      </c>
    </row>
    <row r="1724" spans="1:13" x14ac:dyDescent="0.2">
      <c r="A1724" s="2">
        <v>45623</v>
      </c>
      <c r="B1724" s="3">
        <f t="shared" si="80"/>
        <v>2025</v>
      </c>
      <c r="C1724" t="str">
        <f t="shared" si="78"/>
        <v>2024-2025</v>
      </c>
      <c r="D1724" t="s">
        <v>148</v>
      </c>
      <c r="E1724" t="s">
        <v>111</v>
      </c>
      <c r="F1724" t="str">
        <f t="shared" si="79"/>
        <v>New South Wales</v>
      </c>
      <c r="G1724" t="s">
        <v>10</v>
      </c>
      <c r="H1724">
        <v>2120</v>
      </c>
      <c r="I1724" t="s">
        <v>11</v>
      </c>
      <c r="J1724" t="s">
        <v>27</v>
      </c>
      <c r="K1724" t="s">
        <v>154</v>
      </c>
      <c r="L1724" t="s">
        <v>14</v>
      </c>
      <c r="M1724" s="5">
        <v>90.93</v>
      </c>
    </row>
    <row r="1725" spans="1:13" x14ac:dyDescent="0.2">
      <c r="A1725" s="2">
        <v>45395</v>
      </c>
      <c r="B1725" s="3">
        <f t="shared" si="80"/>
        <v>2024</v>
      </c>
      <c r="C1725" t="str">
        <f t="shared" si="78"/>
        <v>2023-2024</v>
      </c>
      <c r="D1725" t="s">
        <v>148</v>
      </c>
      <c r="E1725" t="s">
        <v>50</v>
      </c>
      <c r="F1725" t="str">
        <f t="shared" si="79"/>
        <v>Queensland</v>
      </c>
      <c r="G1725" t="s">
        <v>35</v>
      </c>
      <c r="H1725">
        <v>4703</v>
      </c>
      <c r="I1725" t="s">
        <v>11</v>
      </c>
      <c r="J1725" t="s">
        <v>51</v>
      </c>
      <c r="K1725" t="s">
        <v>153</v>
      </c>
      <c r="L1725" t="s">
        <v>16</v>
      </c>
      <c r="M1725" s="5">
        <v>90.93</v>
      </c>
    </row>
    <row r="1726" spans="1:13" x14ac:dyDescent="0.2">
      <c r="A1726" s="2">
        <v>45349</v>
      </c>
      <c r="B1726" s="3">
        <f t="shared" si="80"/>
        <v>2024</v>
      </c>
      <c r="C1726" t="str">
        <f t="shared" si="78"/>
        <v>2023-2024</v>
      </c>
      <c r="D1726" t="s">
        <v>148</v>
      </c>
      <c r="E1726" t="s">
        <v>134</v>
      </c>
      <c r="F1726" t="str">
        <f t="shared" si="79"/>
        <v>Queensland</v>
      </c>
      <c r="G1726" t="s">
        <v>35</v>
      </c>
      <c r="H1726">
        <v>4825</v>
      </c>
      <c r="I1726" t="s">
        <v>11</v>
      </c>
      <c r="J1726" t="s">
        <v>36</v>
      </c>
      <c r="K1726" t="s">
        <v>152</v>
      </c>
      <c r="L1726" t="s">
        <v>13</v>
      </c>
      <c r="M1726" s="5">
        <v>90.95</v>
      </c>
    </row>
    <row r="1727" spans="1:13" x14ac:dyDescent="0.2">
      <c r="A1727" s="2">
        <v>45567</v>
      </c>
      <c r="B1727" s="3">
        <f t="shared" si="80"/>
        <v>2025</v>
      </c>
      <c r="C1727" t="str">
        <f t="shared" si="78"/>
        <v>2024-2025</v>
      </c>
      <c r="D1727" t="s">
        <v>148</v>
      </c>
      <c r="E1727" t="s">
        <v>112</v>
      </c>
      <c r="F1727" t="str">
        <f t="shared" si="79"/>
        <v>Victoria</v>
      </c>
      <c r="G1727" t="s">
        <v>45</v>
      </c>
      <c r="H1727">
        <v>3076</v>
      </c>
      <c r="I1727" t="s">
        <v>11</v>
      </c>
      <c r="J1727" t="s">
        <v>46</v>
      </c>
      <c r="K1727" t="s">
        <v>154</v>
      </c>
      <c r="L1727" t="s">
        <v>14</v>
      </c>
      <c r="M1727" s="5">
        <v>90.97</v>
      </c>
    </row>
    <row r="1728" spans="1:13" x14ac:dyDescent="0.2">
      <c r="A1728" s="2">
        <v>45097</v>
      </c>
      <c r="B1728" s="3">
        <f t="shared" si="80"/>
        <v>2023</v>
      </c>
      <c r="C1728" t="str">
        <f t="shared" si="78"/>
        <v>2022-2023</v>
      </c>
      <c r="D1728" t="s">
        <v>148</v>
      </c>
      <c r="E1728" t="s">
        <v>74</v>
      </c>
      <c r="F1728" t="str">
        <f t="shared" si="79"/>
        <v>South Australia</v>
      </c>
      <c r="G1728" t="s">
        <v>32</v>
      </c>
      <c r="H1728">
        <v>5043</v>
      </c>
      <c r="I1728" t="s">
        <v>11</v>
      </c>
      <c r="J1728" t="s">
        <v>33</v>
      </c>
      <c r="K1728" t="s">
        <v>149</v>
      </c>
      <c r="L1728" t="s">
        <v>15</v>
      </c>
      <c r="M1728" s="5">
        <v>91.009999999999991</v>
      </c>
    </row>
    <row r="1729" spans="1:13" x14ac:dyDescent="0.2">
      <c r="A1729" s="2">
        <v>45133</v>
      </c>
      <c r="B1729" s="3">
        <f t="shared" si="80"/>
        <v>2024</v>
      </c>
      <c r="C1729" t="str">
        <f t="shared" si="78"/>
        <v>2023-2024</v>
      </c>
      <c r="D1729" t="s">
        <v>147</v>
      </c>
      <c r="E1729" t="s">
        <v>44</v>
      </c>
      <c r="F1729" t="str">
        <f t="shared" si="79"/>
        <v>Victoria</v>
      </c>
      <c r="G1729" t="s">
        <v>45</v>
      </c>
      <c r="H1729">
        <v>3066</v>
      </c>
      <c r="I1729" t="s">
        <v>11</v>
      </c>
      <c r="J1729" t="s">
        <v>46</v>
      </c>
      <c r="K1729" t="s">
        <v>154</v>
      </c>
      <c r="L1729" t="s">
        <v>14</v>
      </c>
      <c r="M1729" s="5">
        <v>91.1</v>
      </c>
    </row>
    <row r="1730" spans="1:13" x14ac:dyDescent="0.2">
      <c r="A1730" s="2">
        <v>45330</v>
      </c>
      <c r="B1730" s="3">
        <f t="shared" si="80"/>
        <v>2024</v>
      </c>
      <c r="C1730" t="str">
        <f t="shared" ref="C1730:C1793" si="81">IF(MONTH(A1730) &gt;= 7, YEAR(A1730) &amp; "-" &amp; YEAR(A1730) + 1, YEAR(A1730) - 1 &amp; "-" &amp; YEAR(A1730))</f>
        <v>2023-2024</v>
      </c>
      <c r="D1730" t="s">
        <v>148</v>
      </c>
      <c r="E1730" t="s">
        <v>42</v>
      </c>
      <c r="F1730" t="str">
        <f t="shared" ref="F1730:F1793" si="82">IF(G1730="WA","Western Australia",
IF(G1730="NSW","New South Wales",
IF(G1730="QLD","Queensland",
IF(G1730="VIC","Victoria",
IF(G1730="TAS","Tasmania",
IF(G1730="SA","South Australia",
IF(G1730="NT","Northern Territory",
IF(G1730="ACT","Australian Capital Territory",G1730))))))))</f>
        <v>Queensland</v>
      </c>
      <c r="G1730" t="s">
        <v>35</v>
      </c>
      <c r="H1730">
        <v>4053</v>
      </c>
      <c r="I1730" t="s">
        <v>11</v>
      </c>
      <c r="J1730" t="s">
        <v>43</v>
      </c>
      <c r="K1730" t="s">
        <v>154</v>
      </c>
      <c r="L1730" t="s">
        <v>14</v>
      </c>
      <c r="M1730" s="5">
        <v>91.339999999999989</v>
      </c>
    </row>
    <row r="1731" spans="1:13" x14ac:dyDescent="0.2">
      <c r="A1731" s="2">
        <v>45049</v>
      </c>
      <c r="B1731" s="3">
        <f t="shared" ref="B1731:B1794" si="83">IF(MONTH(A1731)&gt;=7,YEAR(A1731)+1,YEAR(A1731))</f>
        <v>2023</v>
      </c>
      <c r="C1731" t="str">
        <f t="shared" si="81"/>
        <v>2022-2023</v>
      </c>
      <c r="D1731" t="s">
        <v>148</v>
      </c>
      <c r="E1731" t="s">
        <v>116</v>
      </c>
      <c r="F1731" t="str">
        <f t="shared" si="82"/>
        <v>Western Australia</v>
      </c>
      <c r="G1731" t="s">
        <v>48</v>
      </c>
      <c r="H1731">
        <v>6725</v>
      </c>
      <c r="I1731" t="s">
        <v>11</v>
      </c>
      <c r="J1731" t="s">
        <v>77</v>
      </c>
      <c r="K1731" t="s">
        <v>149</v>
      </c>
      <c r="L1731" t="s">
        <v>15</v>
      </c>
      <c r="M1731" s="5">
        <v>91.37</v>
      </c>
    </row>
    <row r="1732" spans="1:13" x14ac:dyDescent="0.2">
      <c r="A1732" s="2">
        <v>45064</v>
      </c>
      <c r="B1732" s="3">
        <f t="shared" si="83"/>
        <v>2023</v>
      </c>
      <c r="C1732" t="str">
        <f t="shared" si="81"/>
        <v>2022-2023</v>
      </c>
      <c r="D1732" t="s">
        <v>147</v>
      </c>
      <c r="E1732" t="s">
        <v>28</v>
      </c>
      <c r="F1732" t="str">
        <f t="shared" si="82"/>
        <v>Northern Territory</v>
      </c>
      <c r="G1732" t="s">
        <v>29</v>
      </c>
      <c r="H1732">
        <v>800</v>
      </c>
      <c r="I1732" t="s">
        <v>11</v>
      </c>
      <c r="J1732" t="s">
        <v>30</v>
      </c>
      <c r="K1732" t="s">
        <v>154</v>
      </c>
      <c r="L1732" t="s">
        <v>14</v>
      </c>
      <c r="M1732" s="5">
        <v>91.7</v>
      </c>
    </row>
    <row r="1733" spans="1:13" x14ac:dyDescent="0.2">
      <c r="A1733" s="2">
        <v>45441</v>
      </c>
      <c r="B1733" s="3">
        <f t="shared" si="83"/>
        <v>2024</v>
      </c>
      <c r="C1733" t="str">
        <f t="shared" si="81"/>
        <v>2023-2024</v>
      </c>
      <c r="D1733" t="s">
        <v>148</v>
      </c>
      <c r="E1733" t="s">
        <v>26</v>
      </c>
      <c r="F1733" t="str">
        <f t="shared" si="82"/>
        <v>New South Wales</v>
      </c>
      <c r="G1733" t="s">
        <v>10</v>
      </c>
      <c r="H1733">
        <v>2141</v>
      </c>
      <c r="I1733" t="s">
        <v>11</v>
      </c>
      <c r="J1733" t="s">
        <v>27</v>
      </c>
      <c r="K1733" t="s">
        <v>155</v>
      </c>
      <c r="L1733" t="s">
        <v>20</v>
      </c>
      <c r="M1733" s="5">
        <v>91.77</v>
      </c>
    </row>
    <row r="1734" spans="1:13" x14ac:dyDescent="0.2">
      <c r="A1734" s="2">
        <v>45028</v>
      </c>
      <c r="B1734" s="3">
        <f t="shared" si="83"/>
        <v>2023</v>
      </c>
      <c r="C1734" t="str">
        <f t="shared" si="81"/>
        <v>2022-2023</v>
      </c>
      <c r="D1734" t="s">
        <v>147</v>
      </c>
      <c r="E1734" t="s">
        <v>88</v>
      </c>
      <c r="F1734" t="str">
        <f t="shared" si="82"/>
        <v>South Australia</v>
      </c>
      <c r="G1734" t="s">
        <v>32</v>
      </c>
      <c r="H1734">
        <v>5011</v>
      </c>
      <c r="I1734" t="s">
        <v>11</v>
      </c>
      <c r="J1734" t="s">
        <v>33</v>
      </c>
      <c r="K1734" t="s">
        <v>149</v>
      </c>
      <c r="L1734" t="s">
        <v>15</v>
      </c>
      <c r="M1734" s="5">
        <v>91.77</v>
      </c>
    </row>
    <row r="1735" spans="1:13" x14ac:dyDescent="0.2">
      <c r="A1735" s="2">
        <v>45373</v>
      </c>
      <c r="B1735" s="3">
        <f t="shared" si="83"/>
        <v>2024</v>
      </c>
      <c r="C1735" t="str">
        <f t="shared" si="81"/>
        <v>2023-2024</v>
      </c>
      <c r="D1735" t="s">
        <v>148</v>
      </c>
      <c r="E1735" t="s">
        <v>61</v>
      </c>
      <c r="F1735" t="str">
        <f t="shared" si="82"/>
        <v>New South Wales</v>
      </c>
      <c r="G1735" t="s">
        <v>10</v>
      </c>
      <c r="H1735">
        <v>2539</v>
      </c>
      <c r="I1735" t="s">
        <v>11</v>
      </c>
      <c r="J1735" t="s">
        <v>58</v>
      </c>
      <c r="K1735" t="s">
        <v>150</v>
      </c>
      <c r="L1735" t="s">
        <v>18</v>
      </c>
      <c r="M1735" s="5">
        <v>91.83</v>
      </c>
    </row>
    <row r="1736" spans="1:13" x14ac:dyDescent="0.2">
      <c r="A1736" s="2">
        <v>45476</v>
      </c>
      <c r="B1736" s="3">
        <f t="shared" si="83"/>
        <v>2025</v>
      </c>
      <c r="C1736" t="str">
        <f t="shared" si="81"/>
        <v>2024-2025</v>
      </c>
      <c r="D1736" t="s">
        <v>148</v>
      </c>
      <c r="E1736" t="s">
        <v>99</v>
      </c>
      <c r="F1736" t="str">
        <f t="shared" si="82"/>
        <v>Victoria</v>
      </c>
      <c r="G1736" t="s">
        <v>45</v>
      </c>
      <c r="H1736">
        <v>3148</v>
      </c>
      <c r="I1736" t="s">
        <v>11</v>
      </c>
      <c r="J1736" t="s">
        <v>63</v>
      </c>
      <c r="K1736" t="s">
        <v>157</v>
      </c>
      <c r="L1736" t="s">
        <v>22</v>
      </c>
      <c r="M1736" s="5">
        <v>91.87</v>
      </c>
    </row>
    <row r="1737" spans="1:13" x14ac:dyDescent="0.2">
      <c r="A1737" s="2">
        <v>45507</v>
      </c>
      <c r="B1737" s="3">
        <f t="shared" si="83"/>
        <v>2025</v>
      </c>
      <c r="C1737" t="str">
        <f t="shared" si="81"/>
        <v>2024-2025</v>
      </c>
      <c r="D1737" t="s">
        <v>148</v>
      </c>
      <c r="E1737" t="s">
        <v>59</v>
      </c>
      <c r="F1737" t="str">
        <f t="shared" si="82"/>
        <v>Victoria</v>
      </c>
      <c r="G1737" t="s">
        <v>45</v>
      </c>
      <c r="H1737">
        <v>3280</v>
      </c>
      <c r="I1737" t="s">
        <v>11</v>
      </c>
      <c r="J1737" t="s">
        <v>60</v>
      </c>
      <c r="K1737" t="s">
        <v>150</v>
      </c>
      <c r="L1737" t="s">
        <v>18</v>
      </c>
      <c r="M1737" s="5">
        <v>91.91</v>
      </c>
    </row>
    <row r="1738" spans="1:13" x14ac:dyDescent="0.2">
      <c r="A1738" s="2">
        <v>44970</v>
      </c>
      <c r="B1738" s="3">
        <f t="shared" si="83"/>
        <v>2023</v>
      </c>
      <c r="C1738" t="str">
        <f t="shared" si="81"/>
        <v>2022-2023</v>
      </c>
      <c r="D1738" t="s">
        <v>147</v>
      </c>
      <c r="E1738" t="s">
        <v>114</v>
      </c>
      <c r="F1738" t="str">
        <f t="shared" si="82"/>
        <v>Victoria</v>
      </c>
      <c r="G1738" t="s">
        <v>45</v>
      </c>
      <c r="H1738">
        <v>3551</v>
      </c>
      <c r="I1738" t="s">
        <v>11</v>
      </c>
      <c r="J1738" t="s">
        <v>60</v>
      </c>
      <c r="K1738" t="s">
        <v>154</v>
      </c>
      <c r="L1738" t="s">
        <v>14</v>
      </c>
      <c r="M1738" s="5">
        <v>91.950000000000017</v>
      </c>
    </row>
    <row r="1739" spans="1:13" x14ac:dyDescent="0.2">
      <c r="A1739" s="2">
        <v>45270</v>
      </c>
      <c r="B1739" s="3">
        <f t="shared" si="83"/>
        <v>2024</v>
      </c>
      <c r="C1739" t="str">
        <f t="shared" si="81"/>
        <v>2023-2024</v>
      </c>
      <c r="D1739" t="s">
        <v>147</v>
      </c>
      <c r="E1739" t="s">
        <v>127</v>
      </c>
      <c r="F1739" t="str">
        <f t="shared" si="82"/>
        <v>New South Wales</v>
      </c>
      <c r="G1739" t="s">
        <v>10</v>
      </c>
      <c r="H1739">
        <v>2131</v>
      </c>
      <c r="I1739" t="s">
        <v>11</v>
      </c>
      <c r="J1739" t="s">
        <v>27</v>
      </c>
      <c r="K1739" t="s">
        <v>19</v>
      </c>
      <c r="L1739" t="s">
        <v>23</v>
      </c>
      <c r="M1739" s="5">
        <v>92.39</v>
      </c>
    </row>
    <row r="1740" spans="1:13" x14ac:dyDescent="0.2">
      <c r="A1740" s="2">
        <v>45570</v>
      </c>
      <c r="B1740" s="3">
        <f t="shared" si="83"/>
        <v>2025</v>
      </c>
      <c r="C1740" t="str">
        <f t="shared" si="81"/>
        <v>2024-2025</v>
      </c>
      <c r="D1740" t="s">
        <v>147</v>
      </c>
      <c r="E1740" t="s">
        <v>108</v>
      </c>
      <c r="F1740" t="str">
        <f t="shared" si="82"/>
        <v>Victoria</v>
      </c>
      <c r="G1740" t="s">
        <v>45</v>
      </c>
      <c r="H1740">
        <v>3018</v>
      </c>
      <c r="I1740" t="s">
        <v>11</v>
      </c>
      <c r="J1740" t="s">
        <v>46</v>
      </c>
      <c r="K1740" t="s">
        <v>157</v>
      </c>
      <c r="L1740" t="s">
        <v>22</v>
      </c>
      <c r="M1740" s="5">
        <v>92.61</v>
      </c>
    </row>
    <row r="1741" spans="1:13" x14ac:dyDescent="0.2">
      <c r="A1741" s="2">
        <v>44993</v>
      </c>
      <c r="B1741" s="3">
        <f t="shared" si="83"/>
        <v>2023</v>
      </c>
      <c r="C1741" t="str">
        <f t="shared" si="81"/>
        <v>2022-2023</v>
      </c>
      <c r="D1741" t="s">
        <v>148</v>
      </c>
      <c r="E1741" t="s">
        <v>130</v>
      </c>
      <c r="F1741" t="str">
        <f t="shared" si="82"/>
        <v>South Australia</v>
      </c>
      <c r="G1741" t="s">
        <v>32</v>
      </c>
      <c r="H1741">
        <v>5290</v>
      </c>
      <c r="I1741" t="s">
        <v>11</v>
      </c>
      <c r="J1741" t="s">
        <v>38</v>
      </c>
      <c r="K1741" t="s">
        <v>19</v>
      </c>
      <c r="L1741" t="s">
        <v>23</v>
      </c>
      <c r="M1741" s="5">
        <v>92.82</v>
      </c>
    </row>
    <row r="1742" spans="1:13" x14ac:dyDescent="0.2">
      <c r="A1742" s="2">
        <v>45192</v>
      </c>
      <c r="B1742" s="3">
        <f t="shared" si="83"/>
        <v>2024</v>
      </c>
      <c r="C1742" t="str">
        <f t="shared" si="81"/>
        <v>2023-2024</v>
      </c>
      <c r="D1742" t="s">
        <v>147</v>
      </c>
      <c r="E1742" t="s">
        <v>75</v>
      </c>
      <c r="F1742" t="str">
        <f t="shared" si="82"/>
        <v>Victoria</v>
      </c>
      <c r="G1742" t="s">
        <v>45</v>
      </c>
      <c r="H1742">
        <v>3630</v>
      </c>
      <c r="I1742" t="s">
        <v>11</v>
      </c>
      <c r="J1742" t="s">
        <v>55</v>
      </c>
      <c r="K1742" t="s">
        <v>150</v>
      </c>
      <c r="L1742" t="s">
        <v>18</v>
      </c>
      <c r="M1742" s="5">
        <v>92.88</v>
      </c>
    </row>
    <row r="1743" spans="1:13" x14ac:dyDescent="0.2">
      <c r="A1743" s="2">
        <v>45374</v>
      </c>
      <c r="B1743" s="3">
        <f t="shared" si="83"/>
        <v>2024</v>
      </c>
      <c r="C1743" t="str">
        <f t="shared" si="81"/>
        <v>2023-2024</v>
      </c>
      <c r="D1743" t="s">
        <v>147</v>
      </c>
      <c r="E1743" t="s">
        <v>9</v>
      </c>
      <c r="F1743" t="str">
        <f t="shared" si="82"/>
        <v>New South Wales</v>
      </c>
      <c r="G1743" t="s">
        <v>10</v>
      </c>
      <c r="H1743">
        <v>2067</v>
      </c>
      <c r="I1743" t="s">
        <v>11</v>
      </c>
      <c r="J1743" t="s">
        <v>12</v>
      </c>
      <c r="K1743" t="s">
        <v>154</v>
      </c>
      <c r="L1743" t="s">
        <v>14</v>
      </c>
      <c r="M1743" s="5">
        <v>92.89</v>
      </c>
    </row>
    <row r="1744" spans="1:13" x14ac:dyDescent="0.2">
      <c r="A1744" s="2">
        <v>45404</v>
      </c>
      <c r="B1744" s="3">
        <f t="shared" si="83"/>
        <v>2024</v>
      </c>
      <c r="C1744" t="str">
        <f t="shared" si="81"/>
        <v>2023-2024</v>
      </c>
      <c r="D1744" t="s">
        <v>147</v>
      </c>
      <c r="E1744" t="s">
        <v>79</v>
      </c>
      <c r="F1744" t="str">
        <f t="shared" si="82"/>
        <v>Australian Capital Territory</v>
      </c>
      <c r="G1744" t="s">
        <v>80</v>
      </c>
      <c r="H1744">
        <v>2617</v>
      </c>
      <c r="I1744" t="s">
        <v>11</v>
      </c>
      <c r="J1744" t="s">
        <v>58</v>
      </c>
      <c r="K1744" t="s">
        <v>153</v>
      </c>
      <c r="L1744" t="s">
        <v>16</v>
      </c>
      <c r="M1744" s="5">
        <v>93</v>
      </c>
    </row>
    <row r="1745" spans="1:13" x14ac:dyDescent="0.2">
      <c r="A1745" s="2">
        <v>45232</v>
      </c>
      <c r="B1745" s="3">
        <f t="shared" si="83"/>
        <v>2024</v>
      </c>
      <c r="C1745" t="str">
        <f t="shared" si="81"/>
        <v>2023-2024</v>
      </c>
      <c r="D1745" t="s">
        <v>148</v>
      </c>
      <c r="E1745" t="s">
        <v>90</v>
      </c>
      <c r="F1745" t="str">
        <f t="shared" si="82"/>
        <v>Victoria</v>
      </c>
      <c r="G1745" t="s">
        <v>45</v>
      </c>
      <c r="H1745">
        <v>3179</v>
      </c>
      <c r="I1745" t="s">
        <v>11</v>
      </c>
      <c r="J1745" t="s">
        <v>63</v>
      </c>
      <c r="K1745" t="s">
        <v>150</v>
      </c>
      <c r="L1745" t="s">
        <v>18</v>
      </c>
      <c r="M1745" s="5">
        <v>93.31</v>
      </c>
    </row>
    <row r="1746" spans="1:13" x14ac:dyDescent="0.2">
      <c r="A1746" s="2">
        <v>45107</v>
      </c>
      <c r="B1746" s="3">
        <f t="shared" si="83"/>
        <v>2023</v>
      </c>
      <c r="C1746" t="str">
        <f t="shared" si="81"/>
        <v>2022-2023</v>
      </c>
      <c r="D1746" t="s">
        <v>147</v>
      </c>
      <c r="E1746" t="s">
        <v>79</v>
      </c>
      <c r="F1746" t="str">
        <f t="shared" si="82"/>
        <v>Australian Capital Territory</v>
      </c>
      <c r="G1746" t="s">
        <v>80</v>
      </c>
      <c r="H1746">
        <v>2617</v>
      </c>
      <c r="I1746" t="s">
        <v>11</v>
      </c>
      <c r="J1746" t="s">
        <v>58</v>
      </c>
      <c r="K1746" t="s">
        <v>150</v>
      </c>
      <c r="L1746" t="s">
        <v>18</v>
      </c>
      <c r="M1746" s="5">
        <v>93.81</v>
      </c>
    </row>
    <row r="1747" spans="1:13" x14ac:dyDescent="0.2">
      <c r="A1747" s="2">
        <v>45200</v>
      </c>
      <c r="B1747" s="3">
        <f t="shared" si="83"/>
        <v>2024</v>
      </c>
      <c r="C1747" t="str">
        <f t="shared" si="81"/>
        <v>2023-2024</v>
      </c>
      <c r="D1747" t="s">
        <v>148</v>
      </c>
      <c r="E1747" t="s">
        <v>89</v>
      </c>
      <c r="F1747" t="str">
        <f t="shared" si="82"/>
        <v>Queensland</v>
      </c>
      <c r="G1747" t="s">
        <v>35</v>
      </c>
      <c r="H1747">
        <v>4655</v>
      </c>
      <c r="I1747" t="s">
        <v>11</v>
      </c>
      <c r="J1747" t="s">
        <v>51</v>
      </c>
      <c r="K1747" t="s">
        <v>152</v>
      </c>
      <c r="L1747" t="s">
        <v>13</v>
      </c>
      <c r="M1747" s="5">
        <v>93.810000000000016</v>
      </c>
    </row>
    <row r="1748" spans="1:13" x14ac:dyDescent="0.2">
      <c r="A1748" s="2">
        <v>45275</v>
      </c>
      <c r="B1748" s="3">
        <f t="shared" si="83"/>
        <v>2024</v>
      </c>
      <c r="C1748" t="str">
        <f t="shared" si="81"/>
        <v>2023-2024</v>
      </c>
      <c r="D1748" t="s">
        <v>147</v>
      </c>
      <c r="E1748" t="s">
        <v>107</v>
      </c>
      <c r="F1748" t="str">
        <f t="shared" si="82"/>
        <v>Queensland</v>
      </c>
      <c r="G1748" t="s">
        <v>35</v>
      </c>
      <c r="H1748">
        <v>4220</v>
      </c>
      <c r="I1748" t="s">
        <v>11</v>
      </c>
      <c r="J1748" t="s">
        <v>104</v>
      </c>
      <c r="K1748" t="s">
        <v>152</v>
      </c>
      <c r="L1748" t="s">
        <v>13</v>
      </c>
      <c r="M1748" s="5">
        <v>93.85</v>
      </c>
    </row>
    <row r="1749" spans="1:13" x14ac:dyDescent="0.2">
      <c r="A1749" s="2">
        <v>45148</v>
      </c>
      <c r="B1749" s="3">
        <f t="shared" si="83"/>
        <v>2024</v>
      </c>
      <c r="C1749" t="str">
        <f t="shared" si="81"/>
        <v>2023-2024</v>
      </c>
      <c r="D1749" t="s">
        <v>148</v>
      </c>
      <c r="E1749" t="s">
        <v>101</v>
      </c>
      <c r="F1749" t="str">
        <f t="shared" si="82"/>
        <v>Victoria</v>
      </c>
      <c r="G1749" t="s">
        <v>45</v>
      </c>
      <c r="H1749">
        <v>3131</v>
      </c>
      <c r="I1749" t="s">
        <v>11</v>
      </c>
      <c r="J1749" t="s">
        <v>63</v>
      </c>
      <c r="K1749" t="s">
        <v>152</v>
      </c>
      <c r="L1749" t="s">
        <v>13</v>
      </c>
      <c r="M1749" s="5">
        <v>93.850000000000009</v>
      </c>
    </row>
    <row r="1750" spans="1:13" x14ac:dyDescent="0.2">
      <c r="A1750" s="2">
        <v>45621</v>
      </c>
      <c r="B1750" s="3">
        <f t="shared" si="83"/>
        <v>2025</v>
      </c>
      <c r="C1750" t="str">
        <f t="shared" si="81"/>
        <v>2024-2025</v>
      </c>
      <c r="D1750" t="s">
        <v>147</v>
      </c>
      <c r="E1750" t="s">
        <v>121</v>
      </c>
      <c r="F1750" t="str">
        <f t="shared" si="82"/>
        <v>Queensland</v>
      </c>
      <c r="G1750" t="s">
        <v>35</v>
      </c>
      <c r="H1750">
        <v>4700</v>
      </c>
      <c r="I1750" t="s">
        <v>11</v>
      </c>
      <c r="J1750" t="s">
        <v>51</v>
      </c>
      <c r="K1750" t="s">
        <v>154</v>
      </c>
      <c r="L1750" t="s">
        <v>14</v>
      </c>
      <c r="M1750" s="5">
        <v>93.95</v>
      </c>
    </row>
    <row r="1751" spans="1:13" x14ac:dyDescent="0.2">
      <c r="A1751" s="2">
        <v>45505</v>
      </c>
      <c r="B1751" s="3">
        <f t="shared" si="83"/>
        <v>2025</v>
      </c>
      <c r="C1751" t="str">
        <f t="shared" si="81"/>
        <v>2024-2025</v>
      </c>
      <c r="D1751" t="s">
        <v>147</v>
      </c>
      <c r="E1751" t="s">
        <v>41</v>
      </c>
      <c r="F1751" t="str">
        <f t="shared" si="82"/>
        <v>New South Wales</v>
      </c>
      <c r="G1751" t="s">
        <v>10</v>
      </c>
      <c r="H1751">
        <v>2830</v>
      </c>
      <c r="I1751" t="s">
        <v>11</v>
      </c>
      <c r="J1751" t="s">
        <v>25</v>
      </c>
      <c r="K1751" t="s">
        <v>155</v>
      </c>
      <c r="L1751" t="s">
        <v>20</v>
      </c>
      <c r="M1751" s="5">
        <v>94</v>
      </c>
    </row>
    <row r="1752" spans="1:13" x14ac:dyDescent="0.2">
      <c r="A1752" s="2">
        <v>45253</v>
      </c>
      <c r="B1752" s="3">
        <f t="shared" si="83"/>
        <v>2024</v>
      </c>
      <c r="C1752" t="str">
        <f t="shared" si="81"/>
        <v>2023-2024</v>
      </c>
      <c r="D1752" t="s">
        <v>147</v>
      </c>
      <c r="E1752" t="s">
        <v>64</v>
      </c>
      <c r="F1752" t="str">
        <f t="shared" si="82"/>
        <v>Victoria</v>
      </c>
      <c r="G1752" t="s">
        <v>45</v>
      </c>
      <c r="H1752">
        <v>3199</v>
      </c>
      <c r="I1752" t="s">
        <v>11</v>
      </c>
      <c r="J1752" t="s">
        <v>63</v>
      </c>
      <c r="K1752" t="s">
        <v>155</v>
      </c>
      <c r="L1752" t="s">
        <v>20</v>
      </c>
      <c r="M1752" s="5">
        <v>94.23</v>
      </c>
    </row>
    <row r="1753" spans="1:13" x14ac:dyDescent="0.2">
      <c r="A1753" s="2">
        <v>45434</v>
      </c>
      <c r="B1753" s="3">
        <f t="shared" si="83"/>
        <v>2024</v>
      </c>
      <c r="C1753" t="str">
        <f t="shared" si="81"/>
        <v>2023-2024</v>
      </c>
      <c r="D1753" t="s">
        <v>148</v>
      </c>
      <c r="E1753" t="s">
        <v>50</v>
      </c>
      <c r="F1753" t="str">
        <f t="shared" si="82"/>
        <v>Queensland</v>
      </c>
      <c r="G1753" t="s">
        <v>35</v>
      </c>
      <c r="H1753">
        <v>4703</v>
      </c>
      <c r="I1753" t="s">
        <v>11</v>
      </c>
      <c r="J1753" t="s">
        <v>51</v>
      </c>
      <c r="K1753" t="s">
        <v>154</v>
      </c>
      <c r="L1753" t="s">
        <v>14</v>
      </c>
      <c r="M1753" s="5">
        <v>94.44</v>
      </c>
    </row>
    <row r="1754" spans="1:13" x14ac:dyDescent="0.2">
      <c r="A1754" s="2">
        <v>45568</v>
      </c>
      <c r="B1754" s="3">
        <f t="shared" si="83"/>
        <v>2025</v>
      </c>
      <c r="C1754" t="str">
        <f t="shared" si="81"/>
        <v>2024-2025</v>
      </c>
      <c r="D1754" t="s">
        <v>148</v>
      </c>
      <c r="E1754" t="s">
        <v>54</v>
      </c>
      <c r="F1754" t="str">
        <f t="shared" si="82"/>
        <v>Victoria</v>
      </c>
      <c r="G1754" t="s">
        <v>45</v>
      </c>
      <c r="H1754">
        <v>3977</v>
      </c>
      <c r="I1754" t="s">
        <v>11</v>
      </c>
      <c r="J1754" t="s">
        <v>55</v>
      </c>
      <c r="K1754" t="s">
        <v>154</v>
      </c>
      <c r="L1754" t="s">
        <v>14</v>
      </c>
      <c r="M1754" s="5">
        <v>94.5</v>
      </c>
    </row>
    <row r="1755" spans="1:13" x14ac:dyDescent="0.2">
      <c r="A1755" s="2">
        <v>45125</v>
      </c>
      <c r="B1755" s="3">
        <f t="shared" si="83"/>
        <v>2024</v>
      </c>
      <c r="C1755" t="str">
        <f t="shared" si="81"/>
        <v>2023-2024</v>
      </c>
      <c r="D1755" t="s">
        <v>147</v>
      </c>
      <c r="E1755" t="s">
        <v>39</v>
      </c>
      <c r="F1755" t="str">
        <f t="shared" si="82"/>
        <v>South Australia</v>
      </c>
      <c r="G1755" t="s">
        <v>32</v>
      </c>
      <c r="H1755">
        <v>5343</v>
      </c>
      <c r="I1755" t="s">
        <v>11</v>
      </c>
      <c r="J1755" t="s">
        <v>38</v>
      </c>
      <c r="K1755" t="s">
        <v>155</v>
      </c>
      <c r="L1755" t="s">
        <v>20</v>
      </c>
      <c r="M1755" s="5">
        <v>94.740000000000009</v>
      </c>
    </row>
    <row r="1756" spans="1:13" x14ac:dyDescent="0.2">
      <c r="A1756" s="2">
        <v>45341</v>
      </c>
      <c r="B1756" s="3">
        <f t="shared" si="83"/>
        <v>2024</v>
      </c>
      <c r="C1756" t="str">
        <f t="shared" si="81"/>
        <v>2023-2024</v>
      </c>
      <c r="D1756" t="s">
        <v>148</v>
      </c>
      <c r="E1756" t="s">
        <v>98</v>
      </c>
      <c r="F1756" t="str">
        <f t="shared" si="82"/>
        <v>Victoria</v>
      </c>
      <c r="G1756" t="s">
        <v>45</v>
      </c>
      <c r="H1756">
        <v>3429</v>
      </c>
      <c r="I1756" t="s">
        <v>11</v>
      </c>
      <c r="J1756" t="s">
        <v>60</v>
      </c>
      <c r="K1756" t="s">
        <v>149</v>
      </c>
      <c r="L1756" t="s">
        <v>15</v>
      </c>
      <c r="M1756" s="5">
        <v>94.81</v>
      </c>
    </row>
    <row r="1757" spans="1:13" x14ac:dyDescent="0.2">
      <c r="A1757" s="2">
        <v>45050</v>
      </c>
      <c r="B1757" s="3">
        <f t="shared" si="83"/>
        <v>2023</v>
      </c>
      <c r="C1757" t="str">
        <f t="shared" si="81"/>
        <v>2022-2023</v>
      </c>
      <c r="D1757" t="s">
        <v>148</v>
      </c>
      <c r="E1757" t="s">
        <v>134</v>
      </c>
      <c r="F1757" t="str">
        <f t="shared" si="82"/>
        <v>Queensland</v>
      </c>
      <c r="G1757" t="s">
        <v>35</v>
      </c>
      <c r="H1757">
        <v>4825</v>
      </c>
      <c r="I1757" t="s">
        <v>11</v>
      </c>
      <c r="J1757" t="s">
        <v>36</v>
      </c>
      <c r="K1757" t="s">
        <v>153</v>
      </c>
      <c r="L1757" t="s">
        <v>16</v>
      </c>
      <c r="M1757" s="5">
        <v>94.91</v>
      </c>
    </row>
    <row r="1758" spans="1:13" x14ac:dyDescent="0.2">
      <c r="A1758" s="2">
        <v>45420</v>
      </c>
      <c r="B1758" s="3">
        <f t="shared" si="83"/>
        <v>2024</v>
      </c>
      <c r="C1758" t="str">
        <f t="shared" si="81"/>
        <v>2023-2024</v>
      </c>
      <c r="D1758" t="s">
        <v>148</v>
      </c>
      <c r="E1758" t="s">
        <v>100</v>
      </c>
      <c r="F1758" t="str">
        <f t="shared" si="82"/>
        <v>Western Australia</v>
      </c>
      <c r="G1758" t="s">
        <v>48</v>
      </c>
      <c r="H1758">
        <v>6021</v>
      </c>
      <c r="I1758" t="s">
        <v>11</v>
      </c>
      <c r="J1758" t="s">
        <v>49</v>
      </c>
      <c r="K1758" t="s">
        <v>152</v>
      </c>
      <c r="L1758" t="s">
        <v>13</v>
      </c>
      <c r="M1758" s="5">
        <v>94.93</v>
      </c>
    </row>
    <row r="1759" spans="1:13" x14ac:dyDescent="0.2">
      <c r="A1759" s="2">
        <v>45201</v>
      </c>
      <c r="B1759" s="3">
        <f t="shared" si="83"/>
        <v>2024</v>
      </c>
      <c r="C1759" t="str">
        <f t="shared" si="81"/>
        <v>2023-2024</v>
      </c>
      <c r="D1759" t="s">
        <v>148</v>
      </c>
      <c r="E1759" t="s">
        <v>31</v>
      </c>
      <c r="F1759" t="str">
        <f t="shared" si="82"/>
        <v>South Australia</v>
      </c>
      <c r="G1759" t="s">
        <v>32</v>
      </c>
      <c r="H1759">
        <v>5168</v>
      </c>
      <c r="I1759" t="s">
        <v>11</v>
      </c>
      <c r="J1759" t="s">
        <v>33</v>
      </c>
      <c r="K1759" t="s">
        <v>19</v>
      </c>
      <c r="L1759" t="s">
        <v>23</v>
      </c>
      <c r="M1759" s="5">
        <v>95.04</v>
      </c>
    </row>
    <row r="1760" spans="1:13" x14ac:dyDescent="0.2">
      <c r="A1760" s="2">
        <v>45298</v>
      </c>
      <c r="B1760" s="3">
        <f t="shared" si="83"/>
        <v>2024</v>
      </c>
      <c r="C1760" t="str">
        <f t="shared" si="81"/>
        <v>2023-2024</v>
      </c>
      <c r="D1760" t="s">
        <v>148</v>
      </c>
      <c r="E1760" t="s">
        <v>117</v>
      </c>
      <c r="F1760" t="str">
        <f t="shared" si="82"/>
        <v>Queensland</v>
      </c>
      <c r="G1760" t="s">
        <v>35</v>
      </c>
      <c r="H1760">
        <v>4119</v>
      </c>
      <c r="I1760" t="s">
        <v>11</v>
      </c>
      <c r="J1760" t="s">
        <v>43</v>
      </c>
      <c r="K1760" t="s">
        <v>150</v>
      </c>
      <c r="L1760" t="s">
        <v>18</v>
      </c>
      <c r="M1760" s="5">
        <v>95.27</v>
      </c>
    </row>
    <row r="1761" spans="1:13" x14ac:dyDescent="0.2">
      <c r="A1761" s="2">
        <v>45392</v>
      </c>
      <c r="B1761" s="3">
        <f t="shared" si="83"/>
        <v>2024</v>
      </c>
      <c r="C1761" t="str">
        <f t="shared" si="81"/>
        <v>2023-2024</v>
      </c>
      <c r="D1761" t="s">
        <v>148</v>
      </c>
      <c r="E1761" t="s">
        <v>107</v>
      </c>
      <c r="F1761" t="str">
        <f t="shared" si="82"/>
        <v>Queensland</v>
      </c>
      <c r="G1761" t="s">
        <v>35</v>
      </c>
      <c r="H1761">
        <v>4220</v>
      </c>
      <c r="I1761" t="s">
        <v>11</v>
      </c>
      <c r="J1761" t="s">
        <v>104</v>
      </c>
      <c r="K1761" t="s">
        <v>151</v>
      </c>
      <c r="L1761" t="s">
        <v>21</v>
      </c>
      <c r="M1761" s="5">
        <v>95.32</v>
      </c>
    </row>
    <row r="1762" spans="1:13" x14ac:dyDescent="0.2">
      <c r="A1762" s="2">
        <v>45655</v>
      </c>
      <c r="B1762" s="3">
        <f t="shared" si="83"/>
        <v>2025</v>
      </c>
      <c r="C1762" t="str">
        <f t="shared" si="81"/>
        <v>2024-2025</v>
      </c>
      <c r="D1762" t="s">
        <v>148</v>
      </c>
      <c r="E1762" t="s">
        <v>117</v>
      </c>
      <c r="F1762" t="str">
        <f t="shared" si="82"/>
        <v>Queensland</v>
      </c>
      <c r="G1762" t="s">
        <v>35</v>
      </c>
      <c r="H1762">
        <v>4119</v>
      </c>
      <c r="I1762" t="s">
        <v>11</v>
      </c>
      <c r="J1762" t="s">
        <v>43</v>
      </c>
      <c r="K1762" t="s">
        <v>157</v>
      </c>
      <c r="L1762" t="s">
        <v>22</v>
      </c>
      <c r="M1762" s="5">
        <v>95.32</v>
      </c>
    </row>
    <row r="1763" spans="1:13" x14ac:dyDescent="0.2">
      <c r="A1763" s="2">
        <v>45131</v>
      </c>
      <c r="B1763" s="3">
        <f t="shared" si="83"/>
        <v>2024</v>
      </c>
      <c r="C1763" t="str">
        <f t="shared" si="81"/>
        <v>2023-2024</v>
      </c>
      <c r="D1763" t="s">
        <v>148</v>
      </c>
      <c r="E1763" t="s">
        <v>52</v>
      </c>
      <c r="F1763" t="str">
        <f t="shared" si="82"/>
        <v>Victoria</v>
      </c>
      <c r="G1763" t="s">
        <v>45</v>
      </c>
      <c r="H1763">
        <v>3030</v>
      </c>
      <c r="I1763" t="s">
        <v>11</v>
      </c>
      <c r="J1763" t="s">
        <v>46</v>
      </c>
      <c r="K1763" t="s">
        <v>152</v>
      </c>
      <c r="L1763" t="s">
        <v>13</v>
      </c>
      <c r="M1763" s="5">
        <v>95.38000000000001</v>
      </c>
    </row>
    <row r="1764" spans="1:13" x14ac:dyDescent="0.2">
      <c r="A1764" s="2">
        <v>45071</v>
      </c>
      <c r="B1764" s="3">
        <f t="shared" si="83"/>
        <v>2023</v>
      </c>
      <c r="C1764" t="str">
        <f t="shared" si="81"/>
        <v>2022-2023</v>
      </c>
      <c r="D1764" t="s">
        <v>148</v>
      </c>
      <c r="E1764" t="s">
        <v>138</v>
      </c>
      <c r="F1764" t="str">
        <f t="shared" si="82"/>
        <v>Queensland</v>
      </c>
      <c r="G1764" t="s">
        <v>35</v>
      </c>
      <c r="H1764">
        <v>4558</v>
      </c>
      <c r="I1764" t="s">
        <v>11</v>
      </c>
      <c r="J1764" t="s">
        <v>120</v>
      </c>
      <c r="K1764" t="s">
        <v>154</v>
      </c>
      <c r="L1764" t="s">
        <v>14</v>
      </c>
      <c r="M1764" s="5">
        <v>95.559999999999988</v>
      </c>
    </row>
    <row r="1765" spans="1:13" x14ac:dyDescent="0.2">
      <c r="A1765" s="2">
        <v>45360</v>
      </c>
      <c r="B1765" s="3">
        <f t="shared" si="83"/>
        <v>2024</v>
      </c>
      <c r="C1765" t="str">
        <f t="shared" si="81"/>
        <v>2023-2024</v>
      </c>
      <c r="D1765" t="s">
        <v>147</v>
      </c>
      <c r="E1765" t="s">
        <v>127</v>
      </c>
      <c r="F1765" t="str">
        <f t="shared" si="82"/>
        <v>New South Wales</v>
      </c>
      <c r="G1765" t="s">
        <v>10</v>
      </c>
      <c r="H1765">
        <v>2131</v>
      </c>
      <c r="I1765" t="s">
        <v>11</v>
      </c>
      <c r="J1765" t="s">
        <v>27</v>
      </c>
      <c r="K1765" t="s">
        <v>19</v>
      </c>
      <c r="L1765" t="s">
        <v>23</v>
      </c>
      <c r="M1765" s="5">
        <v>95.72999999999999</v>
      </c>
    </row>
    <row r="1766" spans="1:13" x14ac:dyDescent="0.2">
      <c r="A1766" s="2">
        <v>45362</v>
      </c>
      <c r="B1766" s="3">
        <f t="shared" si="83"/>
        <v>2024</v>
      </c>
      <c r="C1766" t="str">
        <f t="shared" si="81"/>
        <v>2023-2024</v>
      </c>
      <c r="D1766" t="s">
        <v>148</v>
      </c>
      <c r="E1766" t="s">
        <v>111</v>
      </c>
      <c r="F1766" t="str">
        <f t="shared" si="82"/>
        <v>New South Wales</v>
      </c>
      <c r="G1766" t="s">
        <v>10</v>
      </c>
      <c r="H1766">
        <v>2120</v>
      </c>
      <c r="I1766" t="s">
        <v>11</v>
      </c>
      <c r="J1766" t="s">
        <v>27</v>
      </c>
      <c r="K1766" t="s">
        <v>155</v>
      </c>
      <c r="L1766" t="s">
        <v>20</v>
      </c>
      <c r="M1766" s="5">
        <v>95.759999999999991</v>
      </c>
    </row>
    <row r="1767" spans="1:13" x14ac:dyDescent="0.2">
      <c r="A1767" s="2">
        <v>45127</v>
      </c>
      <c r="B1767" s="3">
        <f t="shared" si="83"/>
        <v>2024</v>
      </c>
      <c r="C1767" t="str">
        <f t="shared" si="81"/>
        <v>2023-2024</v>
      </c>
      <c r="D1767" t="s">
        <v>147</v>
      </c>
      <c r="E1767" t="s">
        <v>44</v>
      </c>
      <c r="F1767" t="str">
        <f t="shared" si="82"/>
        <v>Victoria</v>
      </c>
      <c r="G1767" t="s">
        <v>45</v>
      </c>
      <c r="H1767">
        <v>3066</v>
      </c>
      <c r="I1767" t="s">
        <v>11</v>
      </c>
      <c r="J1767" t="s">
        <v>46</v>
      </c>
      <c r="K1767" t="s">
        <v>156</v>
      </c>
      <c r="L1767" t="s">
        <v>17</v>
      </c>
      <c r="M1767" s="5">
        <v>95.8</v>
      </c>
    </row>
    <row r="1768" spans="1:13" x14ac:dyDescent="0.2">
      <c r="A1768" s="2">
        <v>45055</v>
      </c>
      <c r="B1768" s="3">
        <f t="shared" si="83"/>
        <v>2023</v>
      </c>
      <c r="C1768" t="str">
        <f t="shared" si="81"/>
        <v>2022-2023</v>
      </c>
      <c r="D1768" t="s">
        <v>148</v>
      </c>
      <c r="E1768" t="s">
        <v>87</v>
      </c>
      <c r="F1768" t="str">
        <f t="shared" si="82"/>
        <v>New South Wales</v>
      </c>
      <c r="G1768" t="s">
        <v>10</v>
      </c>
      <c r="H1768">
        <v>2790</v>
      </c>
      <c r="I1768" t="s">
        <v>11</v>
      </c>
      <c r="J1768" t="s">
        <v>25</v>
      </c>
      <c r="K1768" t="s">
        <v>156</v>
      </c>
      <c r="L1768" t="s">
        <v>17</v>
      </c>
      <c r="M1768" s="5">
        <v>95.84</v>
      </c>
    </row>
    <row r="1769" spans="1:13" x14ac:dyDescent="0.2">
      <c r="A1769" s="2">
        <v>45000</v>
      </c>
      <c r="B1769" s="3">
        <f t="shared" si="83"/>
        <v>2023</v>
      </c>
      <c r="C1769" t="str">
        <f t="shared" si="81"/>
        <v>2022-2023</v>
      </c>
      <c r="D1769" t="s">
        <v>148</v>
      </c>
      <c r="E1769" t="s">
        <v>138</v>
      </c>
      <c r="F1769" t="str">
        <f t="shared" si="82"/>
        <v>Queensland</v>
      </c>
      <c r="G1769" t="s">
        <v>35</v>
      </c>
      <c r="H1769">
        <v>4558</v>
      </c>
      <c r="I1769" t="s">
        <v>11</v>
      </c>
      <c r="J1769" t="s">
        <v>120</v>
      </c>
      <c r="K1769" t="s">
        <v>156</v>
      </c>
      <c r="L1769" t="s">
        <v>17</v>
      </c>
      <c r="M1769" s="5">
        <v>95.84</v>
      </c>
    </row>
    <row r="1770" spans="1:13" x14ac:dyDescent="0.2">
      <c r="A1770" s="2">
        <v>45308</v>
      </c>
      <c r="B1770" s="3">
        <f t="shared" si="83"/>
        <v>2024</v>
      </c>
      <c r="C1770" t="str">
        <f t="shared" si="81"/>
        <v>2023-2024</v>
      </c>
      <c r="D1770" t="s">
        <v>147</v>
      </c>
      <c r="E1770" t="s">
        <v>62</v>
      </c>
      <c r="F1770" t="str">
        <f t="shared" si="82"/>
        <v>Victoria</v>
      </c>
      <c r="G1770" t="s">
        <v>45</v>
      </c>
      <c r="H1770">
        <v>3134</v>
      </c>
      <c r="I1770" t="s">
        <v>11</v>
      </c>
      <c r="J1770" t="s">
        <v>63</v>
      </c>
      <c r="K1770" t="s">
        <v>155</v>
      </c>
      <c r="L1770" t="s">
        <v>20</v>
      </c>
      <c r="M1770" s="5">
        <v>95.85</v>
      </c>
    </row>
    <row r="1771" spans="1:13" x14ac:dyDescent="0.2">
      <c r="A1771" s="2">
        <v>45409</v>
      </c>
      <c r="B1771" s="3">
        <f t="shared" si="83"/>
        <v>2024</v>
      </c>
      <c r="C1771" t="str">
        <f t="shared" si="81"/>
        <v>2023-2024</v>
      </c>
      <c r="D1771" t="s">
        <v>148</v>
      </c>
      <c r="E1771" t="s">
        <v>52</v>
      </c>
      <c r="F1771" t="str">
        <f t="shared" si="82"/>
        <v>Victoria</v>
      </c>
      <c r="G1771" t="s">
        <v>45</v>
      </c>
      <c r="H1771">
        <v>3030</v>
      </c>
      <c r="I1771" t="s">
        <v>11</v>
      </c>
      <c r="J1771" t="s">
        <v>46</v>
      </c>
      <c r="K1771" t="s">
        <v>150</v>
      </c>
      <c r="L1771" t="s">
        <v>18</v>
      </c>
      <c r="M1771" s="5">
        <v>95.85</v>
      </c>
    </row>
    <row r="1772" spans="1:13" x14ac:dyDescent="0.2">
      <c r="A1772" s="2">
        <v>45480</v>
      </c>
      <c r="B1772" s="3">
        <f t="shared" si="83"/>
        <v>2025</v>
      </c>
      <c r="C1772" t="str">
        <f t="shared" si="81"/>
        <v>2024-2025</v>
      </c>
      <c r="D1772" t="s">
        <v>148</v>
      </c>
      <c r="E1772" t="s">
        <v>119</v>
      </c>
      <c r="F1772" t="str">
        <f t="shared" si="82"/>
        <v>Queensland</v>
      </c>
      <c r="G1772" t="s">
        <v>35</v>
      </c>
      <c r="H1772">
        <v>4570</v>
      </c>
      <c r="I1772" t="s">
        <v>11</v>
      </c>
      <c r="J1772" t="s">
        <v>120</v>
      </c>
      <c r="K1772" t="s">
        <v>149</v>
      </c>
      <c r="L1772" t="s">
        <v>15</v>
      </c>
      <c r="M1772" s="5">
        <v>95.87</v>
      </c>
    </row>
    <row r="1773" spans="1:13" x14ac:dyDescent="0.2">
      <c r="A1773" s="2">
        <v>45388</v>
      </c>
      <c r="B1773" s="3">
        <f t="shared" si="83"/>
        <v>2024</v>
      </c>
      <c r="C1773" t="str">
        <f t="shared" si="81"/>
        <v>2023-2024</v>
      </c>
      <c r="D1773" t="s">
        <v>148</v>
      </c>
      <c r="E1773" t="s">
        <v>135</v>
      </c>
      <c r="F1773" t="str">
        <f t="shared" si="82"/>
        <v>Victoria</v>
      </c>
      <c r="G1773" t="s">
        <v>45</v>
      </c>
      <c r="H1773">
        <v>3550</v>
      </c>
      <c r="I1773" t="s">
        <v>11</v>
      </c>
      <c r="J1773" t="s">
        <v>60</v>
      </c>
      <c r="K1773" t="s">
        <v>149</v>
      </c>
      <c r="L1773" t="s">
        <v>15</v>
      </c>
      <c r="M1773" s="5">
        <v>95.88</v>
      </c>
    </row>
    <row r="1774" spans="1:13" x14ac:dyDescent="0.2">
      <c r="A1774" s="2">
        <v>45125</v>
      </c>
      <c r="B1774" s="3">
        <f t="shared" si="83"/>
        <v>2024</v>
      </c>
      <c r="C1774" t="str">
        <f t="shared" si="81"/>
        <v>2023-2024</v>
      </c>
      <c r="D1774" t="s">
        <v>147</v>
      </c>
      <c r="E1774" t="s">
        <v>137</v>
      </c>
      <c r="F1774" t="str">
        <f t="shared" si="82"/>
        <v>New South Wales</v>
      </c>
      <c r="G1774" t="s">
        <v>10</v>
      </c>
      <c r="H1774">
        <v>2031</v>
      </c>
      <c r="I1774" t="s">
        <v>11</v>
      </c>
      <c r="J1774" t="s">
        <v>12</v>
      </c>
      <c r="K1774" t="s">
        <v>149</v>
      </c>
      <c r="L1774" t="s">
        <v>15</v>
      </c>
      <c r="M1774" s="5">
        <v>95.88</v>
      </c>
    </row>
    <row r="1775" spans="1:13" x14ac:dyDescent="0.2">
      <c r="A1775" s="2">
        <v>45553</v>
      </c>
      <c r="B1775" s="3">
        <f t="shared" si="83"/>
        <v>2025</v>
      </c>
      <c r="C1775" t="str">
        <f t="shared" si="81"/>
        <v>2024-2025</v>
      </c>
      <c r="D1775" t="s">
        <v>148</v>
      </c>
      <c r="E1775" t="s">
        <v>119</v>
      </c>
      <c r="F1775" t="str">
        <f t="shared" si="82"/>
        <v>Queensland</v>
      </c>
      <c r="G1775" t="s">
        <v>35</v>
      </c>
      <c r="H1775">
        <v>4570</v>
      </c>
      <c r="I1775" t="s">
        <v>11</v>
      </c>
      <c r="J1775" t="s">
        <v>120</v>
      </c>
      <c r="K1775" t="s">
        <v>154</v>
      </c>
      <c r="L1775" t="s">
        <v>14</v>
      </c>
      <c r="M1775" s="5">
        <v>95.94</v>
      </c>
    </row>
    <row r="1776" spans="1:13" x14ac:dyDescent="0.2">
      <c r="A1776" s="2">
        <v>44941</v>
      </c>
      <c r="B1776" s="3">
        <f t="shared" si="83"/>
        <v>2023</v>
      </c>
      <c r="C1776" t="str">
        <f t="shared" si="81"/>
        <v>2022-2023</v>
      </c>
      <c r="D1776" t="s">
        <v>147</v>
      </c>
      <c r="E1776" t="s">
        <v>119</v>
      </c>
      <c r="F1776" t="str">
        <f t="shared" si="82"/>
        <v>Queensland</v>
      </c>
      <c r="G1776" t="s">
        <v>35</v>
      </c>
      <c r="H1776">
        <v>4570</v>
      </c>
      <c r="I1776" t="s">
        <v>11</v>
      </c>
      <c r="J1776" t="s">
        <v>120</v>
      </c>
      <c r="K1776" t="s">
        <v>154</v>
      </c>
      <c r="L1776" t="s">
        <v>14</v>
      </c>
      <c r="M1776" s="5">
        <v>96.53</v>
      </c>
    </row>
    <row r="1777" spans="1:13" x14ac:dyDescent="0.2">
      <c r="A1777" s="2">
        <v>45342</v>
      </c>
      <c r="B1777" s="3">
        <f t="shared" si="83"/>
        <v>2024</v>
      </c>
      <c r="C1777" t="str">
        <f t="shared" si="81"/>
        <v>2023-2024</v>
      </c>
      <c r="D1777" t="s">
        <v>148</v>
      </c>
      <c r="E1777" t="s">
        <v>26</v>
      </c>
      <c r="F1777" t="str">
        <f t="shared" si="82"/>
        <v>New South Wales</v>
      </c>
      <c r="G1777" t="s">
        <v>10</v>
      </c>
      <c r="H1777">
        <v>2141</v>
      </c>
      <c r="I1777" t="s">
        <v>11</v>
      </c>
      <c r="J1777" t="s">
        <v>27</v>
      </c>
      <c r="K1777" t="s">
        <v>152</v>
      </c>
      <c r="L1777" t="s">
        <v>13</v>
      </c>
      <c r="M1777" s="5">
        <v>96.81</v>
      </c>
    </row>
    <row r="1778" spans="1:13" x14ac:dyDescent="0.2">
      <c r="A1778" s="2">
        <v>44931</v>
      </c>
      <c r="B1778" s="3">
        <f t="shared" si="83"/>
        <v>2023</v>
      </c>
      <c r="C1778" t="str">
        <f t="shared" si="81"/>
        <v>2022-2023</v>
      </c>
      <c r="D1778" t="s">
        <v>148</v>
      </c>
      <c r="E1778" t="s">
        <v>69</v>
      </c>
      <c r="F1778" t="str">
        <f t="shared" si="82"/>
        <v>Tasmania</v>
      </c>
      <c r="G1778" t="s">
        <v>70</v>
      </c>
      <c r="H1778">
        <v>7018</v>
      </c>
      <c r="I1778" t="s">
        <v>11</v>
      </c>
      <c r="J1778" t="s">
        <v>71</v>
      </c>
      <c r="K1778" t="s">
        <v>155</v>
      </c>
      <c r="L1778" t="s">
        <v>20</v>
      </c>
      <c r="M1778" s="5">
        <v>96.820000000000007</v>
      </c>
    </row>
    <row r="1779" spans="1:13" x14ac:dyDescent="0.2">
      <c r="A1779" s="2">
        <v>45373</v>
      </c>
      <c r="B1779" s="3">
        <f t="shared" si="83"/>
        <v>2024</v>
      </c>
      <c r="C1779" t="str">
        <f t="shared" si="81"/>
        <v>2023-2024</v>
      </c>
      <c r="D1779" t="s">
        <v>148</v>
      </c>
      <c r="E1779" t="s">
        <v>95</v>
      </c>
      <c r="F1779" t="str">
        <f t="shared" si="82"/>
        <v>Victoria</v>
      </c>
      <c r="G1779" t="s">
        <v>45</v>
      </c>
      <c r="H1779">
        <v>3931</v>
      </c>
      <c r="I1779" t="s">
        <v>11</v>
      </c>
      <c r="J1779" t="s">
        <v>55</v>
      </c>
      <c r="K1779" t="s">
        <v>150</v>
      </c>
      <c r="L1779" t="s">
        <v>18</v>
      </c>
      <c r="M1779" s="5">
        <v>96.830000000000013</v>
      </c>
    </row>
    <row r="1780" spans="1:13" x14ac:dyDescent="0.2">
      <c r="A1780" s="2">
        <v>45227</v>
      </c>
      <c r="B1780" s="3">
        <f t="shared" si="83"/>
        <v>2024</v>
      </c>
      <c r="C1780" t="str">
        <f t="shared" si="81"/>
        <v>2023-2024</v>
      </c>
      <c r="D1780" t="s">
        <v>148</v>
      </c>
      <c r="E1780" t="s">
        <v>143</v>
      </c>
      <c r="F1780" t="str">
        <f t="shared" si="82"/>
        <v>New South Wales</v>
      </c>
      <c r="G1780" t="s">
        <v>10</v>
      </c>
      <c r="H1780">
        <v>2154</v>
      </c>
      <c r="I1780" t="s">
        <v>11</v>
      </c>
      <c r="J1780" t="s">
        <v>27</v>
      </c>
      <c r="K1780" t="s">
        <v>154</v>
      </c>
      <c r="L1780" t="s">
        <v>14</v>
      </c>
      <c r="M1780" s="5">
        <v>96.91</v>
      </c>
    </row>
    <row r="1781" spans="1:13" x14ac:dyDescent="0.2">
      <c r="A1781" s="2">
        <v>45538</v>
      </c>
      <c r="B1781" s="3">
        <f t="shared" si="83"/>
        <v>2025</v>
      </c>
      <c r="C1781" t="str">
        <f t="shared" si="81"/>
        <v>2024-2025</v>
      </c>
      <c r="D1781" t="s">
        <v>148</v>
      </c>
      <c r="E1781" t="s">
        <v>81</v>
      </c>
      <c r="F1781" t="str">
        <f t="shared" si="82"/>
        <v>New South Wales</v>
      </c>
      <c r="G1781" t="s">
        <v>10</v>
      </c>
      <c r="H1781">
        <v>2485</v>
      </c>
      <c r="I1781" t="s">
        <v>11</v>
      </c>
      <c r="J1781" t="s">
        <v>68</v>
      </c>
      <c r="K1781" t="s">
        <v>150</v>
      </c>
      <c r="L1781" t="s">
        <v>18</v>
      </c>
      <c r="M1781" s="5">
        <v>96.93</v>
      </c>
    </row>
    <row r="1782" spans="1:13" x14ac:dyDescent="0.2">
      <c r="A1782" s="2">
        <v>45444</v>
      </c>
      <c r="B1782" s="3">
        <f t="shared" si="83"/>
        <v>2024</v>
      </c>
      <c r="C1782" t="str">
        <f t="shared" si="81"/>
        <v>2023-2024</v>
      </c>
      <c r="D1782" t="s">
        <v>148</v>
      </c>
      <c r="E1782" t="s">
        <v>47</v>
      </c>
      <c r="F1782" t="str">
        <f t="shared" si="82"/>
        <v>Western Australia</v>
      </c>
      <c r="G1782" t="s">
        <v>48</v>
      </c>
      <c r="H1782">
        <v>6030</v>
      </c>
      <c r="I1782" t="s">
        <v>11</v>
      </c>
      <c r="J1782" t="s">
        <v>49</v>
      </c>
      <c r="K1782" t="s">
        <v>154</v>
      </c>
      <c r="L1782" t="s">
        <v>14</v>
      </c>
      <c r="M1782" s="5">
        <v>96.97</v>
      </c>
    </row>
    <row r="1783" spans="1:13" x14ac:dyDescent="0.2">
      <c r="A1783" s="2">
        <v>45004</v>
      </c>
      <c r="B1783" s="3">
        <f t="shared" si="83"/>
        <v>2023</v>
      </c>
      <c r="C1783" t="str">
        <f t="shared" si="81"/>
        <v>2022-2023</v>
      </c>
      <c r="D1783" t="s">
        <v>147</v>
      </c>
      <c r="E1783" t="s">
        <v>42</v>
      </c>
      <c r="F1783" t="str">
        <f t="shared" si="82"/>
        <v>Queensland</v>
      </c>
      <c r="G1783" t="s">
        <v>35</v>
      </c>
      <c r="H1783">
        <v>4053</v>
      </c>
      <c r="I1783" t="s">
        <v>11</v>
      </c>
      <c r="J1783" t="s">
        <v>43</v>
      </c>
      <c r="K1783" t="s">
        <v>153</v>
      </c>
      <c r="L1783" t="s">
        <v>16</v>
      </c>
      <c r="M1783" s="5">
        <v>97</v>
      </c>
    </row>
    <row r="1784" spans="1:13" x14ac:dyDescent="0.2">
      <c r="A1784" s="2">
        <v>45381</v>
      </c>
      <c r="B1784" s="3">
        <f t="shared" si="83"/>
        <v>2024</v>
      </c>
      <c r="C1784" t="str">
        <f t="shared" si="81"/>
        <v>2023-2024</v>
      </c>
      <c r="D1784" t="s">
        <v>147</v>
      </c>
      <c r="E1784" t="s">
        <v>138</v>
      </c>
      <c r="F1784" t="str">
        <f t="shared" si="82"/>
        <v>Queensland</v>
      </c>
      <c r="G1784" t="s">
        <v>35</v>
      </c>
      <c r="H1784">
        <v>4558</v>
      </c>
      <c r="I1784" t="s">
        <v>11</v>
      </c>
      <c r="J1784" t="s">
        <v>120</v>
      </c>
      <c r="K1784" t="s">
        <v>153</v>
      </c>
      <c r="L1784" t="s">
        <v>16</v>
      </c>
      <c r="M1784" s="5">
        <v>97</v>
      </c>
    </row>
    <row r="1785" spans="1:13" x14ac:dyDescent="0.2">
      <c r="A1785" s="2">
        <v>45560</v>
      </c>
      <c r="B1785" s="3">
        <f t="shared" si="83"/>
        <v>2025</v>
      </c>
      <c r="C1785" t="str">
        <f t="shared" si="81"/>
        <v>2024-2025</v>
      </c>
      <c r="D1785" t="s">
        <v>148</v>
      </c>
      <c r="E1785" t="s">
        <v>31</v>
      </c>
      <c r="F1785" t="str">
        <f t="shared" si="82"/>
        <v>South Australia</v>
      </c>
      <c r="G1785" t="s">
        <v>32</v>
      </c>
      <c r="H1785">
        <v>5168</v>
      </c>
      <c r="I1785" t="s">
        <v>11</v>
      </c>
      <c r="J1785" t="s">
        <v>33</v>
      </c>
      <c r="K1785" t="s">
        <v>154</v>
      </c>
      <c r="L1785" t="s">
        <v>14</v>
      </c>
      <c r="M1785" s="5">
        <v>97.41</v>
      </c>
    </row>
    <row r="1786" spans="1:13" x14ac:dyDescent="0.2">
      <c r="A1786" s="2">
        <v>45614</v>
      </c>
      <c r="B1786" s="3">
        <f t="shared" si="83"/>
        <v>2025</v>
      </c>
      <c r="C1786" t="str">
        <f t="shared" si="81"/>
        <v>2024-2025</v>
      </c>
      <c r="D1786" t="s">
        <v>148</v>
      </c>
      <c r="E1786" t="s">
        <v>139</v>
      </c>
      <c r="F1786" t="str">
        <f t="shared" si="82"/>
        <v>New South Wales</v>
      </c>
      <c r="G1786" t="s">
        <v>10</v>
      </c>
      <c r="H1786">
        <v>2020</v>
      </c>
      <c r="I1786" t="s">
        <v>11</v>
      </c>
      <c r="J1786" t="s">
        <v>12</v>
      </c>
      <c r="K1786" t="s">
        <v>156</v>
      </c>
      <c r="L1786" t="s">
        <v>17</v>
      </c>
      <c r="M1786" s="5">
        <v>97.51</v>
      </c>
    </row>
    <row r="1787" spans="1:13" x14ac:dyDescent="0.2">
      <c r="A1787" s="2">
        <v>45001</v>
      </c>
      <c r="B1787" s="3">
        <f t="shared" si="83"/>
        <v>2023</v>
      </c>
      <c r="C1787" t="str">
        <f t="shared" si="81"/>
        <v>2022-2023</v>
      </c>
      <c r="D1787" t="s">
        <v>147</v>
      </c>
      <c r="E1787" t="s">
        <v>112</v>
      </c>
      <c r="F1787" t="str">
        <f t="shared" si="82"/>
        <v>Victoria</v>
      </c>
      <c r="G1787" t="s">
        <v>45</v>
      </c>
      <c r="H1787">
        <v>3076</v>
      </c>
      <c r="I1787" t="s">
        <v>11</v>
      </c>
      <c r="J1787" t="s">
        <v>46</v>
      </c>
      <c r="K1787" t="s">
        <v>151</v>
      </c>
      <c r="L1787" t="s">
        <v>21</v>
      </c>
      <c r="M1787" s="5">
        <v>97.74</v>
      </c>
    </row>
    <row r="1788" spans="1:13" x14ac:dyDescent="0.2">
      <c r="A1788" s="2">
        <v>45262</v>
      </c>
      <c r="B1788" s="3">
        <f t="shared" si="83"/>
        <v>2024</v>
      </c>
      <c r="C1788" t="str">
        <f t="shared" si="81"/>
        <v>2023-2024</v>
      </c>
      <c r="D1788" t="s">
        <v>147</v>
      </c>
      <c r="E1788" t="s">
        <v>44</v>
      </c>
      <c r="F1788" t="str">
        <f t="shared" si="82"/>
        <v>Victoria</v>
      </c>
      <c r="G1788" t="s">
        <v>45</v>
      </c>
      <c r="H1788">
        <v>3066</v>
      </c>
      <c r="I1788" t="s">
        <v>11</v>
      </c>
      <c r="J1788" t="s">
        <v>46</v>
      </c>
      <c r="K1788" t="s">
        <v>19</v>
      </c>
      <c r="L1788" t="s">
        <v>23</v>
      </c>
      <c r="M1788" s="5">
        <v>97.81</v>
      </c>
    </row>
    <row r="1789" spans="1:13" x14ac:dyDescent="0.2">
      <c r="A1789" s="2">
        <v>45111</v>
      </c>
      <c r="B1789" s="3">
        <f t="shared" si="83"/>
        <v>2024</v>
      </c>
      <c r="C1789" t="str">
        <f t="shared" si="81"/>
        <v>2023-2024</v>
      </c>
      <c r="D1789" t="s">
        <v>148</v>
      </c>
      <c r="E1789" t="s">
        <v>95</v>
      </c>
      <c r="F1789" t="str">
        <f t="shared" si="82"/>
        <v>Victoria</v>
      </c>
      <c r="G1789" t="s">
        <v>45</v>
      </c>
      <c r="H1789">
        <v>3931</v>
      </c>
      <c r="I1789" t="s">
        <v>11</v>
      </c>
      <c r="J1789" t="s">
        <v>55</v>
      </c>
      <c r="K1789" t="s">
        <v>19</v>
      </c>
      <c r="L1789" t="s">
        <v>23</v>
      </c>
      <c r="M1789" s="5">
        <v>97.83</v>
      </c>
    </row>
    <row r="1790" spans="1:13" x14ac:dyDescent="0.2">
      <c r="A1790" s="2">
        <v>45233</v>
      </c>
      <c r="B1790" s="3">
        <f t="shared" si="83"/>
        <v>2024</v>
      </c>
      <c r="C1790" t="str">
        <f t="shared" si="81"/>
        <v>2023-2024</v>
      </c>
      <c r="D1790" t="s">
        <v>147</v>
      </c>
      <c r="E1790" t="s">
        <v>146</v>
      </c>
      <c r="F1790" t="str">
        <f t="shared" si="82"/>
        <v>Victoria</v>
      </c>
      <c r="G1790" t="s">
        <v>45</v>
      </c>
      <c r="H1790">
        <v>3353</v>
      </c>
      <c r="I1790" t="s">
        <v>11</v>
      </c>
      <c r="J1790" t="s">
        <v>60</v>
      </c>
      <c r="K1790" t="s">
        <v>156</v>
      </c>
      <c r="L1790" t="s">
        <v>17</v>
      </c>
      <c r="M1790" s="5">
        <v>97.84</v>
      </c>
    </row>
    <row r="1791" spans="1:13" x14ac:dyDescent="0.2">
      <c r="A1791" s="2">
        <v>45561</v>
      </c>
      <c r="B1791" s="3">
        <f t="shared" si="83"/>
        <v>2025</v>
      </c>
      <c r="C1791" t="str">
        <f t="shared" si="81"/>
        <v>2024-2025</v>
      </c>
      <c r="D1791" t="s">
        <v>148</v>
      </c>
      <c r="E1791" t="s">
        <v>53</v>
      </c>
      <c r="F1791" t="str">
        <f t="shared" si="82"/>
        <v>South Australia</v>
      </c>
      <c r="G1791" t="s">
        <v>32</v>
      </c>
      <c r="H1791">
        <v>5082</v>
      </c>
      <c r="I1791" t="s">
        <v>11</v>
      </c>
      <c r="J1791" t="s">
        <v>33</v>
      </c>
      <c r="K1791" t="s">
        <v>19</v>
      </c>
      <c r="L1791" t="s">
        <v>23</v>
      </c>
      <c r="M1791" s="5">
        <v>97.86</v>
      </c>
    </row>
    <row r="1792" spans="1:13" x14ac:dyDescent="0.2">
      <c r="A1792" s="2">
        <v>45019</v>
      </c>
      <c r="B1792" s="3">
        <f t="shared" si="83"/>
        <v>2023</v>
      </c>
      <c r="C1792" t="str">
        <f t="shared" si="81"/>
        <v>2022-2023</v>
      </c>
      <c r="D1792" t="s">
        <v>147</v>
      </c>
      <c r="E1792" t="s">
        <v>113</v>
      </c>
      <c r="F1792" t="str">
        <f t="shared" si="82"/>
        <v>Queensland</v>
      </c>
      <c r="G1792" t="s">
        <v>35</v>
      </c>
      <c r="H1792">
        <v>4215</v>
      </c>
      <c r="I1792" t="s">
        <v>11</v>
      </c>
      <c r="J1792" t="s">
        <v>104</v>
      </c>
      <c r="K1792" t="s">
        <v>149</v>
      </c>
      <c r="L1792" t="s">
        <v>15</v>
      </c>
      <c r="M1792" s="5">
        <v>97.86</v>
      </c>
    </row>
    <row r="1793" spans="1:13" x14ac:dyDescent="0.2">
      <c r="A1793" s="2">
        <v>45006</v>
      </c>
      <c r="B1793" s="3">
        <f t="shared" si="83"/>
        <v>2023</v>
      </c>
      <c r="C1793" t="str">
        <f t="shared" si="81"/>
        <v>2022-2023</v>
      </c>
      <c r="D1793" t="s">
        <v>148</v>
      </c>
      <c r="E1793" t="s">
        <v>90</v>
      </c>
      <c r="F1793" t="str">
        <f t="shared" si="82"/>
        <v>Victoria</v>
      </c>
      <c r="G1793" t="s">
        <v>45</v>
      </c>
      <c r="H1793">
        <v>3179</v>
      </c>
      <c r="I1793" t="s">
        <v>11</v>
      </c>
      <c r="J1793" t="s">
        <v>63</v>
      </c>
      <c r="K1793" t="s">
        <v>154</v>
      </c>
      <c r="L1793" t="s">
        <v>14</v>
      </c>
      <c r="M1793" s="5">
        <v>97.92</v>
      </c>
    </row>
    <row r="1794" spans="1:13" x14ac:dyDescent="0.2">
      <c r="A1794" s="2">
        <v>45413</v>
      </c>
      <c r="B1794" s="3">
        <f t="shared" si="83"/>
        <v>2024</v>
      </c>
      <c r="C1794" t="str">
        <f t="shared" ref="C1794:C1857" si="84">IF(MONTH(A1794) &gt;= 7, YEAR(A1794) &amp; "-" &amp; YEAR(A1794) + 1, YEAR(A1794) - 1 &amp; "-" &amp; YEAR(A1794))</f>
        <v>2023-2024</v>
      </c>
      <c r="D1794" t="s">
        <v>148</v>
      </c>
      <c r="E1794" t="s">
        <v>134</v>
      </c>
      <c r="F1794" t="str">
        <f t="shared" ref="F1794:F1857" si="85">IF(G1794="WA","Western Australia",
IF(G1794="NSW","New South Wales",
IF(G1794="QLD","Queensland",
IF(G1794="VIC","Victoria",
IF(G1794="TAS","Tasmania",
IF(G1794="SA","South Australia",
IF(G1794="NT","Northern Territory",
IF(G1794="ACT","Australian Capital Territory",G1794))))))))</f>
        <v>Queensland</v>
      </c>
      <c r="G1794" t="s">
        <v>35</v>
      </c>
      <c r="H1794">
        <v>4825</v>
      </c>
      <c r="I1794" t="s">
        <v>11</v>
      </c>
      <c r="J1794" t="s">
        <v>36</v>
      </c>
      <c r="K1794" t="s">
        <v>19</v>
      </c>
      <c r="L1794" t="s">
        <v>23</v>
      </c>
      <c r="M1794" s="5">
        <v>97.93</v>
      </c>
    </row>
    <row r="1795" spans="1:13" x14ac:dyDescent="0.2">
      <c r="A1795" s="2">
        <v>45268</v>
      </c>
      <c r="B1795" s="3">
        <f t="shared" ref="B1795:B1858" si="86">IF(MONTH(A1795)&gt;=7,YEAR(A1795)+1,YEAR(A1795))</f>
        <v>2024</v>
      </c>
      <c r="C1795" t="str">
        <f t="shared" si="84"/>
        <v>2023-2024</v>
      </c>
      <c r="D1795" t="s">
        <v>148</v>
      </c>
      <c r="E1795" t="s">
        <v>95</v>
      </c>
      <c r="F1795" t="str">
        <f t="shared" si="85"/>
        <v>Victoria</v>
      </c>
      <c r="G1795" t="s">
        <v>45</v>
      </c>
      <c r="H1795">
        <v>3931</v>
      </c>
      <c r="I1795" t="s">
        <v>11</v>
      </c>
      <c r="J1795" t="s">
        <v>55</v>
      </c>
      <c r="K1795" t="s">
        <v>152</v>
      </c>
      <c r="L1795" t="s">
        <v>13</v>
      </c>
      <c r="M1795" s="5">
        <v>98.13</v>
      </c>
    </row>
    <row r="1796" spans="1:13" x14ac:dyDescent="0.2">
      <c r="A1796" s="2">
        <v>45446</v>
      </c>
      <c r="B1796" s="3">
        <f t="shared" si="86"/>
        <v>2024</v>
      </c>
      <c r="C1796" t="str">
        <f t="shared" si="84"/>
        <v>2023-2024</v>
      </c>
      <c r="D1796" t="s">
        <v>148</v>
      </c>
      <c r="E1796" t="s">
        <v>91</v>
      </c>
      <c r="F1796" t="str">
        <f t="shared" si="85"/>
        <v>Victoria</v>
      </c>
      <c r="G1796" t="s">
        <v>45</v>
      </c>
      <c r="H1796">
        <v>3690</v>
      </c>
      <c r="I1796" t="s">
        <v>11</v>
      </c>
      <c r="J1796" t="s">
        <v>55</v>
      </c>
      <c r="K1796" t="s">
        <v>154</v>
      </c>
      <c r="L1796" t="s">
        <v>14</v>
      </c>
      <c r="M1796" s="5">
        <v>98.14</v>
      </c>
    </row>
    <row r="1797" spans="1:13" x14ac:dyDescent="0.2">
      <c r="A1797" s="2">
        <v>45600</v>
      </c>
      <c r="B1797" s="3">
        <f t="shared" si="86"/>
        <v>2025</v>
      </c>
      <c r="C1797" t="str">
        <f t="shared" si="84"/>
        <v>2024-2025</v>
      </c>
      <c r="D1797" t="s">
        <v>147</v>
      </c>
      <c r="E1797" t="s">
        <v>64</v>
      </c>
      <c r="F1797" t="str">
        <f t="shared" si="85"/>
        <v>Victoria</v>
      </c>
      <c r="G1797" t="s">
        <v>45</v>
      </c>
      <c r="H1797">
        <v>3199</v>
      </c>
      <c r="I1797" t="s">
        <v>11</v>
      </c>
      <c r="J1797" t="s">
        <v>63</v>
      </c>
      <c r="K1797" t="s">
        <v>150</v>
      </c>
      <c r="L1797" t="s">
        <v>18</v>
      </c>
      <c r="M1797" s="5">
        <v>98.41</v>
      </c>
    </row>
    <row r="1798" spans="1:13" x14ac:dyDescent="0.2">
      <c r="A1798" s="2">
        <v>45178</v>
      </c>
      <c r="B1798" s="3">
        <f t="shared" si="86"/>
        <v>2024</v>
      </c>
      <c r="C1798" t="str">
        <f t="shared" si="84"/>
        <v>2023-2024</v>
      </c>
      <c r="D1798" t="s">
        <v>147</v>
      </c>
      <c r="E1798" t="s">
        <v>96</v>
      </c>
      <c r="F1798" t="str">
        <f t="shared" si="85"/>
        <v>Western Australia</v>
      </c>
      <c r="G1798" t="s">
        <v>48</v>
      </c>
      <c r="H1798">
        <v>6330</v>
      </c>
      <c r="I1798" t="s">
        <v>11</v>
      </c>
      <c r="J1798" t="s">
        <v>94</v>
      </c>
      <c r="K1798" t="s">
        <v>149</v>
      </c>
      <c r="L1798" t="s">
        <v>15</v>
      </c>
      <c r="M1798" s="5">
        <v>98.740000000000009</v>
      </c>
    </row>
    <row r="1799" spans="1:13" x14ac:dyDescent="0.2">
      <c r="A1799" s="2">
        <v>45267</v>
      </c>
      <c r="B1799" s="3">
        <f t="shared" si="86"/>
        <v>2024</v>
      </c>
      <c r="C1799" t="str">
        <f t="shared" si="84"/>
        <v>2023-2024</v>
      </c>
      <c r="D1799" t="s">
        <v>148</v>
      </c>
      <c r="E1799" t="s">
        <v>106</v>
      </c>
      <c r="F1799" t="str">
        <f t="shared" si="85"/>
        <v>Victoria</v>
      </c>
      <c r="G1799" t="s">
        <v>45</v>
      </c>
      <c r="H1799">
        <v>3915</v>
      </c>
      <c r="I1799" t="s">
        <v>11</v>
      </c>
      <c r="J1799" t="s">
        <v>55</v>
      </c>
      <c r="K1799" t="s">
        <v>153</v>
      </c>
      <c r="L1799" t="s">
        <v>16</v>
      </c>
      <c r="M1799" s="5">
        <v>98.9</v>
      </c>
    </row>
    <row r="1800" spans="1:13" x14ac:dyDescent="0.2">
      <c r="A1800" s="2">
        <v>45552</v>
      </c>
      <c r="B1800" s="3">
        <f t="shared" si="86"/>
        <v>2025</v>
      </c>
      <c r="C1800" t="str">
        <f t="shared" si="84"/>
        <v>2024-2025</v>
      </c>
      <c r="D1800" t="s">
        <v>148</v>
      </c>
      <c r="E1800" t="s">
        <v>95</v>
      </c>
      <c r="F1800" t="str">
        <f t="shared" si="85"/>
        <v>Victoria</v>
      </c>
      <c r="G1800" t="s">
        <v>45</v>
      </c>
      <c r="H1800">
        <v>3931</v>
      </c>
      <c r="I1800" t="s">
        <v>11</v>
      </c>
      <c r="J1800" t="s">
        <v>55</v>
      </c>
      <c r="K1800" t="s">
        <v>19</v>
      </c>
      <c r="L1800" t="s">
        <v>23</v>
      </c>
      <c r="M1800" s="5">
        <v>98.93</v>
      </c>
    </row>
    <row r="1801" spans="1:13" x14ac:dyDescent="0.2">
      <c r="A1801" s="2">
        <v>45329</v>
      </c>
      <c r="B1801" s="3">
        <f t="shared" si="86"/>
        <v>2024</v>
      </c>
      <c r="C1801" t="str">
        <f t="shared" si="84"/>
        <v>2023-2024</v>
      </c>
      <c r="D1801" t="s">
        <v>148</v>
      </c>
      <c r="E1801" t="s">
        <v>125</v>
      </c>
      <c r="F1801" t="str">
        <f t="shared" si="85"/>
        <v>Victoria</v>
      </c>
      <c r="G1801" t="s">
        <v>45</v>
      </c>
      <c r="H1801">
        <v>3400</v>
      </c>
      <c r="I1801" t="s">
        <v>11</v>
      </c>
      <c r="J1801" t="s">
        <v>60</v>
      </c>
      <c r="K1801" t="s">
        <v>155</v>
      </c>
      <c r="L1801" t="s">
        <v>20</v>
      </c>
      <c r="M1801" s="5">
        <v>98.95</v>
      </c>
    </row>
    <row r="1802" spans="1:13" x14ac:dyDescent="0.2">
      <c r="A1802" s="2">
        <v>45046</v>
      </c>
      <c r="B1802" s="3">
        <f t="shared" si="86"/>
        <v>2023</v>
      </c>
      <c r="C1802" t="str">
        <f t="shared" si="84"/>
        <v>2022-2023</v>
      </c>
      <c r="D1802" t="s">
        <v>147</v>
      </c>
      <c r="E1802" t="s">
        <v>91</v>
      </c>
      <c r="F1802" t="str">
        <f t="shared" si="85"/>
        <v>Victoria</v>
      </c>
      <c r="G1802" t="s">
        <v>45</v>
      </c>
      <c r="H1802">
        <v>3690</v>
      </c>
      <c r="I1802" t="s">
        <v>11</v>
      </c>
      <c r="J1802" t="s">
        <v>55</v>
      </c>
      <c r="K1802" t="s">
        <v>154</v>
      </c>
      <c r="L1802" t="s">
        <v>14</v>
      </c>
      <c r="M1802" s="5">
        <v>98.990000000000009</v>
      </c>
    </row>
    <row r="1803" spans="1:13" x14ac:dyDescent="0.2">
      <c r="A1803" s="2">
        <v>44987</v>
      </c>
      <c r="B1803" s="3">
        <f t="shared" si="86"/>
        <v>2023</v>
      </c>
      <c r="C1803" t="str">
        <f t="shared" si="84"/>
        <v>2022-2023</v>
      </c>
      <c r="D1803" t="s">
        <v>147</v>
      </c>
      <c r="E1803" t="s">
        <v>116</v>
      </c>
      <c r="F1803" t="str">
        <f t="shared" si="85"/>
        <v>Western Australia</v>
      </c>
      <c r="G1803" t="s">
        <v>48</v>
      </c>
      <c r="H1803">
        <v>6725</v>
      </c>
      <c r="I1803" t="s">
        <v>11</v>
      </c>
      <c r="J1803" t="s">
        <v>77</v>
      </c>
      <c r="K1803" t="s">
        <v>154</v>
      </c>
      <c r="L1803" t="s">
        <v>14</v>
      </c>
      <c r="M1803" s="5">
        <v>99.39</v>
      </c>
    </row>
    <row r="1804" spans="1:13" x14ac:dyDescent="0.2">
      <c r="A1804" s="2">
        <v>45311</v>
      </c>
      <c r="B1804" s="3">
        <f t="shared" si="86"/>
        <v>2024</v>
      </c>
      <c r="C1804" t="str">
        <f t="shared" si="84"/>
        <v>2023-2024</v>
      </c>
      <c r="D1804" t="s">
        <v>148</v>
      </c>
      <c r="E1804" t="s">
        <v>24</v>
      </c>
      <c r="F1804" t="str">
        <f t="shared" si="85"/>
        <v>New South Wales</v>
      </c>
      <c r="G1804" t="s">
        <v>10</v>
      </c>
      <c r="H1804">
        <v>2795</v>
      </c>
      <c r="I1804" t="s">
        <v>11</v>
      </c>
      <c r="J1804" t="s">
        <v>25</v>
      </c>
      <c r="K1804" t="s">
        <v>156</v>
      </c>
      <c r="L1804" t="s">
        <v>17</v>
      </c>
      <c r="M1804" s="5">
        <v>99.440000000000012</v>
      </c>
    </row>
    <row r="1805" spans="1:13" x14ac:dyDescent="0.2">
      <c r="A1805" s="2">
        <v>45573</v>
      </c>
      <c r="B1805" s="3">
        <f t="shared" si="86"/>
        <v>2025</v>
      </c>
      <c r="C1805" t="str">
        <f t="shared" si="84"/>
        <v>2024-2025</v>
      </c>
      <c r="D1805" t="s">
        <v>147</v>
      </c>
      <c r="E1805" t="s">
        <v>127</v>
      </c>
      <c r="F1805" t="str">
        <f t="shared" si="85"/>
        <v>New South Wales</v>
      </c>
      <c r="G1805" t="s">
        <v>10</v>
      </c>
      <c r="H1805">
        <v>2131</v>
      </c>
      <c r="I1805" t="s">
        <v>11</v>
      </c>
      <c r="J1805" t="s">
        <v>27</v>
      </c>
      <c r="K1805" t="s">
        <v>150</v>
      </c>
      <c r="L1805" t="s">
        <v>18</v>
      </c>
      <c r="M1805" s="5">
        <v>99.48</v>
      </c>
    </row>
    <row r="1806" spans="1:13" x14ac:dyDescent="0.2">
      <c r="A1806" s="2">
        <v>45148</v>
      </c>
      <c r="B1806" s="3">
        <f t="shared" si="86"/>
        <v>2024</v>
      </c>
      <c r="C1806" t="str">
        <f t="shared" si="84"/>
        <v>2023-2024</v>
      </c>
      <c r="D1806" t="s">
        <v>147</v>
      </c>
      <c r="E1806" t="s">
        <v>137</v>
      </c>
      <c r="F1806" t="str">
        <f t="shared" si="85"/>
        <v>New South Wales</v>
      </c>
      <c r="G1806" t="s">
        <v>10</v>
      </c>
      <c r="H1806">
        <v>2031</v>
      </c>
      <c r="I1806" t="s">
        <v>11</v>
      </c>
      <c r="J1806" t="s">
        <v>12</v>
      </c>
      <c r="K1806" t="s">
        <v>155</v>
      </c>
      <c r="L1806" t="s">
        <v>20</v>
      </c>
      <c r="M1806" s="5">
        <v>99.77000000000001</v>
      </c>
    </row>
    <row r="1807" spans="1:13" x14ac:dyDescent="0.2">
      <c r="A1807" s="2">
        <v>45102</v>
      </c>
      <c r="B1807" s="3">
        <f t="shared" si="86"/>
        <v>2023</v>
      </c>
      <c r="C1807" t="str">
        <f t="shared" si="84"/>
        <v>2022-2023</v>
      </c>
      <c r="D1807" t="s">
        <v>147</v>
      </c>
      <c r="E1807" t="s">
        <v>9</v>
      </c>
      <c r="F1807" t="str">
        <f t="shared" si="85"/>
        <v>New South Wales</v>
      </c>
      <c r="G1807" t="s">
        <v>10</v>
      </c>
      <c r="H1807">
        <v>2067</v>
      </c>
      <c r="I1807" t="s">
        <v>11</v>
      </c>
      <c r="J1807" t="s">
        <v>12</v>
      </c>
      <c r="K1807" t="s">
        <v>149</v>
      </c>
      <c r="L1807" t="s">
        <v>15</v>
      </c>
      <c r="M1807" s="5">
        <v>99.8</v>
      </c>
    </row>
    <row r="1808" spans="1:13" x14ac:dyDescent="0.2">
      <c r="A1808" s="2">
        <v>45455</v>
      </c>
      <c r="B1808" s="3">
        <f t="shared" si="86"/>
        <v>2024</v>
      </c>
      <c r="C1808" t="str">
        <f t="shared" si="84"/>
        <v>2023-2024</v>
      </c>
      <c r="D1808" t="s">
        <v>148</v>
      </c>
      <c r="E1808" t="s">
        <v>145</v>
      </c>
      <c r="F1808" t="str">
        <f t="shared" si="85"/>
        <v>New South Wales</v>
      </c>
      <c r="G1808" t="s">
        <v>10</v>
      </c>
      <c r="H1808">
        <v>2101</v>
      </c>
      <c r="I1808" t="s">
        <v>11</v>
      </c>
      <c r="J1808" t="s">
        <v>27</v>
      </c>
      <c r="K1808" t="s">
        <v>149</v>
      </c>
      <c r="L1808" t="s">
        <v>15</v>
      </c>
      <c r="M1808" s="5">
        <v>99.8</v>
      </c>
    </row>
    <row r="1809" spans="1:13" x14ac:dyDescent="0.2">
      <c r="A1809" s="2">
        <v>45237</v>
      </c>
      <c r="B1809" s="3">
        <f t="shared" si="86"/>
        <v>2024</v>
      </c>
      <c r="C1809" t="str">
        <f t="shared" si="84"/>
        <v>2023-2024</v>
      </c>
      <c r="D1809" t="s">
        <v>147</v>
      </c>
      <c r="E1809" t="s">
        <v>146</v>
      </c>
      <c r="F1809" t="str">
        <f t="shared" si="85"/>
        <v>Victoria</v>
      </c>
      <c r="G1809" t="s">
        <v>45</v>
      </c>
      <c r="H1809">
        <v>3353</v>
      </c>
      <c r="I1809" t="s">
        <v>11</v>
      </c>
      <c r="J1809" t="s">
        <v>60</v>
      </c>
      <c r="K1809" t="s">
        <v>150</v>
      </c>
      <c r="L1809" t="s">
        <v>18</v>
      </c>
      <c r="M1809" s="5">
        <v>99.95</v>
      </c>
    </row>
    <row r="1810" spans="1:13" x14ac:dyDescent="0.2">
      <c r="A1810" s="2">
        <v>45164</v>
      </c>
      <c r="B1810" s="3">
        <f t="shared" si="86"/>
        <v>2024</v>
      </c>
      <c r="C1810" t="str">
        <f t="shared" si="84"/>
        <v>2023-2024</v>
      </c>
      <c r="D1810" t="s">
        <v>147</v>
      </c>
      <c r="E1810" t="s">
        <v>144</v>
      </c>
      <c r="F1810" t="str">
        <f t="shared" si="85"/>
        <v>Queensland</v>
      </c>
      <c r="G1810" t="s">
        <v>35</v>
      </c>
      <c r="H1810">
        <v>4566</v>
      </c>
      <c r="I1810" t="s">
        <v>11</v>
      </c>
      <c r="J1810" t="s">
        <v>120</v>
      </c>
      <c r="K1810" t="s">
        <v>149</v>
      </c>
      <c r="L1810" t="s">
        <v>15</v>
      </c>
      <c r="M1810" s="5">
        <v>100</v>
      </c>
    </row>
    <row r="1811" spans="1:13" x14ac:dyDescent="0.2">
      <c r="A1811" s="2">
        <v>45349</v>
      </c>
      <c r="B1811" s="3">
        <f t="shared" si="86"/>
        <v>2024</v>
      </c>
      <c r="C1811" t="str">
        <f t="shared" si="84"/>
        <v>2023-2024</v>
      </c>
      <c r="D1811" t="s">
        <v>147</v>
      </c>
      <c r="E1811" t="s">
        <v>78</v>
      </c>
      <c r="F1811" t="str">
        <f t="shared" si="85"/>
        <v>New South Wales</v>
      </c>
      <c r="G1811" t="s">
        <v>10</v>
      </c>
      <c r="H1811">
        <v>2350</v>
      </c>
      <c r="I1811" t="s">
        <v>11</v>
      </c>
      <c r="J1811" t="s">
        <v>68</v>
      </c>
      <c r="K1811" t="s">
        <v>157</v>
      </c>
      <c r="L1811" t="s">
        <v>22</v>
      </c>
      <c r="M1811" s="5">
        <v>100.38</v>
      </c>
    </row>
    <row r="1812" spans="1:13" x14ac:dyDescent="0.2">
      <c r="A1812" s="2">
        <v>45567</v>
      </c>
      <c r="B1812" s="3">
        <f t="shared" si="86"/>
        <v>2025</v>
      </c>
      <c r="C1812" t="str">
        <f t="shared" si="84"/>
        <v>2024-2025</v>
      </c>
      <c r="D1812" t="s">
        <v>147</v>
      </c>
      <c r="E1812" t="s">
        <v>39</v>
      </c>
      <c r="F1812" t="str">
        <f t="shared" si="85"/>
        <v>South Australia</v>
      </c>
      <c r="G1812" t="s">
        <v>32</v>
      </c>
      <c r="H1812">
        <v>5343</v>
      </c>
      <c r="I1812" t="s">
        <v>11</v>
      </c>
      <c r="J1812" t="s">
        <v>38</v>
      </c>
      <c r="K1812" t="s">
        <v>154</v>
      </c>
      <c r="L1812" t="s">
        <v>14</v>
      </c>
      <c r="M1812" s="5">
        <v>100.6</v>
      </c>
    </row>
    <row r="1813" spans="1:13" x14ac:dyDescent="0.2">
      <c r="A1813" s="2">
        <v>45049</v>
      </c>
      <c r="B1813" s="3">
        <f t="shared" si="86"/>
        <v>2023</v>
      </c>
      <c r="C1813" t="str">
        <f t="shared" si="84"/>
        <v>2022-2023</v>
      </c>
      <c r="D1813" t="s">
        <v>147</v>
      </c>
      <c r="E1813" t="s">
        <v>64</v>
      </c>
      <c r="F1813" t="str">
        <f t="shared" si="85"/>
        <v>Victoria</v>
      </c>
      <c r="G1813" t="s">
        <v>45</v>
      </c>
      <c r="H1813">
        <v>3199</v>
      </c>
      <c r="I1813" t="s">
        <v>11</v>
      </c>
      <c r="J1813" t="s">
        <v>63</v>
      </c>
      <c r="K1813" t="s">
        <v>157</v>
      </c>
      <c r="L1813" t="s">
        <v>22</v>
      </c>
      <c r="M1813" s="5">
        <v>100.77</v>
      </c>
    </row>
    <row r="1814" spans="1:13" x14ac:dyDescent="0.2">
      <c r="A1814" s="2">
        <v>45321</v>
      </c>
      <c r="B1814" s="3">
        <f t="shared" si="86"/>
        <v>2024</v>
      </c>
      <c r="C1814" t="str">
        <f t="shared" si="84"/>
        <v>2023-2024</v>
      </c>
      <c r="D1814" t="s">
        <v>147</v>
      </c>
      <c r="E1814" t="s">
        <v>115</v>
      </c>
      <c r="F1814" t="str">
        <f t="shared" si="85"/>
        <v>Western Australia</v>
      </c>
      <c r="G1814" t="s">
        <v>48</v>
      </c>
      <c r="H1814">
        <v>6280</v>
      </c>
      <c r="I1814" t="s">
        <v>11</v>
      </c>
      <c r="J1814" t="s">
        <v>94</v>
      </c>
      <c r="K1814" t="s">
        <v>152</v>
      </c>
      <c r="L1814" t="s">
        <v>13</v>
      </c>
      <c r="M1814" s="5">
        <v>100.83000000000001</v>
      </c>
    </row>
    <row r="1815" spans="1:13" x14ac:dyDescent="0.2">
      <c r="A1815" s="2">
        <v>45589</v>
      </c>
      <c r="B1815" s="3">
        <f t="shared" si="86"/>
        <v>2025</v>
      </c>
      <c r="C1815" t="str">
        <f t="shared" si="84"/>
        <v>2024-2025</v>
      </c>
      <c r="D1815" t="s">
        <v>148</v>
      </c>
      <c r="E1815" t="s">
        <v>139</v>
      </c>
      <c r="F1815" t="str">
        <f t="shared" si="85"/>
        <v>New South Wales</v>
      </c>
      <c r="G1815" t="s">
        <v>10</v>
      </c>
      <c r="H1815">
        <v>2020</v>
      </c>
      <c r="I1815" t="s">
        <v>11</v>
      </c>
      <c r="J1815" t="s">
        <v>12</v>
      </c>
      <c r="K1815" t="s">
        <v>150</v>
      </c>
      <c r="L1815" t="s">
        <v>18</v>
      </c>
      <c r="M1815" s="5">
        <v>101.5</v>
      </c>
    </row>
    <row r="1816" spans="1:13" x14ac:dyDescent="0.2">
      <c r="A1816" s="2">
        <v>45585</v>
      </c>
      <c r="B1816" s="3">
        <f t="shared" si="86"/>
        <v>2025</v>
      </c>
      <c r="C1816" t="str">
        <f t="shared" si="84"/>
        <v>2024-2025</v>
      </c>
      <c r="D1816" t="s">
        <v>148</v>
      </c>
      <c r="E1816" t="s">
        <v>42</v>
      </c>
      <c r="F1816" t="str">
        <f t="shared" si="85"/>
        <v>Queensland</v>
      </c>
      <c r="G1816" t="s">
        <v>35</v>
      </c>
      <c r="H1816">
        <v>4053</v>
      </c>
      <c r="I1816" t="s">
        <v>11</v>
      </c>
      <c r="J1816" t="s">
        <v>43</v>
      </c>
      <c r="K1816" t="s">
        <v>149</v>
      </c>
      <c r="L1816" t="s">
        <v>15</v>
      </c>
      <c r="M1816" s="5">
        <v>101.55</v>
      </c>
    </row>
    <row r="1817" spans="1:13" x14ac:dyDescent="0.2">
      <c r="A1817" s="2">
        <v>45633</v>
      </c>
      <c r="B1817" s="3">
        <f t="shared" si="86"/>
        <v>2025</v>
      </c>
      <c r="C1817" t="str">
        <f t="shared" si="84"/>
        <v>2024-2025</v>
      </c>
      <c r="D1817" t="s">
        <v>147</v>
      </c>
      <c r="E1817" t="s">
        <v>53</v>
      </c>
      <c r="F1817" t="str">
        <f t="shared" si="85"/>
        <v>South Australia</v>
      </c>
      <c r="G1817" t="s">
        <v>32</v>
      </c>
      <c r="H1817">
        <v>5082</v>
      </c>
      <c r="I1817" t="s">
        <v>11</v>
      </c>
      <c r="J1817" t="s">
        <v>33</v>
      </c>
      <c r="K1817" t="s">
        <v>156</v>
      </c>
      <c r="L1817" t="s">
        <v>17</v>
      </c>
      <c r="M1817" s="5">
        <v>101.66</v>
      </c>
    </row>
    <row r="1818" spans="1:13" x14ac:dyDescent="0.2">
      <c r="A1818" s="2">
        <v>45612</v>
      </c>
      <c r="B1818" s="3">
        <f t="shared" si="86"/>
        <v>2025</v>
      </c>
      <c r="C1818" t="str">
        <f t="shared" si="84"/>
        <v>2024-2025</v>
      </c>
      <c r="D1818" t="s">
        <v>147</v>
      </c>
      <c r="E1818" t="s">
        <v>82</v>
      </c>
      <c r="F1818" t="str">
        <f t="shared" si="85"/>
        <v>Queensland</v>
      </c>
      <c r="G1818" t="s">
        <v>35</v>
      </c>
      <c r="H1818">
        <v>4012</v>
      </c>
      <c r="I1818" t="s">
        <v>11</v>
      </c>
      <c r="J1818" t="s">
        <v>43</v>
      </c>
      <c r="K1818" t="s">
        <v>19</v>
      </c>
      <c r="L1818" t="s">
        <v>23</v>
      </c>
      <c r="M1818" s="5">
        <v>101.87</v>
      </c>
    </row>
    <row r="1819" spans="1:13" x14ac:dyDescent="0.2">
      <c r="A1819" s="2">
        <v>45527</v>
      </c>
      <c r="B1819" s="3">
        <f t="shared" si="86"/>
        <v>2025</v>
      </c>
      <c r="C1819" t="str">
        <f t="shared" si="84"/>
        <v>2024-2025</v>
      </c>
      <c r="D1819" t="s">
        <v>148</v>
      </c>
      <c r="E1819" t="s">
        <v>138</v>
      </c>
      <c r="F1819" t="str">
        <f t="shared" si="85"/>
        <v>Queensland</v>
      </c>
      <c r="G1819" t="s">
        <v>35</v>
      </c>
      <c r="H1819">
        <v>4558</v>
      </c>
      <c r="I1819" t="s">
        <v>11</v>
      </c>
      <c r="J1819" t="s">
        <v>120</v>
      </c>
      <c r="K1819" t="s">
        <v>151</v>
      </c>
      <c r="L1819" t="s">
        <v>21</v>
      </c>
      <c r="M1819" s="5">
        <v>101.88</v>
      </c>
    </row>
    <row r="1820" spans="1:13" x14ac:dyDescent="0.2">
      <c r="A1820" s="2">
        <v>45181</v>
      </c>
      <c r="B1820" s="3">
        <f t="shared" si="86"/>
        <v>2024</v>
      </c>
      <c r="C1820" t="str">
        <f t="shared" si="84"/>
        <v>2023-2024</v>
      </c>
      <c r="D1820" t="s">
        <v>147</v>
      </c>
      <c r="E1820" t="s">
        <v>73</v>
      </c>
      <c r="F1820" t="str">
        <f t="shared" si="85"/>
        <v>Victoria</v>
      </c>
      <c r="G1820" t="s">
        <v>45</v>
      </c>
      <c r="H1820">
        <v>3136</v>
      </c>
      <c r="I1820" t="s">
        <v>11</v>
      </c>
      <c r="J1820" t="s">
        <v>63</v>
      </c>
      <c r="K1820" t="s">
        <v>154</v>
      </c>
      <c r="L1820" t="s">
        <v>14</v>
      </c>
      <c r="M1820" s="5">
        <v>101.89000000000001</v>
      </c>
    </row>
    <row r="1821" spans="1:13" x14ac:dyDescent="0.2">
      <c r="A1821" s="2">
        <v>45144</v>
      </c>
      <c r="B1821" s="3">
        <f t="shared" si="86"/>
        <v>2024</v>
      </c>
      <c r="C1821" t="str">
        <f t="shared" si="84"/>
        <v>2023-2024</v>
      </c>
      <c r="D1821" t="s">
        <v>148</v>
      </c>
      <c r="E1821" t="s">
        <v>111</v>
      </c>
      <c r="F1821" t="str">
        <f t="shared" si="85"/>
        <v>New South Wales</v>
      </c>
      <c r="G1821" t="s">
        <v>10</v>
      </c>
      <c r="H1821">
        <v>2120</v>
      </c>
      <c r="I1821" t="s">
        <v>11</v>
      </c>
      <c r="J1821" t="s">
        <v>27</v>
      </c>
      <c r="K1821" t="s">
        <v>156</v>
      </c>
      <c r="L1821" t="s">
        <v>17</v>
      </c>
      <c r="M1821" s="5">
        <v>102.33000000000001</v>
      </c>
    </row>
    <row r="1822" spans="1:13" x14ac:dyDescent="0.2">
      <c r="A1822" s="2">
        <v>44957</v>
      </c>
      <c r="B1822" s="3">
        <f t="shared" si="86"/>
        <v>2023</v>
      </c>
      <c r="C1822" t="str">
        <f t="shared" si="84"/>
        <v>2022-2023</v>
      </c>
      <c r="D1822" t="s">
        <v>147</v>
      </c>
      <c r="E1822" t="s">
        <v>111</v>
      </c>
      <c r="F1822" t="str">
        <f t="shared" si="85"/>
        <v>New South Wales</v>
      </c>
      <c r="G1822" t="s">
        <v>10</v>
      </c>
      <c r="H1822">
        <v>2120</v>
      </c>
      <c r="I1822" t="s">
        <v>11</v>
      </c>
      <c r="J1822" t="s">
        <v>27</v>
      </c>
      <c r="K1822" t="s">
        <v>19</v>
      </c>
      <c r="L1822" t="s">
        <v>23</v>
      </c>
      <c r="M1822" s="5">
        <v>102.43</v>
      </c>
    </row>
    <row r="1823" spans="1:13" x14ac:dyDescent="0.2">
      <c r="A1823" s="2">
        <v>45525</v>
      </c>
      <c r="B1823" s="3">
        <f t="shared" si="86"/>
        <v>2025</v>
      </c>
      <c r="C1823" t="str">
        <f t="shared" si="84"/>
        <v>2024-2025</v>
      </c>
      <c r="D1823" t="s">
        <v>148</v>
      </c>
      <c r="E1823" t="s">
        <v>123</v>
      </c>
      <c r="F1823" t="str">
        <f t="shared" si="85"/>
        <v>Western Australia</v>
      </c>
      <c r="G1823" t="s">
        <v>48</v>
      </c>
      <c r="H1823">
        <v>6109</v>
      </c>
      <c r="I1823" t="s">
        <v>11</v>
      </c>
      <c r="J1823" t="s">
        <v>94</v>
      </c>
      <c r="K1823" t="s">
        <v>153</v>
      </c>
      <c r="L1823" t="s">
        <v>16</v>
      </c>
      <c r="M1823" s="5">
        <v>102.62</v>
      </c>
    </row>
    <row r="1824" spans="1:13" x14ac:dyDescent="0.2">
      <c r="A1824" s="2">
        <v>45088</v>
      </c>
      <c r="B1824" s="3">
        <f t="shared" si="86"/>
        <v>2023</v>
      </c>
      <c r="C1824" t="str">
        <f t="shared" si="84"/>
        <v>2022-2023</v>
      </c>
      <c r="D1824" t="s">
        <v>147</v>
      </c>
      <c r="E1824" t="s">
        <v>97</v>
      </c>
      <c r="F1824" t="str">
        <f t="shared" si="85"/>
        <v>Tasmania</v>
      </c>
      <c r="G1824" t="s">
        <v>70</v>
      </c>
      <c r="H1824">
        <v>7250</v>
      </c>
      <c r="I1824" t="s">
        <v>11</v>
      </c>
      <c r="J1824" t="s">
        <v>71</v>
      </c>
      <c r="K1824" t="s">
        <v>19</v>
      </c>
      <c r="L1824" t="s">
        <v>23</v>
      </c>
      <c r="M1824" s="5">
        <v>102.77</v>
      </c>
    </row>
    <row r="1825" spans="1:13" x14ac:dyDescent="0.2">
      <c r="A1825" s="2">
        <v>45069</v>
      </c>
      <c r="B1825" s="3">
        <f t="shared" si="86"/>
        <v>2023</v>
      </c>
      <c r="C1825" t="str">
        <f t="shared" si="84"/>
        <v>2022-2023</v>
      </c>
      <c r="D1825" t="s">
        <v>147</v>
      </c>
      <c r="E1825" t="s">
        <v>129</v>
      </c>
      <c r="F1825" t="str">
        <f t="shared" si="85"/>
        <v>Tasmania</v>
      </c>
      <c r="G1825" t="s">
        <v>70</v>
      </c>
      <c r="H1825">
        <v>7010</v>
      </c>
      <c r="I1825" t="s">
        <v>11</v>
      </c>
      <c r="J1825" t="s">
        <v>71</v>
      </c>
      <c r="K1825" t="s">
        <v>150</v>
      </c>
      <c r="L1825" t="s">
        <v>18</v>
      </c>
      <c r="M1825" s="5">
        <v>102.81</v>
      </c>
    </row>
    <row r="1826" spans="1:13" x14ac:dyDescent="0.2">
      <c r="A1826" s="2">
        <v>45006</v>
      </c>
      <c r="B1826" s="3">
        <f t="shared" si="86"/>
        <v>2023</v>
      </c>
      <c r="C1826" t="str">
        <f t="shared" si="84"/>
        <v>2022-2023</v>
      </c>
      <c r="D1826" t="s">
        <v>147</v>
      </c>
      <c r="E1826" t="s">
        <v>53</v>
      </c>
      <c r="F1826" t="str">
        <f t="shared" si="85"/>
        <v>South Australia</v>
      </c>
      <c r="G1826" t="s">
        <v>32</v>
      </c>
      <c r="H1826">
        <v>5082</v>
      </c>
      <c r="I1826" t="s">
        <v>11</v>
      </c>
      <c r="J1826" t="s">
        <v>33</v>
      </c>
      <c r="K1826" t="s">
        <v>154</v>
      </c>
      <c r="L1826" t="s">
        <v>14</v>
      </c>
      <c r="M1826" s="5">
        <v>102.89999999999999</v>
      </c>
    </row>
    <row r="1827" spans="1:13" x14ac:dyDescent="0.2">
      <c r="A1827" s="2">
        <v>45635</v>
      </c>
      <c r="B1827" s="3">
        <f t="shared" si="86"/>
        <v>2025</v>
      </c>
      <c r="C1827" t="str">
        <f t="shared" si="84"/>
        <v>2024-2025</v>
      </c>
      <c r="D1827" t="s">
        <v>147</v>
      </c>
      <c r="E1827" t="s">
        <v>82</v>
      </c>
      <c r="F1827" t="str">
        <f t="shared" si="85"/>
        <v>Queensland</v>
      </c>
      <c r="G1827" t="s">
        <v>35</v>
      </c>
      <c r="H1827">
        <v>4012</v>
      </c>
      <c r="I1827" t="s">
        <v>11</v>
      </c>
      <c r="J1827" t="s">
        <v>43</v>
      </c>
      <c r="K1827" t="s">
        <v>153</v>
      </c>
      <c r="L1827" t="s">
        <v>16</v>
      </c>
      <c r="M1827" s="5">
        <v>102.93</v>
      </c>
    </row>
    <row r="1828" spans="1:13" x14ac:dyDescent="0.2">
      <c r="A1828" s="2">
        <v>44971</v>
      </c>
      <c r="B1828" s="3">
        <f t="shared" si="86"/>
        <v>2023</v>
      </c>
      <c r="C1828" t="str">
        <f t="shared" si="84"/>
        <v>2022-2023</v>
      </c>
      <c r="D1828" t="s">
        <v>147</v>
      </c>
      <c r="E1828" t="s">
        <v>103</v>
      </c>
      <c r="F1828" t="str">
        <f t="shared" si="85"/>
        <v>Queensland</v>
      </c>
      <c r="G1828" t="s">
        <v>35</v>
      </c>
      <c r="H1828">
        <v>4509</v>
      </c>
      <c r="I1828" t="s">
        <v>11</v>
      </c>
      <c r="J1828" t="s">
        <v>104</v>
      </c>
      <c r="K1828" t="s">
        <v>149</v>
      </c>
      <c r="L1828" t="s">
        <v>15</v>
      </c>
      <c r="M1828" s="5">
        <v>103</v>
      </c>
    </row>
    <row r="1829" spans="1:13" x14ac:dyDescent="0.2">
      <c r="A1829" s="2">
        <v>45388</v>
      </c>
      <c r="B1829" s="3">
        <f t="shared" si="86"/>
        <v>2024</v>
      </c>
      <c r="C1829" t="str">
        <f t="shared" si="84"/>
        <v>2023-2024</v>
      </c>
      <c r="D1829" t="s">
        <v>147</v>
      </c>
      <c r="E1829" t="s">
        <v>40</v>
      </c>
      <c r="F1829" t="str">
        <f t="shared" si="85"/>
        <v>New South Wales</v>
      </c>
      <c r="G1829" t="s">
        <v>10</v>
      </c>
      <c r="H1829">
        <v>2116</v>
      </c>
      <c r="I1829" t="s">
        <v>11</v>
      </c>
      <c r="J1829" t="s">
        <v>27</v>
      </c>
      <c r="K1829" t="s">
        <v>153</v>
      </c>
      <c r="L1829" t="s">
        <v>16</v>
      </c>
      <c r="M1829" s="5">
        <v>103.07</v>
      </c>
    </row>
    <row r="1830" spans="1:13" x14ac:dyDescent="0.2">
      <c r="A1830" s="2">
        <v>44975</v>
      </c>
      <c r="B1830" s="3">
        <f t="shared" si="86"/>
        <v>2023</v>
      </c>
      <c r="C1830" t="str">
        <f t="shared" si="84"/>
        <v>2022-2023</v>
      </c>
      <c r="D1830" t="s">
        <v>148</v>
      </c>
      <c r="E1830" t="s">
        <v>144</v>
      </c>
      <c r="F1830" t="str">
        <f t="shared" si="85"/>
        <v>Queensland</v>
      </c>
      <c r="G1830" t="s">
        <v>35</v>
      </c>
      <c r="H1830">
        <v>4566</v>
      </c>
      <c r="I1830" t="s">
        <v>11</v>
      </c>
      <c r="J1830" t="s">
        <v>120</v>
      </c>
      <c r="K1830" t="s">
        <v>156</v>
      </c>
      <c r="L1830" t="s">
        <v>17</v>
      </c>
      <c r="M1830" s="5">
        <v>103.77</v>
      </c>
    </row>
    <row r="1831" spans="1:13" x14ac:dyDescent="0.2">
      <c r="A1831" s="2">
        <v>45506</v>
      </c>
      <c r="B1831" s="3">
        <f t="shared" si="86"/>
        <v>2025</v>
      </c>
      <c r="C1831" t="str">
        <f t="shared" si="84"/>
        <v>2024-2025</v>
      </c>
      <c r="D1831" t="s">
        <v>148</v>
      </c>
      <c r="E1831" t="s">
        <v>125</v>
      </c>
      <c r="F1831" t="str">
        <f t="shared" si="85"/>
        <v>Victoria</v>
      </c>
      <c r="G1831" t="s">
        <v>45</v>
      </c>
      <c r="H1831">
        <v>3400</v>
      </c>
      <c r="I1831" t="s">
        <v>11</v>
      </c>
      <c r="J1831" t="s">
        <v>60</v>
      </c>
      <c r="K1831" t="s">
        <v>152</v>
      </c>
      <c r="L1831" t="s">
        <v>13</v>
      </c>
      <c r="M1831" s="5">
        <v>103.87</v>
      </c>
    </row>
    <row r="1832" spans="1:13" x14ac:dyDescent="0.2">
      <c r="A1832" s="2">
        <v>45341</v>
      </c>
      <c r="B1832" s="3">
        <f t="shared" si="86"/>
        <v>2024</v>
      </c>
      <c r="C1832" t="str">
        <f t="shared" si="84"/>
        <v>2023-2024</v>
      </c>
      <c r="D1832" t="s">
        <v>148</v>
      </c>
      <c r="E1832" t="s">
        <v>106</v>
      </c>
      <c r="F1832" t="str">
        <f t="shared" si="85"/>
        <v>Victoria</v>
      </c>
      <c r="G1832" t="s">
        <v>45</v>
      </c>
      <c r="H1832">
        <v>3915</v>
      </c>
      <c r="I1832" t="s">
        <v>11</v>
      </c>
      <c r="J1832" t="s">
        <v>55</v>
      </c>
      <c r="K1832" t="s">
        <v>154</v>
      </c>
      <c r="L1832" t="s">
        <v>14</v>
      </c>
      <c r="M1832" s="5">
        <v>103.92</v>
      </c>
    </row>
    <row r="1833" spans="1:13" x14ac:dyDescent="0.2">
      <c r="A1833" s="2">
        <v>45465</v>
      </c>
      <c r="B1833" s="3">
        <f t="shared" si="86"/>
        <v>2024</v>
      </c>
      <c r="C1833" t="str">
        <f t="shared" si="84"/>
        <v>2023-2024</v>
      </c>
      <c r="D1833" t="s">
        <v>147</v>
      </c>
      <c r="E1833" t="s">
        <v>31</v>
      </c>
      <c r="F1833" t="str">
        <f t="shared" si="85"/>
        <v>South Australia</v>
      </c>
      <c r="G1833" t="s">
        <v>32</v>
      </c>
      <c r="H1833">
        <v>5168</v>
      </c>
      <c r="I1833" t="s">
        <v>11</v>
      </c>
      <c r="J1833" t="s">
        <v>33</v>
      </c>
      <c r="K1833" t="s">
        <v>153</v>
      </c>
      <c r="L1833" t="s">
        <v>16</v>
      </c>
      <c r="M1833" s="5">
        <v>103.92</v>
      </c>
    </row>
    <row r="1834" spans="1:13" x14ac:dyDescent="0.2">
      <c r="A1834" s="2">
        <v>45383</v>
      </c>
      <c r="B1834" s="3">
        <f t="shared" si="86"/>
        <v>2024</v>
      </c>
      <c r="C1834" t="str">
        <f t="shared" si="84"/>
        <v>2023-2024</v>
      </c>
      <c r="D1834" t="s">
        <v>148</v>
      </c>
      <c r="E1834" t="s">
        <v>90</v>
      </c>
      <c r="F1834" t="str">
        <f t="shared" si="85"/>
        <v>Victoria</v>
      </c>
      <c r="G1834" t="s">
        <v>45</v>
      </c>
      <c r="H1834">
        <v>3179</v>
      </c>
      <c r="I1834" t="s">
        <v>11</v>
      </c>
      <c r="J1834" t="s">
        <v>63</v>
      </c>
      <c r="K1834" t="s">
        <v>154</v>
      </c>
      <c r="L1834" t="s">
        <v>14</v>
      </c>
      <c r="M1834" s="5">
        <v>103.92</v>
      </c>
    </row>
    <row r="1835" spans="1:13" x14ac:dyDescent="0.2">
      <c r="A1835" s="2">
        <v>45066</v>
      </c>
      <c r="B1835" s="3">
        <f t="shared" si="86"/>
        <v>2023</v>
      </c>
      <c r="C1835" t="str">
        <f t="shared" si="84"/>
        <v>2022-2023</v>
      </c>
      <c r="D1835" t="s">
        <v>148</v>
      </c>
      <c r="E1835" t="s">
        <v>117</v>
      </c>
      <c r="F1835" t="str">
        <f t="shared" si="85"/>
        <v>Queensland</v>
      </c>
      <c r="G1835" t="s">
        <v>35</v>
      </c>
      <c r="H1835">
        <v>4119</v>
      </c>
      <c r="I1835" t="s">
        <v>11</v>
      </c>
      <c r="J1835" t="s">
        <v>43</v>
      </c>
      <c r="K1835" t="s">
        <v>153</v>
      </c>
      <c r="L1835" t="s">
        <v>16</v>
      </c>
      <c r="M1835" s="5">
        <v>103.92</v>
      </c>
    </row>
    <row r="1836" spans="1:13" x14ac:dyDescent="0.2">
      <c r="A1836" s="2">
        <v>45256</v>
      </c>
      <c r="B1836" s="3">
        <f t="shared" si="86"/>
        <v>2024</v>
      </c>
      <c r="C1836" t="str">
        <f t="shared" si="84"/>
        <v>2023-2024</v>
      </c>
      <c r="D1836" t="s">
        <v>148</v>
      </c>
      <c r="E1836" t="s">
        <v>31</v>
      </c>
      <c r="F1836" t="str">
        <f t="shared" si="85"/>
        <v>South Australia</v>
      </c>
      <c r="G1836" t="s">
        <v>32</v>
      </c>
      <c r="H1836">
        <v>5168</v>
      </c>
      <c r="I1836" t="s">
        <v>11</v>
      </c>
      <c r="J1836" t="s">
        <v>33</v>
      </c>
      <c r="K1836" t="s">
        <v>154</v>
      </c>
      <c r="L1836" t="s">
        <v>14</v>
      </c>
      <c r="M1836" s="5">
        <v>104.47</v>
      </c>
    </row>
    <row r="1837" spans="1:13" x14ac:dyDescent="0.2">
      <c r="A1837" s="2">
        <v>45315</v>
      </c>
      <c r="B1837" s="3">
        <f t="shared" si="86"/>
        <v>2024</v>
      </c>
      <c r="C1837" t="str">
        <f t="shared" si="84"/>
        <v>2023-2024</v>
      </c>
      <c r="D1837" t="s">
        <v>148</v>
      </c>
      <c r="E1837" t="s">
        <v>90</v>
      </c>
      <c r="F1837" t="str">
        <f t="shared" si="85"/>
        <v>Victoria</v>
      </c>
      <c r="G1837" t="s">
        <v>45</v>
      </c>
      <c r="H1837">
        <v>3179</v>
      </c>
      <c r="I1837" t="s">
        <v>11</v>
      </c>
      <c r="J1837" t="s">
        <v>63</v>
      </c>
      <c r="K1837" t="s">
        <v>152</v>
      </c>
      <c r="L1837" t="s">
        <v>13</v>
      </c>
      <c r="M1837" s="5">
        <v>104.5</v>
      </c>
    </row>
    <row r="1838" spans="1:13" x14ac:dyDescent="0.2">
      <c r="A1838" s="2">
        <v>45263</v>
      </c>
      <c r="B1838" s="3">
        <f t="shared" si="86"/>
        <v>2024</v>
      </c>
      <c r="C1838" t="str">
        <f t="shared" si="84"/>
        <v>2023-2024</v>
      </c>
      <c r="D1838" t="s">
        <v>147</v>
      </c>
      <c r="E1838" t="s">
        <v>109</v>
      </c>
      <c r="F1838" t="str">
        <f t="shared" si="85"/>
        <v>New South Wales</v>
      </c>
      <c r="G1838" t="s">
        <v>10</v>
      </c>
      <c r="H1838">
        <v>2480</v>
      </c>
      <c r="I1838" t="s">
        <v>11</v>
      </c>
      <c r="J1838" t="s">
        <v>68</v>
      </c>
      <c r="K1838" t="s">
        <v>150</v>
      </c>
      <c r="L1838" t="s">
        <v>18</v>
      </c>
      <c r="M1838" s="5">
        <v>104.73</v>
      </c>
    </row>
    <row r="1839" spans="1:13" x14ac:dyDescent="0.2">
      <c r="A1839" s="2">
        <v>45393</v>
      </c>
      <c r="B1839" s="3">
        <f t="shared" si="86"/>
        <v>2024</v>
      </c>
      <c r="C1839" t="str">
        <f t="shared" si="84"/>
        <v>2023-2024</v>
      </c>
      <c r="D1839" t="s">
        <v>147</v>
      </c>
      <c r="E1839" t="s">
        <v>126</v>
      </c>
      <c r="F1839" t="str">
        <f t="shared" si="85"/>
        <v>Queensland</v>
      </c>
      <c r="G1839" t="s">
        <v>35</v>
      </c>
      <c r="H1839">
        <v>4551</v>
      </c>
      <c r="I1839" t="s">
        <v>11</v>
      </c>
      <c r="J1839" t="s">
        <v>120</v>
      </c>
      <c r="K1839" t="s">
        <v>157</v>
      </c>
      <c r="L1839" t="s">
        <v>22</v>
      </c>
      <c r="M1839" s="5">
        <v>104.77</v>
      </c>
    </row>
    <row r="1840" spans="1:13" x14ac:dyDescent="0.2">
      <c r="A1840" s="2">
        <v>45610</v>
      </c>
      <c r="B1840" s="3">
        <f t="shared" si="86"/>
        <v>2025</v>
      </c>
      <c r="C1840" t="str">
        <f t="shared" si="84"/>
        <v>2024-2025</v>
      </c>
      <c r="D1840" t="s">
        <v>148</v>
      </c>
      <c r="E1840" t="s">
        <v>123</v>
      </c>
      <c r="F1840" t="str">
        <f t="shared" si="85"/>
        <v>Western Australia</v>
      </c>
      <c r="G1840" t="s">
        <v>48</v>
      </c>
      <c r="H1840">
        <v>6109</v>
      </c>
      <c r="I1840" t="s">
        <v>11</v>
      </c>
      <c r="J1840" t="s">
        <v>94</v>
      </c>
      <c r="K1840" t="s">
        <v>149</v>
      </c>
      <c r="L1840" t="s">
        <v>15</v>
      </c>
      <c r="M1840" s="5">
        <v>104.79</v>
      </c>
    </row>
    <row r="1841" spans="1:13" x14ac:dyDescent="0.2">
      <c r="A1841" s="2">
        <v>45035</v>
      </c>
      <c r="B1841" s="3">
        <f t="shared" si="86"/>
        <v>2023</v>
      </c>
      <c r="C1841" t="str">
        <f t="shared" si="84"/>
        <v>2022-2023</v>
      </c>
      <c r="D1841" t="s">
        <v>147</v>
      </c>
      <c r="E1841" t="s">
        <v>139</v>
      </c>
      <c r="F1841" t="str">
        <f t="shared" si="85"/>
        <v>New South Wales</v>
      </c>
      <c r="G1841" t="s">
        <v>10</v>
      </c>
      <c r="H1841">
        <v>2020</v>
      </c>
      <c r="I1841" t="s">
        <v>11</v>
      </c>
      <c r="J1841" t="s">
        <v>12</v>
      </c>
      <c r="K1841" t="s">
        <v>149</v>
      </c>
      <c r="L1841" t="s">
        <v>15</v>
      </c>
      <c r="M1841" s="5">
        <v>104.79</v>
      </c>
    </row>
    <row r="1842" spans="1:13" x14ac:dyDescent="0.2">
      <c r="A1842" s="2">
        <v>44931</v>
      </c>
      <c r="B1842" s="3">
        <f t="shared" si="86"/>
        <v>2023</v>
      </c>
      <c r="C1842" t="str">
        <f t="shared" si="84"/>
        <v>2022-2023</v>
      </c>
      <c r="D1842" t="s">
        <v>147</v>
      </c>
      <c r="E1842" t="s">
        <v>91</v>
      </c>
      <c r="F1842" t="str">
        <f t="shared" si="85"/>
        <v>Victoria</v>
      </c>
      <c r="G1842" t="s">
        <v>45</v>
      </c>
      <c r="H1842">
        <v>3690</v>
      </c>
      <c r="I1842" t="s">
        <v>11</v>
      </c>
      <c r="J1842" t="s">
        <v>55</v>
      </c>
      <c r="K1842" t="s">
        <v>149</v>
      </c>
      <c r="L1842" t="s">
        <v>15</v>
      </c>
      <c r="M1842" s="5">
        <v>104.79</v>
      </c>
    </row>
    <row r="1843" spans="1:13" x14ac:dyDescent="0.2">
      <c r="A1843" s="2">
        <v>45426</v>
      </c>
      <c r="B1843" s="3">
        <f t="shared" si="86"/>
        <v>2024</v>
      </c>
      <c r="C1843" t="str">
        <f t="shared" si="84"/>
        <v>2023-2024</v>
      </c>
      <c r="D1843" t="s">
        <v>147</v>
      </c>
      <c r="E1843" t="s">
        <v>39</v>
      </c>
      <c r="F1843" t="str">
        <f t="shared" si="85"/>
        <v>South Australia</v>
      </c>
      <c r="G1843" t="s">
        <v>32</v>
      </c>
      <c r="H1843">
        <v>5343</v>
      </c>
      <c r="I1843" t="s">
        <v>11</v>
      </c>
      <c r="J1843" t="s">
        <v>38</v>
      </c>
      <c r="K1843" t="s">
        <v>19</v>
      </c>
      <c r="L1843" t="s">
        <v>23</v>
      </c>
      <c r="M1843" s="5">
        <v>104.84</v>
      </c>
    </row>
    <row r="1844" spans="1:13" x14ac:dyDescent="0.2">
      <c r="A1844" s="2">
        <v>45176</v>
      </c>
      <c r="B1844" s="3">
        <f t="shared" si="86"/>
        <v>2024</v>
      </c>
      <c r="C1844" t="str">
        <f t="shared" si="84"/>
        <v>2023-2024</v>
      </c>
      <c r="D1844" t="s">
        <v>147</v>
      </c>
      <c r="E1844" t="s">
        <v>47</v>
      </c>
      <c r="F1844" t="str">
        <f t="shared" si="85"/>
        <v>Western Australia</v>
      </c>
      <c r="G1844" t="s">
        <v>48</v>
      </c>
      <c r="H1844">
        <v>6030</v>
      </c>
      <c r="I1844" t="s">
        <v>11</v>
      </c>
      <c r="J1844" t="s">
        <v>49</v>
      </c>
      <c r="K1844" t="s">
        <v>150</v>
      </c>
      <c r="L1844" t="s">
        <v>18</v>
      </c>
      <c r="M1844" s="5">
        <v>104.89000000000001</v>
      </c>
    </row>
    <row r="1845" spans="1:13" x14ac:dyDescent="0.2">
      <c r="A1845" s="2">
        <v>45286</v>
      </c>
      <c r="B1845" s="3">
        <f t="shared" si="86"/>
        <v>2024</v>
      </c>
      <c r="C1845" t="str">
        <f t="shared" si="84"/>
        <v>2023-2024</v>
      </c>
      <c r="D1845" t="s">
        <v>148</v>
      </c>
      <c r="E1845" t="s">
        <v>47</v>
      </c>
      <c r="F1845" t="str">
        <f t="shared" si="85"/>
        <v>Western Australia</v>
      </c>
      <c r="G1845" t="s">
        <v>48</v>
      </c>
      <c r="H1845">
        <v>6030</v>
      </c>
      <c r="I1845" t="s">
        <v>11</v>
      </c>
      <c r="J1845" t="s">
        <v>49</v>
      </c>
      <c r="K1845" t="s">
        <v>150</v>
      </c>
      <c r="L1845" t="s">
        <v>18</v>
      </c>
      <c r="M1845" s="5">
        <v>104.9</v>
      </c>
    </row>
    <row r="1846" spans="1:13" x14ac:dyDescent="0.2">
      <c r="A1846" s="2">
        <v>45439</v>
      </c>
      <c r="B1846" s="3">
        <f t="shared" si="86"/>
        <v>2024</v>
      </c>
      <c r="C1846" t="str">
        <f t="shared" si="84"/>
        <v>2023-2024</v>
      </c>
      <c r="D1846" t="s">
        <v>147</v>
      </c>
      <c r="E1846" t="s">
        <v>78</v>
      </c>
      <c r="F1846" t="str">
        <f t="shared" si="85"/>
        <v>New South Wales</v>
      </c>
      <c r="G1846" t="s">
        <v>10</v>
      </c>
      <c r="H1846">
        <v>2350</v>
      </c>
      <c r="I1846" t="s">
        <v>11</v>
      </c>
      <c r="J1846" t="s">
        <v>68</v>
      </c>
      <c r="K1846" t="s">
        <v>154</v>
      </c>
      <c r="L1846" t="s">
        <v>14</v>
      </c>
      <c r="M1846" s="5">
        <v>104.93</v>
      </c>
    </row>
    <row r="1847" spans="1:13" x14ac:dyDescent="0.2">
      <c r="A1847" s="2">
        <v>44942</v>
      </c>
      <c r="B1847" s="3">
        <f t="shared" si="86"/>
        <v>2023</v>
      </c>
      <c r="C1847" t="str">
        <f t="shared" si="84"/>
        <v>2022-2023</v>
      </c>
      <c r="D1847" t="s">
        <v>148</v>
      </c>
      <c r="E1847" t="s">
        <v>123</v>
      </c>
      <c r="F1847" t="str">
        <f t="shared" si="85"/>
        <v>Western Australia</v>
      </c>
      <c r="G1847" t="s">
        <v>48</v>
      </c>
      <c r="H1847">
        <v>6109</v>
      </c>
      <c r="I1847" t="s">
        <v>11</v>
      </c>
      <c r="J1847" t="s">
        <v>94</v>
      </c>
      <c r="K1847" t="s">
        <v>153</v>
      </c>
      <c r="L1847" t="s">
        <v>16</v>
      </c>
      <c r="M1847" s="5">
        <v>104.93</v>
      </c>
    </row>
    <row r="1848" spans="1:13" x14ac:dyDescent="0.2">
      <c r="A1848" s="2">
        <v>45285</v>
      </c>
      <c r="B1848" s="3">
        <f t="shared" si="86"/>
        <v>2024</v>
      </c>
      <c r="C1848" t="str">
        <f t="shared" si="84"/>
        <v>2023-2024</v>
      </c>
      <c r="D1848" t="s">
        <v>148</v>
      </c>
      <c r="E1848" t="s">
        <v>98</v>
      </c>
      <c r="F1848" t="str">
        <f t="shared" si="85"/>
        <v>Victoria</v>
      </c>
      <c r="G1848" t="s">
        <v>45</v>
      </c>
      <c r="H1848">
        <v>3429</v>
      </c>
      <c r="I1848" t="s">
        <v>11</v>
      </c>
      <c r="J1848" t="s">
        <v>60</v>
      </c>
      <c r="K1848" t="s">
        <v>151</v>
      </c>
      <c r="L1848" t="s">
        <v>21</v>
      </c>
      <c r="M1848" s="5">
        <v>104.93</v>
      </c>
    </row>
    <row r="1849" spans="1:13" x14ac:dyDescent="0.2">
      <c r="A1849" s="2">
        <v>45011</v>
      </c>
      <c r="B1849" s="3">
        <f t="shared" si="86"/>
        <v>2023</v>
      </c>
      <c r="C1849" t="str">
        <f t="shared" si="84"/>
        <v>2022-2023</v>
      </c>
      <c r="D1849" t="s">
        <v>148</v>
      </c>
      <c r="E1849" t="s">
        <v>47</v>
      </c>
      <c r="F1849" t="str">
        <f t="shared" si="85"/>
        <v>Western Australia</v>
      </c>
      <c r="G1849" t="s">
        <v>48</v>
      </c>
      <c r="H1849">
        <v>6030</v>
      </c>
      <c r="I1849" t="s">
        <v>11</v>
      </c>
      <c r="J1849" t="s">
        <v>49</v>
      </c>
      <c r="K1849" t="s">
        <v>19</v>
      </c>
      <c r="L1849" t="s">
        <v>23</v>
      </c>
      <c r="M1849" s="5">
        <v>104.98</v>
      </c>
    </row>
    <row r="1850" spans="1:13" x14ac:dyDescent="0.2">
      <c r="A1850" s="2">
        <v>44962</v>
      </c>
      <c r="B1850" s="3">
        <f t="shared" si="86"/>
        <v>2023</v>
      </c>
      <c r="C1850" t="str">
        <f t="shared" si="84"/>
        <v>2022-2023</v>
      </c>
      <c r="D1850" t="s">
        <v>148</v>
      </c>
      <c r="E1850" t="s">
        <v>119</v>
      </c>
      <c r="F1850" t="str">
        <f t="shared" si="85"/>
        <v>Queensland</v>
      </c>
      <c r="G1850" t="s">
        <v>35</v>
      </c>
      <c r="H1850">
        <v>4570</v>
      </c>
      <c r="I1850" t="s">
        <v>11</v>
      </c>
      <c r="J1850" t="s">
        <v>120</v>
      </c>
      <c r="K1850" t="s">
        <v>149</v>
      </c>
      <c r="L1850" t="s">
        <v>15</v>
      </c>
      <c r="M1850" s="5">
        <v>105.37</v>
      </c>
    </row>
    <row r="1851" spans="1:13" x14ac:dyDescent="0.2">
      <c r="A1851" s="2">
        <v>45105</v>
      </c>
      <c r="B1851" s="3">
        <f t="shared" si="86"/>
        <v>2023</v>
      </c>
      <c r="C1851" t="str">
        <f t="shared" si="84"/>
        <v>2022-2023</v>
      </c>
      <c r="D1851" t="s">
        <v>147</v>
      </c>
      <c r="E1851" t="s">
        <v>82</v>
      </c>
      <c r="F1851" t="str">
        <f t="shared" si="85"/>
        <v>Queensland</v>
      </c>
      <c r="G1851" t="s">
        <v>35</v>
      </c>
      <c r="H1851">
        <v>4012</v>
      </c>
      <c r="I1851" t="s">
        <v>11</v>
      </c>
      <c r="J1851" t="s">
        <v>43</v>
      </c>
      <c r="K1851" t="s">
        <v>154</v>
      </c>
      <c r="L1851" t="s">
        <v>14</v>
      </c>
      <c r="M1851" s="5">
        <v>105.4</v>
      </c>
    </row>
    <row r="1852" spans="1:13" x14ac:dyDescent="0.2">
      <c r="A1852" s="2">
        <v>45346</v>
      </c>
      <c r="B1852" s="3">
        <f t="shared" si="86"/>
        <v>2024</v>
      </c>
      <c r="C1852" t="str">
        <f t="shared" si="84"/>
        <v>2023-2024</v>
      </c>
      <c r="D1852" t="s">
        <v>148</v>
      </c>
      <c r="E1852" t="s">
        <v>24</v>
      </c>
      <c r="F1852" t="str">
        <f t="shared" si="85"/>
        <v>New South Wales</v>
      </c>
      <c r="G1852" t="s">
        <v>10</v>
      </c>
      <c r="H1852">
        <v>2795</v>
      </c>
      <c r="I1852" t="s">
        <v>11</v>
      </c>
      <c r="J1852" t="s">
        <v>25</v>
      </c>
      <c r="K1852" t="s">
        <v>19</v>
      </c>
      <c r="L1852" t="s">
        <v>23</v>
      </c>
      <c r="M1852" s="5">
        <v>105.47</v>
      </c>
    </row>
    <row r="1853" spans="1:13" x14ac:dyDescent="0.2">
      <c r="A1853" s="2">
        <v>45571</v>
      </c>
      <c r="B1853" s="3">
        <f t="shared" si="86"/>
        <v>2025</v>
      </c>
      <c r="C1853" t="str">
        <f t="shared" si="84"/>
        <v>2024-2025</v>
      </c>
      <c r="D1853" t="s">
        <v>147</v>
      </c>
      <c r="E1853" t="s">
        <v>86</v>
      </c>
      <c r="F1853" t="str">
        <f t="shared" si="85"/>
        <v>New South Wales</v>
      </c>
      <c r="G1853" t="s">
        <v>10</v>
      </c>
      <c r="H1853">
        <v>2064</v>
      </c>
      <c r="I1853" t="s">
        <v>11</v>
      </c>
      <c r="J1853" t="s">
        <v>12</v>
      </c>
      <c r="K1853" t="s">
        <v>19</v>
      </c>
      <c r="L1853" t="s">
        <v>23</v>
      </c>
      <c r="M1853" s="5">
        <v>105.76</v>
      </c>
    </row>
    <row r="1854" spans="1:13" x14ac:dyDescent="0.2">
      <c r="A1854" s="2">
        <v>45375</v>
      </c>
      <c r="B1854" s="3">
        <f t="shared" si="86"/>
        <v>2024</v>
      </c>
      <c r="C1854" t="str">
        <f t="shared" si="84"/>
        <v>2023-2024</v>
      </c>
      <c r="D1854" t="s">
        <v>148</v>
      </c>
      <c r="E1854" t="s">
        <v>81</v>
      </c>
      <c r="F1854" t="str">
        <f t="shared" si="85"/>
        <v>New South Wales</v>
      </c>
      <c r="G1854" t="s">
        <v>10</v>
      </c>
      <c r="H1854">
        <v>2485</v>
      </c>
      <c r="I1854" t="s">
        <v>11</v>
      </c>
      <c r="J1854" t="s">
        <v>68</v>
      </c>
      <c r="K1854" t="s">
        <v>152</v>
      </c>
      <c r="L1854" t="s">
        <v>13</v>
      </c>
      <c r="M1854" s="5">
        <v>105.82</v>
      </c>
    </row>
    <row r="1855" spans="1:13" x14ac:dyDescent="0.2">
      <c r="A1855" s="2">
        <v>45632</v>
      </c>
      <c r="B1855" s="3">
        <f t="shared" si="86"/>
        <v>2025</v>
      </c>
      <c r="C1855" t="str">
        <f t="shared" si="84"/>
        <v>2024-2025</v>
      </c>
      <c r="D1855" t="s">
        <v>147</v>
      </c>
      <c r="E1855" t="s">
        <v>108</v>
      </c>
      <c r="F1855" t="str">
        <f t="shared" si="85"/>
        <v>Victoria</v>
      </c>
      <c r="G1855" t="s">
        <v>45</v>
      </c>
      <c r="H1855">
        <v>3018</v>
      </c>
      <c r="I1855" t="s">
        <v>11</v>
      </c>
      <c r="J1855" t="s">
        <v>46</v>
      </c>
      <c r="K1855" t="s">
        <v>156</v>
      </c>
      <c r="L1855" t="s">
        <v>17</v>
      </c>
      <c r="M1855" s="5">
        <v>105.84</v>
      </c>
    </row>
    <row r="1856" spans="1:13" x14ac:dyDescent="0.2">
      <c r="A1856" s="2">
        <v>45612</v>
      </c>
      <c r="B1856" s="3">
        <f t="shared" si="86"/>
        <v>2025</v>
      </c>
      <c r="C1856" t="str">
        <f t="shared" si="84"/>
        <v>2024-2025</v>
      </c>
      <c r="D1856" t="s">
        <v>148</v>
      </c>
      <c r="E1856" t="s">
        <v>116</v>
      </c>
      <c r="F1856" t="str">
        <f t="shared" si="85"/>
        <v>Western Australia</v>
      </c>
      <c r="G1856" t="s">
        <v>48</v>
      </c>
      <c r="H1856">
        <v>6725</v>
      </c>
      <c r="I1856" t="s">
        <v>11</v>
      </c>
      <c r="J1856" t="s">
        <v>77</v>
      </c>
      <c r="K1856" t="s">
        <v>156</v>
      </c>
      <c r="L1856" t="s">
        <v>17</v>
      </c>
      <c r="M1856" s="5">
        <v>105.88</v>
      </c>
    </row>
    <row r="1857" spans="1:13" x14ac:dyDescent="0.2">
      <c r="A1857" s="2">
        <v>44934</v>
      </c>
      <c r="B1857" s="3">
        <f t="shared" si="86"/>
        <v>2023</v>
      </c>
      <c r="C1857" t="str">
        <f t="shared" si="84"/>
        <v>2022-2023</v>
      </c>
      <c r="D1857" t="s">
        <v>148</v>
      </c>
      <c r="E1857" t="s">
        <v>89</v>
      </c>
      <c r="F1857" t="str">
        <f t="shared" si="85"/>
        <v>Queensland</v>
      </c>
      <c r="G1857" t="s">
        <v>35</v>
      </c>
      <c r="H1857">
        <v>4655</v>
      </c>
      <c r="I1857" t="s">
        <v>11</v>
      </c>
      <c r="J1857" t="s">
        <v>51</v>
      </c>
      <c r="K1857" t="s">
        <v>156</v>
      </c>
      <c r="L1857" t="s">
        <v>17</v>
      </c>
      <c r="M1857" s="5">
        <v>105.88</v>
      </c>
    </row>
    <row r="1858" spans="1:13" x14ac:dyDescent="0.2">
      <c r="A1858" s="2">
        <v>44965</v>
      </c>
      <c r="B1858" s="3">
        <f t="shared" si="86"/>
        <v>2023</v>
      </c>
      <c r="C1858" t="str">
        <f t="shared" ref="C1858:C1921" si="87">IF(MONTH(A1858) &gt;= 7, YEAR(A1858) &amp; "-" &amp; YEAR(A1858) + 1, YEAR(A1858) - 1 &amp; "-" &amp; YEAR(A1858))</f>
        <v>2022-2023</v>
      </c>
      <c r="D1858" t="s">
        <v>147</v>
      </c>
      <c r="E1858" t="s">
        <v>31</v>
      </c>
      <c r="F1858" t="str">
        <f t="shared" ref="F1858:F1921" si="88">IF(G1858="WA","Western Australia",
IF(G1858="NSW","New South Wales",
IF(G1858="QLD","Queensland",
IF(G1858="VIC","Victoria",
IF(G1858="TAS","Tasmania",
IF(G1858="SA","South Australia",
IF(G1858="NT","Northern Territory",
IF(G1858="ACT","Australian Capital Territory",G1858))))))))</f>
        <v>South Australia</v>
      </c>
      <c r="G1858" t="s">
        <v>32</v>
      </c>
      <c r="H1858">
        <v>5168</v>
      </c>
      <c r="I1858" t="s">
        <v>11</v>
      </c>
      <c r="J1858" t="s">
        <v>33</v>
      </c>
      <c r="K1858" t="s">
        <v>151</v>
      </c>
      <c r="L1858" t="s">
        <v>21</v>
      </c>
      <c r="M1858" s="5">
        <v>105.91000000000001</v>
      </c>
    </row>
    <row r="1859" spans="1:13" x14ac:dyDescent="0.2">
      <c r="A1859" s="2">
        <v>45563</v>
      </c>
      <c r="B1859" s="3">
        <f t="shared" ref="B1859:B1922" si="89">IF(MONTH(A1859)&gt;=7,YEAR(A1859)+1,YEAR(A1859))</f>
        <v>2025</v>
      </c>
      <c r="C1859" t="str">
        <f t="shared" si="87"/>
        <v>2024-2025</v>
      </c>
      <c r="D1859" t="s">
        <v>148</v>
      </c>
      <c r="E1859" t="s">
        <v>140</v>
      </c>
      <c r="F1859" t="str">
        <f t="shared" si="88"/>
        <v>Tasmania</v>
      </c>
      <c r="G1859" t="s">
        <v>70</v>
      </c>
      <c r="H1859">
        <v>7320</v>
      </c>
      <c r="I1859" t="s">
        <v>11</v>
      </c>
      <c r="J1859" t="s">
        <v>71</v>
      </c>
      <c r="K1859" t="s">
        <v>152</v>
      </c>
      <c r="L1859" t="s">
        <v>13</v>
      </c>
      <c r="M1859" s="5">
        <v>105.92</v>
      </c>
    </row>
    <row r="1860" spans="1:13" x14ac:dyDescent="0.2">
      <c r="A1860" s="2">
        <v>45632</v>
      </c>
      <c r="B1860" s="3">
        <f t="shared" si="89"/>
        <v>2025</v>
      </c>
      <c r="C1860" t="str">
        <f t="shared" si="87"/>
        <v>2024-2025</v>
      </c>
      <c r="D1860" t="s">
        <v>148</v>
      </c>
      <c r="E1860" t="s">
        <v>50</v>
      </c>
      <c r="F1860" t="str">
        <f t="shared" si="88"/>
        <v>Queensland</v>
      </c>
      <c r="G1860" t="s">
        <v>35</v>
      </c>
      <c r="H1860">
        <v>4703</v>
      </c>
      <c r="I1860" t="s">
        <v>11</v>
      </c>
      <c r="J1860" t="s">
        <v>51</v>
      </c>
      <c r="K1860" t="s">
        <v>154</v>
      </c>
      <c r="L1860" t="s">
        <v>14</v>
      </c>
      <c r="M1860" s="5">
        <v>106.35</v>
      </c>
    </row>
    <row r="1861" spans="1:13" x14ac:dyDescent="0.2">
      <c r="A1861" s="2">
        <v>45543</v>
      </c>
      <c r="B1861" s="3">
        <f t="shared" si="89"/>
        <v>2025</v>
      </c>
      <c r="C1861" t="str">
        <f t="shared" si="87"/>
        <v>2024-2025</v>
      </c>
      <c r="D1861" t="s">
        <v>147</v>
      </c>
      <c r="E1861" t="s">
        <v>118</v>
      </c>
      <c r="F1861" t="str">
        <f t="shared" si="88"/>
        <v>New South Wales</v>
      </c>
      <c r="G1861" t="s">
        <v>10</v>
      </c>
      <c r="H1861">
        <v>2158</v>
      </c>
      <c r="I1861" t="s">
        <v>11</v>
      </c>
      <c r="J1861" t="s">
        <v>27</v>
      </c>
      <c r="K1861" t="s">
        <v>154</v>
      </c>
      <c r="L1861" t="s">
        <v>14</v>
      </c>
      <c r="M1861" s="5">
        <v>106.94</v>
      </c>
    </row>
    <row r="1862" spans="1:13" x14ac:dyDescent="0.2">
      <c r="A1862" s="2">
        <v>45148</v>
      </c>
      <c r="B1862" s="3">
        <f t="shared" si="89"/>
        <v>2024</v>
      </c>
      <c r="C1862" t="str">
        <f t="shared" si="87"/>
        <v>2023-2024</v>
      </c>
      <c r="D1862" t="s">
        <v>147</v>
      </c>
      <c r="E1862" t="s">
        <v>107</v>
      </c>
      <c r="F1862" t="str">
        <f t="shared" si="88"/>
        <v>Queensland</v>
      </c>
      <c r="G1862" t="s">
        <v>35</v>
      </c>
      <c r="H1862">
        <v>4220</v>
      </c>
      <c r="I1862" t="s">
        <v>11</v>
      </c>
      <c r="J1862" t="s">
        <v>104</v>
      </c>
      <c r="K1862" t="s">
        <v>149</v>
      </c>
      <c r="L1862" t="s">
        <v>15</v>
      </c>
      <c r="M1862" s="5">
        <v>106.99000000000001</v>
      </c>
    </row>
    <row r="1863" spans="1:13" x14ac:dyDescent="0.2">
      <c r="A1863" s="2">
        <v>45077</v>
      </c>
      <c r="B1863" s="3">
        <f t="shared" si="89"/>
        <v>2023</v>
      </c>
      <c r="C1863" t="str">
        <f t="shared" si="87"/>
        <v>2022-2023</v>
      </c>
      <c r="D1863" t="s">
        <v>147</v>
      </c>
      <c r="E1863" t="s">
        <v>54</v>
      </c>
      <c r="F1863" t="str">
        <f t="shared" si="88"/>
        <v>Victoria</v>
      </c>
      <c r="G1863" t="s">
        <v>45</v>
      </c>
      <c r="H1863">
        <v>3977</v>
      </c>
      <c r="I1863" t="s">
        <v>11</v>
      </c>
      <c r="J1863" t="s">
        <v>55</v>
      </c>
      <c r="K1863" t="s">
        <v>19</v>
      </c>
      <c r="L1863" t="s">
        <v>23</v>
      </c>
      <c r="M1863" s="5">
        <v>107.78</v>
      </c>
    </row>
    <row r="1864" spans="1:13" x14ac:dyDescent="0.2">
      <c r="A1864" s="2">
        <v>45184</v>
      </c>
      <c r="B1864" s="3">
        <f t="shared" si="89"/>
        <v>2024</v>
      </c>
      <c r="C1864" t="str">
        <f t="shared" si="87"/>
        <v>2023-2024</v>
      </c>
      <c r="D1864" t="s">
        <v>148</v>
      </c>
      <c r="E1864" t="s">
        <v>102</v>
      </c>
      <c r="F1864" t="str">
        <f t="shared" si="88"/>
        <v>Queensland</v>
      </c>
      <c r="G1864" t="s">
        <v>35</v>
      </c>
      <c r="H1864">
        <v>4870</v>
      </c>
      <c r="I1864" t="s">
        <v>11</v>
      </c>
      <c r="J1864" t="s">
        <v>36</v>
      </c>
      <c r="K1864" t="s">
        <v>19</v>
      </c>
      <c r="L1864" t="s">
        <v>23</v>
      </c>
      <c r="M1864" s="5">
        <v>107.9</v>
      </c>
    </row>
    <row r="1865" spans="1:13" x14ac:dyDescent="0.2">
      <c r="A1865" s="2">
        <v>45125</v>
      </c>
      <c r="B1865" s="3">
        <f t="shared" si="89"/>
        <v>2024</v>
      </c>
      <c r="C1865" t="str">
        <f t="shared" si="87"/>
        <v>2023-2024</v>
      </c>
      <c r="D1865" t="s">
        <v>147</v>
      </c>
      <c r="E1865" t="s">
        <v>139</v>
      </c>
      <c r="F1865" t="str">
        <f t="shared" si="88"/>
        <v>New South Wales</v>
      </c>
      <c r="G1865" t="s">
        <v>10</v>
      </c>
      <c r="H1865">
        <v>2020</v>
      </c>
      <c r="I1865" t="s">
        <v>11</v>
      </c>
      <c r="J1865" t="s">
        <v>12</v>
      </c>
      <c r="K1865" t="s">
        <v>19</v>
      </c>
      <c r="L1865" t="s">
        <v>23</v>
      </c>
      <c r="M1865" s="5">
        <v>107.9</v>
      </c>
    </row>
    <row r="1866" spans="1:13" x14ac:dyDescent="0.2">
      <c r="A1866" s="2">
        <v>45436</v>
      </c>
      <c r="B1866" s="3">
        <f t="shared" si="89"/>
        <v>2024</v>
      </c>
      <c r="C1866" t="str">
        <f t="shared" si="87"/>
        <v>2023-2024</v>
      </c>
      <c r="D1866" t="s">
        <v>148</v>
      </c>
      <c r="E1866" t="s">
        <v>81</v>
      </c>
      <c r="F1866" t="str">
        <f t="shared" si="88"/>
        <v>New South Wales</v>
      </c>
      <c r="G1866" t="s">
        <v>10</v>
      </c>
      <c r="H1866">
        <v>2485</v>
      </c>
      <c r="I1866" t="s">
        <v>11</v>
      </c>
      <c r="J1866" t="s">
        <v>68</v>
      </c>
      <c r="K1866" t="s">
        <v>154</v>
      </c>
      <c r="L1866" t="s">
        <v>14</v>
      </c>
      <c r="M1866" s="5">
        <v>108.44</v>
      </c>
    </row>
    <row r="1867" spans="1:13" x14ac:dyDescent="0.2">
      <c r="A1867" s="2">
        <v>45085</v>
      </c>
      <c r="B1867" s="3">
        <f t="shared" si="89"/>
        <v>2023</v>
      </c>
      <c r="C1867" t="str">
        <f t="shared" si="87"/>
        <v>2022-2023</v>
      </c>
      <c r="D1867" t="s">
        <v>147</v>
      </c>
      <c r="E1867" t="s">
        <v>31</v>
      </c>
      <c r="F1867" t="str">
        <f t="shared" si="88"/>
        <v>South Australia</v>
      </c>
      <c r="G1867" t="s">
        <v>32</v>
      </c>
      <c r="H1867">
        <v>5168</v>
      </c>
      <c r="I1867" t="s">
        <v>11</v>
      </c>
      <c r="J1867" t="s">
        <v>33</v>
      </c>
      <c r="K1867" t="s">
        <v>150</v>
      </c>
      <c r="L1867" t="s">
        <v>18</v>
      </c>
      <c r="M1867" s="5">
        <v>108.46000000000001</v>
      </c>
    </row>
    <row r="1868" spans="1:13" x14ac:dyDescent="0.2">
      <c r="A1868" s="2">
        <v>45399</v>
      </c>
      <c r="B1868" s="3">
        <f t="shared" si="89"/>
        <v>2024</v>
      </c>
      <c r="C1868" t="str">
        <f t="shared" si="87"/>
        <v>2023-2024</v>
      </c>
      <c r="D1868" t="s">
        <v>147</v>
      </c>
      <c r="E1868" t="s">
        <v>75</v>
      </c>
      <c r="F1868" t="str">
        <f t="shared" si="88"/>
        <v>Victoria</v>
      </c>
      <c r="G1868" t="s">
        <v>45</v>
      </c>
      <c r="H1868">
        <v>3630</v>
      </c>
      <c r="I1868" t="s">
        <v>11</v>
      </c>
      <c r="J1868" t="s">
        <v>55</v>
      </c>
      <c r="K1868" t="s">
        <v>150</v>
      </c>
      <c r="L1868" t="s">
        <v>18</v>
      </c>
      <c r="M1868" s="5">
        <v>108.76</v>
      </c>
    </row>
    <row r="1869" spans="1:13" x14ac:dyDescent="0.2">
      <c r="A1869" s="2">
        <v>44953</v>
      </c>
      <c r="B1869" s="3">
        <f t="shared" si="89"/>
        <v>2023</v>
      </c>
      <c r="C1869" t="str">
        <f t="shared" si="87"/>
        <v>2022-2023</v>
      </c>
      <c r="D1869" t="s">
        <v>148</v>
      </c>
      <c r="E1869" t="s">
        <v>81</v>
      </c>
      <c r="F1869" t="str">
        <f t="shared" si="88"/>
        <v>New South Wales</v>
      </c>
      <c r="G1869" t="s">
        <v>10</v>
      </c>
      <c r="H1869">
        <v>2485</v>
      </c>
      <c r="I1869" t="s">
        <v>11</v>
      </c>
      <c r="J1869" t="s">
        <v>68</v>
      </c>
      <c r="K1869" t="s">
        <v>149</v>
      </c>
      <c r="L1869" t="s">
        <v>15</v>
      </c>
      <c r="M1869" s="5">
        <v>108.78</v>
      </c>
    </row>
    <row r="1870" spans="1:13" x14ac:dyDescent="0.2">
      <c r="A1870" s="2">
        <v>45060</v>
      </c>
      <c r="B1870" s="3">
        <f t="shared" si="89"/>
        <v>2023</v>
      </c>
      <c r="C1870" t="str">
        <f t="shared" si="87"/>
        <v>2022-2023</v>
      </c>
      <c r="D1870" t="s">
        <v>147</v>
      </c>
      <c r="E1870" t="s">
        <v>96</v>
      </c>
      <c r="F1870" t="str">
        <f t="shared" si="88"/>
        <v>Western Australia</v>
      </c>
      <c r="G1870" t="s">
        <v>48</v>
      </c>
      <c r="H1870">
        <v>6330</v>
      </c>
      <c r="I1870" t="s">
        <v>11</v>
      </c>
      <c r="J1870" t="s">
        <v>94</v>
      </c>
      <c r="K1870" t="s">
        <v>151</v>
      </c>
      <c r="L1870" t="s">
        <v>21</v>
      </c>
      <c r="M1870" s="5">
        <v>108.87</v>
      </c>
    </row>
    <row r="1871" spans="1:13" x14ac:dyDescent="0.2">
      <c r="A1871" s="2">
        <v>45078</v>
      </c>
      <c r="B1871" s="3">
        <f t="shared" si="89"/>
        <v>2023</v>
      </c>
      <c r="C1871" t="str">
        <f t="shared" si="87"/>
        <v>2022-2023</v>
      </c>
      <c r="D1871" t="s">
        <v>148</v>
      </c>
      <c r="E1871" t="s">
        <v>112</v>
      </c>
      <c r="F1871" t="str">
        <f t="shared" si="88"/>
        <v>Victoria</v>
      </c>
      <c r="G1871" t="s">
        <v>45</v>
      </c>
      <c r="H1871">
        <v>3076</v>
      </c>
      <c r="I1871" t="s">
        <v>11</v>
      </c>
      <c r="J1871" t="s">
        <v>46</v>
      </c>
      <c r="K1871" t="s">
        <v>153</v>
      </c>
      <c r="L1871" t="s">
        <v>16</v>
      </c>
      <c r="M1871" s="5">
        <v>108.91</v>
      </c>
    </row>
    <row r="1872" spans="1:13" x14ac:dyDescent="0.2">
      <c r="A1872" s="2">
        <v>45618</v>
      </c>
      <c r="B1872" s="3">
        <f t="shared" si="89"/>
        <v>2025</v>
      </c>
      <c r="C1872" t="str">
        <f t="shared" si="87"/>
        <v>2024-2025</v>
      </c>
      <c r="D1872" t="s">
        <v>148</v>
      </c>
      <c r="E1872" t="s">
        <v>81</v>
      </c>
      <c r="F1872" t="str">
        <f t="shared" si="88"/>
        <v>New South Wales</v>
      </c>
      <c r="G1872" t="s">
        <v>10</v>
      </c>
      <c r="H1872">
        <v>2485</v>
      </c>
      <c r="I1872" t="s">
        <v>11</v>
      </c>
      <c r="J1872" t="s">
        <v>68</v>
      </c>
      <c r="K1872" t="s">
        <v>149</v>
      </c>
      <c r="L1872" t="s">
        <v>15</v>
      </c>
      <c r="M1872" s="5">
        <v>109.04</v>
      </c>
    </row>
    <row r="1873" spans="1:13" x14ac:dyDescent="0.2">
      <c r="A1873" s="2">
        <v>45087</v>
      </c>
      <c r="B1873" s="3">
        <f t="shared" si="89"/>
        <v>2023</v>
      </c>
      <c r="C1873" t="str">
        <f t="shared" si="87"/>
        <v>2022-2023</v>
      </c>
      <c r="D1873" t="s">
        <v>147</v>
      </c>
      <c r="E1873" t="s">
        <v>114</v>
      </c>
      <c r="F1873" t="str">
        <f t="shared" si="88"/>
        <v>Victoria</v>
      </c>
      <c r="G1873" t="s">
        <v>45</v>
      </c>
      <c r="H1873">
        <v>3551</v>
      </c>
      <c r="I1873" t="s">
        <v>11</v>
      </c>
      <c r="J1873" t="s">
        <v>60</v>
      </c>
      <c r="K1873" t="s">
        <v>156</v>
      </c>
      <c r="L1873" t="s">
        <v>17</v>
      </c>
      <c r="M1873" s="5">
        <v>109.08</v>
      </c>
    </row>
    <row r="1874" spans="1:13" x14ac:dyDescent="0.2">
      <c r="A1874" s="2">
        <v>45387</v>
      </c>
      <c r="B1874" s="3">
        <f t="shared" si="89"/>
        <v>2024</v>
      </c>
      <c r="C1874" t="str">
        <f t="shared" si="87"/>
        <v>2023-2024</v>
      </c>
      <c r="D1874" t="s">
        <v>147</v>
      </c>
      <c r="E1874" t="s">
        <v>78</v>
      </c>
      <c r="F1874" t="str">
        <f t="shared" si="88"/>
        <v>New South Wales</v>
      </c>
      <c r="G1874" t="s">
        <v>10</v>
      </c>
      <c r="H1874">
        <v>2350</v>
      </c>
      <c r="I1874" t="s">
        <v>11</v>
      </c>
      <c r="J1874" t="s">
        <v>68</v>
      </c>
      <c r="K1874" t="s">
        <v>156</v>
      </c>
      <c r="L1874" t="s">
        <v>17</v>
      </c>
      <c r="M1874" s="5">
        <v>109.69999999999999</v>
      </c>
    </row>
    <row r="1875" spans="1:13" x14ac:dyDescent="0.2">
      <c r="A1875" s="2">
        <v>45041</v>
      </c>
      <c r="B1875" s="3">
        <f t="shared" si="89"/>
        <v>2023</v>
      </c>
      <c r="C1875" t="str">
        <f t="shared" si="87"/>
        <v>2022-2023</v>
      </c>
      <c r="D1875" t="s">
        <v>148</v>
      </c>
      <c r="E1875" t="s">
        <v>143</v>
      </c>
      <c r="F1875" t="str">
        <f t="shared" si="88"/>
        <v>New South Wales</v>
      </c>
      <c r="G1875" t="s">
        <v>10</v>
      </c>
      <c r="H1875">
        <v>2154</v>
      </c>
      <c r="I1875" t="s">
        <v>11</v>
      </c>
      <c r="J1875" t="s">
        <v>27</v>
      </c>
      <c r="K1875" t="s">
        <v>156</v>
      </c>
      <c r="L1875" t="s">
        <v>17</v>
      </c>
      <c r="M1875" s="5">
        <v>109.69999999999999</v>
      </c>
    </row>
    <row r="1876" spans="1:13" x14ac:dyDescent="0.2">
      <c r="A1876" s="2">
        <v>45184</v>
      </c>
      <c r="B1876" s="3">
        <f t="shared" si="89"/>
        <v>2024</v>
      </c>
      <c r="C1876" t="str">
        <f t="shared" si="87"/>
        <v>2023-2024</v>
      </c>
      <c r="D1876" t="s">
        <v>148</v>
      </c>
      <c r="E1876" t="s">
        <v>41</v>
      </c>
      <c r="F1876" t="str">
        <f t="shared" si="88"/>
        <v>New South Wales</v>
      </c>
      <c r="G1876" t="s">
        <v>10</v>
      </c>
      <c r="H1876">
        <v>2830</v>
      </c>
      <c r="I1876" t="s">
        <v>11</v>
      </c>
      <c r="J1876" t="s">
        <v>25</v>
      </c>
      <c r="K1876" t="s">
        <v>154</v>
      </c>
      <c r="L1876" t="s">
        <v>14</v>
      </c>
      <c r="M1876" s="5">
        <v>109.78999999999999</v>
      </c>
    </row>
    <row r="1877" spans="1:13" x14ac:dyDescent="0.2">
      <c r="A1877" s="2">
        <v>45617</v>
      </c>
      <c r="B1877" s="3">
        <f t="shared" si="89"/>
        <v>2025</v>
      </c>
      <c r="C1877" t="str">
        <f t="shared" si="87"/>
        <v>2024-2025</v>
      </c>
      <c r="D1877" t="s">
        <v>148</v>
      </c>
      <c r="E1877" t="s">
        <v>65</v>
      </c>
      <c r="F1877" t="str">
        <f t="shared" si="88"/>
        <v>New South Wales</v>
      </c>
      <c r="G1877" t="s">
        <v>10</v>
      </c>
      <c r="H1877">
        <v>2541</v>
      </c>
      <c r="I1877" t="s">
        <v>11</v>
      </c>
      <c r="J1877" t="s">
        <v>58</v>
      </c>
      <c r="K1877" t="s">
        <v>154</v>
      </c>
      <c r="L1877" t="s">
        <v>14</v>
      </c>
      <c r="M1877" s="5">
        <v>109.83</v>
      </c>
    </row>
    <row r="1878" spans="1:13" x14ac:dyDescent="0.2">
      <c r="A1878" s="2">
        <v>45373</v>
      </c>
      <c r="B1878" s="3">
        <f t="shared" si="89"/>
        <v>2024</v>
      </c>
      <c r="C1878" t="str">
        <f t="shared" si="87"/>
        <v>2023-2024</v>
      </c>
      <c r="D1878" t="s">
        <v>148</v>
      </c>
      <c r="E1878" t="s">
        <v>57</v>
      </c>
      <c r="F1878" t="str">
        <f t="shared" si="88"/>
        <v>New South Wales</v>
      </c>
      <c r="G1878" t="s">
        <v>10</v>
      </c>
      <c r="H1878">
        <v>2560</v>
      </c>
      <c r="I1878" t="s">
        <v>11</v>
      </c>
      <c r="J1878" t="s">
        <v>58</v>
      </c>
      <c r="K1878" t="s">
        <v>150</v>
      </c>
      <c r="L1878" t="s">
        <v>18</v>
      </c>
      <c r="M1878" s="5">
        <v>109.89</v>
      </c>
    </row>
    <row r="1879" spans="1:13" x14ac:dyDescent="0.2">
      <c r="A1879" s="2">
        <v>45368</v>
      </c>
      <c r="B1879" s="3">
        <f t="shared" si="89"/>
        <v>2024</v>
      </c>
      <c r="C1879" t="str">
        <f t="shared" si="87"/>
        <v>2023-2024</v>
      </c>
      <c r="D1879" t="s">
        <v>147</v>
      </c>
      <c r="E1879" t="s">
        <v>93</v>
      </c>
      <c r="F1879" t="str">
        <f t="shared" si="88"/>
        <v>Western Australia</v>
      </c>
      <c r="G1879" t="s">
        <v>48</v>
      </c>
      <c r="H1879">
        <v>6112</v>
      </c>
      <c r="I1879" t="s">
        <v>11</v>
      </c>
      <c r="J1879" t="s">
        <v>94</v>
      </c>
      <c r="K1879" t="s">
        <v>154</v>
      </c>
      <c r="L1879" t="s">
        <v>14</v>
      </c>
      <c r="M1879" s="5">
        <v>109.91</v>
      </c>
    </row>
    <row r="1880" spans="1:13" x14ac:dyDescent="0.2">
      <c r="A1880" s="2">
        <v>45341</v>
      </c>
      <c r="B1880" s="3">
        <f t="shared" si="89"/>
        <v>2024</v>
      </c>
      <c r="C1880" t="str">
        <f t="shared" si="87"/>
        <v>2023-2024</v>
      </c>
      <c r="D1880" t="s">
        <v>148</v>
      </c>
      <c r="E1880" t="s">
        <v>107</v>
      </c>
      <c r="F1880" t="str">
        <f t="shared" si="88"/>
        <v>Queensland</v>
      </c>
      <c r="G1880" t="s">
        <v>35</v>
      </c>
      <c r="H1880">
        <v>4220</v>
      </c>
      <c r="I1880" t="s">
        <v>11</v>
      </c>
      <c r="J1880" t="s">
        <v>104</v>
      </c>
      <c r="K1880" t="s">
        <v>154</v>
      </c>
      <c r="L1880" t="s">
        <v>14</v>
      </c>
      <c r="M1880" s="5">
        <v>109.95</v>
      </c>
    </row>
    <row r="1881" spans="1:13" x14ac:dyDescent="0.2">
      <c r="A1881" s="2">
        <v>45195</v>
      </c>
      <c r="B1881" s="3">
        <f t="shared" si="89"/>
        <v>2024</v>
      </c>
      <c r="C1881" t="str">
        <f t="shared" si="87"/>
        <v>2023-2024</v>
      </c>
      <c r="D1881" t="s">
        <v>147</v>
      </c>
      <c r="E1881" t="s">
        <v>97</v>
      </c>
      <c r="F1881" t="str">
        <f t="shared" si="88"/>
        <v>Tasmania</v>
      </c>
      <c r="G1881" t="s">
        <v>70</v>
      </c>
      <c r="H1881">
        <v>7250</v>
      </c>
      <c r="I1881" t="s">
        <v>11</v>
      </c>
      <c r="J1881" t="s">
        <v>71</v>
      </c>
      <c r="K1881" t="s">
        <v>154</v>
      </c>
      <c r="L1881" t="s">
        <v>14</v>
      </c>
      <c r="M1881" s="5">
        <v>110.22</v>
      </c>
    </row>
    <row r="1882" spans="1:13" x14ac:dyDescent="0.2">
      <c r="A1882" s="2">
        <v>44985</v>
      </c>
      <c r="B1882" s="3">
        <f t="shared" si="89"/>
        <v>2023</v>
      </c>
      <c r="C1882" t="str">
        <f t="shared" si="87"/>
        <v>2022-2023</v>
      </c>
      <c r="D1882" t="s">
        <v>148</v>
      </c>
      <c r="E1882" t="s">
        <v>122</v>
      </c>
      <c r="F1882" t="str">
        <f t="shared" si="88"/>
        <v>New South Wales</v>
      </c>
      <c r="G1882" t="s">
        <v>10</v>
      </c>
      <c r="H1882">
        <v>2650</v>
      </c>
      <c r="I1882" t="s">
        <v>11</v>
      </c>
      <c r="J1882" t="s">
        <v>25</v>
      </c>
      <c r="K1882" t="s">
        <v>149</v>
      </c>
      <c r="L1882" t="s">
        <v>15</v>
      </c>
      <c r="M1882" s="5">
        <v>110.41</v>
      </c>
    </row>
    <row r="1883" spans="1:13" x14ac:dyDescent="0.2">
      <c r="A1883" s="2">
        <v>45489</v>
      </c>
      <c r="B1883" s="3">
        <f t="shared" si="89"/>
        <v>2025</v>
      </c>
      <c r="C1883" t="str">
        <f t="shared" si="87"/>
        <v>2024-2025</v>
      </c>
      <c r="D1883" t="s">
        <v>147</v>
      </c>
      <c r="E1883" t="s">
        <v>40</v>
      </c>
      <c r="F1883" t="str">
        <f t="shared" si="88"/>
        <v>New South Wales</v>
      </c>
      <c r="G1883" t="s">
        <v>10</v>
      </c>
      <c r="H1883">
        <v>2116</v>
      </c>
      <c r="I1883" t="s">
        <v>11</v>
      </c>
      <c r="J1883" t="s">
        <v>27</v>
      </c>
      <c r="K1883" t="s">
        <v>156</v>
      </c>
      <c r="L1883" t="s">
        <v>17</v>
      </c>
      <c r="M1883" s="5">
        <v>110.62</v>
      </c>
    </row>
    <row r="1884" spans="1:13" x14ac:dyDescent="0.2">
      <c r="A1884" s="2">
        <v>45449</v>
      </c>
      <c r="B1884" s="3">
        <f t="shared" si="89"/>
        <v>2024</v>
      </c>
      <c r="C1884" t="str">
        <f t="shared" si="87"/>
        <v>2023-2024</v>
      </c>
      <c r="D1884" t="s">
        <v>148</v>
      </c>
      <c r="E1884" t="s">
        <v>144</v>
      </c>
      <c r="F1884" t="str">
        <f t="shared" si="88"/>
        <v>Queensland</v>
      </c>
      <c r="G1884" t="s">
        <v>35</v>
      </c>
      <c r="H1884">
        <v>4566</v>
      </c>
      <c r="I1884" t="s">
        <v>11</v>
      </c>
      <c r="J1884" t="s">
        <v>120</v>
      </c>
      <c r="K1884" t="s">
        <v>19</v>
      </c>
      <c r="L1884" t="s">
        <v>23</v>
      </c>
      <c r="M1884" s="5">
        <v>110.63000000000001</v>
      </c>
    </row>
    <row r="1885" spans="1:13" x14ac:dyDescent="0.2">
      <c r="A1885" s="2">
        <v>45565</v>
      </c>
      <c r="B1885" s="3">
        <f t="shared" si="89"/>
        <v>2025</v>
      </c>
      <c r="C1885" t="str">
        <f t="shared" si="87"/>
        <v>2024-2025</v>
      </c>
      <c r="D1885" t="s">
        <v>147</v>
      </c>
      <c r="E1885" t="s">
        <v>75</v>
      </c>
      <c r="F1885" t="str">
        <f t="shared" si="88"/>
        <v>Victoria</v>
      </c>
      <c r="G1885" t="s">
        <v>45</v>
      </c>
      <c r="H1885">
        <v>3630</v>
      </c>
      <c r="I1885" t="s">
        <v>11</v>
      </c>
      <c r="J1885" t="s">
        <v>55</v>
      </c>
      <c r="K1885" t="s">
        <v>152</v>
      </c>
      <c r="L1885" t="s">
        <v>13</v>
      </c>
      <c r="M1885" s="5">
        <v>111.25</v>
      </c>
    </row>
    <row r="1886" spans="1:13" x14ac:dyDescent="0.2">
      <c r="A1886" s="2">
        <v>45234</v>
      </c>
      <c r="B1886" s="3">
        <f t="shared" si="89"/>
        <v>2024</v>
      </c>
      <c r="C1886" t="str">
        <f t="shared" si="87"/>
        <v>2023-2024</v>
      </c>
      <c r="D1886" t="s">
        <v>148</v>
      </c>
      <c r="E1886" t="s">
        <v>130</v>
      </c>
      <c r="F1886" t="str">
        <f t="shared" si="88"/>
        <v>South Australia</v>
      </c>
      <c r="G1886" t="s">
        <v>32</v>
      </c>
      <c r="H1886">
        <v>5290</v>
      </c>
      <c r="I1886" t="s">
        <v>11</v>
      </c>
      <c r="J1886" t="s">
        <v>38</v>
      </c>
      <c r="K1886" t="s">
        <v>153</v>
      </c>
      <c r="L1886" t="s">
        <v>16</v>
      </c>
      <c r="M1886" s="5">
        <v>111.27000000000001</v>
      </c>
    </row>
    <row r="1887" spans="1:13" x14ac:dyDescent="0.2">
      <c r="A1887" s="2">
        <v>45244</v>
      </c>
      <c r="B1887" s="3">
        <f t="shared" si="89"/>
        <v>2024</v>
      </c>
      <c r="C1887" t="str">
        <f t="shared" si="87"/>
        <v>2023-2024</v>
      </c>
      <c r="D1887" t="s">
        <v>148</v>
      </c>
      <c r="E1887" t="s">
        <v>125</v>
      </c>
      <c r="F1887" t="str">
        <f t="shared" si="88"/>
        <v>Victoria</v>
      </c>
      <c r="G1887" t="s">
        <v>45</v>
      </c>
      <c r="H1887">
        <v>3400</v>
      </c>
      <c r="I1887" t="s">
        <v>11</v>
      </c>
      <c r="J1887" t="s">
        <v>60</v>
      </c>
      <c r="K1887" t="s">
        <v>19</v>
      </c>
      <c r="L1887" t="s">
        <v>23</v>
      </c>
      <c r="M1887" s="5">
        <v>111.39</v>
      </c>
    </row>
    <row r="1888" spans="1:13" x14ac:dyDescent="0.2">
      <c r="A1888" s="2">
        <v>45050</v>
      </c>
      <c r="B1888" s="3">
        <f t="shared" si="89"/>
        <v>2023</v>
      </c>
      <c r="C1888" t="str">
        <f t="shared" si="87"/>
        <v>2022-2023</v>
      </c>
      <c r="D1888" t="s">
        <v>148</v>
      </c>
      <c r="E1888" t="s">
        <v>142</v>
      </c>
      <c r="F1888" t="str">
        <f t="shared" si="88"/>
        <v>Australian Capital Territory</v>
      </c>
      <c r="G1888" t="s">
        <v>80</v>
      </c>
      <c r="H1888">
        <v>2609</v>
      </c>
      <c r="I1888" t="s">
        <v>11</v>
      </c>
      <c r="J1888" t="s">
        <v>58</v>
      </c>
      <c r="K1888" t="s">
        <v>19</v>
      </c>
      <c r="L1888" t="s">
        <v>23</v>
      </c>
      <c r="M1888" s="5">
        <v>111.7</v>
      </c>
    </row>
    <row r="1889" spans="1:13" x14ac:dyDescent="0.2">
      <c r="A1889" s="2">
        <v>45204</v>
      </c>
      <c r="B1889" s="3">
        <f t="shared" si="89"/>
        <v>2024</v>
      </c>
      <c r="C1889" t="str">
        <f t="shared" si="87"/>
        <v>2023-2024</v>
      </c>
      <c r="D1889" t="s">
        <v>147</v>
      </c>
      <c r="E1889" t="s">
        <v>129</v>
      </c>
      <c r="F1889" t="str">
        <f t="shared" si="88"/>
        <v>Tasmania</v>
      </c>
      <c r="G1889" t="s">
        <v>70</v>
      </c>
      <c r="H1889">
        <v>7010</v>
      </c>
      <c r="I1889" t="s">
        <v>11</v>
      </c>
      <c r="J1889" t="s">
        <v>71</v>
      </c>
      <c r="K1889" t="s">
        <v>149</v>
      </c>
      <c r="L1889" t="s">
        <v>15</v>
      </c>
      <c r="M1889" s="5">
        <v>111.72</v>
      </c>
    </row>
    <row r="1890" spans="1:13" x14ac:dyDescent="0.2">
      <c r="A1890" s="2">
        <v>45182</v>
      </c>
      <c r="B1890" s="3">
        <f t="shared" si="89"/>
        <v>2024</v>
      </c>
      <c r="C1890" t="str">
        <f t="shared" si="87"/>
        <v>2023-2024</v>
      </c>
      <c r="D1890" t="s">
        <v>147</v>
      </c>
      <c r="E1890" t="s">
        <v>109</v>
      </c>
      <c r="F1890" t="str">
        <f t="shared" si="88"/>
        <v>New South Wales</v>
      </c>
      <c r="G1890" t="s">
        <v>10</v>
      </c>
      <c r="H1890">
        <v>2480</v>
      </c>
      <c r="I1890" t="s">
        <v>11</v>
      </c>
      <c r="J1890" t="s">
        <v>68</v>
      </c>
      <c r="K1890" t="s">
        <v>150</v>
      </c>
      <c r="L1890" t="s">
        <v>18</v>
      </c>
      <c r="M1890" s="5">
        <v>111.75</v>
      </c>
    </row>
    <row r="1891" spans="1:13" x14ac:dyDescent="0.2">
      <c r="A1891" s="2">
        <v>45092</v>
      </c>
      <c r="B1891" s="3">
        <f t="shared" si="89"/>
        <v>2023</v>
      </c>
      <c r="C1891" t="str">
        <f t="shared" si="87"/>
        <v>2022-2023</v>
      </c>
      <c r="D1891" t="s">
        <v>147</v>
      </c>
      <c r="E1891" t="s">
        <v>69</v>
      </c>
      <c r="F1891" t="str">
        <f t="shared" si="88"/>
        <v>Tasmania</v>
      </c>
      <c r="G1891" t="s">
        <v>70</v>
      </c>
      <c r="H1891">
        <v>7018</v>
      </c>
      <c r="I1891" t="s">
        <v>11</v>
      </c>
      <c r="J1891" t="s">
        <v>71</v>
      </c>
      <c r="K1891" t="s">
        <v>19</v>
      </c>
      <c r="L1891" t="s">
        <v>23</v>
      </c>
      <c r="M1891" s="5">
        <v>111.79</v>
      </c>
    </row>
    <row r="1892" spans="1:13" x14ac:dyDescent="0.2">
      <c r="A1892" s="2">
        <v>45404</v>
      </c>
      <c r="B1892" s="3">
        <f t="shared" si="89"/>
        <v>2024</v>
      </c>
      <c r="C1892" t="str">
        <f t="shared" si="87"/>
        <v>2023-2024</v>
      </c>
      <c r="D1892" t="s">
        <v>147</v>
      </c>
      <c r="E1892" t="s">
        <v>82</v>
      </c>
      <c r="F1892" t="str">
        <f t="shared" si="88"/>
        <v>Queensland</v>
      </c>
      <c r="G1892" t="s">
        <v>35</v>
      </c>
      <c r="H1892">
        <v>4012</v>
      </c>
      <c r="I1892" t="s">
        <v>11</v>
      </c>
      <c r="J1892" t="s">
        <v>43</v>
      </c>
      <c r="K1892" t="s">
        <v>150</v>
      </c>
      <c r="L1892" t="s">
        <v>18</v>
      </c>
      <c r="M1892" s="5">
        <v>111.83</v>
      </c>
    </row>
    <row r="1893" spans="1:13" x14ac:dyDescent="0.2">
      <c r="A1893" s="2">
        <v>45322</v>
      </c>
      <c r="B1893" s="3">
        <f t="shared" si="89"/>
        <v>2024</v>
      </c>
      <c r="C1893" t="str">
        <f t="shared" si="87"/>
        <v>2023-2024</v>
      </c>
      <c r="D1893" t="s">
        <v>148</v>
      </c>
      <c r="E1893" t="s">
        <v>143</v>
      </c>
      <c r="F1893" t="str">
        <f t="shared" si="88"/>
        <v>New South Wales</v>
      </c>
      <c r="G1893" t="s">
        <v>10</v>
      </c>
      <c r="H1893">
        <v>2154</v>
      </c>
      <c r="I1893" t="s">
        <v>11</v>
      </c>
      <c r="J1893" t="s">
        <v>27</v>
      </c>
      <c r="K1893" t="s">
        <v>19</v>
      </c>
      <c r="L1893" t="s">
        <v>23</v>
      </c>
      <c r="M1893" s="5">
        <v>111.86</v>
      </c>
    </row>
    <row r="1894" spans="1:13" x14ac:dyDescent="0.2">
      <c r="A1894" s="2">
        <v>45366</v>
      </c>
      <c r="B1894" s="3">
        <f t="shared" si="89"/>
        <v>2024</v>
      </c>
      <c r="C1894" t="str">
        <f t="shared" si="87"/>
        <v>2023-2024</v>
      </c>
      <c r="D1894" t="s">
        <v>147</v>
      </c>
      <c r="E1894" t="s">
        <v>132</v>
      </c>
      <c r="F1894" t="str">
        <f t="shared" si="88"/>
        <v>New South Wales</v>
      </c>
      <c r="G1894" t="s">
        <v>10</v>
      </c>
      <c r="H1894">
        <v>2800</v>
      </c>
      <c r="I1894" t="s">
        <v>11</v>
      </c>
      <c r="J1894" t="s">
        <v>25</v>
      </c>
      <c r="K1894" t="s">
        <v>149</v>
      </c>
      <c r="L1894" t="s">
        <v>15</v>
      </c>
      <c r="M1894" s="5">
        <v>112</v>
      </c>
    </row>
    <row r="1895" spans="1:13" x14ac:dyDescent="0.2">
      <c r="A1895" s="2">
        <v>45149</v>
      </c>
      <c r="B1895" s="3">
        <f t="shared" si="89"/>
        <v>2024</v>
      </c>
      <c r="C1895" t="str">
        <f t="shared" si="87"/>
        <v>2023-2024</v>
      </c>
      <c r="D1895" t="s">
        <v>147</v>
      </c>
      <c r="E1895" t="s">
        <v>79</v>
      </c>
      <c r="F1895" t="str">
        <f t="shared" si="88"/>
        <v>Australian Capital Territory</v>
      </c>
      <c r="G1895" t="s">
        <v>80</v>
      </c>
      <c r="H1895">
        <v>2617</v>
      </c>
      <c r="I1895" t="s">
        <v>11</v>
      </c>
      <c r="J1895" t="s">
        <v>58</v>
      </c>
      <c r="K1895" t="s">
        <v>19</v>
      </c>
      <c r="L1895" t="s">
        <v>23</v>
      </c>
      <c r="M1895" s="5">
        <v>112.14</v>
      </c>
    </row>
    <row r="1896" spans="1:13" x14ac:dyDescent="0.2">
      <c r="A1896" s="2">
        <v>45133</v>
      </c>
      <c r="B1896" s="3">
        <f t="shared" si="89"/>
        <v>2024</v>
      </c>
      <c r="C1896" t="str">
        <f t="shared" si="87"/>
        <v>2023-2024</v>
      </c>
      <c r="D1896" t="s">
        <v>147</v>
      </c>
      <c r="E1896" t="s">
        <v>133</v>
      </c>
      <c r="F1896" t="str">
        <f t="shared" si="88"/>
        <v>Queensland</v>
      </c>
      <c r="G1896" t="s">
        <v>35</v>
      </c>
      <c r="H1896">
        <v>4305</v>
      </c>
      <c r="I1896" t="s">
        <v>11</v>
      </c>
      <c r="J1896" t="s">
        <v>104</v>
      </c>
      <c r="K1896" t="s">
        <v>152</v>
      </c>
      <c r="L1896" t="s">
        <v>13</v>
      </c>
      <c r="M1896" s="5">
        <v>112.37</v>
      </c>
    </row>
    <row r="1897" spans="1:13" x14ac:dyDescent="0.2">
      <c r="A1897" s="2">
        <v>45501</v>
      </c>
      <c r="B1897" s="3">
        <f t="shared" si="89"/>
        <v>2025</v>
      </c>
      <c r="C1897" t="str">
        <f t="shared" si="87"/>
        <v>2024-2025</v>
      </c>
      <c r="D1897" t="s">
        <v>148</v>
      </c>
      <c r="E1897" t="s">
        <v>133</v>
      </c>
      <c r="F1897" t="str">
        <f t="shared" si="88"/>
        <v>Queensland</v>
      </c>
      <c r="G1897" t="s">
        <v>35</v>
      </c>
      <c r="H1897">
        <v>4305</v>
      </c>
      <c r="I1897" t="s">
        <v>11</v>
      </c>
      <c r="J1897" t="s">
        <v>104</v>
      </c>
      <c r="K1897" t="s">
        <v>19</v>
      </c>
      <c r="L1897" t="s">
        <v>23</v>
      </c>
      <c r="M1897" s="5">
        <v>112.64</v>
      </c>
    </row>
    <row r="1898" spans="1:13" x14ac:dyDescent="0.2">
      <c r="A1898" s="2">
        <v>45018</v>
      </c>
      <c r="B1898" s="3">
        <f t="shared" si="89"/>
        <v>2023</v>
      </c>
      <c r="C1898" t="str">
        <f t="shared" si="87"/>
        <v>2022-2023</v>
      </c>
      <c r="D1898" t="s">
        <v>147</v>
      </c>
      <c r="E1898" t="s">
        <v>83</v>
      </c>
      <c r="F1898" t="str">
        <f t="shared" si="88"/>
        <v>New South Wales</v>
      </c>
      <c r="G1898" t="s">
        <v>10</v>
      </c>
      <c r="H1898">
        <v>2750</v>
      </c>
      <c r="I1898" t="s">
        <v>11</v>
      </c>
      <c r="J1898" t="s">
        <v>25</v>
      </c>
      <c r="K1898" t="s">
        <v>19</v>
      </c>
      <c r="L1898" t="s">
        <v>23</v>
      </c>
      <c r="M1898" s="5">
        <v>112.78</v>
      </c>
    </row>
    <row r="1899" spans="1:13" x14ac:dyDescent="0.2">
      <c r="A1899" s="2">
        <v>45118</v>
      </c>
      <c r="B1899" s="3">
        <f t="shared" si="89"/>
        <v>2024</v>
      </c>
      <c r="C1899" t="str">
        <f t="shared" si="87"/>
        <v>2023-2024</v>
      </c>
      <c r="D1899" t="s">
        <v>148</v>
      </c>
      <c r="E1899" t="s">
        <v>125</v>
      </c>
      <c r="F1899" t="str">
        <f t="shared" si="88"/>
        <v>Victoria</v>
      </c>
      <c r="G1899" t="s">
        <v>45</v>
      </c>
      <c r="H1899">
        <v>3400</v>
      </c>
      <c r="I1899" t="s">
        <v>11</v>
      </c>
      <c r="J1899" t="s">
        <v>60</v>
      </c>
      <c r="K1899" t="s">
        <v>154</v>
      </c>
      <c r="L1899" t="s">
        <v>14</v>
      </c>
      <c r="M1899" s="5">
        <v>112.92</v>
      </c>
    </row>
    <row r="1900" spans="1:13" x14ac:dyDescent="0.2">
      <c r="A1900" s="2">
        <v>45590</v>
      </c>
      <c r="B1900" s="3">
        <f t="shared" si="89"/>
        <v>2025</v>
      </c>
      <c r="C1900" t="str">
        <f t="shared" si="87"/>
        <v>2024-2025</v>
      </c>
      <c r="D1900" t="s">
        <v>147</v>
      </c>
      <c r="E1900" t="s">
        <v>50</v>
      </c>
      <c r="F1900" t="str">
        <f t="shared" si="88"/>
        <v>Queensland</v>
      </c>
      <c r="G1900" t="s">
        <v>35</v>
      </c>
      <c r="H1900">
        <v>4703</v>
      </c>
      <c r="I1900" t="s">
        <v>11</v>
      </c>
      <c r="J1900" t="s">
        <v>51</v>
      </c>
      <c r="K1900" t="s">
        <v>152</v>
      </c>
      <c r="L1900" t="s">
        <v>13</v>
      </c>
      <c r="M1900" s="5">
        <v>113.67999999999999</v>
      </c>
    </row>
    <row r="1901" spans="1:13" x14ac:dyDescent="0.2">
      <c r="A1901" s="2">
        <v>45457</v>
      </c>
      <c r="B1901" s="3">
        <f t="shared" si="89"/>
        <v>2024</v>
      </c>
      <c r="C1901" t="str">
        <f t="shared" si="87"/>
        <v>2023-2024</v>
      </c>
      <c r="D1901" t="s">
        <v>148</v>
      </c>
      <c r="E1901" t="s">
        <v>57</v>
      </c>
      <c r="F1901" t="str">
        <f t="shared" si="88"/>
        <v>New South Wales</v>
      </c>
      <c r="G1901" t="s">
        <v>10</v>
      </c>
      <c r="H1901">
        <v>2560</v>
      </c>
      <c r="I1901" t="s">
        <v>11</v>
      </c>
      <c r="J1901" t="s">
        <v>58</v>
      </c>
      <c r="K1901" t="s">
        <v>149</v>
      </c>
      <c r="L1901" t="s">
        <v>15</v>
      </c>
      <c r="M1901" s="5">
        <v>113.75999999999999</v>
      </c>
    </row>
    <row r="1902" spans="1:13" x14ac:dyDescent="0.2">
      <c r="A1902" s="2">
        <v>45528</v>
      </c>
      <c r="B1902" s="3">
        <f t="shared" si="89"/>
        <v>2025</v>
      </c>
      <c r="C1902" t="str">
        <f t="shared" si="87"/>
        <v>2024-2025</v>
      </c>
      <c r="D1902" t="s">
        <v>148</v>
      </c>
      <c r="E1902" t="s">
        <v>143</v>
      </c>
      <c r="F1902" t="str">
        <f t="shared" si="88"/>
        <v>New South Wales</v>
      </c>
      <c r="G1902" t="s">
        <v>10</v>
      </c>
      <c r="H1902">
        <v>2154</v>
      </c>
      <c r="I1902" t="s">
        <v>11</v>
      </c>
      <c r="J1902" t="s">
        <v>27</v>
      </c>
      <c r="K1902" t="s">
        <v>153</v>
      </c>
      <c r="L1902" t="s">
        <v>16</v>
      </c>
      <c r="M1902" s="5">
        <v>113.81</v>
      </c>
    </row>
    <row r="1903" spans="1:13" x14ac:dyDescent="0.2">
      <c r="A1903" s="2">
        <v>45259</v>
      </c>
      <c r="B1903" s="3">
        <f t="shared" si="89"/>
        <v>2024</v>
      </c>
      <c r="C1903" t="str">
        <f t="shared" si="87"/>
        <v>2023-2024</v>
      </c>
      <c r="D1903" t="s">
        <v>148</v>
      </c>
      <c r="E1903" t="s">
        <v>95</v>
      </c>
      <c r="F1903" t="str">
        <f t="shared" si="88"/>
        <v>Victoria</v>
      </c>
      <c r="G1903" t="s">
        <v>45</v>
      </c>
      <c r="H1903">
        <v>3931</v>
      </c>
      <c r="I1903" t="s">
        <v>11</v>
      </c>
      <c r="J1903" t="s">
        <v>55</v>
      </c>
      <c r="K1903" t="s">
        <v>155</v>
      </c>
      <c r="L1903" t="s">
        <v>20</v>
      </c>
      <c r="M1903" s="5">
        <v>113.89</v>
      </c>
    </row>
    <row r="1904" spans="1:13" x14ac:dyDescent="0.2">
      <c r="A1904" s="2">
        <v>45477</v>
      </c>
      <c r="B1904" s="3">
        <f t="shared" si="89"/>
        <v>2025</v>
      </c>
      <c r="C1904" t="str">
        <f t="shared" si="87"/>
        <v>2024-2025</v>
      </c>
      <c r="D1904" t="s">
        <v>148</v>
      </c>
      <c r="E1904" t="s">
        <v>95</v>
      </c>
      <c r="F1904" t="str">
        <f t="shared" si="88"/>
        <v>Victoria</v>
      </c>
      <c r="G1904" t="s">
        <v>45</v>
      </c>
      <c r="H1904">
        <v>3931</v>
      </c>
      <c r="I1904" t="s">
        <v>11</v>
      </c>
      <c r="J1904" t="s">
        <v>55</v>
      </c>
      <c r="K1904" t="s">
        <v>154</v>
      </c>
      <c r="L1904" t="s">
        <v>14</v>
      </c>
      <c r="M1904" s="5">
        <v>113.91</v>
      </c>
    </row>
    <row r="1905" spans="1:13" x14ac:dyDescent="0.2">
      <c r="A1905" s="2">
        <v>45277</v>
      </c>
      <c r="B1905" s="3">
        <f t="shared" si="89"/>
        <v>2024</v>
      </c>
      <c r="C1905" t="str">
        <f t="shared" si="87"/>
        <v>2023-2024</v>
      </c>
      <c r="D1905" t="s">
        <v>147</v>
      </c>
      <c r="E1905" t="s">
        <v>125</v>
      </c>
      <c r="F1905" t="str">
        <f t="shared" si="88"/>
        <v>Victoria</v>
      </c>
      <c r="G1905" t="s">
        <v>45</v>
      </c>
      <c r="H1905">
        <v>3400</v>
      </c>
      <c r="I1905" t="s">
        <v>11</v>
      </c>
      <c r="J1905" t="s">
        <v>60</v>
      </c>
      <c r="K1905" t="s">
        <v>152</v>
      </c>
      <c r="L1905" t="s">
        <v>13</v>
      </c>
      <c r="M1905" s="5">
        <v>114.42999999999999</v>
      </c>
    </row>
    <row r="1906" spans="1:13" x14ac:dyDescent="0.2">
      <c r="A1906" s="2">
        <v>44970</v>
      </c>
      <c r="B1906" s="3">
        <f t="shared" si="89"/>
        <v>2023</v>
      </c>
      <c r="C1906" t="str">
        <f t="shared" si="87"/>
        <v>2022-2023</v>
      </c>
      <c r="D1906" t="s">
        <v>148</v>
      </c>
      <c r="E1906" t="s">
        <v>143</v>
      </c>
      <c r="F1906" t="str">
        <f t="shared" si="88"/>
        <v>New South Wales</v>
      </c>
      <c r="G1906" t="s">
        <v>10</v>
      </c>
      <c r="H1906">
        <v>2154</v>
      </c>
      <c r="I1906" t="s">
        <v>11</v>
      </c>
      <c r="J1906" t="s">
        <v>27</v>
      </c>
      <c r="K1906" t="s">
        <v>19</v>
      </c>
      <c r="L1906" t="s">
        <v>23</v>
      </c>
      <c r="M1906" s="5">
        <v>114.78</v>
      </c>
    </row>
    <row r="1907" spans="1:13" x14ac:dyDescent="0.2">
      <c r="A1907" s="2">
        <v>45600</v>
      </c>
      <c r="B1907" s="3">
        <f t="shared" si="89"/>
        <v>2025</v>
      </c>
      <c r="C1907" t="str">
        <f t="shared" si="87"/>
        <v>2024-2025</v>
      </c>
      <c r="D1907" t="s">
        <v>148</v>
      </c>
      <c r="E1907" t="s">
        <v>132</v>
      </c>
      <c r="F1907" t="str">
        <f t="shared" si="88"/>
        <v>New South Wales</v>
      </c>
      <c r="G1907" t="s">
        <v>10</v>
      </c>
      <c r="H1907">
        <v>2800</v>
      </c>
      <c r="I1907" t="s">
        <v>11</v>
      </c>
      <c r="J1907" t="s">
        <v>25</v>
      </c>
      <c r="K1907" t="s">
        <v>157</v>
      </c>
      <c r="L1907" t="s">
        <v>22</v>
      </c>
      <c r="M1907" s="5">
        <v>114.82000000000001</v>
      </c>
    </row>
    <row r="1908" spans="1:13" x14ac:dyDescent="0.2">
      <c r="A1908" s="2">
        <v>45429</v>
      </c>
      <c r="B1908" s="3">
        <f t="shared" si="89"/>
        <v>2024</v>
      </c>
      <c r="C1908" t="str">
        <f t="shared" si="87"/>
        <v>2023-2024</v>
      </c>
      <c r="D1908" t="s">
        <v>147</v>
      </c>
      <c r="E1908" t="s">
        <v>131</v>
      </c>
      <c r="F1908" t="str">
        <f t="shared" si="88"/>
        <v>Western Australia</v>
      </c>
      <c r="G1908" t="s">
        <v>48</v>
      </c>
      <c r="H1908">
        <v>6530</v>
      </c>
      <c r="I1908" t="s">
        <v>11</v>
      </c>
      <c r="J1908" t="s">
        <v>77</v>
      </c>
      <c r="K1908" t="s">
        <v>154</v>
      </c>
      <c r="L1908" t="s">
        <v>14</v>
      </c>
      <c r="M1908" s="5">
        <v>115.41</v>
      </c>
    </row>
    <row r="1909" spans="1:13" x14ac:dyDescent="0.2">
      <c r="A1909" s="2">
        <v>45073</v>
      </c>
      <c r="B1909" s="3">
        <f t="shared" si="89"/>
        <v>2023</v>
      </c>
      <c r="C1909" t="str">
        <f t="shared" si="87"/>
        <v>2022-2023</v>
      </c>
      <c r="D1909" t="s">
        <v>148</v>
      </c>
      <c r="E1909" t="s">
        <v>101</v>
      </c>
      <c r="F1909" t="str">
        <f t="shared" si="88"/>
        <v>Victoria</v>
      </c>
      <c r="G1909" t="s">
        <v>45</v>
      </c>
      <c r="H1909">
        <v>3131</v>
      </c>
      <c r="I1909" t="s">
        <v>11</v>
      </c>
      <c r="J1909" t="s">
        <v>63</v>
      </c>
      <c r="K1909" t="s">
        <v>153</v>
      </c>
      <c r="L1909" t="s">
        <v>16</v>
      </c>
      <c r="M1909" s="5">
        <v>115.62</v>
      </c>
    </row>
    <row r="1910" spans="1:13" x14ac:dyDescent="0.2">
      <c r="A1910" s="2">
        <v>45429</v>
      </c>
      <c r="B1910" s="3">
        <f t="shared" si="89"/>
        <v>2024</v>
      </c>
      <c r="C1910" t="str">
        <f t="shared" si="87"/>
        <v>2023-2024</v>
      </c>
      <c r="D1910" t="s">
        <v>147</v>
      </c>
      <c r="E1910" t="s">
        <v>85</v>
      </c>
      <c r="F1910" t="str">
        <f t="shared" si="88"/>
        <v>Queensland</v>
      </c>
      <c r="G1910" t="s">
        <v>35</v>
      </c>
      <c r="H1910">
        <v>4883</v>
      </c>
      <c r="I1910" t="s">
        <v>11</v>
      </c>
      <c r="J1910" t="s">
        <v>36</v>
      </c>
      <c r="K1910" t="s">
        <v>156</v>
      </c>
      <c r="L1910" t="s">
        <v>17</v>
      </c>
      <c r="M1910" s="5">
        <v>115.67</v>
      </c>
    </row>
    <row r="1911" spans="1:13" x14ac:dyDescent="0.2">
      <c r="A1911" s="2">
        <v>45459</v>
      </c>
      <c r="B1911" s="3">
        <f t="shared" si="89"/>
        <v>2024</v>
      </c>
      <c r="C1911" t="str">
        <f t="shared" si="87"/>
        <v>2023-2024</v>
      </c>
      <c r="D1911" t="s">
        <v>148</v>
      </c>
      <c r="E1911" t="s">
        <v>42</v>
      </c>
      <c r="F1911" t="str">
        <f t="shared" si="88"/>
        <v>Queensland</v>
      </c>
      <c r="G1911" t="s">
        <v>35</v>
      </c>
      <c r="H1911">
        <v>4053</v>
      </c>
      <c r="I1911" t="s">
        <v>11</v>
      </c>
      <c r="J1911" t="s">
        <v>43</v>
      </c>
      <c r="K1911" t="s">
        <v>150</v>
      </c>
      <c r="L1911" t="s">
        <v>18</v>
      </c>
      <c r="M1911" s="5">
        <v>115.7</v>
      </c>
    </row>
    <row r="1912" spans="1:13" x14ac:dyDescent="0.2">
      <c r="A1912" s="2">
        <v>45338</v>
      </c>
      <c r="B1912" s="3">
        <f t="shared" si="89"/>
        <v>2024</v>
      </c>
      <c r="C1912" t="str">
        <f t="shared" si="87"/>
        <v>2023-2024</v>
      </c>
      <c r="D1912" t="s">
        <v>147</v>
      </c>
      <c r="E1912" t="s">
        <v>67</v>
      </c>
      <c r="F1912" t="str">
        <f t="shared" si="88"/>
        <v>New South Wales</v>
      </c>
      <c r="G1912" t="s">
        <v>10</v>
      </c>
      <c r="H1912">
        <v>2478</v>
      </c>
      <c r="I1912" t="s">
        <v>11</v>
      </c>
      <c r="J1912" t="s">
        <v>68</v>
      </c>
      <c r="K1912" t="s">
        <v>155</v>
      </c>
      <c r="L1912" t="s">
        <v>20</v>
      </c>
      <c r="M1912" s="5">
        <v>115.71</v>
      </c>
    </row>
    <row r="1913" spans="1:13" x14ac:dyDescent="0.2">
      <c r="A1913" s="2">
        <v>45469</v>
      </c>
      <c r="B1913" s="3">
        <f t="shared" si="89"/>
        <v>2024</v>
      </c>
      <c r="C1913" t="str">
        <f t="shared" si="87"/>
        <v>2023-2024</v>
      </c>
      <c r="D1913" t="s">
        <v>147</v>
      </c>
      <c r="E1913" t="s">
        <v>108</v>
      </c>
      <c r="F1913" t="str">
        <f t="shared" si="88"/>
        <v>Victoria</v>
      </c>
      <c r="G1913" t="s">
        <v>45</v>
      </c>
      <c r="H1913">
        <v>3018</v>
      </c>
      <c r="I1913" t="s">
        <v>11</v>
      </c>
      <c r="J1913" t="s">
        <v>46</v>
      </c>
      <c r="K1913" t="s">
        <v>154</v>
      </c>
      <c r="L1913" t="s">
        <v>14</v>
      </c>
      <c r="M1913" s="5">
        <v>115.85</v>
      </c>
    </row>
    <row r="1914" spans="1:13" x14ac:dyDescent="0.2">
      <c r="A1914" s="2">
        <v>45276</v>
      </c>
      <c r="B1914" s="3">
        <f t="shared" si="89"/>
        <v>2024</v>
      </c>
      <c r="C1914" t="str">
        <f t="shared" si="87"/>
        <v>2023-2024</v>
      </c>
      <c r="D1914" t="s">
        <v>148</v>
      </c>
      <c r="E1914" t="s">
        <v>87</v>
      </c>
      <c r="F1914" t="str">
        <f t="shared" si="88"/>
        <v>New South Wales</v>
      </c>
      <c r="G1914" t="s">
        <v>10</v>
      </c>
      <c r="H1914">
        <v>2790</v>
      </c>
      <c r="I1914" t="s">
        <v>11</v>
      </c>
      <c r="J1914" t="s">
        <v>25</v>
      </c>
      <c r="K1914" t="s">
        <v>153</v>
      </c>
      <c r="L1914" t="s">
        <v>16</v>
      </c>
      <c r="M1914" s="5">
        <v>115.92</v>
      </c>
    </row>
    <row r="1915" spans="1:13" x14ac:dyDescent="0.2">
      <c r="A1915" s="2">
        <v>44974</v>
      </c>
      <c r="B1915" s="3">
        <f t="shared" si="89"/>
        <v>2023</v>
      </c>
      <c r="C1915" t="str">
        <f t="shared" si="87"/>
        <v>2022-2023</v>
      </c>
      <c r="D1915" t="s">
        <v>148</v>
      </c>
      <c r="E1915" t="s">
        <v>61</v>
      </c>
      <c r="F1915" t="str">
        <f t="shared" si="88"/>
        <v>New South Wales</v>
      </c>
      <c r="G1915" t="s">
        <v>10</v>
      </c>
      <c r="H1915">
        <v>2539</v>
      </c>
      <c r="I1915" t="s">
        <v>11</v>
      </c>
      <c r="J1915" t="s">
        <v>58</v>
      </c>
      <c r="K1915" t="s">
        <v>154</v>
      </c>
      <c r="L1915" t="s">
        <v>14</v>
      </c>
      <c r="M1915" s="5">
        <v>115.93</v>
      </c>
    </row>
    <row r="1916" spans="1:13" x14ac:dyDescent="0.2">
      <c r="A1916" s="2">
        <v>45062</v>
      </c>
      <c r="B1916" s="3">
        <f t="shared" si="89"/>
        <v>2023</v>
      </c>
      <c r="C1916" t="str">
        <f t="shared" si="87"/>
        <v>2022-2023</v>
      </c>
      <c r="D1916" t="s">
        <v>148</v>
      </c>
      <c r="E1916" t="s">
        <v>122</v>
      </c>
      <c r="F1916" t="str">
        <f t="shared" si="88"/>
        <v>New South Wales</v>
      </c>
      <c r="G1916" t="s">
        <v>10</v>
      </c>
      <c r="H1916">
        <v>2650</v>
      </c>
      <c r="I1916" t="s">
        <v>11</v>
      </c>
      <c r="J1916" t="s">
        <v>25</v>
      </c>
      <c r="K1916" t="s">
        <v>152</v>
      </c>
      <c r="L1916" t="s">
        <v>13</v>
      </c>
      <c r="M1916" s="5">
        <v>116.57</v>
      </c>
    </row>
    <row r="1917" spans="1:13" x14ac:dyDescent="0.2">
      <c r="A1917" s="2">
        <v>44933</v>
      </c>
      <c r="B1917" s="3">
        <f t="shared" si="89"/>
        <v>2023</v>
      </c>
      <c r="C1917" t="str">
        <f t="shared" si="87"/>
        <v>2022-2023</v>
      </c>
      <c r="D1917" t="s">
        <v>148</v>
      </c>
      <c r="E1917" t="s">
        <v>145</v>
      </c>
      <c r="F1917" t="str">
        <f t="shared" si="88"/>
        <v>New South Wales</v>
      </c>
      <c r="G1917" t="s">
        <v>10</v>
      </c>
      <c r="H1917">
        <v>2101</v>
      </c>
      <c r="I1917" t="s">
        <v>11</v>
      </c>
      <c r="J1917" t="s">
        <v>27</v>
      </c>
      <c r="K1917" t="s">
        <v>156</v>
      </c>
      <c r="L1917" t="s">
        <v>17</v>
      </c>
      <c r="M1917" s="5">
        <v>116.71000000000001</v>
      </c>
    </row>
    <row r="1918" spans="1:13" x14ac:dyDescent="0.2">
      <c r="A1918" s="2">
        <v>45241</v>
      </c>
      <c r="B1918" s="3">
        <f t="shared" si="89"/>
        <v>2024</v>
      </c>
      <c r="C1918" t="str">
        <f t="shared" si="87"/>
        <v>2023-2024</v>
      </c>
      <c r="D1918" t="s">
        <v>147</v>
      </c>
      <c r="E1918" t="s">
        <v>42</v>
      </c>
      <c r="F1918" t="str">
        <f t="shared" si="88"/>
        <v>Queensland</v>
      </c>
      <c r="G1918" t="s">
        <v>35</v>
      </c>
      <c r="H1918">
        <v>4053</v>
      </c>
      <c r="I1918" t="s">
        <v>11</v>
      </c>
      <c r="J1918" t="s">
        <v>43</v>
      </c>
      <c r="K1918" t="s">
        <v>149</v>
      </c>
      <c r="L1918" t="s">
        <v>15</v>
      </c>
      <c r="M1918" s="5">
        <v>116.71000000000001</v>
      </c>
    </row>
    <row r="1919" spans="1:13" x14ac:dyDescent="0.2">
      <c r="A1919" s="2">
        <v>45526</v>
      </c>
      <c r="B1919" s="3">
        <f t="shared" si="89"/>
        <v>2025</v>
      </c>
      <c r="C1919" t="str">
        <f t="shared" si="87"/>
        <v>2024-2025</v>
      </c>
      <c r="D1919" t="s">
        <v>147</v>
      </c>
      <c r="E1919" t="s">
        <v>75</v>
      </c>
      <c r="F1919" t="str">
        <f t="shared" si="88"/>
        <v>Victoria</v>
      </c>
      <c r="G1919" t="s">
        <v>45</v>
      </c>
      <c r="H1919">
        <v>3630</v>
      </c>
      <c r="I1919" t="s">
        <v>11</v>
      </c>
      <c r="J1919" t="s">
        <v>55</v>
      </c>
      <c r="K1919" t="s">
        <v>156</v>
      </c>
      <c r="L1919" t="s">
        <v>17</v>
      </c>
      <c r="M1919" s="5">
        <v>116.8</v>
      </c>
    </row>
    <row r="1920" spans="1:13" x14ac:dyDescent="0.2">
      <c r="A1920" s="2">
        <v>45317</v>
      </c>
      <c r="B1920" s="3">
        <f t="shared" si="89"/>
        <v>2024</v>
      </c>
      <c r="C1920" t="str">
        <f t="shared" si="87"/>
        <v>2023-2024</v>
      </c>
      <c r="D1920" t="s">
        <v>147</v>
      </c>
      <c r="E1920" t="s">
        <v>126</v>
      </c>
      <c r="F1920" t="str">
        <f t="shared" si="88"/>
        <v>Queensland</v>
      </c>
      <c r="G1920" t="s">
        <v>35</v>
      </c>
      <c r="H1920">
        <v>4551</v>
      </c>
      <c r="I1920" t="s">
        <v>11</v>
      </c>
      <c r="J1920" t="s">
        <v>120</v>
      </c>
      <c r="K1920" t="s">
        <v>151</v>
      </c>
      <c r="L1920" t="s">
        <v>21</v>
      </c>
      <c r="M1920" s="5">
        <v>116.86</v>
      </c>
    </row>
    <row r="1921" spans="1:13" x14ac:dyDescent="0.2">
      <c r="A1921" s="2">
        <v>45488</v>
      </c>
      <c r="B1921" s="3">
        <f t="shared" si="89"/>
        <v>2025</v>
      </c>
      <c r="C1921" t="str">
        <f t="shared" si="87"/>
        <v>2024-2025</v>
      </c>
      <c r="D1921" t="s">
        <v>147</v>
      </c>
      <c r="E1921" t="s">
        <v>135</v>
      </c>
      <c r="F1921" t="str">
        <f t="shared" si="88"/>
        <v>Victoria</v>
      </c>
      <c r="G1921" t="s">
        <v>45</v>
      </c>
      <c r="H1921">
        <v>3550</v>
      </c>
      <c r="I1921" t="s">
        <v>11</v>
      </c>
      <c r="J1921" t="s">
        <v>60</v>
      </c>
      <c r="K1921" t="s">
        <v>153</v>
      </c>
      <c r="L1921" t="s">
        <v>16</v>
      </c>
      <c r="M1921" s="5">
        <v>116.91</v>
      </c>
    </row>
    <row r="1922" spans="1:13" x14ac:dyDescent="0.2">
      <c r="A1922" s="2">
        <v>45216</v>
      </c>
      <c r="B1922" s="3">
        <f t="shared" si="89"/>
        <v>2024</v>
      </c>
      <c r="C1922" t="str">
        <f t="shared" ref="C1922:C1985" si="90">IF(MONTH(A1922) &gt;= 7, YEAR(A1922) &amp; "-" &amp; YEAR(A1922) + 1, YEAR(A1922) - 1 &amp; "-" &amp; YEAR(A1922))</f>
        <v>2023-2024</v>
      </c>
      <c r="D1922" t="s">
        <v>148</v>
      </c>
      <c r="E1922" t="s">
        <v>125</v>
      </c>
      <c r="F1922" t="str">
        <f t="shared" ref="F1922:F1985" si="91">IF(G1922="WA","Western Australia",
IF(G1922="NSW","New South Wales",
IF(G1922="QLD","Queensland",
IF(G1922="VIC","Victoria",
IF(G1922="TAS","Tasmania",
IF(G1922="SA","South Australia",
IF(G1922="NT","Northern Territory",
IF(G1922="ACT","Australian Capital Territory",G1922))))))))</f>
        <v>Victoria</v>
      </c>
      <c r="G1922" t="s">
        <v>45</v>
      </c>
      <c r="H1922">
        <v>3400</v>
      </c>
      <c r="I1922" t="s">
        <v>11</v>
      </c>
      <c r="J1922" t="s">
        <v>60</v>
      </c>
      <c r="K1922" t="s">
        <v>150</v>
      </c>
      <c r="L1922" t="s">
        <v>18</v>
      </c>
      <c r="M1922" s="5">
        <v>116.91</v>
      </c>
    </row>
    <row r="1923" spans="1:13" x14ac:dyDescent="0.2">
      <c r="A1923" s="2">
        <v>45105</v>
      </c>
      <c r="B1923" s="3">
        <f t="shared" ref="B1923:B1986" si="92">IF(MONTH(A1923)&gt;=7,YEAR(A1923)+1,YEAR(A1923))</f>
        <v>2023</v>
      </c>
      <c r="C1923" t="str">
        <f t="shared" si="90"/>
        <v>2022-2023</v>
      </c>
      <c r="D1923" t="s">
        <v>147</v>
      </c>
      <c r="E1923" t="s">
        <v>136</v>
      </c>
      <c r="F1923" t="str">
        <f t="shared" si="91"/>
        <v>Victoria</v>
      </c>
      <c r="G1923" t="s">
        <v>45</v>
      </c>
      <c r="H1923">
        <v>3175</v>
      </c>
      <c r="I1923" t="s">
        <v>11</v>
      </c>
      <c r="J1923" t="s">
        <v>63</v>
      </c>
      <c r="K1923" t="s">
        <v>151</v>
      </c>
      <c r="L1923" t="s">
        <v>21</v>
      </c>
      <c r="M1923" s="5">
        <v>117.41</v>
      </c>
    </row>
    <row r="1924" spans="1:13" x14ac:dyDescent="0.2">
      <c r="A1924" s="2">
        <v>45109</v>
      </c>
      <c r="B1924" s="3">
        <f t="shared" si="92"/>
        <v>2024</v>
      </c>
      <c r="C1924" t="str">
        <f t="shared" si="90"/>
        <v>2023-2024</v>
      </c>
      <c r="D1924" t="s">
        <v>147</v>
      </c>
      <c r="E1924" t="s">
        <v>59</v>
      </c>
      <c r="F1924" t="str">
        <f t="shared" si="91"/>
        <v>Victoria</v>
      </c>
      <c r="G1924" t="s">
        <v>45</v>
      </c>
      <c r="H1924">
        <v>3280</v>
      </c>
      <c r="I1924" t="s">
        <v>11</v>
      </c>
      <c r="J1924" t="s">
        <v>60</v>
      </c>
      <c r="K1924" t="s">
        <v>154</v>
      </c>
      <c r="L1924" t="s">
        <v>14</v>
      </c>
      <c r="M1924" s="5">
        <v>117.44</v>
      </c>
    </row>
    <row r="1925" spans="1:13" x14ac:dyDescent="0.2">
      <c r="A1925" s="2">
        <v>45226</v>
      </c>
      <c r="B1925" s="3">
        <f t="shared" si="92"/>
        <v>2024</v>
      </c>
      <c r="C1925" t="str">
        <f t="shared" si="90"/>
        <v>2023-2024</v>
      </c>
      <c r="D1925" t="s">
        <v>147</v>
      </c>
      <c r="E1925" t="s">
        <v>44</v>
      </c>
      <c r="F1925" t="str">
        <f t="shared" si="91"/>
        <v>Victoria</v>
      </c>
      <c r="G1925" t="s">
        <v>45</v>
      </c>
      <c r="H1925">
        <v>3066</v>
      </c>
      <c r="I1925" t="s">
        <v>11</v>
      </c>
      <c r="J1925" t="s">
        <v>46</v>
      </c>
      <c r="K1925" t="s">
        <v>150</v>
      </c>
      <c r="L1925" t="s">
        <v>18</v>
      </c>
      <c r="M1925" s="5">
        <v>117.63</v>
      </c>
    </row>
    <row r="1926" spans="1:13" x14ac:dyDescent="0.2">
      <c r="A1926" s="2">
        <v>45089</v>
      </c>
      <c r="B1926" s="3">
        <f t="shared" si="92"/>
        <v>2023</v>
      </c>
      <c r="C1926" t="str">
        <f t="shared" si="90"/>
        <v>2022-2023</v>
      </c>
      <c r="D1926" t="s">
        <v>147</v>
      </c>
      <c r="E1926" t="s">
        <v>78</v>
      </c>
      <c r="F1926" t="str">
        <f t="shared" si="91"/>
        <v>New South Wales</v>
      </c>
      <c r="G1926" t="s">
        <v>10</v>
      </c>
      <c r="H1926">
        <v>2350</v>
      </c>
      <c r="I1926" t="s">
        <v>11</v>
      </c>
      <c r="J1926" t="s">
        <v>68</v>
      </c>
      <c r="K1926" t="s">
        <v>154</v>
      </c>
      <c r="L1926" t="s">
        <v>14</v>
      </c>
      <c r="M1926" s="5">
        <v>117.72</v>
      </c>
    </row>
    <row r="1927" spans="1:13" x14ac:dyDescent="0.2">
      <c r="A1927" s="2">
        <v>45520</v>
      </c>
      <c r="B1927" s="3">
        <f t="shared" si="92"/>
        <v>2025</v>
      </c>
      <c r="C1927" t="str">
        <f t="shared" si="90"/>
        <v>2024-2025</v>
      </c>
      <c r="D1927" t="s">
        <v>147</v>
      </c>
      <c r="E1927" t="s">
        <v>115</v>
      </c>
      <c r="F1927" t="str">
        <f t="shared" si="91"/>
        <v>Western Australia</v>
      </c>
      <c r="G1927" t="s">
        <v>48</v>
      </c>
      <c r="H1927">
        <v>6280</v>
      </c>
      <c r="I1927" t="s">
        <v>11</v>
      </c>
      <c r="J1927" t="s">
        <v>94</v>
      </c>
      <c r="K1927" t="s">
        <v>154</v>
      </c>
      <c r="L1927" t="s">
        <v>14</v>
      </c>
      <c r="M1927" s="5">
        <v>117.99</v>
      </c>
    </row>
    <row r="1928" spans="1:13" x14ac:dyDescent="0.2">
      <c r="A1928" s="2">
        <v>45056</v>
      </c>
      <c r="B1928" s="3">
        <f t="shared" si="92"/>
        <v>2023</v>
      </c>
      <c r="C1928" t="str">
        <f t="shared" si="90"/>
        <v>2022-2023</v>
      </c>
      <c r="D1928" t="s">
        <v>147</v>
      </c>
      <c r="E1928" t="s">
        <v>54</v>
      </c>
      <c r="F1928" t="str">
        <f t="shared" si="91"/>
        <v>Victoria</v>
      </c>
      <c r="G1928" t="s">
        <v>45</v>
      </c>
      <c r="H1928">
        <v>3977</v>
      </c>
      <c r="I1928" t="s">
        <v>11</v>
      </c>
      <c r="J1928" t="s">
        <v>55</v>
      </c>
      <c r="K1928" t="s">
        <v>154</v>
      </c>
      <c r="L1928" t="s">
        <v>14</v>
      </c>
      <c r="M1928" s="5">
        <v>118.5</v>
      </c>
    </row>
    <row r="1929" spans="1:13" x14ac:dyDescent="0.2">
      <c r="A1929" s="2">
        <v>45052</v>
      </c>
      <c r="B1929" s="3">
        <f t="shared" si="92"/>
        <v>2023</v>
      </c>
      <c r="C1929" t="str">
        <f t="shared" si="90"/>
        <v>2022-2023</v>
      </c>
      <c r="D1929" t="s">
        <v>147</v>
      </c>
      <c r="E1929" t="s">
        <v>113</v>
      </c>
      <c r="F1929" t="str">
        <f t="shared" si="91"/>
        <v>Queensland</v>
      </c>
      <c r="G1929" t="s">
        <v>35</v>
      </c>
      <c r="H1929">
        <v>4215</v>
      </c>
      <c r="I1929" t="s">
        <v>11</v>
      </c>
      <c r="J1929" t="s">
        <v>104</v>
      </c>
      <c r="K1929" t="s">
        <v>149</v>
      </c>
      <c r="L1929" t="s">
        <v>15</v>
      </c>
      <c r="M1929" s="5">
        <v>118.5</v>
      </c>
    </row>
    <row r="1930" spans="1:13" x14ac:dyDescent="0.2">
      <c r="A1930" s="2">
        <v>45585</v>
      </c>
      <c r="B1930" s="3">
        <f t="shared" si="92"/>
        <v>2025</v>
      </c>
      <c r="C1930" t="str">
        <f t="shared" si="90"/>
        <v>2024-2025</v>
      </c>
      <c r="D1930" t="s">
        <v>148</v>
      </c>
      <c r="E1930" t="s">
        <v>140</v>
      </c>
      <c r="F1930" t="str">
        <f t="shared" si="91"/>
        <v>Tasmania</v>
      </c>
      <c r="G1930" t="s">
        <v>70</v>
      </c>
      <c r="H1930">
        <v>7320</v>
      </c>
      <c r="I1930" t="s">
        <v>11</v>
      </c>
      <c r="J1930" t="s">
        <v>71</v>
      </c>
      <c r="K1930" t="s">
        <v>156</v>
      </c>
      <c r="L1930" t="s">
        <v>17</v>
      </c>
      <c r="M1930" s="5">
        <v>118.75</v>
      </c>
    </row>
    <row r="1931" spans="1:13" x14ac:dyDescent="0.2">
      <c r="A1931" s="2">
        <v>44941</v>
      </c>
      <c r="B1931" s="3">
        <f t="shared" si="92"/>
        <v>2023</v>
      </c>
      <c r="C1931" t="str">
        <f t="shared" si="90"/>
        <v>2022-2023</v>
      </c>
      <c r="D1931" t="s">
        <v>148</v>
      </c>
      <c r="E1931" t="s">
        <v>47</v>
      </c>
      <c r="F1931" t="str">
        <f t="shared" si="91"/>
        <v>Western Australia</v>
      </c>
      <c r="G1931" t="s">
        <v>48</v>
      </c>
      <c r="H1931">
        <v>6030</v>
      </c>
      <c r="I1931" t="s">
        <v>11</v>
      </c>
      <c r="J1931" t="s">
        <v>49</v>
      </c>
      <c r="K1931" t="s">
        <v>151</v>
      </c>
      <c r="L1931" t="s">
        <v>21</v>
      </c>
      <c r="M1931" s="5">
        <v>118.8</v>
      </c>
    </row>
    <row r="1932" spans="1:13" x14ac:dyDescent="0.2">
      <c r="A1932" s="2">
        <v>45163</v>
      </c>
      <c r="B1932" s="3">
        <f t="shared" si="92"/>
        <v>2024</v>
      </c>
      <c r="C1932" t="str">
        <f t="shared" si="90"/>
        <v>2023-2024</v>
      </c>
      <c r="D1932" t="s">
        <v>147</v>
      </c>
      <c r="E1932" t="s">
        <v>37</v>
      </c>
      <c r="F1932" t="str">
        <f t="shared" si="91"/>
        <v>South Australia</v>
      </c>
      <c r="G1932" t="s">
        <v>32</v>
      </c>
      <c r="H1932">
        <v>5607</v>
      </c>
      <c r="I1932" t="s">
        <v>11</v>
      </c>
      <c r="J1932" t="s">
        <v>38</v>
      </c>
      <c r="K1932" t="s">
        <v>154</v>
      </c>
      <c r="L1932" t="s">
        <v>14</v>
      </c>
      <c r="M1932" s="5">
        <v>118.82</v>
      </c>
    </row>
    <row r="1933" spans="1:13" x14ac:dyDescent="0.2">
      <c r="A1933" s="2">
        <v>45186</v>
      </c>
      <c r="B1933" s="3">
        <f t="shared" si="92"/>
        <v>2024</v>
      </c>
      <c r="C1933" t="str">
        <f t="shared" si="90"/>
        <v>2023-2024</v>
      </c>
      <c r="D1933" t="s">
        <v>148</v>
      </c>
      <c r="E1933" t="s">
        <v>69</v>
      </c>
      <c r="F1933" t="str">
        <f t="shared" si="91"/>
        <v>Tasmania</v>
      </c>
      <c r="G1933" t="s">
        <v>70</v>
      </c>
      <c r="H1933">
        <v>7018</v>
      </c>
      <c r="I1933" t="s">
        <v>11</v>
      </c>
      <c r="J1933" t="s">
        <v>71</v>
      </c>
      <c r="K1933" t="s">
        <v>156</v>
      </c>
      <c r="L1933" t="s">
        <v>17</v>
      </c>
      <c r="M1933" s="5">
        <v>119.19</v>
      </c>
    </row>
    <row r="1934" spans="1:13" x14ac:dyDescent="0.2">
      <c r="A1934" s="2">
        <v>45556</v>
      </c>
      <c r="B1934" s="3">
        <f t="shared" si="92"/>
        <v>2025</v>
      </c>
      <c r="C1934" t="str">
        <f t="shared" si="90"/>
        <v>2024-2025</v>
      </c>
      <c r="D1934" t="s">
        <v>148</v>
      </c>
      <c r="E1934" t="s">
        <v>142</v>
      </c>
      <c r="F1934" t="str">
        <f t="shared" si="91"/>
        <v>Australian Capital Territory</v>
      </c>
      <c r="G1934" t="s">
        <v>80</v>
      </c>
      <c r="H1934">
        <v>2609</v>
      </c>
      <c r="I1934" t="s">
        <v>11</v>
      </c>
      <c r="J1934" t="s">
        <v>58</v>
      </c>
      <c r="K1934" t="s">
        <v>155</v>
      </c>
      <c r="L1934" t="s">
        <v>20</v>
      </c>
      <c r="M1934" s="5">
        <v>119.22</v>
      </c>
    </row>
    <row r="1935" spans="1:13" x14ac:dyDescent="0.2">
      <c r="A1935" s="2">
        <v>44941</v>
      </c>
      <c r="B1935" s="3">
        <f t="shared" si="92"/>
        <v>2023</v>
      </c>
      <c r="C1935" t="str">
        <f t="shared" si="90"/>
        <v>2022-2023</v>
      </c>
      <c r="D1935" t="s">
        <v>147</v>
      </c>
      <c r="E1935" t="s">
        <v>131</v>
      </c>
      <c r="F1935" t="str">
        <f t="shared" si="91"/>
        <v>Western Australia</v>
      </c>
      <c r="G1935" t="s">
        <v>48</v>
      </c>
      <c r="H1935">
        <v>6530</v>
      </c>
      <c r="I1935" t="s">
        <v>11</v>
      </c>
      <c r="J1935" t="s">
        <v>77</v>
      </c>
      <c r="K1935" t="s">
        <v>151</v>
      </c>
      <c r="L1935" t="s">
        <v>21</v>
      </c>
      <c r="M1935" s="5">
        <v>119.36</v>
      </c>
    </row>
    <row r="1936" spans="1:13" x14ac:dyDescent="0.2">
      <c r="A1936" s="2">
        <v>45132</v>
      </c>
      <c r="B1936" s="3">
        <f t="shared" si="92"/>
        <v>2024</v>
      </c>
      <c r="C1936" t="str">
        <f t="shared" si="90"/>
        <v>2023-2024</v>
      </c>
      <c r="D1936" t="s">
        <v>147</v>
      </c>
      <c r="E1936" t="s">
        <v>59</v>
      </c>
      <c r="F1936" t="str">
        <f t="shared" si="91"/>
        <v>Victoria</v>
      </c>
      <c r="G1936" t="s">
        <v>45</v>
      </c>
      <c r="H1936">
        <v>3280</v>
      </c>
      <c r="I1936" t="s">
        <v>11</v>
      </c>
      <c r="J1936" t="s">
        <v>60</v>
      </c>
      <c r="K1936" t="s">
        <v>19</v>
      </c>
      <c r="L1936" t="s">
        <v>23</v>
      </c>
      <c r="M1936" s="5">
        <v>119.41</v>
      </c>
    </row>
    <row r="1937" spans="1:13" x14ac:dyDescent="0.2">
      <c r="A1937" s="2">
        <v>45442</v>
      </c>
      <c r="B1937" s="3">
        <f t="shared" si="92"/>
        <v>2024</v>
      </c>
      <c r="C1937" t="str">
        <f t="shared" si="90"/>
        <v>2023-2024</v>
      </c>
      <c r="D1937" t="s">
        <v>148</v>
      </c>
      <c r="E1937" t="s">
        <v>145</v>
      </c>
      <c r="F1937" t="str">
        <f t="shared" si="91"/>
        <v>New South Wales</v>
      </c>
      <c r="G1937" t="s">
        <v>10</v>
      </c>
      <c r="H1937">
        <v>2101</v>
      </c>
      <c r="I1937" t="s">
        <v>11</v>
      </c>
      <c r="J1937" t="s">
        <v>27</v>
      </c>
      <c r="K1937" t="s">
        <v>150</v>
      </c>
      <c r="L1937" t="s">
        <v>18</v>
      </c>
      <c r="M1937" s="5">
        <v>119.7</v>
      </c>
    </row>
    <row r="1938" spans="1:13" x14ac:dyDescent="0.2">
      <c r="A1938" s="2">
        <v>45624</v>
      </c>
      <c r="B1938" s="3">
        <f t="shared" si="92"/>
        <v>2025</v>
      </c>
      <c r="C1938" t="str">
        <f t="shared" si="90"/>
        <v>2024-2025</v>
      </c>
      <c r="D1938" t="s">
        <v>148</v>
      </c>
      <c r="E1938" t="s">
        <v>59</v>
      </c>
      <c r="F1938" t="str">
        <f t="shared" si="91"/>
        <v>Victoria</v>
      </c>
      <c r="G1938" t="s">
        <v>45</v>
      </c>
      <c r="H1938">
        <v>3280</v>
      </c>
      <c r="I1938" t="s">
        <v>11</v>
      </c>
      <c r="J1938" t="s">
        <v>60</v>
      </c>
      <c r="K1938" t="s">
        <v>149</v>
      </c>
      <c r="L1938" t="s">
        <v>15</v>
      </c>
      <c r="M1938" s="5">
        <v>119.76</v>
      </c>
    </row>
    <row r="1939" spans="1:13" x14ac:dyDescent="0.2">
      <c r="A1939" s="2">
        <v>45065</v>
      </c>
      <c r="B1939" s="3">
        <f t="shared" si="92"/>
        <v>2023</v>
      </c>
      <c r="C1939" t="str">
        <f t="shared" si="90"/>
        <v>2022-2023</v>
      </c>
      <c r="D1939" t="s">
        <v>148</v>
      </c>
      <c r="E1939" t="s">
        <v>99</v>
      </c>
      <c r="F1939" t="str">
        <f t="shared" si="91"/>
        <v>Victoria</v>
      </c>
      <c r="G1939" t="s">
        <v>45</v>
      </c>
      <c r="H1939">
        <v>3148</v>
      </c>
      <c r="I1939" t="s">
        <v>11</v>
      </c>
      <c r="J1939" t="s">
        <v>63</v>
      </c>
      <c r="K1939" t="s">
        <v>149</v>
      </c>
      <c r="L1939" t="s">
        <v>15</v>
      </c>
      <c r="M1939" s="5">
        <v>119.8</v>
      </c>
    </row>
    <row r="1940" spans="1:13" x14ac:dyDescent="0.2">
      <c r="A1940" s="2">
        <v>45212</v>
      </c>
      <c r="B1940" s="3">
        <f t="shared" si="92"/>
        <v>2024</v>
      </c>
      <c r="C1940" t="str">
        <f t="shared" si="90"/>
        <v>2023-2024</v>
      </c>
      <c r="D1940" t="s">
        <v>148</v>
      </c>
      <c r="E1940" t="s">
        <v>106</v>
      </c>
      <c r="F1940" t="str">
        <f t="shared" si="91"/>
        <v>Victoria</v>
      </c>
      <c r="G1940" t="s">
        <v>45</v>
      </c>
      <c r="H1940">
        <v>3915</v>
      </c>
      <c r="I1940" t="s">
        <v>11</v>
      </c>
      <c r="J1940" t="s">
        <v>55</v>
      </c>
      <c r="K1940" t="s">
        <v>149</v>
      </c>
      <c r="L1940" t="s">
        <v>15</v>
      </c>
      <c r="M1940" s="5">
        <v>119.8</v>
      </c>
    </row>
    <row r="1941" spans="1:13" x14ac:dyDescent="0.2">
      <c r="A1941" s="2">
        <v>45266</v>
      </c>
      <c r="B1941" s="3">
        <f t="shared" si="92"/>
        <v>2024</v>
      </c>
      <c r="C1941" t="str">
        <f t="shared" si="90"/>
        <v>2023-2024</v>
      </c>
      <c r="D1941" t="s">
        <v>148</v>
      </c>
      <c r="E1941" t="s">
        <v>59</v>
      </c>
      <c r="F1941" t="str">
        <f t="shared" si="91"/>
        <v>Victoria</v>
      </c>
      <c r="G1941" t="s">
        <v>45</v>
      </c>
      <c r="H1941">
        <v>3280</v>
      </c>
      <c r="I1941" t="s">
        <v>11</v>
      </c>
      <c r="J1941" t="s">
        <v>60</v>
      </c>
      <c r="K1941" t="s">
        <v>153</v>
      </c>
      <c r="L1941" t="s">
        <v>16</v>
      </c>
      <c r="M1941" s="5">
        <v>119.80000000000001</v>
      </c>
    </row>
    <row r="1942" spans="1:13" x14ac:dyDescent="0.2">
      <c r="A1942" s="2">
        <v>45523</v>
      </c>
      <c r="B1942" s="3">
        <f t="shared" si="92"/>
        <v>2025</v>
      </c>
      <c r="C1942" t="str">
        <f t="shared" si="90"/>
        <v>2024-2025</v>
      </c>
      <c r="D1942" t="s">
        <v>148</v>
      </c>
      <c r="E1942" t="s">
        <v>95</v>
      </c>
      <c r="F1942" t="str">
        <f t="shared" si="91"/>
        <v>Victoria</v>
      </c>
      <c r="G1942" t="s">
        <v>45</v>
      </c>
      <c r="H1942">
        <v>3931</v>
      </c>
      <c r="I1942" t="s">
        <v>11</v>
      </c>
      <c r="J1942" t="s">
        <v>55</v>
      </c>
      <c r="K1942" t="s">
        <v>153</v>
      </c>
      <c r="L1942" t="s">
        <v>16</v>
      </c>
      <c r="M1942" s="5">
        <v>119.88</v>
      </c>
    </row>
    <row r="1943" spans="1:13" x14ac:dyDescent="0.2">
      <c r="A1943" s="2">
        <v>45352</v>
      </c>
      <c r="B1943" s="3">
        <f t="shared" si="92"/>
        <v>2024</v>
      </c>
      <c r="C1943" t="str">
        <f t="shared" si="90"/>
        <v>2023-2024</v>
      </c>
      <c r="D1943" t="s">
        <v>147</v>
      </c>
      <c r="E1943" t="s">
        <v>72</v>
      </c>
      <c r="F1943" t="str">
        <f t="shared" si="91"/>
        <v>Western Australia</v>
      </c>
      <c r="G1943" t="s">
        <v>48</v>
      </c>
      <c r="H1943">
        <v>6010</v>
      </c>
      <c r="I1943" t="s">
        <v>11</v>
      </c>
      <c r="J1943" t="s">
        <v>49</v>
      </c>
      <c r="K1943" t="s">
        <v>154</v>
      </c>
      <c r="L1943" t="s">
        <v>14</v>
      </c>
      <c r="M1943" s="5">
        <v>119.91000000000001</v>
      </c>
    </row>
    <row r="1944" spans="1:13" x14ac:dyDescent="0.2">
      <c r="A1944" s="2">
        <v>45316</v>
      </c>
      <c r="B1944" s="3">
        <f t="shared" si="92"/>
        <v>2024</v>
      </c>
      <c r="C1944" t="str">
        <f t="shared" si="90"/>
        <v>2023-2024</v>
      </c>
      <c r="D1944" t="s">
        <v>147</v>
      </c>
      <c r="E1944" t="s">
        <v>39</v>
      </c>
      <c r="F1944" t="str">
        <f t="shared" si="91"/>
        <v>South Australia</v>
      </c>
      <c r="G1944" t="s">
        <v>32</v>
      </c>
      <c r="H1944">
        <v>5343</v>
      </c>
      <c r="I1944" t="s">
        <v>11</v>
      </c>
      <c r="J1944" t="s">
        <v>38</v>
      </c>
      <c r="K1944" t="s">
        <v>154</v>
      </c>
      <c r="L1944" t="s">
        <v>14</v>
      </c>
      <c r="M1944" s="5">
        <v>119.92</v>
      </c>
    </row>
    <row r="1945" spans="1:13" x14ac:dyDescent="0.2">
      <c r="A1945" s="2">
        <v>45052</v>
      </c>
      <c r="B1945" s="3">
        <f t="shared" si="92"/>
        <v>2023</v>
      </c>
      <c r="C1945" t="str">
        <f t="shared" si="90"/>
        <v>2022-2023</v>
      </c>
      <c r="D1945" t="s">
        <v>147</v>
      </c>
      <c r="E1945" t="s">
        <v>128</v>
      </c>
      <c r="F1945" t="str">
        <f t="shared" si="91"/>
        <v>Western Australia</v>
      </c>
      <c r="G1945" t="s">
        <v>48</v>
      </c>
      <c r="H1945">
        <v>6027</v>
      </c>
      <c r="I1945" t="s">
        <v>11</v>
      </c>
      <c r="J1945" t="s">
        <v>49</v>
      </c>
      <c r="K1945" t="s">
        <v>154</v>
      </c>
      <c r="L1945" t="s">
        <v>14</v>
      </c>
      <c r="M1945" s="5">
        <v>119.92</v>
      </c>
    </row>
    <row r="1946" spans="1:13" x14ac:dyDescent="0.2">
      <c r="A1946" s="2">
        <v>45554</v>
      </c>
      <c r="B1946" s="3">
        <f t="shared" si="92"/>
        <v>2025</v>
      </c>
      <c r="C1946" t="str">
        <f t="shared" si="90"/>
        <v>2024-2025</v>
      </c>
      <c r="D1946" t="s">
        <v>147</v>
      </c>
      <c r="E1946" t="s">
        <v>108</v>
      </c>
      <c r="F1946" t="str">
        <f t="shared" si="91"/>
        <v>Victoria</v>
      </c>
      <c r="G1946" t="s">
        <v>45</v>
      </c>
      <c r="H1946">
        <v>3018</v>
      </c>
      <c r="I1946" t="s">
        <v>11</v>
      </c>
      <c r="J1946" t="s">
        <v>46</v>
      </c>
      <c r="K1946" t="s">
        <v>151</v>
      </c>
      <c r="L1946" t="s">
        <v>21</v>
      </c>
      <c r="M1946" s="5">
        <v>119.96</v>
      </c>
    </row>
    <row r="1947" spans="1:13" x14ac:dyDescent="0.2">
      <c r="A1947" s="2">
        <v>45389</v>
      </c>
      <c r="B1947" s="3">
        <f t="shared" si="92"/>
        <v>2024</v>
      </c>
      <c r="C1947" t="str">
        <f t="shared" si="90"/>
        <v>2023-2024</v>
      </c>
      <c r="D1947" t="s">
        <v>147</v>
      </c>
      <c r="E1947" t="s">
        <v>40</v>
      </c>
      <c r="F1947" t="str">
        <f t="shared" si="91"/>
        <v>New South Wales</v>
      </c>
      <c r="G1947" t="s">
        <v>10</v>
      </c>
      <c r="H1947">
        <v>2116</v>
      </c>
      <c r="I1947" t="s">
        <v>11</v>
      </c>
      <c r="J1947" t="s">
        <v>27</v>
      </c>
      <c r="K1947" t="s">
        <v>151</v>
      </c>
      <c r="L1947" t="s">
        <v>21</v>
      </c>
      <c r="M1947" s="5">
        <v>119.96</v>
      </c>
    </row>
    <row r="1948" spans="1:13" x14ac:dyDescent="0.2">
      <c r="A1948" s="2">
        <v>45412</v>
      </c>
      <c r="B1948" s="3">
        <f t="shared" si="92"/>
        <v>2024</v>
      </c>
      <c r="C1948" t="str">
        <f t="shared" si="90"/>
        <v>2023-2024</v>
      </c>
      <c r="D1948" t="s">
        <v>147</v>
      </c>
      <c r="E1948" t="s">
        <v>40</v>
      </c>
      <c r="F1948" t="str">
        <f t="shared" si="91"/>
        <v>New South Wales</v>
      </c>
      <c r="G1948" t="s">
        <v>10</v>
      </c>
      <c r="H1948">
        <v>2116</v>
      </c>
      <c r="I1948" t="s">
        <v>11</v>
      </c>
      <c r="J1948" t="s">
        <v>27</v>
      </c>
      <c r="K1948" t="s">
        <v>154</v>
      </c>
      <c r="L1948" t="s">
        <v>14</v>
      </c>
      <c r="M1948" s="5">
        <v>120.13</v>
      </c>
    </row>
    <row r="1949" spans="1:13" x14ac:dyDescent="0.2">
      <c r="A1949" s="2">
        <v>45045</v>
      </c>
      <c r="B1949" s="3">
        <f t="shared" si="92"/>
        <v>2023</v>
      </c>
      <c r="C1949" t="str">
        <f t="shared" si="90"/>
        <v>2022-2023</v>
      </c>
      <c r="D1949" t="s">
        <v>147</v>
      </c>
      <c r="E1949" t="s">
        <v>44</v>
      </c>
      <c r="F1949" t="str">
        <f t="shared" si="91"/>
        <v>Victoria</v>
      </c>
      <c r="G1949" t="s">
        <v>45</v>
      </c>
      <c r="H1949">
        <v>3066</v>
      </c>
      <c r="I1949" t="s">
        <v>11</v>
      </c>
      <c r="J1949" t="s">
        <v>46</v>
      </c>
      <c r="K1949" t="s">
        <v>149</v>
      </c>
      <c r="L1949" t="s">
        <v>15</v>
      </c>
      <c r="M1949" s="5">
        <v>120.49000000000001</v>
      </c>
    </row>
    <row r="1950" spans="1:13" x14ac:dyDescent="0.2">
      <c r="A1950" s="2">
        <v>45121</v>
      </c>
      <c r="B1950" s="3">
        <f t="shared" si="92"/>
        <v>2024</v>
      </c>
      <c r="C1950" t="str">
        <f t="shared" si="90"/>
        <v>2023-2024</v>
      </c>
      <c r="D1950" t="s">
        <v>148</v>
      </c>
      <c r="E1950" t="s">
        <v>117</v>
      </c>
      <c r="F1950" t="str">
        <f t="shared" si="91"/>
        <v>Queensland</v>
      </c>
      <c r="G1950" t="s">
        <v>35</v>
      </c>
      <c r="H1950">
        <v>4119</v>
      </c>
      <c r="I1950" t="s">
        <v>11</v>
      </c>
      <c r="J1950" t="s">
        <v>43</v>
      </c>
      <c r="K1950" t="s">
        <v>19</v>
      </c>
      <c r="L1950" t="s">
        <v>23</v>
      </c>
      <c r="M1950" s="5">
        <v>120.55999999999999</v>
      </c>
    </row>
    <row r="1951" spans="1:13" x14ac:dyDescent="0.2">
      <c r="A1951" s="2">
        <v>44957</v>
      </c>
      <c r="B1951" s="3">
        <f t="shared" si="92"/>
        <v>2023</v>
      </c>
      <c r="C1951" t="str">
        <f t="shared" si="90"/>
        <v>2022-2023</v>
      </c>
      <c r="D1951" t="s">
        <v>147</v>
      </c>
      <c r="E1951" t="s">
        <v>62</v>
      </c>
      <c r="F1951" t="str">
        <f t="shared" si="91"/>
        <v>Victoria</v>
      </c>
      <c r="G1951" t="s">
        <v>45</v>
      </c>
      <c r="H1951">
        <v>3134</v>
      </c>
      <c r="I1951" t="s">
        <v>11</v>
      </c>
      <c r="J1951" t="s">
        <v>63</v>
      </c>
      <c r="K1951" t="s">
        <v>152</v>
      </c>
      <c r="L1951" t="s">
        <v>13</v>
      </c>
      <c r="M1951" s="5">
        <v>120.78</v>
      </c>
    </row>
    <row r="1952" spans="1:13" x14ac:dyDescent="0.2">
      <c r="A1952" s="2">
        <v>45070</v>
      </c>
      <c r="B1952" s="3">
        <f t="shared" si="92"/>
        <v>2023</v>
      </c>
      <c r="C1952" t="str">
        <f t="shared" si="90"/>
        <v>2022-2023</v>
      </c>
      <c r="D1952" t="s">
        <v>147</v>
      </c>
      <c r="E1952" t="s">
        <v>9</v>
      </c>
      <c r="F1952" t="str">
        <f t="shared" si="91"/>
        <v>New South Wales</v>
      </c>
      <c r="G1952" t="s">
        <v>10</v>
      </c>
      <c r="H1952">
        <v>2067</v>
      </c>
      <c r="I1952" t="s">
        <v>11</v>
      </c>
      <c r="J1952" t="s">
        <v>12</v>
      </c>
      <c r="K1952" t="s">
        <v>19</v>
      </c>
      <c r="L1952" t="s">
        <v>23</v>
      </c>
      <c r="M1952" s="5">
        <v>120.78999999999999</v>
      </c>
    </row>
    <row r="1953" spans="1:13" x14ac:dyDescent="0.2">
      <c r="A1953" s="2">
        <v>44986</v>
      </c>
      <c r="B1953" s="3">
        <f t="shared" si="92"/>
        <v>2023</v>
      </c>
      <c r="C1953" t="str">
        <f t="shared" si="90"/>
        <v>2022-2023</v>
      </c>
      <c r="D1953" t="s">
        <v>148</v>
      </c>
      <c r="E1953" t="s">
        <v>143</v>
      </c>
      <c r="F1953" t="str">
        <f t="shared" si="91"/>
        <v>New South Wales</v>
      </c>
      <c r="G1953" t="s">
        <v>10</v>
      </c>
      <c r="H1953">
        <v>2154</v>
      </c>
      <c r="I1953" t="s">
        <v>11</v>
      </c>
      <c r="J1953" t="s">
        <v>27</v>
      </c>
      <c r="K1953" t="s">
        <v>19</v>
      </c>
      <c r="L1953" t="s">
        <v>23</v>
      </c>
      <c r="M1953" s="5">
        <v>121.32000000000001</v>
      </c>
    </row>
    <row r="1954" spans="1:13" x14ac:dyDescent="0.2">
      <c r="A1954" s="2">
        <v>45123</v>
      </c>
      <c r="B1954" s="3">
        <f t="shared" si="92"/>
        <v>2024</v>
      </c>
      <c r="C1954" t="str">
        <f t="shared" si="90"/>
        <v>2023-2024</v>
      </c>
      <c r="D1954" t="s">
        <v>147</v>
      </c>
      <c r="E1954" t="s">
        <v>115</v>
      </c>
      <c r="F1954" t="str">
        <f t="shared" si="91"/>
        <v>Western Australia</v>
      </c>
      <c r="G1954" t="s">
        <v>48</v>
      </c>
      <c r="H1954">
        <v>6280</v>
      </c>
      <c r="I1954" t="s">
        <v>11</v>
      </c>
      <c r="J1954" t="s">
        <v>94</v>
      </c>
      <c r="K1954" t="s">
        <v>156</v>
      </c>
      <c r="L1954" t="s">
        <v>17</v>
      </c>
      <c r="M1954" s="5">
        <v>121.57</v>
      </c>
    </row>
    <row r="1955" spans="1:13" x14ac:dyDescent="0.2">
      <c r="A1955" s="2">
        <v>45337</v>
      </c>
      <c r="B1955" s="3">
        <f t="shared" si="92"/>
        <v>2024</v>
      </c>
      <c r="C1955" t="str">
        <f t="shared" si="90"/>
        <v>2023-2024</v>
      </c>
      <c r="D1955" t="s">
        <v>147</v>
      </c>
      <c r="E1955" t="s">
        <v>91</v>
      </c>
      <c r="F1955" t="str">
        <f t="shared" si="91"/>
        <v>Victoria</v>
      </c>
      <c r="G1955" t="s">
        <v>45</v>
      </c>
      <c r="H1955">
        <v>3690</v>
      </c>
      <c r="I1955" t="s">
        <v>11</v>
      </c>
      <c r="J1955" t="s">
        <v>55</v>
      </c>
      <c r="K1955" t="s">
        <v>152</v>
      </c>
      <c r="L1955" t="s">
        <v>13</v>
      </c>
      <c r="M1955" s="5">
        <v>121.76</v>
      </c>
    </row>
    <row r="1956" spans="1:13" x14ac:dyDescent="0.2">
      <c r="A1956" s="2">
        <v>45047</v>
      </c>
      <c r="B1956" s="3">
        <f t="shared" si="92"/>
        <v>2023</v>
      </c>
      <c r="C1956" t="str">
        <f t="shared" si="90"/>
        <v>2022-2023</v>
      </c>
      <c r="D1956" t="s">
        <v>148</v>
      </c>
      <c r="E1956" t="s">
        <v>84</v>
      </c>
      <c r="F1956" t="str">
        <f t="shared" si="91"/>
        <v>Queensland</v>
      </c>
      <c r="G1956" t="s">
        <v>35</v>
      </c>
      <c r="H1956">
        <v>4740</v>
      </c>
      <c r="I1956" t="s">
        <v>11</v>
      </c>
      <c r="J1956" t="s">
        <v>51</v>
      </c>
      <c r="K1956" t="s">
        <v>19</v>
      </c>
      <c r="L1956" t="s">
        <v>23</v>
      </c>
      <c r="M1956" s="5">
        <v>121.78</v>
      </c>
    </row>
    <row r="1957" spans="1:13" x14ac:dyDescent="0.2">
      <c r="A1957" s="2">
        <v>45034</v>
      </c>
      <c r="B1957" s="3">
        <f t="shared" si="92"/>
        <v>2023</v>
      </c>
      <c r="C1957" t="str">
        <f t="shared" si="90"/>
        <v>2022-2023</v>
      </c>
      <c r="D1957" t="s">
        <v>148</v>
      </c>
      <c r="E1957" t="s">
        <v>107</v>
      </c>
      <c r="F1957" t="str">
        <f t="shared" si="91"/>
        <v>Queensland</v>
      </c>
      <c r="G1957" t="s">
        <v>35</v>
      </c>
      <c r="H1957">
        <v>4220</v>
      </c>
      <c r="I1957" t="s">
        <v>11</v>
      </c>
      <c r="J1957" t="s">
        <v>104</v>
      </c>
      <c r="K1957" t="s">
        <v>152</v>
      </c>
      <c r="L1957" t="s">
        <v>13</v>
      </c>
      <c r="M1957" s="5">
        <v>121.8</v>
      </c>
    </row>
    <row r="1958" spans="1:13" x14ac:dyDescent="0.2">
      <c r="A1958" s="2">
        <v>45127</v>
      </c>
      <c r="B1958" s="3">
        <f t="shared" si="92"/>
        <v>2024</v>
      </c>
      <c r="C1958" t="str">
        <f t="shared" si="90"/>
        <v>2023-2024</v>
      </c>
      <c r="D1958" t="s">
        <v>147</v>
      </c>
      <c r="E1958" t="s">
        <v>144</v>
      </c>
      <c r="F1958" t="str">
        <f t="shared" si="91"/>
        <v>Queensland</v>
      </c>
      <c r="G1958" t="s">
        <v>35</v>
      </c>
      <c r="H1958">
        <v>4566</v>
      </c>
      <c r="I1958" t="s">
        <v>11</v>
      </c>
      <c r="J1958" t="s">
        <v>120</v>
      </c>
      <c r="K1958" t="s">
        <v>19</v>
      </c>
      <c r="L1958" t="s">
        <v>23</v>
      </c>
      <c r="M1958" s="5">
        <v>121.85</v>
      </c>
    </row>
    <row r="1959" spans="1:13" x14ac:dyDescent="0.2">
      <c r="A1959" s="2">
        <v>45035</v>
      </c>
      <c r="B1959" s="3">
        <f t="shared" si="92"/>
        <v>2023</v>
      </c>
      <c r="C1959" t="str">
        <f t="shared" si="90"/>
        <v>2022-2023</v>
      </c>
      <c r="D1959" t="s">
        <v>147</v>
      </c>
      <c r="E1959" t="s">
        <v>118</v>
      </c>
      <c r="F1959" t="str">
        <f t="shared" si="91"/>
        <v>New South Wales</v>
      </c>
      <c r="G1959" t="s">
        <v>10</v>
      </c>
      <c r="H1959">
        <v>2158</v>
      </c>
      <c r="I1959" t="s">
        <v>11</v>
      </c>
      <c r="J1959" t="s">
        <v>27</v>
      </c>
      <c r="K1959" t="s">
        <v>154</v>
      </c>
      <c r="L1959" t="s">
        <v>14</v>
      </c>
      <c r="M1959" s="5">
        <v>121.92</v>
      </c>
    </row>
    <row r="1960" spans="1:13" x14ac:dyDescent="0.2">
      <c r="A1960" s="2">
        <v>45051</v>
      </c>
      <c r="B1960" s="3">
        <f t="shared" si="92"/>
        <v>2023</v>
      </c>
      <c r="C1960" t="str">
        <f t="shared" si="90"/>
        <v>2022-2023</v>
      </c>
      <c r="D1960" t="s">
        <v>148</v>
      </c>
      <c r="E1960" t="s">
        <v>144</v>
      </c>
      <c r="F1960" t="str">
        <f t="shared" si="91"/>
        <v>Queensland</v>
      </c>
      <c r="G1960" t="s">
        <v>35</v>
      </c>
      <c r="H1960">
        <v>4566</v>
      </c>
      <c r="I1960" t="s">
        <v>11</v>
      </c>
      <c r="J1960" t="s">
        <v>120</v>
      </c>
      <c r="K1960" t="s">
        <v>154</v>
      </c>
      <c r="L1960" t="s">
        <v>14</v>
      </c>
      <c r="M1960" s="5">
        <v>121.92</v>
      </c>
    </row>
    <row r="1961" spans="1:13" x14ac:dyDescent="0.2">
      <c r="A1961" s="2">
        <v>45653</v>
      </c>
      <c r="B1961" s="3">
        <f t="shared" si="92"/>
        <v>2025</v>
      </c>
      <c r="C1961" t="str">
        <f t="shared" si="90"/>
        <v>2024-2025</v>
      </c>
      <c r="D1961" t="s">
        <v>148</v>
      </c>
      <c r="E1961" t="s">
        <v>137</v>
      </c>
      <c r="F1961" t="str">
        <f t="shared" si="91"/>
        <v>New South Wales</v>
      </c>
      <c r="G1961" t="s">
        <v>10</v>
      </c>
      <c r="H1961">
        <v>2031</v>
      </c>
      <c r="I1961" t="s">
        <v>11</v>
      </c>
      <c r="J1961" t="s">
        <v>12</v>
      </c>
      <c r="K1961" t="s">
        <v>157</v>
      </c>
      <c r="L1961" t="s">
        <v>22</v>
      </c>
      <c r="M1961" s="5">
        <v>122.03999999999999</v>
      </c>
    </row>
    <row r="1962" spans="1:13" x14ac:dyDescent="0.2">
      <c r="A1962" s="2">
        <v>45438</v>
      </c>
      <c r="B1962" s="3">
        <f t="shared" si="92"/>
        <v>2024</v>
      </c>
      <c r="C1962" t="str">
        <f t="shared" si="90"/>
        <v>2023-2024</v>
      </c>
      <c r="D1962" t="s">
        <v>148</v>
      </c>
      <c r="E1962" t="s">
        <v>24</v>
      </c>
      <c r="F1962" t="str">
        <f t="shared" si="91"/>
        <v>New South Wales</v>
      </c>
      <c r="G1962" t="s">
        <v>10</v>
      </c>
      <c r="H1962">
        <v>2795</v>
      </c>
      <c r="I1962" t="s">
        <v>11</v>
      </c>
      <c r="J1962" t="s">
        <v>25</v>
      </c>
      <c r="K1962" t="s">
        <v>155</v>
      </c>
      <c r="L1962" t="s">
        <v>20</v>
      </c>
      <c r="M1962" s="5">
        <v>122.41</v>
      </c>
    </row>
    <row r="1963" spans="1:13" x14ac:dyDescent="0.2">
      <c r="A1963" s="2">
        <v>44949</v>
      </c>
      <c r="B1963" s="3">
        <f t="shared" si="92"/>
        <v>2023</v>
      </c>
      <c r="C1963" t="str">
        <f t="shared" si="90"/>
        <v>2022-2023</v>
      </c>
      <c r="D1963" t="s">
        <v>148</v>
      </c>
      <c r="E1963" t="s">
        <v>98</v>
      </c>
      <c r="F1963" t="str">
        <f t="shared" si="91"/>
        <v>Victoria</v>
      </c>
      <c r="G1963" t="s">
        <v>45</v>
      </c>
      <c r="H1963">
        <v>3429</v>
      </c>
      <c r="I1963" t="s">
        <v>11</v>
      </c>
      <c r="J1963" t="s">
        <v>60</v>
      </c>
      <c r="K1963" t="s">
        <v>152</v>
      </c>
      <c r="L1963" t="s">
        <v>13</v>
      </c>
      <c r="M1963" s="5">
        <v>122.63</v>
      </c>
    </row>
    <row r="1964" spans="1:13" x14ac:dyDescent="0.2">
      <c r="A1964" s="2">
        <v>45457</v>
      </c>
      <c r="B1964" s="3">
        <f t="shared" si="92"/>
        <v>2024</v>
      </c>
      <c r="C1964" t="str">
        <f t="shared" si="90"/>
        <v>2023-2024</v>
      </c>
      <c r="D1964" t="s">
        <v>147</v>
      </c>
      <c r="E1964" t="s">
        <v>34</v>
      </c>
      <c r="F1964" t="str">
        <f t="shared" si="91"/>
        <v>Queensland</v>
      </c>
      <c r="G1964" t="s">
        <v>35</v>
      </c>
      <c r="H1964">
        <v>4802</v>
      </c>
      <c r="I1964" t="s">
        <v>11</v>
      </c>
      <c r="J1964" t="s">
        <v>36</v>
      </c>
      <c r="K1964" t="s">
        <v>155</v>
      </c>
      <c r="L1964" t="s">
        <v>20</v>
      </c>
      <c r="M1964" s="5">
        <v>122.69</v>
      </c>
    </row>
    <row r="1965" spans="1:13" x14ac:dyDescent="0.2">
      <c r="A1965" s="2">
        <v>45625</v>
      </c>
      <c r="B1965" s="3">
        <f t="shared" si="92"/>
        <v>2025</v>
      </c>
      <c r="C1965" t="str">
        <f t="shared" si="90"/>
        <v>2024-2025</v>
      </c>
      <c r="D1965" t="s">
        <v>148</v>
      </c>
      <c r="E1965" t="s">
        <v>57</v>
      </c>
      <c r="F1965" t="str">
        <f t="shared" si="91"/>
        <v>New South Wales</v>
      </c>
      <c r="G1965" t="s">
        <v>10</v>
      </c>
      <c r="H1965">
        <v>2560</v>
      </c>
      <c r="I1965" t="s">
        <v>11</v>
      </c>
      <c r="J1965" t="s">
        <v>58</v>
      </c>
      <c r="K1965" t="s">
        <v>152</v>
      </c>
      <c r="L1965" t="s">
        <v>13</v>
      </c>
      <c r="M1965" s="5">
        <v>122.72999999999999</v>
      </c>
    </row>
    <row r="1966" spans="1:13" x14ac:dyDescent="0.2">
      <c r="A1966" s="2">
        <v>45420</v>
      </c>
      <c r="B1966" s="3">
        <f t="shared" si="92"/>
        <v>2024</v>
      </c>
      <c r="C1966" t="str">
        <f t="shared" si="90"/>
        <v>2023-2024</v>
      </c>
      <c r="D1966" t="s">
        <v>148</v>
      </c>
      <c r="E1966" t="s">
        <v>122</v>
      </c>
      <c r="F1966" t="str">
        <f t="shared" si="91"/>
        <v>New South Wales</v>
      </c>
      <c r="G1966" t="s">
        <v>10</v>
      </c>
      <c r="H1966">
        <v>2650</v>
      </c>
      <c r="I1966" t="s">
        <v>11</v>
      </c>
      <c r="J1966" t="s">
        <v>25</v>
      </c>
      <c r="K1966" t="s">
        <v>156</v>
      </c>
      <c r="L1966" t="s">
        <v>17</v>
      </c>
      <c r="M1966" s="5">
        <v>122.77000000000001</v>
      </c>
    </row>
    <row r="1967" spans="1:13" x14ac:dyDescent="0.2">
      <c r="A1967" s="2">
        <v>45229</v>
      </c>
      <c r="B1967" s="3">
        <f t="shared" si="92"/>
        <v>2024</v>
      </c>
      <c r="C1967" t="str">
        <f t="shared" si="90"/>
        <v>2023-2024</v>
      </c>
      <c r="D1967" t="s">
        <v>147</v>
      </c>
      <c r="E1967" t="s">
        <v>139</v>
      </c>
      <c r="F1967" t="str">
        <f t="shared" si="91"/>
        <v>New South Wales</v>
      </c>
      <c r="G1967" t="s">
        <v>10</v>
      </c>
      <c r="H1967">
        <v>2020</v>
      </c>
      <c r="I1967" t="s">
        <v>11</v>
      </c>
      <c r="J1967" t="s">
        <v>12</v>
      </c>
      <c r="K1967" t="s">
        <v>151</v>
      </c>
      <c r="L1967" t="s">
        <v>21</v>
      </c>
      <c r="M1967" s="5">
        <v>122.86999999999999</v>
      </c>
    </row>
    <row r="1968" spans="1:13" x14ac:dyDescent="0.2">
      <c r="A1968" s="2">
        <v>45475</v>
      </c>
      <c r="B1968" s="3">
        <f t="shared" si="92"/>
        <v>2025</v>
      </c>
      <c r="C1968" t="str">
        <f t="shared" si="90"/>
        <v>2024-2025</v>
      </c>
      <c r="D1968" t="s">
        <v>147</v>
      </c>
      <c r="E1968" t="s">
        <v>61</v>
      </c>
      <c r="F1968" t="str">
        <f t="shared" si="91"/>
        <v>New South Wales</v>
      </c>
      <c r="G1968" t="s">
        <v>10</v>
      </c>
      <c r="H1968">
        <v>2539</v>
      </c>
      <c r="I1968" t="s">
        <v>11</v>
      </c>
      <c r="J1968" t="s">
        <v>58</v>
      </c>
      <c r="K1968" t="s">
        <v>156</v>
      </c>
      <c r="L1968" t="s">
        <v>17</v>
      </c>
      <c r="M1968" s="5">
        <v>122.89</v>
      </c>
    </row>
    <row r="1969" spans="1:13" x14ac:dyDescent="0.2">
      <c r="A1969" s="2">
        <v>45496</v>
      </c>
      <c r="B1969" s="3">
        <f t="shared" si="92"/>
        <v>2025</v>
      </c>
      <c r="C1969" t="str">
        <f t="shared" si="90"/>
        <v>2024-2025</v>
      </c>
      <c r="D1969" t="s">
        <v>148</v>
      </c>
      <c r="E1969" t="s">
        <v>133</v>
      </c>
      <c r="F1969" t="str">
        <f t="shared" si="91"/>
        <v>Queensland</v>
      </c>
      <c r="G1969" t="s">
        <v>35</v>
      </c>
      <c r="H1969">
        <v>4305</v>
      </c>
      <c r="I1969" t="s">
        <v>11</v>
      </c>
      <c r="J1969" t="s">
        <v>104</v>
      </c>
      <c r="K1969" t="s">
        <v>154</v>
      </c>
      <c r="L1969" t="s">
        <v>14</v>
      </c>
      <c r="M1969" s="5">
        <v>122.91</v>
      </c>
    </row>
    <row r="1970" spans="1:13" x14ac:dyDescent="0.2">
      <c r="A1970" s="2">
        <v>45526</v>
      </c>
      <c r="B1970" s="3">
        <f t="shared" si="92"/>
        <v>2025</v>
      </c>
      <c r="C1970" t="str">
        <f t="shared" si="90"/>
        <v>2024-2025</v>
      </c>
      <c r="D1970" t="s">
        <v>147</v>
      </c>
      <c r="E1970" t="s">
        <v>34</v>
      </c>
      <c r="F1970" t="str">
        <f t="shared" si="91"/>
        <v>Queensland</v>
      </c>
      <c r="G1970" t="s">
        <v>35</v>
      </c>
      <c r="H1970">
        <v>4802</v>
      </c>
      <c r="I1970" t="s">
        <v>11</v>
      </c>
      <c r="J1970" t="s">
        <v>36</v>
      </c>
      <c r="K1970" t="s">
        <v>154</v>
      </c>
      <c r="L1970" t="s">
        <v>14</v>
      </c>
      <c r="M1970" s="5">
        <v>123.16</v>
      </c>
    </row>
    <row r="1971" spans="1:13" x14ac:dyDescent="0.2">
      <c r="A1971" s="2">
        <v>45143</v>
      </c>
      <c r="B1971" s="3">
        <f t="shared" si="92"/>
        <v>2024</v>
      </c>
      <c r="C1971" t="str">
        <f t="shared" si="90"/>
        <v>2023-2024</v>
      </c>
      <c r="D1971" t="s">
        <v>147</v>
      </c>
      <c r="E1971" t="s">
        <v>34</v>
      </c>
      <c r="F1971" t="str">
        <f t="shared" si="91"/>
        <v>Queensland</v>
      </c>
      <c r="G1971" t="s">
        <v>35</v>
      </c>
      <c r="H1971">
        <v>4802</v>
      </c>
      <c r="I1971" t="s">
        <v>11</v>
      </c>
      <c r="J1971" t="s">
        <v>36</v>
      </c>
      <c r="K1971" t="s">
        <v>19</v>
      </c>
      <c r="L1971" t="s">
        <v>23</v>
      </c>
      <c r="M1971" s="5">
        <v>123.31</v>
      </c>
    </row>
    <row r="1972" spans="1:13" x14ac:dyDescent="0.2">
      <c r="A1972" s="2">
        <v>45539</v>
      </c>
      <c r="B1972" s="3">
        <f t="shared" si="92"/>
        <v>2025</v>
      </c>
      <c r="C1972" t="str">
        <f t="shared" si="90"/>
        <v>2024-2025</v>
      </c>
      <c r="D1972" t="s">
        <v>148</v>
      </c>
      <c r="E1972" t="s">
        <v>140</v>
      </c>
      <c r="F1972" t="str">
        <f t="shared" si="91"/>
        <v>Tasmania</v>
      </c>
      <c r="G1972" t="s">
        <v>70</v>
      </c>
      <c r="H1972">
        <v>7320</v>
      </c>
      <c r="I1972" t="s">
        <v>11</v>
      </c>
      <c r="J1972" t="s">
        <v>71</v>
      </c>
      <c r="K1972" t="s">
        <v>154</v>
      </c>
      <c r="L1972" t="s">
        <v>14</v>
      </c>
      <c r="M1972" s="5">
        <v>123.42</v>
      </c>
    </row>
    <row r="1973" spans="1:13" x14ac:dyDescent="0.2">
      <c r="A1973" s="2">
        <v>45205</v>
      </c>
      <c r="B1973" s="3">
        <f t="shared" si="92"/>
        <v>2024</v>
      </c>
      <c r="C1973" t="str">
        <f t="shared" si="90"/>
        <v>2023-2024</v>
      </c>
      <c r="D1973" t="s">
        <v>148</v>
      </c>
      <c r="E1973" t="s">
        <v>106</v>
      </c>
      <c r="F1973" t="str">
        <f t="shared" si="91"/>
        <v>Victoria</v>
      </c>
      <c r="G1973" t="s">
        <v>45</v>
      </c>
      <c r="H1973">
        <v>3915</v>
      </c>
      <c r="I1973" t="s">
        <v>11</v>
      </c>
      <c r="J1973" t="s">
        <v>55</v>
      </c>
      <c r="K1973" t="s">
        <v>154</v>
      </c>
      <c r="L1973" t="s">
        <v>14</v>
      </c>
      <c r="M1973" s="5">
        <v>123.86</v>
      </c>
    </row>
    <row r="1974" spans="1:13" x14ac:dyDescent="0.2">
      <c r="A1974" s="2">
        <v>45347</v>
      </c>
      <c r="B1974" s="3">
        <f t="shared" si="92"/>
        <v>2024</v>
      </c>
      <c r="C1974" t="str">
        <f t="shared" si="90"/>
        <v>2023-2024</v>
      </c>
      <c r="D1974" t="s">
        <v>148</v>
      </c>
      <c r="E1974" t="s">
        <v>26</v>
      </c>
      <c r="F1974" t="str">
        <f t="shared" si="91"/>
        <v>New South Wales</v>
      </c>
      <c r="G1974" t="s">
        <v>10</v>
      </c>
      <c r="H1974">
        <v>2141</v>
      </c>
      <c r="I1974" t="s">
        <v>11</v>
      </c>
      <c r="J1974" t="s">
        <v>27</v>
      </c>
      <c r="K1974" t="s">
        <v>153</v>
      </c>
      <c r="L1974" t="s">
        <v>16</v>
      </c>
      <c r="M1974" s="5">
        <v>123.91</v>
      </c>
    </row>
    <row r="1975" spans="1:13" x14ac:dyDescent="0.2">
      <c r="A1975" s="2">
        <v>45007</v>
      </c>
      <c r="B1975" s="3">
        <f t="shared" si="92"/>
        <v>2023</v>
      </c>
      <c r="C1975" t="str">
        <f t="shared" si="90"/>
        <v>2022-2023</v>
      </c>
      <c r="D1975" t="s">
        <v>147</v>
      </c>
      <c r="E1975" t="s">
        <v>135</v>
      </c>
      <c r="F1975" t="str">
        <f t="shared" si="91"/>
        <v>Victoria</v>
      </c>
      <c r="G1975" t="s">
        <v>45</v>
      </c>
      <c r="H1975">
        <v>3550</v>
      </c>
      <c r="I1975" t="s">
        <v>11</v>
      </c>
      <c r="J1975" t="s">
        <v>60</v>
      </c>
      <c r="K1975" t="s">
        <v>154</v>
      </c>
      <c r="L1975" t="s">
        <v>14</v>
      </c>
      <c r="M1975" s="5">
        <v>124.08000000000001</v>
      </c>
    </row>
    <row r="1976" spans="1:13" x14ac:dyDescent="0.2">
      <c r="A1976" s="2">
        <v>45614</v>
      </c>
      <c r="B1976" s="3">
        <f t="shared" si="92"/>
        <v>2025</v>
      </c>
      <c r="C1976" t="str">
        <f t="shared" si="90"/>
        <v>2024-2025</v>
      </c>
      <c r="D1976" t="s">
        <v>148</v>
      </c>
      <c r="E1976" t="s">
        <v>106</v>
      </c>
      <c r="F1976" t="str">
        <f t="shared" si="91"/>
        <v>Victoria</v>
      </c>
      <c r="G1976" t="s">
        <v>45</v>
      </c>
      <c r="H1976">
        <v>3915</v>
      </c>
      <c r="I1976" t="s">
        <v>11</v>
      </c>
      <c r="J1976" t="s">
        <v>55</v>
      </c>
      <c r="K1976" t="s">
        <v>155</v>
      </c>
      <c r="L1976" t="s">
        <v>20</v>
      </c>
      <c r="M1976" s="5">
        <v>124.22</v>
      </c>
    </row>
    <row r="1977" spans="1:13" x14ac:dyDescent="0.2">
      <c r="A1977" s="2">
        <v>45479</v>
      </c>
      <c r="B1977" s="3">
        <f t="shared" si="92"/>
        <v>2025</v>
      </c>
      <c r="C1977" t="str">
        <f t="shared" si="90"/>
        <v>2024-2025</v>
      </c>
      <c r="D1977" t="s">
        <v>147</v>
      </c>
      <c r="E1977" t="s">
        <v>64</v>
      </c>
      <c r="F1977" t="str">
        <f t="shared" si="91"/>
        <v>Victoria</v>
      </c>
      <c r="G1977" t="s">
        <v>45</v>
      </c>
      <c r="H1977">
        <v>3199</v>
      </c>
      <c r="I1977" t="s">
        <v>11</v>
      </c>
      <c r="J1977" t="s">
        <v>63</v>
      </c>
      <c r="K1977" t="s">
        <v>149</v>
      </c>
      <c r="L1977" t="s">
        <v>15</v>
      </c>
      <c r="M1977" s="5">
        <v>124.75</v>
      </c>
    </row>
    <row r="1978" spans="1:13" x14ac:dyDescent="0.2">
      <c r="A1978" s="2">
        <v>45327</v>
      </c>
      <c r="B1978" s="3">
        <f t="shared" si="92"/>
        <v>2024</v>
      </c>
      <c r="C1978" t="str">
        <f t="shared" si="90"/>
        <v>2023-2024</v>
      </c>
      <c r="D1978" t="s">
        <v>148</v>
      </c>
      <c r="E1978" t="s">
        <v>134</v>
      </c>
      <c r="F1978" t="str">
        <f t="shared" si="91"/>
        <v>Queensland</v>
      </c>
      <c r="G1978" t="s">
        <v>35</v>
      </c>
      <c r="H1978">
        <v>4825</v>
      </c>
      <c r="I1978" t="s">
        <v>11</v>
      </c>
      <c r="J1978" t="s">
        <v>36</v>
      </c>
      <c r="K1978" t="s">
        <v>149</v>
      </c>
      <c r="L1978" t="s">
        <v>15</v>
      </c>
      <c r="M1978" s="5">
        <v>124.75</v>
      </c>
    </row>
    <row r="1979" spans="1:13" x14ac:dyDescent="0.2">
      <c r="A1979" s="2">
        <v>45330</v>
      </c>
      <c r="B1979" s="3">
        <f t="shared" si="92"/>
        <v>2024</v>
      </c>
      <c r="C1979" t="str">
        <f t="shared" si="90"/>
        <v>2023-2024</v>
      </c>
      <c r="D1979" t="s">
        <v>147</v>
      </c>
      <c r="E1979" t="s">
        <v>84</v>
      </c>
      <c r="F1979" t="str">
        <f t="shared" si="91"/>
        <v>Queensland</v>
      </c>
      <c r="G1979" t="s">
        <v>35</v>
      </c>
      <c r="H1979">
        <v>4740</v>
      </c>
      <c r="I1979" t="s">
        <v>11</v>
      </c>
      <c r="J1979" t="s">
        <v>51</v>
      </c>
      <c r="K1979" t="s">
        <v>149</v>
      </c>
      <c r="L1979" t="s">
        <v>15</v>
      </c>
      <c r="M1979" s="5">
        <v>124.8</v>
      </c>
    </row>
    <row r="1980" spans="1:13" x14ac:dyDescent="0.2">
      <c r="A1980" s="2">
        <v>45303</v>
      </c>
      <c r="B1980" s="3">
        <f t="shared" si="92"/>
        <v>2024</v>
      </c>
      <c r="C1980" t="str">
        <f t="shared" si="90"/>
        <v>2023-2024</v>
      </c>
      <c r="D1980" t="s">
        <v>148</v>
      </c>
      <c r="E1980" t="s">
        <v>57</v>
      </c>
      <c r="F1980" t="str">
        <f t="shared" si="91"/>
        <v>New South Wales</v>
      </c>
      <c r="G1980" t="s">
        <v>10</v>
      </c>
      <c r="H1980">
        <v>2560</v>
      </c>
      <c r="I1980" t="s">
        <v>11</v>
      </c>
      <c r="J1980" t="s">
        <v>58</v>
      </c>
      <c r="K1980" t="s">
        <v>150</v>
      </c>
      <c r="L1980" t="s">
        <v>18</v>
      </c>
      <c r="M1980" s="5">
        <v>124.89000000000001</v>
      </c>
    </row>
    <row r="1981" spans="1:13" x14ac:dyDescent="0.2">
      <c r="A1981" s="2">
        <v>45376</v>
      </c>
      <c r="B1981" s="3">
        <f t="shared" si="92"/>
        <v>2024</v>
      </c>
      <c r="C1981" t="str">
        <f t="shared" si="90"/>
        <v>2023-2024</v>
      </c>
      <c r="D1981" t="s">
        <v>148</v>
      </c>
      <c r="E1981" t="s">
        <v>99</v>
      </c>
      <c r="F1981" t="str">
        <f t="shared" si="91"/>
        <v>Victoria</v>
      </c>
      <c r="G1981" t="s">
        <v>45</v>
      </c>
      <c r="H1981">
        <v>3148</v>
      </c>
      <c r="I1981" t="s">
        <v>11</v>
      </c>
      <c r="J1981" t="s">
        <v>63</v>
      </c>
      <c r="K1981" t="s">
        <v>157</v>
      </c>
      <c r="L1981" t="s">
        <v>22</v>
      </c>
      <c r="M1981" s="5">
        <v>125.13</v>
      </c>
    </row>
    <row r="1982" spans="1:13" x14ac:dyDescent="0.2">
      <c r="A1982" s="2">
        <v>45635</v>
      </c>
      <c r="B1982" s="3">
        <f t="shared" si="92"/>
        <v>2025</v>
      </c>
      <c r="C1982" t="str">
        <f t="shared" si="90"/>
        <v>2024-2025</v>
      </c>
      <c r="D1982" t="s">
        <v>147</v>
      </c>
      <c r="E1982" t="s">
        <v>139</v>
      </c>
      <c r="F1982" t="str">
        <f t="shared" si="91"/>
        <v>New South Wales</v>
      </c>
      <c r="G1982" t="s">
        <v>10</v>
      </c>
      <c r="H1982">
        <v>2020</v>
      </c>
      <c r="I1982" t="s">
        <v>11</v>
      </c>
      <c r="J1982" t="s">
        <v>12</v>
      </c>
      <c r="K1982" t="s">
        <v>156</v>
      </c>
      <c r="L1982" t="s">
        <v>17</v>
      </c>
      <c r="M1982" s="5">
        <v>125.28</v>
      </c>
    </row>
    <row r="1983" spans="1:13" x14ac:dyDescent="0.2">
      <c r="A1983" s="2">
        <v>45511</v>
      </c>
      <c r="B1983" s="3">
        <f t="shared" si="92"/>
        <v>2025</v>
      </c>
      <c r="C1983" t="str">
        <f t="shared" si="90"/>
        <v>2024-2025</v>
      </c>
      <c r="D1983" t="s">
        <v>147</v>
      </c>
      <c r="E1983" t="s">
        <v>44</v>
      </c>
      <c r="F1983" t="str">
        <f t="shared" si="91"/>
        <v>Victoria</v>
      </c>
      <c r="G1983" t="s">
        <v>45</v>
      </c>
      <c r="H1983">
        <v>3066</v>
      </c>
      <c r="I1983" t="s">
        <v>11</v>
      </c>
      <c r="J1983" t="s">
        <v>46</v>
      </c>
      <c r="K1983" t="s">
        <v>152</v>
      </c>
      <c r="L1983" t="s">
        <v>13</v>
      </c>
      <c r="M1983" s="5">
        <v>126.35</v>
      </c>
    </row>
    <row r="1984" spans="1:13" x14ac:dyDescent="0.2">
      <c r="A1984" s="2">
        <v>45290</v>
      </c>
      <c r="B1984" s="3">
        <f t="shared" si="92"/>
        <v>2024</v>
      </c>
      <c r="C1984" t="str">
        <f t="shared" si="90"/>
        <v>2023-2024</v>
      </c>
      <c r="D1984" t="s">
        <v>147</v>
      </c>
      <c r="E1984" t="s">
        <v>83</v>
      </c>
      <c r="F1984" t="str">
        <f t="shared" si="91"/>
        <v>New South Wales</v>
      </c>
      <c r="G1984" t="s">
        <v>10</v>
      </c>
      <c r="H1984">
        <v>2750</v>
      </c>
      <c r="I1984" t="s">
        <v>11</v>
      </c>
      <c r="J1984" t="s">
        <v>25</v>
      </c>
      <c r="K1984" t="s">
        <v>152</v>
      </c>
      <c r="L1984" t="s">
        <v>13</v>
      </c>
      <c r="M1984" s="5">
        <v>126.67</v>
      </c>
    </row>
    <row r="1985" spans="1:13" x14ac:dyDescent="0.2">
      <c r="A1985" s="2">
        <v>45525</v>
      </c>
      <c r="B1985" s="3">
        <f t="shared" si="92"/>
        <v>2025</v>
      </c>
      <c r="C1985" t="str">
        <f t="shared" si="90"/>
        <v>2024-2025</v>
      </c>
      <c r="D1985" t="s">
        <v>147</v>
      </c>
      <c r="E1985" t="s">
        <v>103</v>
      </c>
      <c r="F1985" t="str">
        <f t="shared" si="91"/>
        <v>Queensland</v>
      </c>
      <c r="G1985" t="s">
        <v>35</v>
      </c>
      <c r="H1985">
        <v>4509</v>
      </c>
      <c r="I1985" t="s">
        <v>11</v>
      </c>
      <c r="J1985" t="s">
        <v>104</v>
      </c>
      <c r="K1985" t="s">
        <v>19</v>
      </c>
      <c r="L1985" t="s">
        <v>23</v>
      </c>
      <c r="M1985" s="5">
        <v>127.25</v>
      </c>
    </row>
    <row r="1986" spans="1:13" x14ac:dyDescent="0.2">
      <c r="A1986" s="2">
        <v>44943</v>
      </c>
      <c r="B1986" s="3">
        <f t="shared" si="92"/>
        <v>2023</v>
      </c>
      <c r="C1986" t="str">
        <f t="shared" ref="C1986:C2049" si="93">IF(MONTH(A1986) &gt;= 7, YEAR(A1986) &amp; "-" &amp; YEAR(A1986) + 1, YEAR(A1986) - 1 &amp; "-" &amp; YEAR(A1986))</f>
        <v>2022-2023</v>
      </c>
      <c r="D1986" t="s">
        <v>147</v>
      </c>
      <c r="E1986" t="s">
        <v>72</v>
      </c>
      <c r="F1986" t="str">
        <f t="shared" ref="F1986:F2049" si="94">IF(G1986="WA","Western Australia",
IF(G1986="NSW","New South Wales",
IF(G1986="QLD","Queensland",
IF(G1986="VIC","Victoria",
IF(G1986="TAS","Tasmania",
IF(G1986="SA","South Australia",
IF(G1986="NT","Northern Territory",
IF(G1986="ACT","Australian Capital Territory",G1986))))))))</f>
        <v>Western Australia</v>
      </c>
      <c r="G1986" t="s">
        <v>48</v>
      </c>
      <c r="H1986">
        <v>6010</v>
      </c>
      <c r="I1986" t="s">
        <v>11</v>
      </c>
      <c r="J1986" t="s">
        <v>49</v>
      </c>
      <c r="K1986" t="s">
        <v>149</v>
      </c>
      <c r="L1986" t="s">
        <v>15</v>
      </c>
      <c r="M1986" s="5">
        <v>127.28</v>
      </c>
    </row>
    <row r="1987" spans="1:13" x14ac:dyDescent="0.2">
      <c r="A1987" s="2">
        <v>44982</v>
      </c>
      <c r="B1987" s="3">
        <f t="shared" ref="B1987:B2050" si="95">IF(MONTH(A1987)&gt;=7,YEAR(A1987)+1,YEAR(A1987))</f>
        <v>2023</v>
      </c>
      <c r="C1987" t="str">
        <f t="shared" si="93"/>
        <v>2022-2023</v>
      </c>
      <c r="D1987" t="s">
        <v>148</v>
      </c>
      <c r="E1987" t="s">
        <v>57</v>
      </c>
      <c r="F1987" t="str">
        <f t="shared" si="94"/>
        <v>New South Wales</v>
      </c>
      <c r="G1987" t="s">
        <v>10</v>
      </c>
      <c r="H1987">
        <v>2560</v>
      </c>
      <c r="I1987" t="s">
        <v>11</v>
      </c>
      <c r="J1987" t="s">
        <v>58</v>
      </c>
      <c r="K1987" t="s">
        <v>157</v>
      </c>
      <c r="L1987" t="s">
        <v>22</v>
      </c>
      <c r="M1987" s="5">
        <v>127.72999999999999</v>
      </c>
    </row>
    <row r="1988" spans="1:13" x14ac:dyDescent="0.2">
      <c r="A1988" s="2">
        <v>45365</v>
      </c>
      <c r="B1988" s="3">
        <f t="shared" si="95"/>
        <v>2024</v>
      </c>
      <c r="C1988" t="str">
        <f t="shared" si="93"/>
        <v>2023-2024</v>
      </c>
      <c r="D1988" t="s">
        <v>148</v>
      </c>
      <c r="E1988" t="s">
        <v>57</v>
      </c>
      <c r="F1988" t="str">
        <f t="shared" si="94"/>
        <v>New South Wales</v>
      </c>
      <c r="G1988" t="s">
        <v>10</v>
      </c>
      <c r="H1988">
        <v>2560</v>
      </c>
      <c r="I1988" t="s">
        <v>11</v>
      </c>
      <c r="J1988" t="s">
        <v>58</v>
      </c>
      <c r="K1988" t="s">
        <v>149</v>
      </c>
      <c r="L1988" t="s">
        <v>15</v>
      </c>
      <c r="M1988" s="5">
        <v>127.82</v>
      </c>
    </row>
    <row r="1989" spans="1:13" x14ac:dyDescent="0.2">
      <c r="A1989" s="2">
        <v>45344</v>
      </c>
      <c r="B1989" s="3">
        <f t="shared" si="95"/>
        <v>2024</v>
      </c>
      <c r="C1989" t="str">
        <f t="shared" si="93"/>
        <v>2023-2024</v>
      </c>
      <c r="D1989" t="s">
        <v>147</v>
      </c>
      <c r="E1989" t="s">
        <v>50</v>
      </c>
      <c r="F1989" t="str">
        <f t="shared" si="94"/>
        <v>Queensland</v>
      </c>
      <c r="G1989" t="s">
        <v>35</v>
      </c>
      <c r="H1989">
        <v>4703</v>
      </c>
      <c r="I1989" t="s">
        <v>11</v>
      </c>
      <c r="J1989" t="s">
        <v>51</v>
      </c>
      <c r="K1989" t="s">
        <v>150</v>
      </c>
      <c r="L1989" t="s">
        <v>18</v>
      </c>
      <c r="M1989" s="5">
        <v>127.86999999999999</v>
      </c>
    </row>
    <row r="1990" spans="1:13" x14ac:dyDescent="0.2">
      <c r="A1990" s="2">
        <v>45598</v>
      </c>
      <c r="B1990" s="3">
        <f t="shared" si="95"/>
        <v>2025</v>
      </c>
      <c r="C1990" t="str">
        <f t="shared" si="93"/>
        <v>2024-2025</v>
      </c>
      <c r="D1990" t="s">
        <v>147</v>
      </c>
      <c r="E1990" t="s">
        <v>137</v>
      </c>
      <c r="F1990" t="str">
        <f t="shared" si="94"/>
        <v>New South Wales</v>
      </c>
      <c r="G1990" t="s">
        <v>10</v>
      </c>
      <c r="H1990">
        <v>2031</v>
      </c>
      <c r="I1990" t="s">
        <v>11</v>
      </c>
      <c r="J1990" t="s">
        <v>12</v>
      </c>
      <c r="K1990" t="s">
        <v>151</v>
      </c>
      <c r="L1990" t="s">
        <v>21</v>
      </c>
      <c r="M1990" s="5">
        <v>128.09</v>
      </c>
    </row>
    <row r="1991" spans="1:13" x14ac:dyDescent="0.2">
      <c r="A1991" s="2">
        <v>45622</v>
      </c>
      <c r="B1991" s="3">
        <f t="shared" si="95"/>
        <v>2025</v>
      </c>
      <c r="C1991" t="str">
        <f t="shared" si="93"/>
        <v>2024-2025</v>
      </c>
      <c r="D1991" t="s">
        <v>147</v>
      </c>
      <c r="E1991" t="s">
        <v>56</v>
      </c>
      <c r="F1991" t="str">
        <f t="shared" si="94"/>
        <v>Northern Territory</v>
      </c>
      <c r="G1991" t="s">
        <v>29</v>
      </c>
      <c r="H1991">
        <v>870</v>
      </c>
      <c r="I1991" t="s">
        <v>11</v>
      </c>
      <c r="J1991" t="s">
        <v>30</v>
      </c>
      <c r="K1991" t="s">
        <v>152</v>
      </c>
      <c r="L1991" t="s">
        <v>13</v>
      </c>
      <c r="M1991" s="5">
        <v>128.81</v>
      </c>
    </row>
    <row r="1992" spans="1:13" x14ac:dyDescent="0.2">
      <c r="A1992" s="2">
        <v>45217</v>
      </c>
      <c r="B1992" s="3">
        <f t="shared" si="95"/>
        <v>2024</v>
      </c>
      <c r="C1992" t="str">
        <f t="shared" si="93"/>
        <v>2023-2024</v>
      </c>
      <c r="D1992" t="s">
        <v>147</v>
      </c>
      <c r="E1992" t="s">
        <v>139</v>
      </c>
      <c r="F1992" t="str">
        <f t="shared" si="94"/>
        <v>New South Wales</v>
      </c>
      <c r="G1992" t="s">
        <v>10</v>
      </c>
      <c r="H1992">
        <v>2020</v>
      </c>
      <c r="I1992" t="s">
        <v>11</v>
      </c>
      <c r="J1992" t="s">
        <v>12</v>
      </c>
      <c r="K1992" t="s">
        <v>151</v>
      </c>
      <c r="L1992" t="s">
        <v>21</v>
      </c>
      <c r="M1992" s="5">
        <v>128.94</v>
      </c>
    </row>
    <row r="1993" spans="1:13" x14ac:dyDescent="0.2">
      <c r="A1993" s="2">
        <v>45390</v>
      </c>
      <c r="B1993" s="3">
        <f t="shared" si="95"/>
        <v>2024</v>
      </c>
      <c r="C1993" t="str">
        <f t="shared" si="93"/>
        <v>2023-2024</v>
      </c>
      <c r="D1993" t="s">
        <v>147</v>
      </c>
      <c r="E1993" t="s">
        <v>109</v>
      </c>
      <c r="F1993" t="str">
        <f t="shared" si="94"/>
        <v>New South Wales</v>
      </c>
      <c r="G1993" t="s">
        <v>10</v>
      </c>
      <c r="H1993">
        <v>2480</v>
      </c>
      <c r="I1993" t="s">
        <v>11</v>
      </c>
      <c r="J1993" t="s">
        <v>68</v>
      </c>
      <c r="K1993" t="s">
        <v>155</v>
      </c>
      <c r="L1993" t="s">
        <v>20</v>
      </c>
      <c r="M1993" s="5">
        <v>129.06</v>
      </c>
    </row>
    <row r="1994" spans="1:13" x14ac:dyDescent="0.2">
      <c r="A1994" s="2">
        <v>45157</v>
      </c>
      <c r="B1994" s="3">
        <f t="shared" si="95"/>
        <v>2024</v>
      </c>
      <c r="C1994" t="str">
        <f t="shared" si="93"/>
        <v>2023-2024</v>
      </c>
      <c r="D1994" t="s">
        <v>147</v>
      </c>
      <c r="E1994" t="s">
        <v>62</v>
      </c>
      <c r="F1994" t="str">
        <f t="shared" si="94"/>
        <v>Victoria</v>
      </c>
      <c r="G1994" t="s">
        <v>45</v>
      </c>
      <c r="H1994">
        <v>3134</v>
      </c>
      <c r="I1994" t="s">
        <v>11</v>
      </c>
      <c r="J1994" t="s">
        <v>63</v>
      </c>
      <c r="K1994" t="s">
        <v>152</v>
      </c>
      <c r="L1994" t="s">
        <v>13</v>
      </c>
      <c r="M1994" s="5">
        <v>129.56</v>
      </c>
    </row>
    <row r="1995" spans="1:13" x14ac:dyDescent="0.2">
      <c r="A1995" s="2">
        <v>45584</v>
      </c>
      <c r="B1995" s="3">
        <f t="shared" si="95"/>
        <v>2025</v>
      </c>
      <c r="C1995" t="str">
        <f t="shared" si="93"/>
        <v>2024-2025</v>
      </c>
      <c r="D1995" t="s">
        <v>147</v>
      </c>
      <c r="E1995" t="s">
        <v>86</v>
      </c>
      <c r="F1995" t="str">
        <f t="shared" si="94"/>
        <v>New South Wales</v>
      </c>
      <c r="G1995" t="s">
        <v>10</v>
      </c>
      <c r="H1995">
        <v>2064</v>
      </c>
      <c r="I1995" t="s">
        <v>11</v>
      </c>
      <c r="J1995" t="s">
        <v>12</v>
      </c>
      <c r="K1995" t="s">
        <v>155</v>
      </c>
      <c r="L1995" t="s">
        <v>20</v>
      </c>
      <c r="M1995" s="5">
        <v>129.68</v>
      </c>
    </row>
    <row r="1996" spans="1:13" x14ac:dyDescent="0.2">
      <c r="A1996" s="2">
        <v>44939</v>
      </c>
      <c r="B1996" s="3">
        <f t="shared" si="95"/>
        <v>2023</v>
      </c>
      <c r="C1996" t="str">
        <f t="shared" si="93"/>
        <v>2022-2023</v>
      </c>
      <c r="D1996" t="s">
        <v>148</v>
      </c>
      <c r="E1996" t="s">
        <v>67</v>
      </c>
      <c r="F1996" t="str">
        <f t="shared" si="94"/>
        <v>New South Wales</v>
      </c>
      <c r="G1996" t="s">
        <v>10</v>
      </c>
      <c r="H1996">
        <v>2478</v>
      </c>
      <c r="I1996" t="s">
        <v>11</v>
      </c>
      <c r="J1996" t="s">
        <v>68</v>
      </c>
      <c r="K1996" t="s">
        <v>156</v>
      </c>
      <c r="L1996" t="s">
        <v>17</v>
      </c>
      <c r="M1996" s="5">
        <v>129.74</v>
      </c>
    </row>
    <row r="1997" spans="1:13" x14ac:dyDescent="0.2">
      <c r="A1997" s="2">
        <v>45465</v>
      </c>
      <c r="B1997" s="3">
        <f t="shared" si="95"/>
        <v>2024</v>
      </c>
      <c r="C1997" t="str">
        <f t="shared" si="93"/>
        <v>2023-2024</v>
      </c>
      <c r="D1997" t="s">
        <v>147</v>
      </c>
      <c r="E1997" t="s">
        <v>92</v>
      </c>
      <c r="F1997" t="str">
        <f t="shared" si="94"/>
        <v>Queensland</v>
      </c>
      <c r="G1997" t="s">
        <v>35</v>
      </c>
      <c r="H1997">
        <v>4068</v>
      </c>
      <c r="I1997" t="s">
        <v>11</v>
      </c>
      <c r="J1997" t="s">
        <v>43</v>
      </c>
      <c r="K1997" t="s">
        <v>154</v>
      </c>
      <c r="L1997" t="s">
        <v>14</v>
      </c>
      <c r="M1997" s="5">
        <v>129.82</v>
      </c>
    </row>
    <row r="1998" spans="1:13" x14ac:dyDescent="0.2">
      <c r="A1998" s="2">
        <v>45148</v>
      </c>
      <c r="B1998" s="3">
        <f t="shared" si="95"/>
        <v>2024</v>
      </c>
      <c r="C1998" t="str">
        <f t="shared" si="93"/>
        <v>2023-2024</v>
      </c>
      <c r="D1998" t="s">
        <v>148</v>
      </c>
      <c r="E1998" t="s">
        <v>138</v>
      </c>
      <c r="F1998" t="str">
        <f t="shared" si="94"/>
        <v>Queensland</v>
      </c>
      <c r="G1998" t="s">
        <v>35</v>
      </c>
      <c r="H1998">
        <v>4558</v>
      </c>
      <c r="I1998" t="s">
        <v>11</v>
      </c>
      <c r="J1998" t="s">
        <v>120</v>
      </c>
      <c r="K1998" t="s">
        <v>154</v>
      </c>
      <c r="L1998" t="s">
        <v>14</v>
      </c>
      <c r="M1998" s="5">
        <v>129.87</v>
      </c>
    </row>
    <row r="1999" spans="1:13" x14ac:dyDescent="0.2">
      <c r="A1999" s="2">
        <v>45618</v>
      </c>
      <c r="B1999" s="3">
        <f t="shared" si="95"/>
        <v>2025</v>
      </c>
      <c r="C1999" t="str">
        <f t="shared" si="93"/>
        <v>2024-2025</v>
      </c>
      <c r="D1999" t="s">
        <v>148</v>
      </c>
      <c r="E1999" t="s">
        <v>134</v>
      </c>
      <c r="F1999" t="str">
        <f t="shared" si="94"/>
        <v>Queensland</v>
      </c>
      <c r="G1999" t="s">
        <v>35</v>
      </c>
      <c r="H1999">
        <v>4825</v>
      </c>
      <c r="I1999" t="s">
        <v>11</v>
      </c>
      <c r="J1999" t="s">
        <v>36</v>
      </c>
      <c r="K1999" t="s">
        <v>154</v>
      </c>
      <c r="L1999" t="s">
        <v>14</v>
      </c>
      <c r="M1999" s="5">
        <v>129.9</v>
      </c>
    </row>
    <row r="2000" spans="1:13" x14ac:dyDescent="0.2">
      <c r="A2000" s="2">
        <v>45631</v>
      </c>
      <c r="B2000" s="3">
        <f t="shared" si="95"/>
        <v>2025</v>
      </c>
      <c r="C2000" t="str">
        <f t="shared" si="93"/>
        <v>2024-2025</v>
      </c>
      <c r="D2000" t="s">
        <v>148</v>
      </c>
      <c r="E2000" t="s">
        <v>61</v>
      </c>
      <c r="F2000" t="str">
        <f t="shared" si="94"/>
        <v>New South Wales</v>
      </c>
      <c r="G2000" t="s">
        <v>10</v>
      </c>
      <c r="H2000">
        <v>2539</v>
      </c>
      <c r="I2000" t="s">
        <v>11</v>
      </c>
      <c r="J2000" t="s">
        <v>58</v>
      </c>
      <c r="K2000" t="s">
        <v>153</v>
      </c>
      <c r="L2000" t="s">
        <v>16</v>
      </c>
      <c r="M2000" s="5">
        <v>129.91</v>
      </c>
    </row>
    <row r="2001" spans="1:13" x14ac:dyDescent="0.2">
      <c r="A2001" s="2">
        <v>45101</v>
      </c>
      <c r="B2001" s="3">
        <f t="shared" si="95"/>
        <v>2023</v>
      </c>
      <c r="C2001" t="str">
        <f t="shared" si="93"/>
        <v>2022-2023</v>
      </c>
      <c r="D2001" t="s">
        <v>147</v>
      </c>
      <c r="E2001" t="s">
        <v>78</v>
      </c>
      <c r="F2001" t="str">
        <f t="shared" si="94"/>
        <v>New South Wales</v>
      </c>
      <c r="G2001" t="s">
        <v>10</v>
      </c>
      <c r="H2001">
        <v>2350</v>
      </c>
      <c r="I2001" t="s">
        <v>11</v>
      </c>
      <c r="J2001" t="s">
        <v>68</v>
      </c>
      <c r="K2001" t="s">
        <v>154</v>
      </c>
      <c r="L2001" t="s">
        <v>14</v>
      </c>
      <c r="M2001" s="5">
        <v>130.26</v>
      </c>
    </row>
    <row r="2002" spans="1:13" x14ac:dyDescent="0.2">
      <c r="A2002" s="2">
        <v>45552</v>
      </c>
      <c r="B2002" s="3">
        <f t="shared" si="95"/>
        <v>2025</v>
      </c>
      <c r="C2002" t="str">
        <f t="shared" si="93"/>
        <v>2024-2025</v>
      </c>
      <c r="D2002" t="s">
        <v>147</v>
      </c>
      <c r="E2002" t="s">
        <v>28</v>
      </c>
      <c r="F2002" t="str">
        <f t="shared" si="94"/>
        <v>Northern Territory</v>
      </c>
      <c r="G2002" t="s">
        <v>29</v>
      </c>
      <c r="H2002">
        <v>800</v>
      </c>
      <c r="I2002" t="s">
        <v>11</v>
      </c>
      <c r="J2002" t="s">
        <v>30</v>
      </c>
      <c r="K2002" t="s">
        <v>151</v>
      </c>
      <c r="L2002" t="s">
        <v>21</v>
      </c>
      <c r="M2002" s="5">
        <v>130.86000000000001</v>
      </c>
    </row>
    <row r="2003" spans="1:13" x14ac:dyDescent="0.2">
      <c r="A2003" s="2">
        <v>45547</v>
      </c>
      <c r="B2003" s="3">
        <f t="shared" si="95"/>
        <v>2025</v>
      </c>
      <c r="C2003" t="str">
        <f t="shared" si="93"/>
        <v>2024-2025</v>
      </c>
      <c r="D2003" t="s">
        <v>147</v>
      </c>
      <c r="E2003" t="s">
        <v>93</v>
      </c>
      <c r="F2003" t="str">
        <f t="shared" si="94"/>
        <v>Western Australia</v>
      </c>
      <c r="G2003" t="s">
        <v>48</v>
      </c>
      <c r="H2003">
        <v>6112</v>
      </c>
      <c r="I2003" t="s">
        <v>11</v>
      </c>
      <c r="J2003" t="s">
        <v>94</v>
      </c>
      <c r="K2003" t="s">
        <v>154</v>
      </c>
      <c r="L2003" t="s">
        <v>14</v>
      </c>
      <c r="M2003" s="5">
        <v>130.93</v>
      </c>
    </row>
    <row r="2004" spans="1:13" x14ac:dyDescent="0.2">
      <c r="A2004" s="2">
        <v>45375</v>
      </c>
      <c r="B2004" s="3">
        <f t="shared" si="95"/>
        <v>2024</v>
      </c>
      <c r="C2004" t="str">
        <f t="shared" si="93"/>
        <v>2023-2024</v>
      </c>
      <c r="D2004" t="s">
        <v>147</v>
      </c>
      <c r="E2004" t="s">
        <v>132</v>
      </c>
      <c r="F2004" t="str">
        <f t="shared" si="94"/>
        <v>New South Wales</v>
      </c>
      <c r="G2004" t="s">
        <v>10</v>
      </c>
      <c r="H2004">
        <v>2800</v>
      </c>
      <c r="I2004" t="s">
        <v>11</v>
      </c>
      <c r="J2004" t="s">
        <v>25</v>
      </c>
      <c r="K2004" t="s">
        <v>19</v>
      </c>
      <c r="L2004" t="s">
        <v>23</v>
      </c>
      <c r="M2004" s="5">
        <v>130.99</v>
      </c>
    </row>
    <row r="2005" spans="1:13" x14ac:dyDescent="0.2">
      <c r="A2005" s="2">
        <v>45079</v>
      </c>
      <c r="B2005" s="3">
        <f t="shared" si="95"/>
        <v>2023</v>
      </c>
      <c r="C2005" t="str">
        <f t="shared" si="93"/>
        <v>2022-2023</v>
      </c>
      <c r="D2005" t="s">
        <v>147</v>
      </c>
      <c r="E2005" t="s">
        <v>44</v>
      </c>
      <c r="F2005" t="str">
        <f t="shared" si="94"/>
        <v>Victoria</v>
      </c>
      <c r="G2005" t="s">
        <v>45</v>
      </c>
      <c r="H2005">
        <v>3066</v>
      </c>
      <c r="I2005" t="s">
        <v>11</v>
      </c>
      <c r="J2005" t="s">
        <v>46</v>
      </c>
      <c r="K2005" t="s">
        <v>154</v>
      </c>
      <c r="L2005" t="s">
        <v>14</v>
      </c>
      <c r="M2005" s="5">
        <v>131.18</v>
      </c>
    </row>
    <row r="2006" spans="1:13" x14ac:dyDescent="0.2">
      <c r="A2006" s="2">
        <v>45543</v>
      </c>
      <c r="B2006" s="3">
        <f t="shared" si="95"/>
        <v>2025</v>
      </c>
      <c r="C2006" t="str">
        <f t="shared" si="93"/>
        <v>2024-2025</v>
      </c>
      <c r="D2006" t="s">
        <v>147</v>
      </c>
      <c r="E2006" t="s">
        <v>28</v>
      </c>
      <c r="F2006" t="str">
        <f t="shared" si="94"/>
        <v>Northern Territory</v>
      </c>
      <c r="G2006" t="s">
        <v>29</v>
      </c>
      <c r="H2006">
        <v>800</v>
      </c>
      <c r="I2006" t="s">
        <v>11</v>
      </c>
      <c r="J2006" t="s">
        <v>30</v>
      </c>
      <c r="K2006" t="s">
        <v>150</v>
      </c>
      <c r="L2006" t="s">
        <v>18</v>
      </c>
      <c r="M2006" s="5">
        <v>131.26999999999998</v>
      </c>
    </row>
    <row r="2007" spans="1:13" x14ac:dyDescent="0.2">
      <c r="A2007" s="2">
        <v>45473</v>
      </c>
      <c r="B2007" s="3">
        <f t="shared" si="95"/>
        <v>2024</v>
      </c>
      <c r="C2007" t="str">
        <f t="shared" si="93"/>
        <v>2023-2024</v>
      </c>
      <c r="D2007" t="s">
        <v>147</v>
      </c>
      <c r="E2007" t="s">
        <v>28</v>
      </c>
      <c r="F2007" t="str">
        <f t="shared" si="94"/>
        <v>Northern Territory</v>
      </c>
      <c r="G2007" t="s">
        <v>29</v>
      </c>
      <c r="H2007">
        <v>800</v>
      </c>
      <c r="I2007" t="s">
        <v>11</v>
      </c>
      <c r="J2007" t="s">
        <v>30</v>
      </c>
      <c r="K2007" t="s">
        <v>155</v>
      </c>
      <c r="L2007" t="s">
        <v>20</v>
      </c>
      <c r="M2007" s="5">
        <v>131.47</v>
      </c>
    </row>
    <row r="2008" spans="1:13" x14ac:dyDescent="0.2">
      <c r="A2008" s="2">
        <v>45091</v>
      </c>
      <c r="B2008" s="3">
        <f t="shared" si="95"/>
        <v>2023</v>
      </c>
      <c r="C2008" t="str">
        <f t="shared" si="93"/>
        <v>2022-2023</v>
      </c>
      <c r="D2008" t="s">
        <v>147</v>
      </c>
      <c r="E2008" t="s">
        <v>115</v>
      </c>
      <c r="F2008" t="str">
        <f t="shared" si="94"/>
        <v>Western Australia</v>
      </c>
      <c r="G2008" t="s">
        <v>48</v>
      </c>
      <c r="H2008">
        <v>6280</v>
      </c>
      <c r="I2008" t="s">
        <v>11</v>
      </c>
      <c r="J2008" t="s">
        <v>94</v>
      </c>
      <c r="K2008" t="s">
        <v>156</v>
      </c>
      <c r="L2008" t="s">
        <v>17</v>
      </c>
      <c r="M2008" s="5">
        <v>131.78</v>
      </c>
    </row>
    <row r="2009" spans="1:13" x14ac:dyDescent="0.2">
      <c r="A2009" s="2">
        <v>45277</v>
      </c>
      <c r="B2009" s="3">
        <f t="shared" si="95"/>
        <v>2024</v>
      </c>
      <c r="C2009" t="str">
        <f t="shared" si="93"/>
        <v>2023-2024</v>
      </c>
      <c r="D2009" t="s">
        <v>147</v>
      </c>
      <c r="E2009" t="s">
        <v>75</v>
      </c>
      <c r="F2009" t="str">
        <f t="shared" si="94"/>
        <v>Victoria</v>
      </c>
      <c r="G2009" t="s">
        <v>45</v>
      </c>
      <c r="H2009">
        <v>3630</v>
      </c>
      <c r="I2009" t="s">
        <v>11</v>
      </c>
      <c r="J2009" t="s">
        <v>55</v>
      </c>
      <c r="K2009" t="s">
        <v>156</v>
      </c>
      <c r="L2009" t="s">
        <v>17</v>
      </c>
      <c r="M2009" s="5">
        <v>131.82999999999998</v>
      </c>
    </row>
    <row r="2010" spans="1:13" x14ac:dyDescent="0.2">
      <c r="A2010" s="2">
        <v>45111</v>
      </c>
      <c r="B2010" s="3">
        <f t="shared" si="95"/>
        <v>2024</v>
      </c>
      <c r="C2010" t="str">
        <f t="shared" si="93"/>
        <v>2023-2024</v>
      </c>
      <c r="D2010" t="s">
        <v>148</v>
      </c>
      <c r="E2010" t="s">
        <v>87</v>
      </c>
      <c r="F2010" t="str">
        <f t="shared" si="94"/>
        <v>New South Wales</v>
      </c>
      <c r="G2010" t="s">
        <v>10</v>
      </c>
      <c r="H2010">
        <v>2790</v>
      </c>
      <c r="I2010" t="s">
        <v>11</v>
      </c>
      <c r="J2010" t="s">
        <v>25</v>
      </c>
      <c r="K2010" t="s">
        <v>151</v>
      </c>
      <c r="L2010" t="s">
        <v>21</v>
      </c>
      <c r="M2010" s="5">
        <v>131.9</v>
      </c>
    </row>
    <row r="2011" spans="1:13" x14ac:dyDescent="0.2">
      <c r="A2011" s="2">
        <v>45453</v>
      </c>
      <c r="B2011" s="3">
        <f t="shared" si="95"/>
        <v>2024</v>
      </c>
      <c r="C2011" t="str">
        <f t="shared" si="93"/>
        <v>2023-2024</v>
      </c>
      <c r="D2011" t="s">
        <v>148</v>
      </c>
      <c r="E2011" t="s">
        <v>145</v>
      </c>
      <c r="F2011" t="str">
        <f t="shared" si="94"/>
        <v>New South Wales</v>
      </c>
      <c r="G2011" t="s">
        <v>10</v>
      </c>
      <c r="H2011">
        <v>2101</v>
      </c>
      <c r="I2011" t="s">
        <v>11</v>
      </c>
      <c r="J2011" t="s">
        <v>27</v>
      </c>
      <c r="K2011" t="s">
        <v>157</v>
      </c>
      <c r="L2011" t="s">
        <v>22</v>
      </c>
      <c r="M2011" s="5">
        <v>131.97999999999999</v>
      </c>
    </row>
    <row r="2012" spans="1:13" x14ac:dyDescent="0.2">
      <c r="A2012" s="2">
        <v>45296</v>
      </c>
      <c r="B2012" s="3">
        <f t="shared" si="95"/>
        <v>2024</v>
      </c>
      <c r="C2012" t="str">
        <f t="shared" si="93"/>
        <v>2023-2024</v>
      </c>
      <c r="D2012" t="s">
        <v>147</v>
      </c>
      <c r="E2012" t="s">
        <v>108</v>
      </c>
      <c r="F2012" t="str">
        <f t="shared" si="94"/>
        <v>Victoria</v>
      </c>
      <c r="G2012" t="s">
        <v>45</v>
      </c>
      <c r="H2012">
        <v>3018</v>
      </c>
      <c r="I2012" t="s">
        <v>11</v>
      </c>
      <c r="J2012" t="s">
        <v>46</v>
      </c>
      <c r="K2012" t="s">
        <v>155</v>
      </c>
      <c r="L2012" t="s">
        <v>20</v>
      </c>
      <c r="M2012" s="5">
        <v>132.66</v>
      </c>
    </row>
    <row r="2013" spans="1:13" x14ac:dyDescent="0.2">
      <c r="A2013" s="2">
        <v>45401</v>
      </c>
      <c r="B2013" s="3">
        <f t="shared" si="95"/>
        <v>2024</v>
      </c>
      <c r="C2013" t="str">
        <f t="shared" si="93"/>
        <v>2023-2024</v>
      </c>
      <c r="D2013" t="s">
        <v>147</v>
      </c>
      <c r="E2013" t="s">
        <v>75</v>
      </c>
      <c r="F2013" t="str">
        <f t="shared" si="94"/>
        <v>Victoria</v>
      </c>
      <c r="G2013" t="s">
        <v>45</v>
      </c>
      <c r="H2013">
        <v>3630</v>
      </c>
      <c r="I2013" t="s">
        <v>11</v>
      </c>
      <c r="J2013" t="s">
        <v>55</v>
      </c>
      <c r="K2013" t="s">
        <v>149</v>
      </c>
      <c r="L2013" t="s">
        <v>15</v>
      </c>
      <c r="M2013" s="5">
        <v>132.75</v>
      </c>
    </row>
    <row r="2014" spans="1:13" x14ac:dyDescent="0.2">
      <c r="A2014" s="2">
        <v>45224</v>
      </c>
      <c r="B2014" s="3">
        <f t="shared" si="95"/>
        <v>2024</v>
      </c>
      <c r="C2014" t="str">
        <f t="shared" si="93"/>
        <v>2023-2024</v>
      </c>
      <c r="D2014" t="s">
        <v>148</v>
      </c>
      <c r="E2014" t="s">
        <v>100</v>
      </c>
      <c r="F2014" t="str">
        <f t="shared" si="94"/>
        <v>Western Australia</v>
      </c>
      <c r="G2014" t="s">
        <v>48</v>
      </c>
      <c r="H2014">
        <v>6021</v>
      </c>
      <c r="I2014" t="s">
        <v>11</v>
      </c>
      <c r="J2014" t="s">
        <v>49</v>
      </c>
      <c r="K2014" t="s">
        <v>156</v>
      </c>
      <c r="L2014" t="s">
        <v>17</v>
      </c>
      <c r="M2014" s="5">
        <v>133.67000000000002</v>
      </c>
    </row>
    <row r="2015" spans="1:13" x14ac:dyDescent="0.2">
      <c r="A2015" s="2">
        <v>45310</v>
      </c>
      <c r="B2015" s="3">
        <f t="shared" si="95"/>
        <v>2024</v>
      </c>
      <c r="C2015" t="str">
        <f t="shared" si="93"/>
        <v>2023-2024</v>
      </c>
      <c r="D2015" t="s">
        <v>147</v>
      </c>
      <c r="E2015" t="s">
        <v>31</v>
      </c>
      <c r="F2015" t="str">
        <f t="shared" si="94"/>
        <v>South Australia</v>
      </c>
      <c r="G2015" t="s">
        <v>32</v>
      </c>
      <c r="H2015">
        <v>5168</v>
      </c>
      <c r="I2015" t="s">
        <v>11</v>
      </c>
      <c r="J2015" t="s">
        <v>33</v>
      </c>
      <c r="K2015" t="s">
        <v>152</v>
      </c>
      <c r="L2015" t="s">
        <v>13</v>
      </c>
      <c r="M2015" s="5">
        <v>133.76999999999998</v>
      </c>
    </row>
    <row r="2016" spans="1:13" x14ac:dyDescent="0.2">
      <c r="A2016" s="2">
        <v>45312</v>
      </c>
      <c r="B2016" s="3">
        <f t="shared" si="95"/>
        <v>2024</v>
      </c>
      <c r="C2016" t="str">
        <f t="shared" si="93"/>
        <v>2023-2024</v>
      </c>
      <c r="D2016" t="s">
        <v>147</v>
      </c>
      <c r="E2016" t="s">
        <v>118</v>
      </c>
      <c r="F2016" t="str">
        <f t="shared" si="94"/>
        <v>New South Wales</v>
      </c>
      <c r="G2016" t="s">
        <v>10</v>
      </c>
      <c r="H2016">
        <v>2158</v>
      </c>
      <c r="I2016" t="s">
        <v>11</v>
      </c>
      <c r="J2016" t="s">
        <v>27</v>
      </c>
      <c r="K2016" t="s">
        <v>156</v>
      </c>
      <c r="L2016" t="s">
        <v>17</v>
      </c>
      <c r="M2016" s="5">
        <v>133.77000000000001</v>
      </c>
    </row>
    <row r="2017" spans="1:13" x14ac:dyDescent="0.2">
      <c r="A2017" s="2">
        <v>45175</v>
      </c>
      <c r="B2017" s="3">
        <f t="shared" si="95"/>
        <v>2024</v>
      </c>
      <c r="C2017" t="str">
        <f t="shared" si="93"/>
        <v>2023-2024</v>
      </c>
      <c r="D2017" t="s">
        <v>148</v>
      </c>
      <c r="E2017" t="s">
        <v>87</v>
      </c>
      <c r="F2017" t="str">
        <f t="shared" si="94"/>
        <v>New South Wales</v>
      </c>
      <c r="G2017" t="s">
        <v>10</v>
      </c>
      <c r="H2017">
        <v>2790</v>
      </c>
      <c r="I2017" t="s">
        <v>11</v>
      </c>
      <c r="J2017" t="s">
        <v>25</v>
      </c>
      <c r="K2017" t="s">
        <v>149</v>
      </c>
      <c r="L2017" t="s">
        <v>15</v>
      </c>
      <c r="M2017" s="5">
        <v>133.82</v>
      </c>
    </row>
    <row r="2018" spans="1:13" x14ac:dyDescent="0.2">
      <c r="A2018" s="2">
        <v>44986</v>
      </c>
      <c r="B2018" s="3">
        <f t="shared" si="95"/>
        <v>2023</v>
      </c>
      <c r="C2018" t="str">
        <f t="shared" si="93"/>
        <v>2022-2023</v>
      </c>
      <c r="D2018" t="s">
        <v>148</v>
      </c>
      <c r="E2018" t="s">
        <v>57</v>
      </c>
      <c r="F2018" t="str">
        <f t="shared" si="94"/>
        <v>New South Wales</v>
      </c>
      <c r="G2018" t="s">
        <v>10</v>
      </c>
      <c r="H2018">
        <v>2560</v>
      </c>
      <c r="I2018" t="s">
        <v>11</v>
      </c>
      <c r="J2018" t="s">
        <v>58</v>
      </c>
      <c r="K2018" t="s">
        <v>156</v>
      </c>
      <c r="L2018" t="s">
        <v>17</v>
      </c>
      <c r="M2018" s="5">
        <v>134.18</v>
      </c>
    </row>
    <row r="2019" spans="1:13" x14ac:dyDescent="0.2">
      <c r="A2019" s="2">
        <v>45646</v>
      </c>
      <c r="B2019" s="3">
        <f t="shared" si="95"/>
        <v>2025</v>
      </c>
      <c r="C2019" t="str">
        <f t="shared" si="93"/>
        <v>2024-2025</v>
      </c>
      <c r="D2019" t="s">
        <v>147</v>
      </c>
      <c r="E2019" t="s">
        <v>62</v>
      </c>
      <c r="F2019" t="str">
        <f t="shared" si="94"/>
        <v>Victoria</v>
      </c>
      <c r="G2019" t="s">
        <v>45</v>
      </c>
      <c r="H2019">
        <v>3134</v>
      </c>
      <c r="I2019" t="s">
        <v>11</v>
      </c>
      <c r="J2019" t="s">
        <v>63</v>
      </c>
      <c r="K2019" t="s">
        <v>149</v>
      </c>
      <c r="L2019" t="s">
        <v>15</v>
      </c>
      <c r="M2019" s="5">
        <v>134.72999999999999</v>
      </c>
    </row>
    <row r="2020" spans="1:13" x14ac:dyDescent="0.2">
      <c r="A2020" s="2">
        <v>45157</v>
      </c>
      <c r="B2020" s="3">
        <f t="shared" si="95"/>
        <v>2024</v>
      </c>
      <c r="C2020" t="str">
        <f t="shared" si="93"/>
        <v>2023-2024</v>
      </c>
      <c r="D2020" t="s">
        <v>148</v>
      </c>
      <c r="E2020" t="s">
        <v>87</v>
      </c>
      <c r="F2020" t="str">
        <f t="shared" si="94"/>
        <v>New South Wales</v>
      </c>
      <c r="G2020" t="s">
        <v>10</v>
      </c>
      <c r="H2020">
        <v>2790</v>
      </c>
      <c r="I2020" t="s">
        <v>11</v>
      </c>
      <c r="J2020" t="s">
        <v>25</v>
      </c>
      <c r="K2020" t="s">
        <v>154</v>
      </c>
      <c r="L2020" t="s">
        <v>14</v>
      </c>
      <c r="M2020" s="5">
        <v>134.9</v>
      </c>
    </row>
    <row r="2021" spans="1:13" x14ac:dyDescent="0.2">
      <c r="A2021" s="2">
        <v>45089</v>
      </c>
      <c r="B2021" s="3">
        <f t="shared" si="95"/>
        <v>2023</v>
      </c>
      <c r="C2021" t="str">
        <f t="shared" si="93"/>
        <v>2022-2023</v>
      </c>
      <c r="D2021" t="s">
        <v>148</v>
      </c>
      <c r="E2021" t="s">
        <v>142</v>
      </c>
      <c r="F2021" t="str">
        <f t="shared" si="94"/>
        <v>Australian Capital Territory</v>
      </c>
      <c r="G2021" t="s">
        <v>80</v>
      </c>
      <c r="H2021">
        <v>2609</v>
      </c>
      <c r="I2021" t="s">
        <v>11</v>
      </c>
      <c r="J2021" t="s">
        <v>58</v>
      </c>
      <c r="K2021" t="s">
        <v>151</v>
      </c>
      <c r="L2021" t="s">
        <v>21</v>
      </c>
      <c r="M2021" s="5">
        <v>134.91</v>
      </c>
    </row>
    <row r="2022" spans="1:13" x14ac:dyDescent="0.2">
      <c r="A2022" s="2">
        <v>45336</v>
      </c>
      <c r="B2022" s="3">
        <f t="shared" si="95"/>
        <v>2024</v>
      </c>
      <c r="C2022" t="str">
        <f t="shared" si="93"/>
        <v>2023-2024</v>
      </c>
      <c r="D2022" t="s">
        <v>147</v>
      </c>
      <c r="E2022" t="s">
        <v>129</v>
      </c>
      <c r="F2022" t="str">
        <f t="shared" si="94"/>
        <v>Tasmania</v>
      </c>
      <c r="G2022" t="s">
        <v>70</v>
      </c>
      <c r="H2022">
        <v>7010</v>
      </c>
      <c r="I2022" t="s">
        <v>11</v>
      </c>
      <c r="J2022" t="s">
        <v>71</v>
      </c>
      <c r="K2022" t="s">
        <v>19</v>
      </c>
      <c r="L2022" t="s">
        <v>23</v>
      </c>
      <c r="M2022" s="5">
        <v>135.84</v>
      </c>
    </row>
    <row r="2023" spans="1:13" x14ac:dyDescent="0.2">
      <c r="A2023" s="2">
        <v>45062</v>
      </c>
      <c r="B2023" s="3">
        <f t="shared" si="95"/>
        <v>2023</v>
      </c>
      <c r="C2023" t="str">
        <f t="shared" si="93"/>
        <v>2022-2023</v>
      </c>
      <c r="D2023" t="s">
        <v>148</v>
      </c>
      <c r="E2023" t="s">
        <v>26</v>
      </c>
      <c r="F2023" t="str">
        <f t="shared" si="94"/>
        <v>New South Wales</v>
      </c>
      <c r="G2023" t="s">
        <v>10</v>
      </c>
      <c r="H2023">
        <v>2141</v>
      </c>
      <c r="I2023" t="s">
        <v>11</v>
      </c>
      <c r="J2023" t="s">
        <v>27</v>
      </c>
      <c r="K2023" t="s">
        <v>154</v>
      </c>
      <c r="L2023" t="s">
        <v>14</v>
      </c>
      <c r="M2023" s="5">
        <v>135.92000000000002</v>
      </c>
    </row>
    <row r="2024" spans="1:13" x14ac:dyDescent="0.2">
      <c r="A2024" s="2">
        <v>45495</v>
      </c>
      <c r="B2024" s="3">
        <f t="shared" si="95"/>
        <v>2025</v>
      </c>
      <c r="C2024" t="str">
        <f t="shared" si="93"/>
        <v>2024-2025</v>
      </c>
      <c r="D2024" t="s">
        <v>148</v>
      </c>
      <c r="E2024" t="s">
        <v>117</v>
      </c>
      <c r="F2024" t="str">
        <f t="shared" si="94"/>
        <v>Queensland</v>
      </c>
      <c r="G2024" t="s">
        <v>35</v>
      </c>
      <c r="H2024">
        <v>4119</v>
      </c>
      <c r="I2024" t="s">
        <v>11</v>
      </c>
      <c r="J2024" t="s">
        <v>43</v>
      </c>
      <c r="K2024" t="s">
        <v>157</v>
      </c>
      <c r="L2024" t="s">
        <v>22</v>
      </c>
      <c r="M2024" s="5">
        <v>136.16999999999999</v>
      </c>
    </row>
    <row r="2025" spans="1:13" x14ac:dyDescent="0.2">
      <c r="A2025" s="2">
        <v>45541</v>
      </c>
      <c r="B2025" s="3">
        <f t="shared" si="95"/>
        <v>2025</v>
      </c>
      <c r="C2025" t="str">
        <f t="shared" si="93"/>
        <v>2024-2025</v>
      </c>
      <c r="D2025" t="s">
        <v>147</v>
      </c>
      <c r="E2025" t="s">
        <v>132</v>
      </c>
      <c r="F2025" t="str">
        <f t="shared" si="94"/>
        <v>New South Wales</v>
      </c>
      <c r="G2025" t="s">
        <v>10</v>
      </c>
      <c r="H2025">
        <v>2800</v>
      </c>
      <c r="I2025" t="s">
        <v>11</v>
      </c>
      <c r="J2025" t="s">
        <v>25</v>
      </c>
      <c r="K2025" t="s">
        <v>149</v>
      </c>
      <c r="L2025" t="s">
        <v>15</v>
      </c>
      <c r="M2025" s="5">
        <v>136.28</v>
      </c>
    </row>
    <row r="2026" spans="1:13" x14ac:dyDescent="0.2">
      <c r="A2026" s="2">
        <v>44938</v>
      </c>
      <c r="B2026" s="3">
        <f t="shared" si="95"/>
        <v>2023</v>
      </c>
      <c r="C2026" t="str">
        <f t="shared" si="93"/>
        <v>2022-2023</v>
      </c>
      <c r="D2026" t="s">
        <v>148</v>
      </c>
      <c r="E2026" t="s">
        <v>105</v>
      </c>
      <c r="F2026" t="str">
        <f t="shared" si="94"/>
        <v>Victoria</v>
      </c>
      <c r="G2026" t="s">
        <v>45</v>
      </c>
      <c r="H2026">
        <v>3500</v>
      </c>
      <c r="I2026" t="s">
        <v>11</v>
      </c>
      <c r="J2026" t="s">
        <v>60</v>
      </c>
      <c r="K2026" t="s">
        <v>19</v>
      </c>
      <c r="L2026" t="s">
        <v>23</v>
      </c>
      <c r="M2026" s="5">
        <v>136.41</v>
      </c>
    </row>
    <row r="2027" spans="1:13" x14ac:dyDescent="0.2">
      <c r="A2027" s="2">
        <v>45017</v>
      </c>
      <c r="B2027" s="3">
        <f t="shared" si="95"/>
        <v>2023</v>
      </c>
      <c r="C2027" t="str">
        <f t="shared" si="93"/>
        <v>2022-2023</v>
      </c>
      <c r="D2027" t="s">
        <v>147</v>
      </c>
      <c r="E2027" t="s">
        <v>93</v>
      </c>
      <c r="F2027" t="str">
        <f t="shared" si="94"/>
        <v>Western Australia</v>
      </c>
      <c r="G2027" t="s">
        <v>48</v>
      </c>
      <c r="H2027">
        <v>6112</v>
      </c>
      <c r="I2027" t="s">
        <v>11</v>
      </c>
      <c r="J2027" t="s">
        <v>94</v>
      </c>
      <c r="K2027" t="s">
        <v>154</v>
      </c>
      <c r="L2027" t="s">
        <v>14</v>
      </c>
      <c r="M2027" s="5">
        <v>136.47</v>
      </c>
    </row>
    <row r="2028" spans="1:13" x14ac:dyDescent="0.2">
      <c r="A2028" s="2">
        <v>45137</v>
      </c>
      <c r="B2028" s="3">
        <f t="shared" si="95"/>
        <v>2024</v>
      </c>
      <c r="C2028" t="str">
        <f t="shared" si="93"/>
        <v>2023-2024</v>
      </c>
      <c r="D2028" t="s">
        <v>147</v>
      </c>
      <c r="E2028" t="s">
        <v>113</v>
      </c>
      <c r="F2028" t="str">
        <f t="shared" si="94"/>
        <v>Queensland</v>
      </c>
      <c r="G2028" t="s">
        <v>35</v>
      </c>
      <c r="H2028">
        <v>4215</v>
      </c>
      <c r="I2028" t="s">
        <v>11</v>
      </c>
      <c r="J2028" t="s">
        <v>104</v>
      </c>
      <c r="K2028" t="s">
        <v>150</v>
      </c>
      <c r="L2028" t="s">
        <v>18</v>
      </c>
      <c r="M2028" s="5">
        <v>136.66</v>
      </c>
    </row>
    <row r="2029" spans="1:13" x14ac:dyDescent="0.2">
      <c r="A2029" s="2">
        <v>45414</v>
      </c>
      <c r="B2029" s="3">
        <f t="shared" si="95"/>
        <v>2024</v>
      </c>
      <c r="C2029" t="str">
        <f t="shared" si="93"/>
        <v>2023-2024</v>
      </c>
      <c r="D2029" t="s">
        <v>148</v>
      </c>
      <c r="E2029" t="s">
        <v>106</v>
      </c>
      <c r="F2029" t="str">
        <f t="shared" si="94"/>
        <v>Victoria</v>
      </c>
      <c r="G2029" t="s">
        <v>45</v>
      </c>
      <c r="H2029">
        <v>3915</v>
      </c>
      <c r="I2029" t="s">
        <v>11</v>
      </c>
      <c r="J2029" t="s">
        <v>55</v>
      </c>
      <c r="K2029" t="s">
        <v>19</v>
      </c>
      <c r="L2029" t="s">
        <v>23</v>
      </c>
      <c r="M2029" s="5">
        <v>136.79</v>
      </c>
    </row>
    <row r="2030" spans="1:13" x14ac:dyDescent="0.2">
      <c r="A2030" s="2">
        <v>45403</v>
      </c>
      <c r="B2030" s="3">
        <f t="shared" si="95"/>
        <v>2024</v>
      </c>
      <c r="C2030" t="str">
        <f t="shared" si="93"/>
        <v>2023-2024</v>
      </c>
      <c r="D2030" t="s">
        <v>147</v>
      </c>
      <c r="E2030" t="s">
        <v>115</v>
      </c>
      <c r="F2030" t="str">
        <f t="shared" si="94"/>
        <v>Western Australia</v>
      </c>
      <c r="G2030" t="s">
        <v>48</v>
      </c>
      <c r="H2030">
        <v>6280</v>
      </c>
      <c r="I2030" t="s">
        <v>11</v>
      </c>
      <c r="J2030" t="s">
        <v>94</v>
      </c>
      <c r="K2030" t="s">
        <v>150</v>
      </c>
      <c r="L2030" t="s">
        <v>18</v>
      </c>
      <c r="M2030" s="5">
        <v>136.85</v>
      </c>
    </row>
    <row r="2031" spans="1:13" x14ac:dyDescent="0.2">
      <c r="A2031" s="2">
        <v>45567</v>
      </c>
      <c r="B2031" s="3">
        <f t="shared" si="95"/>
        <v>2025</v>
      </c>
      <c r="C2031" t="str">
        <f t="shared" si="93"/>
        <v>2024-2025</v>
      </c>
      <c r="D2031" t="s">
        <v>148</v>
      </c>
      <c r="E2031" t="s">
        <v>105</v>
      </c>
      <c r="F2031" t="str">
        <f t="shared" si="94"/>
        <v>Victoria</v>
      </c>
      <c r="G2031" t="s">
        <v>45</v>
      </c>
      <c r="H2031">
        <v>3500</v>
      </c>
      <c r="I2031" t="s">
        <v>11</v>
      </c>
      <c r="J2031" t="s">
        <v>60</v>
      </c>
      <c r="K2031" t="s">
        <v>19</v>
      </c>
      <c r="L2031" t="s">
        <v>23</v>
      </c>
      <c r="M2031" s="5">
        <v>137.76000000000002</v>
      </c>
    </row>
    <row r="2032" spans="1:13" x14ac:dyDescent="0.2">
      <c r="A2032" s="2">
        <v>44984</v>
      </c>
      <c r="B2032" s="3">
        <f t="shared" si="95"/>
        <v>2023</v>
      </c>
      <c r="C2032" t="str">
        <f t="shared" si="93"/>
        <v>2022-2023</v>
      </c>
      <c r="D2032" t="s">
        <v>147</v>
      </c>
      <c r="E2032" t="s">
        <v>62</v>
      </c>
      <c r="F2032" t="str">
        <f t="shared" si="94"/>
        <v>Victoria</v>
      </c>
      <c r="G2032" t="s">
        <v>45</v>
      </c>
      <c r="H2032">
        <v>3134</v>
      </c>
      <c r="I2032" t="s">
        <v>11</v>
      </c>
      <c r="J2032" t="s">
        <v>63</v>
      </c>
      <c r="K2032" t="s">
        <v>151</v>
      </c>
      <c r="L2032" t="s">
        <v>21</v>
      </c>
      <c r="M2032" s="5">
        <v>137.76999999999998</v>
      </c>
    </row>
    <row r="2033" spans="1:13" x14ac:dyDescent="0.2">
      <c r="A2033" s="2">
        <v>45295</v>
      </c>
      <c r="B2033" s="3">
        <f t="shared" si="95"/>
        <v>2024</v>
      </c>
      <c r="C2033" t="str">
        <f t="shared" si="93"/>
        <v>2023-2024</v>
      </c>
      <c r="D2033" t="s">
        <v>148</v>
      </c>
      <c r="E2033" t="s">
        <v>102</v>
      </c>
      <c r="F2033" t="str">
        <f t="shared" si="94"/>
        <v>Queensland</v>
      </c>
      <c r="G2033" t="s">
        <v>35</v>
      </c>
      <c r="H2033">
        <v>4870</v>
      </c>
      <c r="I2033" t="s">
        <v>11</v>
      </c>
      <c r="J2033" t="s">
        <v>36</v>
      </c>
      <c r="K2033" t="s">
        <v>151</v>
      </c>
      <c r="L2033" t="s">
        <v>21</v>
      </c>
      <c r="M2033" s="5">
        <v>137.81</v>
      </c>
    </row>
    <row r="2034" spans="1:13" x14ac:dyDescent="0.2">
      <c r="A2034" s="2">
        <v>45175</v>
      </c>
      <c r="B2034" s="3">
        <f t="shared" si="95"/>
        <v>2024</v>
      </c>
      <c r="C2034" t="str">
        <f t="shared" si="93"/>
        <v>2023-2024</v>
      </c>
      <c r="D2034" t="s">
        <v>147</v>
      </c>
      <c r="E2034" t="s">
        <v>135</v>
      </c>
      <c r="F2034" t="str">
        <f t="shared" si="94"/>
        <v>Victoria</v>
      </c>
      <c r="G2034" t="s">
        <v>45</v>
      </c>
      <c r="H2034">
        <v>3550</v>
      </c>
      <c r="I2034" t="s">
        <v>11</v>
      </c>
      <c r="J2034" t="s">
        <v>60</v>
      </c>
      <c r="K2034" t="s">
        <v>157</v>
      </c>
      <c r="L2034" t="s">
        <v>22</v>
      </c>
      <c r="M2034" s="5">
        <v>138.13</v>
      </c>
    </row>
    <row r="2035" spans="1:13" x14ac:dyDescent="0.2">
      <c r="A2035" s="2">
        <v>44963</v>
      </c>
      <c r="B2035" s="3">
        <f t="shared" si="95"/>
        <v>2023</v>
      </c>
      <c r="C2035" t="str">
        <f t="shared" si="93"/>
        <v>2022-2023</v>
      </c>
      <c r="D2035" t="s">
        <v>147</v>
      </c>
      <c r="E2035" t="s">
        <v>96</v>
      </c>
      <c r="F2035" t="str">
        <f t="shared" si="94"/>
        <v>Western Australia</v>
      </c>
      <c r="G2035" t="s">
        <v>48</v>
      </c>
      <c r="H2035">
        <v>6330</v>
      </c>
      <c r="I2035" t="s">
        <v>11</v>
      </c>
      <c r="J2035" t="s">
        <v>94</v>
      </c>
      <c r="K2035" t="s">
        <v>149</v>
      </c>
      <c r="L2035" t="s">
        <v>15</v>
      </c>
      <c r="M2035" s="5">
        <v>138.26</v>
      </c>
    </row>
    <row r="2036" spans="1:13" x14ac:dyDescent="0.2">
      <c r="A2036" s="2">
        <v>44999</v>
      </c>
      <c r="B2036" s="3">
        <f t="shared" si="95"/>
        <v>2023</v>
      </c>
      <c r="C2036" t="str">
        <f t="shared" si="93"/>
        <v>2022-2023</v>
      </c>
      <c r="D2036" t="s">
        <v>148</v>
      </c>
      <c r="E2036" t="s">
        <v>123</v>
      </c>
      <c r="F2036" t="str">
        <f t="shared" si="94"/>
        <v>Western Australia</v>
      </c>
      <c r="G2036" t="s">
        <v>48</v>
      </c>
      <c r="H2036">
        <v>6109</v>
      </c>
      <c r="I2036" t="s">
        <v>11</v>
      </c>
      <c r="J2036" t="s">
        <v>94</v>
      </c>
      <c r="K2036" t="s">
        <v>154</v>
      </c>
      <c r="L2036" t="s">
        <v>14</v>
      </c>
      <c r="M2036" s="5">
        <v>138.38</v>
      </c>
    </row>
    <row r="2037" spans="1:13" x14ac:dyDescent="0.2">
      <c r="A2037" s="2">
        <v>45254</v>
      </c>
      <c r="B2037" s="3">
        <f t="shared" si="95"/>
        <v>2024</v>
      </c>
      <c r="C2037" t="str">
        <f t="shared" si="93"/>
        <v>2023-2024</v>
      </c>
      <c r="D2037" t="s">
        <v>148</v>
      </c>
      <c r="E2037" t="s">
        <v>74</v>
      </c>
      <c r="F2037" t="str">
        <f t="shared" si="94"/>
        <v>South Australia</v>
      </c>
      <c r="G2037" t="s">
        <v>32</v>
      </c>
      <c r="H2037">
        <v>5043</v>
      </c>
      <c r="I2037" t="s">
        <v>11</v>
      </c>
      <c r="J2037" t="s">
        <v>33</v>
      </c>
      <c r="K2037" t="s">
        <v>19</v>
      </c>
      <c r="L2037" t="s">
        <v>23</v>
      </c>
      <c r="M2037" s="5">
        <v>138.86000000000001</v>
      </c>
    </row>
    <row r="2038" spans="1:13" x14ac:dyDescent="0.2">
      <c r="A2038" s="2">
        <v>45214</v>
      </c>
      <c r="B2038" s="3">
        <f t="shared" si="95"/>
        <v>2024</v>
      </c>
      <c r="C2038" t="str">
        <f t="shared" si="93"/>
        <v>2023-2024</v>
      </c>
      <c r="D2038" t="s">
        <v>148</v>
      </c>
      <c r="E2038" t="s">
        <v>99</v>
      </c>
      <c r="F2038" t="str">
        <f t="shared" si="94"/>
        <v>Victoria</v>
      </c>
      <c r="G2038" t="s">
        <v>45</v>
      </c>
      <c r="H2038">
        <v>3148</v>
      </c>
      <c r="I2038" t="s">
        <v>11</v>
      </c>
      <c r="J2038" t="s">
        <v>63</v>
      </c>
      <c r="K2038" t="s">
        <v>150</v>
      </c>
      <c r="L2038" t="s">
        <v>18</v>
      </c>
      <c r="M2038" s="5">
        <v>138.99</v>
      </c>
    </row>
    <row r="2039" spans="1:13" x14ac:dyDescent="0.2">
      <c r="A2039" s="2">
        <v>45302</v>
      </c>
      <c r="B2039" s="3">
        <f t="shared" si="95"/>
        <v>2024</v>
      </c>
      <c r="C2039" t="str">
        <f t="shared" si="93"/>
        <v>2023-2024</v>
      </c>
      <c r="D2039" t="s">
        <v>148</v>
      </c>
      <c r="E2039" t="s">
        <v>102</v>
      </c>
      <c r="F2039" t="str">
        <f t="shared" si="94"/>
        <v>Queensland</v>
      </c>
      <c r="G2039" t="s">
        <v>35</v>
      </c>
      <c r="H2039">
        <v>4870</v>
      </c>
      <c r="I2039" t="s">
        <v>11</v>
      </c>
      <c r="J2039" t="s">
        <v>36</v>
      </c>
      <c r="K2039" t="s">
        <v>150</v>
      </c>
      <c r="L2039" t="s">
        <v>18</v>
      </c>
      <c r="M2039" s="5">
        <v>139.01999999999998</v>
      </c>
    </row>
    <row r="2040" spans="1:13" x14ac:dyDescent="0.2">
      <c r="A2040" s="2">
        <v>45291</v>
      </c>
      <c r="B2040" s="3">
        <f t="shared" si="95"/>
        <v>2024</v>
      </c>
      <c r="C2040" t="str">
        <f t="shared" si="93"/>
        <v>2023-2024</v>
      </c>
      <c r="D2040" t="s">
        <v>148</v>
      </c>
      <c r="E2040" t="s">
        <v>53</v>
      </c>
      <c r="F2040" t="str">
        <f t="shared" si="94"/>
        <v>South Australia</v>
      </c>
      <c r="G2040" t="s">
        <v>32</v>
      </c>
      <c r="H2040">
        <v>5082</v>
      </c>
      <c r="I2040" t="s">
        <v>11</v>
      </c>
      <c r="J2040" t="s">
        <v>33</v>
      </c>
      <c r="K2040" t="s">
        <v>19</v>
      </c>
      <c r="L2040" t="s">
        <v>23</v>
      </c>
      <c r="M2040" s="5">
        <v>139.66999999999999</v>
      </c>
    </row>
    <row r="2041" spans="1:13" x14ac:dyDescent="0.2">
      <c r="A2041" s="2">
        <v>45125</v>
      </c>
      <c r="B2041" s="3">
        <f t="shared" si="95"/>
        <v>2024</v>
      </c>
      <c r="C2041" t="str">
        <f t="shared" si="93"/>
        <v>2023-2024</v>
      </c>
      <c r="D2041" t="s">
        <v>147</v>
      </c>
      <c r="E2041" t="s">
        <v>64</v>
      </c>
      <c r="F2041" t="str">
        <f t="shared" si="94"/>
        <v>Victoria</v>
      </c>
      <c r="G2041" t="s">
        <v>45</v>
      </c>
      <c r="H2041">
        <v>3199</v>
      </c>
      <c r="I2041" t="s">
        <v>11</v>
      </c>
      <c r="J2041" t="s">
        <v>63</v>
      </c>
      <c r="K2041" t="s">
        <v>157</v>
      </c>
      <c r="L2041" t="s">
        <v>22</v>
      </c>
      <c r="M2041" s="5">
        <v>139.69999999999999</v>
      </c>
    </row>
    <row r="2042" spans="1:13" x14ac:dyDescent="0.2">
      <c r="A2042" s="2">
        <v>44962</v>
      </c>
      <c r="B2042" s="3">
        <f t="shared" si="95"/>
        <v>2023</v>
      </c>
      <c r="C2042" t="str">
        <f t="shared" si="93"/>
        <v>2022-2023</v>
      </c>
      <c r="D2042" t="s">
        <v>148</v>
      </c>
      <c r="E2042" t="s">
        <v>130</v>
      </c>
      <c r="F2042" t="str">
        <f t="shared" si="94"/>
        <v>South Australia</v>
      </c>
      <c r="G2042" t="s">
        <v>32</v>
      </c>
      <c r="H2042">
        <v>5290</v>
      </c>
      <c r="I2042" t="s">
        <v>11</v>
      </c>
      <c r="J2042" t="s">
        <v>38</v>
      </c>
      <c r="K2042" t="s">
        <v>149</v>
      </c>
      <c r="L2042" t="s">
        <v>15</v>
      </c>
      <c r="M2042" s="5">
        <v>139.72</v>
      </c>
    </row>
    <row r="2043" spans="1:13" x14ac:dyDescent="0.2">
      <c r="A2043" s="2">
        <v>45252</v>
      </c>
      <c r="B2043" s="3">
        <f t="shared" si="95"/>
        <v>2024</v>
      </c>
      <c r="C2043" t="str">
        <f t="shared" si="93"/>
        <v>2023-2024</v>
      </c>
      <c r="D2043" t="s">
        <v>147</v>
      </c>
      <c r="E2043" t="s">
        <v>99</v>
      </c>
      <c r="F2043" t="str">
        <f t="shared" si="94"/>
        <v>Victoria</v>
      </c>
      <c r="G2043" t="s">
        <v>45</v>
      </c>
      <c r="H2043">
        <v>3148</v>
      </c>
      <c r="I2043" t="s">
        <v>11</v>
      </c>
      <c r="J2043" t="s">
        <v>63</v>
      </c>
      <c r="K2043" t="s">
        <v>153</v>
      </c>
      <c r="L2043" t="s">
        <v>16</v>
      </c>
      <c r="M2043" s="5">
        <v>139.86000000000001</v>
      </c>
    </row>
    <row r="2044" spans="1:13" x14ac:dyDescent="0.2">
      <c r="A2044" s="2">
        <v>45510</v>
      </c>
      <c r="B2044" s="3">
        <f t="shared" si="95"/>
        <v>2025</v>
      </c>
      <c r="C2044" t="str">
        <f t="shared" si="93"/>
        <v>2024-2025</v>
      </c>
      <c r="D2044" t="s">
        <v>148</v>
      </c>
      <c r="E2044" t="s">
        <v>91</v>
      </c>
      <c r="F2044" t="str">
        <f t="shared" si="94"/>
        <v>Victoria</v>
      </c>
      <c r="G2044" t="s">
        <v>45</v>
      </c>
      <c r="H2044">
        <v>3690</v>
      </c>
      <c r="I2044" t="s">
        <v>11</v>
      </c>
      <c r="J2044" t="s">
        <v>55</v>
      </c>
      <c r="K2044" t="s">
        <v>149</v>
      </c>
      <c r="L2044" t="s">
        <v>15</v>
      </c>
      <c r="M2044" s="5">
        <v>139.86000000000001</v>
      </c>
    </row>
    <row r="2045" spans="1:13" x14ac:dyDescent="0.2">
      <c r="A2045" s="2">
        <v>45565</v>
      </c>
      <c r="B2045" s="3">
        <f t="shared" si="95"/>
        <v>2025</v>
      </c>
      <c r="C2045" t="str">
        <f t="shared" si="93"/>
        <v>2024-2025</v>
      </c>
      <c r="D2045" t="s">
        <v>148</v>
      </c>
      <c r="E2045" t="s">
        <v>128</v>
      </c>
      <c r="F2045" t="str">
        <f t="shared" si="94"/>
        <v>Western Australia</v>
      </c>
      <c r="G2045" t="s">
        <v>48</v>
      </c>
      <c r="H2045">
        <v>6027</v>
      </c>
      <c r="I2045" t="s">
        <v>11</v>
      </c>
      <c r="J2045" t="s">
        <v>49</v>
      </c>
      <c r="K2045" t="s">
        <v>154</v>
      </c>
      <c r="L2045" t="s">
        <v>14</v>
      </c>
      <c r="M2045" s="5">
        <v>139.88</v>
      </c>
    </row>
    <row r="2046" spans="1:13" x14ac:dyDescent="0.2">
      <c r="A2046" s="2">
        <v>45641</v>
      </c>
      <c r="B2046" s="3">
        <f t="shared" si="95"/>
        <v>2025</v>
      </c>
      <c r="C2046" t="str">
        <f t="shared" si="93"/>
        <v>2024-2025</v>
      </c>
      <c r="D2046" t="s">
        <v>147</v>
      </c>
      <c r="E2046" t="s">
        <v>119</v>
      </c>
      <c r="F2046" t="str">
        <f t="shared" si="94"/>
        <v>Queensland</v>
      </c>
      <c r="G2046" t="s">
        <v>35</v>
      </c>
      <c r="H2046">
        <v>4570</v>
      </c>
      <c r="I2046" t="s">
        <v>11</v>
      </c>
      <c r="J2046" t="s">
        <v>120</v>
      </c>
      <c r="K2046" t="s">
        <v>19</v>
      </c>
      <c r="L2046" t="s">
        <v>23</v>
      </c>
      <c r="M2046" s="5">
        <v>139.96</v>
      </c>
    </row>
    <row r="2047" spans="1:13" x14ac:dyDescent="0.2">
      <c r="A2047" s="2">
        <v>45440</v>
      </c>
      <c r="B2047" s="3">
        <f t="shared" si="95"/>
        <v>2024</v>
      </c>
      <c r="C2047" t="str">
        <f t="shared" si="93"/>
        <v>2023-2024</v>
      </c>
      <c r="D2047" t="s">
        <v>148</v>
      </c>
      <c r="E2047" t="s">
        <v>24</v>
      </c>
      <c r="F2047" t="str">
        <f t="shared" si="94"/>
        <v>New South Wales</v>
      </c>
      <c r="G2047" t="s">
        <v>10</v>
      </c>
      <c r="H2047">
        <v>2795</v>
      </c>
      <c r="I2047" t="s">
        <v>11</v>
      </c>
      <c r="J2047" t="s">
        <v>25</v>
      </c>
      <c r="K2047" t="s">
        <v>152</v>
      </c>
      <c r="L2047" t="s">
        <v>13</v>
      </c>
      <c r="M2047" s="5">
        <v>140.03000000000003</v>
      </c>
    </row>
    <row r="2048" spans="1:13" x14ac:dyDescent="0.2">
      <c r="A2048" s="2">
        <v>45327</v>
      </c>
      <c r="B2048" s="3">
        <f t="shared" si="95"/>
        <v>2024</v>
      </c>
      <c r="C2048" t="str">
        <f t="shared" si="93"/>
        <v>2023-2024</v>
      </c>
      <c r="D2048" t="s">
        <v>147</v>
      </c>
      <c r="E2048" t="s">
        <v>64</v>
      </c>
      <c r="F2048" t="str">
        <f t="shared" si="94"/>
        <v>Victoria</v>
      </c>
      <c r="G2048" t="s">
        <v>45</v>
      </c>
      <c r="H2048">
        <v>3199</v>
      </c>
      <c r="I2048" t="s">
        <v>11</v>
      </c>
      <c r="J2048" t="s">
        <v>63</v>
      </c>
      <c r="K2048" t="s">
        <v>150</v>
      </c>
      <c r="L2048" t="s">
        <v>18</v>
      </c>
      <c r="M2048" s="5">
        <v>140.38999999999999</v>
      </c>
    </row>
    <row r="2049" spans="1:13" x14ac:dyDescent="0.2">
      <c r="A2049" s="2">
        <v>45380</v>
      </c>
      <c r="B2049" s="3">
        <f t="shared" si="95"/>
        <v>2024</v>
      </c>
      <c r="C2049" t="str">
        <f t="shared" si="93"/>
        <v>2023-2024</v>
      </c>
      <c r="D2049" t="s">
        <v>148</v>
      </c>
      <c r="E2049" t="s">
        <v>123</v>
      </c>
      <c r="F2049" t="str">
        <f t="shared" si="94"/>
        <v>Western Australia</v>
      </c>
      <c r="G2049" t="s">
        <v>48</v>
      </c>
      <c r="H2049">
        <v>6109</v>
      </c>
      <c r="I2049" t="s">
        <v>11</v>
      </c>
      <c r="J2049" t="s">
        <v>94</v>
      </c>
      <c r="K2049" t="s">
        <v>152</v>
      </c>
      <c r="L2049" t="s">
        <v>13</v>
      </c>
      <c r="M2049" s="5">
        <v>140.69999999999999</v>
      </c>
    </row>
    <row r="2050" spans="1:13" x14ac:dyDescent="0.2">
      <c r="A2050" s="2">
        <v>45623</v>
      </c>
      <c r="B2050" s="3">
        <f t="shared" si="95"/>
        <v>2025</v>
      </c>
      <c r="C2050" t="str">
        <f t="shared" ref="C2050:C2113" si="96">IF(MONTH(A2050) &gt;= 7, YEAR(A2050) &amp; "-" &amp; YEAR(A2050) + 1, YEAR(A2050) - 1 &amp; "-" &amp; YEAR(A2050))</f>
        <v>2024-2025</v>
      </c>
      <c r="D2050" t="s">
        <v>148</v>
      </c>
      <c r="E2050" t="s">
        <v>144</v>
      </c>
      <c r="F2050" t="str">
        <f t="shared" ref="F2050:F2113" si="97">IF(G2050="WA","Western Australia",
IF(G2050="NSW","New South Wales",
IF(G2050="QLD","Queensland",
IF(G2050="VIC","Victoria",
IF(G2050="TAS","Tasmania",
IF(G2050="SA","South Australia",
IF(G2050="NT","Northern Territory",
IF(G2050="ACT","Australian Capital Territory",G2050))))))))</f>
        <v>Queensland</v>
      </c>
      <c r="G2050" t="s">
        <v>35</v>
      </c>
      <c r="H2050">
        <v>4566</v>
      </c>
      <c r="I2050" t="s">
        <v>11</v>
      </c>
      <c r="J2050" t="s">
        <v>120</v>
      </c>
      <c r="K2050" t="s">
        <v>150</v>
      </c>
      <c r="L2050" t="s">
        <v>18</v>
      </c>
      <c r="M2050" s="5">
        <v>141.30000000000001</v>
      </c>
    </row>
    <row r="2051" spans="1:13" x14ac:dyDescent="0.2">
      <c r="A2051" s="2">
        <v>45657</v>
      </c>
      <c r="B2051" s="3">
        <f t="shared" ref="B2051:B2114" si="98">IF(MONTH(A2051)&gt;=7,YEAR(A2051)+1,YEAR(A2051))</f>
        <v>2025</v>
      </c>
      <c r="C2051" t="str">
        <f t="shared" si="96"/>
        <v>2024-2025</v>
      </c>
      <c r="D2051" t="s">
        <v>148</v>
      </c>
      <c r="E2051" t="s">
        <v>101</v>
      </c>
      <c r="F2051" t="str">
        <f t="shared" si="97"/>
        <v>Victoria</v>
      </c>
      <c r="G2051" t="s">
        <v>45</v>
      </c>
      <c r="H2051">
        <v>3131</v>
      </c>
      <c r="I2051" t="s">
        <v>11</v>
      </c>
      <c r="J2051" t="s">
        <v>63</v>
      </c>
      <c r="K2051" t="s">
        <v>19</v>
      </c>
      <c r="L2051" t="s">
        <v>23</v>
      </c>
      <c r="M2051" s="5">
        <v>141.76999999999998</v>
      </c>
    </row>
    <row r="2052" spans="1:13" x14ac:dyDescent="0.2">
      <c r="A2052" s="2">
        <v>44944</v>
      </c>
      <c r="B2052" s="3">
        <f t="shared" si="98"/>
        <v>2023</v>
      </c>
      <c r="C2052" t="str">
        <f t="shared" si="96"/>
        <v>2022-2023</v>
      </c>
      <c r="D2052" t="s">
        <v>147</v>
      </c>
      <c r="E2052" t="s">
        <v>127</v>
      </c>
      <c r="F2052" t="str">
        <f t="shared" si="97"/>
        <v>New South Wales</v>
      </c>
      <c r="G2052" t="s">
        <v>10</v>
      </c>
      <c r="H2052">
        <v>2131</v>
      </c>
      <c r="I2052" t="s">
        <v>11</v>
      </c>
      <c r="J2052" t="s">
        <v>27</v>
      </c>
      <c r="K2052" t="s">
        <v>153</v>
      </c>
      <c r="L2052" t="s">
        <v>16</v>
      </c>
      <c r="M2052" s="5">
        <v>142.89000000000001</v>
      </c>
    </row>
    <row r="2053" spans="1:13" x14ac:dyDescent="0.2">
      <c r="A2053" s="2">
        <v>45599</v>
      </c>
      <c r="B2053" s="3">
        <f t="shared" si="98"/>
        <v>2025</v>
      </c>
      <c r="C2053" t="str">
        <f t="shared" si="96"/>
        <v>2024-2025</v>
      </c>
      <c r="D2053" t="s">
        <v>147</v>
      </c>
      <c r="E2053" t="s">
        <v>137</v>
      </c>
      <c r="F2053" t="str">
        <f t="shared" si="97"/>
        <v>New South Wales</v>
      </c>
      <c r="G2053" t="s">
        <v>10</v>
      </c>
      <c r="H2053">
        <v>2031</v>
      </c>
      <c r="I2053" t="s">
        <v>11</v>
      </c>
      <c r="J2053" t="s">
        <v>12</v>
      </c>
      <c r="K2053" t="s">
        <v>149</v>
      </c>
      <c r="L2053" t="s">
        <v>15</v>
      </c>
      <c r="M2053" s="5">
        <v>142.89000000000001</v>
      </c>
    </row>
    <row r="2054" spans="1:13" x14ac:dyDescent="0.2">
      <c r="A2054" s="2">
        <v>45194</v>
      </c>
      <c r="B2054" s="3">
        <f t="shared" si="98"/>
        <v>2024</v>
      </c>
      <c r="C2054" t="str">
        <f t="shared" si="96"/>
        <v>2023-2024</v>
      </c>
      <c r="D2054" t="s">
        <v>147</v>
      </c>
      <c r="E2054" t="s">
        <v>97</v>
      </c>
      <c r="F2054" t="str">
        <f t="shared" si="97"/>
        <v>Tasmania</v>
      </c>
      <c r="G2054" t="s">
        <v>70</v>
      </c>
      <c r="H2054">
        <v>7250</v>
      </c>
      <c r="I2054" t="s">
        <v>11</v>
      </c>
      <c r="J2054" t="s">
        <v>71</v>
      </c>
      <c r="K2054" t="s">
        <v>154</v>
      </c>
      <c r="L2054" t="s">
        <v>14</v>
      </c>
      <c r="M2054" s="5">
        <v>142.89999999999998</v>
      </c>
    </row>
    <row r="2055" spans="1:13" x14ac:dyDescent="0.2">
      <c r="A2055" s="2">
        <v>45446</v>
      </c>
      <c r="B2055" s="3">
        <f t="shared" si="98"/>
        <v>2024</v>
      </c>
      <c r="C2055" t="str">
        <f t="shared" si="96"/>
        <v>2023-2024</v>
      </c>
      <c r="D2055" t="s">
        <v>148</v>
      </c>
      <c r="E2055" t="s">
        <v>134</v>
      </c>
      <c r="F2055" t="str">
        <f t="shared" si="97"/>
        <v>Queensland</v>
      </c>
      <c r="G2055" t="s">
        <v>35</v>
      </c>
      <c r="H2055">
        <v>4825</v>
      </c>
      <c r="I2055" t="s">
        <v>11</v>
      </c>
      <c r="J2055" t="s">
        <v>36</v>
      </c>
      <c r="K2055" t="s">
        <v>19</v>
      </c>
      <c r="L2055" t="s">
        <v>23</v>
      </c>
      <c r="M2055" s="5">
        <v>143.71</v>
      </c>
    </row>
    <row r="2056" spans="1:13" x14ac:dyDescent="0.2">
      <c r="A2056" s="2">
        <v>45527</v>
      </c>
      <c r="B2056" s="3">
        <f t="shared" si="98"/>
        <v>2025</v>
      </c>
      <c r="C2056" t="str">
        <f t="shared" si="96"/>
        <v>2024-2025</v>
      </c>
      <c r="D2056" t="s">
        <v>147</v>
      </c>
      <c r="E2056" t="s">
        <v>47</v>
      </c>
      <c r="F2056" t="str">
        <f t="shared" si="97"/>
        <v>Western Australia</v>
      </c>
      <c r="G2056" t="s">
        <v>48</v>
      </c>
      <c r="H2056">
        <v>6030</v>
      </c>
      <c r="I2056" t="s">
        <v>11</v>
      </c>
      <c r="J2056" t="s">
        <v>49</v>
      </c>
      <c r="K2056" t="s">
        <v>19</v>
      </c>
      <c r="L2056" t="s">
        <v>23</v>
      </c>
      <c r="M2056" s="5">
        <v>143.79</v>
      </c>
    </row>
    <row r="2057" spans="1:13" x14ac:dyDescent="0.2">
      <c r="A2057" s="2">
        <v>45220</v>
      </c>
      <c r="B2057" s="3">
        <f t="shared" si="98"/>
        <v>2024</v>
      </c>
      <c r="C2057" t="str">
        <f t="shared" si="96"/>
        <v>2023-2024</v>
      </c>
      <c r="D2057" t="s">
        <v>148</v>
      </c>
      <c r="E2057" t="s">
        <v>129</v>
      </c>
      <c r="F2057" t="str">
        <f t="shared" si="97"/>
        <v>Tasmania</v>
      </c>
      <c r="G2057" t="s">
        <v>70</v>
      </c>
      <c r="H2057">
        <v>7010</v>
      </c>
      <c r="I2057" t="s">
        <v>11</v>
      </c>
      <c r="J2057" t="s">
        <v>71</v>
      </c>
      <c r="K2057" t="s">
        <v>150</v>
      </c>
      <c r="L2057" t="s">
        <v>18</v>
      </c>
      <c r="M2057" s="5">
        <v>143.88999999999999</v>
      </c>
    </row>
    <row r="2058" spans="1:13" x14ac:dyDescent="0.2">
      <c r="A2058" s="2">
        <v>45641</v>
      </c>
      <c r="B2058" s="3">
        <f t="shared" si="98"/>
        <v>2025</v>
      </c>
      <c r="C2058" t="str">
        <f t="shared" si="96"/>
        <v>2024-2025</v>
      </c>
      <c r="D2058" t="s">
        <v>148</v>
      </c>
      <c r="E2058" t="s">
        <v>130</v>
      </c>
      <c r="F2058" t="str">
        <f t="shared" si="97"/>
        <v>South Australia</v>
      </c>
      <c r="G2058" t="s">
        <v>32</v>
      </c>
      <c r="H2058">
        <v>5290</v>
      </c>
      <c r="I2058" t="s">
        <v>11</v>
      </c>
      <c r="J2058" t="s">
        <v>38</v>
      </c>
      <c r="K2058" t="s">
        <v>156</v>
      </c>
      <c r="L2058" t="s">
        <v>17</v>
      </c>
      <c r="M2058" s="5">
        <v>143.91999999999999</v>
      </c>
    </row>
    <row r="2059" spans="1:13" x14ac:dyDescent="0.2">
      <c r="A2059" s="2">
        <v>45377</v>
      </c>
      <c r="B2059" s="3">
        <f t="shared" si="98"/>
        <v>2024</v>
      </c>
      <c r="C2059" t="str">
        <f t="shared" si="96"/>
        <v>2023-2024</v>
      </c>
      <c r="D2059" t="s">
        <v>147</v>
      </c>
      <c r="E2059" t="s">
        <v>54</v>
      </c>
      <c r="F2059" t="str">
        <f t="shared" si="97"/>
        <v>Victoria</v>
      </c>
      <c r="G2059" t="s">
        <v>45</v>
      </c>
      <c r="H2059">
        <v>3977</v>
      </c>
      <c r="I2059" t="s">
        <v>11</v>
      </c>
      <c r="J2059" t="s">
        <v>55</v>
      </c>
      <c r="K2059" t="s">
        <v>151</v>
      </c>
      <c r="L2059" t="s">
        <v>21</v>
      </c>
      <c r="M2059" s="5">
        <v>144.08000000000001</v>
      </c>
    </row>
    <row r="2060" spans="1:13" x14ac:dyDescent="0.2">
      <c r="A2060" s="2">
        <v>45612</v>
      </c>
      <c r="B2060" s="3">
        <f t="shared" si="98"/>
        <v>2025</v>
      </c>
      <c r="C2060" t="str">
        <f t="shared" si="96"/>
        <v>2024-2025</v>
      </c>
      <c r="D2060" t="s">
        <v>148</v>
      </c>
      <c r="E2060" t="s">
        <v>119</v>
      </c>
      <c r="F2060" t="str">
        <f t="shared" si="97"/>
        <v>Queensland</v>
      </c>
      <c r="G2060" t="s">
        <v>35</v>
      </c>
      <c r="H2060">
        <v>4570</v>
      </c>
      <c r="I2060" t="s">
        <v>11</v>
      </c>
      <c r="J2060" t="s">
        <v>120</v>
      </c>
      <c r="K2060" t="s">
        <v>155</v>
      </c>
      <c r="L2060" t="s">
        <v>20</v>
      </c>
      <c r="M2060" s="5">
        <v>144.18</v>
      </c>
    </row>
    <row r="2061" spans="1:13" x14ac:dyDescent="0.2">
      <c r="A2061" s="2">
        <v>45630</v>
      </c>
      <c r="B2061" s="3">
        <f t="shared" si="98"/>
        <v>2025</v>
      </c>
      <c r="C2061" t="str">
        <f t="shared" si="96"/>
        <v>2024-2025</v>
      </c>
      <c r="D2061" t="s">
        <v>148</v>
      </c>
      <c r="E2061" t="s">
        <v>74</v>
      </c>
      <c r="F2061" t="str">
        <f t="shared" si="97"/>
        <v>South Australia</v>
      </c>
      <c r="G2061" t="s">
        <v>32</v>
      </c>
      <c r="H2061">
        <v>5043</v>
      </c>
      <c r="I2061" t="s">
        <v>11</v>
      </c>
      <c r="J2061" t="s">
        <v>33</v>
      </c>
      <c r="K2061" t="s">
        <v>150</v>
      </c>
      <c r="L2061" t="s">
        <v>18</v>
      </c>
      <c r="M2061" s="5">
        <v>144.87</v>
      </c>
    </row>
    <row r="2062" spans="1:13" x14ac:dyDescent="0.2">
      <c r="A2062" s="2">
        <v>45413</v>
      </c>
      <c r="B2062" s="3">
        <f t="shared" si="98"/>
        <v>2024</v>
      </c>
      <c r="C2062" t="str">
        <f t="shared" si="96"/>
        <v>2023-2024</v>
      </c>
      <c r="D2062" t="s">
        <v>148</v>
      </c>
      <c r="E2062" t="s">
        <v>57</v>
      </c>
      <c r="F2062" t="str">
        <f t="shared" si="97"/>
        <v>New South Wales</v>
      </c>
      <c r="G2062" t="s">
        <v>10</v>
      </c>
      <c r="H2062">
        <v>2560</v>
      </c>
      <c r="I2062" t="s">
        <v>11</v>
      </c>
      <c r="J2062" t="s">
        <v>58</v>
      </c>
      <c r="K2062" t="s">
        <v>151</v>
      </c>
      <c r="L2062" t="s">
        <v>21</v>
      </c>
      <c r="M2062" s="5">
        <v>145.80000000000001</v>
      </c>
    </row>
    <row r="2063" spans="1:13" x14ac:dyDescent="0.2">
      <c r="A2063" s="2">
        <v>45127</v>
      </c>
      <c r="B2063" s="3">
        <f t="shared" si="98"/>
        <v>2024</v>
      </c>
      <c r="C2063" t="str">
        <f t="shared" si="96"/>
        <v>2023-2024</v>
      </c>
      <c r="D2063" t="s">
        <v>147</v>
      </c>
      <c r="E2063" t="s">
        <v>82</v>
      </c>
      <c r="F2063" t="str">
        <f t="shared" si="97"/>
        <v>Queensland</v>
      </c>
      <c r="G2063" t="s">
        <v>35</v>
      </c>
      <c r="H2063">
        <v>4012</v>
      </c>
      <c r="I2063" t="s">
        <v>11</v>
      </c>
      <c r="J2063" t="s">
        <v>43</v>
      </c>
      <c r="K2063" t="s">
        <v>19</v>
      </c>
      <c r="L2063" t="s">
        <v>23</v>
      </c>
      <c r="M2063" s="5">
        <v>145.88</v>
      </c>
    </row>
    <row r="2064" spans="1:13" x14ac:dyDescent="0.2">
      <c r="A2064" s="2">
        <v>45221</v>
      </c>
      <c r="B2064" s="3">
        <f t="shared" si="98"/>
        <v>2024</v>
      </c>
      <c r="C2064" t="str">
        <f t="shared" si="96"/>
        <v>2023-2024</v>
      </c>
      <c r="D2064" t="s">
        <v>147</v>
      </c>
      <c r="E2064" t="s">
        <v>97</v>
      </c>
      <c r="F2064" t="str">
        <f t="shared" si="97"/>
        <v>Tasmania</v>
      </c>
      <c r="G2064" t="s">
        <v>70</v>
      </c>
      <c r="H2064">
        <v>7250</v>
      </c>
      <c r="I2064" t="s">
        <v>11</v>
      </c>
      <c r="J2064" t="s">
        <v>71</v>
      </c>
      <c r="K2064" t="s">
        <v>150</v>
      </c>
      <c r="L2064" t="s">
        <v>18</v>
      </c>
      <c r="M2064" s="5">
        <v>145.91</v>
      </c>
    </row>
    <row r="2065" spans="1:13" x14ac:dyDescent="0.2">
      <c r="A2065" s="2">
        <v>45279</v>
      </c>
      <c r="B2065" s="3">
        <f t="shared" si="98"/>
        <v>2024</v>
      </c>
      <c r="C2065" t="str">
        <f t="shared" si="96"/>
        <v>2023-2024</v>
      </c>
      <c r="D2065" t="s">
        <v>147</v>
      </c>
      <c r="E2065" t="s">
        <v>72</v>
      </c>
      <c r="F2065" t="str">
        <f t="shared" si="97"/>
        <v>Western Australia</v>
      </c>
      <c r="G2065" t="s">
        <v>48</v>
      </c>
      <c r="H2065">
        <v>6010</v>
      </c>
      <c r="I2065" t="s">
        <v>11</v>
      </c>
      <c r="J2065" t="s">
        <v>49</v>
      </c>
      <c r="K2065" t="s">
        <v>152</v>
      </c>
      <c r="L2065" t="s">
        <v>13</v>
      </c>
      <c r="M2065" s="5">
        <v>146.26999999999998</v>
      </c>
    </row>
    <row r="2066" spans="1:13" x14ac:dyDescent="0.2">
      <c r="A2066" s="2">
        <v>45198</v>
      </c>
      <c r="B2066" s="3">
        <f t="shared" si="98"/>
        <v>2024</v>
      </c>
      <c r="C2066" t="str">
        <f t="shared" si="96"/>
        <v>2023-2024</v>
      </c>
      <c r="D2066" t="s">
        <v>147</v>
      </c>
      <c r="E2066" t="s">
        <v>146</v>
      </c>
      <c r="F2066" t="str">
        <f t="shared" si="97"/>
        <v>Victoria</v>
      </c>
      <c r="G2066" t="s">
        <v>45</v>
      </c>
      <c r="H2066">
        <v>3353</v>
      </c>
      <c r="I2066" t="s">
        <v>11</v>
      </c>
      <c r="J2066" t="s">
        <v>60</v>
      </c>
      <c r="K2066" t="s">
        <v>157</v>
      </c>
      <c r="L2066" t="s">
        <v>22</v>
      </c>
      <c r="M2066" s="5">
        <v>146.48000000000002</v>
      </c>
    </row>
    <row r="2067" spans="1:13" x14ac:dyDescent="0.2">
      <c r="A2067" s="2">
        <v>44993</v>
      </c>
      <c r="B2067" s="3">
        <f t="shared" si="98"/>
        <v>2023</v>
      </c>
      <c r="C2067" t="str">
        <f t="shared" si="96"/>
        <v>2022-2023</v>
      </c>
      <c r="D2067" t="s">
        <v>147</v>
      </c>
      <c r="E2067" t="s">
        <v>54</v>
      </c>
      <c r="F2067" t="str">
        <f t="shared" si="97"/>
        <v>Victoria</v>
      </c>
      <c r="G2067" t="s">
        <v>45</v>
      </c>
      <c r="H2067">
        <v>3977</v>
      </c>
      <c r="I2067" t="s">
        <v>11</v>
      </c>
      <c r="J2067" t="s">
        <v>55</v>
      </c>
      <c r="K2067" t="s">
        <v>152</v>
      </c>
      <c r="L2067" t="s">
        <v>13</v>
      </c>
      <c r="M2067" s="5">
        <v>146.63</v>
      </c>
    </row>
    <row r="2068" spans="1:13" x14ac:dyDescent="0.2">
      <c r="A2068" s="2">
        <v>45059</v>
      </c>
      <c r="B2068" s="3">
        <f t="shared" si="98"/>
        <v>2023</v>
      </c>
      <c r="C2068" t="str">
        <f t="shared" si="96"/>
        <v>2022-2023</v>
      </c>
      <c r="D2068" t="s">
        <v>148</v>
      </c>
      <c r="E2068" t="s">
        <v>93</v>
      </c>
      <c r="F2068" t="str">
        <f t="shared" si="97"/>
        <v>Western Australia</v>
      </c>
      <c r="G2068" t="s">
        <v>48</v>
      </c>
      <c r="H2068">
        <v>6112</v>
      </c>
      <c r="I2068" t="s">
        <v>11</v>
      </c>
      <c r="J2068" t="s">
        <v>94</v>
      </c>
      <c r="K2068" t="s">
        <v>152</v>
      </c>
      <c r="L2068" t="s">
        <v>13</v>
      </c>
      <c r="M2068" s="5">
        <v>146.68</v>
      </c>
    </row>
    <row r="2069" spans="1:13" x14ac:dyDescent="0.2">
      <c r="A2069" s="2">
        <v>45503</v>
      </c>
      <c r="B2069" s="3">
        <f t="shared" si="98"/>
        <v>2025</v>
      </c>
      <c r="C2069" t="str">
        <f t="shared" si="96"/>
        <v>2024-2025</v>
      </c>
      <c r="D2069" t="s">
        <v>148</v>
      </c>
      <c r="E2069" t="s">
        <v>107</v>
      </c>
      <c r="F2069" t="str">
        <f t="shared" si="97"/>
        <v>Queensland</v>
      </c>
      <c r="G2069" t="s">
        <v>35</v>
      </c>
      <c r="H2069">
        <v>4220</v>
      </c>
      <c r="I2069" t="s">
        <v>11</v>
      </c>
      <c r="J2069" t="s">
        <v>104</v>
      </c>
      <c r="K2069" t="s">
        <v>154</v>
      </c>
      <c r="L2069" t="s">
        <v>14</v>
      </c>
      <c r="M2069" s="5">
        <v>146.88</v>
      </c>
    </row>
    <row r="2070" spans="1:13" x14ac:dyDescent="0.2">
      <c r="A2070" s="2">
        <v>45108</v>
      </c>
      <c r="B2070" s="3">
        <f t="shared" si="98"/>
        <v>2024</v>
      </c>
      <c r="C2070" t="str">
        <f t="shared" si="96"/>
        <v>2023-2024</v>
      </c>
      <c r="D2070" t="s">
        <v>148</v>
      </c>
      <c r="E2070" t="s">
        <v>87</v>
      </c>
      <c r="F2070" t="str">
        <f t="shared" si="97"/>
        <v>New South Wales</v>
      </c>
      <c r="G2070" t="s">
        <v>10</v>
      </c>
      <c r="H2070">
        <v>2790</v>
      </c>
      <c r="I2070" t="s">
        <v>11</v>
      </c>
      <c r="J2070" t="s">
        <v>25</v>
      </c>
      <c r="K2070" t="s">
        <v>154</v>
      </c>
      <c r="L2070" t="s">
        <v>14</v>
      </c>
      <c r="M2070" s="5">
        <v>146.93</v>
      </c>
    </row>
    <row r="2071" spans="1:13" x14ac:dyDescent="0.2">
      <c r="A2071" s="2">
        <v>45247</v>
      </c>
      <c r="B2071" s="3">
        <f t="shared" si="98"/>
        <v>2024</v>
      </c>
      <c r="C2071" t="str">
        <f t="shared" si="96"/>
        <v>2023-2024</v>
      </c>
      <c r="D2071" t="s">
        <v>147</v>
      </c>
      <c r="E2071" t="s">
        <v>138</v>
      </c>
      <c r="F2071" t="str">
        <f t="shared" si="97"/>
        <v>Queensland</v>
      </c>
      <c r="G2071" t="s">
        <v>35</v>
      </c>
      <c r="H2071">
        <v>4558</v>
      </c>
      <c r="I2071" t="s">
        <v>11</v>
      </c>
      <c r="J2071" t="s">
        <v>120</v>
      </c>
      <c r="K2071" t="s">
        <v>154</v>
      </c>
      <c r="L2071" t="s">
        <v>14</v>
      </c>
      <c r="M2071" s="5">
        <v>147.74</v>
      </c>
    </row>
    <row r="2072" spans="1:13" x14ac:dyDescent="0.2">
      <c r="A2072" s="2">
        <v>45486</v>
      </c>
      <c r="B2072" s="3">
        <f t="shared" si="98"/>
        <v>2025</v>
      </c>
      <c r="C2072" t="str">
        <f t="shared" si="96"/>
        <v>2024-2025</v>
      </c>
      <c r="D2072" t="s">
        <v>148</v>
      </c>
      <c r="E2072" t="s">
        <v>137</v>
      </c>
      <c r="F2072" t="str">
        <f t="shared" si="97"/>
        <v>New South Wales</v>
      </c>
      <c r="G2072" t="s">
        <v>10</v>
      </c>
      <c r="H2072">
        <v>2031</v>
      </c>
      <c r="I2072" t="s">
        <v>11</v>
      </c>
      <c r="J2072" t="s">
        <v>12</v>
      </c>
      <c r="K2072" t="s">
        <v>149</v>
      </c>
      <c r="L2072" t="s">
        <v>15</v>
      </c>
      <c r="M2072" s="5">
        <v>147.80000000000001</v>
      </c>
    </row>
    <row r="2073" spans="1:13" x14ac:dyDescent="0.2">
      <c r="A2073" s="2">
        <v>45217</v>
      </c>
      <c r="B2073" s="3">
        <f t="shared" si="98"/>
        <v>2024</v>
      </c>
      <c r="C2073" t="str">
        <f t="shared" si="96"/>
        <v>2023-2024</v>
      </c>
      <c r="D2073" t="s">
        <v>148</v>
      </c>
      <c r="E2073" t="s">
        <v>141</v>
      </c>
      <c r="F2073" t="str">
        <f t="shared" si="97"/>
        <v>Western Australia</v>
      </c>
      <c r="G2073" t="s">
        <v>48</v>
      </c>
      <c r="H2073">
        <v>6052</v>
      </c>
      <c r="I2073" t="s">
        <v>11</v>
      </c>
      <c r="J2073" t="s">
        <v>49</v>
      </c>
      <c r="K2073" t="s">
        <v>153</v>
      </c>
      <c r="L2073" t="s">
        <v>16</v>
      </c>
      <c r="M2073" s="5">
        <v>147.86000000000001</v>
      </c>
    </row>
    <row r="2074" spans="1:13" x14ac:dyDescent="0.2">
      <c r="A2074" s="2">
        <v>44993</v>
      </c>
      <c r="B2074" s="3">
        <f t="shared" si="98"/>
        <v>2023</v>
      </c>
      <c r="C2074" t="str">
        <f t="shared" si="96"/>
        <v>2022-2023</v>
      </c>
      <c r="D2074" t="s">
        <v>147</v>
      </c>
      <c r="E2074" t="s">
        <v>96</v>
      </c>
      <c r="F2074" t="str">
        <f t="shared" si="97"/>
        <v>Western Australia</v>
      </c>
      <c r="G2074" t="s">
        <v>48</v>
      </c>
      <c r="H2074">
        <v>6330</v>
      </c>
      <c r="I2074" t="s">
        <v>11</v>
      </c>
      <c r="J2074" t="s">
        <v>94</v>
      </c>
      <c r="K2074" t="s">
        <v>154</v>
      </c>
      <c r="L2074" t="s">
        <v>14</v>
      </c>
      <c r="M2074" s="5">
        <v>147.88999999999999</v>
      </c>
    </row>
    <row r="2075" spans="1:13" x14ac:dyDescent="0.2">
      <c r="A2075" s="2">
        <v>44949</v>
      </c>
      <c r="B2075" s="3">
        <f t="shared" si="98"/>
        <v>2023</v>
      </c>
      <c r="C2075" t="str">
        <f t="shared" si="96"/>
        <v>2022-2023</v>
      </c>
      <c r="D2075" t="s">
        <v>148</v>
      </c>
      <c r="E2075" t="s">
        <v>125</v>
      </c>
      <c r="F2075" t="str">
        <f t="shared" si="97"/>
        <v>Victoria</v>
      </c>
      <c r="G2075" t="s">
        <v>45</v>
      </c>
      <c r="H2075">
        <v>3400</v>
      </c>
      <c r="I2075" t="s">
        <v>11</v>
      </c>
      <c r="J2075" t="s">
        <v>60</v>
      </c>
      <c r="K2075" t="s">
        <v>154</v>
      </c>
      <c r="L2075" t="s">
        <v>14</v>
      </c>
      <c r="M2075" s="5">
        <v>147.88999999999999</v>
      </c>
    </row>
    <row r="2076" spans="1:13" x14ac:dyDescent="0.2">
      <c r="A2076" s="2">
        <v>45340</v>
      </c>
      <c r="B2076" s="3">
        <f t="shared" si="98"/>
        <v>2024</v>
      </c>
      <c r="C2076" t="str">
        <f t="shared" si="96"/>
        <v>2023-2024</v>
      </c>
      <c r="D2076" t="s">
        <v>148</v>
      </c>
      <c r="E2076" t="s">
        <v>98</v>
      </c>
      <c r="F2076" t="str">
        <f t="shared" si="97"/>
        <v>Victoria</v>
      </c>
      <c r="G2076" t="s">
        <v>45</v>
      </c>
      <c r="H2076">
        <v>3429</v>
      </c>
      <c r="I2076" t="s">
        <v>11</v>
      </c>
      <c r="J2076" t="s">
        <v>60</v>
      </c>
      <c r="K2076" t="s">
        <v>155</v>
      </c>
      <c r="L2076" t="s">
        <v>20</v>
      </c>
      <c r="M2076" s="5">
        <v>148.33000000000001</v>
      </c>
    </row>
    <row r="2077" spans="1:13" x14ac:dyDescent="0.2">
      <c r="A2077" s="2">
        <v>45189</v>
      </c>
      <c r="B2077" s="3">
        <f t="shared" si="98"/>
        <v>2024</v>
      </c>
      <c r="C2077" t="str">
        <f t="shared" si="96"/>
        <v>2023-2024</v>
      </c>
      <c r="D2077" t="s">
        <v>147</v>
      </c>
      <c r="E2077" t="s">
        <v>140</v>
      </c>
      <c r="F2077" t="str">
        <f t="shared" si="97"/>
        <v>Tasmania</v>
      </c>
      <c r="G2077" t="s">
        <v>70</v>
      </c>
      <c r="H2077">
        <v>7320</v>
      </c>
      <c r="I2077" t="s">
        <v>11</v>
      </c>
      <c r="J2077" t="s">
        <v>71</v>
      </c>
      <c r="K2077" t="s">
        <v>19</v>
      </c>
      <c r="L2077" t="s">
        <v>23</v>
      </c>
      <c r="M2077" s="5">
        <v>148.72</v>
      </c>
    </row>
    <row r="2078" spans="1:13" x14ac:dyDescent="0.2">
      <c r="A2078" s="2">
        <v>45400</v>
      </c>
      <c r="B2078" s="3">
        <f t="shared" si="98"/>
        <v>2024</v>
      </c>
      <c r="C2078" t="str">
        <f t="shared" si="96"/>
        <v>2023-2024</v>
      </c>
      <c r="D2078" t="s">
        <v>148</v>
      </c>
      <c r="E2078" t="s">
        <v>52</v>
      </c>
      <c r="F2078" t="str">
        <f t="shared" si="97"/>
        <v>Victoria</v>
      </c>
      <c r="G2078" t="s">
        <v>45</v>
      </c>
      <c r="H2078">
        <v>3030</v>
      </c>
      <c r="I2078" t="s">
        <v>11</v>
      </c>
      <c r="J2078" t="s">
        <v>46</v>
      </c>
      <c r="K2078" t="s">
        <v>156</v>
      </c>
      <c r="L2078" t="s">
        <v>17</v>
      </c>
      <c r="M2078" s="5">
        <v>148.76999999999998</v>
      </c>
    </row>
    <row r="2079" spans="1:13" x14ac:dyDescent="0.2">
      <c r="A2079" s="2">
        <v>45199</v>
      </c>
      <c r="B2079" s="3">
        <f t="shared" si="98"/>
        <v>2024</v>
      </c>
      <c r="C2079" t="str">
        <f t="shared" si="96"/>
        <v>2023-2024</v>
      </c>
      <c r="D2079" t="s">
        <v>148</v>
      </c>
      <c r="E2079" t="s">
        <v>142</v>
      </c>
      <c r="F2079" t="str">
        <f t="shared" si="97"/>
        <v>Australian Capital Territory</v>
      </c>
      <c r="G2079" t="s">
        <v>80</v>
      </c>
      <c r="H2079">
        <v>2609</v>
      </c>
      <c r="I2079" t="s">
        <v>11</v>
      </c>
      <c r="J2079" t="s">
        <v>58</v>
      </c>
      <c r="K2079" t="s">
        <v>19</v>
      </c>
      <c r="L2079" t="s">
        <v>23</v>
      </c>
      <c r="M2079" s="5">
        <v>148.78</v>
      </c>
    </row>
    <row r="2080" spans="1:13" x14ac:dyDescent="0.2">
      <c r="A2080" s="2">
        <v>45028</v>
      </c>
      <c r="B2080" s="3">
        <f t="shared" si="98"/>
        <v>2023</v>
      </c>
      <c r="C2080" t="str">
        <f t="shared" si="96"/>
        <v>2022-2023</v>
      </c>
      <c r="D2080" t="s">
        <v>147</v>
      </c>
      <c r="E2080" t="s">
        <v>126</v>
      </c>
      <c r="F2080" t="str">
        <f t="shared" si="97"/>
        <v>Queensland</v>
      </c>
      <c r="G2080" t="s">
        <v>35</v>
      </c>
      <c r="H2080">
        <v>4551</v>
      </c>
      <c r="I2080" t="s">
        <v>11</v>
      </c>
      <c r="J2080" t="s">
        <v>120</v>
      </c>
      <c r="K2080" t="s">
        <v>149</v>
      </c>
      <c r="L2080" t="s">
        <v>15</v>
      </c>
      <c r="M2080" s="5">
        <v>148.82</v>
      </c>
    </row>
    <row r="2081" spans="1:13" x14ac:dyDescent="0.2">
      <c r="A2081" s="2">
        <v>45556</v>
      </c>
      <c r="B2081" s="3">
        <f t="shared" si="98"/>
        <v>2025</v>
      </c>
      <c r="C2081" t="str">
        <f t="shared" si="96"/>
        <v>2024-2025</v>
      </c>
      <c r="D2081" t="s">
        <v>147</v>
      </c>
      <c r="E2081" t="s">
        <v>53</v>
      </c>
      <c r="F2081" t="str">
        <f t="shared" si="97"/>
        <v>South Australia</v>
      </c>
      <c r="G2081" t="s">
        <v>32</v>
      </c>
      <c r="H2081">
        <v>5082</v>
      </c>
      <c r="I2081" t="s">
        <v>11</v>
      </c>
      <c r="J2081" t="s">
        <v>33</v>
      </c>
      <c r="K2081" t="s">
        <v>153</v>
      </c>
      <c r="L2081" t="s">
        <v>16</v>
      </c>
      <c r="M2081" s="5">
        <v>148.87</v>
      </c>
    </row>
    <row r="2082" spans="1:13" x14ac:dyDescent="0.2">
      <c r="A2082" s="2">
        <v>45362</v>
      </c>
      <c r="B2082" s="3">
        <f t="shared" si="98"/>
        <v>2024</v>
      </c>
      <c r="C2082" t="str">
        <f t="shared" si="96"/>
        <v>2023-2024</v>
      </c>
      <c r="D2082" t="s">
        <v>147</v>
      </c>
      <c r="E2082" t="s">
        <v>139</v>
      </c>
      <c r="F2082" t="str">
        <f t="shared" si="97"/>
        <v>New South Wales</v>
      </c>
      <c r="G2082" t="s">
        <v>10</v>
      </c>
      <c r="H2082">
        <v>2020</v>
      </c>
      <c r="I2082" t="s">
        <v>11</v>
      </c>
      <c r="J2082" t="s">
        <v>12</v>
      </c>
      <c r="K2082" t="s">
        <v>150</v>
      </c>
      <c r="L2082" t="s">
        <v>18</v>
      </c>
      <c r="M2082" s="5">
        <v>148.88999999999999</v>
      </c>
    </row>
    <row r="2083" spans="1:13" x14ac:dyDescent="0.2">
      <c r="A2083" s="2">
        <v>45106</v>
      </c>
      <c r="B2083" s="3">
        <f t="shared" si="98"/>
        <v>2023</v>
      </c>
      <c r="C2083" t="str">
        <f t="shared" si="96"/>
        <v>2022-2023</v>
      </c>
      <c r="D2083" t="s">
        <v>148</v>
      </c>
      <c r="E2083" t="s">
        <v>66</v>
      </c>
      <c r="F2083" t="str">
        <f t="shared" si="97"/>
        <v>South Australia</v>
      </c>
      <c r="G2083" t="s">
        <v>32</v>
      </c>
      <c r="H2083">
        <v>5169</v>
      </c>
      <c r="I2083" t="s">
        <v>11</v>
      </c>
      <c r="J2083" t="s">
        <v>33</v>
      </c>
      <c r="K2083" t="s">
        <v>151</v>
      </c>
      <c r="L2083" t="s">
        <v>21</v>
      </c>
      <c r="M2083" s="5">
        <v>148.88999999999999</v>
      </c>
    </row>
    <row r="2084" spans="1:13" x14ac:dyDescent="0.2">
      <c r="A2084" s="2">
        <v>45301</v>
      </c>
      <c r="B2084" s="3">
        <f t="shared" si="98"/>
        <v>2024</v>
      </c>
      <c r="C2084" t="str">
        <f t="shared" si="96"/>
        <v>2023-2024</v>
      </c>
      <c r="D2084" t="s">
        <v>147</v>
      </c>
      <c r="E2084" t="s">
        <v>64</v>
      </c>
      <c r="F2084" t="str">
        <f t="shared" si="97"/>
        <v>Victoria</v>
      </c>
      <c r="G2084" t="s">
        <v>45</v>
      </c>
      <c r="H2084">
        <v>3199</v>
      </c>
      <c r="I2084" t="s">
        <v>11</v>
      </c>
      <c r="J2084" t="s">
        <v>63</v>
      </c>
      <c r="K2084" t="s">
        <v>154</v>
      </c>
      <c r="L2084" t="s">
        <v>14</v>
      </c>
      <c r="M2084" s="5">
        <v>149.29000000000002</v>
      </c>
    </row>
    <row r="2085" spans="1:13" x14ac:dyDescent="0.2">
      <c r="A2085" s="2">
        <v>45062</v>
      </c>
      <c r="B2085" s="3">
        <f t="shared" si="98"/>
        <v>2023</v>
      </c>
      <c r="C2085" t="str">
        <f t="shared" si="96"/>
        <v>2022-2023</v>
      </c>
      <c r="D2085" t="s">
        <v>148</v>
      </c>
      <c r="E2085" t="s">
        <v>26</v>
      </c>
      <c r="F2085" t="str">
        <f t="shared" si="97"/>
        <v>New South Wales</v>
      </c>
      <c r="G2085" t="s">
        <v>10</v>
      </c>
      <c r="H2085">
        <v>2141</v>
      </c>
      <c r="I2085" t="s">
        <v>11</v>
      </c>
      <c r="J2085" t="s">
        <v>27</v>
      </c>
      <c r="K2085" t="s">
        <v>151</v>
      </c>
      <c r="L2085" t="s">
        <v>21</v>
      </c>
      <c r="M2085" s="5">
        <v>149.79</v>
      </c>
    </row>
    <row r="2086" spans="1:13" x14ac:dyDescent="0.2">
      <c r="A2086" s="2">
        <v>45380</v>
      </c>
      <c r="B2086" s="3">
        <f t="shared" si="98"/>
        <v>2024</v>
      </c>
      <c r="C2086" t="str">
        <f t="shared" si="96"/>
        <v>2023-2024</v>
      </c>
      <c r="D2086" t="s">
        <v>147</v>
      </c>
      <c r="E2086" t="s">
        <v>86</v>
      </c>
      <c r="F2086" t="str">
        <f t="shared" si="97"/>
        <v>New South Wales</v>
      </c>
      <c r="G2086" t="s">
        <v>10</v>
      </c>
      <c r="H2086">
        <v>2064</v>
      </c>
      <c r="I2086" t="s">
        <v>11</v>
      </c>
      <c r="J2086" t="s">
        <v>12</v>
      </c>
      <c r="K2086" t="s">
        <v>151</v>
      </c>
      <c r="L2086" t="s">
        <v>21</v>
      </c>
      <c r="M2086" s="5">
        <v>149.79999999999998</v>
      </c>
    </row>
    <row r="2087" spans="1:13" x14ac:dyDescent="0.2">
      <c r="A2087" s="2">
        <v>45399</v>
      </c>
      <c r="B2087" s="3">
        <f t="shared" si="98"/>
        <v>2024</v>
      </c>
      <c r="C2087" t="str">
        <f t="shared" si="96"/>
        <v>2023-2024</v>
      </c>
      <c r="D2087" t="s">
        <v>148</v>
      </c>
      <c r="E2087" t="s">
        <v>107</v>
      </c>
      <c r="F2087" t="str">
        <f t="shared" si="97"/>
        <v>Queensland</v>
      </c>
      <c r="G2087" t="s">
        <v>35</v>
      </c>
      <c r="H2087">
        <v>4220</v>
      </c>
      <c r="I2087" t="s">
        <v>11</v>
      </c>
      <c r="J2087" t="s">
        <v>104</v>
      </c>
      <c r="K2087" t="s">
        <v>154</v>
      </c>
      <c r="L2087" t="s">
        <v>14</v>
      </c>
      <c r="M2087" s="5">
        <v>149.9</v>
      </c>
    </row>
    <row r="2088" spans="1:13" x14ac:dyDescent="0.2">
      <c r="A2088" s="2">
        <v>44933</v>
      </c>
      <c r="B2088" s="3">
        <f t="shared" si="98"/>
        <v>2023</v>
      </c>
      <c r="C2088" t="str">
        <f t="shared" si="96"/>
        <v>2022-2023</v>
      </c>
      <c r="D2088" t="s">
        <v>147</v>
      </c>
      <c r="E2088" t="s">
        <v>137</v>
      </c>
      <c r="F2088" t="str">
        <f t="shared" si="97"/>
        <v>New South Wales</v>
      </c>
      <c r="G2088" t="s">
        <v>10</v>
      </c>
      <c r="H2088">
        <v>2031</v>
      </c>
      <c r="I2088" t="s">
        <v>11</v>
      </c>
      <c r="J2088" t="s">
        <v>12</v>
      </c>
      <c r="K2088" t="s">
        <v>151</v>
      </c>
      <c r="L2088" t="s">
        <v>21</v>
      </c>
      <c r="M2088" s="5">
        <v>149.94999999999999</v>
      </c>
    </row>
    <row r="2089" spans="1:13" x14ac:dyDescent="0.2">
      <c r="A2089" s="2">
        <v>45457</v>
      </c>
      <c r="B2089" s="3">
        <f t="shared" si="98"/>
        <v>2024</v>
      </c>
      <c r="C2089" t="str">
        <f t="shared" si="96"/>
        <v>2023-2024</v>
      </c>
      <c r="D2089" t="s">
        <v>148</v>
      </c>
      <c r="E2089" t="s">
        <v>135</v>
      </c>
      <c r="F2089" t="str">
        <f t="shared" si="97"/>
        <v>Victoria</v>
      </c>
      <c r="G2089" t="s">
        <v>45</v>
      </c>
      <c r="H2089">
        <v>3550</v>
      </c>
      <c r="I2089" t="s">
        <v>11</v>
      </c>
      <c r="J2089" t="s">
        <v>60</v>
      </c>
      <c r="K2089" t="s">
        <v>150</v>
      </c>
      <c r="L2089" t="s">
        <v>18</v>
      </c>
      <c r="M2089" s="5">
        <v>149.99</v>
      </c>
    </row>
    <row r="2090" spans="1:13" x14ac:dyDescent="0.2">
      <c r="A2090" s="2">
        <v>45303</v>
      </c>
      <c r="B2090" s="3">
        <f t="shared" si="98"/>
        <v>2024</v>
      </c>
      <c r="C2090" t="str">
        <f t="shared" si="96"/>
        <v>2023-2024</v>
      </c>
      <c r="D2090" t="s">
        <v>147</v>
      </c>
      <c r="E2090" t="s">
        <v>127</v>
      </c>
      <c r="F2090" t="str">
        <f t="shared" si="97"/>
        <v>New South Wales</v>
      </c>
      <c r="G2090" t="s">
        <v>10</v>
      </c>
      <c r="H2090">
        <v>2131</v>
      </c>
      <c r="I2090" t="s">
        <v>11</v>
      </c>
      <c r="J2090" t="s">
        <v>27</v>
      </c>
      <c r="K2090" t="s">
        <v>156</v>
      </c>
      <c r="L2090" t="s">
        <v>17</v>
      </c>
      <c r="M2090" s="5">
        <v>150.59</v>
      </c>
    </row>
    <row r="2091" spans="1:13" x14ac:dyDescent="0.2">
      <c r="A2091" s="2">
        <v>45303</v>
      </c>
      <c r="B2091" s="3">
        <f t="shared" si="98"/>
        <v>2024</v>
      </c>
      <c r="C2091" t="str">
        <f t="shared" si="96"/>
        <v>2023-2024</v>
      </c>
      <c r="D2091" t="s">
        <v>147</v>
      </c>
      <c r="E2091" t="s">
        <v>72</v>
      </c>
      <c r="F2091" t="str">
        <f t="shared" si="97"/>
        <v>Western Australia</v>
      </c>
      <c r="G2091" t="s">
        <v>48</v>
      </c>
      <c r="H2091">
        <v>6010</v>
      </c>
      <c r="I2091" t="s">
        <v>11</v>
      </c>
      <c r="J2091" t="s">
        <v>49</v>
      </c>
      <c r="K2091" t="s">
        <v>155</v>
      </c>
      <c r="L2091" t="s">
        <v>20</v>
      </c>
      <c r="M2091" s="5">
        <v>150.61000000000001</v>
      </c>
    </row>
    <row r="2092" spans="1:13" x14ac:dyDescent="0.2">
      <c r="A2092" s="2">
        <v>45086</v>
      </c>
      <c r="B2092" s="3">
        <f t="shared" si="98"/>
        <v>2023</v>
      </c>
      <c r="C2092" t="str">
        <f t="shared" si="96"/>
        <v>2022-2023</v>
      </c>
      <c r="D2092" t="s">
        <v>147</v>
      </c>
      <c r="E2092" t="s">
        <v>99</v>
      </c>
      <c r="F2092" t="str">
        <f t="shared" si="97"/>
        <v>Victoria</v>
      </c>
      <c r="G2092" t="s">
        <v>45</v>
      </c>
      <c r="H2092">
        <v>3148</v>
      </c>
      <c r="I2092" t="s">
        <v>11</v>
      </c>
      <c r="J2092" t="s">
        <v>63</v>
      </c>
      <c r="K2092" t="s">
        <v>149</v>
      </c>
      <c r="L2092" t="s">
        <v>15</v>
      </c>
      <c r="M2092" s="5">
        <v>150.63999999999999</v>
      </c>
    </row>
    <row r="2093" spans="1:13" x14ac:dyDescent="0.2">
      <c r="A2093" s="2">
        <v>45182</v>
      </c>
      <c r="B2093" s="3">
        <f t="shared" si="98"/>
        <v>2024</v>
      </c>
      <c r="C2093" t="str">
        <f t="shared" si="96"/>
        <v>2023-2024</v>
      </c>
      <c r="D2093" t="s">
        <v>147</v>
      </c>
      <c r="E2093" t="s">
        <v>139</v>
      </c>
      <c r="F2093" t="str">
        <f t="shared" si="97"/>
        <v>New South Wales</v>
      </c>
      <c r="G2093" t="s">
        <v>10</v>
      </c>
      <c r="H2093">
        <v>2020</v>
      </c>
      <c r="I2093" t="s">
        <v>11</v>
      </c>
      <c r="J2093" t="s">
        <v>12</v>
      </c>
      <c r="K2093" t="s">
        <v>149</v>
      </c>
      <c r="L2093" t="s">
        <v>15</v>
      </c>
      <c r="M2093" s="5">
        <v>150.86000000000001</v>
      </c>
    </row>
    <row r="2094" spans="1:13" x14ac:dyDescent="0.2">
      <c r="A2094" s="2">
        <v>45074</v>
      </c>
      <c r="B2094" s="3">
        <f t="shared" si="98"/>
        <v>2023</v>
      </c>
      <c r="C2094" t="str">
        <f t="shared" si="96"/>
        <v>2022-2023</v>
      </c>
      <c r="D2094" t="s">
        <v>147</v>
      </c>
      <c r="E2094" t="s">
        <v>34</v>
      </c>
      <c r="F2094" t="str">
        <f t="shared" si="97"/>
        <v>Queensland</v>
      </c>
      <c r="G2094" t="s">
        <v>35</v>
      </c>
      <c r="H2094">
        <v>4802</v>
      </c>
      <c r="I2094" t="s">
        <v>11</v>
      </c>
      <c r="J2094" t="s">
        <v>36</v>
      </c>
      <c r="K2094" t="s">
        <v>152</v>
      </c>
      <c r="L2094" t="s">
        <v>13</v>
      </c>
      <c r="M2094" s="5">
        <v>151.01</v>
      </c>
    </row>
    <row r="2095" spans="1:13" x14ac:dyDescent="0.2">
      <c r="A2095" s="2">
        <v>45426</v>
      </c>
      <c r="B2095" s="3">
        <f t="shared" si="98"/>
        <v>2024</v>
      </c>
      <c r="C2095" t="str">
        <f t="shared" si="96"/>
        <v>2023-2024</v>
      </c>
      <c r="D2095" t="s">
        <v>147</v>
      </c>
      <c r="E2095" t="s">
        <v>79</v>
      </c>
      <c r="F2095" t="str">
        <f t="shared" si="97"/>
        <v>Australian Capital Territory</v>
      </c>
      <c r="G2095" t="s">
        <v>80</v>
      </c>
      <c r="H2095">
        <v>2617</v>
      </c>
      <c r="I2095" t="s">
        <v>11</v>
      </c>
      <c r="J2095" t="s">
        <v>58</v>
      </c>
      <c r="K2095" t="s">
        <v>157</v>
      </c>
      <c r="L2095" t="s">
        <v>22</v>
      </c>
      <c r="M2095" s="5">
        <v>151.02000000000001</v>
      </c>
    </row>
    <row r="2096" spans="1:13" x14ac:dyDescent="0.2">
      <c r="A2096" s="2">
        <v>45635</v>
      </c>
      <c r="B2096" s="3">
        <f t="shared" si="98"/>
        <v>2025</v>
      </c>
      <c r="C2096" t="str">
        <f t="shared" si="96"/>
        <v>2024-2025</v>
      </c>
      <c r="D2096" t="s">
        <v>147</v>
      </c>
      <c r="E2096" t="s">
        <v>52</v>
      </c>
      <c r="F2096" t="str">
        <f t="shared" si="97"/>
        <v>Victoria</v>
      </c>
      <c r="G2096" t="s">
        <v>45</v>
      </c>
      <c r="H2096">
        <v>3030</v>
      </c>
      <c r="I2096" t="s">
        <v>11</v>
      </c>
      <c r="J2096" t="s">
        <v>46</v>
      </c>
      <c r="K2096" t="s">
        <v>151</v>
      </c>
      <c r="L2096" t="s">
        <v>21</v>
      </c>
      <c r="M2096" s="5">
        <v>151.12</v>
      </c>
    </row>
    <row r="2097" spans="1:13" x14ac:dyDescent="0.2">
      <c r="A2097" s="2">
        <v>45600</v>
      </c>
      <c r="B2097" s="3">
        <f t="shared" si="98"/>
        <v>2025</v>
      </c>
      <c r="C2097" t="str">
        <f t="shared" si="96"/>
        <v>2024-2025</v>
      </c>
      <c r="D2097" t="s">
        <v>147</v>
      </c>
      <c r="E2097" t="s">
        <v>40</v>
      </c>
      <c r="F2097" t="str">
        <f t="shared" si="97"/>
        <v>New South Wales</v>
      </c>
      <c r="G2097" t="s">
        <v>10</v>
      </c>
      <c r="H2097">
        <v>2116</v>
      </c>
      <c r="I2097" t="s">
        <v>11</v>
      </c>
      <c r="J2097" t="s">
        <v>27</v>
      </c>
      <c r="K2097" t="s">
        <v>152</v>
      </c>
      <c r="L2097" t="s">
        <v>13</v>
      </c>
      <c r="M2097" s="5">
        <v>151.13000000000002</v>
      </c>
    </row>
    <row r="2098" spans="1:13" x14ac:dyDescent="0.2">
      <c r="A2098" s="2">
        <v>45436</v>
      </c>
      <c r="B2098" s="3">
        <f t="shared" si="98"/>
        <v>2024</v>
      </c>
      <c r="C2098" t="str">
        <f t="shared" si="96"/>
        <v>2023-2024</v>
      </c>
      <c r="D2098" t="s">
        <v>148</v>
      </c>
      <c r="E2098" t="s">
        <v>134</v>
      </c>
      <c r="F2098" t="str">
        <f t="shared" si="97"/>
        <v>Queensland</v>
      </c>
      <c r="G2098" t="s">
        <v>35</v>
      </c>
      <c r="H2098">
        <v>4825</v>
      </c>
      <c r="I2098" t="s">
        <v>11</v>
      </c>
      <c r="J2098" t="s">
        <v>36</v>
      </c>
      <c r="K2098" t="s">
        <v>154</v>
      </c>
      <c r="L2098" t="s">
        <v>14</v>
      </c>
      <c r="M2098" s="5">
        <v>151.25</v>
      </c>
    </row>
    <row r="2099" spans="1:13" x14ac:dyDescent="0.2">
      <c r="A2099" s="2">
        <v>45423</v>
      </c>
      <c r="B2099" s="3">
        <f t="shared" si="98"/>
        <v>2024</v>
      </c>
      <c r="C2099" t="str">
        <f t="shared" si="96"/>
        <v>2023-2024</v>
      </c>
      <c r="D2099" t="s">
        <v>147</v>
      </c>
      <c r="E2099" t="s">
        <v>139</v>
      </c>
      <c r="F2099" t="str">
        <f t="shared" si="97"/>
        <v>New South Wales</v>
      </c>
      <c r="G2099" t="s">
        <v>10</v>
      </c>
      <c r="H2099">
        <v>2020</v>
      </c>
      <c r="I2099" t="s">
        <v>11</v>
      </c>
      <c r="J2099" t="s">
        <v>12</v>
      </c>
      <c r="K2099" t="s">
        <v>151</v>
      </c>
      <c r="L2099" t="s">
        <v>21</v>
      </c>
      <c r="M2099" s="5">
        <v>151.76</v>
      </c>
    </row>
    <row r="2100" spans="1:13" x14ac:dyDescent="0.2">
      <c r="A2100" s="2">
        <v>45189</v>
      </c>
      <c r="B2100" s="3">
        <f t="shared" si="98"/>
        <v>2024</v>
      </c>
      <c r="C2100" t="str">
        <f t="shared" si="96"/>
        <v>2023-2024</v>
      </c>
      <c r="D2100" t="s">
        <v>147</v>
      </c>
      <c r="E2100" t="s">
        <v>39</v>
      </c>
      <c r="F2100" t="str">
        <f t="shared" si="97"/>
        <v>South Australia</v>
      </c>
      <c r="G2100" t="s">
        <v>32</v>
      </c>
      <c r="H2100">
        <v>5343</v>
      </c>
      <c r="I2100" t="s">
        <v>11</v>
      </c>
      <c r="J2100" t="s">
        <v>38</v>
      </c>
      <c r="K2100" t="s">
        <v>156</v>
      </c>
      <c r="L2100" t="s">
        <v>17</v>
      </c>
      <c r="M2100" s="5">
        <v>151.85</v>
      </c>
    </row>
    <row r="2101" spans="1:13" x14ac:dyDescent="0.2">
      <c r="A2101" s="2">
        <v>45110</v>
      </c>
      <c r="B2101" s="3">
        <f t="shared" si="98"/>
        <v>2024</v>
      </c>
      <c r="C2101" t="str">
        <f t="shared" si="96"/>
        <v>2023-2024</v>
      </c>
      <c r="D2101" t="s">
        <v>148</v>
      </c>
      <c r="E2101" t="s">
        <v>129</v>
      </c>
      <c r="F2101" t="str">
        <f t="shared" si="97"/>
        <v>Tasmania</v>
      </c>
      <c r="G2101" t="s">
        <v>70</v>
      </c>
      <c r="H2101">
        <v>7010</v>
      </c>
      <c r="I2101" t="s">
        <v>11</v>
      </c>
      <c r="J2101" t="s">
        <v>71</v>
      </c>
      <c r="K2101" t="s">
        <v>154</v>
      </c>
      <c r="L2101" t="s">
        <v>14</v>
      </c>
      <c r="M2101" s="5">
        <v>151.86000000000001</v>
      </c>
    </row>
    <row r="2102" spans="1:13" x14ac:dyDescent="0.2">
      <c r="A2102" s="2">
        <v>45092</v>
      </c>
      <c r="B2102" s="3">
        <f t="shared" si="98"/>
        <v>2023</v>
      </c>
      <c r="C2102" t="str">
        <f t="shared" si="96"/>
        <v>2022-2023</v>
      </c>
      <c r="D2102" t="s">
        <v>148</v>
      </c>
      <c r="E2102" t="s">
        <v>111</v>
      </c>
      <c r="F2102" t="str">
        <f t="shared" si="97"/>
        <v>New South Wales</v>
      </c>
      <c r="G2102" t="s">
        <v>10</v>
      </c>
      <c r="H2102">
        <v>2120</v>
      </c>
      <c r="I2102" t="s">
        <v>11</v>
      </c>
      <c r="J2102" t="s">
        <v>27</v>
      </c>
      <c r="K2102" t="s">
        <v>151</v>
      </c>
      <c r="L2102" t="s">
        <v>21</v>
      </c>
      <c r="M2102" s="5">
        <v>151.88999999999999</v>
      </c>
    </row>
    <row r="2103" spans="1:13" x14ac:dyDescent="0.2">
      <c r="A2103" s="2">
        <v>45428</v>
      </c>
      <c r="B2103" s="3">
        <f t="shared" si="98"/>
        <v>2024</v>
      </c>
      <c r="C2103" t="str">
        <f t="shared" si="96"/>
        <v>2023-2024</v>
      </c>
      <c r="D2103" t="s">
        <v>147</v>
      </c>
      <c r="E2103" t="s">
        <v>146</v>
      </c>
      <c r="F2103" t="str">
        <f t="shared" si="97"/>
        <v>Victoria</v>
      </c>
      <c r="G2103" t="s">
        <v>45</v>
      </c>
      <c r="H2103">
        <v>3353</v>
      </c>
      <c r="I2103" t="s">
        <v>11</v>
      </c>
      <c r="J2103" t="s">
        <v>60</v>
      </c>
      <c r="K2103" t="s">
        <v>149</v>
      </c>
      <c r="L2103" t="s">
        <v>15</v>
      </c>
      <c r="M2103" s="5">
        <v>151.93</v>
      </c>
    </row>
    <row r="2104" spans="1:13" x14ac:dyDescent="0.2">
      <c r="A2104" s="2">
        <v>45617</v>
      </c>
      <c r="B2104" s="3">
        <f t="shared" si="98"/>
        <v>2025</v>
      </c>
      <c r="C2104" t="str">
        <f t="shared" si="96"/>
        <v>2024-2025</v>
      </c>
      <c r="D2104" t="s">
        <v>148</v>
      </c>
      <c r="E2104" t="s">
        <v>66</v>
      </c>
      <c r="F2104" t="str">
        <f t="shared" si="97"/>
        <v>South Australia</v>
      </c>
      <c r="G2104" t="s">
        <v>32</v>
      </c>
      <c r="H2104">
        <v>5169</v>
      </c>
      <c r="I2104" t="s">
        <v>11</v>
      </c>
      <c r="J2104" t="s">
        <v>33</v>
      </c>
      <c r="K2104" t="s">
        <v>153</v>
      </c>
      <c r="L2104" t="s">
        <v>16</v>
      </c>
      <c r="M2104" s="5">
        <v>152.34</v>
      </c>
    </row>
    <row r="2105" spans="1:13" x14ac:dyDescent="0.2">
      <c r="A2105" s="2">
        <v>45251</v>
      </c>
      <c r="B2105" s="3">
        <f t="shared" si="98"/>
        <v>2024</v>
      </c>
      <c r="C2105" t="str">
        <f t="shared" si="96"/>
        <v>2023-2024</v>
      </c>
      <c r="D2105" t="s">
        <v>147</v>
      </c>
      <c r="E2105" t="s">
        <v>85</v>
      </c>
      <c r="F2105" t="str">
        <f t="shared" si="97"/>
        <v>Queensland</v>
      </c>
      <c r="G2105" t="s">
        <v>35</v>
      </c>
      <c r="H2105">
        <v>4883</v>
      </c>
      <c r="I2105" t="s">
        <v>11</v>
      </c>
      <c r="J2105" t="s">
        <v>36</v>
      </c>
      <c r="K2105" t="s">
        <v>149</v>
      </c>
      <c r="L2105" t="s">
        <v>15</v>
      </c>
      <c r="M2105" s="5">
        <v>152.67000000000002</v>
      </c>
    </row>
    <row r="2106" spans="1:13" x14ac:dyDescent="0.2">
      <c r="A2106" s="2">
        <v>45014</v>
      </c>
      <c r="B2106" s="3">
        <f t="shared" si="98"/>
        <v>2023</v>
      </c>
      <c r="C2106" t="str">
        <f t="shared" si="96"/>
        <v>2022-2023</v>
      </c>
      <c r="D2106" t="s">
        <v>147</v>
      </c>
      <c r="E2106" t="s">
        <v>131</v>
      </c>
      <c r="F2106" t="str">
        <f t="shared" si="97"/>
        <v>Western Australia</v>
      </c>
      <c r="G2106" t="s">
        <v>48</v>
      </c>
      <c r="H2106">
        <v>6530</v>
      </c>
      <c r="I2106" t="s">
        <v>11</v>
      </c>
      <c r="J2106" t="s">
        <v>77</v>
      </c>
      <c r="K2106" t="s">
        <v>149</v>
      </c>
      <c r="L2106" t="s">
        <v>15</v>
      </c>
      <c r="M2106" s="5">
        <v>152.71</v>
      </c>
    </row>
    <row r="2107" spans="1:13" x14ac:dyDescent="0.2">
      <c r="A2107" s="2">
        <v>45145</v>
      </c>
      <c r="B2107" s="3">
        <f t="shared" si="98"/>
        <v>2024</v>
      </c>
      <c r="C2107" t="str">
        <f t="shared" si="96"/>
        <v>2023-2024</v>
      </c>
      <c r="D2107" t="s">
        <v>147</v>
      </c>
      <c r="E2107" t="s">
        <v>138</v>
      </c>
      <c r="F2107" t="str">
        <f t="shared" si="97"/>
        <v>Queensland</v>
      </c>
      <c r="G2107" t="s">
        <v>35</v>
      </c>
      <c r="H2107">
        <v>4558</v>
      </c>
      <c r="I2107" t="s">
        <v>11</v>
      </c>
      <c r="J2107" t="s">
        <v>120</v>
      </c>
      <c r="K2107" t="s">
        <v>149</v>
      </c>
      <c r="L2107" t="s">
        <v>15</v>
      </c>
      <c r="M2107" s="5">
        <v>152.77000000000001</v>
      </c>
    </row>
    <row r="2108" spans="1:13" x14ac:dyDescent="0.2">
      <c r="A2108" s="2">
        <v>45241</v>
      </c>
      <c r="B2108" s="3">
        <f t="shared" si="98"/>
        <v>2024</v>
      </c>
      <c r="C2108" t="str">
        <f t="shared" si="96"/>
        <v>2023-2024</v>
      </c>
      <c r="D2108" t="s">
        <v>147</v>
      </c>
      <c r="E2108" t="s">
        <v>56</v>
      </c>
      <c r="F2108" t="str">
        <f t="shared" si="97"/>
        <v>Northern Territory</v>
      </c>
      <c r="G2108" t="s">
        <v>29</v>
      </c>
      <c r="H2108">
        <v>870</v>
      </c>
      <c r="I2108" t="s">
        <v>11</v>
      </c>
      <c r="J2108" t="s">
        <v>30</v>
      </c>
      <c r="K2108" t="s">
        <v>149</v>
      </c>
      <c r="L2108" t="s">
        <v>15</v>
      </c>
      <c r="M2108" s="5">
        <v>152.86000000000001</v>
      </c>
    </row>
    <row r="2109" spans="1:13" x14ac:dyDescent="0.2">
      <c r="A2109" s="2">
        <v>45650</v>
      </c>
      <c r="B2109" s="3">
        <f t="shared" si="98"/>
        <v>2025</v>
      </c>
      <c r="C2109" t="str">
        <f t="shared" si="96"/>
        <v>2024-2025</v>
      </c>
      <c r="D2109" t="s">
        <v>148</v>
      </c>
      <c r="E2109" t="s">
        <v>84</v>
      </c>
      <c r="F2109" t="str">
        <f t="shared" si="97"/>
        <v>Queensland</v>
      </c>
      <c r="G2109" t="s">
        <v>35</v>
      </c>
      <c r="H2109">
        <v>4740</v>
      </c>
      <c r="I2109" t="s">
        <v>11</v>
      </c>
      <c r="J2109" t="s">
        <v>51</v>
      </c>
      <c r="K2109" t="s">
        <v>153</v>
      </c>
      <c r="L2109" t="s">
        <v>16</v>
      </c>
      <c r="M2109" s="5">
        <v>152.86000000000001</v>
      </c>
    </row>
    <row r="2110" spans="1:13" x14ac:dyDescent="0.2">
      <c r="A2110" s="2">
        <v>45417</v>
      </c>
      <c r="B2110" s="3">
        <f t="shared" si="98"/>
        <v>2024</v>
      </c>
      <c r="C2110" t="str">
        <f t="shared" si="96"/>
        <v>2023-2024</v>
      </c>
      <c r="D2110" t="s">
        <v>147</v>
      </c>
      <c r="E2110" t="s">
        <v>88</v>
      </c>
      <c r="F2110" t="str">
        <f t="shared" si="97"/>
        <v>South Australia</v>
      </c>
      <c r="G2110" t="s">
        <v>32</v>
      </c>
      <c r="H2110">
        <v>5011</v>
      </c>
      <c r="I2110" t="s">
        <v>11</v>
      </c>
      <c r="J2110" t="s">
        <v>33</v>
      </c>
      <c r="K2110" t="s">
        <v>154</v>
      </c>
      <c r="L2110" t="s">
        <v>14</v>
      </c>
      <c r="M2110" s="5">
        <v>152.9</v>
      </c>
    </row>
    <row r="2111" spans="1:13" x14ac:dyDescent="0.2">
      <c r="A2111" s="2">
        <v>45312</v>
      </c>
      <c r="B2111" s="3">
        <f t="shared" si="98"/>
        <v>2024</v>
      </c>
      <c r="C2111" t="str">
        <f t="shared" si="96"/>
        <v>2023-2024</v>
      </c>
      <c r="D2111" t="s">
        <v>147</v>
      </c>
      <c r="E2111" t="s">
        <v>144</v>
      </c>
      <c r="F2111" t="str">
        <f t="shared" si="97"/>
        <v>Queensland</v>
      </c>
      <c r="G2111" t="s">
        <v>35</v>
      </c>
      <c r="H2111">
        <v>4566</v>
      </c>
      <c r="I2111" t="s">
        <v>11</v>
      </c>
      <c r="J2111" t="s">
        <v>120</v>
      </c>
      <c r="K2111" t="s">
        <v>154</v>
      </c>
      <c r="L2111" t="s">
        <v>14</v>
      </c>
      <c r="M2111" s="5">
        <v>153.62</v>
      </c>
    </row>
    <row r="2112" spans="1:13" x14ac:dyDescent="0.2">
      <c r="A2112" s="2">
        <v>45657</v>
      </c>
      <c r="B2112" s="3">
        <f t="shared" si="98"/>
        <v>2025</v>
      </c>
      <c r="C2112" t="str">
        <f t="shared" si="96"/>
        <v>2024-2025</v>
      </c>
      <c r="D2112" t="s">
        <v>147</v>
      </c>
      <c r="E2112" t="s">
        <v>79</v>
      </c>
      <c r="F2112" t="str">
        <f t="shared" si="97"/>
        <v>Australian Capital Territory</v>
      </c>
      <c r="G2112" t="s">
        <v>80</v>
      </c>
      <c r="H2112">
        <v>2617</v>
      </c>
      <c r="I2112" t="s">
        <v>11</v>
      </c>
      <c r="J2112" t="s">
        <v>58</v>
      </c>
      <c r="K2112" t="s">
        <v>19</v>
      </c>
      <c r="L2112" t="s">
        <v>23</v>
      </c>
      <c r="M2112" s="5">
        <v>153.76</v>
      </c>
    </row>
    <row r="2113" spans="1:13" x14ac:dyDescent="0.2">
      <c r="A2113" s="2">
        <v>45435</v>
      </c>
      <c r="B2113" s="3">
        <f t="shared" si="98"/>
        <v>2024</v>
      </c>
      <c r="C2113" t="str">
        <f t="shared" si="96"/>
        <v>2023-2024</v>
      </c>
      <c r="D2113" t="s">
        <v>148</v>
      </c>
      <c r="E2113" t="s">
        <v>112</v>
      </c>
      <c r="F2113" t="str">
        <f t="shared" si="97"/>
        <v>Victoria</v>
      </c>
      <c r="G2113" t="s">
        <v>45</v>
      </c>
      <c r="H2113">
        <v>3076</v>
      </c>
      <c r="I2113" t="s">
        <v>11</v>
      </c>
      <c r="J2113" t="s">
        <v>46</v>
      </c>
      <c r="K2113" t="s">
        <v>154</v>
      </c>
      <c r="L2113" t="s">
        <v>14</v>
      </c>
      <c r="M2113" s="5">
        <v>154.07</v>
      </c>
    </row>
    <row r="2114" spans="1:13" x14ac:dyDescent="0.2">
      <c r="A2114" s="2">
        <v>45006</v>
      </c>
      <c r="B2114" s="3">
        <f t="shared" si="98"/>
        <v>2023</v>
      </c>
      <c r="C2114" t="str">
        <f t="shared" ref="C2114:C2177" si="99">IF(MONTH(A2114) &gt;= 7, YEAR(A2114) &amp; "-" &amp; YEAR(A2114) + 1, YEAR(A2114) - 1 &amp; "-" &amp; YEAR(A2114))</f>
        <v>2022-2023</v>
      </c>
      <c r="D2114" t="s">
        <v>148</v>
      </c>
      <c r="E2114" t="s">
        <v>65</v>
      </c>
      <c r="F2114" t="str">
        <f t="shared" ref="F2114:F2177" si="100">IF(G2114="WA","Western Australia",
IF(G2114="NSW","New South Wales",
IF(G2114="QLD","Queensland",
IF(G2114="VIC","Victoria",
IF(G2114="TAS","Tasmania",
IF(G2114="SA","South Australia",
IF(G2114="NT","Northern Territory",
IF(G2114="ACT","Australian Capital Territory",G2114))))))))</f>
        <v>New South Wales</v>
      </c>
      <c r="G2114" t="s">
        <v>10</v>
      </c>
      <c r="H2114">
        <v>2541</v>
      </c>
      <c r="I2114" t="s">
        <v>11</v>
      </c>
      <c r="J2114" t="s">
        <v>58</v>
      </c>
      <c r="K2114" t="s">
        <v>149</v>
      </c>
      <c r="L2114" t="s">
        <v>15</v>
      </c>
      <c r="M2114" s="5">
        <v>154.47</v>
      </c>
    </row>
    <row r="2115" spans="1:13" x14ac:dyDescent="0.2">
      <c r="A2115" s="2">
        <v>45625</v>
      </c>
      <c r="B2115" s="3">
        <f t="shared" ref="B2115:B2178" si="101">IF(MONTH(A2115)&gt;=7,YEAR(A2115)+1,YEAR(A2115))</f>
        <v>2025</v>
      </c>
      <c r="C2115" t="str">
        <f t="shared" si="99"/>
        <v>2024-2025</v>
      </c>
      <c r="D2115" t="s">
        <v>147</v>
      </c>
      <c r="E2115" t="s">
        <v>114</v>
      </c>
      <c r="F2115" t="str">
        <f t="shared" si="100"/>
        <v>Victoria</v>
      </c>
      <c r="G2115" t="s">
        <v>45</v>
      </c>
      <c r="H2115">
        <v>3551</v>
      </c>
      <c r="I2115" t="s">
        <v>11</v>
      </c>
      <c r="J2115" t="s">
        <v>60</v>
      </c>
      <c r="K2115" t="s">
        <v>153</v>
      </c>
      <c r="L2115" t="s">
        <v>16</v>
      </c>
      <c r="M2115" s="5">
        <v>154.47999999999999</v>
      </c>
    </row>
    <row r="2116" spans="1:13" x14ac:dyDescent="0.2">
      <c r="A2116" s="2">
        <v>45642</v>
      </c>
      <c r="B2116" s="3">
        <f t="shared" si="101"/>
        <v>2025</v>
      </c>
      <c r="C2116" t="str">
        <f t="shared" si="99"/>
        <v>2024-2025</v>
      </c>
      <c r="D2116" t="s">
        <v>147</v>
      </c>
      <c r="E2116" t="s">
        <v>139</v>
      </c>
      <c r="F2116" t="str">
        <f t="shared" si="100"/>
        <v>New South Wales</v>
      </c>
      <c r="G2116" t="s">
        <v>10</v>
      </c>
      <c r="H2116">
        <v>2020</v>
      </c>
      <c r="I2116" t="s">
        <v>11</v>
      </c>
      <c r="J2116" t="s">
        <v>12</v>
      </c>
      <c r="K2116" t="s">
        <v>154</v>
      </c>
      <c r="L2116" t="s">
        <v>14</v>
      </c>
      <c r="M2116" s="5">
        <v>154.55000000000001</v>
      </c>
    </row>
    <row r="2117" spans="1:13" x14ac:dyDescent="0.2">
      <c r="A2117" s="2">
        <v>45198</v>
      </c>
      <c r="B2117" s="3">
        <f t="shared" si="101"/>
        <v>2024</v>
      </c>
      <c r="C2117" t="str">
        <f t="shared" si="99"/>
        <v>2023-2024</v>
      </c>
      <c r="D2117" t="s">
        <v>148</v>
      </c>
      <c r="E2117" t="s">
        <v>81</v>
      </c>
      <c r="F2117" t="str">
        <f t="shared" si="100"/>
        <v>New South Wales</v>
      </c>
      <c r="G2117" t="s">
        <v>10</v>
      </c>
      <c r="H2117">
        <v>2485</v>
      </c>
      <c r="I2117" t="s">
        <v>11</v>
      </c>
      <c r="J2117" t="s">
        <v>68</v>
      </c>
      <c r="K2117" t="s">
        <v>151</v>
      </c>
      <c r="L2117" t="s">
        <v>21</v>
      </c>
      <c r="M2117" s="5">
        <v>154.84</v>
      </c>
    </row>
    <row r="2118" spans="1:13" x14ac:dyDescent="0.2">
      <c r="A2118" s="2">
        <v>44965</v>
      </c>
      <c r="B2118" s="3">
        <f t="shared" si="101"/>
        <v>2023</v>
      </c>
      <c r="C2118" t="str">
        <f t="shared" si="99"/>
        <v>2022-2023</v>
      </c>
      <c r="D2118" t="s">
        <v>147</v>
      </c>
      <c r="E2118" t="s">
        <v>114</v>
      </c>
      <c r="F2118" t="str">
        <f t="shared" si="100"/>
        <v>Victoria</v>
      </c>
      <c r="G2118" t="s">
        <v>45</v>
      </c>
      <c r="H2118">
        <v>3551</v>
      </c>
      <c r="I2118" t="s">
        <v>11</v>
      </c>
      <c r="J2118" t="s">
        <v>60</v>
      </c>
      <c r="K2118" t="s">
        <v>156</v>
      </c>
      <c r="L2118" t="s">
        <v>17</v>
      </c>
      <c r="M2118" s="5">
        <v>154.87</v>
      </c>
    </row>
    <row r="2119" spans="1:13" x14ac:dyDescent="0.2">
      <c r="A2119" s="2">
        <v>45128</v>
      </c>
      <c r="B2119" s="3">
        <f t="shared" si="101"/>
        <v>2024</v>
      </c>
      <c r="C2119" t="str">
        <f t="shared" si="99"/>
        <v>2023-2024</v>
      </c>
      <c r="D2119" t="s">
        <v>147</v>
      </c>
      <c r="E2119" t="s">
        <v>83</v>
      </c>
      <c r="F2119" t="str">
        <f t="shared" si="100"/>
        <v>New South Wales</v>
      </c>
      <c r="G2119" t="s">
        <v>10</v>
      </c>
      <c r="H2119">
        <v>2750</v>
      </c>
      <c r="I2119" t="s">
        <v>11</v>
      </c>
      <c r="J2119" t="s">
        <v>25</v>
      </c>
      <c r="K2119" t="s">
        <v>154</v>
      </c>
      <c r="L2119" t="s">
        <v>14</v>
      </c>
      <c r="M2119" s="5">
        <v>154.89000000000001</v>
      </c>
    </row>
    <row r="2120" spans="1:13" x14ac:dyDescent="0.2">
      <c r="A2120" s="2">
        <v>45306</v>
      </c>
      <c r="B2120" s="3">
        <f t="shared" si="101"/>
        <v>2024</v>
      </c>
      <c r="C2120" t="str">
        <f t="shared" si="99"/>
        <v>2023-2024</v>
      </c>
      <c r="D2120" t="s">
        <v>148</v>
      </c>
      <c r="E2120" t="s">
        <v>131</v>
      </c>
      <c r="F2120" t="str">
        <f t="shared" si="100"/>
        <v>Western Australia</v>
      </c>
      <c r="G2120" t="s">
        <v>48</v>
      </c>
      <c r="H2120">
        <v>6530</v>
      </c>
      <c r="I2120" t="s">
        <v>11</v>
      </c>
      <c r="J2120" t="s">
        <v>77</v>
      </c>
      <c r="K2120" t="s">
        <v>150</v>
      </c>
      <c r="L2120" t="s">
        <v>18</v>
      </c>
      <c r="M2120" s="5">
        <v>155</v>
      </c>
    </row>
    <row r="2121" spans="1:13" x14ac:dyDescent="0.2">
      <c r="A2121" s="2">
        <v>45053</v>
      </c>
      <c r="B2121" s="3">
        <f t="shared" si="101"/>
        <v>2023</v>
      </c>
      <c r="C2121" t="str">
        <f t="shared" si="99"/>
        <v>2022-2023</v>
      </c>
      <c r="D2121" t="s">
        <v>148</v>
      </c>
      <c r="E2121" t="s">
        <v>123</v>
      </c>
      <c r="F2121" t="str">
        <f t="shared" si="100"/>
        <v>Western Australia</v>
      </c>
      <c r="G2121" t="s">
        <v>48</v>
      </c>
      <c r="H2121">
        <v>6109</v>
      </c>
      <c r="I2121" t="s">
        <v>11</v>
      </c>
      <c r="J2121" t="s">
        <v>94</v>
      </c>
      <c r="K2121" t="s">
        <v>155</v>
      </c>
      <c r="L2121" t="s">
        <v>20</v>
      </c>
      <c r="M2121" s="5">
        <v>155.46</v>
      </c>
    </row>
    <row r="2122" spans="1:13" x14ac:dyDescent="0.2">
      <c r="A2122" s="2">
        <v>44940</v>
      </c>
      <c r="B2122" s="3">
        <f t="shared" si="101"/>
        <v>2023</v>
      </c>
      <c r="C2122" t="str">
        <f t="shared" si="99"/>
        <v>2022-2023</v>
      </c>
      <c r="D2122" t="s">
        <v>147</v>
      </c>
      <c r="E2122" t="s">
        <v>88</v>
      </c>
      <c r="F2122" t="str">
        <f t="shared" si="100"/>
        <v>South Australia</v>
      </c>
      <c r="G2122" t="s">
        <v>32</v>
      </c>
      <c r="H2122">
        <v>5011</v>
      </c>
      <c r="I2122" t="s">
        <v>11</v>
      </c>
      <c r="J2122" t="s">
        <v>33</v>
      </c>
      <c r="K2122" t="s">
        <v>151</v>
      </c>
      <c r="L2122" t="s">
        <v>21</v>
      </c>
      <c r="M2122" s="5">
        <v>155.74</v>
      </c>
    </row>
    <row r="2123" spans="1:13" x14ac:dyDescent="0.2">
      <c r="A2123" s="2">
        <v>45496</v>
      </c>
      <c r="B2123" s="3">
        <f t="shared" si="101"/>
        <v>2025</v>
      </c>
      <c r="C2123" t="str">
        <f t="shared" si="99"/>
        <v>2024-2025</v>
      </c>
      <c r="D2123" t="s">
        <v>147</v>
      </c>
      <c r="E2123" t="s">
        <v>79</v>
      </c>
      <c r="F2123" t="str">
        <f t="shared" si="100"/>
        <v>Australian Capital Territory</v>
      </c>
      <c r="G2123" t="s">
        <v>80</v>
      </c>
      <c r="H2123">
        <v>2617</v>
      </c>
      <c r="I2123" t="s">
        <v>11</v>
      </c>
      <c r="J2123" t="s">
        <v>58</v>
      </c>
      <c r="K2123" t="s">
        <v>149</v>
      </c>
      <c r="L2123" t="s">
        <v>15</v>
      </c>
      <c r="M2123" s="5">
        <v>156.04000000000002</v>
      </c>
    </row>
    <row r="2124" spans="1:13" x14ac:dyDescent="0.2">
      <c r="A2124" s="2">
        <v>45630</v>
      </c>
      <c r="B2124" s="3">
        <f t="shared" si="101"/>
        <v>2025</v>
      </c>
      <c r="C2124" t="str">
        <f t="shared" si="99"/>
        <v>2024-2025</v>
      </c>
      <c r="D2124" t="s">
        <v>147</v>
      </c>
      <c r="E2124" t="s">
        <v>52</v>
      </c>
      <c r="F2124" t="str">
        <f t="shared" si="100"/>
        <v>Victoria</v>
      </c>
      <c r="G2124" t="s">
        <v>45</v>
      </c>
      <c r="H2124">
        <v>3030</v>
      </c>
      <c r="I2124" t="s">
        <v>11</v>
      </c>
      <c r="J2124" t="s">
        <v>46</v>
      </c>
      <c r="K2124" t="s">
        <v>155</v>
      </c>
      <c r="L2124" t="s">
        <v>20</v>
      </c>
      <c r="M2124" s="5">
        <v>157.41999999999999</v>
      </c>
    </row>
    <row r="2125" spans="1:13" x14ac:dyDescent="0.2">
      <c r="A2125" s="2">
        <v>45333</v>
      </c>
      <c r="B2125" s="3">
        <f t="shared" si="101"/>
        <v>2024</v>
      </c>
      <c r="C2125" t="str">
        <f t="shared" si="99"/>
        <v>2023-2024</v>
      </c>
      <c r="D2125" t="s">
        <v>148</v>
      </c>
      <c r="E2125" t="s">
        <v>75</v>
      </c>
      <c r="F2125" t="str">
        <f t="shared" si="100"/>
        <v>Victoria</v>
      </c>
      <c r="G2125" t="s">
        <v>45</v>
      </c>
      <c r="H2125">
        <v>3630</v>
      </c>
      <c r="I2125" t="s">
        <v>11</v>
      </c>
      <c r="J2125" t="s">
        <v>55</v>
      </c>
      <c r="K2125" t="s">
        <v>19</v>
      </c>
      <c r="L2125" t="s">
        <v>23</v>
      </c>
      <c r="M2125" s="5">
        <v>157.44999999999999</v>
      </c>
    </row>
    <row r="2126" spans="1:13" x14ac:dyDescent="0.2">
      <c r="A2126" s="2">
        <v>45556</v>
      </c>
      <c r="B2126" s="3">
        <f t="shared" si="101"/>
        <v>2025</v>
      </c>
      <c r="C2126" t="str">
        <f t="shared" si="99"/>
        <v>2024-2025</v>
      </c>
      <c r="D2126" t="s">
        <v>148</v>
      </c>
      <c r="E2126" t="s">
        <v>112</v>
      </c>
      <c r="F2126" t="str">
        <f t="shared" si="100"/>
        <v>Victoria</v>
      </c>
      <c r="G2126" t="s">
        <v>45</v>
      </c>
      <c r="H2126">
        <v>3076</v>
      </c>
      <c r="I2126" t="s">
        <v>11</v>
      </c>
      <c r="J2126" t="s">
        <v>46</v>
      </c>
      <c r="K2126" t="s">
        <v>151</v>
      </c>
      <c r="L2126" t="s">
        <v>21</v>
      </c>
      <c r="M2126" s="5">
        <v>157.69999999999999</v>
      </c>
    </row>
    <row r="2127" spans="1:13" x14ac:dyDescent="0.2">
      <c r="A2127" s="2">
        <v>44964</v>
      </c>
      <c r="B2127" s="3">
        <f t="shared" si="101"/>
        <v>2023</v>
      </c>
      <c r="C2127" t="str">
        <f t="shared" si="99"/>
        <v>2022-2023</v>
      </c>
      <c r="D2127" t="s">
        <v>148</v>
      </c>
      <c r="E2127" t="s">
        <v>59</v>
      </c>
      <c r="F2127" t="str">
        <f t="shared" si="100"/>
        <v>Victoria</v>
      </c>
      <c r="G2127" t="s">
        <v>45</v>
      </c>
      <c r="H2127">
        <v>3280</v>
      </c>
      <c r="I2127" t="s">
        <v>11</v>
      </c>
      <c r="J2127" t="s">
        <v>60</v>
      </c>
      <c r="K2127" t="s">
        <v>19</v>
      </c>
      <c r="L2127" t="s">
        <v>23</v>
      </c>
      <c r="M2127" s="5">
        <v>157.74</v>
      </c>
    </row>
    <row r="2128" spans="1:13" x14ac:dyDescent="0.2">
      <c r="A2128" s="2">
        <v>45542</v>
      </c>
      <c r="B2128" s="3">
        <f t="shared" si="101"/>
        <v>2025</v>
      </c>
      <c r="C2128" t="str">
        <f t="shared" si="99"/>
        <v>2024-2025</v>
      </c>
      <c r="D2128" t="s">
        <v>147</v>
      </c>
      <c r="E2128" t="s">
        <v>47</v>
      </c>
      <c r="F2128" t="str">
        <f t="shared" si="100"/>
        <v>Western Australia</v>
      </c>
      <c r="G2128" t="s">
        <v>48</v>
      </c>
      <c r="H2128">
        <v>6030</v>
      </c>
      <c r="I2128" t="s">
        <v>11</v>
      </c>
      <c r="J2128" t="s">
        <v>49</v>
      </c>
      <c r="K2128" t="s">
        <v>149</v>
      </c>
      <c r="L2128" t="s">
        <v>15</v>
      </c>
      <c r="M2128" s="5">
        <v>157.80000000000001</v>
      </c>
    </row>
    <row r="2129" spans="1:13" x14ac:dyDescent="0.2">
      <c r="A2129" s="2">
        <v>45140</v>
      </c>
      <c r="B2129" s="3">
        <f t="shared" si="101"/>
        <v>2024</v>
      </c>
      <c r="C2129" t="str">
        <f t="shared" si="99"/>
        <v>2023-2024</v>
      </c>
      <c r="D2129" t="s">
        <v>147</v>
      </c>
      <c r="E2129" t="s">
        <v>97</v>
      </c>
      <c r="F2129" t="str">
        <f t="shared" si="100"/>
        <v>Tasmania</v>
      </c>
      <c r="G2129" t="s">
        <v>70</v>
      </c>
      <c r="H2129">
        <v>7250</v>
      </c>
      <c r="I2129" t="s">
        <v>11</v>
      </c>
      <c r="J2129" t="s">
        <v>71</v>
      </c>
      <c r="K2129" t="s">
        <v>153</v>
      </c>
      <c r="L2129" t="s">
        <v>16</v>
      </c>
      <c r="M2129" s="5">
        <v>157.81</v>
      </c>
    </row>
    <row r="2130" spans="1:13" x14ac:dyDescent="0.2">
      <c r="A2130" s="2">
        <v>45406</v>
      </c>
      <c r="B2130" s="3">
        <f t="shared" si="101"/>
        <v>2024</v>
      </c>
      <c r="C2130" t="str">
        <f t="shared" si="99"/>
        <v>2023-2024</v>
      </c>
      <c r="D2130" t="s">
        <v>148</v>
      </c>
      <c r="E2130" t="s">
        <v>111</v>
      </c>
      <c r="F2130" t="str">
        <f t="shared" si="100"/>
        <v>New South Wales</v>
      </c>
      <c r="G2130" t="s">
        <v>10</v>
      </c>
      <c r="H2130">
        <v>2120</v>
      </c>
      <c r="I2130" t="s">
        <v>11</v>
      </c>
      <c r="J2130" t="s">
        <v>27</v>
      </c>
      <c r="K2130" t="s">
        <v>154</v>
      </c>
      <c r="L2130" t="s">
        <v>14</v>
      </c>
      <c r="M2130" s="5">
        <v>157.82999999999998</v>
      </c>
    </row>
    <row r="2131" spans="1:13" x14ac:dyDescent="0.2">
      <c r="A2131" s="2">
        <v>45549</v>
      </c>
      <c r="B2131" s="3">
        <f t="shared" si="101"/>
        <v>2025</v>
      </c>
      <c r="C2131" t="str">
        <f t="shared" si="99"/>
        <v>2024-2025</v>
      </c>
      <c r="D2131" t="s">
        <v>148</v>
      </c>
      <c r="E2131" t="s">
        <v>136</v>
      </c>
      <c r="F2131" t="str">
        <f t="shared" si="100"/>
        <v>Victoria</v>
      </c>
      <c r="G2131" t="s">
        <v>45</v>
      </c>
      <c r="H2131">
        <v>3175</v>
      </c>
      <c r="I2131" t="s">
        <v>11</v>
      </c>
      <c r="J2131" t="s">
        <v>63</v>
      </c>
      <c r="K2131" t="s">
        <v>154</v>
      </c>
      <c r="L2131" t="s">
        <v>14</v>
      </c>
      <c r="M2131" s="5">
        <v>157.91000000000003</v>
      </c>
    </row>
    <row r="2132" spans="1:13" x14ac:dyDescent="0.2">
      <c r="A2132" s="2">
        <v>45111</v>
      </c>
      <c r="B2132" s="3">
        <f t="shared" si="101"/>
        <v>2024</v>
      </c>
      <c r="C2132" t="str">
        <f t="shared" si="99"/>
        <v>2023-2024</v>
      </c>
      <c r="D2132" t="s">
        <v>147</v>
      </c>
      <c r="E2132" t="s">
        <v>96</v>
      </c>
      <c r="F2132" t="str">
        <f t="shared" si="100"/>
        <v>Western Australia</v>
      </c>
      <c r="G2132" t="s">
        <v>48</v>
      </c>
      <c r="H2132">
        <v>6330</v>
      </c>
      <c r="I2132" t="s">
        <v>11</v>
      </c>
      <c r="J2132" t="s">
        <v>94</v>
      </c>
      <c r="K2132" t="s">
        <v>157</v>
      </c>
      <c r="L2132" t="s">
        <v>22</v>
      </c>
      <c r="M2132" s="5">
        <v>157.94999999999999</v>
      </c>
    </row>
    <row r="2133" spans="1:13" x14ac:dyDescent="0.2">
      <c r="A2133" s="2">
        <v>45103</v>
      </c>
      <c r="B2133" s="3">
        <f t="shared" si="101"/>
        <v>2023</v>
      </c>
      <c r="C2133" t="str">
        <f t="shared" si="99"/>
        <v>2022-2023</v>
      </c>
      <c r="D2133" t="s">
        <v>148</v>
      </c>
      <c r="E2133" t="s">
        <v>41</v>
      </c>
      <c r="F2133" t="str">
        <f t="shared" si="100"/>
        <v>New South Wales</v>
      </c>
      <c r="G2133" t="s">
        <v>10</v>
      </c>
      <c r="H2133">
        <v>2830</v>
      </c>
      <c r="I2133" t="s">
        <v>11</v>
      </c>
      <c r="J2133" t="s">
        <v>25</v>
      </c>
      <c r="K2133" t="s">
        <v>150</v>
      </c>
      <c r="L2133" t="s">
        <v>18</v>
      </c>
      <c r="M2133" s="5">
        <v>157.97999999999999</v>
      </c>
    </row>
    <row r="2134" spans="1:13" x14ac:dyDescent="0.2">
      <c r="A2134" s="2">
        <v>45606</v>
      </c>
      <c r="B2134" s="3">
        <f t="shared" si="101"/>
        <v>2025</v>
      </c>
      <c r="C2134" t="str">
        <f t="shared" si="99"/>
        <v>2024-2025</v>
      </c>
      <c r="D2134" t="s">
        <v>147</v>
      </c>
      <c r="E2134" t="s">
        <v>52</v>
      </c>
      <c r="F2134" t="str">
        <f t="shared" si="100"/>
        <v>Victoria</v>
      </c>
      <c r="G2134" t="s">
        <v>45</v>
      </c>
      <c r="H2134">
        <v>3030</v>
      </c>
      <c r="I2134" t="s">
        <v>11</v>
      </c>
      <c r="J2134" t="s">
        <v>46</v>
      </c>
      <c r="K2134" t="s">
        <v>150</v>
      </c>
      <c r="L2134" t="s">
        <v>18</v>
      </c>
      <c r="M2134" s="5">
        <v>158.05000000000001</v>
      </c>
    </row>
    <row r="2135" spans="1:13" x14ac:dyDescent="0.2">
      <c r="A2135" s="2">
        <v>45408</v>
      </c>
      <c r="B2135" s="3">
        <f t="shared" si="101"/>
        <v>2024</v>
      </c>
      <c r="C2135" t="str">
        <f t="shared" si="99"/>
        <v>2023-2024</v>
      </c>
      <c r="D2135" t="s">
        <v>147</v>
      </c>
      <c r="E2135" t="s">
        <v>119</v>
      </c>
      <c r="F2135" t="str">
        <f t="shared" si="100"/>
        <v>Queensland</v>
      </c>
      <c r="G2135" t="s">
        <v>35</v>
      </c>
      <c r="H2135">
        <v>4570</v>
      </c>
      <c r="I2135" t="s">
        <v>11</v>
      </c>
      <c r="J2135" t="s">
        <v>120</v>
      </c>
      <c r="K2135" t="s">
        <v>152</v>
      </c>
      <c r="L2135" t="s">
        <v>13</v>
      </c>
      <c r="M2135" s="5">
        <v>158.43000000000004</v>
      </c>
    </row>
    <row r="2136" spans="1:13" x14ac:dyDescent="0.2">
      <c r="A2136" s="2">
        <v>45499</v>
      </c>
      <c r="B2136" s="3">
        <f t="shared" si="101"/>
        <v>2025</v>
      </c>
      <c r="C2136" t="str">
        <f t="shared" si="99"/>
        <v>2024-2025</v>
      </c>
      <c r="D2136" t="s">
        <v>147</v>
      </c>
      <c r="E2136" t="s">
        <v>126</v>
      </c>
      <c r="F2136" t="str">
        <f t="shared" si="100"/>
        <v>Queensland</v>
      </c>
      <c r="G2136" t="s">
        <v>35</v>
      </c>
      <c r="H2136">
        <v>4551</v>
      </c>
      <c r="I2136" t="s">
        <v>11</v>
      </c>
      <c r="J2136" t="s">
        <v>120</v>
      </c>
      <c r="K2136" t="s">
        <v>150</v>
      </c>
      <c r="L2136" t="s">
        <v>18</v>
      </c>
      <c r="M2136" s="5">
        <v>158.54</v>
      </c>
    </row>
    <row r="2137" spans="1:13" x14ac:dyDescent="0.2">
      <c r="A2137" s="2">
        <v>44936</v>
      </c>
      <c r="B2137" s="3">
        <f t="shared" si="101"/>
        <v>2023</v>
      </c>
      <c r="C2137" t="str">
        <f t="shared" si="99"/>
        <v>2022-2023</v>
      </c>
      <c r="D2137" t="s">
        <v>147</v>
      </c>
      <c r="E2137" t="s">
        <v>97</v>
      </c>
      <c r="F2137" t="str">
        <f t="shared" si="100"/>
        <v>Tasmania</v>
      </c>
      <c r="G2137" t="s">
        <v>70</v>
      </c>
      <c r="H2137">
        <v>7250</v>
      </c>
      <c r="I2137" t="s">
        <v>11</v>
      </c>
      <c r="J2137" t="s">
        <v>71</v>
      </c>
      <c r="K2137" t="s">
        <v>154</v>
      </c>
      <c r="L2137" t="s">
        <v>14</v>
      </c>
      <c r="M2137" s="5">
        <v>158.78</v>
      </c>
    </row>
    <row r="2138" spans="1:13" x14ac:dyDescent="0.2">
      <c r="A2138" s="2">
        <v>45486</v>
      </c>
      <c r="B2138" s="3">
        <f t="shared" si="101"/>
        <v>2025</v>
      </c>
      <c r="C2138" t="str">
        <f t="shared" si="99"/>
        <v>2024-2025</v>
      </c>
      <c r="D2138" t="s">
        <v>148</v>
      </c>
      <c r="E2138" t="s">
        <v>76</v>
      </c>
      <c r="F2138" t="str">
        <f t="shared" si="100"/>
        <v>Western Australia</v>
      </c>
      <c r="G2138" t="s">
        <v>48</v>
      </c>
      <c r="H2138">
        <v>6450</v>
      </c>
      <c r="I2138" t="s">
        <v>11</v>
      </c>
      <c r="J2138" t="s">
        <v>77</v>
      </c>
      <c r="K2138" t="s">
        <v>150</v>
      </c>
      <c r="L2138" t="s">
        <v>18</v>
      </c>
      <c r="M2138" s="5">
        <v>159.11000000000001</v>
      </c>
    </row>
    <row r="2139" spans="1:13" x14ac:dyDescent="0.2">
      <c r="A2139" s="2">
        <v>44929</v>
      </c>
      <c r="B2139" s="3">
        <f t="shared" si="101"/>
        <v>2023</v>
      </c>
      <c r="C2139" t="str">
        <f t="shared" si="99"/>
        <v>2022-2023</v>
      </c>
      <c r="D2139" t="s">
        <v>147</v>
      </c>
      <c r="E2139" t="s">
        <v>138</v>
      </c>
      <c r="F2139" t="str">
        <f t="shared" si="100"/>
        <v>Queensland</v>
      </c>
      <c r="G2139" t="s">
        <v>35</v>
      </c>
      <c r="H2139">
        <v>4558</v>
      </c>
      <c r="I2139" t="s">
        <v>11</v>
      </c>
      <c r="J2139" t="s">
        <v>120</v>
      </c>
      <c r="K2139" t="s">
        <v>150</v>
      </c>
      <c r="L2139" t="s">
        <v>18</v>
      </c>
      <c r="M2139" s="5">
        <v>159.58000000000001</v>
      </c>
    </row>
    <row r="2140" spans="1:13" x14ac:dyDescent="0.2">
      <c r="A2140" s="2">
        <v>45432</v>
      </c>
      <c r="B2140" s="3">
        <f t="shared" si="101"/>
        <v>2024</v>
      </c>
      <c r="C2140" t="str">
        <f t="shared" si="99"/>
        <v>2023-2024</v>
      </c>
      <c r="D2140" t="s">
        <v>148</v>
      </c>
      <c r="E2140" t="s">
        <v>141</v>
      </c>
      <c r="F2140" t="str">
        <f t="shared" si="100"/>
        <v>Western Australia</v>
      </c>
      <c r="G2140" t="s">
        <v>48</v>
      </c>
      <c r="H2140">
        <v>6052</v>
      </c>
      <c r="I2140" t="s">
        <v>11</v>
      </c>
      <c r="J2140" t="s">
        <v>49</v>
      </c>
      <c r="K2140" t="s">
        <v>19</v>
      </c>
      <c r="L2140" t="s">
        <v>23</v>
      </c>
      <c r="M2140" s="5">
        <v>159.73000000000002</v>
      </c>
    </row>
    <row r="2141" spans="1:13" x14ac:dyDescent="0.2">
      <c r="A2141" s="2">
        <v>45326</v>
      </c>
      <c r="B2141" s="3">
        <f t="shared" si="101"/>
        <v>2024</v>
      </c>
      <c r="C2141" t="str">
        <f t="shared" si="99"/>
        <v>2023-2024</v>
      </c>
      <c r="D2141" t="s">
        <v>147</v>
      </c>
      <c r="E2141" t="s">
        <v>76</v>
      </c>
      <c r="F2141" t="str">
        <f t="shared" si="100"/>
        <v>Western Australia</v>
      </c>
      <c r="G2141" t="s">
        <v>48</v>
      </c>
      <c r="H2141">
        <v>6450</v>
      </c>
      <c r="I2141" t="s">
        <v>11</v>
      </c>
      <c r="J2141" t="s">
        <v>77</v>
      </c>
      <c r="K2141" t="s">
        <v>154</v>
      </c>
      <c r="L2141" t="s">
        <v>14</v>
      </c>
      <c r="M2141" s="5">
        <v>159.91</v>
      </c>
    </row>
    <row r="2142" spans="1:13" x14ac:dyDescent="0.2">
      <c r="A2142" s="2">
        <v>45263</v>
      </c>
      <c r="B2142" s="3">
        <f t="shared" si="101"/>
        <v>2024</v>
      </c>
      <c r="C2142" t="str">
        <f t="shared" si="99"/>
        <v>2023-2024</v>
      </c>
      <c r="D2142" t="s">
        <v>147</v>
      </c>
      <c r="E2142" t="s">
        <v>40</v>
      </c>
      <c r="F2142" t="str">
        <f t="shared" si="100"/>
        <v>New South Wales</v>
      </c>
      <c r="G2142" t="s">
        <v>10</v>
      </c>
      <c r="H2142">
        <v>2116</v>
      </c>
      <c r="I2142" t="s">
        <v>11</v>
      </c>
      <c r="J2142" t="s">
        <v>27</v>
      </c>
      <c r="K2142" t="s">
        <v>154</v>
      </c>
      <c r="L2142" t="s">
        <v>14</v>
      </c>
      <c r="M2142" s="5">
        <v>160.08000000000001</v>
      </c>
    </row>
    <row r="2143" spans="1:13" x14ac:dyDescent="0.2">
      <c r="A2143" s="2">
        <v>45520</v>
      </c>
      <c r="B2143" s="3">
        <f t="shared" si="101"/>
        <v>2025</v>
      </c>
      <c r="C2143" t="str">
        <f t="shared" si="99"/>
        <v>2024-2025</v>
      </c>
      <c r="D2143" t="s">
        <v>148</v>
      </c>
      <c r="E2143" t="s">
        <v>125</v>
      </c>
      <c r="F2143" t="str">
        <f t="shared" si="100"/>
        <v>Victoria</v>
      </c>
      <c r="G2143" t="s">
        <v>45</v>
      </c>
      <c r="H2143">
        <v>3400</v>
      </c>
      <c r="I2143" t="s">
        <v>11</v>
      </c>
      <c r="J2143" t="s">
        <v>60</v>
      </c>
      <c r="K2143" t="s">
        <v>156</v>
      </c>
      <c r="L2143" t="s">
        <v>17</v>
      </c>
      <c r="M2143" s="5">
        <v>160.44999999999999</v>
      </c>
    </row>
    <row r="2144" spans="1:13" x14ac:dyDescent="0.2">
      <c r="A2144" s="2">
        <v>45170</v>
      </c>
      <c r="B2144" s="3">
        <f t="shared" si="101"/>
        <v>2024</v>
      </c>
      <c r="C2144" t="str">
        <f t="shared" si="99"/>
        <v>2023-2024</v>
      </c>
      <c r="D2144" t="s">
        <v>148</v>
      </c>
      <c r="E2144" t="s">
        <v>105</v>
      </c>
      <c r="F2144" t="str">
        <f t="shared" si="100"/>
        <v>Victoria</v>
      </c>
      <c r="G2144" t="s">
        <v>45</v>
      </c>
      <c r="H2144">
        <v>3500</v>
      </c>
      <c r="I2144" t="s">
        <v>11</v>
      </c>
      <c r="J2144" t="s">
        <v>60</v>
      </c>
      <c r="K2144" t="s">
        <v>151</v>
      </c>
      <c r="L2144" t="s">
        <v>21</v>
      </c>
      <c r="M2144" s="5">
        <v>160.84</v>
      </c>
    </row>
    <row r="2145" spans="1:13" x14ac:dyDescent="0.2">
      <c r="A2145" s="2">
        <v>45377</v>
      </c>
      <c r="B2145" s="3">
        <f t="shared" si="101"/>
        <v>2024</v>
      </c>
      <c r="C2145" t="str">
        <f t="shared" si="99"/>
        <v>2023-2024</v>
      </c>
      <c r="D2145" t="s">
        <v>147</v>
      </c>
      <c r="E2145" t="s">
        <v>139</v>
      </c>
      <c r="F2145" t="str">
        <f t="shared" si="100"/>
        <v>New South Wales</v>
      </c>
      <c r="G2145" t="s">
        <v>10</v>
      </c>
      <c r="H2145">
        <v>2020</v>
      </c>
      <c r="I2145" t="s">
        <v>11</v>
      </c>
      <c r="J2145" t="s">
        <v>12</v>
      </c>
      <c r="K2145" t="s">
        <v>19</v>
      </c>
      <c r="L2145" t="s">
        <v>23</v>
      </c>
      <c r="M2145" s="5">
        <v>161.12</v>
      </c>
    </row>
    <row r="2146" spans="1:13" x14ac:dyDescent="0.2">
      <c r="A2146" s="2">
        <v>45413</v>
      </c>
      <c r="B2146" s="3">
        <f t="shared" si="101"/>
        <v>2024</v>
      </c>
      <c r="C2146" t="str">
        <f t="shared" si="99"/>
        <v>2023-2024</v>
      </c>
      <c r="D2146" t="s">
        <v>147</v>
      </c>
      <c r="E2146" t="s">
        <v>92</v>
      </c>
      <c r="F2146" t="str">
        <f t="shared" si="100"/>
        <v>Queensland</v>
      </c>
      <c r="G2146" t="s">
        <v>35</v>
      </c>
      <c r="H2146">
        <v>4068</v>
      </c>
      <c r="I2146" t="s">
        <v>11</v>
      </c>
      <c r="J2146" t="s">
        <v>43</v>
      </c>
      <c r="K2146" t="s">
        <v>155</v>
      </c>
      <c r="L2146" t="s">
        <v>20</v>
      </c>
      <c r="M2146" s="5">
        <v>161.18</v>
      </c>
    </row>
    <row r="2147" spans="1:13" x14ac:dyDescent="0.2">
      <c r="A2147" s="2">
        <v>45590</v>
      </c>
      <c r="B2147" s="3">
        <f t="shared" si="101"/>
        <v>2025</v>
      </c>
      <c r="C2147" t="str">
        <f t="shared" si="99"/>
        <v>2024-2025</v>
      </c>
      <c r="D2147" t="s">
        <v>147</v>
      </c>
      <c r="E2147" t="s">
        <v>103</v>
      </c>
      <c r="F2147" t="str">
        <f t="shared" si="100"/>
        <v>Queensland</v>
      </c>
      <c r="G2147" t="s">
        <v>35</v>
      </c>
      <c r="H2147">
        <v>4509</v>
      </c>
      <c r="I2147" t="s">
        <v>11</v>
      </c>
      <c r="J2147" t="s">
        <v>104</v>
      </c>
      <c r="K2147" t="s">
        <v>156</v>
      </c>
      <c r="L2147" t="s">
        <v>17</v>
      </c>
      <c r="M2147" s="5">
        <v>161.68</v>
      </c>
    </row>
    <row r="2148" spans="1:13" x14ac:dyDescent="0.2">
      <c r="A2148" s="2">
        <v>45384</v>
      </c>
      <c r="B2148" s="3">
        <f t="shared" si="101"/>
        <v>2024</v>
      </c>
      <c r="C2148" t="str">
        <f t="shared" si="99"/>
        <v>2023-2024</v>
      </c>
      <c r="D2148" t="s">
        <v>147</v>
      </c>
      <c r="E2148" t="s">
        <v>116</v>
      </c>
      <c r="F2148" t="str">
        <f t="shared" si="100"/>
        <v>Western Australia</v>
      </c>
      <c r="G2148" t="s">
        <v>48</v>
      </c>
      <c r="H2148">
        <v>6725</v>
      </c>
      <c r="I2148" t="s">
        <v>11</v>
      </c>
      <c r="J2148" t="s">
        <v>77</v>
      </c>
      <c r="K2148" t="s">
        <v>154</v>
      </c>
      <c r="L2148" t="s">
        <v>14</v>
      </c>
      <c r="M2148" s="5">
        <v>161.88</v>
      </c>
    </row>
    <row r="2149" spans="1:13" x14ac:dyDescent="0.2">
      <c r="A2149" s="2">
        <v>45202</v>
      </c>
      <c r="B2149" s="3">
        <f t="shared" si="101"/>
        <v>2024</v>
      </c>
      <c r="C2149" t="str">
        <f t="shared" si="99"/>
        <v>2023-2024</v>
      </c>
      <c r="D2149" t="s">
        <v>147</v>
      </c>
      <c r="E2149" t="s">
        <v>130</v>
      </c>
      <c r="F2149" t="str">
        <f t="shared" si="100"/>
        <v>South Australia</v>
      </c>
      <c r="G2149" t="s">
        <v>32</v>
      </c>
      <c r="H2149">
        <v>5290</v>
      </c>
      <c r="I2149" t="s">
        <v>11</v>
      </c>
      <c r="J2149" t="s">
        <v>38</v>
      </c>
      <c r="K2149" t="s">
        <v>150</v>
      </c>
      <c r="L2149" t="s">
        <v>18</v>
      </c>
      <c r="M2149" s="5">
        <v>163.15</v>
      </c>
    </row>
    <row r="2150" spans="1:13" x14ac:dyDescent="0.2">
      <c r="A2150" s="2">
        <v>44989</v>
      </c>
      <c r="B2150" s="3">
        <f t="shared" si="101"/>
        <v>2023</v>
      </c>
      <c r="C2150" t="str">
        <f t="shared" si="99"/>
        <v>2022-2023</v>
      </c>
      <c r="D2150" t="s">
        <v>147</v>
      </c>
      <c r="E2150" t="s">
        <v>139</v>
      </c>
      <c r="F2150" t="str">
        <f t="shared" si="100"/>
        <v>New South Wales</v>
      </c>
      <c r="G2150" t="s">
        <v>10</v>
      </c>
      <c r="H2150">
        <v>2020</v>
      </c>
      <c r="I2150" t="s">
        <v>11</v>
      </c>
      <c r="J2150" t="s">
        <v>12</v>
      </c>
      <c r="K2150" t="s">
        <v>154</v>
      </c>
      <c r="L2150" t="s">
        <v>14</v>
      </c>
      <c r="M2150" s="5">
        <v>163.38</v>
      </c>
    </row>
    <row r="2151" spans="1:13" x14ac:dyDescent="0.2">
      <c r="A2151" s="2">
        <v>45237</v>
      </c>
      <c r="B2151" s="3">
        <f t="shared" si="101"/>
        <v>2024</v>
      </c>
      <c r="C2151" t="str">
        <f t="shared" si="99"/>
        <v>2023-2024</v>
      </c>
      <c r="D2151" t="s">
        <v>147</v>
      </c>
      <c r="E2151" t="s">
        <v>9</v>
      </c>
      <c r="F2151" t="str">
        <f t="shared" si="100"/>
        <v>New South Wales</v>
      </c>
      <c r="G2151" t="s">
        <v>10</v>
      </c>
      <c r="H2151">
        <v>2067</v>
      </c>
      <c r="I2151" t="s">
        <v>11</v>
      </c>
      <c r="J2151" t="s">
        <v>12</v>
      </c>
      <c r="K2151" t="s">
        <v>157</v>
      </c>
      <c r="L2151" t="s">
        <v>22</v>
      </c>
      <c r="M2151" s="5">
        <v>163.71</v>
      </c>
    </row>
    <row r="2152" spans="1:13" x14ac:dyDescent="0.2">
      <c r="A2152" s="2">
        <v>45004</v>
      </c>
      <c r="B2152" s="3">
        <f t="shared" si="101"/>
        <v>2023</v>
      </c>
      <c r="C2152" t="str">
        <f t="shared" si="99"/>
        <v>2022-2023</v>
      </c>
      <c r="D2152" t="s">
        <v>147</v>
      </c>
      <c r="E2152" t="s">
        <v>39</v>
      </c>
      <c r="F2152" t="str">
        <f t="shared" si="100"/>
        <v>South Australia</v>
      </c>
      <c r="G2152" t="s">
        <v>32</v>
      </c>
      <c r="H2152">
        <v>5343</v>
      </c>
      <c r="I2152" t="s">
        <v>11</v>
      </c>
      <c r="J2152" t="s">
        <v>38</v>
      </c>
      <c r="K2152" t="s">
        <v>150</v>
      </c>
      <c r="L2152" t="s">
        <v>18</v>
      </c>
      <c r="M2152" s="5">
        <v>163.77000000000001</v>
      </c>
    </row>
    <row r="2153" spans="1:13" x14ac:dyDescent="0.2">
      <c r="A2153" s="2">
        <v>45622</v>
      </c>
      <c r="B2153" s="3">
        <f t="shared" si="101"/>
        <v>2025</v>
      </c>
      <c r="C2153" t="str">
        <f t="shared" si="99"/>
        <v>2024-2025</v>
      </c>
      <c r="D2153" t="s">
        <v>148</v>
      </c>
      <c r="E2153" t="s">
        <v>57</v>
      </c>
      <c r="F2153" t="str">
        <f t="shared" si="100"/>
        <v>New South Wales</v>
      </c>
      <c r="G2153" t="s">
        <v>10</v>
      </c>
      <c r="H2153">
        <v>2560</v>
      </c>
      <c r="I2153" t="s">
        <v>11</v>
      </c>
      <c r="J2153" t="s">
        <v>58</v>
      </c>
      <c r="K2153" t="s">
        <v>149</v>
      </c>
      <c r="L2153" t="s">
        <v>15</v>
      </c>
      <c r="M2153" s="5">
        <v>163.81</v>
      </c>
    </row>
    <row r="2154" spans="1:13" x14ac:dyDescent="0.2">
      <c r="A2154" s="2">
        <v>45067</v>
      </c>
      <c r="B2154" s="3">
        <f t="shared" si="101"/>
        <v>2023</v>
      </c>
      <c r="C2154" t="str">
        <f t="shared" si="99"/>
        <v>2022-2023</v>
      </c>
      <c r="D2154" t="s">
        <v>147</v>
      </c>
      <c r="E2154" t="s">
        <v>64</v>
      </c>
      <c r="F2154" t="str">
        <f t="shared" si="100"/>
        <v>Victoria</v>
      </c>
      <c r="G2154" t="s">
        <v>45</v>
      </c>
      <c r="H2154">
        <v>3199</v>
      </c>
      <c r="I2154" t="s">
        <v>11</v>
      </c>
      <c r="J2154" t="s">
        <v>63</v>
      </c>
      <c r="K2154" t="s">
        <v>157</v>
      </c>
      <c r="L2154" t="s">
        <v>22</v>
      </c>
      <c r="M2154" s="5">
        <v>164.26</v>
      </c>
    </row>
    <row r="2155" spans="1:13" x14ac:dyDescent="0.2">
      <c r="A2155" s="2">
        <v>45612</v>
      </c>
      <c r="B2155" s="3">
        <f t="shared" si="101"/>
        <v>2025</v>
      </c>
      <c r="C2155" t="str">
        <f t="shared" si="99"/>
        <v>2024-2025</v>
      </c>
      <c r="D2155" t="s">
        <v>148</v>
      </c>
      <c r="E2155" t="s">
        <v>117</v>
      </c>
      <c r="F2155" t="str">
        <f t="shared" si="100"/>
        <v>Queensland</v>
      </c>
      <c r="G2155" t="s">
        <v>35</v>
      </c>
      <c r="H2155">
        <v>4119</v>
      </c>
      <c r="I2155" t="s">
        <v>11</v>
      </c>
      <c r="J2155" t="s">
        <v>43</v>
      </c>
      <c r="K2155" t="s">
        <v>150</v>
      </c>
      <c r="L2155" t="s">
        <v>18</v>
      </c>
      <c r="M2155" s="5">
        <v>164.36</v>
      </c>
    </row>
    <row r="2156" spans="1:13" x14ac:dyDescent="0.2">
      <c r="A2156" s="2">
        <v>45581</v>
      </c>
      <c r="B2156" s="3">
        <f t="shared" si="101"/>
        <v>2025</v>
      </c>
      <c r="C2156" t="str">
        <f t="shared" si="99"/>
        <v>2024-2025</v>
      </c>
      <c r="D2156" t="s">
        <v>147</v>
      </c>
      <c r="E2156" t="s">
        <v>39</v>
      </c>
      <c r="F2156" t="str">
        <f t="shared" si="100"/>
        <v>South Australia</v>
      </c>
      <c r="G2156" t="s">
        <v>32</v>
      </c>
      <c r="H2156">
        <v>5343</v>
      </c>
      <c r="I2156" t="s">
        <v>11</v>
      </c>
      <c r="J2156" t="s">
        <v>38</v>
      </c>
      <c r="K2156" t="s">
        <v>152</v>
      </c>
      <c r="L2156" t="s">
        <v>13</v>
      </c>
      <c r="M2156" s="5">
        <v>164.51999999999998</v>
      </c>
    </row>
    <row r="2157" spans="1:13" x14ac:dyDescent="0.2">
      <c r="A2157" s="2">
        <v>45102</v>
      </c>
      <c r="B2157" s="3">
        <f t="shared" si="101"/>
        <v>2023</v>
      </c>
      <c r="C2157" t="str">
        <f t="shared" si="99"/>
        <v>2022-2023</v>
      </c>
      <c r="D2157" t="s">
        <v>147</v>
      </c>
      <c r="E2157" t="s">
        <v>39</v>
      </c>
      <c r="F2157" t="str">
        <f t="shared" si="100"/>
        <v>South Australia</v>
      </c>
      <c r="G2157" t="s">
        <v>32</v>
      </c>
      <c r="H2157">
        <v>5343</v>
      </c>
      <c r="I2157" t="s">
        <v>11</v>
      </c>
      <c r="J2157" t="s">
        <v>38</v>
      </c>
      <c r="K2157" t="s">
        <v>156</v>
      </c>
      <c r="L2157" t="s">
        <v>17</v>
      </c>
      <c r="M2157" s="5">
        <v>164.82</v>
      </c>
    </row>
    <row r="2158" spans="1:13" x14ac:dyDescent="0.2">
      <c r="A2158" s="2">
        <v>45006</v>
      </c>
      <c r="B2158" s="3">
        <f t="shared" si="101"/>
        <v>2023</v>
      </c>
      <c r="C2158" t="str">
        <f t="shared" si="99"/>
        <v>2022-2023</v>
      </c>
      <c r="D2158" t="s">
        <v>148</v>
      </c>
      <c r="E2158" t="s">
        <v>111</v>
      </c>
      <c r="F2158" t="str">
        <f t="shared" si="100"/>
        <v>New South Wales</v>
      </c>
      <c r="G2158" t="s">
        <v>10</v>
      </c>
      <c r="H2158">
        <v>2120</v>
      </c>
      <c r="I2158" t="s">
        <v>11</v>
      </c>
      <c r="J2158" t="s">
        <v>27</v>
      </c>
      <c r="K2158" t="s">
        <v>150</v>
      </c>
      <c r="L2158" t="s">
        <v>18</v>
      </c>
      <c r="M2158" s="5">
        <v>164.89</v>
      </c>
    </row>
    <row r="2159" spans="1:13" x14ac:dyDescent="0.2">
      <c r="A2159" s="2">
        <v>45077</v>
      </c>
      <c r="B2159" s="3">
        <f t="shared" si="101"/>
        <v>2023</v>
      </c>
      <c r="C2159" t="str">
        <f t="shared" si="99"/>
        <v>2022-2023</v>
      </c>
      <c r="D2159" t="s">
        <v>147</v>
      </c>
      <c r="E2159" t="s">
        <v>79</v>
      </c>
      <c r="F2159" t="str">
        <f t="shared" si="100"/>
        <v>Australian Capital Territory</v>
      </c>
      <c r="G2159" t="s">
        <v>80</v>
      </c>
      <c r="H2159">
        <v>2617</v>
      </c>
      <c r="I2159" t="s">
        <v>11</v>
      </c>
      <c r="J2159" t="s">
        <v>58</v>
      </c>
      <c r="K2159" t="s">
        <v>152</v>
      </c>
      <c r="L2159" t="s">
        <v>13</v>
      </c>
      <c r="M2159" s="5">
        <v>164.96</v>
      </c>
    </row>
    <row r="2160" spans="1:13" x14ac:dyDescent="0.2">
      <c r="A2160" s="2">
        <v>45111</v>
      </c>
      <c r="B2160" s="3">
        <f t="shared" si="101"/>
        <v>2024</v>
      </c>
      <c r="C2160" t="str">
        <f t="shared" si="99"/>
        <v>2023-2024</v>
      </c>
      <c r="D2160" t="s">
        <v>147</v>
      </c>
      <c r="E2160" t="s">
        <v>64</v>
      </c>
      <c r="F2160" t="str">
        <f t="shared" si="100"/>
        <v>Victoria</v>
      </c>
      <c r="G2160" t="s">
        <v>45</v>
      </c>
      <c r="H2160">
        <v>3199</v>
      </c>
      <c r="I2160" t="s">
        <v>11</v>
      </c>
      <c r="J2160" t="s">
        <v>63</v>
      </c>
      <c r="K2160" t="s">
        <v>152</v>
      </c>
      <c r="L2160" t="s">
        <v>13</v>
      </c>
      <c r="M2160" s="5">
        <v>165.05</v>
      </c>
    </row>
    <row r="2161" spans="1:13" x14ac:dyDescent="0.2">
      <c r="A2161" s="2">
        <v>44957</v>
      </c>
      <c r="B2161" s="3">
        <f t="shared" si="101"/>
        <v>2023</v>
      </c>
      <c r="C2161" t="str">
        <f t="shared" si="99"/>
        <v>2022-2023</v>
      </c>
      <c r="D2161" t="s">
        <v>148</v>
      </c>
      <c r="E2161" t="s">
        <v>102</v>
      </c>
      <c r="F2161" t="str">
        <f t="shared" si="100"/>
        <v>Queensland</v>
      </c>
      <c r="G2161" t="s">
        <v>35</v>
      </c>
      <c r="H2161">
        <v>4870</v>
      </c>
      <c r="I2161" t="s">
        <v>11</v>
      </c>
      <c r="J2161" t="s">
        <v>36</v>
      </c>
      <c r="K2161" t="s">
        <v>154</v>
      </c>
      <c r="L2161" t="s">
        <v>14</v>
      </c>
      <c r="M2161" s="5">
        <v>165.22</v>
      </c>
    </row>
    <row r="2162" spans="1:13" x14ac:dyDescent="0.2">
      <c r="A2162" s="2">
        <v>45160</v>
      </c>
      <c r="B2162" s="3">
        <f t="shared" si="101"/>
        <v>2024</v>
      </c>
      <c r="C2162" t="str">
        <f t="shared" si="99"/>
        <v>2023-2024</v>
      </c>
      <c r="D2162" t="s">
        <v>147</v>
      </c>
      <c r="E2162" t="s">
        <v>78</v>
      </c>
      <c r="F2162" t="str">
        <f t="shared" si="100"/>
        <v>New South Wales</v>
      </c>
      <c r="G2162" t="s">
        <v>10</v>
      </c>
      <c r="H2162">
        <v>2350</v>
      </c>
      <c r="I2162" t="s">
        <v>11</v>
      </c>
      <c r="J2162" t="s">
        <v>68</v>
      </c>
      <c r="K2162" t="s">
        <v>155</v>
      </c>
      <c r="L2162" t="s">
        <v>20</v>
      </c>
      <c r="M2162" s="5">
        <v>165.44</v>
      </c>
    </row>
    <row r="2163" spans="1:13" x14ac:dyDescent="0.2">
      <c r="A2163" s="2">
        <v>44991</v>
      </c>
      <c r="B2163" s="3">
        <f t="shared" si="101"/>
        <v>2023</v>
      </c>
      <c r="C2163" t="str">
        <f t="shared" si="99"/>
        <v>2022-2023</v>
      </c>
      <c r="D2163" t="s">
        <v>147</v>
      </c>
      <c r="E2163" t="s">
        <v>130</v>
      </c>
      <c r="F2163" t="str">
        <f t="shared" si="100"/>
        <v>South Australia</v>
      </c>
      <c r="G2163" t="s">
        <v>32</v>
      </c>
      <c r="H2163">
        <v>5290</v>
      </c>
      <c r="I2163" t="s">
        <v>11</v>
      </c>
      <c r="J2163" t="s">
        <v>38</v>
      </c>
      <c r="K2163" t="s">
        <v>19</v>
      </c>
      <c r="L2163" t="s">
        <v>23</v>
      </c>
      <c r="M2163" s="5">
        <v>165.67</v>
      </c>
    </row>
    <row r="2164" spans="1:13" x14ac:dyDescent="0.2">
      <c r="A2164" s="2">
        <v>45079</v>
      </c>
      <c r="B2164" s="3">
        <f t="shared" si="101"/>
        <v>2023</v>
      </c>
      <c r="C2164" t="str">
        <f t="shared" si="99"/>
        <v>2022-2023</v>
      </c>
      <c r="D2164" t="s">
        <v>148</v>
      </c>
      <c r="E2164" t="s">
        <v>112</v>
      </c>
      <c r="F2164" t="str">
        <f t="shared" si="100"/>
        <v>Victoria</v>
      </c>
      <c r="G2164" t="s">
        <v>45</v>
      </c>
      <c r="H2164">
        <v>3076</v>
      </c>
      <c r="I2164" t="s">
        <v>11</v>
      </c>
      <c r="J2164" t="s">
        <v>46</v>
      </c>
      <c r="K2164" t="s">
        <v>19</v>
      </c>
      <c r="L2164" t="s">
        <v>23</v>
      </c>
      <c r="M2164" s="5">
        <v>165.71</v>
      </c>
    </row>
    <row r="2165" spans="1:13" x14ac:dyDescent="0.2">
      <c r="A2165" s="2">
        <v>45323</v>
      </c>
      <c r="B2165" s="3">
        <f t="shared" si="101"/>
        <v>2024</v>
      </c>
      <c r="C2165" t="str">
        <f t="shared" si="99"/>
        <v>2023-2024</v>
      </c>
      <c r="D2165" t="s">
        <v>148</v>
      </c>
      <c r="E2165" t="s">
        <v>141</v>
      </c>
      <c r="F2165" t="str">
        <f t="shared" si="100"/>
        <v>Western Australia</v>
      </c>
      <c r="G2165" t="s">
        <v>48</v>
      </c>
      <c r="H2165">
        <v>6052</v>
      </c>
      <c r="I2165" t="s">
        <v>11</v>
      </c>
      <c r="J2165" t="s">
        <v>49</v>
      </c>
      <c r="K2165" t="s">
        <v>154</v>
      </c>
      <c r="L2165" t="s">
        <v>14</v>
      </c>
      <c r="M2165" s="5">
        <v>165.82</v>
      </c>
    </row>
    <row r="2166" spans="1:13" x14ac:dyDescent="0.2">
      <c r="A2166" s="2">
        <v>44933</v>
      </c>
      <c r="B2166" s="3">
        <f t="shared" si="101"/>
        <v>2023</v>
      </c>
      <c r="C2166" t="str">
        <f t="shared" si="99"/>
        <v>2022-2023</v>
      </c>
      <c r="D2166" t="s">
        <v>148</v>
      </c>
      <c r="E2166" t="s">
        <v>81</v>
      </c>
      <c r="F2166" t="str">
        <f t="shared" si="100"/>
        <v>New South Wales</v>
      </c>
      <c r="G2166" t="s">
        <v>10</v>
      </c>
      <c r="H2166">
        <v>2485</v>
      </c>
      <c r="I2166" t="s">
        <v>11</v>
      </c>
      <c r="J2166" t="s">
        <v>68</v>
      </c>
      <c r="K2166" t="s">
        <v>155</v>
      </c>
      <c r="L2166" t="s">
        <v>20</v>
      </c>
      <c r="M2166" s="5">
        <v>166.25</v>
      </c>
    </row>
    <row r="2167" spans="1:13" x14ac:dyDescent="0.2">
      <c r="A2167" s="2">
        <v>45457</v>
      </c>
      <c r="B2167" s="3">
        <f t="shared" si="101"/>
        <v>2024</v>
      </c>
      <c r="C2167" t="str">
        <f t="shared" si="99"/>
        <v>2023-2024</v>
      </c>
      <c r="D2167" t="s">
        <v>147</v>
      </c>
      <c r="E2167" t="s">
        <v>96</v>
      </c>
      <c r="F2167" t="str">
        <f t="shared" si="100"/>
        <v>Western Australia</v>
      </c>
      <c r="G2167" t="s">
        <v>48</v>
      </c>
      <c r="H2167">
        <v>6330</v>
      </c>
      <c r="I2167" t="s">
        <v>11</v>
      </c>
      <c r="J2167" t="s">
        <v>94</v>
      </c>
      <c r="K2167" t="s">
        <v>154</v>
      </c>
      <c r="L2167" t="s">
        <v>14</v>
      </c>
      <c r="M2167" s="5">
        <v>166.53</v>
      </c>
    </row>
    <row r="2168" spans="1:13" x14ac:dyDescent="0.2">
      <c r="A2168" s="2">
        <v>45201</v>
      </c>
      <c r="B2168" s="3">
        <f t="shared" si="101"/>
        <v>2024</v>
      </c>
      <c r="C2168" t="str">
        <f t="shared" si="99"/>
        <v>2023-2024</v>
      </c>
      <c r="D2168" t="s">
        <v>148</v>
      </c>
      <c r="E2168" t="s">
        <v>26</v>
      </c>
      <c r="F2168" t="str">
        <f t="shared" si="100"/>
        <v>New South Wales</v>
      </c>
      <c r="G2168" t="s">
        <v>10</v>
      </c>
      <c r="H2168">
        <v>2141</v>
      </c>
      <c r="I2168" t="s">
        <v>11</v>
      </c>
      <c r="J2168" t="s">
        <v>27</v>
      </c>
      <c r="K2168" t="s">
        <v>154</v>
      </c>
      <c r="L2168" t="s">
        <v>14</v>
      </c>
      <c r="M2168" s="5">
        <v>167.13</v>
      </c>
    </row>
    <row r="2169" spans="1:13" x14ac:dyDescent="0.2">
      <c r="A2169" s="2">
        <v>45257</v>
      </c>
      <c r="B2169" s="3">
        <f t="shared" si="101"/>
        <v>2024</v>
      </c>
      <c r="C2169" t="str">
        <f t="shared" si="99"/>
        <v>2023-2024</v>
      </c>
      <c r="D2169" t="s">
        <v>147</v>
      </c>
      <c r="E2169" t="s">
        <v>86</v>
      </c>
      <c r="F2169" t="str">
        <f t="shared" si="100"/>
        <v>New South Wales</v>
      </c>
      <c r="G2169" t="s">
        <v>10</v>
      </c>
      <c r="H2169">
        <v>2064</v>
      </c>
      <c r="I2169" t="s">
        <v>11</v>
      </c>
      <c r="J2169" t="s">
        <v>12</v>
      </c>
      <c r="K2169" t="s">
        <v>155</v>
      </c>
      <c r="L2169" t="s">
        <v>20</v>
      </c>
      <c r="M2169" s="5">
        <v>167.18</v>
      </c>
    </row>
    <row r="2170" spans="1:13" x14ac:dyDescent="0.2">
      <c r="A2170" s="2">
        <v>45402</v>
      </c>
      <c r="B2170" s="3">
        <f t="shared" si="101"/>
        <v>2024</v>
      </c>
      <c r="C2170" t="str">
        <f t="shared" si="99"/>
        <v>2023-2024</v>
      </c>
      <c r="D2170" t="s">
        <v>147</v>
      </c>
      <c r="E2170" t="s">
        <v>54</v>
      </c>
      <c r="F2170" t="str">
        <f t="shared" si="100"/>
        <v>Victoria</v>
      </c>
      <c r="G2170" t="s">
        <v>45</v>
      </c>
      <c r="H2170">
        <v>3977</v>
      </c>
      <c r="I2170" t="s">
        <v>11</v>
      </c>
      <c r="J2170" t="s">
        <v>55</v>
      </c>
      <c r="K2170" t="s">
        <v>149</v>
      </c>
      <c r="L2170" t="s">
        <v>15</v>
      </c>
      <c r="M2170" s="5">
        <v>167.18</v>
      </c>
    </row>
    <row r="2171" spans="1:13" x14ac:dyDescent="0.2">
      <c r="A2171" s="2">
        <v>45082</v>
      </c>
      <c r="B2171" s="3">
        <f t="shared" si="101"/>
        <v>2023</v>
      </c>
      <c r="C2171" t="str">
        <f t="shared" si="99"/>
        <v>2022-2023</v>
      </c>
      <c r="D2171" t="s">
        <v>148</v>
      </c>
      <c r="E2171" t="s">
        <v>129</v>
      </c>
      <c r="F2171" t="str">
        <f t="shared" si="100"/>
        <v>Tasmania</v>
      </c>
      <c r="G2171" t="s">
        <v>70</v>
      </c>
      <c r="H2171">
        <v>7010</v>
      </c>
      <c r="I2171" t="s">
        <v>11</v>
      </c>
      <c r="J2171" t="s">
        <v>71</v>
      </c>
      <c r="K2171" t="s">
        <v>155</v>
      </c>
      <c r="L2171" t="s">
        <v>20</v>
      </c>
      <c r="M2171" s="5">
        <v>167.49</v>
      </c>
    </row>
    <row r="2172" spans="1:13" x14ac:dyDescent="0.2">
      <c r="A2172" s="2">
        <v>45639</v>
      </c>
      <c r="B2172" s="3">
        <f t="shared" si="101"/>
        <v>2025</v>
      </c>
      <c r="C2172" t="str">
        <f t="shared" si="99"/>
        <v>2024-2025</v>
      </c>
      <c r="D2172" t="s">
        <v>148</v>
      </c>
      <c r="E2172" t="s">
        <v>110</v>
      </c>
      <c r="F2172" t="str">
        <f t="shared" si="100"/>
        <v>Queensland</v>
      </c>
      <c r="G2172" t="s">
        <v>35</v>
      </c>
      <c r="H2172">
        <v>4680</v>
      </c>
      <c r="I2172" t="s">
        <v>11</v>
      </c>
      <c r="J2172" t="s">
        <v>51</v>
      </c>
      <c r="K2172" t="s">
        <v>152</v>
      </c>
      <c r="L2172" t="s">
        <v>13</v>
      </c>
      <c r="M2172" s="5">
        <v>167.71</v>
      </c>
    </row>
    <row r="2173" spans="1:13" x14ac:dyDescent="0.2">
      <c r="A2173" s="2">
        <v>45415</v>
      </c>
      <c r="B2173" s="3">
        <f t="shared" si="101"/>
        <v>2024</v>
      </c>
      <c r="C2173" t="str">
        <f t="shared" si="99"/>
        <v>2023-2024</v>
      </c>
      <c r="D2173" t="s">
        <v>147</v>
      </c>
      <c r="E2173" t="s">
        <v>50</v>
      </c>
      <c r="F2173" t="str">
        <f t="shared" si="100"/>
        <v>Queensland</v>
      </c>
      <c r="G2173" t="s">
        <v>35</v>
      </c>
      <c r="H2173">
        <v>4703</v>
      </c>
      <c r="I2173" t="s">
        <v>11</v>
      </c>
      <c r="J2173" t="s">
        <v>51</v>
      </c>
      <c r="K2173" t="s">
        <v>19</v>
      </c>
      <c r="L2173" t="s">
        <v>23</v>
      </c>
      <c r="M2173" s="5">
        <v>167.74</v>
      </c>
    </row>
    <row r="2174" spans="1:13" x14ac:dyDescent="0.2">
      <c r="A2174" s="2">
        <v>45141</v>
      </c>
      <c r="B2174" s="3">
        <f t="shared" si="101"/>
        <v>2024</v>
      </c>
      <c r="C2174" t="str">
        <f t="shared" si="99"/>
        <v>2023-2024</v>
      </c>
      <c r="D2174" t="s">
        <v>147</v>
      </c>
      <c r="E2174" t="s">
        <v>144</v>
      </c>
      <c r="F2174" t="str">
        <f t="shared" si="100"/>
        <v>Queensland</v>
      </c>
      <c r="G2174" t="s">
        <v>35</v>
      </c>
      <c r="H2174">
        <v>4566</v>
      </c>
      <c r="I2174" t="s">
        <v>11</v>
      </c>
      <c r="J2174" t="s">
        <v>120</v>
      </c>
      <c r="K2174" t="s">
        <v>153</v>
      </c>
      <c r="L2174" t="s">
        <v>16</v>
      </c>
      <c r="M2174" s="5">
        <v>167.89</v>
      </c>
    </row>
    <row r="2175" spans="1:13" x14ac:dyDescent="0.2">
      <c r="A2175" s="2">
        <v>45361</v>
      </c>
      <c r="B2175" s="3">
        <f t="shared" si="101"/>
        <v>2024</v>
      </c>
      <c r="C2175" t="str">
        <f t="shared" si="99"/>
        <v>2023-2024</v>
      </c>
      <c r="D2175" t="s">
        <v>147</v>
      </c>
      <c r="E2175" t="s">
        <v>106</v>
      </c>
      <c r="F2175" t="str">
        <f t="shared" si="100"/>
        <v>Victoria</v>
      </c>
      <c r="G2175" t="s">
        <v>45</v>
      </c>
      <c r="H2175">
        <v>3915</v>
      </c>
      <c r="I2175" t="s">
        <v>11</v>
      </c>
      <c r="J2175" t="s">
        <v>55</v>
      </c>
      <c r="K2175" t="s">
        <v>152</v>
      </c>
      <c r="L2175" t="s">
        <v>13</v>
      </c>
      <c r="M2175" s="5">
        <v>168.05</v>
      </c>
    </row>
    <row r="2176" spans="1:13" x14ac:dyDescent="0.2">
      <c r="A2176" s="2">
        <v>45633</v>
      </c>
      <c r="B2176" s="3">
        <f t="shared" si="101"/>
        <v>2025</v>
      </c>
      <c r="C2176" t="str">
        <f t="shared" si="99"/>
        <v>2024-2025</v>
      </c>
      <c r="D2176" t="s">
        <v>147</v>
      </c>
      <c r="E2176" t="s">
        <v>72</v>
      </c>
      <c r="F2176" t="str">
        <f t="shared" si="100"/>
        <v>Western Australia</v>
      </c>
      <c r="G2176" t="s">
        <v>48</v>
      </c>
      <c r="H2176">
        <v>6010</v>
      </c>
      <c r="I2176" t="s">
        <v>11</v>
      </c>
      <c r="J2176" t="s">
        <v>49</v>
      </c>
      <c r="K2176" t="s">
        <v>154</v>
      </c>
      <c r="L2176" t="s">
        <v>14</v>
      </c>
      <c r="M2176" s="5">
        <v>168.54000000000002</v>
      </c>
    </row>
    <row r="2177" spans="1:13" x14ac:dyDescent="0.2">
      <c r="A2177" s="2">
        <v>45267</v>
      </c>
      <c r="B2177" s="3">
        <f t="shared" si="101"/>
        <v>2024</v>
      </c>
      <c r="C2177" t="str">
        <f t="shared" si="99"/>
        <v>2023-2024</v>
      </c>
      <c r="D2177" t="s">
        <v>147</v>
      </c>
      <c r="E2177" t="s">
        <v>92</v>
      </c>
      <c r="F2177" t="str">
        <f t="shared" si="100"/>
        <v>Queensland</v>
      </c>
      <c r="G2177" t="s">
        <v>35</v>
      </c>
      <c r="H2177">
        <v>4068</v>
      </c>
      <c r="I2177" t="s">
        <v>11</v>
      </c>
      <c r="J2177" t="s">
        <v>43</v>
      </c>
      <c r="K2177" t="s">
        <v>155</v>
      </c>
      <c r="L2177" t="s">
        <v>20</v>
      </c>
      <c r="M2177" s="5">
        <v>168.66000000000003</v>
      </c>
    </row>
    <row r="2178" spans="1:13" x14ac:dyDescent="0.2">
      <c r="A2178" s="2">
        <v>45095</v>
      </c>
      <c r="B2178" s="3">
        <f t="shared" si="101"/>
        <v>2023</v>
      </c>
      <c r="C2178" t="str">
        <f t="shared" ref="C2178:C2241" si="102">IF(MONTH(A2178) &gt;= 7, YEAR(A2178) &amp; "-" &amp; YEAR(A2178) + 1, YEAR(A2178) - 1 &amp; "-" &amp; YEAR(A2178))</f>
        <v>2022-2023</v>
      </c>
      <c r="D2178" t="s">
        <v>148</v>
      </c>
      <c r="E2178" t="s">
        <v>26</v>
      </c>
      <c r="F2178" t="str">
        <f t="shared" ref="F2178:F2241" si="103">IF(G2178="WA","Western Australia",
IF(G2178="NSW","New South Wales",
IF(G2178="QLD","Queensland",
IF(G2178="VIC","Victoria",
IF(G2178="TAS","Tasmania",
IF(G2178="SA","South Australia",
IF(G2178="NT","Northern Territory",
IF(G2178="ACT","Australian Capital Territory",G2178))))))))</f>
        <v>New South Wales</v>
      </c>
      <c r="G2178" t="s">
        <v>10</v>
      </c>
      <c r="H2178">
        <v>2141</v>
      </c>
      <c r="I2178" t="s">
        <v>11</v>
      </c>
      <c r="J2178" t="s">
        <v>27</v>
      </c>
      <c r="K2178" t="s">
        <v>152</v>
      </c>
      <c r="L2178" t="s">
        <v>13</v>
      </c>
      <c r="M2178" s="5">
        <v>168.74</v>
      </c>
    </row>
    <row r="2179" spans="1:13" x14ac:dyDescent="0.2">
      <c r="A2179" s="2">
        <v>45094</v>
      </c>
      <c r="B2179" s="3">
        <f t="shared" ref="B2179:B2242" si="104">IF(MONTH(A2179)&gt;=7,YEAR(A2179)+1,YEAR(A2179))</f>
        <v>2023</v>
      </c>
      <c r="C2179" t="str">
        <f t="shared" si="102"/>
        <v>2022-2023</v>
      </c>
      <c r="D2179" t="s">
        <v>148</v>
      </c>
      <c r="E2179" t="s">
        <v>90</v>
      </c>
      <c r="F2179" t="str">
        <f t="shared" si="103"/>
        <v>Victoria</v>
      </c>
      <c r="G2179" t="s">
        <v>45</v>
      </c>
      <c r="H2179">
        <v>3179</v>
      </c>
      <c r="I2179" t="s">
        <v>11</v>
      </c>
      <c r="J2179" t="s">
        <v>63</v>
      </c>
      <c r="K2179" t="s">
        <v>153</v>
      </c>
      <c r="L2179" t="s">
        <v>16</v>
      </c>
      <c r="M2179" s="5">
        <v>168.79000000000002</v>
      </c>
    </row>
    <row r="2180" spans="1:13" x14ac:dyDescent="0.2">
      <c r="A2180" s="2">
        <v>45479</v>
      </c>
      <c r="B2180" s="3">
        <f t="shared" si="104"/>
        <v>2025</v>
      </c>
      <c r="C2180" t="str">
        <f t="shared" si="102"/>
        <v>2024-2025</v>
      </c>
      <c r="D2180" t="s">
        <v>147</v>
      </c>
      <c r="E2180" t="s">
        <v>34</v>
      </c>
      <c r="F2180" t="str">
        <f t="shared" si="103"/>
        <v>Queensland</v>
      </c>
      <c r="G2180" t="s">
        <v>35</v>
      </c>
      <c r="H2180">
        <v>4802</v>
      </c>
      <c r="I2180" t="s">
        <v>11</v>
      </c>
      <c r="J2180" t="s">
        <v>36</v>
      </c>
      <c r="K2180" t="s">
        <v>150</v>
      </c>
      <c r="L2180" t="s">
        <v>18</v>
      </c>
      <c r="M2180" s="5">
        <v>168.87</v>
      </c>
    </row>
    <row r="2181" spans="1:13" x14ac:dyDescent="0.2">
      <c r="A2181" s="2">
        <v>45519</v>
      </c>
      <c r="B2181" s="3">
        <f t="shared" si="104"/>
        <v>2025</v>
      </c>
      <c r="C2181" t="str">
        <f t="shared" si="102"/>
        <v>2024-2025</v>
      </c>
      <c r="D2181" t="s">
        <v>147</v>
      </c>
      <c r="E2181" t="s">
        <v>140</v>
      </c>
      <c r="F2181" t="str">
        <f t="shared" si="103"/>
        <v>Tasmania</v>
      </c>
      <c r="G2181" t="s">
        <v>70</v>
      </c>
      <c r="H2181">
        <v>7320</v>
      </c>
      <c r="I2181" t="s">
        <v>11</v>
      </c>
      <c r="J2181" t="s">
        <v>71</v>
      </c>
      <c r="K2181" t="s">
        <v>153</v>
      </c>
      <c r="L2181" t="s">
        <v>16</v>
      </c>
      <c r="M2181" s="5">
        <v>168.87</v>
      </c>
    </row>
    <row r="2182" spans="1:13" x14ac:dyDescent="0.2">
      <c r="A2182" s="2">
        <v>45565</v>
      </c>
      <c r="B2182" s="3">
        <f t="shared" si="104"/>
        <v>2025</v>
      </c>
      <c r="C2182" t="str">
        <f t="shared" si="102"/>
        <v>2024-2025</v>
      </c>
      <c r="D2182" t="s">
        <v>148</v>
      </c>
      <c r="E2182" t="s">
        <v>89</v>
      </c>
      <c r="F2182" t="str">
        <f t="shared" si="103"/>
        <v>Queensland</v>
      </c>
      <c r="G2182" t="s">
        <v>35</v>
      </c>
      <c r="H2182">
        <v>4655</v>
      </c>
      <c r="I2182" t="s">
        <v>11</v>
      </c>
      <c r="J2182" t="s">
        <v>51</v>
      </c>
      <c r="K2182" t="s">
        <v>19</v>
      </c>
      <c r="L2182" t="s">
        <v>23</v>
      </c>
      <c r="M2182" s="5">
        <v>169.1</v>
      </c>
    </row>
    <row r="2183" spans="1:13" x14ac:dyDescent="0.2">
      <c r="A2183" s="2">
        <v>45354</v>
      </c>
      <c r="B2183" s="3">
        <f t="shared" si="104"/>
        <v>2024</v>
      </c>
      <c r="C2183" t="str">
        <f t="shared" si="102"/>
        <v>2023-2024</v>
      </c>
      <c r="D2183" t="s">
        <v>147</v>
      </c>
      <c r="E2183" t="s">
        <v>72</v>
      </c>
      <c r="F2183" t="str">
        <f t="shared" si="103"/>
        <v>Western Australia</v>
      </c>
      <c r="G2183" t="s">
        <v>48</v>
      </c>
      <c r="H2183">
        <v>6010</v>
      </c>
      <c r="I2183" t="s">
        <v>11</v>
      </c>
      <c r="J2183" t="s">
        <v>49</v>
      </c>
      <c r="K2183" t="s">
        <v>19</v>
      </c>
      <c r="L2183" t="s">
        <v>23</v>
      </c>
      <c r="M2183" s="5">
        <v>169.19</v>
      </c>
    </row>
    <row r="2184" spans="1:13" x14ac:dyDescent="0.2">
      <c r="A2184" s="2">
        <v>45291</v>
      </c>
      <c r="B2184" s="3">
        <f t="shared" si="104"/>
        <v>2024</v>
      </c>
      <c r="C2184" t="str">
        <f t="shared" si="102"/>
        <v>2023-2024</v>
      </c>
      <c r="D2184" t="s">
        <v>147</v>
      </c>
      <c r="E2184" t="s">
        <v>109</v>
      </c>
      <c r="F2184" t="str">
        <f t="shared" si="103"/>
        <v>New South Wales</v>
      </c>
      <c r="G2184" t="s">
        <v>10</v>
      </c>
      <c r="H2184">
        <v>2480</v>
      </c>
      <c r="I2184" t="s">
        <v>11</v>
      </c>
      <c r="J2184" t="s">
        <v>68</v>
      </c>
      <c r="K2184" t="s">
        <v>156</v>
      </c>
      <c r="L2184" t="s">
        <v>17</v>
      </c>
      <c r="M2184" s="5">
        <v>169.26</v>
      </c>
    </row>
    <row r="2185" spans="1:13" x14ac:dyDescent="0.2">
      <c r="A2185" s="2">
        <v>45607</v>
      </c>
      <c r="B2185" s="3">
        <f t="shared" si="104"/>
        <v>2025</v>
      </c>
      <c r="C2185" t="str">
        <f t="shared" si="102"/>
        <v>2024-2025</v>
      </c>
      <c r="D2185" t="s">
        <v>147</v>
      </c>
      <c r="E2185" t="s">
        <v>128</v>
      </c>
      <c r="F2185" t="str">
        <f t="shared" si="103"/>
        <v>Western Australia</v>
      </c>
      <c r="G2185" t="s">
        <v>48</v>
      </c>
      <c r="H2185">
        <v>6027</v>
      </c>
      <c r="I2185" t="s">
        <v>11</v>
      </c>
      <c r="J2185" t="s">
        <v>49</v>
      </c>
      <c r="K2185" t="s">
        <v>19</v>
      </c>
      <c r="L2185" t="s">
        <v>23</v>
      </c>
      <c r="M2185" s="5">
        <v>169.78000000000003</v>
      </c>
    </row>
    <row r="2186" spans="1:13" x14ac:dyDescent="0.2">
      <c r="A2186" s="2">
        <v>45457</v>
      </c>
      <c r="B2186" s="3">
        <f t="shared" si="104"/>
        <v>2024</v>
      </c>
      <c r="C2186" t="str">
        <f t="shared" si="102"/>
        <v>2023-2024</v>
      </c>
      <c r="D2186" t="s">
        <v>148</v>
      </c>
      <c r="E2186" t="s">
        <v>57</v>
      </c>
      <c r="F2186" t="str">
        <f t="shared" si="103"/>
        <v>New South Wales</v>
      </c>
      <c r="G2186" t="s">
        <v>10</v>
      </c>
      <c r="H2186">
        <v>2560</v>
      </c>
      <c r="I2186" t="s">
        <v>11</v>
      </c>
      <c r="J2186" t="s">
        <v>58</v>
      </c>
      <c r="K2186" t="s">
        <v>149</v>
      </c>
      <c r="L2186" t="s">
        <v>15</v>
      </c>
      <c r="M2186" s="5">
        <v>170.28</v>
      </c>
    </row>
    <row r="2187" spans="1:13" x14ac:dyDescent="0.2">
      <c r="A2187" s="2">
        <v>45655</v>
      </c>
      <c r="B2187" s="3">
        <f t="shared" si="104"/>
        <v>2025</v>
      </c>
      <c r="C2187" t="str">
        <f t="shared" si="102"/>
        <v>2024-2025</v>
      </c>
      <c r="D2187" t="s">
        <v>147</v>
      </c>
      <c r="E2187" t="s">
        <v>56</v>
      </c>
      <c r="F2187" t="str">
        <f t="shared" si="103"/>
        <v>Northern Territory</v>
      </c>
      <c r="G2187" t="s">
        <v>29</v>
      </c>
      <c r="H2187">
        <v>870</v>
      </c>
      <c r="I2187" t="s">
        <v>11</v>
      </c>
      <c r="J2187" t="s">
        <v>30</v>
      </c>
      <c r="K2187" t="s">
        <v>152</v>
      </c>
      <c r="L2187" t="s">
        <v>13</v>
      </c>
      <c r="M2187" s="5">
        <v>170.72</v>
      </c>
    </row>
    <row r="2188" spans="1:13" x14ac:dyDescent="0.2">
      <c r="A2188" s="2">
        <v>45347</v>
      </c>
      <c r="B2188" s="3">
        <f t="shared" si="104"/>
        <v>2024</v>
      </c>
      <c r="C2188" t="str">
        <f t="shared" si="102"/>
        <v>2023-2024</v>
      </c>
      <c r="D2188" t="s">
        <v>148</v>
      </c>
      <c r="E2188" t="s">
        <v>114</v>
      </c>
      <c r="F2188" t="str">
        <f t="shared" si="103"/>
        <v>Victoria</v>
      </c>
      <c r="G2188" t="s">
        <v>45</v>
      </c>
      <c r="H2188">
        <v>3551</v>
      </c>
      <c r="I2188" t="s">
        <v>11</v>
      </c>
      <c r="J2188" t="s">
        <v>60</v>
      </c>
      <c r="K2188" t="s">
        <v>154</v>
      </c>
      <c r="L2188" t="s">
        <v>14</v>
      </c>
      <c r="M2188" s="5">
        <v>171.16</v>
      </c>
    </row>
    <row r="2189" spans="1:13" x14ac:dyDescent="0.2">
      <c r="A2189" s="2">
        <v>45099</v>
      </c>
      <c r="B2189" s="3">
        <f t="shared" si="104"/>
        <v>2023</v>
      </c>
      <c r="C2189" t="str">
        <f t="shared" si="102"/>
        <v>2022-2023</v>
      </c>
      <c r="D2189" t="s">
        <v>147</v>
      </c>
      <c r="E2189" t="s">
        <v>136</v>
      </c>
      <c r="F2189" t="str">
        <f t="shared" si="103"/>
        <v>Victoria</v>
      </c>
      <c r="G2189" t="s">
        <v>45</v>
      </c>
      <c r="H2189">
        <v>3175</v>
      </c>
      <c r="I2189" t="s">
        <v>11</v>
      </c>
      <c r="J2189" t="s">
        <v>63</v>
      </c>
      <c r="K2189" t="s">
        <v>157</v>
      </c>
      <c r="L2189" t="s">
        <v>22</v>
      </c>
      <c r="M2189" s="5">
        <v>171.54999999999998</v>
      </c>
    </row>
    <row r="2190" spans="1:13" x14ac:dyDescent="0.2">
      <c r="A2190" s="2">
        <v>45657</v>
      </c>
      <c r="B2190" s="3">
        <f t="shared" si="104"/>
        <v>2025</v>
      </c>
      <c r="C2190" t="str">
        <f t="shared" si="102"/>
        <v>2024-2025</v>
      </c>
      <c r="D2190" t="s">
        <v>147</v>
      </c>
      <c r="E2190" t="s">
        <v>88</v>
      </c>
      <c r="F2190" t="str">
        <f t="shared" si="103"/>
        <v>South Australia</v>
      </c>
      <c r="G2190" t="s">
        <v>32</v>
      </c>
      <c r="H2190">
        <v>5011</v>
      </c>
      <c r="I2190" t="s">
        <v>11</v>
      </c>
      <c r="J2190" t="s">
        <v>33</v>
      </c>
      <c r="K2190" t="s">
        <v>150</v>
      </c>
      <c r="L2190" t="s">
        <v>18</v>
      </c>
      <c r="M2190" s="5">
        <v>171.76</v>
      </c>
    </row>
    <row r="2191" spans="1:13" x14ac:dyDescent="0.2">
      <c r="A2191" s="2">
        <v>45182</v>
      </c>
      <c r="B2191" s="3">
        <f t="shared" si="104"/>
        <v>2024</v>
      </c>
      <c r="C2191" t="str">
        <f t="shared" si="102"/>
        <v>2023-2024</v>
      </c>
      <c r="D2191" t="s">
        <v>147</v>
      </c>
      <c r="E2191" t="s">
        <v>115</v>
      </c>
      <c r="F2191" t="str">
        <f t="shared" si="103"/>
        <v>Western Australia</v>
      </c>
      <c r="G2191" t="s">
        <v>48</v>
      </c>
      <c r="H2191">
        <v>6280</v>
      </c>
      <c r="I2191" t="s">
        <v>11</v>
      </c>
      <c r="J2191" t="s">
        <v>94</v>
      </c>
      <c r="K2191" t="s">
        <v>157</v>
      </c>
      <c r="L2191" t="s">
        <v>22</v>
      </c>
      <c r="M2191" s="5">
        <v>171.81</v>
      </c>
    </row>
    <row r="2192" spans="1:13" x14ac:dyDescent="0.2">
      <c r="A2192" s="2">
        <v>45153</v>
      </c>
      <c r="B2192" s="3">
        <f t="shared" si="104"/>
        <v>2024</v>
      </c>
      <c r="C2192" t="str">
        <f t="shared" si="102"/>
        <v>2023-2024</v>
      </c>
      <c r="D2192" t="s">
        <v>148</v>
      </c>
      <c r="E2192" t="s">
        <v>119</v>
      </c>
      <c r="F2192" t="str">
        <f t="shared" si="103"/>
        <v>Queensland</v>
      </c>
      <c r="G2192" t="s">
        <v>35</v>
      </c>
      <c r="H2192">
        <v>4570</v>
      </c>
      <c r="I2192" t="s">
        <v>11</v>
      </c>
      <c r="J2192" t="s">
        <v>120</v>
      </c>
      <c r="K2192" t="s">
        <v>154</v>
      </c>
      <c r="L2192" t="s">
        <v>14</v>
      </c>
      <c r="M2192" s="5">
        <v>171.94</v>
      </c>
    </row>
    <row r="2193" spans="1:13" x14ac:dyDescent="0.2">
      <c r="A2193" s="2">
        <v>45587</v>
      </c>
      <c r="B2193" s="3">
        <f t="shared" si="104"/>
        <v>2025</v>
      </c>
      <c r="C2193" t="str">
        <f t="shared" si="102"/>
        <v>2024-2025</v>
      </c>
      <c r="D2193" t="s">
        <v>147</v>
      </c>
      <c r="E2193" t="s">
        <v>108</v>
      </c>
      <c r="F2193" t="str">
        <f t="shared" si="103"/>
        <v>Victoria</v>
      </c>
      <c r="G2193" t="s">
        <v>45</v>
      </c>
      <c r="H2193">
        <v>3018</v>
      </c>
      <c r="I2193" t="s">
        <v>11</v>
      </c>
      <c r="J2193" t="s">
        <v>46</v>
      </c>
      <c r="K2193" t="s">
        <v>151</v>
      </c>
      <c r="L2193" t="s">
        <v>21</v>
      </c>
      <c r="M2193" s="5">
        <v>172.26</v>
      </c>
    </row>
    <row r="2194" spans="1:13" x14ac:dyDescent="0.2">
      <c r="A2194" s="2">
        <v>45036</v>
      </c>
      <c r="B2194" s="3">
        <f t="shared" si="104"/>
        <v>2023</v>
      </c>
      <c r="C2194" t="str">
        <f t="shared" si="102"/>
        <v>2022-2023</v>
      </c>
      <c r="D2194" t="s">
        <v>147</v>
      </c>
      <c r="E2194" t="s">
        <v>88</v>
      </c>
      <c r="F2194" t="str">
        <f t="shared" si="103"/>
        <v>South Australia</v>
      </c>
      <c r="G2194" t="s">
        <v>32</v>
      </c>
      <c r="H2194">
        <v>5011</v>
      </c>
      <c r="I2194" t="s">
        <v>11</v>
      </c>
      <c r="J2194" t="s">
        <v>33</v>
      </c>
      <c r="K2194" t="s">
        <v>155</v>
      </c>
      <c r="L2194" t="s">
        <v>20</v>
      </c>
      <c r="M2194" s="5">
        <v>172.73000000000002</v>
      </c>
    </row>
    <row r="2195" spans="1:13" x14ac:dyDescent="0.2">
      <c r="A2195" s="2">
        <v>45477</v>
      </c>
      <c r="B2195" s="3">
        <f t="shared" si="104"/>
        <v>2025</v>
      </c>
      <c r="C2195" t="str">
        <f t="shared" si="102"/>
        <v>2024-2025</v>
      </c>
      <c r="D2195" t="s">
        <v>148</v>
      </c>
      <c r="E2195" t="s">
        <v>100</v>
      </c>
      <c r="F2195" t="str">
        <f t="shared" si="103"/>
        <v>Western Australia</v>
      </c>
      <c r="G2195" t="s">
        <v>48</v>
      </c>
      <c r="H2195">
        <v>6021</v>
      </c>
      <c r="I2195" t="s">
        <v>11</v>
      </c>
      <c r="J2195" t="s">
        <v>49</v>
      </c>
      <c r="K2195" t="s">
        <v>154</v>
      </c>
      <c r="L2195" t="s">
        <v>14</v>
      </c>
      <c r="M2195" s="5">
        <v>172.82999999999998</v>
      </c>
    </row>
    <row r="2196" spans="1:13" x14ac:dyDescent="0.2">
      <c r="A2196" s="2">
        <v>45322</v>
      </c>
      <c r="B2196" s="3">
        <f t="shared" si="104"/>
        <v>2024</v>
      </c>
      <c r="C2196" t="str">
        <f t="shared" si="102"/>
        <v>2023-2024</v>
      </c>
      <c r="D2196" t="s">
        <v>147</v>
      </c>
      <c r="E2196" t="s">
        <v>133</v>
      </c>
      <c r="F2196" t="str">
        <f t="shared" si="103"/>
        <v>Queensland</v>
      </c>
      <c r="G2196" t="s">
        <v>35</v>
      </c>
      <c r="H2196">
        <v>4305</v>
      </c>
      <c r="I2196" t="s">
        <v>11</v>
      </c>
      <c r="J2196" t="s">
        <v>104</v>
      </c>
      <c r="K2196" t="s">
        <v>149</v>
      </c>
      <c r="L2196" t="s">
        <v>15</v>
      </c>
      <c r="M2196" s="5">
        <v>173.71</v>
      </c>
    </row>
    <row r="2197" spans="1:13" x14ac:dyDescent="0.2">
      <c r="A2197" s="2">
        <v>45536</v>
      </c>
      <c r="B2197" s="3">
        <f t="shared" si="104"/>
        <v>2025</v>
      </c>
      <c r="C2197" t="str">
        <f t="shared" si="102"/>
        <v>2024-2025</v>
      </c>
      <c r="D2197" t="s">
        <v>147</v>
      </c>
      <c r="E2197" t="s">
        <v>146</v>
      </c>
      <c r="F2197" t="str">
        <f t="shared" si="103"/>
        <v>Victoria</v>
      </c>
      <c r="G2197" t="s">
        <v>45</v>
      </c>
      <c r="H2197">
        <v>3353</v>
      </c>
      <c r="I2197" t="s">
        <v>11</v>
      </c>
      <c r="J2197" t="s">
        <v>60</v>
      </c>
      <c r="K2197" t="s">
        <v>157</v>
      </c>
      <c r="L2197" t="s">
        <v>22</v>
      </c>
      <c r="M2197" s="5">
        <v>174.04</v>
      </c>
    </row>
    <row r="2198" spans="1:13" x14ac:dyDescent="0.2">
      <c r="A2198" s="2">
        <v>45086</v>
      </c>
      <c r="B2198" s="3">
        <f t="shared" si="104"/>
        <v>2023</v>
      </c>
      <c r="C2198" t="str">
        <f t="shared" si="102"/>
        <v>2022-2023</v>
      </c>
      <c r="D2198" t="s">
        <v>147</v>
      </c>
      <c r="E2198" t="s">
        <v>56</v>
      </c>
      <c r="F2198" t="str">
        <f t="shared" si="103"/>
        <v>Northern Territory</v>
      </c>
      <c r="G2198" t="s">
        <v>29</v>
      </c>
      <c r="H2198">
        <v>870</v>
      </c>
      <c r="I2198" t="s">
        <v>11</v>
      </c>
      <c r="J2198" t="s">
        <v>30</v>
      </c>
      <c r="K2198" t="s">
        <v>149</v>
      </c>
      <c r="L2198" t="s">
        <v>15</v>
      </c>
      <c r="M2198" s="5">
        <v>174.35</v>
      </c>
    </row>
    <row r="2199" spans="1:13" x14ac:dyDescent="0.2">
      <c r="A2199" s="2">
        <v>45250</v>
      </c>
      <c r="B2199" s="3">
        <f t="shared" si="104"/>
        <v>2024</v>
      </c>
      <c r="C2199" t="str">
        <f t="shared" si="102"/>
        <v>2023-2024</v>
      </c>
      <c r="D2199" t="s">
        <v>147</v>
      </c>
      <c r="E2199" t="s">
        <v>82</v>
      </c>
      <c r="F2199" t="str">
        <f t="shared" si="103"/>
        <v>Queensland</v>
      </c>
      <c r="G2199" t="s">
        <v>35</v>
      </c>
      <c r="H2199">
        <v>4012</v>
      </c>
      <c r="I2199" t="s">
        <v>11</v>
      </c>
      <c r="J2199" t="s">
        <v>43</v>
      </c>
      <c r="K2199" t="s">
        <v>149</v>
      </c>
      <c r="L2199" t="s">
        <v>15</v>
      </c>
      <c r="M2199" s="5">
        <v>174.60000000000002</v>
      </c>
    </row>
    <row r="2200" spans="1:13" x14ac:dyDescent="0.2">
      <c r="A2200" s="2">
        <v>45475</v>
      </c>
      <c r="B2200" s="3">
        <f t="shared" si="104"/>
        <v>2025</v>
      </c>
      <c r="C2200" t="str">
        <f t="shared" si="102"/>
        <v>2024-2025</v>
      </c>
      <c r="D2200" t="s">
        <v>148</v>
      </c>
      <c r="E2200" t="s">
        <v>66</v>
      </c>
      <c r="F2200" t="str">
        <f t="shared" si="103"/>
        <v>South Australia</v>
      </c>
      <c r="G2200" t="s">
        <v>32</v>
      </c>
      <c r="H2200">
        <v>5169</v>
      </c>
      <c r="I2200" t="s">
        <v>11</v>
      </c>
      <c r="J2200" t="s">
        <v>33</v>
      </c>
      <c r="K2200" t="s">
        <v>152</v>
      </c>
      <c r="L2200" t="s">
        <v>13</v>
      </c>
      <c r="M2200" s="5">
        <v>174.74</v>
      </c>
    </row>
    <row r="2201" spans="1:13" x14ac:dyDescent="0.2">
      <c r="A2201" s="2">
        <v>45395</v>
      </c>
      <c r="B2201" s="3">
        <f t="shared" si="104"/>
        <v>2024</v>
      </c>
      <c r="C2201" t="str">
        <f t="shared" si="102"/>
        <v>2023-2024</v>
      </c>
      <c r="D2201" t="s">
        <v>147</v>
      </c>
      <c r="E2201" t="s">
        <v>115</v>
      </c>
      <c r="F2201" t="str">
        <f t="shared" si="103"/>
        <v>Western Australia</v>
      </c>
      <c r="G2201" t="s">
        <v>48</v>
      </c>
      <c r="H2201">
        <v>6280</v>
      </c>
      <c r="I2201" t="s">
        <v>11</v>
      </c>
      <c r="J2201" t="s">
        <v>94</v>
      </c>
      <c r="K2201" t="s">
        <v>154</v>
      </c>
      <c r="L2201" t="s">
        <v>14</v>
      </c>
      <c r="M2201" s="5">
        <v>174.82</v>
      </c>
    </row>
    <row r="2202" spans="1:13" x14ac:dyDescent="0.2">
      <c r="A2202" s="2">
        <v>45452</v>
      </c>
      <c r="B2202" s="3">
        <f t="shared" si="104"/>
        <v>2024</v>
      </c>
      <c r="C2202" t="str">
        <f t="shared" si="102"/>
        <v>2023-2024</v>
      </c>
      <c r="D2202" t="s">
        <v>148</v>
      </c>
      <c r="E2202" t="s">
        <v>42</v>
      </c>
      <c r="F2202" t="str">
        <f t="shared" si="103"/>
        <v>Queensland</v>
      </c>
      <c r="G2202" t="s">
        <v>35</v>
      </c>
      <c r="H2202">
        <v>4053</v>
      </c>
      <c r="I2202" t="s">
        <v>11</v>
      </c>
      <c r="J2202" t="s">
        <v>43</v>
      </c>
      <c r="K2202" t="s">
        <v>154</v>
      </c>
      <c r="L2202" t="s">
        <v>14</v>
      </c>
      <c r="M2202" s="5">
        <v>174.94</v>
      </c>
    </row>
    <row r="2203" spans="1:13" x14ac:dyDescent="0.2">
      <c r="A2203" s="2">
        <v>45389</v>
      </c>
      <c r="B2203" s="3">
        <f t="shared" si="104"/>
        <v>2024</v>
      </c>
      <c r="C2203" t="str">
        <f t="shared" si="102"/>
        <v>2023-2024</v>
      </c>
      <c r="D2203" t="s">
        <v>147</v>
      </c>
      <c r="E2203" t="s">
        <v>109</v>
      </c>
      <c r="F2203" t="str">
        <f t="shared" si="103"/>
        <v>New South Wales</v>
      </c>
      <c r="G2203" t="s">
        <v>10</v>
      </c>
      <c r="H2203">
        <v>2480</v>
      </c>
      <c r="I2203" t="s">
        <v>11</v>
      </c>
      <c r="J2203" t="s">
        <v>68</v>
      </c>
      <c r="K2203" t="s">
        <v>155</v>
      </c>
      <c r="L2203" t="s">
        <v>20</v>
      </c>
      <c r="M2203" s="5">
        <v>175.01000000000002</v>
      </c>
    </row>
    <row r="2204" spans="1:13" x14ac:dyDescent="0.2">
      <c r="A2204" s="2">
        <v>45056</v>
      </c>
      <c r="B2204" s="3">
        <f t="shared" si="104"/>
        <v>2023</v>
      </c>
      <c r="C2204" t="str">
        <f t="shared" si="102"/>
        <v>2022-2023</v>
      </c>
      <c r="D2204" t="s">
        <v>147</v>
      </c>
      <c r="E2204" t="s">
        <v>129</v>
      </c>
      <c r="F2204" t="str">
        <f t="shared" si="103"/>
        <v>Tasmania</v>
      </c>
      <c r="G2204" t="s">
        <v>70</v>
      </c>
      <c r="H2204">
        <v>7010</v>
      </c>
      <c r="I2204" t="s">
        <v>11</v>
      </c>
      <c r="J2204" t="s">
        <v>71</v>
      </c>
      <c r="K2204" t="s">
        <v>155</v>
      </c>
      <c r="L2204" t="s">
        <v>20</v>
      </c>
      <c r="M2204" s="5">
        <v>175.07</v>
      </c>
    </row>
    <row r="2205" spans="1:13" x14ac:dyDescent="0.2">
      <c r="A2205" s="2">
        <v>45507</v>
      </c>
      <c r="B2205" s="3">
        <f t="shared" si="104"/>
        <v>2025</v>
      </c>
      <c r="C2205" t="str">
        <f t="shared" si="102"/>
        <v>2024-2025</v>
      </c>
      <c r="D2205" t="s">
        <v>147</v>
      </c>
      <c r="E2205" t="s">
        <v>75</v>
      </c>
      <c r="F2205" t="str">
        <f t="shared" si="103"/>
        <v>Victoria</v>
      </c>
      <c r="G2205" t="s">
        <v>45</v>
      </c>
      <c r="H2205">
        <v>3630</v>
      </c>
      <c r="I2205" t="s">
        <v>11</v>
      </c>
      <c r="J2205" t="s">
        <v>55</v>
      </c>
      <c r="K2205" t="s">
        <v>152</v>
      </c>
      <c r="L2205" t="s">
        <v>13</v>
      </c>
      <c r="M2205" s="5">
        <v>175.13</v>
      </c>
    </row>
    <row r="2206" spans="1:13" x14ac:dyDescent="0.2">
      <c r="A2206" s="2">
        <v>45018</v>
      </c>
      <c r="B2206" s="3">
        <f t="shared" si="104"/>
        <v>2023</v>
      </c>
      <c r="C2206" t="str">
        <f t="shared" si="102"/>
        <v>2022-2023</v>
      </c>
      <c r="D2206" t="s">
        <v>147</v>
      </c>
      <c r="E2206" t="s">
        <v>50</v>
      </c>
      <c r="F2206" t="str">
        <f t="shared" si="103"/>
        <v>Queensland</v>
      </c>
      <c r="G2206" t="s">
        <v>35</v>
      </c>
      <c r="H2206">
        <v>4703</v>
      </c>
      <c r="I2206" t="s">
        <v>11</v>
      </c>
      <c r="J2206" t="s">
        <v>51</v>
      </c>
      <c r="K2206" t="s">
        <v>155</v>
      </c>
      <c r="L2206" t="s">
        <v>20</v>
      </c>
      <c r="M2206" s="5">
        <v>175.13</v>
      </c>
    </row>
    <row r="2207" spans="1:13" x14ac:dyDescent="0.2">
      <c r="A2207" s="2">
        <v>45421</v>
      </c>
      <c r="B2207" s="3">
        <f t="shared" si="104"/>
        <v>2024</v>
      </c>
      <c r="C2207" t="str">
        <f t="shared" si="102"/>
        <v>2023-2024</v>
      </c>
      <c r="D2207" t="s">
        <v>148</v>
      </c>
      <c r="E2207" t="s">
        <v>143</v>
      </c>
      <c r="F2207" t="str">
        <f t="shared" si="103"/>
        <v>New South Wales</v>
      </c>
      <c r="G2207" t="s">
        <v>10</v>
      </c>
      <c r="H2207">
        <v>2154</v>
      </c>
      <c r="I2207" t="s">
        <v>11</v>
      </c>
      <c r="J2207" t="s">
        <v>27</v>
      </c>
      <c r="K2207" t="s">
        <v>149</v>
      </c>
      <c r="L2207" t="s">
        <v>15</v>
      </c>
      <c r="M2207" s="5">
        <v>175.76000000000002</v>
      </c>
    </row>
    <row r="2208" spans="1:13" x14ac:dyDescent="0.2">
      <c r="A2208" s="2">
        <v>45227</v>
      </c>
      <c r="B2208" s="3">
        <f t="shared" si="104"/>
        <v>2024</v>
      </c>
      <c r="C2208" t="str">
        <f t="shared" si="102"/>
        <v>2023-2024</v>
      </c>
      <c r="D2208" t="s">
        <v>148</v>
      </c>
      <c r="E2208" t="s">
        <v>112</v>
      </c>
      <c r="F2208" t="str">
        <f t="shared" si="103"/>
        <v>Victoria</v>
      </c>
      <c r="G2208" t="s">
        <v>45</v>
      </c>
      <c r="H2208">
        <v>3076</v>
      </c>
      <c r="I2208" t="s">
        <v>11</v>
      </c>
      <c r="J2208" t="s">
        <v>46</v>
      </c>
      <c r="K2208" t="s">
        <v>149</v>
      </c>
      <c r="L2208" t="s">
        <v>15</v>
      </c>
      <c r="M2208" s="5">
        <v>175.79999999999998</v>
      </c>
    </row>
    <row r="2209" spans="1:13" x14ac:dyDescent="0.2">
      <c r="A2209" s="2">
        <v>45394</v>
      </c>
      <c r="B2209" s="3">
        <f t="shared" si="104"/>
        <v>2024</v>
      </c>
      <c r="C2209" t="str">
        <f t="shared" si="102"/>
        <v>2023-2024</v>
      </c>
      <c r="D2209" t="s">
        <v>148</v>
      </c>
      <c r="E2209" t="s">
        <v>59</v>
      </c>
      <c r="F2209" t="str">
        <f t="shared" si="103"/>
        <v>Victoria</v>
      </c>
      <c r="G2209" t="s">
        <v>45</v>
      </c>
      <c r="H2209">
        <v>3280</v>
      </c>
      <c r="I2209" t="s">
        <v>11</v>
      </c>
      <c r="J2209" t="s">
        <v>60</v>
      </c>
      <c r="K2209" t="s">
        <v>154</v>
      </c>
      <c r="L2209" t="s">
        <v>14</v>
      </c>
      <c r="M2209" s="5">
        <v>175.86</v>
      </c>
    </row>
    <row r="2210" spans="1:13" x14ac:dyDescent="0.2">
      <c r="A2210" s="2">
        <v>45546</v>
      </c>
      <c r="B2210" s="3">
        <f t="shared" si="104"/>
        <v>2025</v>
      </c>
      <c r="C2210" t="str">
        <f t="shared" si="102"/>
        <v>2024-2025</v>
      </c>
      <c r="D2210" t="s">
        <v>148</v>
      </c>
      <c r="E2210" t="s">
        <v>105</v>
      </c>
      <c r="F2210" t="str">
        <f t="shared" si="103"/>
        <v>Victoria</v>
      </c>
      <c r="G2210" t="s">
        <v>45</v>
      </c>
      <c r="H2210">
        <v>3500</v>
      </c>
      <c r="I2210" t="s">
        <v>11</v>
      </c>
      <c r="J2210" t="s">
        <v>60</v>
      </c>
      <c r="K2210" t="s">
        <v>154</v>
      </c>
      <c r="L2210" t="s">
        <v>14</v>
      </c>
      <c r="M2210" s="5">
        <v>176.12</v>
      </c>
    </row>
    <row r="2211" spans="1:13" x14ac:dyDescent="0.2">
      <c r="A2211" s="2">
        <v>45000</v>
      </c>
      <c r="B2211" s="3">
        <f t="shared" si="104"/>
        <v>2023</v>
      </c>
      <c r="C2211" t="str">
        <f t="shared" si="102"/>
        <v>2022-2023</v>
      </c>
      <c r="D2211" t="s">
        <v>147</v>
      </c>
      <c r="E2211" t="s">
        <v>130</v>
      </c>
      <c r="F2211" t="str">
        <f t="shared" si="103"/>
        <v>South Australia</v>
      </c>
      <c r="G2211" t="s">
        <v>32</v>
      </c>
      <c r="H2211">
        <v>5290</v>
      </c>
      <c r="I2211" t="s">
        <v>11</v>
      </c>
      <c r="J2211" t="s">
        <v>38</v>
      </c>
      <c r="K2211" t="s">
        <v>152</v>
      </c>
      <c r="L2211" t="s">
        <v>13</v>
      </c>
      <c r="M2211" s="5">
        <v>176.19</v>
      </c>
    </row>
    <row r="2212" spans="1:13" x14ac:dyDescent="0.2">
      <c r="A2212" s="2">
        <v>45418</v>
      </c>
      <c r="B2212" s="3">
        <f t="shared" si="104"/>
        <v>2024</v>
      </c>
      <c r="C2212" t="str">
        <f t="shared" si="102"/>
        <v>2023-2024</v>
      </c>
      <c r="D2212" t="s">
        <v>147</v>
      </c>
      <c r="E2212" t="s">
        <v>144</v>
      </c>
      <c r="F2212" t="str">
        <f t="shared" si="103"/>
        <v>Queensland</v>
      </c>
      <c r="G2212" t="s">
        <v>35</v>
      </c>
      <c r="H2212">
        <v>4566</v>
      </c>
      <c r="I2212" t="s">
        <v>11</v>
      </c>
      <c r="J2212" t="s">
        <v>120</v>
      </c>
      <c r="K2212" t="s">
        <v>152</v>
      </c>
      <c r="L2212" t="s">
        <v>13</v>
      </c>
      <c r="M2212" s="5">
        <v>176.37</v>
      </c>
    </row>
    <row r="2213" spans="1:13" x14ac:dyDescent="0.2">
      <c r="A2213" s="2">
        <v>45489</v>
      </c>
      <c r="B2213" s="3">
        <f t="shared" si="104"/>
        <v>2025</v>
      </c>
      <c r="C2213" t="str">
        <f t="shared" si="102"/>
        <v>2024-2025</v>
      </c>
      <c r="D2213" t="s">
        <v>147</v>
      </c>
      <c r="E2213" t="s">
        <v>92</v>
      </c>
      <c r="F2213" t="str">
        <f t="shared" si="103"/>
        <v>Queensland</v>
      </c>
      <c r="G2213" t="s">
        <v>35</v>
      </c>
      <c r="H2213">
        <v>4068</v>
      </c>
      <c r="I2213" t="s">
        <v>11</v>
      </c>
      <c r="J2213" t="s">
        <v>43</v>
      </c>
      <c r="K2213" t="s">
        <v>156</v>
      </c>
      <c r="L2213" t="s">
        <v>17</v>
      </c>
      <c r="M2213" s="5">
        <v>176.54</v>
      </c>
    </row>
    <row r="2214" spans="1:13" x14ac:dyDescent="0.2">
      <c r="A2214" s="2">
        <v>45085</v>
      </c>
      <c r="B2214" s="3">
        <f t="shared" si="104"/>
        <v>2023</v>
      </c>
      <c r="C2214" t="str">
        <f t="shared" si="102"/>
        <v>2022-2023</v>
      </c>
      <c r="D2214" t="s">
        <v>147</v>
      </c>
      <c r="E2214" t="s">
        <v>97</v>
      </c>
      <c r="F2214" t="str">
        <f t="shared" si="103"/>
        <v>Tasmania</v>
      </c>
      <c r="G2214" t="s">
        <v>70</v>
      </c>
      <c r="H2214">
        <v>7250</v>
      </c>
      <c r="I2214" t="s">
        <v>11</v>
      </c>
      <c r="J2214" t="s">
        <v>71</v>
      </c>
      <c r="K2214" t="s">
        <v>155</v>
      </c>
      <c r="L2214" t="s">
        <v>20</v>
      </c>
      <c r="M2214" s="5">
        <v>176.66</v>
      </c>
    </row>
    <row r="2215" spans="1:13" x14ac:dyDescent="0.2">
      <c r="A2215" s="2">
        <v>45331</v>
      </c>
      <c r="B2215" s="3">
        <f t="shared" si="104"/>
        <v>2024</v>
      </c>
      <c r="C2215" t="str">
        <f t="shared" si="102"/>
        <v>2023-2024</v>
      </c>
      <c r="D2215" t="s">
        <v>147</v>
      </c>
      <c r="E2215" t="s">
        <v>115</v>
      </c>
      <c r="F2215" t="str">
        <f t="shared" si="103"/>
        <v>Western Australia</v>
      </c>
      <c r="G2215" t="s">
        <v>48</v>
      </c>
      <c r="H2215">
        <v>6280</v>
      </c>
      <c r="I2215" t="s">
        <v>11</v>
      </c>
      <c r="J2215" t="s">
        <v>94</v>
      </c>
      <c r="K2215" t="s">
        <v>151</v>
      </c>
      <c r="L2215" t="s">
        <v>21</v>
      </c>
      <c r="M2215" s="5">
        <v>176.79000000000002</v>
      </c>
    </row>
    <row r="2216" spans="1:13" x14ac:dyDescent="0.2">
      <c r="A2216" s="2">
        <v>45404</v>
      </c>
      <c r="B2216" s="3">
        <f t="shared" si="104"/>
        <v>2024</v>
      </c>
      <c r="C2216" t="str">
        <f t="shared" si="102"/>
        <v>2023-2024</v>
      </c>
      <c r="D2216" t="s">
        <v>148</v>
      </c>
      <c r="E2216" t="s">
        <v>100</v>
      </c>
      <c r="F2216" t="str">
        <f t="shared" si="103"/>
        <v>Western Australia</v>
      </c>
      <c r="G2216" t="s">
        <v>48</v>
      </c>
      <c r="H2216">
        <v>6021</v>
      </c>
      <c r="I2216" t="s">
        <v>11</v>
      </c>
      <c r="J2216" t="s">
        <v>49</v>
      </c>
      <c r="K2216" t="s">
        <v>150</v>
      </c>
      <c r="L2216" t="s">
        <v>18</v>
      </c>
      <c r="M2216" s="5">
        <v>176.81</v>
      </c>
    </row>
    <row r="2217" spans="1:13" x14ac:dyDescent="0.2">
      <c r="A2217" s="2">
        <v>45298</v>
      </c>
      <c r="B2217" s="3">
        <f t="shared" si="104"/>
        <v>2024</v>
      </c>
      <c r="C2217" t="str">
        <f t="shared" si="102"/>
        <v>2023-2024</v>
      </c>
      <c r="D2217" t="s">
        <v>147</v>
      </c>
      <c r="E2217" t="s">
        <v>123</v>
      </c>
      <c r="F2217" t="str">
        <f t="shared" si="103"/>
        <v>Western Australia</v>
      </c>
      <c r="G2217" t="s">
        <v>48</v>
      </c>
      <c r="H2217">
        <v>6109</v>
      </c>
      <c r="I2217" t="s">
        <v>11</v>
      </c>
      <c r="J2217" t="s">
        <v>94</v>
      </c>
      <c r="K2217" t="s">
        <v>19</v>
      </c>
      <c r="L2217" t="s">
        <v>23</v>
      </c>
      <c r="M2217" s="5">
        <v>177.19</v>
      </c>
    </row>
    <row r="2218" spans="1:13" x14ac:dyDescent="0.2">
      <c r="A2218" s="2">
        <v>45229</v>
      </c>
      <c r="B2218" s="3">
        <f t="shared" si="104"/>
        <v>2024</v>
      </c>
      <c r="C2218" t="str">
        <f t="shared" si="102"/>
        <v>2023-2024</v>
      </c>
      <c r="D2218" t="s">
        <v>148</v>
      </c>
      <c r="E2218" t="s">
        <v>98</v>
      </c>
      <c r="F2218" t="str">
        <f t="shared" si="103"/>
        <v>Victoria</v>
      </c>
      <c r="G2218" t="s">
        <v>45</v>
      </c>
      <c r="H2218">
        <v>3429</v>
      </c>
      <c r="I2218" t="s">
        <v>11</v>
      </c>
      <c r="J2218" t="s">
        <v>60</v>
      </c>
      <c r="K2218" t="s">
        <v>156</v>
      </c>
      <c r="L2218" t="s">
        <v>17</v>
      </c>
      <c r="M2218" s="5">
        <v>177.74</v>
      </c>
    </row>
    <row r="2219" spans="1:13" x14ac:dyDescent="0.2">
      <c r="A2219" s="2">
        <v>45248</v>
      </c>
      <c r="B2219" s="3">
        <f t="shared" si="104"/>
        <v>2024</v>
      </c>
      <c r="C2219" t="str">
        <f t="shared" si="102"/>
        <v>2023-2024</v>
      </c>
      <c r="D2219" t="s">
        <v>148</v>
      </c>
      <c r="E2219" t="s">
        <v>66</v>
      </c>
      <c r="F2219" t="str">
        <f t="shared" si="103"/>
        <v>South Australia</v>
      </c>
      <c r="G2219" t="s">
        <v>32</v>
      </c>
      <c r="H2219">
        <v>5169</v>
      </c>
      <c r="I2219" t="s">
        <v>11</v>
      </c>
      <c r="J2219" t="s">
        <v>33</v>
      </c>
      <c r="K2219" t="s">
        <v>154</v>
      </c>
      <c r="L2219" t="s">
        <v>14</v>
      </c>
      <c r="M2219" s="5">
        <v>177.9</v>
      </c>
    </row>
    <row r="2220" spans="1:13" x14ac:dyDescent="0.2">
      <c r="A2220" s="2">
        <v>45201</v>
      </c>
      <c r="B2220" s="3">
        <f t="shared" si="104"/>
        <v>2024</v>
      </c>
      <c r="C2220" t="str">
        <f t="shared" si="102"/>
        <v>2023-2024</v>
      </c>
      <c r="D2220" t="s">
        <v>148</v>
      </c>
      <c r="E2220" t="s">
        <v>100</v>
      </c>
      <c r="F2220" t="str">
        <f t="shared" si="103"/>
        <v>Western Australia</v>
      </c>
      <c r="G2220" t="s">
        <v>48</v>
      </c>
      <c r="H2220">
        <v>6021</v>
      </c>
      <c r="I2220" t="s">
        <v>11</v>
      </c>
      <c r="J2220" t="s">
        <v>49</v>
      </c>
      <c r="K2220" t="s">
        <v>154</v>
      </c>
      <c r="L2220" t="s">
        <v>14</v>
      </c>
      <c r="M2220" s="5">
        <v>177.91</v>
      </c>
    </row>
    <row r="2221" spans="1:13" x14ac:dyDescent="0.2">
      <c r="A2221" s="2">
        <v>45316</v>
      </c>
      <c r="B2221" s="3">
        <f t="shared" si="104"/>
        <v>2024</v>
      </c>
      <c r="C2221" t="str">
        <f t="shared" si="102"/>
        <v>2023-2024</v>
      </c>
      <c r="D2221" t="s">
        <v>147</v>
      </c>
      <c r="E2221" t="s">
        <v>82</v>
      </c>
      <c r="F2221" t="str">
        <f t="shared" si="103"/>
        <v>Queensland</v>
      </c>
      <c r="G2221" t="s">
        <v>35</v>
      </c>
      <c r="H2221">
        <v>4012</v>
      </c>
      <c r="I2221" t="s">
        <v>11</v>
      </c>
      <c r="J2221" t="s">
        <v>43</v>
      </c>
      <c r="K2221" t="s">
        <v>151</v>
      </c>
      <c r="L2221" t="s">
        <v>21</v>
      </c>
      <c r="M2221" s="5">
        <v>178.39000000000001</v>
      </c>
    </row>
    <row r="2222" spans="1:13" x14ac:dyDescent="0.2">
      <c r="A2222" s="2">
        <v>44982</v>
      </c>
      <c r="B2222" s="3">
        <f t="shared" si="104"/>
        <v>2023</v>
      </c>
      <c r="C2222" t="str">
        <f t="shared" si="102"/>
        <v>2022-2023</v>
      </c>
      <c r="D2222" t="s">
        <v>147</v>
      </c>
      <c r="E2222" t="s">
        <v>131</v>
      </c>
      <c r="F2222" t="str">
        <f t="shared" si="103"/>
        <v>Western Australia</v>
      </c>
      <c r="G2222" t="s">
        <v>48</v>
      </c>
      <c r="H2222">
        <v>6530</v>
      </c>
      <c r="I2222" t="s">
        <v>11</v>
      </c>
      <c r="J2222" t="s">
        <v>77</v>
      </c>
      <c r="K2222" t="s">
        <v>157</v>
      </c>
      <c r="L2222" t="s">
        <v>22</v>
      </c>
      <c r="M2222" s="5">
        <v>179.13</v>
      </c>
    </row>
    <row r="2223" spans="1:13" x14ac:dyDescent="0.2">
      <c r="A2223" s="2">
        <v>45248</v>
      </c>
      <c r="B2223" s="3">
        <f t="shared" si="104"/>
        <v>2024</v>
      </c>
      <c r="C2223" t="str">
        <f t="shared" si="102"/>
        <v>2023-2024</v>
      </c>
      <c r="D2223" t="s">
        <v>148</v>
      </c>
      <c r="E2223" t="s">
        <v>105</v>
      </c>
      <c r="F2223" t="str">
        <f t="shared" si="103"/>
        <v>Victoria</v>
      </c>
      <c r="G2223" t="s">
        <v>45</v>
      </c>
      <c r="H2223">
        <v>3500</v>
      </c>
      <c r="I2223" t="s">
        <v>11</v>
      </c>
      <c r="J2223" t="s">
        <v>60</v>
      </c>
      <c r="K2223" t="s">
        <v>155</v>
      </c>
      <c r="L2223" t="s">
        <v>20</v>
      </c>
      <c r="M2223" s="5">
        <v>179.66</v>
      </c>
    </row>
    <row r="2224" spans="1:13" x14ac:dyDescent="0.2">
      <c r="A2224" s="2">
        <v>45464</v>
      </c>
      <c r="B2224" s="3">
        <f t="shared" si="104"/>
        <v>2024</v>
      </c>
      <c r="C2224" t="str">
        <f t="shared" si="102"/>
        <v>2023-2024</v>
      </c>
      <c r="D2224" t="s">
        <v>147</v>
      </c>
      <c r="E2224" t="s">
        <v>86</v>
      </c>
      <c r="F2224" t="str">
        <f t="shared" si="103"/>
        <v>New South Wales</v>
      </c>
      <c r="G2224" t="s">
        <v>10</v>
      </c>
      <c r="H2224">
        <v>2064</v>
      </c>
      <c r="I2224" t="s">
        <v>11</v>
      </c>
      <c r="J2224" t="s">
        <v>12</v>
      </c>
      <c r="K2224" t="s">
        <v>156</v>
      </c>
      <c r="L2224" t="s">
        <v>17</v>
      </c>
      <c r="M2224" s="5">
        <v>179.69</v>
      </c>
    </row>
    <row r="2225" spans="1:13" x14ac:dyDescent="0.2">
      <c r="A2225" s="2">
        <v>45139</v>
      </c>
      <c r="B2225" s="3">
        <f t="shared" si="104"/>
        <v>2024</v>
      </c>
      <c r="C2225" t="str">
        <f t="shared" si="102"/>
        <v>2023-2024</v>
      </c>
      <c r="D2225" t="s">
        <v>148</v>
      </c>
      <c r="E2225" t="s">
        <v>100</v>
      </c>
      <c r="F2225" t="str">
        <f t="shared" si="103"/>
        <v>Western Australia</v>
      </c>
      <c r="G2225" t="s">
        <v>48</v>
      </c>
      <c r="H2225">
        <v>6021</v>
      </c>
      <c r="I2225" t="s">
        <v>11</v>
      </c>
      <c r="J2225" t="s">
        <v>49</v>
      </c>
      <c r="K2225" t="s">
        <v>151</v>
      </c>
      <c r="L2225" t="s">
        <v>21</v>
      </c>
      <c r="M2225" s="5">
        <v>179.7</v>
      </c>
    </row>
    <row r="2226" spans="1:13" x14ac:dyDescent="0.2">
      <c r="A2226" s="2">
        <v>45124</v>
      </c>
      <c r="B2226" s="3">
        <f t="shared" si="104"/>
        <v>2024</v>
      </c>
      <c r="C2226" t="str">
        <f t="shared" si="102"/>
        <v>2023-2024</v>
      </c>
      <c r="D2226" t="s">
        <v>148</v>
      </c>
      <c r="E2226" t="s">
        <v>89</v>
      </c>
      <c r="F2226" t="str">
        <f t="shared" si="103"/>
        <v>Queensland</v>
      </c>
      <c r="G2226" t="s">
        <v>35</v>
      </c>
      <c r="H2226">
        <v>4655</v>
      </c>
      <c r="I2226" t="s">
        <v>11</v>
      </c>
      <c r="J2226" t="s">
        <v>51</v>
      </c>
      <c r="K2226" t="s">
        <v>151</v>
      </c>
      <c r="L2226" t="s">
        <v>21</v>
      </c>
      <c r="M2226" s="5">
        <v>179.7</v>
      </c>
    </row>
    <row r="2227" spans="1:13" x14ac:dyDescent="0.2">
      <c r="A2227" s="2">
        <v>45374</v>
      </c>
      <c r="B2227" s="3">
        <f t="shared" si="104"/>
        <v>2024</v>
      </c>
      <c r="C2227" t="str">
        <f t="shared" si="102"/>
        <v>2023-2024</v>
      </c>
      <c r="D2227" t="s">
        <v>147</v>
      </c>
      <c r="E2227" t="s">
        <v>67</v>
      </c>
      <c r="F2227" t="str">
        <f t="shared" si="103"/>
        <v>New South Wales</v>
      </c>
      <c r="G2227" t="s">
        <v>10</v>
      </c>
      <c r="H2227">
        <v>2478</v>
      </c>
      <c r="I2227" t="s">
        <v>11</v>
      </c>
      <c r="J2227" t="s">
        <v>68</v>
      </c>
      <c r="K2227" t="s">
        <v>151</v>
      </c>
      <c r="L2227" t="s">
        <v>21</v>
      </c>
      <c r="M2227" s="5">
        <v>179.82</v>
      </c>
    </row>
    <row r="2228" spans="1:13" x14ac:dyDescent="0.2">
      <c r="A2228" s="2">
        <v>45647</v>
      </c>
      <c r="B2228" s="3">
        <f t="shared" si="104"/>
        <v>2025</v>
      </c>
      <c r="C2228" t="str">
        <f t="shared" si="102"/>
        <v>2024-2025</v>
      </c>
      <c r="D2228" t="s">
        <v>147</v>
      </c>
      <c r="E2228" t="s">
        <v>82</v>
      </c>
      <c r="F2228" t="str">
        <f t="shared" si="103"/>
        <v>Queensland</v>
      </c>
      <c r="G2228" t="s">
        <v>35</v>
      </c>
      <c r="H2228">
        <v>4012</v>
      </c>
      <c r="I2228" t="s">
        <v>11</v>
      </c>
      <c r="J2228" t="s">
        <v>43</v>
      </c>
      <c r="K2228" t="s">
        <v>154</v>
      </c>
      <c r="L2228" t="s">
        <v>14</v>
      </c>
      <c r="M2228" s="5">
        <v>179.85000000000002</v>
      </c>
    </row>
    <row r="2229" spans="1:13" x14ac:dyDescent="0.2">
      <c r="A2229" s="2">
        <v>45013</v>
      </c>
      <c r="B2229" s="3">
        <f t="shared" si="104"/>
        <v>2023</v>
      </c>
      <c r="C2229" t="str">
        <f t="shared" si="102"/>
        <v>2022-2023</v>
      </c>
      <c r="D2229" t="s">
        <v>148</v>
      </c>
      <c r="E2229" t="s">
        <v>42</v>
      </c>
      <c r="F2229" t="str">
        <f t="shared" si="103"/>
        <v>Queensland</v>
      </c>
      <c r="G2229" t="s">
        <v>35</v>
      </c>
      <c r="H2229">
        <v>4053</v>
      </c>
      <c r="I2229" t="s">
        <v>11</v>
      </c>
      <c r="J2229" t="s">
        <v>43</v>
      </c>
      <c r="K2229" t="s">
        <v>151</v>
      </c>
      <c r="L2229" t="s">
        <v>21</v>
      </c>
      <c r="M2229" s="5">
        <v>179.94</v>
      </c>
    </row>
    <row r="2230" spans="1:13" x14ac:dyDescent="0.2">
      <c r="A2230" s="2">
        <v>45650</v>
      </c>
      <c r="B2230" s="3">
        <f t="shared" si="104"/>
        <v>2025</v>
      </c>
      <c r="C2230" t="str">
        <f t="shared" si="102"/>
        <v>2024-2025</v>
      </c>
      <c r="D2230" t="s">
        <v>147</v>
      </c>
      <c r="E2230" t="s">
        <v>50</v>
      </c>
      <c r="F2230" t="str">
        <f t="shared" si="103"/>
        <v>Queensland</v>
      </c>
      <c r="G2230" t="s">
        <v>35</v>
      </c>
      <c r="H2230">
        <v>4703</v>
      </c>
      <c r="I2230" t="s">
        <v>11</v>
      </c>
      <c r="J2230" t="s">
        <v>51</v>
      </c>
      <c r="K2230" t="s">
        <v>151</v>
      </c>
      <c r="L2230" t="s">
        <v>21</v>
      </c>
      <c r="M2230" s="5">
        <v>179.94</v>
      </c>
    </row>
    <row r="2231" spans="1:13" x14ac:dyDescent="0.2">
      <c r="A2231" s="2">
        <v>45225</v>
      </c>
      <c r="B2231" s="3">
        <f t="shared" si="104"/>
        <v>2024</v>
      </c>
      <c r="C2231" t="str">
        <f t="shared" si="102"/>
        <v>2023-2024</v>
      </c>
      <c r="D2231" t="s">
        <v>148</v>
      </c>
      <c r="E2231" t="s">
        <v>134</v>
      </c>
      <c r="F2231" t="str">
        <f t="shared" si="103"/>
        <v>Queensland</v>
      </c>
      <c r="G2231" t="s">
        <v>35</v>
      </c>
      <c r="H2231">
        <v>4825</v>
      </c>
      <c r="I2231" t="s">
        <v>11</v>
      </c>
      <c r="J2231" t="s">
        <v>36</v>
      </c>
      <c r="K2231" t="s">
        <v>155</v>
      </c>
      <c r="L2231" t="s">
        <v>20</v>
      </c>
      <c r="M2231" s="5">
        <v>180.70999999999998</v>
      </c>
    </row>
    <row r="2232" spans="1:13" x14ac:dyDescent="0.2">
      <c r="A2232" s="2">
        <v>45282</v>
      </c>
      <c r="B2232" s="3">
        <f t="shared" si="104"/>
        <v>2024</v>
      </c>
      <c r="C2232" t="str">
        <f t="shared" si="102"/>
        <v>2023-2024</v>
      </c>
      <c r="D2232" t="s">
        <v>147</v>
      </c>
      <c r="E2232" t="s">
        <v>98</v>
      </c>
      <c r="F2232" t="str">
        <f t="shared" si="103"/>
        <v>Victoria</v>
      </c>
      <c r="G2232" t="s">
        <v>45</v>
      </c>
      <c r="H2232">
        <v>3429</v>
      </c>
      <c r="I2232" t="s">
        <v>11</v>
      </c>
      <c r="J2232" t="s">
        <v>60</v>
      </c>
      <c r="K2232" t="s">
        <v>150</v>
      </c>
      <c r="L2232" t="s">
        <v>18</v>
      </c>
      <c r="M2232" s="5">
        <v>180.82999999999998</v>
      </c>
    </row>
    <row r="2233" spans="1:13" x14ac:dyDescent="0.2">
      <c r="A2233" s="2">
        <v>44950</v>
      </c>
      <c r="B2233" s="3">
        <f t="shared" si="104"/>
        <v>2023</v>
      </c>
      <c r="C2233" t="str">
        <f t="shared" si="102"/>
        <v>2022-2023</v>
      </c>
      <c r="D2233" t="s">
        <v>147</v>
      </c>
      <c r="E2233" t="s">
        <v>40</v>
      </c>
      <c r="F2233" t="str">
        <f t="shared" si="103"/>
        <v>New South Wales</v>
      </c>
      <c r="G2233" t="s">
        <v>10</v>
      </c>
      <c r="H2233">
        <v>2116</v>
      </c>
      <c r="I2233" t="s">
        <v>11</v>
      </c>
      <c r="J2233" t="s">
        <v>27</v>
      </c>
      <c r="K2233" t="s">
        <v>150</v>
      </c>
      <c r="L2233" t="s">
        <v>18</v>
      </c>
      <c r="M2233" s="5">
        <v>181.11</v>
      </c>
    </row>
    <row r="2234" spans="1:13" x14ac:dyDescent="0.2">
      <c r="A2234" s="2">
        <v>45570</v>
      </c>
      <c r="B2234" s="3">
        <f t="shared" si="104"/>
        <v>2025</v>
      </c>
      <c r="C2234" t="str">
        <f t="shared" si="102"/>
        <v>2024-2025</v>
      </c>
      <c r="D2234" t="s">
        <v>147</v>
      </c>
      <c r="E2234" t="s">
        <v>85</v>
      </c>
      <c r="F2234" t="str">
        <f t="shared" si="103"/>
        <v>Queensland</v>
      </c>
      <c r="G2234" t="s">
        <v>35</v>
      </c>
      <c r="H2234">
        <v>4883</v>
      </c>
      <c r="I2234" t="s">
        <v>11</v>
      </c>
      <c r="J2234" t="s">
        <v>36</v>
      </c>
      <c r="K2234" t="s">
        <v>19</v>
      </c>
      <c r="L2234" t="s">
        <v>23</v>
      </c>
      <c r="M2234" s="5">
        <v>181.29</v>
      </c>
    </row>
    <row r="2235" spans="1:13" x14ac:dyDescent="0.2">
      <c r="A2235" s="2">
        <v>45363</v>
      </c>
      <c r="B2235" s="3">
        <f t="shared" si="104"/>
        <v>2024</v>
      </c>
      <c r="C2235" t="str">
        <f t="shared" si="102"/>
        <v>2023-2024</v>
      </c>
      <c r="D2235" t="s">
        <v>147</v>
      </c>
      <c r="E2235" t="s">
        <v>88</v>
      </c>
      <c r="F2235" t="str">
        <f t="shared" si="103"/>
        <v>South Australia</v>
      </c>
      <c r="G2235" t="s">
        <v>32</v>
      </c>
      <c r="H2235">
        <v>5011</v>
      </c>
      <c r="I2235" t="s">
        <v>11</v>
      </c>
      <c r="J2235" t="s">
        <v>33</v>
      </c>
      <c r="K2235" t="s">
        <v>154</v>
      </c>
      <c r="L2235" t="s">
        <v>14</v>
      </c>
      <c r="M2235" s="5">
        <v>181.32000000000002</v>
      </c>
    </row>
    <row r="2236" spans="1:13" x14ac:dyDescent="0.2">
      <c r="A2236" s="2">
        <v>45643</v>
      </c>
      <c r="B2236" s="3">
        <f t="shared" si="104"/>
        <v>2025</v>
      </c>
      <c r="C2236" t="str">
        <f t="shared" si="102"/>
        <v>2024-2025</v>
      </c>
      <c r="D2236" t="s">
        <v>148</v>
      </c>
      <c r="E2236" t="s">
        <v>41</v>
      </c>
      <c r="F2236" t="str">
        <f t="shared" si="103"/>
        <v>New South Wales</v>
      </c>
      <c r="G2236" t="s">
        <v>10</v>
      </c>
      <c r="H2236">
        <v>2830</v>
      </c>
      <c r="I2236" t="s">
        <v>11</v>
      </c>
      <c r="J2236" t="s">
        <v>25</v>
      </c>
      <c r="K2236" t="s">
        <v>19</v>
      </c>
      <c r="L2236" t="s">
        <v>23</v>
      </c>
      <c r="M2236" s="5">
        <v>181.74</v>
      </c>
    </row>
    <row r="2237" spans="1:13" x14ac:dyDescent="0.2">
      <c r="A2237" s="2">
        <v>45189</v>
      </c>
      <c r="B2237" s="3">
        <f t="shared" si="104"/>
        <v>2024</v>
      </c>
      <c r="C2237" t="str">
        <f t="shared" si="102"/>
        <v>2023-2024</v>
      </c>
      <c r="D2237" t="s">
        <v>148</v>
      </c>
      <c r="E2237" t="s">
        <v>84</v>
      </c>
      <c r="F2237" t="str">
        <f t="shared" si="103"/>
        <v>Queensland</v>
      </c>
      <c r="G2237" t="s">
        <v>35</v>
      </c>
      <c r="H2237">
        <v>4740</v>
      </c>
      <c r="I2237" t="s">
        <v>11</v>
      </c>
      <c r="J2237" t="s">
        <v>51</v>
      </c>
      <c r="K2237" t="s">
        <v>152</v>
      </c>
      <c r="L2237" t="s">
        <v>13</v>
      </c>
      <c r="M2237" s="5">
        <v>181.75000000000003</v>
      </c>
    </row>
    <row r="2238" spans="1:13" x14ac:dyDescent="0.2">
      <c r="A2238" s="2">
        <v>45207</v>
      </c>
      <c r="B2238" s="3">
        <f t="shared" si="104"/>
        <v>2024</v>
      </c>
      <c r="C2238" t="str">
        <f t="shared" si="102"/>
        <v>2023-2024</v>
      </c>
      <c r="D2238" t="s">
        <v>148</v>
      </c>
      <c r="E2238" t="s">
        <v>121</v>
      </c>
      <c r="F2238" t="str">
        <f t="shared" si="103"/>
        <v>Queensland</v>
      </c>
      <c r="G2238" t="s">
        <v>35</v>
      </c>
      <c r="H2238">
        <v>4700</v>
      </c>
      <c r="I2238" t="s">
        <v>11</v>
      </c>
      <c r="J2238" t="s">
        <v>51</v>
      </c>
      <c r="K2238" t="s">
        <v>154</v>
      </c>
      <c r="L2238" t="s">
        <v>14</v>
      </c>
      <c r="M2238" s="5">
        <v>181.85</v>
      </c>
    </row>
    <row r="2239" spans="1:13" x14ac:dyDescent="0.2">
      <c r="A2239" s="2">
        <v>45497</v>
      </c>
      <c r="B2239" s="3">
        <f t="shared" si="104"/>
        <v>2025</v>
      </c>
      <c r="C2239" t="str">
        <f t="shared" si="102"/>
        <v>2024-2025</v>
      </c>
      <c r="D2239" t="s">
        <v>148</v>
      </c>
      <c r="E2239" t="s">
        <v>41</v>
      </c>
      <c r="F2239" t="str">
        <f t="shared" si="103"/>
        <v>New South Wales</v>
      </c>
      <c r="G2239" t="s">
        <v>10</v>
      </c>
      <c r="H2239">
        <v>2830</v>
      </c>
      <c r="I2239" t="s">
        <v>11</v>
      </c>
      <c r="J2239" t="s">
        <v>25</v>
      </c>
      <c r="K2239" t="s">
        <v>154</v>
      </c>
      <c r="L2239" t="s">
        <v>14</v>
      </c>
      <c r="M2239" s="5">
        <v>182.3</v>
      </c>
    </row>
    <row r="2240" spans="1:13" x14ac:dyDescent="0.2">
      <c r="A2240" s="2">
        <v>45377</v>
      </c>
      <c r="B2240" s="3">
        <f t="shared" si="104"/>
        <v>2024</v>
      </c>
      <c r="C2240" t="str">
        <f t="shared" si="102"/>
        <v>2023-2024</v>
      </c>
      <c r="D2240" t="s">
        <v>148</v>
      </c>
      <c r="E2240" t="s">
        <v>41</v>
      </c>
      <c r="F2240" t="str">
        <f t="shared" si="103"/>
        <v>New South Wales</v>
      </c>
      <c r="G2240" t="s">
        <v>10</v>
      </c>
      <c r="H2240">
        <v>2830</v>
      </c>
      <c r="I2240" t="s">
        <v>11</v>
      </c>
      <c r="J2240" t="s">
        <v>25</v>
      </c>
      <c r="K2240" t="s">
        <v>154</v>
      </c>
      <c r="L2240" t="s">
        <v>14</v>
      </c>
      <c r="M2240" s="5">
        <v>182.98000000000002</v>
      </c>
    </row>
    <row r="2241" spans="1:13" x14ac:dyDescent="0.2">
      <c r="A2241" s="2">
        <v>45260</v>
      </c>
      <c r="B2241" s="3">
        <f t="shared" si="104"/>
        <v>2024</v>
      </c>
      <c r="C2241" t="str">
        <f t="shared" si="102"/>
        <v>2023-2024</v>
      </c>
      <c r="D2241" t="s">
        <v>148</v>
      </c>
      <c r="E2241" t="s">
        <v>101</v>
      </c>
      <c r="F2241" t="str">
        <f t="shared" si="103"/>
        <v>Victoria</v>
      </c>
      <c r="G2241" t="s">
        <v>45</v>
      </c>
      <c r="H2241">
        <v>3131</v>
      </c>
      <c r="I2241" t="s">
        <v>11</v>
      </c>
      <c r="J2241" t="s">
        <v>63</v>
      </c>
      <c r="K2241" t="s">
        <v>150</v>
      </c>
      <c r="L2241" t="s">
        <v>18</v>
      </c>
      <c r="M2241" s="5">
        <v>183.33</v>
      </c>
    </row>
    <row r="2242" spans="1:13" x14ac:dyDescent="0.2">
      <c r="A2242" s="2">
        <v>45436</v>
      </c>
      <c r="B2242" s="3">
        <f t="shared" si="104"/>
        <v>2024</v>
      </c>
      <c r="C2242" t="str">
        <f t="shared" ref="C2242:C2305" si="105">IF(MONTH(A2242) &gt;= 7, YEAR(A2242) &amp; "-" &amp; YEAR(A2242) + 1, YEAR(A2242) - 1 &amp; "-" &amp; YEAR(A2242))</f>
        <v>2023-2024</v>
      </c>
      <c r="D2242" t="s">
        <v>148</v>
      </c>
      <c r="E2242" t="s">
        <v>59</v>
      </c>
      <c r="F2242" t="str">
        <f t="shared" ref="F2242:F2305" si="106">IF(G2242="WA","Western Australia",
IF(G2242="NSW","New South Wales",
IF(G2242="QLD","Queensland",
IF(G2242="VIC","Victoria",
IF(G2242="TAS","Tasmania",
IF(G2242="SA","South Australia",
IF(G2242="NT","Northern Territory",
IF(G2242="ACT","Australian Capital Territory",G2242))))))))</f>
        <v>Victoria</v>
      </c>
      <c r="G2242" t="s">
        <v>45</v>
      </c>
      <c r="H2242">
        <v>3280</v>
      </c>
      <c r="I2242" t="s">
        <v>11</v>
      </c>
      <c r="J2242" t="s">
        <v>60</v>
      </c>
      <c r="K2242" t="s">
        <v>152</v>
      </c>
      <c r="L2242" t="s">
        <v>13</v>
      </c>
      <c r="M2242" s="5">
        <v>183.35</v>
      </c>
    </row>
    <row r="2243" spans="1:13" x14ac:dyDescent="0.2">
      <c r="A2243" s="2">
        <v>45287</v>
      </c>
      <c r="B2243" s="3">
        <f t="shared" ref="B2243:B2306" si="107">IF(MONTH(A2243)&gt;=7,YEAR(A2243)+1,YEAR(A2243))</f>
        <v>2024</v>
      </c>
      <c r="C2243" t="str">
        <f t="shared" si="105"/>
        <v>2023-2024</v>
      </c>
      <c r="D2243" t="s">
        <v>148</v>
      </c>
      <c r="E2243" t="s">
        <v>101</v>
      </c>
      <c r="F2243" t="str">
        <f t="shared" si="106"/>
        <v>Victoria</v>
      </c>
      <c r="G2243" t="s">
        <v>45</v>
      </c>
      <c r="H2243">
        <v>3131</v>
      </c>
      <c r="I2243" t="s">
        <v>11</v>
      </c>
      <c r="J2243" t="s">
        <v>63</v>
      </c>
      <c r="K2243" t="s">
        <v>155</v>
      </c>
      <c r="L2243" t="s">
        <v>20</v>
      </c>
      <c r="M2243" s="5">
        <v>183.61</v>
      </c>
    </row>
    <row r="2244" spans="1:13" x14ac:dyDescent="0.2">
      <c r="A2244" s="2">
        <v>44969</v>
      </c>
      <c r="B2244" s="3">
        <f t="shared" si="107"/>
        <v>2023</v>
      </c>
      <c r="C2244" t="str">
        <f t="shared" si="105"/>
        <v>2022-2023</v>
      </c>
      <c r="D2244" t="s">
        <v>147</v>
      </c>
      <c r="E2244" t="s">
        <v>83</v>
      </c>
      <c r="F2244" t="str">
        <f t="shared" si="106"/>
        <v>New South Wales</v>
      </c>
      <c r="G2244" t="s">
        <v>10</v>
      </c>
      <c r="H2244">
        <v>2750</v>
      </c>
      <c r="I2244" t="s">
        <v>11</v>
      </c>
      <c r="J2244" t="s">
        <v>25</v>
      </c>
      <c r="K2244" t="s">
        <v>19</v>
      </c>
      <c r="L2244" t="s">
        <v>23</v>
      </c>
      <c r="M2244" s="5">
        <v>183.67000000000002</v>
      </c>
    </row>
    <row r="2245" spans="1:13" x14ac:dyDescent="0.2">
      <c r="A2245" s="2">
        <v>45566</v>
      </c>
      <c r="B2245" s="3">
        <f t="shared" si="107"/>
        <v>2025</v>
      </c>
      <c r="C2245" t="str">
        <f t="shared" si="105"/>
        <v>2024-2025</v>
      </c>
      <c r="D2245" t="s">
        <v>148</v>
      </c>
      <c r="E2245" t="s">
        <v>111</v>
      </c>
      <c r="F2245" t="str">
        <f t="shared" si="106"/>
        <v>New South Wales</v>
      </c>
      <c r="G2245" t="s">
        <v>10</v>
      </c>
      <c r="H2245">
        <v>2120</v>
      </c>
      <c r="I2245" t="s">
        <v>11</v>
      </c>
      <c r="J2245" t="s">
        <v>27</v>
      </c>
      <c r="K2245" t="s">
        <v>150</v>
      </c>
      <c r="L2245" t="s">
        <v>18</v>
      </c>
      <c r="M2245" s="5">
        <v>183.7</v>
      </c>
    </row>
    <row r="2246" spans="1:13" x14ac:dyDescent="0.2">
      <c r="A2246" s="2">
        <v>45429</v>
      </c>
      <c r="B2246" s="3">
        <f t="shared" si="107"/>
        <v>2024</v>
      </c>
      <c r="C2246" t="str">
        <f t="shared" si="105"/>
        <v>2023-2024</v>
      </c>
      <c r="D2246" t="s">
        <v>148</v>
      </c>
      <c r="E2246" t="s">
        <v>100</v>
      </c>
      <c r="F2246" t="str">
        <f t="shared" si="106"/>
        <v>Western Australia</v>
      </c>
      <c r="G2246" t="s">
        <v>48</v>
      </c>
      <c r="H2246">
        <v>6021</v>
      </c>
      <c r="I2246" t="s">
        <v>11</v>
      </c>
      <c r="J2246" t="s">
        <v>49</v>
      </c>
      <c r="K2246" t="s">
        <v>149</v>
      </c>
      <c r="L2246" t="s">
        <v>15</v>
      </c>
      <c r="M2246" s="5">
        <v>184.13000000000002</v>
      </c>
    </row>
    <row r="2247" spans="1:13" x14ac:dyDescent="0.2">
      <c r="A2247" s="2">
        <v>44942</v>
      </c>
      <c r="B2247" s="3">
        <f t="shared" si="107"/>
        <v>2023</v>
      </c>
      <c r="C2247" t="str">
        <f t="shared" si="105"/>
        <v>2022-2023</v>
      </c>
      <c r="D2247" t="s">
        <v>148</v>
      </c>
      <c r="E2247" t="s">
        <v>41</v>
      </c>
      <c r="F2247" t="str">
        <f t="shared" si="106"/>
        <v>New South Wales</v>
      </c>
      <c r="G2247" t="s">
        <v>10</v>
      </c>
      <c r="H2247">
        <v>2830</v>
      </c>
      <c r="I2247" t="s">
        <v>11</v>
      </c>
      <c r="J2247" t="s">
        <v>25</v>
      </c>
      <c r="K2247" t="s">
        <v>149</v>
      </c>
      <c r="L2247" t="s">
        <v>15</v>
      </c>
      <c r="M2247" s="5">
        <v>184.24</v>
      </c>
    </row>
    <row r="2248" spans="1:13" x14ac:dyDescent="0.2">
      <c r="A2248" s="2">
        <v>44942</v>
      </c>
      <c r="B2248" s="3">
        <f t="shared" si="107"/>
        <v>2023</v>
      </c>
      <c r="C2248" t="str">
        <f t="shared" si="105"/>
        <v>2022-2023</v>
      </c>
      <c r="D2248" t="s">
        <v>148</v>
      </c>
      <c r="E2248" t="s">
        <v>41</v>
      </c>
      <c r="F2248" t="str">
        <f t="shared" si="106"/>
        <v>New South Wales</v>
      </c>
      <c r="G2248" t="s">
        <v>10</v>
      </c>
      <c r="H2248">
        <v>2830</v>
      </c>
      <c r="I2248" t="s">
        <v>11</v>
      </c>
      <c r="J2248" t="s">
        <v>25</v>
      </c>
      <c r="K2248" t="s">
        <v>157</v>
      </c>
      <c r="L2248" t="s">
        <v>22</v>
      </c>
      <c r="M2248" s="5">
        <v>184.62</v>
      </c>
    </row>
    <row r="2249" spans="1:13" x14ac:dyDescent="0.2">
      <c r="A2249" s="2">
        <v>44927</v>
      </c>
      <c r="B2249" s="3">
        <f t="shared" si="107"/>
        <v>2023</v>
      </c>
      <c r="C2249" t="str">
        <f t="shared" si="105"/>
        <v>2022-2023</v>
      </c>
      <c r="D2249" t="s">
        <v>148</v>
      </c>
      <c r="E2249" t="s">
        <v>50</v>
      </c>
      <c r="F2249" t="str">
        <f t="shared" si="106"/>
        <v>Queensland</v>
      </c>
      <c r="G2249" t="s">
        <v>35</v>
      </c>
      <c r="H2249">
        <v>4703</v>
      </c>
      <c r="I2249" t="s">
        <v>11</v>
      </c>
      <c r="J2249" t="s">
        <v>51</v>
      </c>
      <c r="K2249" t="s">
        <v>153</v>
      </c>
      <c r="L2249" t="s">
        <v>16</v>
      </c>
      <c r="M2249" s="5">
        <v>184.87</v>
      </c>
    </row>
    <row r="2250" spans="1:13" x14ac:dyDescent="0.2">
      <c r="A2250" s="2">
        <v>45168</v>
      </c>
      <c r="B2250" s="3">
        <f t="shared" si="107"/>
        <v>2024</v>
      </c>
      <c r="C2250" t="str">
        <f t="shared" si="105"/>
        <v>2023-2024</v>
      </c>
      <c r="D2250" t="s">
        <v>147</v>
      </c>
      <c r="E2250" t="s">
        <v>106</v>
      </c>
      <c r="F2250" t="str">
        <f t="shared" si="106"/>
        <v>Victoria</v>
      </c>
      <c r="G2250" t="s">
        <v>45</v>
      </c>
      <c r="H2250">
        <v>3915</v>
      </c>
      <c r="I2250" t="s">
        <v>11</v>
      </c>
      <c r="J2250" t="s">
        <v>55</v>
      </c>
      <c r="K2250" t="s">
        <v>151</v>
      </c>
      <c r="L2250" t="s">
        <v>21</v>
      </c>
      <c r="M2250" s="5">
        <v>184.97</v>
      </c>
    </row>
    <row r="2251" spans="1:13" x14ac:dyDescent="0.2">
      <c r="A2251" s="2">
        <v>45318</v>
      </c>
      <c r="B2251" s="3">
        <f t="shared" si="107"/>
        <v>2024</v>
      </c>
      <c r="C2251" t="str">
        <f t="shared" si="105"/>
        <v>2023-2024</v>
      </c>
      <c r="D2251" t="s">
        <v>147</v>
      </c>
      <c r="E2251" t="s">
        <v>57</v>
      </c>
      <c r="F2251" t="str">
        <f t="shared" si="106"/>
        <v>New South Wales</v>
      </c>
      <c r="G2251" t="s">
        <v>10</v>
      </c>
      <c r="H2251">
        <v>2560</v>
      </c>
      <c r="I2251" t="s">
        <v>11</v>
      </c>
      <c r="J2251" t="s">
        <v>58</v>
      </c>
      <c r="K2251" t="s">
        <v>151</v>
      </c>
      <c r="L2251" t="s">
        <v>21</v>
      </c>
      <c r="M2251" s="5">
        <v>185.32999999999998</v>
      </c>
    </row>
    <row r="2252" spans="1:13" x14ac:dyDescent="0.2">
      <c r="A2252" s="2">
        <v>45061</v>
      </c>
      <c r="B2252" s="3">
        <f t="shared" si="107"/>
        <v>2023</v>
      </c>
      <c r="C2252" t="str">
        <f t="shared" si="105"/>
        <v>2022-2023</v>
      </c>
      <c r="D2252" t="s">
        <v>147</v>
      </c>
      <c r="E2252" t="s">
        <v>92</v>
      </c>
      <c r="F2252" t="str">
        <f t="shared" si="106"/>
        <v>Queensland</v>
      </c>
      <c r="G2252" t="s">
        <v>35</v>
      </c>
      <c r="H2252">
        <v>4068</v>
      </c>
      <c r="I2252" t="s">
        <v>11</v>
      </c>
      <c r="J2252" t="s">
        <v>43</v>
      </c>
      <c r="K2252" t="s">
        <v>154</v>
      </c>
      <c r="L2252" t="s">
        <v>14</v>
      </c>
      <c r="M2252" s="5">
        <v>185.34</v>
      </c>
    </row>
    <row r="2253" spans="1:13" x14ac:dyDescent="0.2">
      <c r="A2253" s="2">
        <v>45050</v>
      </c>
      <c r="B2253" s="3">
        <f t="shared" si="107"/>
        <v>2023</v>
      </c>
      <c r="C2253" t="str">
        <f t="shared" si="105"/>
        <v>2022-2023</v>
      </c>
      <c r="D2253" t="s">
        <v>147</v>
      </c>
      <c r="E2253" t="s">
        <v>138</v>
      </c>
      <c r="F2253" t="str">
        <f t="shared" si="106"/>
        <v>Queensland</v>
      </c>
      <c r="G2253" t="s">
        <v>35</v>
      </c>
      <c r="H2253">
        <v>4558</v>
      </c>
      <c r="I2253" t="s">
        <v>11</v>
      </c>
      <c r="J2253" t="s">
        <v>120</v>
      </c>
      <c r="K2253" t="s">
        <v>156</v>
      </c>
      <c r="L2253" t="s">
        <v>17</v>
      </c>
      <c r="M2253" s="5">
        <v>185.7</v>
      </c>
    </row>
    <row r="2254" spans="1:13" x14ac:dyDescent="0.2">
      <c r="A2254" s="2">
        <v>45225</v>
      </c>
      <c r="B2254" s="3">
        <f t="shared" si="107"/>
        <v>2024</v>
      </c>
      <c r="C2254" t="str">
        <f t="shared" si="105"/>
        <v>2023-2024</v>
      </c>
      <c r="D2254" t="s">
        <v>147</v>
      </c>
      <c r="E2254" t="s">
        <v>37</v>
      </c>
      <c r="F2254" t="str">
        <f t="shared" si="106"/>
        <v>South Australia</v>
      </c>
      <c r="G2254" t="s">
        <v>32</v>
      </c>
      <c r="H2254">
        <v>5607</v>
      </c>
      <c r="I2254" t="s">
        <v>11</v>
      </c>
      <c r="J2254" t="s">
        <v>38</v>
      </c>
      <c r="K2254" t="s">
        <v>151</v>
      </c>
      <c r="L2254" t="s">
        <v>21</v>
      </c>
      <c r="M2254" s="5">
        <v>185.80999999999997</v>
      </c>
    </row>
    <row r="2255" spans="1:13" x14ac:dyDescent="0.2">
      <c r="A2255" s="2">
        <v>45434</v>
      </c>
      <c r="B2255" s="3">
        <f t="shared" si="107"/>
        <v>2024</v>
      </c>
      <c r="C2255" t="str">
        <f t="shared" si="105"/>
        <v>2023-2024</v>
      </c>
      <c r="D2255" t="s">
        <v>147</v>
      </c>
      <c r="E2255" t="s">
        <v>9</v>
      </c>
      <c r="F2255" t="str">
        <f t="shared" si="106"/>
        <v>New South Wales</v>
      </c>
      <c r="G2255" t="s">
        <v>10</v>
      </c>
      <c r="H2255">
        <v>2067</v>
      </c>
      <c r="I2255" t="s">
        <v>11</v>
      </c>
      <c r="J2255" t="s">
        <v>12</v>
      </c>
      <c r="K2255" t="s">
        <v>153</v>
      </c>
      <c r="L2255" t="s">
        <v>16</v>
      </c>
      <c r="M2255" s="5">
        <v>185.82</v>
      </c>
    </row>
    <row r="2256" spans="1:13" x14ac:dyDescent="0.2">
      <c r="A2256" s="2">
        <v>45600</v>
      </c>
      <c r="B2256" s="3">
        <f t="shared" si="107"/>
        <v>2025</v>
      </c>
      <c r="C2256" t="str">
        <f t="shared" si="105"/>
        <v>2024-2025</v>
      </c>
      <c r="D2256" t="s">
        <v>147</v>
      </c>
      <c r="E2256" t="s">
        <v>117</v>
      </c>
      <c r="F2256" t="str">
        <f t="shared" si="106"/>
        <v>Queensland</v>
      </c>
      <c r="G2256" t="s">
        <v>35</v>
      </c>
      <c r="H2256">
        <v>4119</v>
      </c>
      <c r="I2256" t="s">
        <v>11</v>
      </c>
      <c r="J2256" t="s">
        <v>43</v>
      </c>
      <c r="K2256" t="s">
        <v>153</v>
      </c>
      <c r="L2256" t="s">
        <v>16</v>
      </c>
      <c r="M2256" s="5">
        <v>185.82999999999998</v>
      </c>
    </row>
    <row r="2257" spans="1:13" x14ac:dyDescent="0.2">
      <c r="A2257" s="2">
        <v>45460</v>
      </c>
      <c r="B2257" s="3">
        <f t="shared" si="107"/>
        <v>2024</v>
      </c>
      <c r="C2257" t="str">
        <f t="shared" si="105"/>
        <v>2023-2024</v>
      </c>
      <c r="D2257" t="s">
        <v>148</v>
      </c>
      <c r="E2257" t="s">
        <v>125</v>
      </c>
      <c r="F2257" t="str">
        <f t="shared" si="106"/>
        <v>Victoria</v>
      </c>
      <c r="G2257" t="s">
        <v>45</v>
      </c>
      <c r="H2257">
        <v>3400</v>
      </c>
      <c r="I2257" t="s">
        <v>11</v>
      </c>
      <c r="J2257" t="s">
        <v>60</v>
      </c>
      <c r="K2257" t="s">
        <v>155</v>
      </c>
      <c r="L2257" t="s">
        <v>20</v>
      </c>
      <c r="M2257" s="5">
        <v>187.22</v>
      </c>
    </row>
    <row r="2258" spans="1:13" x14ac:dyDescent="0.2">
      <c r="A2258" s="2">
        <v>45530</v>
      </c>
      <c r="B2258" s="3">
        <f t="shared" si="107"/>
        <v>2025</v>
      </c>
      <c r="C2258" t="str">
        <f t="shared" si="105"/>
        <v>2024-2025</v>
      </c>
      <c r="D2258" t="s">
        <v>148</v>
      </c>
      <c r="E2258" t="s">
        <v>133</v>
      </c>
      <c r="F2258" t="str">
        <f t="shared" si="106"/>
        <v>Queensland</v>
      </c>
      <c r="G2258" t="s">
        <v>35</v>
      </c>
      <c r="H2258">
        <v>4305</v>
      </c>
      <c r="I2258" t="s">
        <v>11</v>
      </c>
      <c r="J2258" t="s">
        <v>104</v>
      </c>
      <c r="K2258" t="s">
        <v>152</v>
      </c>
      <c r="L2258" t="s">
        <v>13</v>
      </c>
      <c r="M2258" s="5">
        <v>187.41000000000003</v>
      </c>
    </row>
    <row r="2259" spans="1:13" x14ac:dyDescent="0.2">
      <c r="A2259" s="2">
        <v>45512</v>
      </c>
      <c r="B2259" s="3">
        <f t="shared" si="107"/>
        <v>2025</v>
      </c>
      <c r="C2259" t="str">
        <f t="shared" si="105"/>
        <v>2024-2025</v>
      </c>
      <c r="D2259" t="s">
        <v>148</v>
      </c>
      <c r="E2259" t="s">
        <v>140</v>
      </c>
      <c r="F2259" t="str">
        <f t="shared" si="106"/>
        <v>Tasmania</v>
      </c>
      <c r="G2259" t="s">
        <v>70</v>
      </c>
      <c r="H2259">
        <v>7320</v>
      </c>
      <c r="I2259" t="s">
        <v>11</v>
      </c>
      <c r="J2259" t="s">
        <v>71</v>
      </c>
      <c r="K2259" t="s">
        <v>156</v>
      </c>
      <c r="L2259" t="s">
        <v>17</v>
      </c>
      <c r="M2259" s="5">
        <v>187.53</v>
      </c>
    </row>
    <row r="2260" spans="1:13" x14ac:dyDescent="0.2">
      <c r="A2260" s="2">
        <v>45566</v>
      </c>
      <c r="B2260" s="3">
        <f t="shared" si="107"/>
        <v>2025</v>
      </c>
      <c r="C2260" t="str">
        <f t="shared" si="105"/>
        <v>2024-2025</v>
      </c>
      <c r="D2260" t="s">
        <v>147</v>
      </c>
      <c r="E2260" t="s">
        <v>9</v>
      </c>
      <c r="F2260" t="str">
        <f t="shared" si="106"/>
        <v>New South Wales</v>
      </c>
      <c r="G2260" t="s">
        <v>10</v>
      </c>
      <c r="H2260">
        <v>2067</v>
      </c>
      <c r="I2260" t="s">
        <v>11</v>
      </c>
      <c r="J2260" t="s">
        <v>12</v>
      </c>
      <c r="K2260" t="s">
        <v>149</v>
      </c>
      <c r="L2260" t="s">
        <v>15</v>
      </c>
      <c r="M2260" s="5">
        <v>187.81</v>
      </c>
    </row>
    <row r="2261" spans="1:13" x14ac:dyDescent="0.2">
      <c r="A2261" s="2">
        <v>45144</v>
      </c>
      <c r="B2261" s="3">
        <f t="shared" si="107"/>
        <v>2024</v>
      </c>
      <c r="C2261" t="str">
        <f t="shared" si="105"/>
        <v>2023-2024</v>
      </c>
      <c r="D2261" t="s">
        <v>148</v>
      </c>
      <c r="E2261" t="s">
        <v>50</v>
      </c>
      <c r="F2261" t="str">
        <f t="shared" si="106"/>
        <v>Queensland</v>
      </c>
      <c r="G2261" t="s">
        <v>35</v>
      </c>
      <c r="H2261">
        <v>4703</v>
      </c>
      <c r="I2261" t="s">
        <v>11</v>
      </c>
      <c r="J2261" t="s">
        <v>51</v>
      </c>
      <c r="K2261" t="s">
        <v>156</v>
      </c>
      <c r="L2261" t="s">
        <v>17</v>
      </c>
      <c r="M2261" s="5">
        <v>188.13</v>
      </c>
    </row>
    <row r="2262" spans="1:13" x14ac:dyDescent="0.2">
      <c r="A2262" s="2">
        <v>44961</v>
      </c>
      <c r="B2262" s="3">
        <f t="shared" si="107"/>
        <v>2023</v>
      </c>
      <c r="C2262" t="str">
        <f t="shared" si="105"/>
        <v>2022-2023</v>
      </c>
      <c r="D2262" t="s">
        <v>148</v>
      </c>
      <c r="E2262" t="s">
        <v>102</v>
      </c>
      <c r="F2262" t="str">
        <f t="shared" si="106"/>
        <v>Queensland</v>
      </c>
      <c r="G2262" t="s">
        <v>35</v>
      </c>
      <c r="H2262">
        <v>4870</v>
      </c>
      <c r="I2262" t="s">
        <v>11</v>
      </c>
      <c r="J2262" t="s">
        <v>36</v>
      </c>
      <c r="K2262" t="s">
        <v>155</v>
      </c>
      <c r="L2262" t="s">
        <v>20</v>
      </c>
      <c r="M2262" s="5">
        <v>188.22</v>
      </c>
    </row>
    <row r="2263" spans="1:13" x14ac:dyDescent="0.2">
      <c r="A2263" s="2">
        <v>45004</v>
      </c>
      <c r="B2263" s="3">
        <f t="shared" si="107"/>
        <v>2023</v>
      </c>
      <c r="C2263" t="str">
        <f t="shared" si="105"/>
        <v>2022-2023</v>
      </c>
      <c r="D2263" t="s">
        <v>148</v>
      </c>
      <c r="E2263" t="s">
        <v>100</v>
      </c>
      <c r="F2263" t="str">
        <f t="shared" si="106"/>
        <v>Western Australia</v>
      </c>
      <c r="G2263" t="s">
        <v>48</v>
      </c>
      <c r="H2263">
        <v>6021</v>
      </c>
      <c r="I2263" t="s">
        <v>11</v>
      </c>
      <c r="J2263" t="s">
        <v>49</v>
      </c>
      <c r="K2263" t="s">
        <v>149</v>
      </c>
      <c r="L2263" t="s">
        <v>15</v>
      </c>
      <c r="M2263" s="5">
        <v>188.94</v>
      </c>
    </row>
    <row r="2264" spans="1:13" x14ac:dyDescent="0.2">
      <c r="A2264" s="2">
        <v>45555</v>
      </c>
      <c r="B2264" s="3">
        <f t="shared" si="107"/>
        <v>2025</v>
      </c>
      <c r="C2264" t="str">
        <f t="shared" si="105"/>
        <v>2024-2025</v>
      </c>
      <c r="D2264" t="s">
        <v>147</v>
      </c>
      <c r="E2264" t="s">
        <v>79</v>
      </c>
      <c r="F2264" t="str">
        <f t="shared" si="106"/>
        <v>Australian Capital Territory</v>
      </c>
      <c r="G2264" t="s">
        <v>80</v>
      </c>
      <c r="H2264">
        <v>2617</v>
      </c>
      <c r="I2264" t="s">
        <v>11</v>
      </c>
      <c r="J2264" t="s">
        <v>58</v>
      </c>
      <c r="K2264" t="s">
        <v>150</v>
      </c>
      <c r="L2264" t="s">
        <v>18</v>
      </c>
      <c r="M2264" s="5">
        <v>189.58</v>
      </c>
    </row>
    <row r="2265" spans="1:13" x14ac:dyDescent="0.2">
      <c r="A2265" s="2">
        <v>45657</v>
      </c>
      <c r="B2265" s="3">
        <f t="shared" si="107"/>
        <v>2025</v>
      </c>
      <c r="C2265" t="str">
        <f t="shared" si="105"/>
        <v>2024-2025</v>
      </c>
      <c r="D2265" t="s">
        <v>147</v>
      </c>
      <c r="E2265" t="s">
        <v>114</v>
      </c>
      <c r="F2265" t="str">
        <f t="shared" si="106"/>
        <v>Victoria</v>
      </c>
      <c r="G2265" t="s">
        <v>45</v>
      </c>
      <c r="H2265">
        <v>3551</v>
      </c>
      <c r="I2265" t="s">
        <v>11</v>
      </c>
      <c r="J2265" t="s">
        <v>60</v>
      </c>
      <c r="K2265" t="s">
        <v>157</v>
      </c>
      <c r="L2265" t="s">
        <v>22</v>
      </c>
      <c r="M2265" s="5">
        <v>189.72</v>
      </c>
    </row>
    <row r="2266" spans="1:13" x14ac:dyDescent="0.2">
      <c r="A2266" s="2">
        <v>45166</v>
      </c>
      <c r="B2266" s="3">
        <f t="shared" si="107"/>
        <v>2024</v>
      </c>
      <c r="C2266" t="str">
        <f t="shared" si="105"/>
        <v>2023-2024</v>
      </c>
      <c r="D2266" t="s">
        <v>147</v>
      </c>
      <c r="E2266" t="s">
        <v>9</v>
      </c>
      <c r="F2266" t="str">
        <f t="shared" si="106"/>
        <v>New South Wales</v>
      </c>
      <c r="G2266" t="s">
        <v>10</v>
      </c>
      <c r="H2266">
        <v>2067</v>
      </c>
      <c r="I2266" t="s">
        <v>11</v>
      </c>
      <c r="J2266" t="s">
        <v>12</v>
      </c>
      <c r="K2266" t="s">
        <v>151</v>
      </c>
      <c r="L2266" t="s">
        <v>21</v>
      </c>
      <c r="M2266" s="5">
        <v>189.81</v>
      </c>
    </row>
    <row r="2267" spans="1:13" x14ac:dyDescent="0.2">
      <c r="A2267" s="2">
        <v>45028</v>
      </c>
      <c r="B2267" s="3">
        <f t="shared" si="107"/>
        <v>2023</v>
      </c>
      <c r="C2267" t="str">
        <f t="shared" si="105"/>
        <v>2022-2023</v>
      </c>
      <c r="D2267" t="s">
        <v>148</v>
      </c>
      <c r="E2267" t="s">
        <v>41</v>
      </c>
      <c r="F2267" t="str">
        <f t="shared" si="106"/>
        <v>New South Wales</v>
      </c>
      <c r="G2267" t="s">
        <v>10</v>
      </c>
      <c r="H2267">
        <v>2830</v>
      </c>
      <c r="I2267" t="s">
        <v>11</v>
      </c>
      <c r="J2267" t="s">
        <v>25</v>
      </c>
      <c r="K2267" t="s">
        <v>154</v>
      </c>
      <c r="L2267" t="s">
        <v>14</v>
      </c>
      <c r="M2267" s="5">
        <v>189.82</v>
      </c>
    </row>
    <row r="2268" spans="1:13" x14ac:dyDescent="0.2">
      <c r="A2268" s="2">
        <v>45252</v>
      </c>
      <c r="B2268" s="3">
        <f t="shared" si="107"/>
        <v>2024</v>
      </c>
      <c r="C2268" t="str">
        <f t="shared" si="105"/>
        <v>2023-2024</v>
      </c>
      <c r="D2268" t="s">
        <v>148</v>
      </c>
      <c r="E2268" t="s">
        <v>95</v>
      </c>
      <c r="F2268" t="str">
        <f t="shared" si="106"/>
        <v>Victoria</v>
      </c>
      <c r="G2268" t="s">
        <v>45</v>
      </c>
      <c r="H2268">
        <v>3931</v>
      </c>
      <c r="I2268" t="s">
        <v>11</v>
      </c>
      <c r="J2268" t="s">
        <v>55</v>
      </c>
      <c r="K2268" t="s">
        <v>153</v>
      </c>
      <c r="L2268" t="s">
        <v>16</v>
      </c>
      <c r="M2268" s="5">
        <v>189.87</v>
      </c>
    </row>
    <row r="2269" spans="1:13" x14ac:dyDescent="0.2">
      <c r="A2269" s="2">
        <v>45114</v>
      </c>
      <c r="B2269" s="3">
        <f t="shared" si="107"/>
        <v>2024</v>
      </c>
      <c r="C2269" t="str">
        <f t="shared" si="105"/>
        <v>2023-2024</v>
      </c>
      <c r="D2269" t="s">
        <v>148</v>
      </c>
      <c r="E2269" t="s">
        <v>67</v>
      </c>
      <c r="F2269" t="str">
        <f t="shared" si="106"/>
        <v>New South Wales</v>
      </c>
      <c r="G2269" t="s">
        <v>10</v>
      </c>
      <c r="H2269">
        <v>2478</v>
      </c>
      <c r="I2269" t="s">
        <v>11</v>
      </c>
      <c r="J2269" t="s">
        <v>68</v>
      </c>
      <c r="K2269" t="s">
        <v>154</v>
      </c>
      <c r="L2269" t="s">
        <v>14</v>
      </c>
      <c r="M2269" s="5">
        <v>190.83</v>
      </c>
    </row>
    <row r="2270" spans="1:13" x14ac:dyDescent="0.2">
      <c r="A2270" s="2">
        <v>45298</v>
      </c>
      <c r="B2270" s="3">
        <f t="shared" si="107"/>
        <v>2024</v>
      </c>
      <c r="C2270" t="str">
        <f t="shared" si="105"/>
        <v>2023-2024</v>
      </c>
      <c r="D2270" t="s">
        <v>148</v>
      </c>
      <c r="E2270" t="s">
        <v>134</v>
      </c>
      <c r="F2270" t="str">
        <f t="shared" si="106"/>
        <v>Queensland</v>
      </c>
      <c r="G2270" t="s">
        <v>35</v>
      </c>
      <c r="H2270">
        <v>4825</v>
      </c>
      <c r="I2270" t="s">
        <v>11</v>
      </c>
      <c r="J2270" t="s">
        <v>36</v>
      </c>
      <c r="K2270" t="s">
        <v>151</v>
      </c>
      <c r="L2270" t="s">
        <v>21</v>
      </c>
      <c r="M2270" s="5">
        <v>191.07999999999998</v>
      </c>
    </row>
    <row r="2271" spans="1:13" x14ac:dyDescent="0.2">
      <c r="A2271" s="2">
        <v>45219</v>
      </c>
      <c r="B2271" s="3">
        <f t="shared" si="107"/>
        <v>2024</v>
      </c>
      <c r="C2271" t="str">
        <f t="shared" si="105"/>
        <v>2023-2024</v>
      </c>
      <c r="D2271" t="s">
        <v>147</v>
      </c>
      <c r="E2271" t="s">
        <v>62</v>
      </c>
      <c r="F2271" t="str">
        <f t="shared" si="106"/>
        <v>Victoria</v>
      </c>
      <c r="G2271" t="s">
        <v>45</v>
      </c>
      <c r="H2271">
        <v>3134</v>
      </c>
      <c r="I2271" t="s">
        <v>11</v>
      </c>
      <c r="J2271" t="s">
        <v>63</v>
      </c>
      <c r="K2271" t="s">
        <v>156</v>
      </c>
      <c r="L2271" t="s">
        <v>17</v>
      </c>
      <c r="M2271" s="5">
        <v>191.57999999999998</v>
      </c>
    </row>
    <row r="2272" spans="1:13" x14ac:dyDescent="0.2">
      <c r="A2272" s="2">
        <v>45122</v>
      </c>
      <c r="B2272" s="3">
        <f t="shared" si="107"/>
        <v>2024</v>
      </c>
      <c r="C2272" t="str">
        <f t="shared" si="105"/>
        <v>2023-2024</v>
      </c>
      <c r="D2272" t="s">
        <v>147</v>
      </c>
      <c r="E2272" t="s">
        <v>9</v>
      </c>
      <c r="F2272" t="str">
        <f t="shared" si="106"/>
        <v>New South Wales</v>
      </c>
      <c r="G2272" t="s">
        <v>10</v>
      </c>
      <c r="H2272">
        <v>2067</v>
      </c>
      <c r="I2272" t="s">
        <v>11</v>
      </c>
      <c r="J2272" t="s">
        <v>12</v>
      </c>
      <c r="K2272" t="s">
        <v>151</v>
      </c>
      <c r="L2272" t="s">
        <v>21</v>
      </c>
      <c r="M2272" s="5">
        <v>191.62</v>
      </c>
    </row>
    <row r="2273" spans="1:13" x14ac:dyDescent="0.2">
      <c r="A2273" s="2">
        <v>45227</v>
      </c>
      <c r="B2273" s="3">
        <f t="shared" si="107"/>
        <v>2024</v>
      </c>
      <c r="C2273" t="str">
        <f t="shared" si="105"/>
        <v>2023-2024</v>
      </c>
      <c r="D2273" t="s">
        <v>148</v>
      </c>
      <c r="E2273" t="s">
        <v>57</v>
      </c>
      <c r="F2273" t="str">
        <f t="shared" si="106"/>
        <v>New South Wales</v>
      </c>
      <c r="G2273" t="s">
        <v>10</v>
      </c>
      <c r="H2273">
        <v>2560</v>
      </c>
      <c r="I2273" t="s">
        <v>11</v>
      </c>
      <c r="J2273" t="s">
        <v>58</v>
      </c>
      <c r="K2273" t="s">
        <v>157</v>
      </c>
      <c r="L2273" t="s">
        <v>22</v>
      </c>
      <c r="M2273" s="5">
        <v>191.65</v>
      </c>
    </row>
    <row r="2274" spans="1:13" x14ac:dyDescent="0.2">
      <c r="A2274" s="2">
        <v>45015</v>
      </c>
      <c r="B2274" s="3">
        <f t="shared" si="107"/>
        <v>2023</v>
      </c>
      <c r="C2274" t="str">
        <f t="shared" si="105"/>
        <v>2022-2023</v>
      </c>
      <c r="D2274" t="s">
        <v>148</v>
      </c>
      <c r="E2274" t="s">
        <v>114</v>
      </c>
      <c r="F2274" t="str">
        <f t="shared" si="106"/>
        <v>Victoria</v>
      </c>
      <c r="G2274" t="s">
        <v>45</v>
      </c>
      <c r="H2274">
        <v>3551</v>
      </c>
      <c r="I2274" t="s">
        <v>11</v>
      </c>
      <c r="J2274" t="s">
        <v>60</v>
      </c>
      <c r="K2274" t="s">
        <v>149</v>
      </c>
      <c r="L2274" t="s">
        <v>15</v>
      </c>
      <c r="M2274" s="5">
        <v>192.45999999999998</v>
      </c>
    </row>
    <row r="2275" spans="1:13" x14ac:dyDescent="0.2">
      <c r="A2275" s="2">
        <v>45017</v>
      </c>
      <c r="B2275" s="3">
        <f t="shared" si="107"/>
        <v>2023</v>
      </c>
      <c r="C2275" t="str">
        <f t="shared" si="105"/>
        <v>2022-2023</v>
      </c>
      <c r="D2275" t="s">
        <v>147</v>
      </c>
      <c r="E2275" t="s">
        <v>146</v>
      </c>
      <c r="F2275" t="str">
        <f t="shared" si="106"/>
        <v>Victoria</v>
      </c>
      <c r="G2275" t="s">
        <v>45</v>
      </c>
      <c r="H2275">
        <v>3353</v>
      </c>
      <c r="I2275" t="s">
        <v>11</v>
      </c>
      <c r="J2275" t="s">
        <v>60</v>
      </c>
      <c r="K2275" t="s">
        <v>154</v>
      </c>
      <c r="L2275" t="s">
        <v>14</v>
      </c>
      <c r="M2275" s="5">
        <v>192.47</v>
      </c>
    </row>
    <row r="2276" spans="1:13" x14ac:dyDescent="0.2">
      <c r="A2276" s="2">
        <v>45525</v>
      </c>
      <c r="B2276" s="3">
        <f t="shared" si="107"/>
        <v>2025</v>
      </c>
      <c r="C2276" t="str">
        <f t="shared" si="105"/>
        <v>2024-2025</v>
      </c>
      <c r="D2276" t="s">
        <v>147</v>
      </c>
      <c r="E2276" t="s">
        <v>78</v>
      </c>
      <c r="F2276" t="str">
        <f t="shared" si="106"/>
        <v>New South Wales</v>
      </c>
      <c r="G2276" t="s">
        <v>10</v>
      </c>
      <c r="H2276">
        <v>2350</v>
      </c>
      <c r="I2276" t="s">
        <v>11</v>
      </c>
      <c r="J2276" t="s">
        <v>68</v>
      </c>
      <c r="K2276" t="s">
        <v>19</v>
      </c>
      <c r="L2276" t="s">
        <v>23</v>
      </c>
      <c r="M2276" s="5">
        <v>192.65</v>
      </c>
    </row>
    <row r="2277" spans="1:13" x14ac:dyDescent="0.2">
      <c r="A2277" s="2">
        <v>45330</v>
      </c>
      <c r="B2277" s="3">
        <f t="shared" si="107"/>
        <v>2024</v>
      </c>
      <c r="C2277" t="str">
        <f t="shared" si="105"/>
        <v>2023-2024</v>
      </c>
      <c r="D2277" t="s">
        <v>147</v>
      </c>
      <c r="E2277" t="s">
        <v>134</v>
      </c>
      <c r="F2277" t="str">
        <f t="shared" si="106"/>
        <v>Queensland</v>
      </c>
      <c r="G2277" t="s">
        <v>35</v>
      </c>
      <c r="H2277">
        <v>4825</v>
      </c>
      <c r="I2277" t="s">
        <v>11</v>
      </c>
      <c r="J2277" t="s">
        <v>36</v>
      </c>
      <c r="K2277" t="s">
        <v>155</v>
      </c>
      <c r="L2277" t="s">
        <v>20</v>
      </c>
      <c r="M2277" s="5">
        <v>192.67</v>
      </c>
    </row>
    <row r="2278" spans="1:13" x14ac:dyDescent="0.2">
      <c r="A2278" s="2">
        <v>45228</v>
      </c>
      <c r="B2278" s="3">
        <f t="shared" si="107"/>
        <v>2024</v>
      </c>
      <c r="C2278" t="str">
        <f t="shared" si="105"/>
        <v>2023-2024</v>
      </c>
      <c r="D2278" t="s">
        <v>148</v>
      </c>
      <c r="E2278" t="s">
        <v>133</v>
      </c>
      <c r="F2278" t="str">
        <f t="shared" si="106"/>
        <v>Queensland</v>
      </c>
      <c r="G2278" t="s">
        <v>35</v>
      </c>
      <c r="H2278">
        <v>4305</v>
      </c>
      <c r="I2278" t="s">
        <v>11</v>
      </c>
      <c r="J2278" t="s">
        <v>104</v>
      </c>
      <c r="K2278" t="s">
        <v>152</v>
      </c>
      <c r="L2278" t="s">
        <v>13</v>
      </c>
      <c r="M2278" s="5">
        <v>193.7</v>
      </c>
    </row>
    <row r="2279" spans="1:13" x14ac:dyDescent="0.2">
      <c r="A2279" s="2">
        <v>45580</v>
      </c>
      <c r="B2279" s="3">
        <f t="shared" si="107"/>
        <v>2025</v>
      </c>
      <c r="C2279" t="str">
        <f t="shared" si="105"/>
        <v>2024-2025</v>
      </c>
      <c r="D2279" t="s">
        <v>148</v>
      </c>
      <c r="E2279" t="s">
        <v>89</v>
      </c>
      <c r="F2279" t="str">
        <f t="shared" si="106"/>
        <v>Queensland</v>
      </c>
      <c r="G2279" t="s">
        <v>35</v>
      </c>
      <c r="H2279">
        <v>4655</v>
      </c>
      <c r="I2279" t="s">
        <v>11</v>
      </c>
      <c r="J2279" t="s">
        <v>51</v>
      </c>
      <c r="K2279" t="s">
        <v>150</v>
      </c>
      <c r="L2279" t="s">
        <v>18</v>
      </c>
      <c r="M2279" s="5">
        <v>193.8</v>
      </c>
    </row>
    <row r="2280" spans="1:13" x14ac:dyDescent="0.2">
      <c r="A2280" s="2">
        <v>45607</v>
      </c>
      <c r="B2280" s="3">
        <f t="shared" si="107"/>
        <v>2025</v>
      </c>
      <c r="C2280" t="str">
        <f t="shared" si="105"/>
        <v>2024-2025</v>
      </c>
      <c r="D2280" t="s">
        <v>148</v>
      </c>
      <c r="E2280" t="s">
        <v>100</v>
      </c>
      <c r="F2280" t="str">
        <f t="shared" si="106"/>
        <v>Western Australia</v>
      </c>
      <c r="G2280" t="s">
        <v>48</v>
      </c>
      <c r="H2280">
        <v>6021</v>
      </c>
      <c r="I2280" t="s">
        <v>11</v>
      </c>
      <c r="J2280" t="s">
        <v>49</v>
      </c>
      <c r="K2280" t="s">
        <v>154</v>
      </c>
      <c r="L2280" t="s">
        <v>14</v>
      </c>
      <c r="M2280" s="5">
        <v>193.95</v>
      </c>
    </row>
    <row r="2281" spans="1:13" x14ac:dyDescent="0.2">
      <c r="A2281" s="2">
        <v>44996</v>
      </c>
      <c r="B2281" s="3">
        <f t="shared" si="107"/>
        <v>2023</v>
      </c>
      <c r="C2281" t="str">
        <f t="shared" si="105"/>
        <v>2022-2023</v>
      </c>
      <c r="D2281" t="s">
        <v>147</v>
      </c>
      <c r="E2281" t="s">
        <v>127</v>
      </c>
      <c r="F2281" t="str">
        <f t="shared" si="106"/>
        <v>New South Wales</v>
      </c>
      <c r="G2281" t="s">
        <v>10</v>
      </c>
      <c r="H2281">
        <v>2131</v>
      </c>
      <c r="I2281" t="s">
        <v>11</v>
      </c>
      <c r="J2281" t="s">
        <v>27</v>
      </c>
      <c r="K2281" t="s">
        <v>154</v>
      </c>
      <c r="L2281" t="s">
        <v>14</v>
      </c>
      <c r="M2281" s="5">
        <v>194.06</v>
      </c>
    </row>
    <row r="2282" spans="1:13" x14ac:dyDescent="0.2">
      <c r="A2282" s="2">
        <v>45449</v>
      </c>
      <c r="B2282" s="3">
        <f t="shared" si="107"/>
        <v>2024</v>
      </c>
      <c r="C2282" t="str">
        <f t="shared" si="105"/>
        <v>2023-2024</v>
      </c>
      <c r="D2282" t="s">
        <v>147</v>
      </c>
      <c r="E2282" t="s">
        <v>44</v>
      </c>
      <c r="F2282" t="str">
        <f t="shared" si="106"/>
        <v>Victoria</v>
      </c>
      <c r="G2282" t="s">
        <v>45</v>
      </c>
      <c r="H2282">
        <v>3066</v>
      </c>
      <c r="I2282" t="s">
        <v>11</v>
      </c>
      <c r="J2282" t="s">
        <v>46</v>
      </c>
      <c r="K2282" t="s">
        <v>154</v>
      </c>
      <c r="L2282" t="s">
        <v>14</v>
      </c>
      <c r="M2282" s="5">
        <v>194.56</v>
      </c>
    </row>
    <row r="2283" spans="1:13" x14ac:dyDescent="0.2">
      <c r="A2283" s="2">
        <v>45270</v>
      </c>
      <c r="B2283" s="3">
        <f t="shared" si="107"/>
        <v>2024</v>
      </c>
      <c r="C2283" t="str">
        <f t="shared" si="105"/>
        <v>2023-2024</v>
      </c>
      <c r="D2283" t="s">
        <v>147</v>
      </c>
      <c r="E2283" t="s">
        <v>116</v>
      </c>
      <c r="F2283" t="str">
        <f t="shared" si="106"/>
        <v>Western Australia</v>
      </c>
      <c r="G2283" t="s">
        <v>48</v>
      </c>
      <c r="H2283">
        <v>6725</v>
      </c>
      <c r="I2283" t="s">
        <v>11</v>
      </c>
      <c r="J2283" t="s">
        <v>77</v>
      </c>
      <c r="K2283" t="s">
        <v>155</v>
      </c>
      <c r="L2283" t="s">
        <v>20</v>
      </c>
      <c r="M2283" s="5">
        <v>194.63</v>
      </c>
    </row>
    <row r="2284" spans="1:13" x14ac:dyDescent="0.2">
      <c r="A2284" s="2">
        <v>45585</v>
      </c>
      <c r="B2284" s="3">
        <f t="shared" si="107"/>
        <v>2025</v>
      </c>
      <c r="C2284" t="str">
        <f t="shared" si="105"/>
        <v>2024-2025</v>
      </c>
      <c r="D2284" t="s">
        <v>147</v>
      </c>
      <c r="E2284" t="s">
        <v>99</v>
      </c>
      <c r="F2284" t="str">
        <f t="shared" si="106"/>
        <v>Victoria</v>
      </c>
      <c r="G2284" t="s">
        <v>45</v>
      </c>
      <c r="H2284">
        <v>3148</v>
      </c>
      <c r="I2284" t="s">
        <v>11</v>
      </c>
      <c r="J2284" t="s">
        <v>63</v>
      </c>
      <c r="K2284" t="s">
        <v>154</v>
      </c>
      <c r="L2284" t="s">
        <v>14</v>
      </c>
      <c r="M2284" s="5">
        <v>194.64</v>
      </c>
    </row>
    <row r="2285" spans="1:13" x14ac:dyDescent="0.2">
      <c r="A2285" s="2">
        <v>45001</v>
      </c>
      <c r="B2285" s="3">
        <f t="shared" si="107"/>
        <v>2023</v>
      </c>
      <c r="C2285" t="str">
        <f t="shared" si="105"/>
        <v>2022-2023</v>
      </c>
      <c r="D2285" t="s">
        <v>147</v>
      </c>
      <c r="E2285" t="s">
        <v>136</v>
      </c>
      <c r="F2285" t="str">
        <f t="shared" si="106"/>
        <v>Victoria</v>
      </c>
      <c r="G2285" t="s">
        <v>45</v>
      </c>
      <c r="H2285">
        <v>3175</v>
      </c>
      <c r="I2285" t="s">
        <v>11</v>
      </c>
      <c r="J2285" t="s">
        <v>63</v>
      </c>
      <c r="K2285" t="s">
        <v>19</v>
      </c>
      <c r="L2285" t="s">
        <v>23</v>
      </c>
      <c r="M2285" s="5">
        <v>194.64999999999998</v>
      </c>
    </row>
    <row r="2286" spans="1:13" x14ac:dyDescent="0.2">
      <c r="A2286" s="2">
        <v>45173</v>
      </c>
      <c r="B2286" s="3">
        <f t="shared" si="107"/>
        <v>2024</v>
      </c>
      <c r="C2286" t="str">
        <f t="shared" si="105"/>
        <v>2023-2024</v>
      </c>
      <c r="D2286" t="s">
        <v>148</v>
      </c>
      <c r="E2286" t="s">
        <v>89</v>
      </c>
      <c r="F2286" t="str">
        <f t="shared" si="106"/>
        <v>Queensland</v>
      </c>
      <c r="G2286" t="s">
        <v>35</v>
      </c>
      <c r="H2286">
        <v>4655</v>
      </c>
      <c r="I2286" t="s">
        <v>11</v>
      </c>
      <c r="J2286" t="s">
        <v>51</v>
      </c>
      <c r="K2286" t="s">
        <v>149</v>
      </c>
      <c r="L2286" t="s">
        <v>15</v>
      </c>
      <c r="M2286" s="5">
        <v>194.71</v>
      </c>
    </row>
    <row r="2287" spans="1:13" x14ac:dyDescent="0.2">
      <c r="A2287" s="2">
        <v>45370</v>
      </c>
      <c r="B2287" s="3">
        <f t="shared" si="107"/>
        <v>2024</v>
      </c>
      <c r="C2287" t="str">
        <f t="shared" si="105"/>
        <v>2023-2024</v>
      </c>
      <c r="D2287" t="s">
        <v>147</v>
      </c>
      <c r="E2287" t="s">
        <v>47</v>
      </c>
      <c r="F2287" t="str">
        <f t="shared" si="106"/>
        <v>Western Australia</v>
      </c>
      <c r="G2287" t="s">
        <v>48</v>
      </c>
      <c r="H2287">
        <v>6030</v>
      </c>
      <c r="I2287" t="s">
        <v>11</v>
      </c>
      <c r="J2287" t="s">
        <v>49</v>
      </c>
      <c r="K2287" t="s">
        <v>150</v>
      </c>
      <c r="L2287" t="s">
        <v>18</v>
      </c>
      <c r="M2287" s="5">
        <v>194.85</v>
      </c>
    </row>
    <row r="2288" spans="1:13" x14ac:dyDescent="0.2">
      <c r="A2288" s="2">
        <v>45643</v>
      </c>
      <c r="B2288" s="3">
        <f t="shared" si="107"/>
        <v>2025</v>
      </c>
      <c r="C2288" t="str">
        <f t="shared" si="105"/>
        <v>2024-2025</v>
      </c>
      <c r="D2288" t="s">
        <v>147</v>
      </c>
      <c r="E2288" t="s">
        <v>76</v>
      </c>
      <c r="F2288" t="str">
        <f t="shared" si="106"/>
        <v>Western Australia</v>
      </c>
      <c r="G2288" t="s">
        <v>48</v>
      </c>
      <c r="H2288">
        <v>6450</v>
      </c>
      <c r="I2288" t="s">
        <v>11</v>
      </c>
      <c r="J2288" t="s">
        <v>77</v>
      </c>
      <c r="K2288" t="s">
        <v>152</v>
      </c>
      <c r="L2288" t="s">
        <v>13</v>
      </c>
      <c r="M2288" s="5">
        <v>195.1</v>
      </c>
    </row>
    <row r="2289" spans="1:13" x14ac:dyDescent="0.2">
      <c r="A2289" s="2">
        <v>45095</v>
      </c>
      <c r="B2289" s="3">
        <f t="shared" si="107"/>
        <v>2023</v>
      </c>
      <c r="C2289" t="str">
        <f t="shared" si="105"/>
        <v>2022-2023</v>
      </c>
      <c r="D2289" t="s">
        <v>148</v>
      </c>
      <c r="E2289" t="s">
        <v>74</v>
      </c>
      <c r="F2289" t="str">
        <f t="shared" si="106"/>
        <v>South Australia</v>
      </c>
      <c r="G2289" t="s">
        <v>32</v>
      </c>
      <c r="H2289">
        <v>5043</v>
      </c>
      <c r="I2289" t="s">
        <v>11</v>
      </c>
      <c r="J2289" t="s">
        <v>33</v>
      </c>
      <c r="K2289" t="s">
        <v>155</v>
      </c>
      <c r="L2289" t="s">
        <v>20</v>
      </c>
      <c r="M2289" s="5">
        <v>195.16</v>
      </c>
    </row>
    <row r="2290" spans="1:13" x14ac:dyDescent="0.2">
      <c r="A2290" s="2">
        <v>45426</v>
      </c>
      <c r="B2290" s="3">
        <f t="shared" si="107"/>
        <v>2024</v>
      </c>
      <c r="C2290" t="str">
        <f t="shared" si="105"/>
        <v>2023-2024</v>
      </c>
      <c r="D2290" t="s">
        <v>147</v>
      </c>
      <c r="E2290" t="s">
        <v>124</v>
      </c>
      <c r="F2290" t="str">
        <f t="shared" si="106"/>
        <v>New South Wales</v>
      </c>
      <c r="G2290" t="s">
        <v>10</v>
      </c>
      <c r="H2290">
        <v>2015</v>
      </c>
      <c r="I2290" t="s">
        <v>11</v>
      </c>
      <c r="J2290" t="s">
        <v>12</v>
      </c>
      <c r="K2290" t="s">
        <v>157</v>
      </c>
      <c r="L2290" t="s">
        <v>22</v>
      </c>
      <c r="M2290" s="5">
        <v>195.35000000000002</v>
      </c>
    </row>
    <row r="2291" spans="1:13" x14ac:dyDescent="0.2">
      <c r="A2291" s="2">
        <v>45573</v>
      </c>
      <c r="B2291" s="3">
        <f t="shared" si="107"/>
        <v>2025</v>
      </c>
      <c r="C2291" t="str">
        <f t="shared" si="105"/>
        <v>2024-2025</v>
      </c>
      <c r="D2291" t="s">
        <v>147</v>
      </c>
      <c r="E2291" t="s">
        <v>124</v>
      </c>
      <c r="F2291" t="str">
        <f t="shared" si="106"/>
        <v>New South Wales</v>
      </c>
      <c r="G2291" t="s">
        <v>10</v>
      </c>
      <c r="H2291">
        <v>2015</v>
      </c>
      <c r="I2291" t="s">
        <v>11</v>
      </c>
      <c r="J2291" t="s">
        <v>12</v>
      </c>
      <c r="K2291" t="s">
        <v>152</v>
      </c>
      <c r="L2291" t="s">
        <v>13</v>
      </c>
      <c r="M2291" s="5">
        <v>195.65000000000003</v>
      </c>
    </row>
    <row r="2292" spans="1:13" x14ac:dyDescent="0.2">
      <c r="A2292" s="2">
        <v>45530</v>
      </c>
      <c r="B2292" s="3">
        <f t="shared" si="107"/>
        <v>2025</v>
      </c>
      <c r="C2292" t="str">
        <f t="shared" si="105"/>
        <v>2024-2025</v>
      </c>
      <c r="D2292" t="s">
        <v>148</v>
      </c>
      <c r="E2292" t="s">
        <v>105</v>
      </c>
      <c r="F2292" t="str">
        <f t="shared" si="106"/>
        <v>Victoria</v>
      </c>
      <c r="G2292" t="s">
        <v>45</v>
      </c>
      <c r="H2292">
        <v>3500</v>
      </c>
      <c r="I2292" t="s">
        <v>11</v>
      </c>
      <c r="J2292" t="s">
        <v>60</v>
      </c>
      <c r="K2292" t="s">
        <v>156</v>
      </c>
      <c r="L2292" t="s">
        <v>17</v>
      </c>
      <c r="M2292" s="5">
        <v>196.21</v>
      </c>
    </row>
    <row r="2293" spans="1:13" x14ac:dyDescent="0.2">
      <c r="A2293" s="2">
        <v>45151</v>
      </c>
      <c r="B2293" s="3">
        <f t="shared" si="107"/>
        <v>2024</v>
      </c>
      <c r="C2293" t="str">
        <f t="shared" si="105"/>
        <v>2023-2024</v>
      </c>
      <c r="D2293" t="s">
        <v>147</v>
      </c>
      <c r="E2293" t="s">
        <v>65</v>
      </c>
      <c r="F2293" t="str">
        <f t="shared" si="106"/>
        <v>New South Wales</v>
      </c>
      <c r="G2293" t="s">
        <v>10</v>
      </c>
      <c r="H2293">
        <v>2541</v>
      </c>
      <c r="I2293" t="s">
        <v>11</v>
      </c>
      <c r="J2293" t="s">
        <v>58</v>
      </c>
      <c r="K2293" t="s">
        <v>153</v>
      </c>
      <c r="L2293" t="s">
        <v>16</v>
      </c>
      <c r="M2293" s="5">
        <v>196.23999999999998</v>
      </c>
    </row>
    <row r="2294" spans="1:13" x14ac:dyDescent="0.2">
      <c r="A2294" s="2">
        <v>45263</v>
      </c>
      <c r="B2294" s="3">
        <f t="shared" si="107"/>
        <v>2024</v>
      </c>
      <c r="C2294" t="str">
        <f t="shared" si="105"/>
        <v>2023-2024</v>
      </c>
      <c r="D2294" t="s">
        <v>148</v>
      </c>
      <c r="E2294" t="s">
        <v>41</v>
      </c>
      <c r="F2294" t="str">
        <f t="shared" si="106"/>
        <v>New South Wales</v>
      </c>
      <c r="G2294" t="s">
        <v>10</v>
      </c>
      <c r="H2294">
        <v>2830</v>
      </c>
      <c r="I2294" t="s">
        <v>11</v>
      </c>
      <c r="J2294" t="s">
        <v>25</v>
      </c>
      <c r="K2294" t="s">
        <v>156</v>
      </c>
      <c r="L2294" t="s">
        <v>17</v>
      </c>
      <c r="M2294" s="5">
        <v>196.49</v>
      </c>
    </row>
    <row r="2295" spans="1:13" x14ac:dyDescent="0.2">
      <c r="A2295" s="2">
        <v>45502</v>
      </c>
      <c r="B2295" s="3">
        <f t="shared" si="107"/>
        <v>2025</v>
      </c>
      <c r="C2295" t="str">
        <f t="shared" si="105"/>
        <v>2024-2025</v>
      </c>
      <c r="D2295" t="s">
        <v>148</v>
      </c>
      <c r="E2295" t="s">
        <v>76</v>
      </c>
      <c r="F2295" t="str">
        <f t="shared" si="106"/>
        <v>Western Australia</v>
      </c>
      <c r="G2295" t="s">
        <v>48</v>
      </c>
      <c r="H2295">
        <v>6450</v>
      </c>
      <c r="I2295" t="s">
        <v>11</v>
      </c>
      <c r="J2295" t="s">
        <v>77</v>
      </c>
      <c r="K2295" t="s">
        <v>19</v>
      </c>
      <c r="L2295" t="s">
        <v>23</v>
      </c>
      <c r="M2295" s="5">
        <v>196.62</v>
      </c>
    </row>
    <row r="2296" spans="1:13" x14ac:dyDescent="0.2">
      <c r="A2296" s="2">
        <v>45283</v>
      </c>
      <c r="B2296" s="3">
        <f t="shared" si="107"/>
        <v>2024</v>
      </c>
      <c r="C2296" t="str">
        <f t="shared" si="105"/>
        <v>2023-2024</v>
      </c>
      <c r="D2296" t="s">
        <v>147</v>
      </c>
      <c r="E2296" t="s">
        <v>50</v>
      </c>
      <c r="F2296" t="str">
        <f t="shared" si="106"/>
        <v>Queensland</v>
      </c>
      <c r="G2296" t="s">
        <v>35</v>
      </c>
      <c r="H2296">
        <v>4703</v>
      </c>
      <c r="I2296" t="s">
        <v>11</v>
      </c>
      <c r="J2296" t="s">
        <v>51</v>
      </c>
      <c r="K2296" t="s">
        <v>154</v>
      </c>
      <c r="L2296" t="s">
        <v>14</v>
      </c>
      <c r="M2296" s="5">
        <v>196.82</v>
      </c>
    </row>
    <row r="2297" spans="1:13" x14ac:dyDescent="0.2">
      <c r="A2297" s="2">
        <v>45036</v>
      </c>
      <c r="B2297" s="3">
        <f t="shared" si="107"/>
        <v>2023</v>
      </c>
      <c r="C2297" t="str">
        <f t="shared" si="105"/>
        <v>2022-2023</v>
      </c>
      <c r="D2297" t="s">
        <v>147</v>
      </c>
      <c r="E2297" t="s">
        <v>121</v>
      </c>
      <c r="F2297" t="str">
        <f t="shared" si="106"/>
        <v>Queensland</v>
      </c>
      <c r="G2297" t="s">
        <v>35</v>
      </c>
      <c r="H2297">
        <v>4700</v>
      </c>
      <c r="I2297" t="s">
        <v>11</v>
      </c>
      <c r="J2297" t="s">
        <v>51</v>
      </c>
      <c r="K2297" t="s">
        <v>154</v>
      </c>
      <c r="L2297" t="s">
        <v>14</v>
      </c>
      <c r="M2297" s="5">
        <v>196.88000000000002</v>
      </c>
    </row>
    <row r="2298" spans="1:13" x14ac:dyDescent="0.2">
      <c r="A2298" s="2">
        <v>45477</v>
      </c>
      <c r="B2298" s="3">
        <f t="shared" si="107"/>
        <v>2025</v>
      </c>
      <c r="C2298" t="str">
        <f t="shared" si="105"/>
        <v>2024-2025</v>
      </c>
      <c r="D2298" t="s">
        <v>147</v>
      </c>
      <c r="E2298" t="s">
        <v>64</v>
      </c>
      <c r="F2298" t="str">
        <f t="shared" si="106"/>
        <v>Victoria</v>
      </c>
      <c r="G2298" t="s">
        <v>45</v>
      </c>
      <c r="H2298">
        <v>3199</v>
      </c>
      <c r="I2298" t="s">
        <v>11</v>
      </c>
      <c r="J2298" t="s">
        <v>63</v>
      </c>
      <c r="K2298" t="s">
        <v>154</v>
      </c>
      <c r="L2298" t="s">
        <v>14</v>
      </c>
      <c r="M2298" s="5">
        <v>197.04</v>
      </c>
    </row>
    <row r="2299" spans="1:13" x14ac:dyDescent="0.2">
      <c r="A2299" s="2">
        <v>45235</v>
      </c>
      <c r="B2299" s="3">
        <f t="shared" si="107"/>
        <v>2024</v>
      </c>
      <c r="C2299" t="str">
        <f t="shared" si="105"/>
        <v>2023-2024</v>
      </c>
      <c r="D2299" t="s">
        <v>147</v>
      </c>
      <c r="E2299" t="s">
        <v>37</v>
      </c>
      <c r="F2299" t="str">
        <f t="shared" si="106"/>
        <v>South Australia</v>
      </c>
      <c r="G2299" t="s">
        <v>32</v>
      </c>
      <c r="H2299">
        <v>5607</v>
      </c>
      <c r="I2299" t="s">
        <v>11</v>
      </c>
      <c r="J2299" t="s">
        <v>38</v>
      </c>
      <c r="K2299" t="s">
        <v>156</v>
      </c>
      <c r="L2299" t="s">
        <v>17</v>
      </c>
      <c r="M2299" s="5">
        <v>197.66</v>
      </c>
    </row>
    <row r="2300" spans="1:13" x14ac:dyDescent="0.2">
      <c r="A2300" s="2">
        <v>45469</v>
      </c>
      <c r="B2300" s="3">
        <f t="shared" si="107"/>
        <v>2024</v>
      </c>
      <c r="C2300" t="str">
        <f t="shared" si="105"/>
        <v>2023-2024</v>
      </c>
      <c r="D2300" t="s">
        <v>147</v>
      </c>
      <c r="E2300" t="s">
        <v>131</v>
      </c>
      <c r="F2300" t="str">
        <f t="shared" si="106"/>
        <v>Western Australia</v>
      </c>
      <c r="G2300" t="s">
        <v>48</v>
      </c>
      <c r="H2300">
        <v>6530</v>
      </c>
      <c r="I2300" t="s">
        <v>11</v>
      </c>
      <c r="J2300" t="s">
        <v>77</v>
      </c>
      <c r="K2300" t="s">
        <v>149</v>
      </c>
      <c r="L2300" t="s">
        <v>15</v>
      </c>
      <c r="M2300" s="5">
        <v>197.91</v>
      </c>
    </row>
    <row r="2301" spans="1:13" x14ac:dyDescent="0.2">
      <c r="A2301" s="2">
        <v>45637</v>
      </c>
      <c r="B2301" s="3">
        <f t="shared" si="107"/>
        <v>2025</v>
      </c>
      <c r="C2301" t="str">
        <f t="shared" si="105"/>
        <v>2024-2025</v>
      </c>
      <c r="D2301" t="s">
        <v>147</v>
      </c>
      <c r="E2301" t="s">
        <v>115</v>
      </c>
      <c r="F2301" t="str">
        <f t="shared" si="106"/>
        <v>Western Australia</v>
      </c>
      <c r="G2301" t="s">
        <v>48</v>
      </c>
      <c r="H2301">
        <v>6280</v>
      </c>
      <c r="I2301" t="s">
        <v>11</v>
      </c>
      <c r="J2301" t="s">
        <v>94</v>
      </c>
      <c r="K2301" t="s">
        <v>157</v>
      </c>
      <c r="L2301" t="s">
        <v>22</v>
      </c>
      <c r="M2301" s="5">
        <v>198.01999999999998</v>
      </c>
    </row>
    <row r="2302" spans="1:13" x14ac:dyDescent="0.2">
      <c r="A2302" s="2">
        <v>45361</v>
      </c>
      <c r="B2302" s="3">
        <f t="shared" si="107"/>
        <v>2024</v>
      </c>
      <c r="C2302" t="str">
        <f t="shared" si="105"/>
        <v>2023-2024</v>
      </c>
      <c r="D2302" t="s">
        <v>148</v>
      </c>
      <c r="E2302" t="s">
        <v>100</v>
      </c>
      <c r="F2302" t="str">
        <f t="shared" si="106"/>
        <v>Western Australia</v>
      </c>
      <c r="G2302" t="s">
        <v>48</v>
      </c>
      <c r="H2302">
        <v>6021</v>
      </c>
      <c r="I2302" t="s">
        <v>11</v>
      </c>
      <c r="J2302" t="s">
        <v>49</v>
      </c>
      <c r="K2302" t="s">
        <v>19</v>
      </c>
      <c r="L2302" t="s">
        <v>23</v>
      </c>
      <c r="M2302" s="5">
        <v>198.07</v>
      </c>
    </row>
    <row r="2303" spans="1:13" x14ac:dyDescent="0.2">
      <c r="A2303" s="2">
        <v>45153</v>
      </c>
      <c r="B2303" s="3">
        <f t="shared" si="107"/>
        <v>2024</v>
      </c>
      <c r="C2303" t="str">
        <f t="shared" si="105"/>
        <v>2023-2024</v>
      </c>
      <c r="D2303" t="s">
        <v>147</v>
      </c>
      <c r="E2303" t="s">
        <v>98</v>
      </c>
      <c r="F2303" t="str">
        <f t="shared" si="106"/>
        <v>Victoria</v>
      </c>
      <c r="G2303" t="s">
        <v>45</v>
      </c>
      <c r="H2303">
        <v>3429</v>
      </c>
      <c r="I2303" t="s">
        <v>11</v>
      </c>
      <c r="J2303" t="s">
        <v>60</v>
      </c>
      <c r="K2303" t="s">
        <v>150</v>
      </c>
      <c r="L2303" t="s">
        <v>18</v>
      </c>
      <c r="M2303" s="5">
        <v>198.64</v>
      </c>
    </row>
    <row r="2304" spans="1:13" x14ac:dyDescent="0.2">
      <c r="A2304" s="2">
        <v>45600</v>
      </c>
      <c r="B2304" s="3">
        <f t="shared" si="107"/>
        <v>2025</v>
      </c>
      <c r="C2304" t="str">
        <f t="shared" si="105"/>
        <v>2024-2025</v>
      </c>
      <c r="D2304" t="s">
        <v>147</v>
      </c>
      <c r="E2304" t="s">
        <v>135</v>
      </c>
      <c r="F2304" t="str">
        <f t="shared" si="106"/>
        <v>Victoria</v>
      </c>
      <c r="G2304" t="s">
        <v>45</v>
      </c>
      <c r="H2304">
        <v>3550</v>
      </c>
      <c r="I2304" t="s">
        <v>11</v>
      </c>
      <c r="J2304" t="s">
        <v>60</v>
      </c>
      <c r="K2304" t="s">
        <v>149</v>
      </c>
      <c r="L2304" t="s">
        <v>15</v>
      </c>
      <c r="M2304" s="5">
        <v>198.75</v>
      </c>
    </row>
    <row r="2305" spans="1:13" x14ac:dyDescent="0.2">
      <c r="A2305" s="2">
        <v>44973</v>
      </c>
      <c r="B2305" s="3">
        <f t="shared" si="107"/>
        <v>2023</v>
      </c>
      <c r="C2305" t="str">
        <f t="shared" si="105"/>
        <v>2022-2023</v>
      </c>
      <c r="D2305" t="s">
        <v>147</v>
      </c>
      <c r="E2305" t="s">
        <v>82</v>
      </c>
      <c r="F2305" t="str">
        <f t="shared" si="106"/>
        <v>Queensland</v>
      </c>
      <c r="G2305" t="s">
        <v>35</v>
      </c>
      <c r="H2305">
        <v>4012</v>
      </c>
      <c r="I2305" t="s">
        <v>11</v>
      </c>
      <c r="J2305" t="s">
        <v>43</v>
      </c>
      <c r="K2305" t="s">
        <v>154</v>
      </c>
      <c r="L2305" t="s">
        <v>14</v>
      </c>
      <c r="M2305" s="5">
        <v>198.84</v>
      </c>
    </row>
    <row r="2306" spans="1:13" x14ac:dyDescent="0.2">
      <c r="A2306" s="2">
        <v>45651</v>
      </c>
      <c r="B2306" s="3">
        <f t="shared" si="107"/>
        <v>2025</v>
      </c>
      <c r="C2306" t="str">
        <f t="shared" ref="C2306:C2369" si="108">IF(MONTH(A2306) &gt;= 7, YEAR(A2306) &amp; "-" &amp; YEAR(A2306) + 1, YEAR(A2306) - 1 &amp; "-" &amp; YEAR(A2306))</f>
        <v>2024-2025</v>
      </c>
      <c r="D2306" t="s">
        <v>147</v>
      </c>
      <c r="E2306" t="s">
        <v>79</v>
      </c>
      <c r="F2306" t="str">
        <f t="shared" ref="F2306:F2369" si="109">IF(G2306="WA","Western Australia",
IF(G2306="NSW","New South Wales",
IF(G2306="QLD","Queensland",
IF(G2306="VIC","Victoria",
IF(G2306="TAS","Tasmania",
IF(G2306="SA","South Australia",
IF(G2306="NT","Northern Territory",
IF(G2306="ACT","Australian Capital Territory",G2306))))))))</f>
        <v>Australian Capital Territory</v>
      </c>
      <c r="G2306" t="s">
        <v>80</v>
      </c>
      <c r="H2306">
        <v>2617</v>
      </c>
      <c r="I2306" t="s">
        <v>11</v>
      </c>
      <c r="J2306" t="s">
        <v>58</v>
      </c>
      <c r="K2306" t="s">
        <v>153</v>
      </c>
      <c r="L2306" t="s">
        <v>16</v>
      </c>
      <c r="M2306" s="5">
        <v>199.12</v>
      </c>
    </row>
    <row r="2307" spans="1:13" x14ac:dyDescent="0.2">
      <c r="A2307" s="2">
        <v>45573</v>
      </c>
      <c r="B2307" s="3">
        <f t="shared" ref="B2307:B2370" si="110">IF(MONTH(A2307)&gt;=7,YEAR(A2307)+1,YEAR(A2307))</f>
        <v>2025</v>
      </c>
      <c r="C2307" t="str">
        <f t="shared" si="108"/>
        <v>2024-2025</v>
      </c>
      <c r="D2307" t="s">
        <v>147</v>
      </c>
      <c r="E2307" t="s">
        <v>97</v>
      </c>
      <c r="F2307" t="str">
        <f t="shared" si="109"/>
        <v>Tasmania</v>
      </c>
      <c r="G2307" t="s">
        <v>70</v>
      </c>
      <c r="H2307">
        <v>7250</v>
      </c>
      <c r="I2307" t="s">
        <v>11</v>
      </c>
      <c r="J2307" t="s">
        <v>71</v>
      </c>
      <c r="K2307" t="s">
        <v>152</v>
      </c>
      <c r="L2307" t="s">
        <v>13</v>
      </c>
      <c r="M2307" s="5">
        <v>199.82</v>
      </c>
    </row>
    <row r="2308" spans="1:13" x14ac:dyDescent="0.2">
      <c r="A2308" s="2">
        <v>45512</v>
      </c>
      <c r="B2308" s="3">
        <f t="shared" si="110"/>
        <v>2025</v>
      </c>
      <c r="C2308" t="str">
        <f t="shared" si="108"/>
        <v>2024-2025</v>
      </c>
      <c r="D2308" t="s">
        <v>147</v>
      </c>
      <c r="E2308" t="s">
        <v>128</v>
      </c>
      <c r="F2308" t="str">
        <f t="shared" si="109"/>
        <v>Western Australia</v>
      </c>
      <c r="G2308" t="s">
        <v>48</v>
      </c>
      <c r="H2308">
        <v>6027</v>
      </c>
      <c r="I2308" t="s">
        <v>11</v>
      </c>
      <c r="J2308" t="s">
        <v>49</v>
      </c>
      <c r="K2308" t="s">
        <v>151</v>
      </c>
      <c r="L2308" t="s">
        <v>21</v>
      </c>
      <c r="M2308" s="5">
        <v>199.95</v>
      </c>
    </row>
    <row r="2309" spans="1:13" x14ac:dyDescent="0.2">
      <c r="A2309" s="2">
        <v>45510</v>
      </c>
      <c r="B2309" s="3">
        <f t="shared" si="110"/>
        <v>2025</v>
      </c>
      <c r="C2309" t="str">
        <f t="shared" si="108"/>
        <v>2024-2025</v>
      </c>
      <c r="D2309" t="s">
        <v>147</v>
      </c>
      <c r="E2309" t="s">
        <v>124</v>
      </c>
      <c r="F2309" t="str">
        <f t="shared" si="109"/>
        <v>New South Wales</v>
      </c>
      <c r="G2309" t="s">
        <v>10</v>
      </c>
      <c r="H2309">
        <v>2015</v>
      </c>
      <c r="I2309" t="s">
        <v>11</v>
      </c>
      <c r="J2309" t="s">
        <v>12</v>
      </c>
      <c r="K2309" t="s">
        <v>155</v>
      </c>
      <c r="L2309" t="s">
        <v>20</v>
      </c>
      <c r="M2309" s="5">
        <v>200.05</v>
      </c>
    </row>
    <row r="2310" spans="1:13" x14ac:dyDescent="0.2">
      <c r="A2310" s="2">
        <v>45536</v>
      </c>
      <c r="B2310" s="3">
        <f t="shared" si="110"/>
        <v>2025</v>
      </c>
      <c r="C2310" t="str">
        <f t="shared" si="108"/>
        <v>2024-2025</v>
      </c>
      <c r="D2310" t="s">
        <v>147</v>
      </c>
      <c r="E2310" t="s">
        <v>132</v>
      </c>
      <c r="F2310" t="str">
        <f t="shared" si="109"/>
        <v>New South Wales</v>
      </c>
      <c r="G2310" t="s">
        <v>10</v>
      </c>
      <c r="H2310">
        <v>2800</v>
      </c>
      <c r="I2310" t="s">
        <v>11</v>
      </c>
      <c r="J2310" t="s">
        <v>25</v>
      </c>
      <c r="K2310" t="s">
        <v>156</v>
      </c>
      <c r="L2310" t="s">
        <v>17</v>
      </c>
      <c r="M2310" s="5">
        <v>200.39</v>
      </c>
    </row>
    <row r="2311" spans="1:13" x14ac:dyDescent="0.2">
      <c r="A2311" s="2">
        <v>45324</v>
      </c>
      <c r="B2311" s="3">
        <f t="shared" si="110"/>
        <v>2024</v>
      </c>
      <c r="C2311" t="str">
        <f t="shared" si="108"/>
        <v>2023-2024</v>
      </c>
      <c r="D2311" t="s">
        <v>147</v>
      </c>
      <c r="E2311" t="s">
        <v>139</v>
      </c>
      <c r="F2311" t="str">
        <f t="shared" si="109"/>
        <v>New South Wales</v>
      </c>
      <c r="G2311" t="s">
        <v>10</v>
      </c>
      <c r="H2311">
        <v>2020</v>
      </c>
      <c r="I2311" t="s">
        <v>11</v>
      </c>
      <c r="J2311" t="s">
        <v>12</v>
      </c>
      <c r="K2311" t="s">
        <v>149</v>
      </c>
      <c r="L2311" t="s">
        <v>15</v>
      </c>
      <c r="M2311" s="5">
        <v>200.44</v>
      </c>
    </row>
    <row r="2312" spans="1:13" x14ac:dyDescent="0.2">
      <c r="A2312" s="2">
        <v>45380</v>
      </c>
      <c r="B2312" s="3">
        <f t="shared" si="110"/>
        <v>2024</v>
      </c>
      <c r="C2312" t="str">
        <f t="shared" si="108"/>
        <v>2023-2024</v>
      </c>
      <c r="D2312" t="s">
        <v>147</v>
      </c>
      <c r="E2312" t="s">
        <v>121</v>
      </c>
      <c r="F2312" t="str">
        <f t="shared" si="109"/>
        <v>Queensland</v>
      </c>
      <c r="G2312" t="s">
        <v>35</v>
      </c>
      <c r="H2312">
        <v>4700</v>
      </c>
      <c r="I2312" t="s">
        <v>11</v>
      </c>
      <c r="J2312" t="s">
        <v>51</v>
      </c>
      <c r="K2312" t="s">
        <v>149</v>
      </c>
      <c r="L2312" t="s">
        <v>15</v>
      </c>
      <c r="M2312" s="5">
        <v>200.64999999999998</v>
      </c>
    </row>
    <row r="2313" spans="1:13" x14ac:dyDescent="0.2">
      <c r="A2313" s="2">
        <v>45487</v>
      </c>
      <c r="B2313" s="3">
        <f t="shared" si="110"/>
        <v>2025</v>
      </c>
      <c r="C2313" t="str">
        <f t="shared" si="108"/>
        <v>2024-2025</v>
      </c>
      <c r="D2313" t="s">
        <v>147</v>
      </c>
      <c r="E2313" t="s">
        <v>113</v>
      </c>
      <c r="F2313" t="str">
        <f t="shared" si="109"/>
        <v>Queensland</v>
      </c>
      <c r="G2313" t="s">
        <v>35</v>
      </c>
      <c r="H2313">
        <v>4215</v>
      </c>
      <c r="I2313" t="s">
        <v>11</v>
      </c>
      <c r="J2313" t="s">
        <v>104</v>
      </c>
      <c r="K2313" t="s">
        <v>151</v>
      </c>
      <c r="L2313" t="s">
        <v>21</v>
      </c>
      <c r="M2313" s="5">
        <v>200.70999999999998</v>
      </c>
    </row>
    <row r="2314" spans="1:13" x14ac:dyDescent="0.2">
      <c r="A2314" s="2">
        <v>45114</v>
      </c>
      <c r="B2314" s="3">
        <f t="shared" si="110"/>
        <v>2024</v>
      </c>
      <c r="C2314" t="str">
        <f t="shared" si="108"/>
        <v>2023-2024</v>
      </c>
      <c r="D2314" t="s">
        <v>147</v>
      </c>
      <c r="E2314" t="s">
        <v>141</v>
      </c>
      <c r="F2314" t="str">
        <f t="shared" si="109"/>
        <v>Western Australia</v>
      </c>
      <c r="G2314" t="s">
        <v>48</v>
      </c>
      <c r="H2314">
        <v>6052</v>
      </c>
      <c r="I2314" t="s">
        <v>11</v>
      </c>
      <c r="J2314" t="s">
        <v>49</v>
      </c>
      <c r="K2314" t="s">
        <v>149</v>
      </c>
      <c r="L2314" t="s">
        <v>15</v>
      </c>
      <c r="M2314" s="5">
        <v>200.73</v>
      </c>
    </row>
    <row r="2315" spans="1:13" x14ac:dyDescent="0.2">
      <c r="A2315" s="2">
        <v>45530</v>
      </c>
      <c r="B2315" s="3">
        <f t="shared" si="110"/>
        <v>2025</v>
      </c>
      <c r="C2315" t="str">
        <f t="shared" si="108"/>
        <v>2024-2025</v>
      </c>
      <c r="D2315" t="s">
        <v>148</v>
      </c>
      <c r="E2315" t="s">
        <v>112</v>
      </c>
      <c r="F2315" t="str">
        <f t="shared" si="109"/>
        <v>Victoria</v>
      </c>
      <c r="G2315" t="s">
        <v>45</v>
      </c>
      <c r="H2315">
        <v>3076</v>
      </c>
      <c r="I2315" t="s">
        <v>11</v>
      </c>
      <c r="J2315" t="s">
        <v>46</v>
      </c>
      <c r="K2315" t="s">
        <v>153</v>
      </c>
      <c r="L2315" t="s">
        <v>16</v>
      </c>
      <c r="M2315" s="5">
        <v>200.82000000000002</v>
      </c>
    </row>
    <row r="2316" spans="1:13" x14ac:dyDescent="0.2">
      <c r="A2316" s="2">
        <v>45086</v>
      </c>
      <c r="B2316" s="3">
        <f t="shared" si="110"/>
        <v>2023</v>
      </c>
      <c r="C2316" t="str">
        <f t="shared" si="108"/>
        <v>2022-2023</v>
      </c>
      <c r="D2316" t="s">
        <v>148</v>
      </c>
      <c r="E2316" t="s">
        <v>143</v>
      </c>
      <c r="F2316" t="str">
        <f t="shared" si="109"/>
        <v>New South Wales</v>
      </c>
      <c r="G2316" t="s">
        <v>10</v>
      </c>
      <c r="H2316">
        <v>2154</v>
      </c>
      <c r="I2316" t="s">
        <v>11</v>
      </c>
      <c r="J2316" t="s">
        <v>27</v>
      </c>
      <c r="K2316" t="s">
        <v>154</v>
      </c>
      <c r="L2316" t="s">
        <v>14</v>
      </c>
      <c r="M2316" s="5">
        <v>200.87</v>
      </c>
    </row>
    <row r="2317" spans="1:13" x14ac:dyDescent="0.2">
      <c r="A2317" s="2">
        <v>45472</v>
      </c>
      <c r="B2317" s="3">
        <f t="shared" si="110"/>
        <v>2024</v>
      </c>
      <c r="C2317" t="str">
        <f t="shared" si="108"/>
        <v>2023-2024</v>
      </c>
      <c r="D2317" t="s">
        <v>147</v>
      </c>
      <c r="E2317" t="s">
        <v>103</v>
      </c>
      <c r="F2317" t="str">
        <f t="shared" si="109"/>
        <v>Queensland</v>
      </c>
      <c r="G2317" t="s">
        <v>35</v>
      </c>
      <c r="H2317">
        <v>4509</v>
      </c>
      <c r="I2317" t="s">
        <v>11</v>
      </c>
      <c r="J2317" t="s">
        <v>104</v>
      </c>
      <c r="K2317" t="s">
        <v>157</v>
      </c>
      <c r="L2317" t="s">
        <v>22</v>
      </c>
      <c r="M2317" s="5">
        <v>200.87</v>
      </c>
    </row>
    <row r="2318" spans="1:13" x14ac:dyDescent="0.2">
      <c r="A2318" s="2">
        <v>45633</v>
      </c>
      <c r="B2318" s="3">
        <f t="shared" si="110"/>
        <v>2025</v>
      </c>
      <c r="C2318" t="str">
        <f t="shared" si="108"/>
        <v>2024-2025</v>
      </c>
      <c r="D2318" t="s">
        <v>147</v>
      </c>
      <c r="E2318" t="s">
        <v>37</v>
      </c>
      <c r="F2318" t="str">
        <f t="shared" si="109"/>
        <v>South Australia</v>
      </c>
      <c r="G2318" t="s">
        <v>32</v>
      </c>
      <c r="H2318">
        <v>5607</v>
      </c>
      <c r="I2318" t="s">
        <v>11</v>
      </c>
      <c r="J2318" t="s">
        <v>38</v>
      </c>
      <c r="K2318" t="s">
        <v>156</v>
      </c>
      <c r="L2318" t="s">
        <v>17</v>
      </c>
      <c r="M2318" s="5">
        <v>201.14</v>
      </c>
    </row>
    <row r="2319" spans="1:13" x14ac:dyDescent="0.2">
      <c r="A2319" s="2">
        <v>45109</v>
      </c>
      <c r="B2319" s="3">
        <f t="shared" si="110"/>
        <v>2024</v>
      </c>
      <c r="C2319" t="str">
        <f t="shared" si="108"/>
        <v>2023-2024</v>
      </c>
      <c r="D2319" t="s">
        <v>148</v>
      </c>
      <c r="E2319" t="s">
        <v>134</v>
      </c>
      <c r="F2319" t="str">
        <f t="shared" si="109"/>
        <v>Queensland</v>
      </c>
      <c r="G2319" t="s">
        <v>35</v>
      </c>
      <c r="H2319">
        <v>4825</v>
      </c>
      <c r="I2319" t="s">
        <v>11</v>
      </c>
      <c r="J2319" t="s">
        <v>36</v>
      </c>
      <c r="K2319" t="s">
        <v>153</v>
      </c>
      <c r="L2319" t="s">
        <v>16</v>
      </c>
      <c r="M2319" s="5">
        <v>201.22</v>
      </c>
    </row>
    <row r="2320" spans="1:13" x14ac:dyDescent="0.2">
      <c r="A2320" s="2">
        <v>44940</v>
      </c>
      <c r="B2320" s="3">
        <f t="shared" si="110"/>
        <v>2023</v>
      </c>
      <c r="C2320" t="str">
        <f t="shared" si="108"/>
        <v>2022-2023</v>
      </c>
      <c r="D2320" t="s">
        <v>147</v>
      </c>
      <c r="E2320" t="s">
        <v>62</v>
      </c>
      <c r="F2320" t="str">
        <f t="shared" si="109"/>
        <v>Victoria</v>
      </c>
      <c r="G2320" t="s">
        <v>45</v>
      </c>
      <c r="H2320">
        <v>3134</v>
      </c>
      <c r="I2320" t="s">
        <v>11</v>
      </c>
      <c r="J2320" t="s">
        <v>63</v>
      </c>
      <c r="K2320" t="s">
        <v>152</v>
      </c>
      <c r="L2320" t="s">
        <v>13</v>
      </c>
      <c r="M2320" s="5">
        <v>201.22000000000003</v>
      </c>
    </row>
    <row r="2321" spans="1:13" x14ac:dyDescent="0.2">
      <c r="A2321" s="2">
        <v>44964</v>
      </c>
      <c r="B2321" s="3">
        <f t="shared" si="110"/>
        <v>2023</v>
      </c>
      <c r="C2321" t="str">
        <f t="shared" si="108"/>
        <v>2022-2023</v>
      </c>
      <c r="D2321" t="s">
        <v>148</v>
      </c>
      <c r="E2321" t="s">
        <v>59</v>
      </c>
      <c r="F2321" t="str">
        <f t="shared" si="109"/>
        <v>Victoria</v>
      </c>
      <c r="G2321" t="s">
        <v>45</v>
      </c>
      <c r="H2321">
        <v>3280</v>
      </c>
      <c r="I2321" t="s">
        <v>11</v>
      </c>
      <c r="J2321" t="s">
        <v>60</v>
      </c>
      <c r="K2321" t="s">
        <v>154</v>
      </c>
      <c r="L2321" t="s">
        <v>14</v>
      </c>
      <c r="M2321" s="5">
        <v>201.92</v>
      </c>
    </row>
    <row r="2322" spans="1:13" x14ac:dyDescent="0.2">
      <c r="A2322" s="2">
        <v>45655</v>
      </c>
      <c r="B2322" s="3">
        <f t="shared" si="110"/>
        <v>2025</v>
      </c>
      <c r="C2322" t="str">
        <f t="shared" si="108"/>
        <v>2024-2025</v>
      </c>
      <c r="D2322" t="s">
        <v>147</v>
      </c>
      <c r="E2322" t="s">
        <v>69</v>
      </c>
      <c r="F2322" t="str">
        <f t="shared" si="109"/>
        <v>Tasmania</v>
      </c>
      <c r="G2322" t="s">
        <v>70</v>
      </c>
      <c r="H2322">
        <v>7018</v>
      </c>
      <c r="I2322" t="s">
        <v>11</v>
      </c>
      <c r="J2322" t="s">
        <v>71</v>
      </c>
      <c r="K2322" t="s">
        <v>154</v>
      </c>
      <c r="L2322" t="s">
        <v>14</v>
      </c>
      <c r="M2322" s="5">
        <v>202.16</v>
      </c>
    </row>
    <row r="2323" spans="1:13" x14ac:dyDescent="0.2">
      <c r="A2323" s="2">
        <v>44942</v>
      </c>
      <c r="B2323" s="3">
        <f t="shared" si="110"/>
        <v>2023</v>
      </c>
      <c r="C2323" t="str">
        <f t="shared" si="108"/>
        <v>2022-2023</v>
      </c>
      <c r="D2323" t="s">
        <v>147</v>
      </c>
      <c r="E2323" t="s">
        <v>102</v>
      </c>
      <c r="F2323" t="str">
        <f t="shared" si="109"/>
        <v>Queensland</v>
      </c>
      <c r="G2323" t="s">
        <v>35</v>
      </c>
      <c r="H2323">
        <v>4870</v>
      </c>
      <c r="I2323" t="s">
        <v>11</v>
      </c>
      <c r="J2323" t="s">
        <v>36</v>
      </c>
      <c r="K2323" t="s">
        <v>155</v>
      </c>
      <c r="L2323" t="s">
        <v>20</v>
      </c>
      <c r="M2323" s="5">
        <v>202.28</v>
      </c>
    </row>
    <row r="2324" spans="1:13" x14ac:dyDescent="0.2">
      <c r="A2324" s="2">
        <v>45182</v>
      </c>
      <c r="B2324" s="3">
        <f t="shared" si="110"/>
        <v>2024</v>
      </c>
      <c r="C2324" t="str">
        <f t="shared" si="108"/>
        <v>2023-2024</v>
      </c>
      <c r="D2324" t="s">
        <v>147</v>
      </c>
      <c r="E2324" t="s">
        <v>56</v>
      </c>
      <c r="F2324" t="str">
        <f t="shared" si="109"/>
        <v>Northern Territory</v>
      </c>
      <c r="G2324" t="s">
        <v>29</v>
      </c>
      <c r="H2324">
        <v>870</v>
      </c>
      <c r="I2324" t="s">
        <v>11</v>
      </c>
      <c r="J2324" t="s">
        <v>30</v>
      </c>
      <c r="K2324" t="s">
        <v>19</v>
      </c>
      <c r="L2324" t="s">
        <v>23</v>
      </c>
      <c r="M2324" s="5">
        <v>202.61</v>
      </c>
    </row>
    <row r="2325" spans="1:13" x14ac:dyDescent="0.2">
      <c r="A2325" s="2">
        <v>45306</v>
      </c>
      <c r="B2325" s="3">
        <f t="shared" si="110"/>
        <v>2024</v>
      </c>
      <c r="C2325" t="str">
        <f t="shared" si="108"/>
        <v>2023-2024</v>
      </c>
      <c r="D2325" t="s">
        <v>147</v>
      </c>
      <c r="E2325" t="s">
        <v>108</v>
      </c>
      <c r="F2325" t="str">
        <f t="shared" si="109"/>
        <v>Victoria</v>
      </c>
      <c r="G2325" t="s">
        <v>45</v>
      </c>
      <c r="H2325">
        <v>3018</v>
      </c>
      <c r="I2325" t="s">
        <v>11</v>
      </c>
      <c r="J2325" t="s">
        <v>46</v>
      </c>
      <c r="K2325" t="s">
        <v>150</v>
      </c>
      <c r="L2325" t="s">
        <v>18</v>
      </c>
      <c r="M2325" s="5">
        <v>202.86999999999998</v>
      </c>
    </row>
    <row r="2326" spans="1:13" x14ac:dyDescent="0.2">
      <c r="A2326" s="2">
        <v>45141</v>
      </c>
      <c r="B2326" s="3">
        <f t="shared" si="110"/>
        <v>2024</v>
      </c>
      <c r="C2326" t="str">
        <f t="shared" si="108"/>
        <v>2023-2024</v>
      </c>
      <c r="D2326" t="s">
        <v>148</v>
      </c>
      <c r="E2326" t="s">
        <v>143</v>
      </c>
      <c r="F2326" t="str">
        <f t="shared" si="109"/>
        <v>New South Wales</v>
      </c>
      <c r="G2326" t="s">
        <v>10</v>
      </c>
      <c r="H2326">
        <v>2154</v>
      </c>
      <c r="I2326" t="s">
        <v>11</v>
      </c>
      <c r="J2326" t="s">
        <v>27</v>
      </c>
      <c r="K2326" t="s">
        <v>149</v>
      </c>
      <c r="L2326" t="s">
        <v>15</v>
      </c>
      <c r="M2326" s="5">
        <v>203.66</v>
      </c>
    </row>
    <row r="2327" spans="1:13" x14ac:dyDescent="0.2">
      <c r="A2327" s="2">
        <v>44999</v>
      </c>
      <c r="B2327" s="3">
        <f t="shared" si="110"/>
        <v>2023</v>
      </c>
      <c r="C2327" t="str">
        <f t="shared" si="108"/>
        <v>2022-2023</v>
      </c>
      <c r="D2327" t="s">
        <v>147</v>
      </c>
      <c r="E2327" t="s">
        <v>145</v>
      </c>
      <c r="F2327" t="str">
        <f t="shared" si="109"/>
        <v>New South Wales</v>
      </c>
      <c r="G2327" t="s">
        <v>10</v>
      </c>
      <c r="H2327">
        <v>2101</v>
      </c>
      <c r="I2327" t="s">
        <v>11</v>
      </c>
      <c r="J2327" t="s">
        <v>27</v>
      </c>
      <c r="K2327" t="s">
        <v>149</v>
      </c>
      <c r="L2327" t="s">
        <v>15</v>
      </c>
      <c r="M2327" s="5">
        <v>203.68</v>
      </c>
    </row>
    <row r="2328" spans="1:13" x14ac:dyDescent="0.2">
      <c r="A2328" s="2">
        <v>45583</v>
      </c>
      <c r="B2328" s="3">
        <f t="shared" si="110"/>
        <v>2025</v>
      </c>
      <c r="C2328" t="str">
        <f t="shared" si="108"/>
        <v>2024-2025</v>
      </c>
      <c r="D2328" t="s">
        <v>148</v>
      </c>
      <c r="E2328" t="s">
        <v>112</v>
      </c>
      <c r="F2328" t="str">
        <f t="shared" si="109"/>
        <v>Victoria</v>
      </c>
      <c r="G2328" t="s">
        <v>45</v>
      </c>
      <c r="H2328">
        <v>3076</v>
      </c>
      <c r="I2328" t="s">
        <v>11</v>
      </c>
      <c r="J2328" t="s">
        <v>46</v>
      </c>
      <c r="K2328" t="s">
        <v>19</v>
      </c>
      <c r="L2328" t="s">
        <v>23</v>
      </c>
      <c r="M2328" s="5">
        <v>203.88</v>
      </c>
    </row>
    <row r="2329" spans="1:13" x14ac:dyDescent="0.2">
      <c r="A2329" s="2">
        <v>45126</v>
      </c>
      <c r="B2329" s="3">
        <f t="shared" si="110"/>
        <v>2024</v>
      </c>
      <c r="C2329" t="str">
        <f t="shared" si="108"/>
        <v>2023-2024</v>
      </c>
      <c r="D2329" t="s">
        <v>147</v>
      </c>
      <c r="E2329" t="s">
        <v>39</v>
      </c>
      <c r="F2329" t="str">
        <f t="shared" si="109"/>
        <v>South Australia</v>
      </c>
      <c r="G2329" t="s">
        <v>32</v>
      </c>
      <c r="H2329">
        <v>5343</v>
      </c>
      <c r="I2329" t="s">
        <v>11</v>
      </c>
      <c r="J2329" t="s">
        <v>38</v>
      </c>
      <c r="K2329" t="s">
        <v>151</v>
      </c>
      <c r="L2329" t="s">
        <v>21</v>
      </c>
      <c r="M2329" s="5">
        <v>204.10000000000002</v>
      </c>
    </row>
    <row r="2330" spans="1:13" x14ac:dyDescent="0.2">
      <c r="A2330" s="2">
        <v>44931</v>
      </c>
      <c r="B2330" s="3">
        <f t="shared" si="110"/>
        <v>2023</v>
      </c>
      <c r="C2330" t="str">
        <f t="shared" si="108"/>
        <v>2022-2023</v>
      </c>
      <c r="D2330" t="s">
        <v>147</v>
      </c>
      <c r="E2330" t="s">
        <v>9</v>
      </c>
      <c r="F2330" t="str">
        <f t="shared" si="109"/>
        <v>New South Wales</v>
      </c>
      <c r="G2330" t="s">
        <v>10</v>
      </c>
      <c r="H2330">
        <v>2067</v>
      </c>
      <c r="I2330" t="s">
        <v>11</v>
      </c>
      <c r="J2330" t="s">
        <v>12</v>
      </c>
      <c r="K2330" t="s">
        <v>149</v>
      </c>
      <c r="L2330" t="s">
        <v>15</v>
      </c>
      <c r="M2330" s="5">
        <v>204.21</v>
      </c>
    </row>
    <row r="2331" spans="1:13" x14ac:dyDescent="0.2">
      <c r="A2331" s="2">
        <v>45062</v>
      </c>
      <c r="B2331" s="3">
        <f t="shared" si="110"/>
        <v>2023</v>
      </c>
      <c r="C2331" t="str">
        <f t="shared" si="108"/>
        <v>2022-2023</v>
      </c>
      <c r="D2331" t="s">
        <v>147</v>
      </c>
      <c r="E2331" t="s">
        <v>138</v>
      </c>
      <c r="F2331" t="str">
        <f t="shared" si="109"/>
        <v>Queensland</v>
      </c>
      <c r="G2331" t="s">
        <v>35</v>
      </c>
      <c r="H2331">
        <v>4558</v>
      </c>
      <c r="I2331" t="s">
        <v>11</v>
      </c>
      <c r="J2331" t="s">
        <v>120</v>
      </c>
      <c r="K2331" t="s">
        <v>150</v>
      </c>
      <c r="L2331" t="s">
        <v>18</v>
      </c>
      <c r="M2331" s="5">
        <v>204.48000000000002</v>
      </c>
    </row>
    <row r="2332" spans="1:13" x14ac:dyDescent="0.2">
      <c r="A2332" s="2">
        <v>45574</v>
      </c>
      <c r="B2332" s="3">
        <f t="shared" si="110"/>
        <v>2025</v>
      </c>
      <c r="C2332" t="str">
        <f t="shared" si="108"/>
        <v>2024-2025</v>
      </c>
      <c r="D2332" t="s">
        <v>147</v>
      </c>
      <c r="E2332" t="s">
        <v>88</v>
      </c>
      <c r="F2332" t="str">
        <f t="shared" si="109"/>
        <v>South Australia</v>
      </c>
      <c r="G2332" t="s">
        <v>32</v>
      </c>
      <c r="H2332">
        <v>5011</v>
      </c>
      <c r="I2332" t="s">
        <v>11</v>
      </c>
      <c r="J2332" t="s">
        <v>33</v>
      </c>
      <c r="K2332" t="s">
        <v>149</v>
      </c>
      <c r="L2332" t="s">
        <v>15</v>
      </c>
      <c r="M2332" s="5">
        <v>204.59</v>
      </c>
    </row>
    <row r="2333" spans="1:13" x14ac:dyDescent="0.2">
      <c r="A2333" s="2">
        <v>45012</v>
      </c>
      <c r="B2333" s="3">
        <f t="shared" si="110"/>
        <v>2023</v>
      </c>
      <c r="C2333" t="str">
        <f t="shared" si="108"/>
        <v>2022-2023</v>
      </c>
      <c r="D2333" t="s">
        <v>147</v>
      </c>
      <c r="E2333" t="s">
        <v>85</v>
      </c>
      <c r="F2333" t="str">
        <f t="shared" si="109"/>
        <v>Queensland</v>
      </c>
      <c r="G2333" t="s">
        <v>35</v>
      </c>
      <c r="H2333">
        <v>4883</v>
      </c>
      <c r="I2333" t="s">
        <v>11</v>
      </c>
      <c r="J2333" t="s">
        <v>36</v>
      </c>
      <c r="K2333" t="s">
        <v>155</v>
      </c>
      <c r="L2333" t="s">
        <v>20</v>
      </c>
      <c r="M2333" s="5">
        <v>204.61</v>
      </c>
    </row>
    <row r="2334" spans="1:13" x14ac:dyDescent="0.2">
      <c r="A2334" s="2">
        <v>45491</v>
      </c>
      <c r="B2334" s="3">
        <f t="shared" si="110"/>
        <v>2025</v>
      </c>
      <c r="C2334" t="str">
        <f t="shared" si="108"/>
        <v>2024-2025</v>
      </c>
      <c r="D2334" t="s">
        <v>148</v>
      </c>
      <c r="E2334" t="s">
        <v>66</v>
      </c>
      <c r="F2334" t="str">
        <f t="shared" si="109"/>
        <v>South Australia</v>
      </c>
      <c r="G2334" t="s">
        <v>32</v>
      </c>
      <c r="H2334">
        <v>5169</v>
      </c>
      <c r="I2334" t="s">
        <v>11</v>
      </c>
      <c r="J2334" t="s">
        <v>33</v>
      </c>
      <c r="K2334" t="s">
        <v>150</v>
      </c>
      <c r="L2334" t="s">
        <v>18</v>
      </c>
      <c r="M2334" s="5">
        <v>204.64</v>
      </c>
    </row>
    <row r="2335" spans="1:13" x14ac:dyDescent="0.2">
      <c r="A2335" s="2">
        <v>45022</v>
      </c>
      <c r="B2335" s="3">
        <f t="shared" si="110"/>
        <v>2023</v>
      </c>
      <c r="C2335" t="str">
        <f t="shared" si="108"/>
        <v>2022-2023</v>
      </c>
      <c r="D2335" t="s">
        <v>147</v>
      </c>
      <c r="E2335" t="s">
        <v>128</v>
      </c>
      <c r="F2335" t="str">
        <f t="shared" si="109"/>
        <v>Western Australia</v>
      </c>
      <c r="G2335" t="s">
        <v>48</v>
      </c>
      <c r="H2335">
        <v>6027</v>
      </c>
      <c r="I2335" t="s">
        <v>11</v>
      </c>
      <c r="J2335" t="s">
        <v>49</v>
      </c>
      <c r="K2335" t="s">
        <v>152</v>
      </c>
      <c r="L2335" t="s">
        <v>13</v>
      </c>
      <c r="M2335" s="5">
        <v>204.69000000000003</v>
      </c>
    </row>
    <row r="2336" spans="1:13" x14ac:dyDescent="0.2">
      <c r="A2336" s="2">
        <v>45063</v>
      </c>
      <c r="B2336" s="3">
        <f t="shared" si="110"/>
        <v>2023</v>
      </c>
      <c r="C2336" t="str">
        <f t="shared" si="108"/>
        <v>2022-2023</v>
      </c>
      <c r="D2336" t="s">
        <v>147</v>
      </c>
      <c r="E2336" t="s">
        <v>75</v>
      </c>
      <c r="F2336" t="str">
        <f t="shared" si="109"/>
        <v>Victoria</v>
      </c>
      <c r="G2336" t="s">
        <v>45</v>
      </c>
      <c r="H2336">
        <v>3630</v>
      </c>
      <c r="I2336" t="s">
        <v>11</v>
      </c>
      <c r="J2336" t="s">
        <v>55</v>
      </c>
      <c r="K2336" t="s">
        <v>154</v>
      </c>
      <c r="L2336" t="s">
        <v>14</v>
      </c>
      <c r="M2336" s="5">
        <v>204.79000000000002</v>
      </c>
    </row>
    <row r="2337" spans="1:13" x14ac:dyDescent="0.2">
      <c r="A2337" s="2">
        <v>45160</v>
      </c>
      <c r="B2337" s="3">
        <f t="shared" si="110"/>
        <v>2024</v>
      </c>
      <c r="C2337" t="str">
        <f t="shared" si="108"/>
        <v>2023-2024</v>
      </c>
      <c r="D2337" t="s">
        <v>148</v>
      </c>
      <c r="E2337" t="s">
        <v>89</v>
      </c>
      <c r="F2337" t="str">
        <f t="shared" si="109"/>
        <v>Queensland</v>
      </c>
      <c r="G2337" t="s">
        <v>35</v>
      </c>
      <c r="H2337">
        <v>4655</v>
      </c>
      <c r="I2337" t="s">
        <v>11</v>
      </c>
      <c r="J2337" t="s">
        <v>51</v>
      </c>
      <c r="K2337" t="s">
        <v>153</v>
      </c>
      <c r="L2337" t="s">
        <v>16</v>
      </c>
      <c r="M2337" s="5">
        <v>204.82999999999998</v>
      </c>
    </row>
    <row r="2338" spans="1:13" x14ac:dyDescent="0.2">
      <c r="A2338" s="2">
        <v>45451</v>
      </c>
      <c r="B2338" s="3">
        <f t="shared" si="110"/>
        <v>2024</v>
      </c>
      <c r="C2338" t="str">
        <f t="shared" si="108"/>
        <v>2023-2024</v>
      </c>
      <c r="D2338" t="s">
        <v>147</v>
      </c>
      <c r="E2338" t="s">
        <v>83</v>
      </c>
      <c r="F2338" t="str">
        <f t="shared" si="109"/>
        <v>New South Wales</v>
      </c>
      <c r="G2338" t="s">
        <v>10</v>
      </c>
      <c r="H2338">
        <v>2750</v>
      </c>
      <c r="I2338" t="s">
        <v>11</v>
      </c>
      <c r="J2338" t="s">
        <v>25</v>
      </c>
      <c r="K2338" t="s">
        <v>152</v>
      </c>
      <c r="L2338" t="s">
        <v>13</v>
      </c>
      <c r="M2338" s="5">
        <v>204.84</v>
      </c>
    </row>
    <row r="2339" spans="1:13" x14ac:dyDescent="0.2">
      <c r="A2339" s="2">
        <v>45342</v>
      </c>
      <c r="B2339" s="3">
        <f t="shared" si="110"/>
        <v>2024</v>
      </c>
      <c r="C2339" t="str">
        <f t="shared" si="108"/>
        <v>2023-2024</v>
      </c>
      <c r="D2339" t="s">
        <v>147</v>
      </c>
      <c r="E2339" t="s">
        <v>119</v>
      </c>
      <c r="F2339" t="str">
        <f t="shared" si="109"/>
        <v>Queensland</v>
      </c>
      <c r="G2339" t="s">
        <v>35</v>
      </c>
      <c r="H2339">
        <v>4570</v>
      </c>
      <c r="I2339" t="s">
        <v>11</v>
      </c>
      <c r="J2339" t="s">
        <v>120</v>
      </c>
      <c r="K2339" t="s">
        <v>153</v>
      </c>
      <c r="L2339" t="s">
        <v>16</v>
      </c>
      <c r="M2339" s="5">
        <v>204.85</v>
      </c>
    </row>
    <row r="2340" spans="1:13" x14ac:dyDescent="0.2">
      <c r="A2340" s="2">
        <v>45391</v>
      </c>
      <c r="B2340" s="3">
        <f t="shared" si="110"/>
        <v>2024</v>
      </c>
      <c r="C2340" t="str">
        <f t="shared" si="108"/>
        <v>2023-2024</v>
      </c>
      <c r="D2340" t="s">
        <v>148</v>
      </c>
      <c r="E2340" t="s">
        <v>112</v>
      </c>
      <c r="F2340" t="str">
        <f t="shared" si="109"/>
        <v>Victoria</v>
      </c>
      <c r="G2340" t="s">
        <v>45</v>
      </c>
      <c r="H2340">
        <v>3076</v>
      </c>
      <c r="I2340" t="s">
        <v>11</v>
      </c>
      <c r="J2340" t="s">
        <v>46</v>
      </c>
      <c r="K2340" t="s">
        <v>157</v>
      </c>
      <c r="L2340" t="s">
        <v>22</v>
      </c>
      <c r="M2340" s="5">
        <v>205.46</v>
      </c>
    </row>
    <row r="2341" spans="1:13" x14ac:dyDescent="0.2">
      <c r="A2341" s="2">
        <v>45652</v>
      </c>
      <c r="B2341" s="3">
        <f t="shared" si="110"/>
        <v>2025</v>
      </c>
      <c r="C2341" t="str">
        <f t="shared" si="108"/>
        <v>2024-2025</v>
      </c>
      <c r="D2341" t="s">
        <v>148</v>
      </c>
      <c r="E2341" t="s">
        <v>122</v>
      </c>
      <c r="F2341" t="str">
        <f t="shared" si="109"/>
        <v>New South Wales</v>
      </c>
      <c r="G2341" t="s">
        <v>10</v>
      </c>
      <c r="H2341">
        <v>2650</v>
      </c>
      <c r="I2341" t="s">
        <v>11</v>
      </c>
      <c r="J2341" t="s">
        <v>25</v>
      </c>
      <c r="K2341" t="s">
        <v>153</v>
      </c>
      <c r="L2341" t="s">
        <v>16</v>
      </c>
      <c r="M2341" s="5">
        <v>205.64</v>
      </c>
    </row>
    <row r="2342" spans="1:13" x14ac:dyDescent="0.2">
      <c r="A2342" s="2">
        <v>45069</v>
      </c>
      <c r="B2342" s="3">
        <f t="shared" si="110"/>
        <v>2023</v>
      </c>
      <c r="C2342" t="str">
        <f t="shared" si="108"/>
        <v>2022-2023</v>
      </c>
      <c r="D2342" t="s">
        <v>148</v>
      </c>
      <c r="E2342" t="s">
        <v>99</v>
      </c>
      <c r="F2342" t="str">
        <f t="shared" si="109"/>
        <v>Victoria</v>
      </c>
      <c r="G2342" t="s">
        <v>45</v>
      </c>
      <c r="H2342">
        <v>3148</v>
      </c>
      <c r="I2342" t="s">
        <v>11</v>
      </c>
      <c r="J2342" t="s">
        <v>63</v>
      </c>
      <c r="K2342" t="s">
        <v>149</v>
      </c>
      <c r="L2342" t="s">
        <v>15</v>
      </c>
      <c r="M2342" s="5">
        <v>205.76999999999998</v>
      </c>
    </row>
    <row r="2343" spans="1:13" x14ac:dyDescent="0.2">
      <c r="A2343" s="2">
        <v>45510</v>
      </c>
      <c r="B2343" s="3">
        <f t="shared" si="110"/>
        <v>2025</v>
      </c>
      <c r="C2343" t="str">
        <f t="shared" si="108"/>
        <v>2024-2025</v>
      </c>
      <c r="D2343" t="s">
        <v>147</v>
      </c>
      <c r="E2343" t="s">
        <v>127</v>
      </c>
      <c r="F2343" t="str">
        <f t="shared" si="109"/>
        <v>New South Wales</v>
      </c>
      <c r="G2343" t="s">
        <v>10</v>
      </c>
      <c r="H2343">
        <v>2131</v>
      </c>
      <c r="I2343" t="s">
        <v>11</v>
      </c>
      <c r="J2343" t="s">
        <v>27</v>
      </c>
      <c r="K2343" t="s">
        <v>149</v>
      </c>
      <c r="L2343" t="s">
        <v>15</v>
      </c>
      <c r="M2343" s="5">
        <v>206.74</v>
      </c>
    </row>
    <row r="2344" spans="1:13" x14ac:dyDescent="0.2">
      <c r="A2344" s="2">
        <v>45303</v>
      </c>
      <c r="B2344" s="3">
        <f t="shared" si="110"/>
        <v>2024</v>
      </c>
      <c r="C2344" t="str">
        <f t="shared" si="108"/>
        <v>2023-2024</v>
      </c>
      <c r="D2344" t="s">
        <v>148</v>
      </c>
      <c r="E2344" t="s">
        <v>110</v>
      </c>
      <c r="F2344" t="str">
        <f t="shared" si="109"/>
        <v>Queensland</v>
      </c>
      <c r="G2344" t="s">
        <v>35</v>
      </c>
      <c r="H2344">
        <v>4680</v>
      </c>
      <c r="I2344" t="s">
        <v>11</v>
      </c>
      <c r="J2344" t="s">
        <v>51</v>
      </c>
      <c r="K2344" t="s">
        <v>154</v>
      </c>
      <c r="L2344" t="s">
        <v>14</v>
      </c>
      <c r="M2344" s="5">
        <v>206.82</v>
      </c>
    </row>
    <row r="2345" spans="1:13" x14ac:dyDescent="0.2">
      <c r="A2345" s="2">
        <v>45259</v>
      </c>
      <c r="B2345" s="3">
        <f t="shared" si="110"/>
        <v>2024</v>
      </c>
      <c r="C2345" t="str">
        <f t="shared" si="108"/>
        <v>2023-2024</v>
      </c>
      <c r="D2345" t="s">
        <v>148</v>
      </c>
      <c r="E2345" t="s">
        <v>91</v>
      </c>
      <c r="F2345" t="str">
        <f t="shared" si="109"/>
        <v>Victoria</v>
      </c>
      <c r="G2345" t="s">
        <v>45</v>
      </c>
      <c r="H2345">
        <v>3690</v>
      </c>
      <c r="I2345" t="s">
        <v>11</v>
      </c>
      <c r="J2345" t="s">
        <v>55</v>
      </c>
      <c r="K2345" t="s">
        <v>150</v>
      </c>
      <c r="L2345" t="s">
        <v>18</v>
      </c>
      <c r="M2345" s="5">
        <v>207.62</v>
      </c>
    </row>
    <row r="2346" spans="1:13" x14ac:dyDescent="0.2">
      <c r="A2346" s="2">
        <v>44976</v>
      </c>
      <c r="B2346" s="3">
        <f t="shared" si="110"/>
        <v>2023</v>
      </c>
      <c r="C2346" t="str">
        <f t="shared" si="108"/>
        <v>2022-2023</v>
      </c>
      <c r="D2346" t="s">
        <v>148</v>
      </c>
      <c r="E2346" t="s">
        <v>61</v>
      </c>
      <c r="F2346" t="str">
        <f t="shared" si="109"/>
        <v>New South Wales</v>
      </c>
      <c r="G2346" t="s">
        <v>10</v>
      </c>
      <c r="H2346">
        <v>2539</v>
      </c>
      <c r="I2346" t="s">
        <v>11</v>
      </c>
      <c r="J2346" t="s">
        <v>58</v>
      </c>
      <c r="K2346" t="s">
        <v>152</v>
      </c>
      <c r="L2346" t="s">
        <v>13</v>
      </c>
      <c r="M2346" s="5">
        <v>207.73</v>
      </c>
    </row>
    <row r="2347" spans="1:13" x14ac:dyDescent="0.2">
      <c r="A2347" s="2">
        <v>45158</v>
      </c>
      <c r="B2347" s="3">
        <f t="shared" si="110"/>
        <v>2024</v>
      </c>
      <c r="C2347" t="str">
        <f t="shared" si="108"/>
        <v>2023-2024</v>
      </c>
      <c r="D2347" t="s">
        <v>148</v>
      </c>
      <c r="E2347" t="s">
        <v>59</v>
      </c>
      <c r="F2347" t="str">
        <f t="shared" si="109"/>
        <v>Victoria</v>
      </c>
      <c r="G2347" t="s">
        <v>45</v>
      </c>
      <c r="H2347">
        <v>3280</v>
      </c>
      <c r="I2347" t="s">
        <v>11</v>
      </c>
      <c r="J2347" t="s">
        <v>60</v>
      </c>
      <c r="K2347" t="s">
        <v>150</v>
      </c>
      <c r="L2347" t="s">
        <v>18</v>
      </c>
      <c r="M2347" s="5">
        <v>207.74</v>
      </c>
    </row>
    <row r="2348" spans="1:13" x14ac:dyDescent="0.2">
      <c r="A2348" s="2">
        <v>45127</v>
      </c>
      <c r="B2348" s="3">
        <f t="shared" si="110"/>
        <v>2024</v>
      </c>
      <c r="C2348" t="str">
        <f t="shared" si="108"/>
        <v>2023-2024</v>
      </c>
      <c r="D2348" t="s">
        <v>147</v>
      </c>
      <c r="E2348" t="s">
        <v>92</v>
      </c>
      <c r="F2348" t="str">
        <f t="shared" si="109"/>
        <v>Queensland</v>
      </c>
      <c r="G2348" t="s">
        <v>35</v>
      </c>
      <c r="H2348">
        <v>4068</v>
      </c>
      <c r="I2348" t="s">
        <v>11</v>
      </c>
      <c r="J2348" t="s">
        <v>43</v>
      </c>
      <c r="K2348" t="s">
        <v>157</v>
      </c>
      <c r="L2348" t="s">
        <v>22</v>
      </c>
      <c r="M2348" s="5">
        <v>207.77</v>
      </c>
    </row>
    <row r="2349" spans="1:13" x14ac:dyDescent="0.2">
      <c r="A2349" s="2">
        <v>44967</v>
      </c>
      <c r="B2349" s="3">
        <f t="shared" si="110"/>
        <v>2023</v>
      </c>
      <c r="C2349" t="str">
        <f t="shared" si="108"/>
        <v>2022-2023</v>
      </c>
      <c r="D2349" t="s">
        <v>148</v>
      </c>
      <c r="E2349" t="s">
        <v>125</v>
      </c>
      <c r="F2349" t="str">
        <f t="shared" si="109"/>
        <v>Victoria</v>
      </c>
      <c r="G2349" t="s">
        <v>45</v>
      </c>
      <c r="H2349">
        <v>3400</v>
      </c>
      <c r="I2349" t="s">
        <v>11</v>
      </c>
      <c r="J2349" t="s">
        <v>60</v>
      </c>
      <c r="K2349" t="s">
        <v>153</v>
      </c>
      <c r="L2349" t="s">
        <v>16</v>
      </c>
      <c r="M2349" s="5">
        <v>207.84</v>
      </c>
    </row>
    <row r="2350" spans="1:13" x14ac:dyDescent="0.2">
      <c r="A2350" s="2">
        <v>45402</v>
      </c>
      <c r="B2350" s="3">
        <f t="shared" si="110"/>
        <v>2024</v>
      </c>
      <c r="C2350" t="str">
        <f t="shared" si="108"/>
        <v>2023-2024</v>
      </c>
      <c r="D2350" t="s">
        <v>148</v>
      </c>
      <c r="E2350" t="s">
        <v>101</v>
      </c>
      <c r="F2350" t="str">
        <f t="shared" si="109"/>
        <v>Victoria</v>
      </c>
      <c r="G2350" t="s">
        <v>45</v>
      </c>
      <c r="H2350">
        <v>3131</v>
      </c>
      <c r="I2350" t="s">
        <v>11</v>
      </c>
      <c r="J2350" t="s">
        <v>63</v>
      </c>
      <c r="K2350" t="s">
        <v>154</v>
      </c>
      <c r="L2350" t="s">
        <v>14</v>
      </c>
      <c r="M2350" s="5">
        <v>207.84</v>
      </c>
    </row>
    <row r="2351" spans="1:13" x14ac:dyDescent="0.2">
      <c r="A2351" s="2">
        <v>45326</v>
      </c>
      <c r="B2351" s="3">
        <f t="shared" si="110"/>
        <v>2024</v>
      </c>
      <c r="C2351" t="str">
        <f t="shared" si="108"/>
        <v>2023-2024</v>
      </c>
      <c r="D2351" t="s">
        <v>147</v>
      </c>
      <c r="E2351" t="s">
        <v>138</v>
      </c>
      <c r="F2351" t="str">
        <f t="shared" si="109"/>
        <v>Queensland</v>
      </c>
      <c r="G2351" t="s">
        <v>35</v>
      </c>
      <c r="H2351">
        <v>4558</v>
      </c>
      <c r="I2351" t="s">
        <v>11</v>
      </c>
      <c r="J2351" t="s">
        <v>120</v>
      </c>
      <c r="K2351" t="s">
        <v>154</v>
      </c>
      <c r="L2351" t="s">
        <v>14</v>
      </c>
      <c r="M2351" s="5">
        <v>208.14000000000001</v>
      </c>
    </row>
    <row r="2352" spans="1:13" x14ac:dyDescent="0.2">
      <c r="A2352" s="2">
        <v>45002</v>
      </c>
      <c r="B2352" s="3">
        <f t="shared" si="110"/>
        <v>2023</v>
      </c>
      <c r="C2352" t="str">
        <f t="shared" si="108"/>
        <v>2022-2023</v>
      </c>
      <c r="D2352" t="s">
        <v>147</v>
      </c>
      <c r="E2352" t="s">
        <v>56</v>
      </c>
      <c r="F2352" t="str">
        <f t="shared" si="109"/>
        <v>Northern Territory</v>
      </c>
      <c r="G2352" t="s">
        <v>29</v>
      </c>
      <c r="H2352">
        <v>870</v>
      </c>
      <c r="I2352" t="s">
        <v>11</v>
      </c>
      <c r="J2352" t="s">
        <v>30</v>
      </c>
      <c r="K2352" t="s">
        <v>151</v>
      </c>
      <c r="L2352" t="s">
        <v>21</v>
      </c>
      <c r="M2352" s="5">
        <v>208.22</v>
      </c>
    </row>
    <row r="2353" spans="1:13" x14ac:dyDescent="0.2">
      <c r="A2353" s="2">
        <v>45059</v>
      </c>
      <c r="B2353" s="3">
        <f t="shared" si="110"/>
        <v>2023</v>
      </c>
      <c r="C2353" t="str">
        <f t="shared" si="108"/>
        <v>2022-2023</v>
      </c>
      <c r="D2353" t="s">
        <v>147</v>
      </c>
      <c r="E2353" t="s">
        <v>39</v>
      </c>
      <c r="F2353" t="str">
        <f t="shared" si="109"/>
        <v>South Australia</v>
      </c>
      <c r="G2353" t="s">
        <v>32</v>
      </c>
      <c r="H2353">
        <v>5343</v>
      </c>
      <c r="I2353" t="s">
        <v>11</v>
      </c>
      <c r="J2353" t="s">
        <v>38</v>
      </c>
      <c r="K2353" t="s">
        <v>151</v>
      </c>
      <c r="L2353" t="s">
        <v>21</v>
      </c>
      <c r="M2353" s="5">
        <v>208.44</v>
      </c>
    </row>
    <row r="2354" spans="1:13" x14ac:dyDescent="0.2">
      <c r="A2354" s="2">
        <v>45113</v>
      </c>
      <c r="B2354" s="3">
        <f t="shared" si="110"/>
        <v>2024</v>
      </c>
      <c r="C2354" t="str">
        <f t="shared" si="108"/>
        <v>2023-2024</v>
      </c>
      <c r="D2354" t="s">
        <v>148</v>
      </c>
      <c r="E2354" t="s">
        <v>110</v>
      </c>
      <c r="F2354" t="str">
        <f t="shared" si="109"/>
        <v>Queensland</v>
      </c>
      <c r="G2354" t="s">
        <v>35</v>
      </c>
      <c r="H2354">
        <v>4680</v>
      </c>
      <c r="I2354" t="s">
        <v>11</v>
      </c>
      <c r="J2354" t="s">
        <v>51</v>
      </c>
      <c r="K2354" t="s">
        <v>155</v>
      </c>
      <c r="L2354" t="s">
        <v>20</v>
      </c>
      <c r="M2354" s="5">
        <v>208.73000000000002</v>
      </c>
    </row>
    <row r="2355" spans="1:13" x14ac:dyDescent="0.2">
      <c r="A2355" s="2">
        <v>45311</v>
      </c>
      <c r="B2355" s="3">
        <f t="shared" si="110"/>
        <v>2024</v>
      </c>
      <c r="C2355" t="str">
        <f t="shared" si="108"/>
        <v>2023-2024</v>
      </c>
      <c r="D2355" t="s">
        <v>148</v>
      </c>
      <c r="E2355" t="s">
        <v>140</v>
      </c>
      <c r="F2355" t="str">
        <f t="shared" si="109"/>
        <v>Tasmania</v>
      </c>
      <c r="G2355" t="s">
        <v>70</v>
      </c>
      <c r="H2355">
        <v>7320</v>
      </c>
      <c r="I2355" t="s">
        <v>11</v>
      </c>
      <c r="J2355" t="s">
        <v>71</v>
      </c>
      <c r="K2355" t="s">
        <v>152</v>
      </c>
      <c r="L2355" t="s">
        <v>13</v>
      </c>
      <c r="M2355" s="5">
        <v>209.62</v>
      </c>
    </row>
    <row r="2356" spans="1:13" x14ac:dyDescent="0.2">
      <c r="A2356" s="2">
        <v>45004</v>
      </c>
      <c r="B2356" s="3">
        <f t="shared" si="110"/>
        <v>2023</v>
      </c>
      <c r="C2356" t="str">
        <f t="shared" si="108"/>
        <v>2022-2023</v>
      </c>
      <c r="D2356" t="s">
        <v>147</v>
      </c>
      <c r="E2356" t="s">
        <v>122</v>
      </c>
      <c r="F2356" t="str">
        <f t="shared" si="109"/>
        <v>New South Wales</v>
      </c>
      <c r="G2356" t="s">
        <v>10</v>
      </c>
      <c r="H2356">
        <v>2650</v>
      </c>
      <c r="I2356" t="s">
        <v>11</v>
      </c>
      <c r="J2356" t="s">
        <v>25</v>
      </c>
      <c r="K2356" t="s">
        <v>149</v>
      </c>
      <c r="L2356" t="s">
        <v>15</v>
      </c>
      <c r="M2356" s="5">
        <v>209.62</v>
      </c>
    </row>
    <row r="2357" spans="1:13" x14ac:dyDescent="0.2">
      <c r="A2357" s="2">
        <v>45045</v>
      </c>
      <c r="B2357" s="3">
        <f t="shared" si="110"/>
        <v>2023</v>
      </c>
      <c r="C2357" t="str">
        <f t="shared" si="108"/>
        <v>2022-2023</v>
      </c>
      <c r="D2357" t="s">
        <v>147</v>
      </c>
      <c r="E2357" t="s">
        <v>85</v>
      </c>
      <c r="F2357" t="str">
        <f t="shared" si="109"/>
        <v>Queensland</v>
      </c>
      <c r="G2357" t="s">
        <v>35</v>
      </c>
      <c r="H2357">
        <v>4883</v>
      </c>
      <c r="I2357" t="s">
        <v>11</v>
      </c>
      <c r="J2357" t="s">
        <v>36</v>
      </c>
      <c r="K2357" t="s">
        <v>151</v>
      </c>
      <c r="L2357" t="s">
        <v>21</v>
      </c>
      <c r="M2357" s="5">
        <v>209.65</v>
      </c>
    </row>
    <row r="2358" spans="1:13" x14ac:dyDescent="0.2">
      <c r="A2358" s="2">
        <v>45343</v>
      </c>
      <c r="B2358" s="3">
        <f t="shared" si="110"/>
        <v>2024</v>
      </c>
      <c r="C2358" t="str">
        <f t="shared" si="108"/>
        <v>2023-2024</v>
      </c>
      <c r="D2358" t="s">
        <v>147</v>
      </c>
      <c r="E2358" t="s">
        <v>44</v>
      </c>
      <c r="F2358" t="str">
        <f t="shared" si="109"/>
        <v>Victoria</v>
      </c>
      <c r="G2358" t="s">
        <v>45</v>
      </c>
      <c r="H2358">
        <v>3066</v>
      </c>
      <c r="I2358" t="s">
        <v>11</v>
      </c>
      <c r="J2358" t="s">
        <v>46</v>
      </c>
      <c r="K2358" t="s">
        <v>149</v>
      </c>
      <c r="L2358" t="s">
        <v>15</v>
      </c>
      <c r="M2358" s="5">
        <v>209.65</v>
      </c>
    </row>
    <row r="2359" spans="1:13" x14ac:dyDescent="0.2">
      <c r="A2359" s="2">
        <v>45615</v>
      </c>
      <c r="B2359" s="3">
        <f t="shared" si="110"/>
        <v>2025</v>
      </c>
      <c r="C2359" t="str">
        <f t="shared" si="108"/>
        <v>2024-2025</v>
      </c>
      <c r="D2359" t="s">
        <v>147</v>
      </c>
      <c r="E2359" t="s">
        <v>62</v>
      </c>
      <c r="F2359" t="str">
        <f t="shared" si="109"/>
        <v>Victoria</v>
      </c>
      <c r="G2359" t="s">
        <v>45</v>
      </c>
      <c r="H2359">
        <v>3134</v>
      </c>
      <c r="I2359" t="s">
        <v>11</v>
      </c>
      <c r="J2359" t="s">
        <v>63</v>
      </c>
      <c r="K2359" t="s">
        <v>150</v>
      </c>
      <c r="L2359" t="s">
        <v>18</v>
      </c>
      <c r="M2359" s="5">
        <v>209.79</v>
      </c>
    </row>
    <row r="2360" spans="1:13" x14ac:dyDescent="0.2">
      <c r="A2360" s="2">
        <v>44970</v>
      </c>
      <c r="B2360" s="3">
        <f t="shared" si="110"/>
        <v>2023</v>
      </c>
      <c r="C2360" t="str">
        <f t="shared" si="108"/>
        <v>2022-2023</v>
      </c>
      <c r="D2360" t="s">
        <v>147</v>
      </c>
      <c r="E2360" t="s">
        <v>137</v>
      </c>
      <c r="F2360" t="str">
        <f t="shared" si="109"/>
        <v>New South Wales</v>
      </c>
      <c r="G2360" t="s">
        <v>10</v>
      </c>
      <c r="H2360">
        <v>2031</v>
      </c>
      <c r="I2360" t="s">
        <v>11</v>
      </c>
      <c r="J2360" t="s">
        <v>12</v>
      </c>
      <c r="K2360" t="s">
        <v>19</v>
      </c>
      <c r="L2360" t="s">
        <v>23</v>
      </c>
      <c r="M2360" s="5">
        <v>209.8</v>
      </c>
    </row>
    <row r="2361" spans="1:13" x14ac:dyDescent="0.2">
      <c r="A2361" s="2">
        <v>45590</v>
      </c>
      <c r="B2361" s="3">
        <f t="shared" si="110"/>
        <v>2025</v>
      </c>
      <c r="C2361" t="str">
        <f t="shared" si="108"/>
        <v>2024-2025</v>
      </c>
      <c r="D2361" t="s">
        <v>148</v>
      </c>
      <c r="E2361" t="s">
        <v>125</v>
      </c>
      <c r="F2361" t="str">
        <f t="shared" si="109"/>
        <v>Victoria</v>
      </c>
      <c r="G2361" t="s">
        <v>45</v>
      </c>
      <c r="H2361">
        <v>3400</v>
      </c>
      <c r="I2361" t="s">
        <v>11</v>
      </c>
      <c r="J2361" t="s">
        <v>60</v>
      </c>
      <c r="K2361" t="s">
        <v>151</v>
      </c>
      <c r="L2361" t="s">
        <v>21</v>
      </c>
      <c r="M2361" s="5">
        <v>209.9</v>
      </c>
    </row>
    <row r="2362" spans="1:13" x14ac:dyDescent="0.2">
      <c r="A2362" s="2">
        <v>45241</v>
      </c>
      <c r="B2362" s="3">
        <f t="shared" si="110"/>
        <v>2024</v>
      </c>
      <c r="C2362" t="str">
        <f t="shared" si="108"/>
        <v>2023-2024</v>
      </c>
      <c r="D2362" t="s">
        <v>147</v>
      </c>
      <c r="E2362" t="s">
        <v>125</v>
      </c>
      <c r="F2362" t="str">
        <f t="shared" si="109"/>
        <v>Victoria</v>
      </c>
      <c r="G2362" t="s">
        <v>45</v>
      </c>
      <c r="H2362">
        <v>3400</v>
      </c>
      <c r="I2362" t="s">
        <v>11</v>
      </c>
      <c r="J2362" t="s">
        <v>60</v>
      </c>
      <c r="K2362" t="s">
        <v>149</v>
      </c>
      <c r="L2362" t="s">
        <v>15</v>
      </c>
      <c r="M2362" s="5">
        <v>210.05</v>
      </c>
    </row>
    <row r="2363" spans="1:13" x14ac:dyDescent="0.2">
      <c r="A2363" s="2">
        <v>44993</v>
      </c>
      <c r="B2363" s="3">
        <f t="shared" si="110"/>
        <v>2023</v>
      </c>
      <c r="C2363" t="str">
        <f t="shared" si="108"/>
        <v>2022-2023</v>
      </c>
      <c r="D2363" t="s">
        <v>147</v>
      </c>
      <c r="E2363" t="s">
        <v>9</v>
      </c>
      <c r="F2363" t="str">
        <f t="shared" si="109"/>
        <v>New South Wales</v>
      </c>
      <c r="G2363" t="s">
        <v>10</v>
      </c>
      <c r="H2363">
        <v>2067</v>
      </c>
      <c r="I2363" t="s">
        <v>11</v>
      </c>
      <c r="J2363" t="s">
        <v>12</v>
      </c>
      <c r="K2363" t="s">
        <v>150</v>
      </c>
      <c r="L2363" t="s">
        <v>18</v>
      </c>
      <c r="M2363" s="5">
        <v>210.75</v>
      </c>
    </row>
    <row r="2364" spans="1:13" x14ac:dyDescent="0.2">
      <c r="A2364" s="2">
        <v>45241</v>
      </c>
      <c r="B2364" s="3">
        <f t="shared" si="110"/>
        <v>2024</v>
      </c>
      <c r="C2364" t="str">
        <f t="shared" si="108"/>
        <v>2023-2024</v>
      </c>
      <c r="D2364" t="s">
        <v>148</v>
      </c>
      <c r="E2364" t="s">
        <v>131</v>
      </c>
      <c r="F2364" t="str">
        <f t="shared" si="109"/>
        <v>Western Australia</v>
      </c>
      <c r="G2364" t="s">
        <v>48</v>
      </c>
      <c r="H2364">
        <v>6530</v>
      </c>
      <c r="I2364" t="s">
        <v>11</v>
      </c>
      <c r="J2364" t="s">
        <v>77</v>
      </c>
      <c r="K2364" t="s">
        <v>150</v>
      </c>
      <c r="L2364" t="s">
        <v>18</v>
      </c>
      <c r="M2364" s="5">
        <v>210.75</v>
      </c>
    </row>
    <row r="2365" spans="1:13" x14ac:dyDescent="0.2">
      <c r="A2365" s="2">
        <v>45381</v>
      </c>
      <c r="B2365" s="3">
        <f t="shared" si="110"/>
        <v>2024</v>
      </c>
      <c r="C2365" t="str">
        <f t="shared" si="108"/>
        <v>2023-2024</v>
      </c>
      <c r="D2365" t="s">
        <v>147</v>
      </c>
      <c r="E2365" t="s">
        <v>102</v>
      </c>
      <c r="F2365" t="str">
        <f t="shared" si="109"/>
        <v>Queensland</v>
      </c>
      <c r="G2365" t="s">
        <v>35</v>
      </c>
      <c r="H2365">
        <v>4870</v>
      </c>
      <c r="I2365" t="s">
        <v>11</v>
      </c>
      <c r="J2365" t="s">
        <v>36</v>
      </c>
      <c r="K2365" t="s">
        <v>154</v>
      </c>
      <c r="L2365" t="s">
        <v>14</v>
      </c>
      <c r="M2365" s="5">
        <v>210.81</v>
      </c>
    </row>
    <row r="2366" spans="1:13" x14ac:dyDescent="0.2">
      <c r="A2366" s="2">
        <v>45550</v>
      </c>
      <c r="B2366" s="3">
        <f t="shared" si="110"/>
        <v>2025</v>
      </c>
      <c r="C2366" t="str">
        <f t="shared" si="108"/>
        <v>2024-2025</v>
      </c>
      <c r="D2366" t="s">
        <v>148</v>
      </c>
      <c r="E2366" t="s">
        <v>66</v>
      </c>
      <c r="F2366" t="str">
        <f t="shared" si="109"/>
        <v>South Australia</v>
      </c>
      <c r="G2366" t="s">
        <v>32</v>
      </c>
      <c r="H2366">
        <v>5169</v>
      </c>
      <c r="I2366" t="s">
        <v>11</v>
      </c>
      <c r="J2366" t="s">
        <v>33</v>
      </c>
      <c r="K2366" t="s">
        <v>152</v>
      </c>
      <c r="L2366" t="s">
        <v>13</v>
      </c>
      <c r="M2366" s="5">
        <v>211.57000000000002</v>
      </c>
    </row>
    <row r="2367" spans="1:13" x14ac:dyDescent="0.2">
      <c r="A2367" s="2">
        <v>45110</v>
      </c>
      <c r="B2367" s="3">
        <f t="shared" si="110"/>
        <v>2024</v>
      </c>
      <c r="C2367" t="str">
        <f t="shared" si="108"/>
        <v>2023-2024</v>
      </c>
      <c r="D2367" t="s">
        <v>147</v>
      </c>
      <c r="E2367" t="s">
        <v>114</v>
      </c>
      <c r="F2367" t="str">
        <f t="shared" si="109"/>
        <v>Victoria</v>
      </c>
      <c r="G2367" t="s">
        <v>45</v>
      </c>
      <c r="H2367">
        <v>3551</v>
      </c>
      <c r="I2367" t="s">
        <v>11</v>
      </c>
      <c r="J2367" t="s">
        <v>60</v>
      </c>
      <c r="K2367" t="s">
        <v>157</v>
      </c>
      <c r="L2367" t="s">
        <v>22</v>
      </c>
      <c r="M2367" s="5">
        <v>211.59</v>
      </c>
    </row>
    <row r="2368" spans="1:13" x14ac:dyDescent="0.2">
      <c r="A2368" s="2">
        <v>45437</v>
      </c>
      <c r="B2368" s="3">
        <f t="shared" si="110"/>
        <v>2024</v>
      </c>
      <c r="C2368" t="str">
        <f t="shared" si="108"/>
        <v>2023-2024</v>
      </c>
      <c r="D2368" t="s">
        <v>147</v>
      </c>
      <c r="E2368" t="s">
        <v>37</v>
      </c>
      <c r="F2368" t="str">
        <f t="shared" si="109"/>
        <v>South Australia</v>
      </c>
      <c r="G2368" t="s">
        <v>32</v>
      </c>
      <c r="H2368">
        <v>5607</v>
      </c>
      <c r="I2368" t="s">
        <v>11</v>
      </c>
      <c r="J2368" t="s">
        <v>38</v>
      </c>
      <c r="K2368" t="s">
        <v>19</v>
      </c>
      <c r="L2368" t="s">
        <v>23</v>
      </c>
      <c r="M2368" s="5">
        <v>211.63</v>
      </c>
    </row>
    <row r="2369" spans="1:13" x14ac:dyDescent="0.2">
      <c r="A2369" s="2">
        <v>45119</v>
      </c>
      <c r="B2369" s="3">
        <f t="shared" si="110"/>
        <v>2024</v>
      </c>
      <c r="C2369" t="str">
        <f t="shared" si="108"/>
        <v>2023-2024</v>
      </c>
      <c r="D2369" t="s">
        <v>147</v>
      </c>
      <c r="E2369" t="s">
        <v>34</v>
      </c>
      <c r="F2369" t="str">
        <f t="shared" si="109"/>
        <v>Queensland</v>
      </c>
      <c r="G2369" t="s">
        <v>35</v>
      </c>
      <c r="H2369">
        <v>4802</v>
      </c>
      <c r="I2369" t="s">
        <v>11</v>
      </c>
      <c r="J2369" t="s">
        <v>36</v>
      </c>
      <c r="K2369" t="s">
        <v>156</v>
      </c>
      <c r="L2369" t="s">
        <v>17</v>
      </c>
      <c r="M2369" s="5">
        <v>212.54999999999998</v>
      </c>
    </row>
    <row r="2370" spans="1:13" x14ac:dyDescent="0.2">
      <c r="A2370" s="2">
        <v>45337</v>
      </c>
      <c r="B2370" s="3">
        <f t="shared" si="110"/>
        <v>2024</v>
      </c>
      <c r="C2370" t="str">
        <f t="shared" ref="C2370:C2433" si="111">IF(MONTH(A2370) &gt;= 7, YEAR(A2370) &amp; "-" &amp; YEAR(A2370) + 1, YEAR(A2370) - 1 &amp; "-" &amp; YEAR(A2370))</f>
        <v>2023-2024</v>
      </c>
      <c r="D2370" t="s">
        <v>147</v>
      </c>
      <c r="E2370" t="s">
        <v>88</v>
      </c>
      <c r="F2370" t="str">
        <f t="shared" ref="F2370:F2433" si="112">IF(G2370="WA","Western Australia",
IF(G2370="NSW","New South Wales",
IF(G2370="QLD","Queensland",
IF(G2370="VIC","Victoria",
IF(G2370="TAS","Tasmania",
IF(G2370="SA","South Australia",
IF(G2370="NT","Northern Territory",
IF(G2370="ACT","Australian Capital Territory",G2370))))))))</f>
        <v>South Australia</v>
      </c>
      <c r="G2370" t="s">
        <v>32</v>
      </c>
      <c r="H2370">
        <v>5011</v>
      </c>
      <c r="I2370" t="s">
        <v>11</v>
      </c>
      <c r="J2370" t="s">
        <v>33</v>
      </c>
      <c r="K2370" t="s">
        <v>150</v>
      </c>
      <c r="L2370" t="s">
        <v>18</v>
      </c>
      <c r="M2370" s="5">
        <v>212.8</v>
      </c>
    </row>
    <row r="2371" spans="1:13" x14ac:dyDescent="0.2">
      <c r="A2371" s="2">
        <v>45445</v>
      </c>
      <c r="B2371" s="3">
        <f t="shared" ref="B2371:B2434" si="113">IF(MONTH(A2371)&gt;=7,YEAR(A2371)+1,YEAR(A2371))</f>
        <v>2024</v>
      </c>
      <c r="C2371" t="str">
        <f t="shared" si="111"/>
        <v>2023-2024</v>
      </c>
      <c r="D2371" t="s">
        <v>148</v>
      </c>
      <c r="E2371" t="s">
        <v>24</v>
      </c>
      <c r="F2371" t="str">
        <f t="shared" si="112"/>
        <v>New South Wales</v>
      </c>
      <c r="G2371" t="s">
        <v>10</v>
      </c>
      <c r="H2371">
        <v>2795</v>
      </c>
      <c r="I2371" t="s">
        <v>11</v>
      </c>
      <c r="J2371" t="s">
        <v>25</v>
      </c>
      <c r="K2371" t="s">
        <v>157</v>
      </c>
      <c r="L2371" t="s">
        <v>22</v>
      </c>
      <c r="M2371" s="5">
        <v>212.88</v>
      </c>
    </row>
    <row r="2372" spans="1:13" x14ac:dyDescent="0.2">
      <c r="A2372" s="2">
        <v>45598</v>
      </c>
      <c r="B2372" s="3">
        <f t="shared" si="113"/>
        <v>2025</v>
      </c>
      <c r="C2372" t="str">
        <f t="shared" si="111"/>
        <v>2024-2025</v>
      </c>
      <c r="D2372" t="s">
        <v>147</v>
      </c>
      <c r="E2372" t="s">
        <v>93</v>
      </c>
      <c r="F2372" t="str">
        <f t="shared" si="112"/>
        <v>Western Australia</v>
      </c>
      <c r="G2372" t="s">
        <v>48</v>
      </c>
      <c r="H2372">
        <v>6112</v>
      </c>
      <c r="I2372" t="s">
        <v>11</v>
      </c>
      <c r="J2372" t="s">
        <v>94</v>
      </c>
      <c r="K2372" t="s">
        <v>154</v>
      </c>
      <c r="L2372" t="s">
        <v>14</v>
      </c>
      <c r="M2372" s="5">
        <v>212.91</v>
      </c>
    </row>
    <row r="2373" spans="1:13" x14ac:dyDescent="0.2">
      <c r="A2373" s="2">
        <v>45281</v>
      </c>
      <c r="B2373" s="3">
        <f t="shared" si="113"/>
        <v>2024</v>
      </c>
      <c r="C2373" t="str">
        <f t="shared" si="111"/>
        <v>2023-2024</v>
      </c>
      <c r="D2373" t="s">
        <v>148</v>
      </c>
      <c r="E2373" t="s">
        <v>136</v>
      </c>
      <c r="F2373" t="str">
        <f t="shared" si="112"/>
        <v>Victoria</v>
      </c>
      <c r="G2373" t="s">
        <v>45</v>
      </c>
      <c r="H2373">
        <v>3175</v>
      </c>
      <c r="I2373" t="s">
        <v>11</v>
      </c>
      <c r="J2373" t="s">
        <v>63</v>
      </c>
      <c r="K2373" t="s">
        <v>149</v>
      </c>
      <c r="L2373" t="s">
        <v>15</v>
      </c>
      <c r="M2373" s="5">
        <v>213.03</v>
      </c>
    </row>
    <row r="2374" spans="1:13" x14ac:dyDescent="0.2">
      <c r="A2374" s="2">
        <v>45175</v>
      </c>
      <c r="B2374" s="3">
        <f t="shared" si="113"/>
        <v>2024</v>
      </c>
      <c r="C2374" t="str">
        <f t="shared" si="111"/>
        <v>2023-2024</v>
      </c>
      <c r="D2374" t="s">
        <v>147</v>
      </c>
      <c r="E2374" t="s">
        <v>54</v>
      </c>
      <c r="F2374" t="str">
        <f t="shared" si="112"/>
        <v>Victoria</v>
      </c>
      <c r="G2374" t="s">
        <v>45</v>
      </c>
      <c r="H2374">
        <v>3977</v>
      </c>
      <c r="I2374" t="s">
        <v>11</v>
      </c>
      <c r="J2374" t="s">
        <v>55</v>
      </c>
      <c r="K2374" t="s">
        <v>152</v>
      </c>
      <c r="L2374" t="s">
        <v>13</v>
      </c>
      <c r="M2374" s="5">
        <v>213.16</v>
      </c>
    </row>
    <row r="2375" spans="1:13" x14ac:dyDescent="0.2">
      <c r="A2375" s="2">
        <v>45218</v>
      </c>
      <c r="B2375" s="3">
        <f t="shared" si="113"/>
        <v>2024</v>
      </c>
      <c r="C2375" t="str">
        <f t="shared" si="111"/>
        <v>2023-2024</v>
      </c>
      <c r="D2375" t="s">
        <v>147</v>
      </c>
      <c r="E2375" t="s">
        <v>127</v>
      </c>
      <c r="F2375" t="str">
        <f t="shared" si="112"/>
        <v>New South Wales</v>
      </c>
      <c r="G2375" t="s">
        <v>10</v>
      </c>
      <c r="H2375">
        <v>2131</v>
      </c>
      <c r="I2375" t="s">
        <v>11</v>
      </c>
      <c r="J2375" t="s">
        <v>27</v>
      </c>
      <c r="K2375" t="s">
        <v>154</v>
      </c>
      <c r="L2375" t="s">
        <v>14</v>
      </c>
      <c r="M2375" s="5">
        <v>213.37</v>
      </c>
    </row>
    <row r="2376" spans="1:13" x14ac:dyDescent="0.2">
      <c r="A2376" s="2">
        <v>45466</v>
      </c>
      <c r="B2376" s="3">
        <f t="shared" si="113"/>
        <v>2024</v>
      </c>
      <c r="C2376" t="str">
        <f t="shared" si="111"/>
        <v>2023-2024</v>
      </c>
      <c r="D2376" t="s">
        <v>148</v>
      </c>
      <c r="E2376" t="s">
        <v>91</v>
      </c>
      <c r="F2376" t="str">
        <f t="shared" si="112"/>
        <v>Victoria</v>
      </c>
      <c r="G2376" t="s">
        <v>45</v>
      </c>
      <c r="H2376">
        <v>3690</v>
      </c>
      <c r="I2376" t="s">
        <v>11</v>
      </c>
      <c r="J2376" t="s">
        <v>55</v>
      </c>
      <c r="K2376" t="s">
        <v>155</v>
      </c>
      <c r="L2376" t="s">
        <v>20</v>
      </c>
      <c r="M2376" s="5">
        <v>213.62</v>
      </c>
    </row>
    <row r="2377" spans="1:13" x14ac:dyDescent="0.2">
      <c r="A2377" s="2">
        <v>44955</v>
      </c>
      <c r="B2377" s="3">
        <f t="shared" si="113"/>
        <v>2023</v>
      </c>
      <c r="C2377" t="str">
        <f t="shared" si="111"/>
        <v>2022-2023</v>
      </c>
      <c r="D2377" t="s">
        <v>147</v>
      </c>
      <c r="E2377" t="s">
        <v>37</v>
      </c>
      <c r="F2377" t="str">
        <f t="shared" si="112"/>
        <v>South Australia</v>
      </c>
      <c r="G2377" t="s">
        <v>32</v>
      </c>
      <c r="H2377">
        <v>5607</v>
      </c>
      <c r="I2377" t="s">
        <v>11</v>
      </c>
      <c r="J2377" t="s">
        <v>38</v>
      </c>
      <c r="K2377" t="s">
        <v>150</v>
      </c>
      <c r="L2377" t="s">
        <v>18</v>
      </c>
      <c r="M2377" s="5">
        <v>213.75</v>
      </c>
    </row>
    <row r="2378" spans="1:13" x14ac:dyDescent="0.2">
      <c r="A2378" s="2">
        <v>44992</v>
      </c>
      <c r="B2378" s="3">
        <f t="shared" si="113"/>
        <v>2023</v>
      </c>
      <c r="C2378" t="str">
        <f t="shared" si="111"/>
        <v>2022-2023</v>
      </c>
      <c r="D2378" t="s">
        <v>148</v>
      </c>
      <c r="E2378" t="s">
        <v>95</v>
      </c>
      <c r="F2378" t="str">
        <f t="shared" si="112"/>
        <v>Victoria</v>
      </c>
      <c r="G2378" t="s">
        <v>45</v>
      </c>
      <c r="H2378">
        <v>3931</v>
      </c>
      <c r="I2378" t="s">
        <v>11</v>
      </c>
      <c r="J2378" t="s">
        <v>55</v>
      </c>
      <c r="K2378" t="s">
        <v>150</v>
      </c>
      <c r="L2378" t="s">
        <v>18</v>
      </c>
      <c r="M2378" s="5">
        <v>213.8</v>
      </c>
    </row>
    <row r="2379" spans="1:13" x14ac:dyDescent="0.2">
      <c r="A2379" s="2">
        <v>45013</v>
      </c>
      <c r="B2379" s="3">
        <f t="shared" si="113"/>
        <v>2023</v>
      </c>
      <c r="C2379" t="str">
        <f t="shared" si="111"/>
        <v>2022-2023</v>
      </c>
      <c r="D2379" t="s">
        <v>148</v>
      </c>
      <c r="E2379" t="s">
        <v>100</v>
      </c>
      <c r="F2379" t="str">
        <f t="shared" si="112"/>
        <v>Western Australia</v>
      </c>
      <c r="G2379" t="s">
        <v>48</v>
      </c>
      <c r="H2379">
        <v>6021</v>
      </c>
      <c r="I2379" t="s">
        <v>11</v>
      </c>
      <c r="J2379" t="s">
        <v>49</v>
      </c>
      <c r="K2379" t="s">
        <v>153</v>
      </c>
      <c r="L2379" t="s">
        <v>16</v>
      </c>
      <c r="M2379" s="5">
        <v>213.83</v>
      </c>
    </row>
    <row r="2380" spans="1:13" x14ac:dyDescent="0.2">
      <c r="A2380" s="2">
        <v>45291</v>
      </c>
      <c r="B2380" s="3">
        <f t="shared" si="113"/>
        <v>2024</v>
      </c>
      <c r="C2380" t="str">
        <f t="shared" si="111"/>
        <v>2023-2024</v>
      </c>
      <c r="D2380" t="s">
        <v>148</v>
      </c>
      <c r="E2380" t="s">
        <v>66</v>
      </c>
      <c r="F2380" t="str">
        <f t="shared" si="112"/>
        <v>South Australia</v>
      </c>
      <c r="G2380" t="s">
        <v>32</v>
      </c>
      <c r="H2380">
        <v>5169</v>
      </c>
      <c r="I2380" t="s">
        <v>11</v>
      </c>
      <c r="J2380" t="s">
        <v>33</v>
      </c>
      <c r="K2380" t="s">
        <v>150</v>
      </c>
      <c r="L2380" t="s">
        <v>18</v>
      </c>
      <c r="M2380" s="5">
        <v>213.92000000000002</v>
      </c>
    </row>
    <row r="2381" spans="1:13" x14ac:dyDescent="0.2">
      <c r="A2381" s="2">
        <v>45213</v>
      </c>
      <c r="B2381" s="3">
        <f t="shared" si="113"/>
        <v>2024</v>
      </c>
      <c r="C2381" t="str">
        <f t="shared" si="111"/>
        <v>2023-2024</v>
      </c>
      <c r="D2381" t="s">
        <v>147</v>
      </c>
      <c r="E2381" t="s">
        <v>139</v>
      </c>
      <c r="F2381" t="str">
        <f t="shared" si="112"/>
        <v>New South Wales</v>
      </c>
      <c r="G2381" t="s">
        <v>10</v>
      </c>
      <c r="H2381">
        <v>2020</v>
      </c>
      <c r="I2381" t="s">
        <v>11</v>
      </c>
      <c r="J2381" t="s">
        <v>12</v>
      </c>
      <c r="K2381" t="s">
        <v>156</v>
      </c>
      <c r="L2381" t="s">
        <v>17</v>
      </c>
      <c r="M2381" s="5">
        <v>214.01000000000002</v>
      </c>
    </row>
    <row r="2382" spans="1:13" x14ac:dyDescent="0.2">
      <c r="A2382" s="2">
        <v>45198</v>
      </c>
      <c r="B2382" s="3">
        <f t="shared" si="113"/>
        <v>2024</v>
      </c>
      <c r="C2382" t="str">
        <f t="shared" si="111"/>
        <v>2023-2024</v>
      </c>
      <c r="D2382" t="s">
        <v>147</v>
      </c>
      <c r="E2382" t="s">
        <v>82</v>
      </c>
      <c r="F2382" t="str">
        <f t="shared" si="112"/>
        <v>Queensland</v>
      </c>
      <c r="G2382" t="s">
        <v>35</v>
      </c>
      <c r="H2382">
        <v>4012</v>
      </c>
      <c r="I2382" t="s">
        <v>11</v>
      </c>
      <c r="J2382" t="s">
        <v>43</v>
      </c>
      <c r="K2382" t="s">
        <v>155</v>
      </c>
      <c r="L2382" t="s">
        <v>20</v>
      </c>
      <c r="M2382" s="5">
        <v>214.07</v>
      </c>
    </row>
    <row r="2383" spans="1:13" x14ac:dyDescent="0.2">
      <c r="A2383" s="2">
        <v>45023</v>
      </c>
      <c r="B2383" s="3">
        <f t="shared" si="113"/>
        <v>2023</v>
      </c>
      <c r="C2383" t="str">
        <f t="shared" si="111"/>
        <v>2022-2023</v>
      </c>
      <c r="D2383" t="s">
        <v>147</v>
      </c>
      <c r="E2383" t="s">
        <v>124</v>
      </c>
      <c r="F2383" t="str">
        <f t="shared" si="112"/>
        <v>New South Wales</v>
      </c>
      <c r="G2383" t="s">
        <v>10</v>
      </c>
      <c r="H2383">
        <v>2015</v>
      </c>
      <c r="I2383" t="s">
        <v>11</v>
      </c>
      <c r="J2383" t="s">
        <v>12</v>
      </c>
      <c r="K2383" t="s">
        <v>155</v>
      </c>
      <c r="L2383" t="s">
        <v>20</v>
      </c>
      <c r="M2383" s="5">
        <v>214.48000000000002</v>
      </c>
    </row>
    <row r="2384" spans="1:13" x14ac:dyDescent="0.2">
      <c r="A2384" s="2">
        <v>45354</v>
      </c>
      <c r="B2384" s="3">
        <f t="shared" si="113"/>
        <v>2024</v>
      </c>
      <c r="C2384" t="str">
        <f t="shared" si="111"/>
        <v>2023-2024</v>
      </c>
      <c r="D2384" t="s">
        <v>148</v>
      </c>
      <c r="E2384" t="s">
        <v>28</v>
      </c>
      <c r="F2384" t="str">
        <f t="shared" si="112"/>
        <v>Northern Territory</v>
      </c>
      <c r="G2384" t="s">
        <v>29</v>
      </c>
      <c r="H2384">
        <v>800</v>
      </c>
      <c r="I2384" t="s">
        <v>11</v>
      </c>
      <c r="J2384" t="s">
        <v>30</v>
      </c>
      <c r="K2384" t="s">
        <v>155</v>
      </c>
      <c r="L2384" t="s">
        <v>20</v>
      </c>
      <c r="M2384" s="5">
        <v>215.45000000000002</v>
      </c>
    </row>
    <row r="2385" spans="1:13" x14ac:dyDescent="0.2">
      <c r="A2385" s="2">
        <v>45640</v>
      </c>
      <c r="B2385" s="3">
        <f t="shared" si="113"/>
        <v>2025</v>
      </c>
      <c r="C2385" t="str">
        <f t="shared" si="111"/>
        <v>2024-2025</v>
      </c>
      <c r="D2385" t="s">
        <v>148</v>
      </c>
      <c r="E2385" t="s">
        <v>87</v>
      </c>
      <c r="F2385" t="str">
        <f t="shared" si="112"/>
        <v>New South Wales</v>
      </c>
      <c r="G2385" t="s">
        <v>10</v>
      </c>
      <c r="H2385">
        <v>2790</v>
      </c>
      <c r="I2385" t="s">
        <v>11</v>
      </c>
      <c r="J2385" t="s">
        <v>25</v>
      </c>
      <c r="K2385" t="s">
        <v>154</v>
      </c>
      <c r="L2385" t="s">
        <v>14</v>
      </c>
      <c r="M2385" s="5">
        <v>215.58</v>
      </c>
    </row>
    <row r="2386" spans="1:13" x14ac:dyDescent="0.2">
      <c r="A2386" s="2">
        <v>45434</v>
      </c>
      <c r="B2386" s="3">
        <f t="shared" si="113"/>
        <v>2024</v>
      </c>
      <c r="C2386" t="str">
        <f t="shared" si="111"/>
        <v>2023-2024</v>
      </c>
      <c r="D2386" t="s">
        <v>147</v>
      </c>
      <c r="E2386" t="s">
        <v>107</v>
      </c>
      <c r="F2386" t="str">
        <f t="shared" si="112"/>
        <v>Queensland</v>
      </c>
      <c r="G2386" t="s">
        <v>35</v>
      </c>
      <c r="H2386">
        <v>4220</v>
      </c>
      <c r="I2386" t="s">
        <v>11</v>
      </c>
      <c r="J2386" t="s">
        <v>104</v>
      </c>
      <c r="K2386" t="s">
        <v>19</v>
      </c>
      <c r="L2386" t="s">
        <v>23</v>
      </c>
      <c r="M2386" s="5">
        <v>215.69</v>
      </c>
    </row>
    <row r="2387" spans="1:13" x14ac:dyDescent="0.2">
      <c r="A2387" s="2">
        <v>45271</v>
      </c>
      <c r="B2387" s="3">
        <f t="shared" si="113"/>
        <v>2024</v>
      </c>
      <c r="C2387" t="str">
        <f t="shared" si="111"/>
        <v>2023-2024</v>
      </c>
      <c r="D2387" t="s">
        <v>148</v>
      </c>
      <c r="E2387" t="s">
        <v>102</v>
      </c>
      <c r="F2387" t="str">
        <f t="shared" si="112"/>
        <v>Queensland</v>
      </c>
      <c r="G2387" t="s">
        <v>35</v>
      </c>
      <c r="H2387">
        <v>4870</v>
      </c>
      <c r="I2387" t="s">
        <v>11</v>
      </c>
      <c r="J2387" t="s">
        <v>36</v>
      </c>
      <c r="K2387" t="s">
        <v>153</v>
      </c>
      <c r="L2387" t="s">
        <v>16</v>
      </c>
      <c r="M2387" s="5">
        <v>215.89</v>
      </c>
    </row>
    <row r="2388" spans="1:13" x14ac:dyDescent="0.2">
      <c r="A2388" s="2">
        <v>45237</v>
      </c>
      <c r="B2388" s="3">
        <f t="shared" si="113"/>
        <v>2024</v>
      </c>
      <c r="C2388" t="str">
        <f t="shared" si="111"/>
        <v>2023-2024</v>
      </c>
      <c r="D2388" t="s">
        <v>147</v>
      </c>
      <c r="E2388" t="s">
        <v>69</v>
      </c>
      <c r="F2388" t="str">
        <f t="shared" si="112"/>
        <v>Tasmania</v>
      </c>
      <c r="G2388" t="s">
        <v>70</v>
      </c>
      <c r="H2388">
        <v>7018</v>
      </c>
      <c r="I2388" t="s">
        <v>11</v>
      </c>
      <c r="J2388" t="s">
        <v>71</v>
      </c>
      <c r="K2388" t="s">
        <v>153</v>
      </c>
      <c r="L2388" t="s">
        <v>16</v>
      </c>
      <c r="M2388" s="5">
        <v>216.70999999999998</v>
      </c>
    </row>
    <row r="2389" spans="1:13" x14ac:dyDescent="0.2">
      <c r="A2389" s="2">
        <v>45544</v>
      </c>
      <c r="B2389" s="3">
        <f t="shared" si="113"/>
        <v>2025</v>
      </c>
      <c r="C2389" t="str">
        <f t="shared" si="111"/>
        <v>2024-2025</v>
      </c>
      <c r="D2389" t="s">
        <v>147</v>
      </c>
      <c r="E2389" t="s">
        <v>72</v>
      </c>
      <c r="F2389" t="str">
        <f t="shared" si="112"/>
        <v>Western Australia</v>
      </c>
      <c r="G2389" t="s">
        <v>48</v>
      </c>
      <c r="H2389">
        <v>6010</v>
      </c>
      <c r="I2389" t="s">
        <v>11</v>
      </c>
      <c r="J2389" t="s">
        <v>49</v>
      </c>
      <c r="K2389" t="s">
        <v>19</v>
      </c>
      <c r="L2389" t="s">
        <v>23</v>
      </c>
      <c r="M2389" s="5">
        <v>217.11</v>
      </c>
    </row>
    <row r="2390" spans="1:13" x14ac:dyDescent="0.2">
      <c r="A2390" s="2">
        <v>45194</v>
      </c>
      <c r="B2390" s="3">
        <f t="shared" si="113"/>
        <v>2024</v>
      </c>
      <c r="C2390" t="str">
        <f t="shared" si="111"/>
        <v>2023-2024</v>
      </c>
      <c r="D2390" t="s">
        <v>148</v>
      </c>
      <c r="E2390" t="s">
        <v>135</v>
      </c>
      <c r="F2390" t="str">
        <f t="shared" si="112"/>
        <v>Victoria</v>
      </c>
      <c r="G2390" t="s">
        <v>45</v>
      </c>
      <c r="H2390">
        <v>3550</v>
      </c>
      <c r="I2390" t="s">
        <v>11</v>
      </c>
      <c r="J2390" t="s">
        <v>60</v>
      </c>
      <c r="K2390" t="s">
        <v>155</v>
      </c>
      <c r="L2390" t="s">
        <v>20</v>
      </c>
      <c r="M2390" s="5">
        <v>217.45000000000002</v>
      </c>
    </row>
    <row r="2391" spans="1:13" x14ac:dyDescent="0.2">
      <c r="A2391" s="2">
        <v>45248</v>
      </c>
      <c r="B2391" s="3">
        <f t="shared" si="113"/>
        <v>2024</v>
      </c>
      <c r="C2391" t="str">
        <f t="shared" si="111"/>
        <v>2023-2024</v>
      </c>
      <c r="D2391" t="s">
        <v>147</v>
      </c>
      <c r="E2391" t="s">
        <v>122</v>
      </c>
      <c r="F2391" t="str">
        <f t="shared" si="112"/>
        <v>New South Wales</v>
      </c>
      <c r="G2391" t="s">
        <v>10</v>
      </c>
      <c r="H2391">
        <v>2650</v>
      </c>
      <c r="I2391" t="s">
        <v>11</v>
      </c>
      <c r="J2391" t="s">
        <v>25</v>
      </c>
      <c r="K2391" t="s">
        <v>154</v>
      </c>
      <c r="L2391" t="s">
        <v>14</v>
      </c>
      <c r="M2391" s="5">
        <v>218.4</v>
      </c>
    </row>
    <row r="2392" spans="1:13" x14ac:dyDescent="0.2">
      <c r="A2392" s="2">
        <v>44995</v>
      </c>
      <c r="B2392" s="3">
        <f t="shared" si="113"/>
        <v>2023</v>
      </c>
      <c r="C2392" t="str">
        <f t="shared" si="111"/>
        <v>2022-2023</v>
      </c>
      <c r="D2392" t="s">
        <v>147</v>
      </c>
      <c r="E2392" t="s">
        <v>79</v>
      </c>
      <c r="F2392" t="str">
        <f t="shared" si="112"/>
        <v>Australian Capital Territory</v>
      </c>
      <c r="G2392" t="s">
        <v>80</v>
      </c>
      <c r="H2392">
        <v>2617</v>
      </c>
      <c r="I2392" t="s">
        <v>11</v>
      </c>
      <c r="J2392" t="s">
        <v>58</v>
      </c>
      <c r="K2392" t="s">
        <v>151</v>
      </c>
      <c r="L2392" t="s">
        <v>21</v>
      </c>
      <c r="M2392" s="5">
        <v>218.43</v>
      </c>
    </row>
    <row r="2393" spans="1:13" x14ac:dyDescent="0.2">
      <c r="A2393" s="2">
        <v>45191</v>
      </c>
      <c r="B2393" s="3">
        <f t="shared" si="113"/>
        <v>2024</v>
      </c>
      <c r="C2393" t="str">
        <f t="shared" si="111"/>
        <v>2023-2024</v>
      </c>
      <c r="D2393" t="s">
        <v>147</v>
      </c>
      <c r="E2393" t="s">
        <v>102</v>
      </c>
      <c r="F2393" t="str">
        <f t="shared" si="112"/>
        <v>Queensland</v>
      </c>
      <c r="G2393" t="s">
        <v>35</v>
      </c>
      <c r="H2393">
        <v>4870</v>
      </c>
      <c r="I2393" t="s">
        <v>11</v>
      </c>
      <c r="J2393" t="s">
        <v>36</v>
      </c>
      <c r="K2393" t="s">
        <v>19</v>
      </c>
      <c r="L2393" t="s">
        <v>23</v>
      </c>
      <c r="M2393" s="5">
        <v>218.6</v>
      </c>
    </row>
    <row r="2394" spans="1:13" x14ac:dyDescent="0.2">
      <c r="A2394" s="2">
        <v>45001</v>
      </c>
      <c r="B2394" s="3">
        <f t="shared" si="113"/>
        <v>2023</v>
      </c>
      <c r="C2394" t="str">
        <f t="shared" si="111"/>
        <v>2022-2023</v>
      </c>
      <c r="D2394" t="s">
        <v>148</v>
      </c>
      <c r="E2394" t="s">
        <v>131</v>
      </c>
      <c r="F2394" t="str">
        <f t="shared" si="112"/>
        <v>Western Australia</v>
      </c>
      <c r="G2394" t="s">
        <v>48</v>
      </c>
      <c r="H2394">
        <v>6530</v>
      </c>
      <c r="I2394" t="s">
        <v>11</v>
      </c>
      <c r="J2394" t="s">
        <v>77</v>
      </c>
      <c r="K2394" t="s">
        <v>156</v>
      </c>
      <c r="L2394" t="s">
        <v>17</v>
      </c>
      <c r="M2394" s="5">
        <v>218.63</v>
      </c>
    </row>
    <row r="2395" spans="1:13" x14ac:dyDescent="0.2">
      <c r="A2395" s="2">
        <v>45517</v>
      </c>
      <c r="B2395" s="3">
        <f t="shared" si="113"/>
        <v>2025</v>
      </c>
      <c r="C2395" t="str">
        <f t="shared" si="111"/>
        <v>2024-2025</v>
      </c>
      <c r="D2395" t="s">
        <v>147</v>
      </c>
      <c r="E2395" t="s">
        <v>47</v>
      </c>
      <c r="F2395" t="str">
        <f t="shared" si="112"/>
        <v>Western Australia</v>
      </c>
      <c r="G2395" t="s">
        <v>48</v>
      </c>
      <c r="H2395">
        <v>6030</v>
      </c>
      <c r="I2395" t="s">
        <v>11</v>
      </c>
      <c r="J2395" t="s">
        <v>49</v>
      </c>
      <c r="K2395" t="s">
        <v>154</v>
      </c>
      <c r="L2395" t="s">
        <v>14</v>
      </c>
      <c r="M2395" s="5">
        <v>218.78</v>
      </c>
    </row>
    <row r="2396" spans="1:13" x14ac:dyDescent="0.2">
      <c r="A2396" s="2">
        <v>45492</v>
      </c>
      <c r="B2396" s="3">
        <f t="shared" si="113"/>
        <v>2025</v>
      </c>
      <c r="C2396" t="str">
        <f t="shared" si="111"/>
        <v>2024-2025</v>
      </c>
      <c r="D2396" t="s">
        <v>148</v>
      </c>
      <c r="E2396" t="s">
        <v>106</v>
      </c>
      <c r="F2396" t="str">
        <f t="shared" si="112"/>
        <v>Victoria</v>
      </c>
      <c r="G2396" t="s">
        <v>45</v>
      </c>
      <c r="H2396">
        <v>3915</v>
      </c>
      <c r="I2396" t="s">
        <v>11</v>
      </c>
      <c r="J2396" t="s">
        <v>55</v>
      </c>
      <c r="K2396" t="s">
        <v>156</v>
      </c>
      <c r="L2396" t="s">
        <v>17</v>
      </c>
      <c r="M2396" s="5">
        <v>220.18</v>
      </c>
    </row>
    <row r="2397" spans="1:13" x14ac:dyDescent="0.2">
      <c r="A2397" s="2">
        <v>45401</v>
      </c>
      <c r="B2397" s="3">
        <f t="shared" si="113"/>
        <v>2024</v>
      </c>
      <c r="C2397" t="str">
        <f t="shared" si="111"/>
        <v>2023-2024</v>
      </c>
      <c r="D2397" t="s">
        <v>147</v>
      </c>
      <c r="E2397" t="s">
        <v>131</v>
      </c>
      <c r="F2397" t="str">
        <f t="shared" si="112"/>
        <v>Western Australia</v>
      </c>
      <c r="G2397" t="s">
        <v>48</v>
      </c>
      <c r="H2397">
        <v>6530</v>
      </c>
      <c r="I2397" t="s">
        <v>11</v>
      </c>
      <c r="J2397" t="s">
        <v>77</v>
      </c>
      <c r="K2397" t="s">
        <v>149</v>
      </c>
      <c r="L2397" t="s">
        <v>15</v>
      </c>
      <c r="M2397" s="5">
        <v>220.2</v>
      </c>
    </row>
    <row r="2398" spans="1:13" x14ac:dyDescent="0.2">
      <c r="A2398" s="2">
        <v>45160</v>
      </c>
      <c r="B2398" s="3">
        <f t="shared" si="113"/>
        <v>2024</v>
      </c>
      <c r="C2398" t="str">
        <f t="shared" si="111"/>
        <v>2023-2024</v>
      </c>
      <c r="D2398" t="s">
        <v>147</v>
      </c>
      <c r="E2398" t="s">
        <v>54</v>
      </c>
      <c r="F2398" t="str">
        <f t="shared" si="112"/>
        <v>Victoria</v>
      </c>
      <c r="G2398" t="s">
        <v>45</v>
      </c>
      <c r="H2398">
        <v>3977</v>
      </c>
      <c r="I2398" t="s">
        <v>11</v>
      </c>
      <c r="J2398" t="s">
        <v>55</v>
      </c>
      <c r="K2398" t="s">
        <v>154</v>
      </c>
      <c r="L2398" t="s">
        <v>14</v>
      </c>
      <c r="M2398" s="5">
        <v>220.78</v>
      </c>
    </row>
    <row r="2399" spans="1:13" x14ac:dyDescent="0.2">
      <c r="A2399" s="2">
        <v>44944</v>
      </c>
      <c r="B2399" s="3">
        <f t="shared" si="113"/>
        <v>2023</v>
      </c>
      <c r="C2399" t="str">
        <f t="shared" si="111"/>
        <v>2022-2023</v>
      </c>
      <c r="D2399" t="s">
        <v>147</v>
      </c>
      <c r="E2399" t="s">
        <v>116</v>
      </c>
      <c r="F2399" t="str">
        <f t="shared" si="112"/>
        <v>Western Australia</v>
      </c>
      <c r="G2399" t="s">
        <v>48</v>
      </c>
      <c r="H2399">
        <v>6725</v>
      </c>
      <c r="I2399" t="s">
        <v>11</v>
      </c>
      <c r="J2399" t="s">
        <v>77</v>
      </c>
      <c r="K2399" t="s">
        <v>150</v>
      </c>
      <c r="L2399" t="s">
        <v>18</v>
      </c>
      <c r="M2399" s="5">
        <v>220.83</v>
      </c>
    </row>
    <row r="2400" spans="1:13" x14ac:dyDescent="0.2">
      <c r="A2400" s="2">
        <v>45449</v>
      </c>
      <c r="B2400" s="3">
        <f t="shared" si="113"/>
        <v>2024</v>
      </c>
      <c r="C2400" t="str">
        <f t="shared" si="111"/>
        <v>2023-2024</v>
      </c>
      <c r="D2400" t="s">
        <v>148</v>
      </c>
      <c r="E2400" t="s">
        <v>135</v>
      </c>
      <c r="F2400" t="str">
        <f t="shared" si="112"/>
        <v>Victoria</v>
      </c>
      <c r="G2400" t="s">
        <v>45</v>
      </c>
      <c r="H2400">
        <v>3550</v>
      </c>
      <c r="I2400" t="s">
        <v>11</v>
      </c>
      <c r="J2400" t="s">
        <v>60</v>
      </c>
      <c r="K2400" t="s">
        <v>157</v>
      </c>
      <c r="L2400" t="s">
        <v>22</v>
      </c>
      <c r="M2400" s="5">
        <v>220.85</v>
      </c>
    </row>
    <row r="2401" spans="1:13" x14ac:dyDescent="0.2">
      <c r="A2401" s="2">
        <v>44929</v>
      </c>
      <c r="B2401" s="3">
        <f t="shared" si="113"/>
        <v>2023</v>
      </c>
      <c r="C2401" t="str">
        <f t="shared" si="111"/>
        <v>2022-2023</v>
      </c>
      <c r="D2401" t="s">
        <v>148</v>
      </c>
      <c r="E2401" t="s">
        <v>111</v>
      </c>
      <c r="F2401" t="str">
        <f t="shared" si="112"/>
        <v>New South Wales</v>
      </c>
      <c r="G2401" t="s">
        <v>10</v>
      </c>
      <c r="H2401">
        <v>2120</v>
      </c>
      <c r="I2401" t="s">
        <v>11</v>
      </c>
      <c r="J2401" t="s">
        <v>27</v>
      </c>
      <c r="K2401" t="s">
        <v>150</v>
      </c>
      <c r="L2401" t="s">
        <v>18</v>
      </c>
      <c r="M2401" s="5">
        <v>221.82999999999998</v>
      </c>
    </row>
    <row r="2402" spans="1:13" x14ac:dyDescent="0.2">
      <c r="A2402" s="2">
        <v>45462</v>
      </c>
      <c r="B2402" s="3">
        <f t="shared" si="113"/>
        <v>2024</v>
      </c>
      <c r="C2402" t="str">
        <f t="shared" si="111"/>
        <v>2023-2024</v>
      </c>
      <c r="D2402" t="s">
        <v>147</v>
      </c>
      <c r="E2402" t="s">
        <v>127</v>
      </c>
      <c r="F2402" t="str">
        <f t="shared" si="112"/>
        <v>New South Wales</v>
      </c>
      <c r="G2402" t="s">
        <v>10</v>
      </c>
      <c r="H2402">
        <v>2131</v>
      </c>
      <c r="I2402" t="s">
        <v>11</v>
      </c>
      <c r="J2402" t="s">
        <v>27</v>
      </c>
      <c r="K2402" t="s">
        <v>151</v>
      </c>
      <c r="L2402" t="s">
        <v>21</v>
      </c>
      <c r="M2402" s="5">
        <v>221.93</v>
      </c>
    </row>
    <row r="2403" spans="1:13" x14ac:dyDescent="0.2">
      <c r="A2403" s="2">
        <v>45654</v>
      </c>
      <c r="B2403" s="3">
        <f t="shared" si="113"/>
        <v>2025</v>
      </c>
      <c r="C2403" t="str">
        <f t="shared" si="111"/>
        <v>2024-2025</v>
      </c>
      <c r="D2403" t="s">
        <v>147</v>
      </c>
      <c r="E2403" t="s">
        <v>28</v>
      </c>
      <c r="F2403" t="str">
        <f t="shared" si="112"/>
        <v>Northern Territory</v>
      </c>
      <c r="G2403" t="s">
        <v>29</v>
      </c>
      <c r="H2403">
        <v>800</v>
      </c>
      <c r="I2403" t="s">
        <v>11</v>
      </c>
      <c r="J2403" t="s">
        <v>30</v>
      </c>
      <c r="K2403" t="s">
        <v>156</v>
      </c>
      <c r="L2403" t="s">
        <v>17</v>
      </c>
      <c r="M2403" s="5">
        <v>222.81</v>
      </c>
    </row>
    <row r="2404" spans="1:13" x14ac:dyDescent="0.2">
      <c r="A2404" s="2">
        <v>45446</v>
      </c>
      <c r="B2404" s="3">
        <f t="shared" si="113"/>
        <v>2024</v>
      </c>
      <c r="C2404" t="str">
        <f t="shared" si="111"/>
        <v>2023-2024</v>
      </c>
      <c r="D2404" t="s">
        <v>147</v>
      </c>
      <c r="E2404" t="s">
        <v>140</v>
      </c>
      <c r="F2404" t="str">
        <f t="shared" si="112"/>
        <v>Tasmania</v>
      </c>
      <c r="G2404" t="s">
        <v>70</v>
      </c>
      <c r="H2404">
        <v>7320</v>
      </c>
      <c r="I2404" t="s">
        <v>11</v>
      </c>
      <c r="J2404" t="s">
        <v>71</v>
      </c>
      <c r="K2404" t="s">
        <v>150</v>
      </c>
      <c r="L2404" t="s">
        <v>18</v>
      </c>
      <c r="M2404" s="5">
        <v>223.23</v>
      </c>
    </row>
    <row r="2405" spans="1:13" x14ac:dyDescent="0.2">
      <c r="A2405" s="2">
        <v>45533</v>
      </c>
      <c r="B2405" s="3">
        <f t="shared" si="113"/>
        <v>2025</v>
      </c>
      <c r="C2405" t="str">
        <f t="shared" si="111"/>
        <v>2024-2025</v>
      </c>
      <c r="D2405" t="s">
        <v>148</v>
      </c>
      <c r="E2405" t="s">
        <v>81</v>
      </c>
      <c r="F2405" t="str">
        <f t="shared" si="112"/>
        <v>New South Wales</v>
      </c>
      <c r="G2405" t="s">
        <v>10</v>
      </c>
      <c r="H2405">
        <v>2485</v>
      </c>
      <c r="I2405" t="s">
        <v>11</v>
      </c>
      <c r="J2405" t="s">
        <v>68</v>
      </c>
      <c r="K2405" t="s">
        <v>150</v>
      </c>
      <c r="L2405" t="s">
        <v>18</v>
      </c>
      <c r="M2405" s="5">
        <v>223.31</v>
      </c>
    </row>
    <row r="2406" spans="1:13" x14ac:dyDescent="0.2">
      <c r="A2406" s="2">
        <v>45476</v>
      </c>
      <c r="B2406" s="3">
        <f t="shared" si="113"/>
        <v>2025</v>
      </c>
      <c r="C2406" t="str">
        <f t="shared" si="111"/>
        <v>2024-2025</v>
      </c>
      <c r="D2406" t="s">
        <v>147</v>
      </c>
      <c r="E2406" t="s">
        <v>65</v>
      </c>
      <c r="F2406" t="str">
        <f t="shared" si="112"/>
        <v>New South Wales</v>
      </c>
      <c r="G2406" t="s">
        <v>10</v>
      </c>
      <c r="H2406">
        <v>2541</v>
      </c>
      <c r="I2406" t="s">
        <v>11</v>
      </c>
      <c r="J2406" t="s">
        <v>58</v>
      </c>
      <c r="K2406" t="s">
        <v>19</v>
      </c>
      <c r="L2406" t="s">
        <v>23</v>
      </c>
      <c r="M2406" s="5">
        <v>223.63</v>
      </c>
    </row>
    <row r="2407" spans="1:13" x14ac:dyDescent="0.2">
      <c r="A2407" s="2">
        <v>45412</v>
      </c>
      <c r="B2407" s="3">
        <f t="shared" si="113"/>
        <v>2024</v>
      </c>
      <c r="C2407" t="str">
        <f t="shared" si="111"/>
        <v>2023-2024</v>
      </c>
      <c r="D2407" t="s">
        <v>148</v>
      </c>
      <c r="E2407" t="s">
        <v>112</v>
      </c>
      <c r="F2407" t="str">
        <f t="shared" si="112"/>
        <v>Victoria</v>
      </c>
      <c r="G2407" t="s">
        <v>45</v>
      </c>
      <c r="H2407">
        <v>3076</v>
      </c>
      <c r="I2407" t="s">
        <v>11</v>
      </c>
      <c r="J2407" t="s">
        <v>46</v>
      </c>
      <c r="K2407" t="s">
        <v>155</v>
      </c>
      <c r="L2407" t="s">
        <v>20</v>
      </c>
      <c r="M2407" s="5">
        <v>223.71</v>
      </c>
    </row>
    <row r="2408" spans="1:13" x14ac:dyDescent="0.2">
      <c r="A2408" s="2">
        <v>45375</v>
      </c>
      <c r="B2408" s="3">
        <f t="shared" si="113"/>
        <v>2024</v>
      </c>
      <c r="C2408" t="str">
        <f t="shared" si="111"/>
        <v>2023-2024</v>
      </c>
      <c r="D2408" t="s">
        <v>148</v>
      </c>
      <c r="E2408" t="s">
        <v>88</v>
      </c>
      <c r="F2408" t="str">
        <f t="shared" si="112"/>
        <v>South Australia</v>
      </c>
      <c r="G2408" t="s">
        <v>32</v>
      </c>
      <c r="H2408">
        <v>5011</v>
      </c>
      <c r="I2408" t="s">
        <v>11</v>
      </c>
      <c r="J2408" t="s">
        <v>33</v>
      </c>
      <c r="K2408" t="s">
        <v>153</v>
      </c>
      <c r="L2408" t="s">
        <v>16</v>
      </c>
      <c r="M2408" s="5">
        <v>223.72</v>
      </c>
    </row>
    <row r="2409" spans="1:13" x14ac:dyDescent="0.2">
      <c r="A2409" s="2">
        <v>45166</v>
      </c>
      <c r="B2409" s="3">
        <f t="shared" si="113"/>
        <v>2024</v>
      </c>
      <c r="C2409" t="str">
        <f t="shared" si="111"/>
        <v>2023-2024</v>
      </c>
      <c r="D2409" t="s">
        <v>148</v>
      </c>
      <c r="E2409" t="s">
        <v>74</v>
      </c>
      <c r="F2409" t="str">
        <f t="shared" si="112"/>
        <v>South Australia</v>
      </c>
      <c r="G2409" t="s">
        <v>32</v>
      </c>
      <c r="H2409">
        <v>5043</v>
      </c>
      <c r="I2409" t="s">
        <v>11</v>
      </c>
      <c r="J2409" t="s">
        <v>33</v>
      </c>
      <c r="K2409" t="s">
        <v>150</v>
      </c>
      <c r="L2409" t="s">
        <v>18</v>
      </c>
      <c r="M2409" s="5">
        <v>224.14</v>
      </c>
    </row>
    <row r="2410" spans="1:13" x14ac:dyDescent="0.2">
      <c r="A2410" s="2">
        <v>45117</v>
      </c>
      <c r="B2410" s="3">
        <f t="shared" si="113"/>
        <v>2024</v>
      </c>
      <c r="C2410" t="str">
        <f t="shared" si="111"/>
        <v>2023-2024</v>
      </c>
      <c r="D2410" t="s">
        <v>147</v>
      </c>
      <c r="E2410" t="s">
        <v>72</v>
      </c>
      <c r="F2410" t="str">
        <f t="shared" si="112"/>
        <v>Western Australia</v>
      </c>
      <c r="G2410" t="s">
        <v>48</v>
      </c>
      <c r="H2410">
        <v>6010</v>
      </c>
      <c r="I2410" t="s">
        <v>11</v>
      </c>
      <c r="J2410" t="s">
        <v>49</v>
      </c>
      <c r="K2410" t="s">
        <v>153</v>
      </c>
      <c r="L2410" t="s">
        <v>16</v>
      </c>
      <c r="M2410" s="5">
        <v>224.54</v>
      </c>
    </row>
    <row r="2411" spans="1:13" x14ac:dyDescent="0.2">
      <c r="A2411" s="2">
        <v>45358</v>
      </c>
      <c r="B2411" s="3">
        <f t="shared" si="113"/>
        <v>2024</v>
      </c>
      <c r="C2411" t="str">
        <f t="shared" si="111"/>
        <v>2023-2024</v>
      </c>
      <c r="D2411" t="s">
        <v>147</v>
      </c>
      <c r="E2411" t="s">
        <v>140</v>
      </c>
      <c r="F2411" t="str">
        <f t="shared" si="112"/>
        <v>Tasmania</v>
      </c>
      <c r="G2411" t="s">
        <v>70</v>
      </c>
      <c r="H2411">
        <v>7320</v>
      </c>
      <c r="I2411" t="s">
        <v>11</v>
      </c>
      <c r="J2411" t="s">
        <v>71</v>
      </c>
      <c r="K2411" t="s">
        <v>149</v>
      </c>
      <c r="L2411" t="s">
        <v>15</v>
      </c>
      <c r="M2411" s="5">
        <v>224.79999999999998</v>
      </c>
    </row>
    <row r="2412" spans="1:13" x14ac:dyDescent="0.2">
      <c r="A2412" s="2">
        <v>45595</v>
      </c>
      <c r="B2412" s="3">
        <f t="shared" si="113"/>
        <v>2025</v>
      </c>
      <c r="C2412" t="str">
        <f t="shared" si="111"/>
        <v>2024-2025</v>
      </c>
      <c r="D2412" t="s">
        <v>148</v>
      </c>
      <c r="E2412" t="s">
        <v>143</v>
      </c>
      <c r="F2412" t="str">
        <f t="shared" si="112"/>
        <v>New South Wales</v>
      </c>
      <c r="G2412" t="s">
        <v>10</v>
      </c>
      <c r="H2412">
        <v>2154</v>
      </c>
      <c r="I2412" t="s">
        <v>11</v>
      </c>
      <c r="J2412" t="s">
        <v>27</v>
      </c>
      <c r="K2412" t="s">
        <v>153</v>
      </c>
      <c r="L2412" t="s">
        <v>16</v>
      </c>
      <c r="M2412" s="5">
        <v>224.8</v>
      </c>
    </row>
    <row r="2413" spans="1:13" x14ac:dyDescent="0.2">
      <c r="A2413" s="2">
        <v>45300</v>
      </c>
      <c r="B2413" s="3">
        <f t="shared" si="113"/>
        <v>2024</v>
      </c>
      <c r="C2413" t="str">
        <f t="shared" si="111"/>
        <v>2023-2024</v>
      </c>
      <c r="D2413" t="s">
        <v>148</v>
      </c>
      <c r="E2413" t="s">
        <v>129</v>
      </c>
      <c r="F2413" t="str">
        <f t="shared" si="112"/>
        <v>Tasmania</v>
      </c>
      <c r="G2413" t="s">
        <v>70</v>
      </c>
      <c r="H2413">
        <v>7010</v>
      </c>
      <c r="I2413" t="s">
        <v>11</v>
      </c>
      <c r="J2413" t="s">
        <v>71</v>
      </c>
      <c r="K2413" t="s">
        <v>151</v>
      </c>
      <c r="L2413" t="s">
        <v>21</v>
      </c>
      <c r="M2413" s="5">
        <v>224.85</v>
      </c>
    </row>
    <row r="2414" spans="1:13" x14ac:dyDescent="0.2">
      <c r="A2414" s="2">
        <v>45470</v>
      </c>
      <c r="B2414" s="3">
        <f t="shared" si="113"/>
        <v>2024</v>
      </c>
      <c r="C2414" t="str">
        <f t="shared" si="111"/>
        <v>2023-2024</v>
      </c>
      <c r="D2414" t="s">
        <v>148</v>
      </c>
      <c r="E2414" t="s">
        <v>134</v>
      </c>
      <c r="F2414" t="str">
        <f t="shared" si="112"/>
        <v>Queensland</v>
      </c>
      <c r="G2414" t="s">
        <v>35</v>
      </c>
      <c r="H2414">
        <v>4825</v>
      </c>
      <c r="I2414" t="s">
        <v>11</v>
      </c>
      <c r="J2414" t="s">
        <v>36</v>
      </c>
      <c r="K2414" t="s">
        <v>150</v>
      </c>
      <c r="L2414" t="s">
        <v>18</v>
      </c>
      <c r="M2414" s="5">
        <v>224.89</v>
      </c>
    </row>
    <row r="2415" spans="1:13" x14ac:dyDescent="0.2">
      <c r="A2415" s="2">
        <v>45616</v>
      </c>
      <c r="B2415" s="3">
        <f t="shared" si="113"/>
        <v>2025</v>
      </c>
      <c r="C2415" t="str">
        <f t="shared" si="111"/>
        <v>2024-2025</v>
      </c>
      <c r="D2415" t="s">
        <v>148</v>
      </c>
      <c r="E2415" t="s">
        <v>131</v>
      </c>
      <c r="F2415" t="str">
        <f t="shared" si="112"/>
        <v>Western Australia</v>
      </c>
      <c r="G2415" t="s">
        <v>48</v>
      </c>
      <c r="H2415">
        <v>6530</v>
      </c>
      <c r="I2415" t="s">
        <v>11</v>
      </c>
      <c r="J2415" t="s">
        <v>77</v>
      </c>
      <c r="K2415" t="s">
        <v>19</v>
      </c>
      <c r="L2415" t="s">
        <v>23</v>
      </c>
      <c r="M2415" s="5">
        <v>224.95</v>
      </c>
    </row>
    <row r="2416" spans="1:13" x14ac:dyDescent="0.2">
      <c r="A2416" s="2">
        <v>45352</v>
      </c>
      <c r="B2416" s="3">
        <f t="shared" si="113"/>
        <v>2024</v>
      </c>
      <c r="C2416" t="str">
        <f t="shared" si="111"/>
        <v>2023-2024</v>
      </c>
      <c r="D2416" t="s">
        <v>147</v>
      </c>
      <c r="E2416" t="s">
        <v>65</v>
      </c>
      <c r="F2416" t="str">
        <f t="shared" si="112"/>
        <v>New South Wales</v>
      </c>
      <c r="G2416" t="s">
        <v>10</v>
      </c>
      <c r="H2416">
        <v>2541</v>
      </c>
      <c r="I2416" t="s">
        <v>11</v>
      </c>
      <c r="J2416" t="s">
        <v>58</v>
      </c>
      <c r="K2416" t="s">
        <v>152</v>
      </c>
      <c r="L2416" t="s">
        <v>13</v>
      </c>
      <c r="M2416" s="5">
        <v>225.73</v>
      </c>
    </row>
    <row r="2417" spans="1:13" x14ac:dyDescent="0.2">
      <c r="A2417" s="2">
        <v>45611</v>
      </c>
      <c r="B2417" s="3">
        <f t="shared" si="113"/>
        <v>2025</v>
      </c>
      <c r="C2417" t="str">
        <f t="shared" si="111"/>
        <v>2024-2025</v>
      </c>
      <c r="D2417" t="s">
        <v>147</v>
      </c>
      <c r="E2417" t="s">
        <v>99</v>
      </c>
      <c r="F2417" t="str">
        <f t="shared" si="112"/>
        <v>Victoria</v>
      </c>
      <c r="G2417" t="s">
        <v>45</v>
      </c>
      <c r="H2417">
        <v>3148</v>
      </c>
      <c r="I2417" t="s">
        <v>11</v>
      </c>
      <c r="J2417" t="s">
        <v>63</v>
      </c>
      <c r="K2417" t="s">
        <v>155</v>
      </c>
      <c r="L2417" t="s">
        <v>20</v>
      </c>
      <c r="M2417" s="5">
        <v>226.2</v>
      </c>
    </row>
    <row r="2418" spans="1:13" x14ac:dyDescent="0.2">
      <c r="A2418" s="2">
        <v>45112</v>
      </c>
      <c r="B2418" s="3">
        <f t="shared" si="113"/>
        <v>2024</v>
      </c>
      <c r="C2418" t="str">
        <f t="shared" si="111"/>
        <v>2023-2024</v>
      </c>
      <c r="D2418" t="s">
        <v>147</v>
      </c>
      <c r="E2418" t="s">
        <v>37</v>
      </c>
      <c r="F2418" t="str">
        <f t="shared" si="112"/>
        <v>South Australia</v>
      </c>
      <c r="G2418" t="s">
        <v>32</v>
      </c>
      <c r="H2418">
        <v>5607</v>
      </c>
      <c r="I2418" t="s">
        <v>11</v>
      </c>
      <c r="J2418" t="s">
        <v>38</v>
      </c>
      <c r="K2418" t="s">
        <v>152</v>
      </c>
      <c r="L2418" t="s">
        <v>13</v>
      </c>
      <c r="M2418" s="5">
        <v>226.42</v>
      </c>
    </row>
    <row r="2419" spans="1:13" x14ac:dyDescent="0.2">
      <c r="A2419" s="2">
        <v>45241</v>
      </c>
      <c r="B2419" s="3">
        <f t="shared" si="113"/>
        <v>2024</v>
      </c>
      <c r="C2419" t="str">
        <f t="shared" si="111"/>
        <v>2023-2024</v>
      </c>
      <c r="D2419" t="s">
        <v>148</v>
      </c>
      <c r="E2419" t="s">
        <v>110</v>
      </c>
      <c r="F2419" t="str">
        <f t="shared" si="112"/>
        <v>Queensland</v>
      </c>
      <c r="G2419" t="s">
        <v>35</v>
      </c>
      <c r="H2419">
        <v>4680</v>
      </c>
      <c r="I2419" t="s">
        <v>11</v>
      </c>
      <c r="J2419" t="s">
        <v>51</v>
      </c>
      <c r="K2419" t="s">
        <v>156</v>
      </c>
      <c r="L2419" t="s">
        <v>17</v>
      </c>
      <c r="M2419" s="5">
        <v>226.63</v>
      </c>
    </row>
    <row r="2420" spans="1:13" x14ac:dyDescent="0.2">
      <c r="A2420" s="2">
        <v>45300</v>
      </c>
      <c r="B2420" s="3">
        <f t="shared" si="113"/>
        <v>2024</v>
      </c>
      <c r="C2420" t="str">
        <f t="shared" si="111"/>
        <v>2023-2024</v>
      </c>
      <c r="D2420" t="s">
        <v>147</v>
      </c>
      <c r="E2420" t="s">
        <v>98</v>
      </c>
      <c r="F2420" t="str">
        <f t="shared" si="112"/>
        <v>Victoria</v>
      </c>
      <c r="G2420" t="s">
        <v>45</v>
      </c>
      <c r="H2420">
        <v>3429</v>
      </c>
      <c r="I2420" t="s">
        <v>11</v>
      </c>
      <c r="J2420" t="s">
        <v>60</v>
      </c>
      <c r="K2420" t="s">
        <v>150</v>
      </c>
      <c r="L2420" t="s">
        <v>18</v>
      </c>
      <c r="M2420" s="5">
        <v>226.67000000000002</v>
      </c>
    </row>
    <row r="2421" spans="1:13" x14ac:dyDescent="0.2">
      <c r="A2421" s="2">
        <v>45272</v>
      </c>
      <c r="B2421" s="3">
        <f t="shared" si="113"/>
        <v>2024</v>
      </c>
      <c r="C2421" t="str">
        <f t="shared" si="111"/>
        <v>2023-2024</v>
      </c>
      <c r="D2421" t="s">
        <v>148</v>
      </c>
      <c r="E2421" t="s">
        <v>117</v>
      </c>
      <c r="F2421" t="str">
        <f t="shared" si="112"/>
        <v>Queensland</v>
      </c>
      <c r="G2421" t="s">
        <v>35</v>
      </c>
      <c r="H2421">
        <v>4119</v>
      </c>
      <c r="I2421" t="s">
        <v>11</v>
      </c>
      <c r="J2421" t="s">
        <v>43</v>
      </c>
      <c r="K2421" t="s">
        <v>19</v>
      </c>
      <c r="L2421" t="s">
        <v>23</v>
      </c>
      <c r="M2421" s="5">
        <v>228.73</v>
      </c>
    </row>
    <row r="2422" spans="1:13" x14ac:dyDescent="0.2">
      <c r="A2422" s="2">
        <v>45474</v>
      </c>
      <c r="B2422" s="3">
        <f t="shared" si="113"/>
        <v>2025</v>
      </c>
      <c r="C2422" t="str">
        <f t="shared" si="111"/>
        <v>2024-2025</v>
      </c>
      <c r="D2422" t="s">
        <v>147</v>
      </c>
      <c r="E2422" t="s">
        <v>37</v>
      </c>
      <c r="F2422" t="str">
        <f t="shared" si="112"/>
        <v>South Australia</v>
      </c>
      <c r="G2422" t="s">
        <v>32</v>
      </c>
      <c r="H2422">
        <v>5607</v>
      </c>
      <c r="I2422" t="s">
        <v>11</v>
      </c>
      <c r="J2422" t="s">
        <v>38</v>
      </c>
      <c r="K2422" t="s">
        <v>150</v>
      </c>
      <c r="L2422" t="s">
        <v>18</v>
      </c>
      <c r="M2422" s="5">
        <v>228.76999999999998</v>
      </c>
    </row>
    <row r="2423" spans="1:13" x14ac:dyDescent="0.2">
      <c r="A2423" s="2">
        <v>45297</v>
      </c>
      <c r="B2423" s="3">
        <f t="shared" si="113"/>
        <v>2024</v>
      </c>
      <c r="C2423" t="str">
        <f t="shared" si="111"/>
        <v>2023-2024</v>
      </c>
      <c r="D2423" t="s">
        <v>147</v>
      </c>
      <c r="E2423" t="s">
        <v>31</v>
      </c>
      <c r="F2423" t="str">
        <f t="shared" si="112"/>
        <v>South Australia</v>
      </c>
      <c r="G2423" t="s">
        <v>32</v>
      </c>
      <c r="H2423">
        <v>5168</v>
      </c>
      <c r="I2423" t="s">
        <v>11</v>
      </c>
      <c r="J2423" t="s">
        <v>33</v>
      </c>
      <c r="K2423" t="s">
        <v>155</v>
      </c>
      <c r="L2423" t="s">
        <v>20</v>
      </c>
      <c r="M2423" s="5">
        <v>228.95</v>
      </c>
    </row>
    <row r="2424" spans="1:13" x14ac:dyDescent="0.2">
      <c r="A2424" s="2">
        <v>45494</v>
      </c>
      <c r="B2424" s="3">
        <f t="shared" si="113"/>
        <v>2025</v>
      </c>
      <c r="C2424" t="str">
        <f t="shared" si="111"/>
        <v>2024-2025</v>
      </c>
      <c r="D2424" t="s">
        <v>147</v>
      </c>
      <c r="E2424" t="s">
        <v>108</v>
      </c>
      <c r="F2424" t="str">
        <f t="shared" si="112"/>
        <v>Victoria</v>
      </c>
      <c r="G2424" t="s">
        <v>45</v>
      </c>
      <c r="H2424">
        <v>3018</v>
      </c>
      <c r="I2424" t="s">
        <v>11</v>
      </c>
      <c r="J2424" t="s">
        <v>46</v>
      </c>
      <c r="K2424" t="s">
        <v>157</v>
      </c>
      <c r="L2424" t="s">
        <v>22</v>
      </c>
      <c r="M2424" s="5">
        <v>229.38</v>
      </c>
    </row>
    <row r="2425" spans="1:13" x14ac:dyDescent="0.2">
      <c r="A2425" s="2">
        <v>45476</v>
      </c>
      <c r="B2425" s="3">
        <f t="shared" si="113"/>
        <v>2025</v>
      </c>
      <c r="C2425" t="str">
        <f t="shared" si="111"/>
        <v>2024-2025</v>
      </c>
      <c r="D2425" t="s">
        <v>147</v>
      </c>
      <c r="E2425" t="s">
        <v>130</v>
      </c>
      <c r="F2425" t="str">
        <f t="shared" si="112"/>
        <v>South Australia</v>
      </c>
      <c r="G2425" t="s">
        <v>32</v>
      </c>
      <c r="H2425">
        <v>5290</v>
      </c>
      <c r="I2425" t="s">
        <v>11</v>
      </c>
      <c r="J2425" t="s">
        <v>38</v>
      </c>
      <c r="K2425" t="s">
        <v>152</v>
      </c>
      <c r="L2425" t="s">
        <v>13</v>
      </c>
      <c r="M2425" s="5">
        <v>229.4</v>
      </c>
    </row>
    <row r="2426" spans="1:13" x14ac:dyDescent="0.2">
      <c r="A2426" s="2">
        <v>45623</v>
      </c>
      <c r="B2426" s="3">
        <f t="shared" si="113"/>
        <v>2025</v>
      </c>
      <c r="C2426" t="str">
        <f t="shared" si="111"/>
        <v>2024-2025</v>
      </c>
      <c r="D2426" t="s">
        <v>147</v>
      </c>
      <c r="E2426" t="s">
        <v>128</v>
      </c>
      <c r="F2426" t="str">
        <f t="shared" si="112"/>
        <v>Western Australia</v>
      </c>
      <c r="G2426" t="s">
        <v>48</v>
      </c>
      <c r="H2426">
        <v>6027</v>
      </c>
      <c r="I2426" t="s">
        <v>11</v>
      </c>
      <c r="J2426" t="s">
        <v>49</v>
      </c>
      <c r="K2426" t="s">
        <v>155</v>
      </c>
      <c r="L2426" t="s">
        <v>20</v>
      </c>
      <c r="M2426" s="5">
        <v>229.40000000000003</v>
      </c>
    </row>
    <row r="2427" spans="1:13" x14ac:dyDescent="0.2">
      <c r="A2427" s="2">
        <v>44974</v>
      </c>
      <c r="B2427" s="3">
        <f t="shared" si="113"/>
        <v>2023</v>
      </c>
      <c r="C2427" t="str">
        <f t="shared" si="111"/>
        <v>2022-2023</v>
      </c>
      <c r="D2427" t="s">
        <v>147</v>
      </c>
      <c r="E2427" t="s">
        <v>113</v>
      </c>
      <c r="F2427" t="str">
        <f t="shared" si="112"/>
        <v>Queensland</v>
      </c>
      <c r="G2427" t="s">
        <v>35</v>
      </c>
      <c r="H2427">
        <v>4215</v>
      </c>
      <c r="I2427" t="s">
        <v>11</v>
      </c>
      <c r="J2427" t="s">
        <v>104</v>
      </c>
      <c r="K2427" t="s">
        <v>150</v>
      </c>
      <c r="L2427" t="s">
        <v>18</v>
      </c>
      <c r="M2427" s="5">
        <v>229.63</v>
      </c>
    </row>
    <row r="2428" spans="1:13" x14ac:dyDescent="0.2">
      <c r="A2428" s="2">
        <v>45215</v>
      </c>
      <c r="B2428" s="3">
        <f t="shared" si="113"/>
        <v>2024</v>
      </c>
      <c r="C2428" t="str">
        <f t="shared" si="111"/>
        <v>2023-2024</v>
      </c>
      <c r="D2428" t="s">
        <v>147</v>
      </c>
      <c r="E2428" t="s">
        <v>52</v>
      </c>
      <c r="F2428" t="str">
        <f t="shared" si="112"/>
        <v>Victoria</v>
      </c>
      <c r="G2428" t="s">
        <v>45</v>
      </c>
      <c r="H2428">
        <v>3030</v>
      </c>
      <c r="I2428" t="s">
        <v>11</v>
      </c>
      <c r="J2428" t="s">
        <v>46</v>
      </c>
      <c r="K2428" t="s">
        <v>152</v>
      </c>
      <c r="L2428" t="s">
        <v>13</v>
      </c>
      <c r="M2428" s="5">
        <v>230.62999999999997</v>
      </c>
    </row>
    <row r="2429" spans="1:13" x14ac:dyDescent="0.2">
      <c r="A2429" s="2">
        <v>45384</v>
      </c>
      <c r="B2429" s="3">
        <f t="shared" si="113"/>
        <v>2024</v>
      </c>
      <c r="C2429" t="str">
        <f t="shared" si="111"/>
        <v>2023-2024</v>
      </c>
      <c r="D2429" t="s">
        <v>148</v>
      </c>
      <c r="E2429" t="s">
        <v>117</v>
      </c>
      <c r="F2429" t="str">
        <f t="shared" si="112"/>
        <v>Queensland</v>
      </c>
      <c r="G2429" t="s">
        <v>35</v>
      </c>
      <c r="H2429">
        <v>4119</v>
      </c>
      <c r="I2429" t="s">
        <v>11</v>
      </c>
      <c r="J2429" t="s">
        <v>43</v>
      </c>
      <c r="K2429" t="s">
        <v>149</v>
      </c>
      <c r="L2429" t="s">
        <v>15</v>
      </c>
      <c r="M2429" s="5">
        <v>230.93999999999997</v>
      </c>
    </row>
    <row r="2430" spans="1:13" x14ac:dyDescent="0.2">
      <c r="A2430" s="2">
        <v>45155</v>
      </c>
      <c r="B2430" s="3">
        <f t="shared" si="113"/>
        <v>2024</v>
      </c>
      <c r="C2430" t="str">
        <f t="shared" si="111"/>
        <v>2023-2024</v>
      </c>
      <c r="D2430" t="s">
        <v>147</v>
      </c>
      <c r="E2430" t="s">
        <v>47</v>
      </c>
      <c r="F2430" t="str">
        <f t="shared" si="112"/>
        <v>Western Australia</v>
      </c>
      <c r="G2430" t="s">
        <v>48</v>
      </c>
      <c r="H2430">
        <v>6030</v>
      </c>
      <c r="I2430" t="s">
        <v>11</v>
      </c>
      <c r="J2430" t="s">
        <v>49</v>
      </c>
      <c r="K2430" t="s">
        <v>150</v>
      </c>
      <c r="L2430" t="s">
        <v>18</v>
      </c>
      <c r="M2430" s="5">
        <v>231.04</v>
      </c>
    </row>
    <row r="2431" spans="1:13" x14ac:dyDescent="0.2">
      <c r="A2431" s="2">
        <v>44934</v>
      </c>
      <c r="B2431" s="3">
        <f t="shared" si="113"/>
        <v>2023</v>
      </c>
      <c r="C2431" t="str">
        <f t="shared" si="111"/>
        <v>2022-2023</v>
      </c>
      <c r="D2431" t="s">
        <v>147</v>
      </c>
      <c r="E2431" t="s">
        <v>98</v>
      </c>
      <c r="F2431" t="str">
        <f t="shared" si="112"/>
        <v>Victoria</v>
      </c>
      <c r="G2431" t="s">
        <v>45</v>
      </c>
      <c r="H2431">
        <v>3429</v>
      </c>
      <c r="I2431" t="s">
        <v>11</v>
      </c>
      <c r="J2431" t="s">
        <v>60</v>
      </c>
      <c r="K2431" t="s">
        <v>152</v>
      </c>
      <c r="L2431" t="s">
        <v>13</v>
      </c>
      <c r="M2431" s="5">
        <v>231.19</v>
      </c>
    </row>
    <row r="2432" spans="1:13" x14ac:dyDescent="0.2">
      <c r="A2432" s="2">
        <v>45120</v>
      </c>
      <c r="B2432" s="3">
        <f t="shared" si="113"/>
        <v>2024</v>
      </c>
      <c r="C2432" t="str">
        <f t="shared" si="111"/>
        <v>2023-2024</v>
      </c>
      <c r="D2432" t="s">
        <v>147</v>
      </c>
      <c r="E2432" t="s">
        <v>93</v>
      </c>
      <c r="F2432" t="str">
        <f t="shared" si="112"/>
        <v>Western Australia</v>
      </c>
      <c r="G2432" t="s">
        <v>48</v>
      </c>
      <c r="H2432">
        <v>6112</v>
      </c>
      <c r="I2432" t="s">
        <v>11</v>
      </c>
      <c r="J2432" t="s">
        <v>94</v>
      </c>
      <c r="K2432" t="s">
        <v>149</v>
      </c>
      <c r="L2432" t="s">
        <v>15</v>
      </c>
      <c r="M2432" s="5">
        <v>231.23</v>
      </c>
    </row>
    <row r="2433" spans="1:13" x14ac:dyDescent="0.2">
      <c r="A2433" s="2">
        <v>45507</v>
      </c>
      <c r="B2433" s="3">
        <f t="shared" si="113"/>
        <v>2025</v>
      </c>
      <c r="C2433" t="str">
        <f t="shared" si="111"/>
        <v>2024-2025</v>
      </c>
      <c r="D2433" t="s">
        <v>148</v>
      </c>
      <c r="E2433" t="s">
        <v>74</v>
      </c>
      <c r="F2433" t="str">
        <f t="shared" si="112"/>
        <v>South Australia</v>
      </c>
      <c r="G2433" t="s">
        <v>32</v>
      </c>
      <c r="H2433">
        <v>5043</v>
      </c>
      <c r="I2433" t="s">
        <v>11</v>
      </c>
      <c r="J2433" t="s">
        <v>33</v>
      </c>
      <c r="K2433" t="s">
        <v>156</v>
      </c>
      <c r="L2433" t="s">
        <v>17</v>
      </c>
      <c r="M2433" s="5">
        <v>231.54</v>
      </c>
    </row>
    <row r="2434" spans="1:13" x14ac:dyDescent="0.2">
      <c r="A2434" s="2">
        <v>45622</v>
      </c>
      <c r="B2434" s="3">
        <f t="shared" si="113"/>
        <v>2025</v>
      </c>
      <c r="C2434" t="str">
        <f t="shared" ref="C2434:C2497" si="114">IF(MONTH(A2434) &gt;= 7, YEAR(A2434) &amp; "-" &amp; YEAR(A2434) + 1, YEAR(A2434) - 1 &amp; "-" &amp; YEAR(A2434))</f>
        <v>2024-2025</v>
      </c>
      <c r="D2434" t="s">
        <v>148</v>
      </c>
      <c r="E2434" t="s">
        <v>84</v>
      </c>
      <c r="F2434" t="str">
        <f t="shared" ref="F2434:F2497" si="115">IF(G2434="WA","Western Australia",
IF(G2434="NSW","New South Wales",
IF(G2434="QLD","Queensland",
IF(G2434="VIC","Victoria",
IF(G2434="TAS","Tasmania",
IF(G2434="SA","South Australia",
IF(G2434="NT","Northern Territory",
IF(G2434="ACT","Australian Capital Territory",G2434))))))))</f>
        <v>Queensland</v>
      </c>
      <c r="G2434" t="s">
        <v>35</v>
      </c>
      <c r="H2434">
        <v>4740</v>
      </c>
      <c r="I2434" t="s">
        <v>11</v>
      </c>
      <c r="J2434" t="s">
        <v>51</v>
      </c>
      <c r="K2434" t="s">
        <v>155</v>
      </c>
      <c r="L2434" t="s">
        <v>20</v>
      </c>
      <c r="M2434" s="5">
        <v>231.64000000000001</v>
      </c>
    </row>
    <row r="2435" spans="1:13" x14ac:dyDescent="0.2">
      <c r="A2435" s="2">
        <v>45349</v>
      </c>
      <c r="B2435" s="3">
        <f t="shared" ref="B2435:B2498" si="116">IF(MONTH(A2435)&gt;=7,YEAR(A2435)+1,YEAR(A2435))</f>
        <v>2024</v>
      </c>
      <c r="C2435" t="str">
        <f t="shared" si="114"/>
        <v>2023-2024</v>
      </c>
      <c r="D2435" t="s">
        <v>147</v>
      </c>
      <c r="E2435" t="s">
        <v>74</v>
      </c>
      <c r="F2435" t="str">
        <f t="shared" si="115"/>
        <v>South Australia</v>
      </c>
      <c r="G2435" t="s">
        <v>32</v>
      </c>
      <c r="H2435">
        <v>5043</v>
      </c>
      <c r="I2435" t="s">
        <v>11</v>
      </c>
      <c r="J2435" t="s">
        <v>33</v>
      </c>
      <c r="K2435" t="s">
        <v>154</v>
      </c>
      <c r="L2435" t="s">
        <v>14</v>
      </c>
      <c r="M2435" s="5">
        <v>231.76000000000002</v>
      </c>
    </row>
    <row r="2436" spans="1:13" x14ac:dyDescent="0.2">
      <c r="A2436" s="2">
        <v>45105</v>
      </c>
      <c r="B2436" s="3">
        <f t="shared" si="116"/>
        <v>2023</v>
      </c>
      <c r="C2436" t="str">
        <f t="shared" si="114"/>
        <v>2022-2023</v>
      </c>
      <c r="D2436" t="s">
        <v>148</v>
      </c>
      <c r="E2436" t="s">
        <v>112</v>
      </c>
      <c r="F2436" t="str">
        <f t="shared" si="115"/>
        <v>Victoria</v>
      </c>
      <c r="G2436" t="s">
        <v>45</v>
      </c>
      <c r="H2436">
        <v>3076</v>
      </c>
      <c r="I2436" t="s">
        <v>11</v>
      </c>
      <c r="J2436" t="s">
        <v>46</v>
      </c>
      <c r="K2436" t="s">
        <v>19</v>
      </c>
      <c r="L2436" t="s">
        <v>23</v>
      </c>
      <c r="M2436" s="5">
        <v>232.06</v>
      </c>
    </row>
    <row r="2437" spans="1:13" x14ac:dyDescent="0.2">
      <c r="A2437" s="2">
        <v>45152</v>
      </c>
      <c r="B2437" s="3">
        <f t="shared" si="116"/>
        <v>2024</v>
      </c>
      <c r="C2437" t="str">
        <f t="shared" si="114"/>
        <v>2023-2024</v>
      </c>
      <c r="D2437" t="s">
        <v>147</v>
      </c>
      <c r="E2437" t="s">
        <v>79</v>
      </c>
      <c r="F2437" t="str">
        <f t="shared" si="115"/>
        <v>Australian Capital Territory</v>
      </c>
      <c r="G2437" t="s">
        <v>80</v>
      </c>
      <c r="H2437">
        <v>2617</v>
      </c>
      <c r="I2437" t="s">
        <v>11</v>
      </c>
      <c r="J2437" t="s">
        <v>58</v>
      </c>
      <c r="K2437" t="s">
        <v>152</v>
      </c>
      <c r="L2437" t="s">
        <v>13</v>
      </c>
      <c r="M2437" s="5">
        <v>232.54999999999995</v>
      </c>
    </row>
    <row r="2438" spans="1:13" x14ac:dyDescent="0.2">
      <c r="A2438" s="2">
        <v>45315</v>
      </c>
      <c r="B2438" s="3">
        <f t="shared" si="116"/>
        <v>2024</v>
      </c>
      <c r="C2438" t="str">
        <f t="shared" si="114"/>
        <v>2023-2024</v>
      </c>
      <c r="D2438" t="s">
        <v>147</v>
      </c>
      <c r="E2438" t="s">
        <v>72</v>
      </c>
      <c r="F2438" t="str">
        <f t="shared" si="115"/>
        <v>Western Australia</v>
      </c>
      <c r="G2438" t="s">
        <v>48</v>
      </c>
      <c r="H2438">
        <v>6010</v>
      </c>
      <c r="I2438" t="s">
        <v>11</v>
      </c>
      <c r="J2438" t="s">
        <v>49</v>
      </c>
      <c r="K2438" t="s">
        <v>149</v>
      </c>
      <c r="L2438" t="s">
        <v>15</v>
      </c>
      <c r="M2438" s="5">
        <v>232.67000000000002</v>
      </c>
    </row>
    <row r="2439" spans="1:13" x14ac:dyDescent="0.2">
      <c r="A2439" s="2">
        <v>45138</v>
      </c>
      <c r="B2439" s="3">
        <f t="shared" si="116"/>
        <v>2024</v>
      </c>
      <c r="C2439" t="str">
        <f t="shared" si="114"/>
        <v>2023-2024</v>
      </c>
      <c r="D2439" t="s">
        <v>148</v>
      </c>
      <c r="E2439" t="s">
        <v>130</v>
      </c>
      <c r="F2439" t="str">
        <f t="shared" si="115"/>
        <v>South Australia</v>
      </c>
      <c r="G2439" t="s">
        <v>32</v>
      </c>
      <c r="H2439">
        <v>5290</v>
      </c>
      <c r="I2439" t="s">
        <v>11</v>
      </c>
      <c r="J2439" t="s">
        <v>38</v>
      </c>
      <c r="K2439" t="s">
        <v>149</v>
      </c>
      <c r="L2439" t="s">
        <v>15</v>
      </c>
      <c r="M2439" s="5">
        <v>232.78</v>
      </c>
    </row>
    <row r="2440" spans="1:13" x14ac:dyDescent="0.2">
      <c r="A2440" s="2">
        <v>45592</v>
      </c>
      <c r="B2440" s="3">
        <f t="shared" si="116"/>
        <v>2025</v>
      </c>
      <c r="C2440" t="str">
        <f t="shared" si="114"/>
        <v>2024-2025</v>
      </c>
      <c r="D2440" t="s">
        <v>148</v>
      </c>
      <c r="E2440" t="s">
        <v>76</v>
      </c>
      <c r="F2440" t="str">
        <f t="shared" si="115"/>
        <v>Western Australia</v>
      </c>
      <c r="G2440" t="s">
        <v>48</v>
      </c>
      <c r="H2440">
        <v>6450</v>
      </c>
      <c r="I2440" t="s">
        <v>11</v>
      </c>
      <c r="J2440" t="s">
        <v>77</v>
      </c>
      <c r="K2440" t="s">
        <v>155</v>
      </c>
      <c r="L2440" t="s">
        <v>20</v>
      </c>
      <c r="M2440" s="5">
        <v>232.91000000000003</v>
      </c>
    </row>
    <row r="2441" spans="1:13" x14ac:dyDescent="0.2">
      <c r="A2441" s="2">
        <v>45653</v>
      </c>
      <c r="B2441" s="3">
        <f t="shared" si="116"/>
        <v>2025</v>
      </c>
      <c r="C2441" t="str">
        <f t="shared" si="114"/>
        <v>2024-2025</v>
      </c>
      <c r="D2441" t="s">
        <v>147</v>
      </c>
      <c r="E2441" t="s">
        <v>118</v>
      </c>
      <c r="F2441" t="str">
        <f t="shared" si="115"/>
        <v>New South Wales</v>
      </c>
      <c r="G2441" t="s">
        <v>10</v>
      </c>
      <c r="H2441">
        <v>2158</v>
      </c>
      <c r="I2441" t="s">
        <v>11</v>
      </c>
      <c r="J2441" t="s">
        <v>27</v>
      </c>
      <c r="K2441" t="s">
        <v>156</v>
      </c>
      <c r="L2441" t="s">
        <v>17</v>
      </c>
      <c r="M2441" s="5">
        <v>233.18</v>
      </c>
    </row>
    <row r="2442" spans="1:13" x14ac:dyDescent="0.2">
      <c r="A2442" s="2">
        <v>45198</v>
      </c>
      <c r="B2442" s="3">
        <f t="shared" si="116"/>
        <v>2024</v>
      </c>
      <c r="C2442" t="str">
        <f t="shared" si="114"/>
        <v>2023-2024</v>
      </c>
      <c r="D2442" t="s">
        <v>147</v>
      </c>
      <c r="E2442" t="s">
        <v>139</v>
      </c>
      <c r="F2442" t="str">
        <f t="shared" si="115"/>
        <v>New South Wales</v>
      </c>
      <c r="G2442" t="s">
        <v>10</v>
      </c>
      <c r="H2442">
        <v>2020</v>
      </c>
      <c r="I2442" t="s">
        <v>11</v>
      </c>
      <c r="J2442" t="s">
        <v>12</v>
      </c>
      <c r="K2442" t="s">
        <v>154</v>
      </c>
      <c r="L2442" t="s">
        <v>14</v>
      </c>
      <c r="M2442" s="5">
        <v>233.82999999999998</v>
      </c>
    </row>
    <row r="2443" spans="1:13" x14ac:dyDescent="0.2">
      <c r="A2443" s="2">
        <v>45192</v>
      </c>
      <c r="B2443" s="3">
        <f t="shared" si="116"/>
        <v>2024</v>
      </c>
      <c r="C2443" t="str">
        <f t="shared" si="114"/>
        <v>2023-2024</v>
      </c>
      <c r="D2443" t="s">
        <v>147</v>
      </c>
      <c r="E2443" t="s">
        <v>28</v>
      </c>
      <c r="F2443" t="str">
        <f t="shared" si="115"/>
        <v>Northern Territory</v>
      </c>
      <c r="G2443" t="s">
        <v>29</v>
      </c>
      <c r="H2443">
        <v>800</v>
      </c>
      <c r="I2443" t="s">
        <v>11</v>
      </c>
      <c r="J2443" t="s">
        <v>30</v>
      </c>
      <c r="K2443" t="s">
        <v>151</v>
      </c>
      <c r="L2443" t="s">
        <v>21</v>
      </c>
      <c r="M2443" s="5">
        <v>233.93</v>
      </c>
    </row>
    <row r="2444" spans="1:13" x14ac:dyDescent="0.2">
      <c r="A2444" s="2">
        <v>44957</v>
      </c>
      <c r="B2444" s="3">
        <f t="shared" si="116"/>
        <v>2023</v>
      </c>
      <c r="C2444" t="str">
        <f t="shared" si="114"/>
        <v>2022-2023</v>
      </c>
      <c r="D2444" t="s">
        <v>148</v>
      </c>
      <c r="E2444" t="s">
        <v>87</v>
      </c>
      <c r="F2444" t="str">
        <f t="shared" si="115"/>
        <v>New South Wales</v>
      </c>
      <c r="G2444" t="s">
        <v>10</v>
      </c>
      <c r="H2444">
        <v>2790</v>
      </c>
      <c r="I2444" t="s">
        <v>11</v>
      </c>
      <c r="J2444" t="s">
        <v>25</v>
      </c>
      <c r="K2444" t="s">
        <v>156</v>
      </c>
      <c r="L2444" t="s">
        <v>17</v>
      </c>
      <c r="M2444" s="5">
        <v>234.14</v>
      </c>
    </row>
    <row r="2445" spans="1:13" x14ac:dyDescent="0.2">
      <c r="A2445" s="2">
        <v>45640</v>
      </c>
      <c r="B2445" s="3">
        <f t="shared" si="116"/>
        <v>2025</v>
      </c>
      <c r="C2445" t="str">
        <f t="shared" si="114"/>
        <v>2024-2025</v>
      </c>
      <c r="D2445" t="s">
        <v>147</v>
      </c>
      <c r="E2445" t="s">
        <v>101</v>
      </c>
      <c r="F2445" t="str">
        <f t="shared" si="115"/>
        <v>Victoria</v>
      </c>
      <c r="G2445" t="s">
        <v>45</v>
      </c>
      <c r="H2445">
        <v>3131</v>
      </c>
      <c r="I2445" t="s">
        <v>11</v>
      </c>
      <c r="J2445" t="s">
        <v>63</v>
      </c>
      <c r="K2445" t="s">
        <v>149</v>
      </c>
      <c r="L2445" t="s">
        <v>15</v>
      </c>
      <c r="M2445" s="5">
        <v>234.53</v>
      </c>
    </row>
    <row r="2446" spans="1:13" x14ac:dyDescent="0.2">
      <c r="A2446" s="2">
        <v>45448</v>
      </c>
      <c r="B2446" s="3">
        <f t="shared" si="116"/>
        <v>2024</v>
      </c>
      <c r="C2446" t="str">
        <f t="shared" si="114"/>
        <v>2023-2024</v>
      </c>
      <c r="D2446" t="s">
        <v>147</v>
      </c>
      <c r="E2446" t="s">
        <v>26</v>
      </c>
      <c r="F2446" t="str">
        <f t="shared" si="115"/>
        <v>New South Wales</v>
      </c>
      <c r="G2446" t="s">
        <v>10</v>
      </c>
      <c r="H2446">
        <v>2141</v>
      </c>
      <c r="I2446" t="s">
        <v>11</v>
      </c>
      <c r="J2446" t="s">
        <v>27</v>
      </c>
      <c r="K2446" t="s">
        <v>149</v>
      </c>
      <c r="L2446" t="s">
        <v>15</v>
      </c>
      <c r="M2446" s="5">
        <v>234.54</v>
      </c>
    </row>
    <row r="2447" spans="1:13" x14ac:dyDescent="0.2">
      <c r="A2447" s="2">
        <v>45422</v>
      </c>
      <c r="B2447" s="3">
        <f t="shared" si="116"/>
        <v>2024</v>
      </c>
      <c r="C2447" t="str">
        <f t="shared" si="114"/>
        <v>2023-2024</v>
      </c>
      <c r="D2447" t="s">
        <v>148</v>
      </c>
      <c r="E2447" t="s">
        <v>24</v>
      </c>
      <c r="F2447" t="str">
        <f t="shared" si="115"/>
        <v>New South Wales</v>
      </c>
      <c r="G2447" t="s">
        <v>10</v>
      </c>
      <c r="H2447">
        <v>2795</v>
      </c>
      <c r="I2447" t="s">
        <v>11</v>
      </c>
      <c r="J2447" t="s">
        <v>25</v>
      </c>
      <c r="K2447" t="s">
        <v>154</v>
      </c>
      <c r="L2447" t="s">
        <v>14</v>
      </c>
      <c r="M2447" s="5">
        <v>234.68</v>
      </c>
    </row>
    <row r="2448" spans="1:13" x14ac:dyDescent="0.2">
      <c r="A2448" s="2">
        <v>45337</v>
      </c>
      <c r="B2448" s="3">
        <f t="shared" si="116"/>
        <v>2024</v>
      </c>
      <c r="C2448" t="str">
        <f t="shared" si="114"/>
        <v>2023-2024</v>
      </c>
      <c r="D2448" t="s">
        <v>147</v>
      </c>
      <c r="E2448" t="s">
        <v>78</v>
      </c>
      <c r="F2448" t="str">
        <f t="shared" si="115"/>
        <v>New South Wales</v>
      </c>
      <c r="G2448" t="s">
        <v>10</v>
      </c>
      <c r="H2448">
        <v>2350</v>
      </c>
      <c r="I2448" t="s">
        <v>11</v>
      </c>
      <c r="J2448" t="s">
        <v>68</v>
      </c>
      <c r="K2448" t="s">
        <v>156</v>
      </c>
      <c r="L2448" t="s">
        <v>17</v>
      </c>
      <c r="M2448" s="5">
        <v>234.90999999999997</v>
      </c>
    </row>
    <row r="2449" spans="1:13" x14ac:dyDescent="0.2">
      <c r="A2449" s="2">
        <v>45466</v>
      </c>
      <c r="B2449" s="3">
        <f t="shared" si="116"/>
        <v>2024</v>
      </c>
      <c r="C2449" t="str">
        <f t="shared" si="114"/>
        <v>2023-2024</v>
      </c>
      <c r="D2449" t="s">
        <v>148</v>
      </c>
      <c r="E2449" t="s">
        <v>87</v>
      </c>
      <c r="F2449" t="str">
        <f t="shared" si="115"/>
        <v>New South Wales</v>
      </c>
      <c r="G2449" t="s">
        <v>10</v>
      </c>
      <c r="H2449">
        <v>2790</v>
      </c>
      <c r="I2449" t="s">
        <v>11</v>
      </c>
      <c r="J2449" t="s">
        <v>25</v>
      </c>
      <c r="K2449" t="s">
        <v>150</v>
      </c>
      <c r="L2449" t="s">
        <v>18</v>
      </c>
      <c r="M2449" s="5">
        <v>235.48000000000002</v>
      </c>
    </row>
    <row r="2450" spans="1:13" x14ac:dyDescent="0.2">
      <c r="A2450" s="2">
        <v>45438</v>
      </c>
      <c r="B2450" s="3">
        <f t="shared" si="116"/>
        <v>2024</v>
      </c>
      <c r="C2450" t="str">
        <f t="shared" si="114"/>
        <v>2023-2024</v>
      </c>
      <c r="D2450" t="s">
        <v>147</v>
      </c>
      <c r="E2450" t="s">
        <v>73</v>
      </c>
      <c r="F2450" t="str">
        <f t="shared" si="115"/>
        <v>Victoria</v>
      </c>
      <c r="G2450" t="s">
        <v>45</v>
      </c>
      <c r="H2450">
        <v>3136</v>
      </c>
      <c r="I2450" t="s">
        <v>11</v>
      </c>
      <c r="J2450" t="s">
        <v>63</v>
      </c>
      <c r="K2450" t="s">
        <v>152</v>
      </c>
      <c r="L2450" t="s">
        <v>13</v>
      </c>
      <c r="M2450" s="5">
        <v>235.59</v>
      </c>
    </row>
    <row r="2451" spans="1:13" x14ac:dyDescent="0.2">
      <c r="A2451" s="2">
        <v>45412</v>
      </c>
      <c r="B2451" s="3">
        <f t="shared" si="116"/>
        <v>2024</v>
      </c>
      <c r="C2451" t="str">
        <f t="shared" si="114"/>
        <v>2023-2024</v>
      </c>
      <c r="D2451" t="s">
        <v>148</v>
      </c>
      <c r="E2451" t="s">
        <v>132</v>
      </c>
      <c r="F2451" t="str">
        <f t="shared" si="115"/>
        <v>New South Wales</v>
      </c>
      <c r="G2451" t="s">
        <v>10</v>
      </c>
      <c r="H2451">
        <v>2800</v>
      </c>
      <c r="I2451" t="s">
        <v>11</v>
      </c>
      <c r="J2451" t="s">
        <v>25</v>
      </c>
      <c r="K2451" t="s">
        <v>19</v>
      </c>
      <c r="L2451" t="s">
        <v>23</v>
      </c>
      <c r="M2451" s="5">
        <v>236.00000000000006</v>
      </c>
    </row>
    <row r="2452" spans="1:13" x14ac:dyDescent="0.2">
      <c r="A2452" s="2">
        <v>45316</v>
      </c>
      <c r="B2452" s="3">
        <f t="shared" si="116"/>
        <v>2024</v>
      </c>
      <c r="C2452" t="str">
        <f t="shared" si="114"/>
        <v>2023-2024</v>
      </c>
      <c r="D2452" t="s">
        <v>148</v>
      </c>
      <c r="E2452" t="s">
        <v>111</v>
      </c>
      <c r="F2452" t="str">
        <f t="shared" si="115"/>
        <v>New South Wales</v>
      </c>
      <c r="G2452" t="s">
        <v>10</v>
      </c>
      <c r="H2452">
        <v>2120</v>
      </c>
      <c r="I2452" t="s">
        <v>11</v>
      </c>
      <c r="J2452" t="s">
        <v>27</v>
      </c>
      <c r="K2452" t="s">
        <v>150</v>
      </c>
      <c r="L2452" t="s">
        <v>18</v>
      </c>
      <c r="M2452" s="5">
        <v>236.66000000000003</v>
      </c>
    </row>
    <row r="2453" spans="1:13" x14ac:dyDescent="0.2">
      <c r="A2453" s="2">
        <v>45553</v>
      </c>
      <c r="B2453" s="3">
        <f t="shared" si="116"/>
        <v>2025</v>
      </c>
      <c r="C2453" t="str">
        <f t="shared" si="114"/>
        <v>2024-2025</v>
      </c>
      <c r="D2453" t="s">
        <v>147</v>
      </c>
      <c r="E2453" t="s">
        <v>69</v>
      </c>
      <c r="F2453" t="str">
        <f t="shared" si="115"/>
        <v>Tasmania</v>
      </c>
      <c r="G2453" t="s">
        <v>70</v>
      </c>
      <c r="H2453">
        <v>7018</v>
      </c>
      <c r="I2453" t="s">
        <v>11</v>
      </c>
      <c r="J2453" t="s">
        <v>71</v>
      </c>
      <c r="K2453" t="s">
        <v>154</v>
      </c>
      <c r="L2453" t="s">
        <v>14</v>
      </c>
      <c r="M2453" s="5">
        <v>236.77999999999997</v>
      </c>
    </row>
    <row r="2454" spans="1:13" x14ac:dyDescent="0.2">
      <c r="A2454" s="2">
        <v>45262</v>
      </c>
      <c r="B2454" s="3">
        <f t="shared" si="116"/>
        <v>2024</v>
      </c>
      <c r="C2454" t="str">
        <f t="shared" si="114"/>
        <v>2023-2024</v>
      </c>
      <c r="D2454" t="s">
        <v>148</v>
      </c>
      <c r="E2454" t="s">
        <v>76</v>
      </c>
      <c r="F2454" t="str">
        <f t="shared" si="115"/>
        <v>Western Australia</v>
      </c>
      <c r="G2454" t="s">
        <v>48</v>
      </c>
      <c r="H2454">
        <v>6450</v>
      </c>
      <c r="I2454" t="s">
        <v>11</v>
      </c>
      <c r="J2454" t="s">
        <v>77</v>
      </c>
      <c r="K2454" t="s">
        <v>150</v>
      </c>
      <c r="L2454" t="s">
        <v>18</v>
      </c>
      <c r="M2454" s="5">
        <v>236.79</v>
      </c>
    </row>
    <row r="2455" spans="1:13" x14ac:dyDescent="0.2">
      <c r="A2455" s="2">
        <v>45270</v>
      </c>
      <c r="B2455" s="3">
        <f t="shared" si="116"/>
        <v>2024</v>
      </c>
      <c r="C2455" t="str">
        <f t="shared" si="114"/>
        <v>2023-2024</v>
      </c>
      <c r="D2455" t="s">
        <v>147</v>
      </c>
      <c r="E2455" t="s">
        <v>73</v>
      </c>
      <c r="F2455" t="str">
        <f t="shared" si="115"/>
        <v>Victoria</v>
      </c>
      <c r="G2455" t="s">
        <v>45</v>
      </c>
      <c r="H2455">
        <v>3136</v>
      </c>
      <c r="I2455" t="s">
        <v>11</v>
      </c>
      <c r="J2455" t="s">
        <v>63</v>
      </c>
      <c r="K2455" t="s">
        <v>19</v>
      </c>
      <c r="L2455" t="s">
        <v>23</v>
      </c>
      <c r="M2455" s="5">
        <v>237.59</v>
      </c>
    </row>
    <row r="2456" spans="1:13" x14ac:dyDescent="0.2">
      <c r="A2456" s="2">
        <v>45025</v>
      </c>
      <c r="B2456" s="3">
        <f t="shared" si="116"/>
        <v>2023</v>
      </c>
      <c r="C2456" t="str">
        <f t="shared" si="114"/>
        <v>2022-2023</v>
      </c>
      <c r="D2456" t="s">
        <v>148</v>
      </c>
      <c r="E2456" t="s">
        <v>99</v>
      </c>
      <c r="F2456" t="str">
        <f t="shared" si="115"/>
        <v>Victoria</v>
      </c>
      <c r="G2456" t="s">
        <v>45</v>
      </c>
      <c r="H2456">
        <v>3148</v>
      </c>
      <c r="I2456" t="s">
        <v>11</v>
      </c>
      <c r="J2456" t="s">
        <v>63</v>
      </c>
      <c r="K2456" t="s">
        <v>157</v>
      </c>
      <c r="L2456" t="s">
        <v>22</v>
      </c>
      <c r="M2456" s="5">
        <v>237.69</v>
      </c>
    </row>
    <row r="2457" spans="1:13" x14ac:dyDescent="0.2">
      <c r="A2457" s="2">
        <v>45354</v>
      </c>
      <c r="B2457" s="3">
        <f t="shared" si="116"/>
        <v>2024</v>
      </c>
      <c r="C2457" t="str">
        <f t="shared" si="114"/>
        <v>2023-2024</v>
      </c>
      <c r="D2457" t="s">
        <v>147</v>
      </c>
      <c r="E2457" t="s">
        <v>115</v>
      </c>
      <c r="F2457" t="str">
        <f t="shared" si="115"/>
        <v>Western Australia</v>
      </c>
      <c r="G2457" t="s">
        <v>48</v>
      </c>
      <c r="H2457">
        <v>6280</v>
      </c>
      <c r="I2457" t="s">
        <v>11</v>
      </c>
      <c r="J2457" t="s">
        <v>94</v>
      </c>
      <c r="K2457" t="s">
        <v>153</v>
      </c>
      <c r="L2457" t="s">
        <v>16</v>
      </c>
      <c r="M2457" s="5">
        <v>237.81</v>
      </c>
    </row>
    <row r="2458" spans="1:13" x14ac:dyDescent="0.2">
      <c r="A2458" s="2">
        <v>44950</v>
      </c>
      <c r="B2458" s="3">
        <f t="shared" si="116"/>
        <v>2023</v>
      </c>
      <c r="C2458" t="str">
        <f t="shared" si="114"/>
        <v>2022-2023</v>
      </c>
      <c r="D2458" t="s">
        <v>148</v>
      </c>
      <c r="E2458" t="s">
        <v>107</v>
      </c>
      <c r="F2458" t="str">
        <f t="shared" si="115"/>
        <v>Queensland</v>
      </c>
      <c r="G2458" t="s">
        <v>35</v>
      </c>
      <c r="H2458">
        <v>4220</v>
      </c>
      <c r="I2458" t="s">
        <v>11</v>
      </c>
      <c r="J2458" t="s">
        <v>104</v>
      </c>
      <c r="K2458" t="s">
        <v>155</v>
      </c>
      <c r="L2458" t="s">
        <v>20</v>
      </c>
      <c r="M2458" s="5">
        <v>238.1</v>
      </c>
    </row>
    <row r="2459" spans="1:13" x14ac:dyDescent="0.2">
      <c r="A2459" s="2">
        <v>45118</v>
      </c>
      <c r="B2459" s="3">
        <f t="shared" si="116"/>
        <v>2024</v>
      </c>
      <c r="C2459" t="str">
        <f t="shared" si="114"/>
        <v>2023-2024</v>
      </c>
      <c r="D2459" t="s">
        <v>148</v>
      </c>
      <c r="E2459" t="s">
        <v>57</v>
      </c>
      <c r="F2459" t="str">
        <f t="shared" si="115"/>
        <v>New South Wales</v>
      </c>
      <c r="G2459" t="s">
        <v>10</v>
      </c>
      <c r="H2459">
        <v>2560</v>
      </c>
      <c r="I2459" t="s">
        <v>11</v>
      </c>
      <c r="J2459" t="s">
        <v>58</v>
      </c>
      <c r="K2459" t="s">
        <v>19</v>
      </c>
      <c r="L2459" t="s">
        <v>23</v>
      </c>
      <c r="M2459" s="5">
        <v>238.21</v>
      </c>
    </row>
    <row r="2460" spans="1:13" x14ac:dyDescent="0.2">
      <c r="A2460" s="2">
        <v>45266</v>
      </c>
      <c r="B2460" s="3">
        <f t="shared" si="116"/>
        <v>2024</v>
      </c>
      <c r="C2460" t="str">
        <f t="shared" si="114"/>
        <v>2023-2024</v>
      </c>
      <c r="D2460" t="s">
        <v>147</v>
      </c>
      <c r="E2460" t="s">
        <v>103</v>
      </c>
      <c r="F2460" t="str">
        <f t="shared" si="115"/>
        <v>Queensland</v>
      </c>
      <c r="G2460" t="s">
        <v>35</v>
      </c>
      <c r="H2460">
        <v>4509</v>
      </c>
      <c r="I2460" t="s">
        <v>11</v>
      </c>
      <c r="J2460" t="s">
        <v>104</v>
      </c>
      <c r="K2460" t="s">
        <v>149</v>
      </c>
      <c r="L2460" t="s">
        <v>15</v>
      </c>
      <c r="M2460" s="5">
        <v>238.78000000000003</v>
      </c>
    </row>
    <row r="2461" spans="1:13" x14ac:dyDescent="0.2">
      <c r="A2461" s="2">
        <v>45257</v>
      </c>
      <c r="B2461" s="3">
        <f t="shared" si="116"/>
        <v>2024</v>
      </c>
      <c r="C2461" t="str">
        <f t="shared" si="114"/>
        <v>2023-2024</v>
      </c>
      <c r="D2461" t="s">
        <v>148</v>
      </c>
      <c r="E2461" t="s">
        <v>141</v>
      </c>
      <c r="F2461" t="str">
        <f t="shared" si="115"/>
        <v>Western Australia</v>
      </c>
      <c r="G2461" t="s">
        <v>48</v>
      </c>
      <c r="H2461">
        <v>6052</v>
      </c>
      <c r="I2461" t="s">
        <v>11</v>
      </c>
      <c r="J2461" t="s">
        <v>49</v>
      </c>
      <c r="K2461" t="s">
        <v>149</v>
      </c>
      <c r="L2461" t="s">
        <v>15</v>
      </c>
      <c r="M2461" s="5">
        <v>239.52</v>
      </c>
    </row>
    <row r="2462" spans="1:13" x14ac:dyDescent="0.2">
      <c r="A2462" s="2">
        <v>45146</v>
      </c>
      <c r="B2462" s="3">
        <f t="shared" si="116"/>
        <v>2024</v>
      </c>
      <c r="C2462" t="str">
        <f t="shared" si="114"/>
        <v>2023-2024</v>
      </c>
      <c r="D2462" t="s">
        <v>147</v>
      </c>
      <c r="E2462" t="s">
        <v>140</v>
      </c>
      <c r="F2462" t="str">
        <f t="shared" si="115"/>
        <v>Tasmania</v>
      </c>
      <c r="G2462" t="s">
        <v>70</v>
      </c>
      <c r="H2462">
        <v>7320</v>
      </c>
      <c r="I2462" t="s">
        <v>11</v>
      </c>
      <c r="J2462" t="s">
        <v>71</v>
      </c>
      <c r="K2462" t="s">
        <v>153</v>
      </c>
      <c r="L2462" t="s">
        <v>16</v>
      </c>
      <c r="M2462" s="5">
        <v>239.82999999999998</v>
      </c>
    </row>
    <row r="2463" spans="1:13" x14ac:dyDescent="0.2">
      <c r="A2463" s="2">
        <v>45067</v>
      </c>
      <c r="B2463" s="3">
        <f t="shared" si="116"/>
        <v>2023</v>
      </c>
      <c r="C2463" t="str">
        <f t="shared" si="114"/>
        <v>2022-2023</v>
      </c>
      <c r="D2463" t="s">
        <v>147</v>
      </c>
      <c r="E2463" t="s">
        <v>116</v>
      </c>
      <c r="F2463" t="str">
        <f t="shared" si="115"/>
        <v>Western Australia</v>
      </c>
      <c r="G2463" t="s">
        <v>48</v>
      </c>
      <c r="H2463">
        <v>6725</v>
      </c>
      <c r="I2463" t="s">
        <v>11</v>
      </c>
      <c r="J2463" t="s">
        <v>77</v>
      </c>
      <c r="K2463" t="s">
        <v>154</v>
      </c>
      <c r="L2463" t="s">
        <v>14</v>
      </c>
      <c r="M2463" s="5">
        <v>239.83</v>
      </c>
    </row>
    <row r="2464" spans="1:13" x14ac:dyDescent="0.2">
      <c r="A2464" s="2">
        <v>45095</v>
      </c>
      <c r="B2464" s="3">
        <f t="shared" si="116"/>
        <v>2023</v>
      </c>
      <c r="C2464" t="str">
        <f t="shared" si="114"/>
        <v>2022-2023</v>
      </c>
      <c r="D2464" t="s">
        <v>147</v>
      </c>
      <c r="E2464" t="s">
        <v>145</v>
      </c>
      <c r="F2464" t="str">
        <f t="shared" si="115"/>
        <v>New South Wales</v>
      </c>
      <c r="G2464" t="s">
        <v>10</v>
      </c>
      <c r="H2464">
        <v>2101</v>
      </c>
      <c r="I2464" t="s">
        <v>11</v>
      </c>
      <c r="J2464" t="s">
        <v>27</v>
      </c>
      <c r="K2464" t="s">
        <v>150</v>
      </c>
      <c r="L2464" t="s">
        <v>18</v>
      </c>
      <c r="M2464" s="5">
        <v>239.84</v>
      </c>
    </row>
    <row r="2465" spans="1:13" x14ac:dyDescent="0.2">
      <c r="A2465" s="2">
        <v>45440</v>
      </c>
      <c r="B2465" s="3">
        <f t="shared" si="116"/>
        <v>2024</v>
      </c>
      <c r="C2465" t="str">
        <f t="shared" si="114"/>
        <v>2023-2024</v>
      </c>
      <c r="D2465" t="s">
        <v>147</v>
      </c>
      <c r="E2465" t="s">
        <v>73</v>
      </c>
      <c r="F2465" t="str">
        <f t="shared" si="115"/>
        <v>Victoria</v>
      </c>
      <c r="G2465" t="s">
        <v>45</v>
      </c>
      <c r="H2465">
        <v>3136</v>
      </c>
      <c r="I2465" t="s">
        <v>11</v>
      </c>
      <c r="J2465" t="s">
        <v>63</v>
      </c>
      <c r="K2465" t="s">
        <v>151</v>
      </c>
      <c r="L2465" t="s">
        <v>21</v>
      </c>
      <c r="M2465" s="5">
        <v>239.92</v>
      </c>
    </row>
    <row r="2466" spans="1:13" x14ac:dyDescent="0.2">
      <c r="A2466" s="2">
        <v>45572</v>
      </c>
      <c r="B2466" s="3">
        <f t="shared" si="116"/>
        <v>2025</v>
      </c>
      <c r="C2466" t="str">
        <f t="shared" si="114"/>
        <v>2024-2025</v>
      </c>
      <c r="D2466" t="s">
        <v>147</v>
      </c>
      <c r="E2466" t="s">
        <v>56</v>
      </c>
      <c r="F2466" t="str">
        <f t="shared" si="115"/>
        <v>Northern Territory</v>
      </c>
      <c r="G2466" t="s">
        <v>29</v>
      </c>
      <c r="H2466">
        <v>870</v>
      </c>
      <c r="I2466" t="s">
        <v>11</v>
      </c>
      <c r="J2466" t="s">
        <v>30</v>
      </c>
      <c r="K2466" t="s">
        <v>151</v>
      </c>
      <c r="L2466" t="s">
        <v>21</v>
      </c>
      <c r="M2466" s="5">
        <v>239.94</v>
      </c>
    </row>
    <row r="2467" spans="1:13" x14ac:dyDescent="0.2">
      <c r="A2467" s="2">
        <v>45143</v>
      </c>
      <c r="B2467" s="3">
        <f t="shared" si="116"/>
        <v>2024</v>
      </c>
      <c r="C2467" t="str">
        <f t="shared" si="114"/>
        <v>2023-2024</v>
      </c>
      <c r="D2467" t="s">
        <v>148</v>
      </c>
      <c r="E2467" t="s">
        <v>110</v>
      </c>
      <c r="F2467" t="str">
        <f t="shared" si="115"/>
        <v>Queensland</v>
      </c>
      <c r="G2467" t="s">
        <v>35</v>
      </c>
      <c r="H2467">
        <v>4680</v>
      </c>
      <c r="I2467" t="s">
        <v>11</v>
      </c>
      <c r="J2467" t="s">
        <v>51</v>
      </c>
      <c r="K2467" t="s">
        <v>151</v>
      </c>
      <c r="L2467" t="s">
        <v>21</v>
      </c>
      <c r="M2467" s="5">
        <v>239.94</v>
      </c>
    </row>
    <row r="2468" spans="1:13" x14ac:dyDescent="0.2">
      <c r="A2468" s="2">
        <v>45545</v>
      </c>
      <c r="B2468" s="3">
        <f t="shared" si="116"/>
        <v>2025</v>
      </c>
      <c r="C2468" t="str">
        <f t="shared" si="114"/>
        <v>2024-2025</v>
      </c>
      <c r="D2468" t="s">
        <v>147</v>
      </c>
      <c r="E2468" t="s">
        <v>103</v>
      </c>
      <c r="F2468" t="str">
        <f t="shared" si="115"/>
        <v>Queensland</v>
      </c>
      <c r="G2468" t="s">
        <v>35</v>
      </c>
      <c r="H2468">
        <v>4509</v>
      </c>
      <c r="I2468" t="s">
        <v>11</v>
      </c>
      <c r="J2468" t="s">
        <v>104</v>
      </c>
      <c r="K2468" t="s">
        <v>156</v>
      </c>
      <c r="L2468" t="s">
        <v>17</v>
      </c>
      <c r="M2468" s="5">
        <v>239.94</v>
      </c>
    </row>
    <row r="2469" spans="1:13" x14ac:dyDescent="0.2">
      <c r="A2469" s="2">
        <v>45510</v>
      </c>
      <c r="B2469" s="3">
        <f t="shared" si="116"/>
        <v>2025</v>
      </c>
      <c r="C2469" t="str">
        <f t="shared" si="114"/>
        <v>2024-2025</v>
      </c>
      <c r="D2469" t="s">
        <v>148</v>
      </c>
      <c r="E2469" t="s">
        <v>87</v>
      </c>
      <c r="F2469" t="str">
        <f t="shared" si="115"/>
        <v>New South Wales</v>
      </c>
      <c r="G2469" t="s">
        <v>10</v>
      </c>
      <c r="H2469">
        <v>2790</v>
      </c>
      <c r="I2469" t="s">
        <v>11</v>
      </c>
      <c r="J2469" t="s">
        <v>25</v>
      </c>
      <c r="K2469" t="s">
        <v>155</v>
      </c>
      <c r="L2469" t="s">
        <v>20</v>
      </c>
      <c r="M2469" s="5">
        <v>240.01</v>
      </c>
    </row>
    <row r="2470" spans="1:13" x14ac:dyDescent="0.2">
      <c r="A2470" s="2">
        <v>45040</v>
      </c>
      <c r="B2470" s="3">
        <f t="shared" si="116"/>
        <v>2023</v>
      </c>
      <c r="C2470" t="str">
        <f t="shared" si="114"/>
        <v>2022-2023</v>
      </c>
      <c r="D2470" t="s">
        <v>147</v>
      </c>
      <c r="E2470" t="s">
        <v>115</v>
      </c>
      <c r="F2470" t="str">
        <f t="shared" si="115"/>
        <v>Western Australia</v>
      </c>
      <c r="G2470" t="s">
        <v>48</v>
      </c>
      <c r="H2470">
        <v>6280</v>
      </c>
      <c r="I2470" t="s">
        <v>11</v>
      </c>
      <c r="J2470" t="s">
        <v>94</v>
      </c>
      <c r="K2470" t="s">
        <v>19</v>
      </c>
      <c r="L2470" t="s">
        <v>23</v>
      </c>
      <c r="M2470" s="5">
        <v>240.70999999999998</v>
      </c>
    </row>
    <row r="2471" spans="1:13" x14ac:dyDescent="0.2">
      <c r="A2471" s="2">
        <v>45521</v>
      </c>
      <c r="B2471" s="3">
        <f t="shared" si="116"/>
        <v>2025</v>
      </c>
      <c r="C2471" t="str">
        <f t="shared" si="114"/>
        <v>2024-2025</v>
      </c>
      <c r="D2471" t="s">
        <v>147</v>
      </c>
      <c r="E2471" t="s">
        <v>96</v>
      </c>
      <c r="F2471" t="str">
        <f t="shared" si="115"/>
        <v>Western Australia</v>
      </c>
      <c r="G2471" t="s">
        <v>48</v>
      </c>
      <c r="H2471">
        <v>6330</v>
      </c>
      <c r="I2471" t="s">
        <v>11</v>
      </c>
      <c r="J2471" t="s">
        <v>94</v>
      </c>
      <c r="K2471" t="s">
        <v>154</v>
      </c>
      <c r="L2471" t="s">
        <v>14</v>
      </c>
      <c r="M2471" s="5">
        <v>240.82</v>
      </c>
    </row>
    <row r="2472" spans="1:13" x14ac:dyDescent="0.2">
      <c r="A2472" s="2">
        <v>45557</v>
      </c>
      <c r="B2472" s="3">
        <f t="shared" si="116"/>
        <v>2025</v>
      </c>
      <c r="C2472" t="str">
        <f t="shared" si="114"/>
        <v>2024-2025</v>
      </c>
      <c r="D2472" t="s">
        <v>147</v>
      </c>
      <c r="E2472" t="s">
        <v>62</v>
      </c>
      <c r="F2472" t="str">
        <f t="shared" si="115"/>
        <v>Victoria</v>
      </c>
      <c r="G2472" t="s">
        <v>45</v>
      </c>
      <c r="H2472">
        <v>3134</v>
      </c>
      <c r="I2472" t="s">
        <v>11</v>
      </c>
      <c r="J2472" t="s">
        <v>63</v>
      </c>
      <c r="K2472" t="s">
        <v>153</v>
      </c>
      <c r="L2472" t="s">
        <v>16</v>
      </c>
      <c r="M2472" s="5">
        <v>240.93</v>
      </c>
    </row>
    <row r="2473" spans="1:13" x14ac:dyDescent="0.2">
      <c r="A2473" s="2">
        <v>45152</v>
      </c>
      <c r="B2473" s="3">
        <f t="shared" si="116"/>
        <v>2024</v>
      </c>
      <c r="C2473" t="str">
        <f t="shared" si="114"/>
        <v>2023-2024</v>
      </c>
      <c r="D2473" t="s">
        <v>147</v>
      </c>
      <c r="E2473" t="s">
        <v>93</v>
      </c>
      <c r="F2473" t="str">
        <f t="shared" si="115"/>
        <v>Western Australia</v>
      </c>
      <c r="G2473" t="s">
        <v>48</v>
      </c>
      <c r="H2473">
        <v>6112</v>
      </c>
      <c r="I2473" t="s">
        <v>11</v>
      </c>
      <c r="J2473" t="s">
        <v>94</v>
      </c>
      <c r="K2473" t="s">
        <v>150</v>
      </c>
      <c r="L2473" t="s">
        <v>18</v>
      </c>
      <c r="M2473" s="5">
        <v>241.28000000000003</v>
      </c>
    </row>
    <row r="2474" spans="1:13" x14ac:dyDescent="0.2">
      <c r="A2474" s="2">
        <v>45309</v>
      </c>
      <c r="B2474" s="3">
        <f t="shared" si="116"/>
        <v>2024</v>
      </c>
      <c r="C2474" t="str">
        <f t="shared" si="114"/>
        <v>2023-2024</v>
      </c>
      <c r="D2474" t="s">
        <v>147</v>
      </c>
      <c r="E2474" t="s">
        <v>73</v>
      </c>
      <c r="F2474" t="str">
        <f t="shared" si="115"/>
        <v>Victoria</v>
      </c>
      <c r="G2474" t="s">
        <v>45</v>
      </c>
      <c r="H2474">
        <v>3136</v>
      </c>
      <c r="I2474" t="s">
        <v>11</v>
      </c>
      <c r="J2474" t="s">
        <v>63</v>
      </c>
      <c r="K2474" t="s">
        <v>153</v>
      </c>
      <c r="L2474" t="s">
        <v>16</v>
      </c>
      <c r="M2474" s="5">
        <v>241.33</v>
      </c>
    </row>
    <row r="2475" spans="1:13" x14ac:dyDescent="0.2">
      <c r="A2475" s="2">
        <v>45437</v>
      </c>
      <c r="B2475" s="3">
        <f t="shared" si="116"/>
        <v>2024</v>
      </c>
      <c r="C2475" t="str">
        <f t="shared" si="114"/>
        <v>2023-2024</v>
      </c>
      <c r="D2475" t="s">
        <v>147</v>
      </c>
      <c r="E2475" t="s">
        <v>90</v>
      </c>
      <c r="F2475" t="str">
        <f t="shared" si="115"/>
        <v>Victoria</v>
      </c>
      <c r="G2475" t="s">
        <v>45</v>
      </c>
      <c r="H2475">
        <v>3179</v>
      </c>
      <c r="I2475" t="s">
        <v>11</v>
      </c>
      <c r="J2475" t="s">
        <v>63</v>
      </c>
      <c r="K2475" t="s">
        <v>19</v>
      </c>
      <c r="L2475" t="s">
        <v>23</v>
      </c>
      <c r="M2475" s="5">
        <v>241.51999999999998</v>
      </c>
    </row>
    <row r="2476" spans="1:13" x14ac:dyDescent="0.2">
      <c r="A2476" s="2">
        <v>45431</v>
      </c>
      <c r="B2476" s="3">
        <f t="shared" si="116"/>
        <v>2024</v>
      </c>
      <c r="C2476" t="str">
        <f t="shared" si="114"/>
        <v>2023-2024</v>
      </c>
      <c r="D2476" t="s">
        <v>147</v>
      </c>
      <c r="E2476" t="s">
        <v>42</v>
      </c>
      <c r="F2476" t="str">
        <f t="shared" si="115"/>
        <v>Queensland</v>
      </c>
      <c r="G2476" t="s">
        <v>35</v>
      </c>
      <c r="H2476">
        <v>4053</v>
      </c>
      <c r="I2476" t="s">
        <v>11</v>
      </c>
      <c r="J2476" t="s">
        <v>43</v>
      </c>
      <c r="K2476" t="s">
        <v>155</v>
      </c>
      <c r="L2476" t="s">
        <v>20</v>
      </c>
      <c r="M2476" s="5">
        <v>241.72</v>
      </c>
    </row>
    <row r="2477" spans="1:13" x14ac:dyDescent="0.2">
      <c r="A2477" s="2">
        <v>45016</v>
      </c>
      <c r="B2477" s="3">
        <f t="shared" si="116"/>
        <v>2023</v>
      </c>
      <c r="C2477" t="str">
        <f t="shared" si="114"/>
        <v>2022-2023</v>
      </c>
      <c r="D2477" t="s">
        <v>147</v>
      </c>
      <c r="E2477" t="s">
        <v>79</v>
      </c>
      <c r="F2477" t="str">
        <f t="shared" si="115"/>
        <v>Australian Capital Territory</v>
      </c>
      <c r="G2477" t="s">
        <v>80</v>
      </c>
      <c r="H2477">
        <v>2617</v>
      </c>
      <c r="I2477" t="s">
        <v>11</v>
      </c>
      <c r="J2477" t="s">
        <v>58</v>
      </c>
      <c r="K2477" t="s">
        <v>154</v>
      </c>
      <c r="L2477" t="s">
        <v>14</v>
      </c>
      <c r="M2477" s="5">
        <v>241.85</v>
      </c>
    </row>
    <row r="2478" spans="1:13" x14ac:dyDescent="0.2">
      <c r="A2478" s="2">
        <v>45041</v>
      </c>
      <c r="B2478" s="3">
        <f t="shared" si="116"/>
        <v>2023</v>
      </c>
      <c r="C2478" t="str">
        <f t="shared" si="114"/>
        <v>2022-2023</v>
      </c>
      <c r="D2478" t="s">
        <v>147</v>
      </c>
      <c r="E2478" t="s">
        <v>137</v>
      </c>
      <c r="F2478" t="str">
        <f t="shared" si="115"/>
        <v>New South Wales</v>
      </c>
      <c r="G2478" t="s">
        <v>10</v>
      </c>
      <c r="H2478">
        <v>2031</v>
      </c>
      <c r="I2478" t="s">
        <v>11</v>
      </c>
      <c r="J2478" t="s">
        <v>12</v>
      </c>
      <c r="K2478" t="s">
        <v>149</v>
      </c>
      <c r="L2478" t="s">
        <v>15</v>
      </c>
      <c r="M2478" s="5">
        <v>242.06</v>
      </c>
    </row>
    <row r="2479" spans="1:13" x14ac:dyDescent="0.2">
      <c r="A2479" s="2">
        <v>45213</v>
      </c>
      <c r="B2479" s="3">
        <f t="shared" si="116"/>
        <v>2024</v>
      </c>
      <c r="C2479" t="str">
        <f t="shared" si="114"/>
        <v>2023-2024</v>
      </c>
      <c r="D2479" t="s">
        <v>147</v>
      </c>
      <c r="E2479" t="s">
        <v>47</v>
      </c>
      <c r="F2479" t="str">
        <f t="shared" si="115"/>
        <v>Western Australia</v>
      </c>
      <c r="G2479" t="s">
        <v>48</v>
      </c>
      <c r="H2479">
        <v>6030</v>
      </c>
      <c r="I2479" t="s">
        <v>11</v>
      </c>
      <c r="J2479" t="s">
        <v>49</v>
      </c>
      <c r="K2479" t="s">
        <v>149</v>
      </c>
      <c r="L2479" t="s">
        <v>15</v>
      </c>
      <c r="M2479" s="5">
        <v>242.20999999999998</v>
      </c>
    </row>
    <row r="2480" spans="1:13" x14ac:dyDescent="0.2">
      <c r="A2480" s="2">
        <v>45455</v>
      </c>
      <c r="B2480" s="3">
        <f t="shared" si="116"/>
        <v>2024</v>
      </c>
      <c r="C2480" t="str">
        <f t="shared" si="114"/>
        <v>2023-2024</v>
      </c>
      <c r="D2480" t="s">
        <v>148</v>
      </c>
      <c r="E2480" t="s">
        <v>100</v>
      </c>
      <c r="F2480" t="str">
        <f t="shared" si="115"/>
        <v>Western Australia</v>
      </c>
      <c r="G2480" t="s">
        <v>48</v>
      </c>
      <c r="H2480">
        <v>6021</v>
      </c>
      <c r="I2480" t="s">
        <v>11</v>
      </c>
      <c r="J2480" t="s">
        <v>49</v>
      </c>
      <c r="K2480" t="s">
        <v>154</v>
      </c>
      <c r="L2480" t="s">
        <v>14</v>
      </c>
      <c r="M2480" s="5">
        <v>242.3</v>
      </c>
    </row>
    <row r="2481" spans="1:13" x14ac:dyDescent="0.2">
      <c r="A2481" s="2">
        <v>45477</v>
      </c>
      <c r="B2481" s="3">
        <f t="shared" si="116"/>
        <v>2025</v>
      </c>
      <c r="C2481" t="str">
        <f t="shared" si="114"/>
        <v>2024-2025</v>
      </c>
      <c r="D2481" t="s">
        <v>147</v>
      </c>
      <c r="E2481" t="s">
        <v>109</v>
      </c>
      <c r="F2481" t="str">
        <f t="shared" si="115"/>
        <v>New South Wales</v>
      </c>
      <c r="G2481" t="s">
        <v>10</v>
      </c>
      <c r="H2481">
        <v>2480</v>
      </c>
      <c r="I2481" t="s">
        <v>11</v>
      </c>
      <c r="J2481" t="s">
        <v>68</v>
      </c>
      <c r="K2481" t="s">
        <v>156</v>
      </c>
      <c r="L2481" t="s">
        <v>17</v>
      </c>
      <c r="M2481" s="5">
        <v>242.32999999999998</v>
      </c>
    </row>
    <row r="2482" spans="1:13" x14ac:dyDescent="0.2">
      <c r="A2482" s="2">
        <v>45291</v>
      </c>
      <c r="B2482" s="3">
        <f t="shared" si="116"/>
        <v>2024</v>
      </c>
      <c r="C2482" t="str">
        <f t="shared" si="114"/>
        <v>2023-2024</v>
      </c>
      <c r="D2482" t="s">
        <v>147</v>
      </c>
      <c r="E2482" t="s">
        <v>144</v>
      </c>
      <c r="F2482" t="str">
        <f t="shared" si="115"/>
        <v>Queensland</v>
      </c>
      <c r="G2482" t="s">
        <v>35</v>
      </c>
      <c r="H2482">
        <v>4566</v>
      </c>
      <c r="I2482" t="s">
        <v>11</v>
      </c>
      <c r="J2482" t="s">
        <v>120</v>
      </c>
      <c r="K2482" t="s">
        <v>155</v>
      </c>
      <c r="L2482" t="s">
        <v>20</v>
      </c>
      <c r="M2482" s="5">
        <v>242.57000000000002</v>
      </c>
    </row>
    <row r="2483" spans="1:13" x14ac:dyDescent="0.2">
      <c r="A2483" s="2">
        <v>44973</v>
      </c>
      <c r="B2483" s="3">
        <f t="shared" si="116"/>
        <v>2023</v>
      </c>
      <c r="C2483" t="str">
        <f t="shared" si="114"/>
        <v>2022-2023</v>
      </c>
      <c r="D2483" t="s">
        <v>148</v>
      </c>
      <c r="E2483" t="s">
        <v>125</v>
      </c>
      <c r="F2483" t="str">
        <f t="shared" si="115"/>
        <v>Victoria</v>
      </c>
      <c r="G2483" t="s">
        <v>45</v>
      </c>
      <c r="H2483">
        <v>3400</v>
      </c>
      <c r="I2483" t="s">
        <v>11</v>
      </c>
      <c r="J2483" t="s">
        <v>60</v>
      </c>
      <c r="K2483" t="s">
        <v>152</v>
      </c>
      <c r="L2483" t="s">
        <v>13</v>
      </c>
      <c r="M2483" s="5">
        <v>242.72000000000003</v>
      </c>
    </row>
    <row r="2484" spans="1:13" x14ac:dyDescent="0.2">
      <c r="A2484" s="2">
        <v>45423</v>
      </c>
      <c r="B2484" s="3">
        <f t="shared" si="116"/>
        <v>2024</v>
      </c>
      <c r="C2484" t="str">
        <f t="shared" si="114"/>
        <v>2023-2024</v>
      </c>
      <c r="D2484" t="s">
        <v>147</v>
      </c>
      <c r="E2484" t="s">
        <v>146</v>
      </c>
      <c r="F2484" t="str">
        <f t="shared" si="115"/>
        <v>Victoria</v>
      </c>
      <c r="G2484" t="s">
        <v>45</v>
      </c>
      <c r="H2484">
        <v>3353</v>
      </c>
      <c r="I2484" t="s">
        <v>11</v>
      </c>
      <c r="J2484" t="s">
        <v>60</v>
      </c>
      <c r="K2484" t="s">
        <v>154</v>
      </c>
      <c r="L2484" t="s">
        <v>14</v>
      </c>
      <c r="M2484" s="5">
        <v>242.86</v>
      </c>
    </row>
    <row r="2485" spans="1:13" x14ac:dyDescent="0.2">
      <c r="A2485" s="2">
        <v>44997</v>
      </c>
      <c r="B2485" s="3">
        <f t="shared" si="116"/>
        <v>2023</v>
      </c>
      <c r="C2485" t="str">
        <f t="shared" si="114"/>
        <v>2022-2023</v>
      </c>
      <c r="D2485" t="s">
        <v>147</v>
      </c>
      <c r="E2485" t="s">
        <v>118</v>
      </c>
      <c r="F2485" t="str">
        <f t="shared" si="115"/>
        <v>New South Wales</v>
      </c>
      <c r="G2485" t="s">
        <v>10</v>
      </c>
      <c r="H2485">
        <v>2158</v>
      </c>
      <c r="I2485" t="s">
        <v>11</v>
      </c>
      <c r="J2485" t="s">
        <v>27</v>
      </c>
      <c r="K2485" t="s">
        <v>150</v>
      </c>
      <c r="L2485" t="s">
        <v>18</v>
      </c>
      <c r="M2485" s="5">
        <v>243.72000000000003</v>
      </c>
    </row>
    <row r="2486" spans="1:13" x14ac:dyDescent="0.2">
      <c r="A2486" s="2">
        <v>45323</v>
      </c>
      <c r="B2486" s="3">
        <f t="shared" si="116"/>
        <v>2024</v>
      </c>
      <c r="C2486" t="str">
        <f t="shared" si="114"/>
        <v>2023-2024</v>
      </c>
      <c r="D2486" t="s">
        <v>147</v>
      </c>
      <c r="E2486" t="s">
        <v>83</v>
      </c>
      <c r="F2486" t="str">
        <f t="shared" si="115"/>
        <v>New South Wales</v>
      </c>
      <c r="G2486" t="s">
        <v>10</v>
      </c>
      <c r="H2486">
        <v>2750</v>
      </c>
      <c r="I2486" t="s">
        <v>11</v>
      </c>
      <c r="J2486" t="s">
        <v>25</v>
      </c>
      <c r="K2486" t="s">
        <v>154</v>
      </c>
      <c r="L2486" t="s">
        <v>14</v>
      </c>
      <c r="M2486" s="5">
        <v>243.73999999999998</v>
      </c>
    </row>
    <row r="2487" spans="1:13" x14ac:dyDescent="0.2">
      <c r="A2487" s="2">
        <v>44993</v>
      </c>
      <c r="B2487" s="3">
        <f t="shared" si="116"/>
        <v>2023</v>
      </c>
      <c r="C2487" t="str">
        <f t="shared" si="114"/>
        <v>2022-2023</v>
      </c>
      <c r="D2487" t="s">
        <v>147</v>
      </c>
      <c r="E2487" t="s">
        <v>34</v>
      </c>
      <c r="F2487" t="str">
        <f t="shared" si="115"/>
        <v>Queensland</v>
      </c>
      <c r="G2487" t="s">
        <v>35</v>
      </c>
      <c r="H2487">
        <v>4802</v>
      </c>
      <c r="I2487" t="s">
        <v>11</v>
      </c>
      <c r="J2487" t="s">
        <v>36</v>
      </c>
      <c r="K2487" t="s">
        <v>154</v>
      </c>
      <c r="L2487" t="s">
        <v>14</v>
      </c>
      <c r="M2487" s="5">
        <v>243.83</v>
      </c>
    </row>
    <row r="2488" spans="1:13" x14ac:dyDescent="0.2">
      <c r="A2488" s="2">
        <v>45196</v>
      </c>
      <c r="B2488" s="3">
        <f t="shared" si="116"/>
        <v>2024</v>
      </c>
      <c r="C2488" t="str">
        <f t="shared" si="114"/>
        <v>2023-2024</v>
      </c>
      <c r="D2488" t="s">
        <v>147</v>
      </c>
      <c r="E2488" t="s">
        <v>34</v>
      </c>
      <c r="F2488" t="str">
        <f t="shared" si="115"/>
        <v>Queensland</v>
      </c>
      <c r="G2488" t="s">
        <v>35</v>
      </c>
      <c r="H2488">
        <v>4802</v>
      </c>
      <c r="I2488" t="s">
        <v>11</v>
      </c>
      <c r="J2488" t="s">
        <v>36</v>
      </c>
      <c r="K2488" t="s">
        <v>153</v>
      </c>
      <c r="L2488" t="s">
        <v>16</v>
      </c>
      <c r="M2488" s="5">
        <v>244.92000000000002</v>
      </c>
    </row>
    <row r="2489" spans="1:13" x14ac:dyDescent="0.2">
      <c r="A2489" s="2">
        <v>45184</v>
      </c>
      <c r="B2489" s="3">
        <f t="shared" si="116"/>
        <v>2024</v>
      </c>
      <c r="C2489" t="str">
        <f t="shared" si="114"/>
        <v>2023-2024</v>
      </c>
      <c r="D2489" t="s">
        <v>148</v>
      </c>
      <c r="E2489" t="s">
        <v>61</v>
      </c>
      <c r="F2489" t="str">
        <f t="shared" si="115"/>
        <v>New South Wales</v>
      </c>
      <c r="G2489" t="s">
        <v>10</v>
      </c>
      <c r="H2489">
        <v>2539</v>
      </c>
      <c r="I2489" t="s">
        <v>11</v>
      </c>
      <c r="J2489" t="s">
        <v>58</v>
      </c>
      <c r="K2489" t="s">
        <v>156</v>
      </c>
      <c r="L2489" t="s">
        <v>17</v>
      </c>
      <c r="M2489" s="5">
        <v>245.48</v>
      </c>
    </row>
    <row r="2490" spans="1:13" x14ac:dyDescent="0.2">
      <c r="A2490" s="2">
        <v>45138</v>
      </c>
      <c r="B2490" s="3">
        <f t="shared" si="116"/>
        <v>2024</v>
      </c>
      <c r="C2490" t="str">
        <f t="shared" si="114"/>
        <v>2023-2024</v>
      </c>
      <c r="D2490" t="s">
        <v>148</v>
      </c>
      <c r="E2490" t="s">
        <v>141</v>
      </c>
      <c r="F2490" t="str">
        <f t="shared" si="115"/>
        <v>Western Australia</v>
      </c>
      <c r="G2490" t="s">
        <v>48</v>
      </c>
      <c r="H2490">
        <v>6052</v>
      </c>
      <c r="I2490" t="s">
        <v>11</v>
      </c>
      <c r="J2490" t="s">
        <v>49</v>
      </c>
      <c r="K2490" t="s">
        <v>151</v>
      </c>
      <c r="L2490" t="s">
        <v>21</v>
      </c>
      <c r="M2490" s="5">
        <v>245.59</v>
      </c>
    </row>
    <row r="2491" spans="1:13" x14ac:dyDescent="0.2">
      <c r="A2491" s="2">
        <v>45355</v>
      </c>
      <c r="B2491" s="3">
        <f t="shared" si="116"/>
        <v>2024</v>
      </c>
      <c r="C2491" t="str">
        <f t="shared" si="114"/>
        <v>2023-2024</v>
      </c>
      <c r="D2491" t="s">
        <v>147</v>
      </c>
      <c r="E2491" t="s">
        <v>47</v>
      </c>
      <c r="F2491" t="str">
        <f t="shared" si="115"/>
        <v>Western Australia</v>
      </c>
      <c r="G2491" t="s">
        <v>48</v>
      </c>
      <c r="H2491">
        <v>6030</v>
      </c>
      <c r="I2491" t="s">
        <v>11</v>
      </c>
      <c r="J2491" t="s">
        <v>49</v>
      </c>
      <c r="K2491" t="s">
        <v>154</v>
      </c>
      <c r="L2491" t="s">
        <v>14</v>
      </c>
      <c r="M2491" s="5">
        <v>245.63</v>
      </c>
    </row>
    <row r="2492" spans="1:13" x14ac:dyDescent="0.2">
      <c r="A2492" s="2">
        <v>45369</v>
      </c>
      <c r="B2492" s="3">
        <f t="shared" si="116"/>
        <v>2024</v>
      </c>
      <c r="C2492" t="str">
        <f t="shared" si="114"/>
        <v>2023-2024</v>
      </c>
      <c r="D2492" t="s">
        <v>147</v>
      </c>
      <c r="E2492" t="s">
        <v>86</v>
      </c>
      <c r="F2492" t="str">
        <f t="shared" si="115"/>
        <v>New South Wales</v>
      </c>
      <c r="G2492" t="s">
        <v>10</v>
      </c>
      <c r="H2492">
        <v>2064</v>
      </c>
      <c r="I2492" t="s">
        <v>11</v>
      </c>
      <c r="J2492" t="s">
        <v>12</v>
      </c>
      <c r="K2492" t="s">
        <v>154</v>
      </c>
      <c r="L2492" t="s">
        <v>14</v>
      </c>
      <c r="M2492" s="5">
        <v>245.79000000000002</v>
      </c>
    </row>
    <row r="2493" spans="1:13" x14ac:dyDescent="0.2">
      <c r="A2493" s="2">
        <v>45469</v>
      </c>
      <c r="B2493" s="3">
        <f t="shared" si="116"/>
        <v>2024</v>
      </c>
      <c r="C2493" t="str">
        <f t="shared" si="114"/>
        <v>2023-2024</v>
      </c>
      <c r="D2493" t="s">
        <v>147</v>
      </c>
      <c r="E2493" t="s">
        <v>67</v>
      </c>
      <c r="F2493" t="str">
        <f t="shared" si="115"/>
        <v>New South Wales</v>
      </c>
      <c r="G2493" t="s">
        <v>10</v>
      </c>
      <c r="H2493">
        <v>2478</v>
      </c>
      <c r="I2493" t="s">
        <v>11</v>
      </c>
      <c r="J2493" t="s">
        <v>68</v>
      </c>
      <c r="K2493" t="s">
        <v>156</v>
      </c>
      <c r="L2493" t="s">
        <v>17</v>
      </c>
      <c r="M2493" s="5">
        <v>245.98000000000002</v>
      </c>
    </row>
    <row r="2494" spans="1:13" x14ac:dyDescent="0.2">
      <c r="A2494" s="2">
        <v>45414</v>
      </c>
      <c r="B2494" s="3">
        <f t="shared" si="116"/>
        <v>2024</v>
      </c>
      <c r="C2494" t="str">
        <f t="shared" si="114"/>
        <v>2023-2024</v>
      </c>
      <c r="D2494" t="s">
        <v>147</v>
      </c>
      <c r="E2494" t="s">
        <v>75</v>
      </c>
      <c r="F2494" t="str">
        <f t="shared" si="115"/>
        <v>Victoria</v>
      </c>
      <c r="G2494" t="s">
        <v>45</v>
      </c>
      <c r="H2494">
        <v>3630</v>
      </c>
      <c r="I2494" t="s">
        <v>11</v>
      </c>
      <c r="J2494" t="s">
        <v>55</v>
      </c>
      <c r="K2494" t="s">
        <v>154</v>
      </c>
      <c r="L2494" t="s">
        <v>14</v>
      </c>
      <c r="M2494" s="5">
        <v>246.26</v>
      </c>
    </row>
    <row r="2495" spans="1:13" x14ac:dyDescent="0.2">
      <c r="A2495" s="2">
        <v>45448</v>
      </c>
      <c r="B2495" s="3">
        <f t="shared" si="116"/>
        <v>2024</v>
      </c>
      <c r="C2495" t="str">
        <f t="shared" si="114"/>
        <v>2023-2024</v>
      </c>
      <c r="D2495" t="s">
        <v>148</v>
      </c>
      <c r="E2495" t="s">
        <v>81</v>
      </c>
      <c r="F2495" t="str">
        <f t="shared" si="115"/>
        <v>New South Wales</v>
      </c>
      <c r="G2495" t="s">
        <v>10</v>
      </c>
      <c r="H2495">
        <v>2485</v>
      </c>
      <c r="I2495" t="s">
        <v>11</v>
      </c>
      <c r="J2495" t="s">
        <v>68</v>
      </c>
      <c r="K2495" t="s">
        <v>154</v>
      </c>
      <c r="L2495" t="s">
        <v>14</v>
      </c>
      <c r="M2495" s="5">
        <v>246.42000000000002</v>
      </c>
    </row>
    <row r="2496" spans="1:13" x14ac:dyDescent="0.2">
      <c r="A2496" s="2">
        <v>45025</v>
      </c>
      <c r="B2496" s="3">
        <f t="shared" si="116"/>
        <v>2023</v>
      </c>
      <c r="C2496" t="str">
        <f t="shared" si="114"/>
        <v>2022-2023</v>
      </c>
      <c r="D2496" t="s">
        <v>148</v>
      </c>
      <c r="E2496" t="s">
        <v>112</v>
      </c>
      <c r="F2496" t="str">
        <f t="shared" si="115"/>
        <v>Victoria</v>
      </c>
      <c r="G2496" t="s">
        <v>45</v>
      </c>
      <c r="H2496">
        <v>3076</v>
      </c>
      <c r="I2496" t="s">
        <v>11</v>
      </c>
      <c r="J2496" t="s">
        <v>46</v>
      </c>
      <c r="K2496" t="s">
        <v>156</v>
      </c>
      <c r="L2496" t="s">
        <v>17</v>
      </c>
      <c r="M2496" s="5">
        <v>247.39</v>
      </c>
    </row>
    <row r="2497" spans="1:13" x14ac:dyDescent="0.2">
      <c r="A2497" s="2">
        <v>45032</v>
      </c>
      <c r="B2497" s="3">
        <f t="shared" si="116"/>
        <v>2023</v>
      </c>
      <c r="C2497" t="str">
        <f t="shared" si="114"/>
        <v>2022-2023</v>
      </c>
      <c r="D2497" t="s">
        <v>147</v>
      </c>
      <c r="E2497" t="s">
        <v>62</v>
      </c>
      <c r="F2497" t="str">
        <f t="shared" si="115"/>
        <v>Victoria</v>
      </c>
      <c r="G2497" t="s">
        <v>45</v>
      </c>
      <c r="H2497">
        <v>3134</v>
      </c>
      <c r="I2497" t="s">
        <v>11</v>
      </c>
      <c r="J2497" t="s">
        <v>63</v>
      </c>
      <c r="K2497" t="s">
        <v>151</v>
      </c>
      <c r="L2497" t="s">
        <v>21</v>
      </c>
      <c r="M2497" s="5">
        <v>248.01999999999998</v>
      </c>
    </row>
    <row r="2498" spans="1:13" x14ac:dyDescent="0.2">
      <c r="A2498" s="2">
        <v>45635</v>
      </c>
      <c r="B2498" s="3">
        <f t="shared" si="116"/>
        <v>2025</v>
      </c>
      <c r="C2498" t="str">
        <f t="shared" ref="C2498:C2561" si="117">IF(MONTH(A2498) &gt;= 7, YEAR(A2498) &amp; "-" &amp; YEAR(A2498) + 1, YEAR(A2498) - 1 &amp; "-" &amp; YEAR(A2498))</f>
        <v>2024-2025</v>
      </c>
      <c r="D2498" t="s">
        <v>147</v>
      </c>
      <c r="E2498" t="s">
        <v>39</v>
      </c>
      <c r="F2498" t="str">
        <f t="shared" ref="F2498:F2561" si="118">IF(G2498="WA","Western Australia",
IF(G2498="NSW","New South Wales",
IF(G2498="QLD","Queensland",
IF(G2498="VIC","Victoria",
IF(G2498="TAS","Tasmania",
IF(G2498="SA","South Australia",
IF(G2498="NT","Northern Territory",
IF(G2498="ACT","Australian Capital Territory",G2498))))))))</f>
        <v>South Australia</v>
      </c>
      <c r="G2498" t="s">
        <v>32</v>
      </c>
      <c r="H2498">
        <v>5343</v>
      </c>
      <c r="I2498" t="s">
        <v>11</v>
      </c>
      <c r="J2498" t="s">
        <v>38</v>
      </c>
      <c r="K2498" t="s">
        <v>152</v>
      </c>
      <c r="L2498" t="s">
        <v>13</v>
      </c>
      <c r="M2498" s="5">
        <v>248.08</v>
      </c>
    </row>
    <row r="2499" spans="1:13" x14ac:dyDescent="0.2">
      <c r="A2499" s="2">
        <v>45331</v>
      </c>
      <c r="B2499" s="3">
        <f t="shared" ref="B2499:B2562" si="119">IF(MONTH(A2499)&gt;=7,YEAR(A2499)+1,YEAR(A2499))</f>
        <v>2024</v>
      </c>
      <c r="C2499" t="str">
        <f t="shared" si="117"/>
        <v>2023-2024</v>
      </c>
      <c r="D2499" t="s">
        <v>147</v>
      </c>
      <c r="E2499" t="s">
        <v>73</v>
      </c>
      <c r="F2499" t="str">
        <f t="shared" si="118"/>
        <v>Victoria</v>
      </c>
      <c r="G2499" t="s">
        <v>45</v>
      </c>
      <c r="H2499">
        <v>3136</v>
      </c>
      <c r="I2499" t="s">
        <v>11</v>
      </c>
      <c r="J2499" t="s">
        <v>63</v>
      </c>
      <c r="K2499" t="s">
        <v>150</v>
      </c>
      <c r="L2499" t="s">
        <v>18</v>
      </c>
      <c r="M2499" s="5">
        <v>248.3</v>
      </c>
    </row>
    <row r="2500" spans="1:13" x14ac:dyDescent="0.2">
      <c r="A2500" s="2">
        <v>45529</v>
      </c>
      <c r="B2500" s="3">
        <f t="shared" si="119"/>
        <v>2025</v>
      </c>
      <c r="C2500" t="str">
        <f t="shared" si="117"/>
        <v>2024-2025</v>
      </c>
      <c r="D2500" t="s">
        <v>147</v>
      </c>
      <c r="E2500" t="s">
        <v>126</v>
      </c>
      <c r="F2500" t="str">
        <f t="shared" si="118"/>
        <v>Queensland</v>
      </c>
      <c r="G2500" t="s">
        <v>35</v>
      </c>
      <c r="H2500">
        <v>4551</v>
      </c>
      <c r="I2500" t="s">
        <v>11</v>
      </c>
      <c r="J2500" t="s">
        <v>120</v>
      </c>
      <c r="K2500" t="s">
        <v>155</v>
      </c>
      <c r="L2500" t="s">
        <v>20</v>
      </c>
      <c r="M2500" s="5">
        <v>248.37</v>
      </c>
    </row>
    <row r="2501" spans="1:13" x14ac:dyDescent="0.2">
      <c r="A2501" s="2">
        <v>45253</v>
      </c>
      <c r="B2501" s="3">
        <f t="shared" si="119"/>
        <v>2024</v>
      </c>
      <c r="C2501" t="str">
        <f t="shared" si="117"/>
        <v>2023-2024</v>
      </c>
      <c r="D2501" t="s">
        <v>147</v>
      </c>
      <c r="E2501" t="s">
        <v>79</v>
      </c>
      <c r="F2501" t="str">
        <f t="shared" si="118"/>
        <v>Australian Capital Territory</v>
      </c>
      <c r="G2501" t="s">
        <v>80</v>
      </c>
      <c r="H2501">
        <v>2617</v>
      </c>
      <c r="I2501" t="s">
        <v>11</v>
      </c>
      <c r="J2501" t="s">
        <v>58</v>
      </c>
      <c r="K2501" t="s">
        <v>156</v>
      </c>
      <c r="L2501" t="s">
        <v>17</v>
      </c>
      <c r="M2501" s="5">
        <v>248.51000000000002</v>
      </c>
    </row>
    <row r="2502" spans="1:13" x14ac:dyDescent="0.2">
      <c r="A2502" s="2">
        <v>45174</v>
      </c>
      <c r="B2502" s="3">
        <f t="shared" si="119"/>
        <v>2024</v>
      </c>
      <c r="C2502" t="str">
        <f t="shared" si="117"/>
        <v>2023-2024</v>
      </c>
      <c r="D2502" t="s">
        <v>147</v>
      </c>
      <c r="E2502" t="s">
        <v>127</v>
      </c>
      <c r="F2502" t="str">
        <f t="shared" si="118"/>
        <v>New South Wales</v>
      </c>
      <c r="G2502" t="s">
        <v>10</v>
      </c>
      <c r="H2502">
        <v>2131</v>
      </c>
      <c r="I2502" t="s">
        <v>11</v>
      </c>
      <c r="J2502" t="s">
        <v>27</v>
      </c>
      <c r="K2502" t="s">
        <v>156</v>
      </c>
      <c r="L2502" t="s">
        <v>17</v>
      </c>
      <c r="M2502" s="5">
        <v>248.57</v>
      </c>
    </row>
    <row r="2503" spans="1:13" x14ac:dyDescent="0.2">
      <c r="A2503" s="2">
        <v>45312</v>
      </c>
      <c r="B2503" s="3">
        <f t="shared" si="119"/>
        <v>2024</v>
      </c>
      <c r="C2503" t="str">
        <f t="shared" si="117"/>
        <v>2023-2024</v>
      </c>
      <c r="D2503" t="s">
        <v>147</v>
      </c>
      <c r="E2503" t="s">
        <v>96</v>
      </c>
      <c r="F2503" t="str">
        <f t="shared" si="118"/>
        <v>Western Australia</v>
      </c>
      <c r="G2503" t="s">
        <v>48</v>
      </c>
      <c r="H2503">
        <v>6330</v>
      </c>
      <c r="I2503" t="s">
        <v>11</v>
      </c>
      <c r="J2503" t="s">
        <v>94</v>
      </c>
      <c r="K2503" t="s">
        <v>150</v>
      </c>
      <c r="L2503" t="s">
        <v>18</v>
      </c>
      <c r="M2503" s="5">
        <v>248.59</v>
      </c>
    </row>
    <row r="2504" spans="1:13" x14ac:dyDescent="0.2">
      <c r="A2504" s="2">
        <v>45129</v>
      </c>
      <c r="B2504" s="3">
        <f t="shared" si="119"/>
        <v>2024</v>
      </c>
      <c r="C2504" t="str">
        <f t="shared" si="117"/>
        <v>2023-2024</v>
      </c>
      <c r="D2504" t="s">
        <v>147</v>
      </c>
      <c r="E2504" t="s">
        <v>133</v>
      </c>
      <c r="F2504" t="str">
        <f t="shared" si="118"/>
        <v>Queensland</v>
      </c>
      <c r="G2504" t="s">
        <v>35</v>
      </c>
      <c r="H2504">
        <v>4305</v>
      </c>
      <c r="I2504" t="s">
        <v>11</v>
      </c>
      <c r="J2504" t="s">
        <v>104</v>
      </c>
      <c r="K2504" t="s">
        <v>154</v>
      </c>
      <c r="L2504" t="s">
        <v>14</v>
      </c>
      <c r="M2504" s="5">
        <v>248.76000000000002</v>
      </c>
    </row>
    <row r="2505" spans="1:13" x14ac:dyDescent="0.2">
      <c r="A2505" s="2">
        <v>45302</v>
      </c>
      <c r="B2505" s="3">
        <f t="shared" si="119"/>
        <v>2024</v>
      </c>
      <c r="C2505" t="str">
        <f t="shared" si="117"/>
        <v>2023-2024</v>
      </c>
      <c r="D2505" t="s">
        <v>147</v>
      </c>
      <c r="E2505" t="s">
        <v>140</v>
      </c>
      <c r="F2505" t="str">
        <f t="shared" si="118"/>
        <v>Tasmania</v>
      </c>
      <c r="G2505" t="s">
        <v>70</v>
      </c>
      <c r="H2505">
        <v>7320</v>
      </c>
      <c r="I2505" t="s">
        <v>11</v>
      </c>
      <c r="J2505" t="s">
        <v>71</v>
      </c>
      <c r="K2505" t="s">
        <v>150</v>
      </c>
      <c r="L2505" t="s">
        <v>18</v>
      </c>
      <c r="M2505" s="5">
        <v>249.38000000000002</v>
      </c>
    </row>
    <row r="2506" spans="1:13" x14ac:dyDescent="0.2">
      <c r="A2506" s="2">
        <v>45650</v>
      </c>
      <c r="B2506" s="3">
        <f t="shared" si="119"/>
        <v>2025</v>
      </c>
      <c r="C2506" t="str">
        <f t="shared" si="117"/>
        <v>2024-2025</v>
      </c>
      <c r="D2506" t="s">
        <v>148</v>
      </c>
      <c r="E2506" t="s">
        <v>131</v>
      </c>
      <c r="F2506" t="str">
        <f t="shared" si="118"/>
        <v>Western Australia</v>
      </c>
      <c r="G2506" t="s">
        <v>48</v>
      </c>
      <c r="H2506">
        <v>6530</v>
      </c>
      <c r="I2506" t="s">
        <v>11</v>
      </c>
      <c r="J2506" t="s">
        <v>77</v>
      </c>
      <c r="K2506" t="s">
        <v>156</v>
      </c>
      <c r="L2506" t="s">
        <v>17</v>
      </c>
      <c r="M2506" s="5">
        <v>249.57</v>
      </c>
    </row>
    <row r="2507" spans="1:13" x14ac:dyDescent="0.2">
      <c r="A2507" s="2">
        <v>45317</v>
      </c>
      <c r="B2507" s="3">
        <f t="shared" si="119"/>
        <v>2024</v>
      </c>
      <c r="C2507" t="str">
        <f t="shared" si="117"/>
        <v>2023-2024</v>
      </c>
      <c r="D2507" t="s">
        <v>147</v>
      </c>
      <c r="E2507" t="s">
        <v>86</v>
      </c>
      <c r="F2507" t="str">
        <f t="shared" si="118"/>
        <v>New South Wales</v>
      </c>
      <c r="G2507" t="s">
        <v>10</v>
      </c>
      <c r="H2507">
        <v>2064</v>
      </c>
      <c r="I2507" t="s">
        <v>11</v>
      </c>
      <c r="J2507" t="s">
        <v>12</v>
      </c>
      <c r="K2507" t="s">
        <v>154</v>
      </c>
      <c r="L2507" t="s">
        <v>14</v>
      </c>
      <c r="M2507" s="5">
        <v>249.91</v>
      </c>
    </row>
    <row r="2508" spans="1:13" x14ac:dyDescent="0.2">
      <c r="A2508" s="2">
        <v>45549</v>
      </c>
      <c r="B2508" s="3">
        <f t="shared" si="119"/>
        <v>2025</v>
      </c>
      <c r="C2508" t="str">
        <f t="shared" si="117"/>
        <v>2024-2025</v>
      </c>
      <c r="D2508" t="s">
        <v>147</v>
      </c>
      <c r="E2508" t="s">
        <v>37</v>
      </c>
      <c r="F2508" t="str">
        <f t="shared" si="118"/>
        <v>South Australia</v>
      </c>
      <c r="G2508" t="s">
        <v>32</v>
      </c>
      <c r="H2508">
        <v>5607</v>
      </c>
      <c r="I2508" t="s">
        <v>11</v>
      </c>
      <c r="J2508" t="s">
        <v>38</v>
      </c>
      <c r="K2508" t="s">
        <v>153</v>
      </c>
      <c r="L2508" t="s">
        <v>16</v>
      </c>
      <c r="M2508" s="5">
        <v>250.28000000000003</v>
      </c>
    </row>
    <row r="2509" spans="1:13" x14ac:dyDescent="0.2">
      <c r="A2509" s="2">
        <v>45268</v>
      </c>
      <c r="B2509" s="3">
        <f t="shared" si="119"/>
        <v>2024</v>
      </c>
      <c r="C2509" t="str">
        <f t="shared" si="117"/>
        <v>2023-2024</v>
      </c>
      <c r="D2509" t="s">
        <v>147</v>
      </c>
      <c r="E2509" t="s">
        <v>139</v>
      </c>
      <c r="F2509" t="str">
        <f t="shared" si="118"/>
        <v>New South Wales</v>
      </c>
      <c r="G2509" t="s">
        <v>10</v>
      </c>
      <c r="H2509">
        <v>2020</v>
      </c>
      <c r="I2509" t="s">
        <v>11</v>
      </c>
      <c r="J2509" t="s">
        <v>12</v>
      </c>
      <c r="K2509" t="s">
        <v>155</v>
      </c>
      <c r="L2509" t="s">
        <v>20</v>
      </c>
      <c r="M2509" s="5">
        <v>250.46</v>
      </c>
    </row>
    <row r="2510" spans="1:13" x14ac:dyDescent="0.2">
      <c r="A2510" s="2">
        <v>45095</v>
      </c>
      <c r="B2510" s="3">
        <f t="shared" si="119"/>
        <v>2023</v>
      </c>
      <c r="C2510" t="str">
        <f t="shared" si="117"/>
        <v>2022-2023</v>
      </c>
      <c r="D2510" t="s">
        <v>148</v>
      </c>
      <c r="E2510" t="s">
        <v>101</v>
      </c>
      <c r="F2510" t="str">
        <f t="shared" si="118"/>
        <v>Victoria</v>
      </c>
      <c r="G2510" t="s">
        <v>45</v>
      </c>
      <c r="H2510">
        <v>3131</v>
      </c>
      <c r="I2510" t="s">
        <v>11</v>
      </c>
      <c r="J2510" t="s">
        <v>63</v>
      </c>
      <c r="K2510" t="s">
        <v>153</v>
      </c>
      <c r="L2510" t="s">
        <v>16</v>
      </c>
      <c r="M2510" s="5">
        <v>250.81</v>
      </c>
    </row>
    <row r="2511" spans="1:13" x14ac:dyDescent="0.2">
      <c r="A2511" s="2">
        <v>45119</v>
      </c>
      <c r="B2511" s="3">
        <f t="shared" si="119"/>
        <v>2024</v>
      </c>
      <c r="C2511" t="str">
        <f t="shared" si="117"/>
        <v>2023-2024</v>
      </c>
      <c r="D2511" t="s">
        <v>148</v>
      </c>
      <c r="E2511" t="s">
        <v>127</v>
      </c>
      <c r="F2511" t="str">
        <f t="shared" si="118"/>
        <v>New South Wales</v>
      </c>
      <c r="G2511" t="s">
        <v>10</v>
      </c>
      <c r="H2511">
        <v>2131</v>
      </c>
      <c r="I2511" t="s">
        <v>11</v>
      </c>
      <c r="J2511" t="s">
        <v>27</v>
      </c>
      <c r="K2511" t="s">
        <v>151</v>
      </c>
      <c r="L2511" t="s">
        <v>21</v>
      </c>
      <c r="M2511" s="5">
        <v>251.68</v>
      </c>
    </row>
    <row r="2512" spans="1:13" x14ac:dyDescent="0.2">
      <c r="A2512" s="2">
        <v>45091</v>
      </c>
      <c r="B2512" s="3">
        <f t="shared" si="119"/>
        <v>2023</v>
      </c>
      <c r="C2512" t="str">
        <f t="shared" si="117"/>
        <v>2022-2023</v>
      </c>
      <c r="D2512" t="s">
        <v>148</v>
      </c>
      <c r="E2512" t="s">
        <v>141</v>
      </c>
      <c r="F2512" t="str">
        <f t="shared" si="118"/>
        <v>Western Australia</v>
      </c>
      <c r="G2512" t="s">
        <v>48</v>
      </c>
      <c r="H2512">
        <v>6052</v>
      </c>
      <c r="I2512" t="s">
        <v>11</v>
      </c>
      <c r="J2512" t="s">
        <v>49</v>
      </c>
      <c r="K2512" t="s">
        <v>150</v>
      </c>
      <c r="L2512" t="s">
        <v>18</v>
      </c>
      <c r="M2512" s="5">
        <v>253.38</v>
      </c>
    </row>
    <row r="2513" spans="1:13" x14ac:dyDescent="0.2">
      <c r="A2513" s="2">
        <v>45586</v>
      </c>
      <c r="B2513" s="3">
        <f t="shared" si="119"/>
        <v>2025</v>
      </c>
      <c r="C2513" t="str">
        <f t="shared" si="117"/>
        <v>2024-2025</v>
      </c>
      <c r="D2513" t="s">
        <v>147</v>
      </c>
      <c r="E2513" t="s">
        <v>139</v>
      </c>
      <c r="F2513" t="str">
        <f t="shared" si="118"/>
        <v>New South Wales</v>
      </c>
      <c r="G2513" t="s">
        <v>10</v>
      </c>
      <c r="H2513">
        <v>2020</v>
      </c>
      <c r="I2513" t="s">
        <v>11</v>
      </c>
      <c r="J2513" t="s">
        <v>12</v>
      </c>
      <c r="K2513" t="s">
        <v>154</v>
      </c>
      <c r="L2513" t="s">
        <v>14</v>
      </c>
      <c r="M2513" s="5">
        <v>253.71</v>
      </c>
    </row>
    <row r="2514" spans="1:13" x14ac:dyDescent="0.2">
      <c r="A2514" s="2">
        <v>45029</v>
      </c>
      <c r="B2514" s="3">
        <f t="shared" si="119"/>
        <v>2023</v>
      </c>
      <c r="C2514" t="str">
        <f t="shared" si="117"/>
        <v>2022-2023</v>
      </c>
      <c r="D2514" t="s">
        <v>148</v>
      </c>
      <c r="E2514" t="s">
        <v>142</v>
      </c>
      <c r="F2514" t="str">
        <f t="shared" si="118"/>
        <v>Australian Capital Territory</v>
      </c>
      <c r="G2514" t="s">
        <v>80</v>
      </c>
      <c r="H2514">
        <v>2609</v>
      </c>
      <c r="I2514" t="s">
        <v>11</v>
      </c>
      <c r="J2514" t="s">
        <v>58</v>
      </c>
      <c r="K2514" t="s">
        <v>150</v>
      </c>
      <c r="L2514" t="s">
        <v>18</v>
      </c>
      <c r="M2514" s="5">
        <v>253.81</v>
      </c>
    </row>
    <row r="2515" spans="1:13" x14ac:dyDescent="0.2">
      <c r="A2515" s="2">
        <v>45051</v>
      </c>
      <c r="B2515" s="3">
        <f t="shared" si="119"/>
        <v>2023</v>
      </c>
      <c r="C2515" t="str">
        <f t="shared" si="117"/>
        <v>2022-2023</v>
      </c>
      <c r="D2515" t="s">
        <v>147</v>
      </c>
      <c r="E2515" t="s">
        <v>85</v>
      </c>
      <c r="F2515" t="str">
        <f t="shared" si="118"/>
        <v>Queensland</v>
      </c>
      <c r="G2515" t="s">
        <v>35</v>
      </c>
      <c r="H2515">
        <v>4883</v>
      </c>
      <c r="I2515" t="s">
        <v>11</v>
      </c>
      <c r="J2515" t="s">
        <v>36</v>
      </c>
      <c r="K2515" t="s">
        <v>150</v>
      </c>
      <c r="L2515" t="s">
        <v>18</v>
      </c>
      <c r="M2515" s="5">
        <v>253.82</v>
      </c>
    </row>
    <row r="2516" spans="1:13" x14ac:dyDescent="0.2">
      <c r="A2516" s="2">
        <v>45470</v>
      </c>
      <c r="B2516" s="3">
        <f t="shared" si="119"/>
        <v>2024</v>
      </c>
      <c r="C2516" t="str">
        <f t="shared" si="117"/>
        <v>2023-2024</v>
      </c>
      <c r="D2516" t="s">
        <v>148</v>
      </c>
      <c r="E2516" t="s">
        <v>66</v>
      </c>
      <c r="F2516" t="str">
        <f t="shared" si="118"/>
        <v>South Australia</v>
      </c>
      <c r="G2516" t="s">
        <v>32</v>
      </c>
      <c r="H2516">
        <v>5169</v>
      </c>
      <c r="I2516" t="s">
        <v>11</v>
      </c>
      <c r="J2516" t="s">
        <v>33</v>
      </c>
      <c r="K2516" t="s">
        <v>150</v>
      </c>
      <c r="L2516" t="s">
        <v>18</v>
      </c>
      <c r="M2516" s="5">
        <v>253.82</v>
      </c>
    </row>
    <row r="2517" spans="1:13" x14ac:dyDescent="0.2">
      <c r="A2517" s="2">
        <v>45613</v>
      </c>
      <c r="B2517" s="3">
        <f t="shared" si="119"/>
        <v>2025</v>
      </c>
      <c r="C2517" t="str">
        <f t="shared" si="117"/>
        <v>2024-2025</v>
      </c>
      <c r="D2517" t="s">
        <v>148</v>
      </c>
      <c r="E2517" t="s">
        <v>66</v>
      </c>
      <c r="F2517" t="str">
        <f t="shared" si="118"/>
        <v>South Australia</v>
      </c>
      <c r="G2517" t="s">
        <v>32</v>
      </c>
      <c r="H2517">
        <v>5169</v>
      </c>
      <c r="I2517" t="s">
        <v>11</v>
      </c>
      <c r="J2517" t="s">
        <v>33</v>
      </c>
      <c r="K2517" t="s">
        <v>155</v>
      </c>
      <c r="L2517" t="s">
        <v>20</v>
      </c>
      <c r="M2517" s="5">
        <v>254.10000000000002</v>
      </c>
    </row>
    <row r="2518" spans="1:13" x14ac:dyDescent="0.2">
      <c r="A2518" s="2">
        <v>45009</v>
      </c>
      <c r="B2518" s="3">
        <f t="shared" si="119"/>
        <v>2023</v>
      </c>
      <c r="C2518" t="str">
        <f t="shared" si="117"/>
        <v>2022-2023</v>
      </c>
      <c r="D2518" t="s">
        <v>148</v>
      </c>
      <c r="E2518" t="s">
        <v>84</v>
      </c>
      <c r="F2518" t="str">
        <f t="shared" si="118"/>
        <v>Queensland</v>
      </c>
      <c r="G2518" t="s">
        <v>35</v>
      </c>
      <c r="H2518">
        <v>4740</v>
      </c>
      <c r="I2518" t="s">
        <v>11</v>
      </c>
      <c r="J2518" t="s">
        <v>51</v>
      </c>
      <c r="K2518" t="s">
        <v>154</v>
      </c>
      <c r="L2518" t="s">
        <v>14</v>
      </c>
      <c r="M2518" s="5">
        <v>254.87</v>
      </c>
    </row>
    <row r="2519" spans="1:13" x14ac:dyDescent="0.2">
      <c r="A2519" s="2">
        <v>45435</v>
      </c>
      <c r="B2519" s="3">
        <f t="shared" si="119"/>
        <v>2024</v>
      </c>
      <c r="C2519" t="str">
        <f t="shared" si="117"/>
        <v>2023-2024</v>
      </c>
      <c r="D2519" t="s">
        <v>147</v>
      </c>
      <c r="E2519" t="s">
        <v>73</v>
      </c>
      <c r="F2519" t="str">
        <f t="shared" si="118"/>
        <v>Victoria</v>
      </c>
      <c r="G2519" t="s">
        <v>45</v>
      </c>
      <c r="H2519">
        <v>3136</v>
      </c>
      <c r="I2519" t="s">
        <v>11</v>
      </c>
      <c r="J2519" t="s">
        <v>63</v>
      </c>
      <c r="K2519" t="s">
        <v>151</v>
      </c>
      <c r="L2519" t="s">
        <v>21</v>
      </c>
      <c r="M2519" s="5">
        <v>255.23000000000002</v>
      </c>
    </row>
    <row r="2520" spans="1:13" x14ac:dyDescent="0.2">
      <c r="A2520" s="2">
        <v>45315</v>
      </c>
      <c r="B2520" s="3">
        <f t="shared" si="119"/>
        <v>2024</v>
      </c>
      <c r="C2520" t="str">
        <f t="shared" si="117"/>
        <v>2023-2024</v>
      </c>
      <c r="D2520" t="s">
        <v>148</v>
      </c>
      <c r="E2520" t="s">
        <v>61</v>
      </c>
      <c r="F2520" t="str">
        <f t="shared" si="118"/>
        <v>New South Wales</v>
      </c>
      <c r="G2520" t="s">
        <v>10</v>
      </c>
      <c r="H2520">
        <v>2539</v>
      </c>
      <c r="I2520" t="s">
        <v>11</v>
      </c>
      <c r="J2520" t="s">
        <v>58</v>
      </c>
      <c r="K2520" t="s">
        <v>19</v>
      </c>
      <c r="L2520" t="s">
        <v>23</v>
      </c>
      <c r="M2520" s="5">
        <v>255.38</v>
      </c>
    </row>
    <row r="2521" spans="1:13" x14ac:dyDescent="0.2">
      <c r="A2521" s="2">
        <v>45182</v>
      </c>
      <c r="B2521" s="3">
        <f t="shared" si="119"/>
        <v>2024</v>
      </c>
      <c r="C2521" t="str">
        <f t="shared" si="117"/>
        <v>2023-2024</v>
      </c>
      <c r="D2521" t="s">
        <v>147</v>
      </c>
      <c r="E2521" t="s">
        <v>79</v>
      </c>
      <c r="F2521" t="str">
        <f t="shared" si="118"/>
        <v>Australian Capital Territory</v>
      </c>
      <c r="G2521" t="s">
        <v>80</v>
      </c>
      <c r="H2521">
        <v>2617</v>
      </c>
      <c r="I2521" t="s">
        <v>11</v>
      </c>
      <c r="J2521" t="s">
        <v>58</v>
      </c>
      <c r="K2521" t="s">
        <v>152</v>
      </c>
      <c r="L2521" t="s">
        <v>13</v>
      </c>
      <c r="M2521" s="5">
        <v>255.78999999999996</v>
      </c>
    </row>
    <row r="2522" spans="1:13" x14ac:dyDescent="0.2">
      <c r="A2522" s="2">
        <v>45528</v>
      </c>
      <c r="B2522" s="3">
        <f t="shared" si="119"/>
        <v>2025</v>
      </c>
      <c r="C2522" t="str">
        <f t="shared" si="117"/>
        <v>2024-2025</v>
      </c>
      <c r="D2522" t="s">
        <v>147</v>
      </c>
      <c r="E2522" t="s">
        <v>146</v>
      </c>
      <c r="F2522" t="str">
        <f t="shared" si="118"/>
        <v>Victoria</v>
      </c>
      <c r="G2522" t="s">
        <v>45</v>
      </c>
      <c r="H2522">
        <v>3353</v>
      </c>
      <c r="I2522" t="s">
        <v>11</v>
      </c>
      <c r="J2522" t="s">
        <v>60</v>
      </c>
      <c r="K2522" t="s">
        <v>156</v>
      </c>
      <c r="L2522" t="s">
        <v>17</v>
      </c>
      <c r="M2522" s="5">
        <v>257.24</v>
      </c>
    </row>
    <row r="2523" spans="1:13" x14ac:dyDescent="0.2">
      <c r="A2523" s="2">
        <v>45067</v>
      </c>
      <c r="B2523" s="3">
        <f t="shared" si="119"/>
        <v>2023</v>
      </c>
      <c r="C2523" t="str">
        <f t="shared" si="117"/>
        <v>2022-2023</v>
      </c>
      <c r="D2523" t="s">
        <v>147</v>
      </c>
      <c r="E2523" t="s">
        <v>52</v>
      </c>
      <c r="F2523" t="str">
        <f t="shared" si="118"/>
        <v>Victoria</v>
      </c>
      <c r="G2523" t="s">
        <v>45</v>
      </c>
      <c r="H2523">
        <v>3030</v>
      </c>
      <c r="I2523" t="s">
        <v>11</v>
      </c>
      <c r="J2523" t="s">
        <v>46</v>
      </c>
      <c r="K2523" t="s">
        <v>154</v>
      </c>
      <c r="L2523" t="s">
        <v>14</v>
      </c>
      <c r="M2523" s="5">
        <v>257.28999999999996</v>
      </c>
    </row>
    <row r="2524" spans="1:13" x14ac:dyDescent="0.2">
      <c r="A2524" s="2">
        <v>45150</v>
      </c>
      <c r="B2524" s="3">
        <f t="shared" si="119"/>
        <v>2024</v>
      </c>
      <c r="C2524" t="str">
        <f t="shared" si="117"/>
        <v>2023-2024</v>
      </c>
      <c r="D2524" t="s">
        <v>147</v>
      </c>
      <c r="E2524" t="s">
        <v>86</v>
      </c>
      <c r="F2524" t="str">
        <f t="shared" si="118"/>
        <v>New South Wales</v>
      </c>
      <c r="G2524" t="s">
        <v>10</v>
      </c>
      <c r="H2524">
        <v>2064</v>
      </c>
      <c r="I2524" t="s">
        <v>11</v>
      </c>
      <c r="J2524" t="s">
        <v>12</v>
      </c>
      <c r="K2524" t="s">
        <v>154</v>
      </c>
      <c r="L2524" t="s">
        <v>14</v>
      </c>
      <c r="M2524" s="5">
        <v>257.83999999999997</v>
      </c>
    </row>
    <row r="2525" spans="1:13" x14ac:dyDescent="0.2">
      <c r="A2525" s="2">
        <v>45345</v>
      </c>
      <c r="B2525" s="3">
        <f t="shared" si="119"/>
        <v>2024</v>
      </c>
      <c r="C2525" t="str">
        <f t="shared" si="117"/>
        <v>2023-2024</v>
      </c>
      <c r="D2525" t="s">
        <v>147</v>
      </c>
      <c r="E2525" t="s">
        <v>101</v>
      </c>
      <c r="F2525" t="str">
        <f t="shared" si="118"/>
        <v>Victoria</v>
      </c>
      <c r="G2525" t="s">
        <v>45</v>
      </c>
      <c r="H2525">
        <v>3131</v>
      </c>
      <c r="I2525" t="s">
        <v>11</v>
      </c>
      <c r="J2525" t="s">
        <v>63</v>
      </c>
      <c r="K2525" t="s">
        <v>150</v>
      </c>
      <c r="L2525" t="s">
        <v>18</v>
      </c>
      <c r="M2525" s="5">
        <v>257.93</v>
      </c>
    </row>
    <row r="2526" spans="1:13" x14ac:dyDescent="0.2">
      <c r="A2526" s="2">
        <v>45550</v>
      </c>
      <c r="B2526" s="3">
        <f t="shared" si="119"/>
        <v>2025</v>
      </c>
      <c r="C2526" t="str">
        <f t="shared" si="117"/>
        <v>2024-2025</v>
      </c>
      <c r="D2526" t="s">
        <v>147</v>
      </c>
      <c r="E2526" t="s">
        <v>50</v>
      </c>
      <c r="F2526" t="str">
        <f t="shared" si="118"/>
        <v>Queensland</v>
      </c>
      <c r="G2526" t="s">
        <v>35</v>
      </c>
      <c r="H2526">
        <v>4703</v>
      </c>
      <c r="I2526" t="s">
        <v>11</v>
      </c>
      <c r="J2526" t="s">
        <v>51</v>
      </c>
      <c r="K2526" t="s">
        <v>152</v>
      </c>
      <c r="L2526" t="s">
        <v>13</v>
      </c>
      <c r="M2526" s="5">
        <v>258.33000000000004</v>
      </c>
    </row>
    <row r="2527" spans="1:13" x14ac:dyDescent="0.2">
      <c r="A2527" s="2">
        <v>44971</v>
      </c>
      <c r="B2527" s="3">
        <f t="shared" si="119"/>
        <v>2023</v>
      </c>
      <c r="C2527" t="str">
        <f t="shared" si="117"/>
        <v>2022-2023</v>
      </c>
      <c r="D2527" t="s">
        <v>148</v>
      </c>
      <c r="E2527" t="s">
        <v>143</v>
      </c>
      <c r="F2527" t="str">
        <f t="shared" si="118"/>
        <v>New South Wales</v>
      </c>
      <c r="G2527" t="s">
        <v>10</v>
      </c>
      <c r="H2527">
        <v>2154</v>
      </c>
      <c r="I2527" t="s">
        <v>11</v>
      </c>
      <c r="J2527" t="s">
        <v>27</v>
      </c>
      <c r="K2527" t="s">
        <v>155</v>
      </c>
      <c r="L2527" t="s">
        <v>20</v>
      </c>
      <c r="M2527" s="5">
        <v>258.35000000000002</v>
      </c>
    </row>
    <row r="2528" spans="1:13" x14ac:dyDescent="0.2">
      <c r="A2528" s="2">
        <v>45473</v>
      </c>
      <c r="B2528" s="3">
        <f t="shared" si="119"/>
        <v>2024</v>
      </c>
      <c r="C2528" t="str">
        <f t="shared" si="117"/>
        <v>2023-2024</v>
      </c>
      <c r="D2528" t="s">
        <v>147</v>
      </c>
      <c r="E2528" t="s">
        <v>115</v>
      </c>
      <c r="F2528" t="str">
        <f t="shared" si="118"/>
        <v>Western Australia</v>
      </c>
      <c r="G2528" t="s">
        <v>48</v>
      </c>
      <c r="H2528">
        <v>6280</v>
      </c>
      <c r="I2528" t="s">
        <v>11</v>
      </c>
      <c r="J2528" t="s">
        <v>94</v>
      </c>
      <c r="K2528" t="s">
        <v>149</v>
      </c>
      <c r="L2528" t="s">
        <v>15</v>
      </c>
      <c r="M2528" s="5">
        <v>258.39999999999998</v>
      </c>
    </row>
    <row r="2529" spans="1:13" x14ac:dyDescent="0.2">
      <c r="A2529" s="2">
        <v>45169</v>
      </c>
      <c r="B2529" s="3">
        <f t="shared" si="119"/>
        <v>2024</v>
      </c>
      <c r="C2529" t="str">
        <f t="shared" si="117"/>
        <v>2023-2024</v>
      </c>
      <c r="D2529" t="s">
        <v>147</v>
      </c>
      <c r="E2529" t="s">
        <v>88</v>
      </c>
      <c r="F2529" t="str">
        <f t="shared" si="118"/>
        <v>South Australia</v>
      </c>
      <c r="G2529" t="s">
        <v>32</v>
      </c>
      <c r="H2529">
        <v>5011</v>
      </c>
      <c r="I2529" t="s">
        <v>11</v>
      </c>
      <c r="J2529" t="s">
        <v>33</v>
      </c>
      <c r="K2529" t="s">
        <v>19</v>
      </c>
      <c r="L2529" t="s">
        <v>23</v>
      </c>
      <c r="M2529" s="5">
        <v>258.53999999999996</v>
      </c>
    </row>
    <row r="2530" spans="1:13" x14ac:dyDescent="0.2">
      <c r="A2530" s="2">
        <v>44961</v>
      </c>
      <c r="B2530" s="3">
        <f t="shared" si="119"/>
        <v>2023</v>
      </c>
      <c r="C2530" t="str">
        <f t="shared" si="117"/>
        <v>2022-2023</v>
      </c>
      <c r="D2530" t="s">
        <v>148</v>
      </c>
      <c r="E2530" t="s">
        <v>105</v>
      </c>
      <c r="F2530" t="str">
        <f t="shared" si="118"/>
        <v>Victoria</v>
      </c>
      <c r="G2530" t="s">
        <v>45</v>
      </c>
      <c r="H2530">
        <v>3500</v>
      </c>
      <c r="I2530" t="s">
        <v>11</v>
      </c>
      <c r="J2530" t="s">
        <v>60</v>
      </c>
      <c r="K2530" t="s">
        <v>149</v>
      </c>
      <c r="L2530" t="s">
        <v>15</v>
      </c>
      <c r="M2530" s="5">
        <v>258.74</v>
      </c>
    </row>
    <row r="2531" spans="1:13" x14ac:dyDescent="0.2">
      <c r="A2531" s="2">
        <v>45482</v>
      </c>
      <c r="B2531" s="3">
        <f t="shared" si="119"/>
        <v>2025</v>
      </c>
      <c r="C2531" t="str">
        <f t="shared" si="117"/>
        <v>2024-2025</v>
      </c>
      <c r="D2531" t="s">
        <v>147</v>
      </c>
      <c r="E2531" t="s">
        <v>73</v>
      </c>
      <c r="F2531" t="str">
        <f t="shared" si="118"/>
        <v>Victoria</v>
      </c>
      <c r="G2531" t="s">
        <v>45</v>
      </c>
      <c r="H2531">
        <v>3136</v>
      </c>
      <c r="I2531" t="s">
        <v>11</v>
      </c>
      <c r="J2531" t="s">
        <v>63</v>
      </c>
      <c r="K2531" t="s">
        <v>152</v>
      </c>
      <c r="L2531" t="s">
        <v>13</v>
      </c>
      <c r="M2531" s="5">
        <v>258.97000000000003</v>
      </c>
    </row>
    <row r="2532" spans="1:13" x14ac:dyDescent="0.2">
      <c r="A2532" s="2">
        <v>45424</v>
      </c>
      <c r="B2532" s="3">
        <f t="shared" si="119"/>
        <v>2024</v>
      </c>
      <c r="C2532" t="str">
        <f t="shared" si="117"/>
        <v>2023-2024</v>
      </c>
      <c r="D2532" t="s">
        <v>148</v>
      </c>
      <c r="E2532" t="s">
        <v>41</v>
      </c>
      <c r="F2532" t="str">
        <f t="shared" si="118"/>
        <v>New South Wales</v>
      </c>
      <c r="G2532" t="s">
        <v>10</v>
      </c>
      <c r="H2532">
        <v>2830</v>
      </c>
      <c r="I2532" t="s">
        <v>11</v>
      </c>
      <c r="J2532" t="s">
        <v>25</v>
      </c>
      <c r="K2532" t="s">
        <v>153</v>
      </c>
      <c r="L2532" t="s">
        <v>16</v>
      </c>
      <c r="M2532" s="5">
        <v>259.31</v>
      </c>
    </row>
    <row r="2533" spans="1:13" x14ac:dyDescent="0.2">
      <c r="A2533" s="2">
        <v>45279</v>
      </c>
      <c r="B2533" s="3">
        <f t="shared" si="119"/>
        <v>2024</v>
      </c>
      <c r="C2533" t="str">
        <f t="shared" si="117"/>
        <v>2023-2024</v>
      </c>
      <c r="D2533" t="s">
        <v>147</v>
      </c>
      <c r="E2533" t="s">
        <v>62</v>
      </c>
      <c r="F2533" t="str">
        <f t="shared" si="118"/>
        <v>Victoria</v>
      </c>
      <c r="G2533" t="s">
        <v>45</v>
      </c>
      <c r="H2533">
        <v>3134</v>
      </c>
      <c r="I2533" t="s">
        <v>11</v>
      </c>
      <c r="J2533" t="s">
        <v>63</v>
      </c>
      <c r="K2533" t="s">
        <v>154</v>
      </c>
      <c r="L2533" t="s">
        <v>14</v>
      </c>
      <c r="M2533" s="5">
        <v>259.78000000000003</v>
      </c>
    </row>
    <row r="2534" spans="1:13" x14ac:dyDescent="0.2">
      <c r="A2534" s="2">
        <v>45137</v>
      </c>
      <c r="B2534" s="3">
        <f t="shared" si="119"/>
        <v>2024</v>
      </c>
      <c r="C2534" t="str">
        <f t="shared" si="117"/>
        <v>2023-2024</v>
      </c>
      <c r="D2534" t="s">
        <v>148</v>
      </c>
      <c r="E2534" t="s">
        <v>105</v>
      </c>
      <c r="F2534" t="str">
        <f t="shared" si="118"/>
        <v>Victoria</v>
      </c>
      <c r="G2534" t="s">
        <v>45</v>
      </c>
      <c r="H2534">
        <v>3500</v>
      </c>
      <c r="I2534" t="s">
        <v>11</v>
      </c>
      <c r="J2534" t="s">
        <v>60</v>
      </c>
      <c r="K2534" t="s">
        <v>154</v>
      </c>
      <c r="L2534" t="s">
        <v>14</v>
      </c>
      <c r="M2534" s="5">
        <v>259.87</v>
      </c>
    </row>
    <row r="2535" spans="1:13" x14ac:dyDescent="0.2">
      <c r="A2535" s="2">
        <v>45353</v>
      </c>
      <c r="B2535" s="3">
        <f t="shared" si="119"/>
        <v>2024</v>
      </c>
      <c r="C2535" t="str">
        <f t="shared" si="117"/>
        <v>2023-2024</v>
      </c>
      <c r="D2535" t="s">
        <v>147</v>
      </c>
      <c r="E2535" t="s">
        <v>97</v>
      </c>
      <c r="F2535" t="str">
        <f t="shared" si="118"/>
        <v>Tasmania</v>
      </c>
      <c r="G2535" t="s">
        <v>70</v>
      </c>
      <c r="H2535">
        <v>7250</v>
      </c>
      <c r="I2535" t="s">
        <v>11</v>
      </c>
      <c r="J2535" t="s">
        <v>71</v>
      </c>
      <c r="K2535" t="s">
        <v>156</v>
      </c>
      <c r="L2535" t="s">
        <v>17</v>
      </c>
      <c r="M2535" s="5">
        <v>260.57</v>
      </c>
    </row>
    <row r="2536" spans="1:13" x14ac:dyDescent="0.2">
      <c r="A2536" s="2">
        <v>45458</v>
      </c>
      <c r="B2536" s="3">
        <f t="shared" si="119"/>
        <v>2024</v>
      </c>
      <c r="C2536" t="str">
        <f t="shared" si="117"/>
        <v>2023-2024</v>
      </c>
      <c r="D2536" t="s">
        <v>148</v>
      </c>
      <c r="E2536" t="s">
        <v>136</v>
      </c>
      <c r="F2536" t="str">
        <f t="shared" si="118"/>
        <v>Victoria</v>
      </c>
      <c r="G2536" t="s">
        <v>45</v>
      </c>
      <c r="H2536">
        <v>3175</v>
      </c>
      <c r="I2536" t="s">
        <v>11</v>
      </c>
      <c r="J2536" t="s">
        <v>63</v>
      </c>
      <c r="K2536" t="s">
        <v>149</v>
      </c>
      <c r="L2536" t="s">
        <v>15</v>
      </c>
      <c r="M2536" s="5">
        <v>260.7</v>
      </c>
    </row>
    <row r="2537" spans="1:13" x14ac:dyDescent="0.2">
      <c r="A2537" s="2">
        <v>45036</v>
      </c>
      <c r="B2537" s="3">
        <f t="shared" si="119"/>
        <v>2023</v>
      </c>
      <c r="C2537" t="str">
        <f t="shared" si="117"/>
        <v>2022-2023</v>
      </c>
      <c r="D2537" t="s">
        <v>147</v>
      </c>
      <c r="E2537" t="s">
        <v>96</v>
      </c>
      <c r="F2537" t="str">
        <f t="shared" si="118"/>
        <v>Western Australia</v>
      </c>
      <c r="G2537" t="s">
        <v>48</v>
      </c>
      <c r="H2537">
        <v>6330</v>
      </c>
      <c r="I2537" t="s">
        <v>11</v>
      </c>
      <c r="J2537" t="s">
        <v>94</v>
      </c>
      <c r="K2537" t="s">
        <v>150</v>
      </c>
      <c r="L2537" t="s">
        <v>18</v>
      </c>
      <c r="M2537" s="5">
        <v>260.73</v>
      </c>
    </row>
    <row r="2538" spans="1:13" x14ac:dyDescent="0.2">
      <c r="A2538" s="2">
        <v>44989</v>
      </c>
      <c r="B2538" s="3">
        <f t="shared" si="119"/>
        <v>2023</v>
      </c>
      <c r="C2538" t="str">
        <f t="shared" si="117"/>
        <v>2022-2023</v>
      </c>
      <c r="D2538" t="s">
        <v>147</v>
      </c>
      <c r="E2538" t="s">
        <v>103</v>
      </c>
      <c r="F2538" t="str">
        <f t="shared" si="118"/>
        <v>Queensland</v>
      </c>
      <c r="G2538" t="s">
        <v>35</v>
      </c>
      <c r="H2538">
        <v>4509</v>
      </c>
      <c r="I2538" t="s">
        <v>11</v>
      </c>
      <c r="J2538" t="s">
        <v>104</v>
      </c>
      <c r="K2538" t="s">
        <v>156</v>
      </c>
      <c r="L2538" t="s">
        <v>17</v>
      </c>
      <c r="M2538" s="5">
        <v>260.73</v>
      </c>
    </row>
    <row r="2539" spans="1:13" x14ac:dyDescent="0.2">
      <c r="A2539" s="2">
        <v>45204</v>
      </c>
      <c r="B2539" s="3">
        <f t="shared" si="119"/>
        <v>2024</v>
      </c>
      <c r="C2539" t="str">
        <f t="shared" si="117"/>
        <v>2023-2024</v>
      </c>
      <c r="D2539" t="s">
        <v>147</v>
      </c>
      <c r="E2539" t="s">
        <v>75</v>
      </c>
      <c r="F2539" t="str">
        <f t="shared" si="118"/>
        <v>Victoria</v>
      </c>
      <c r="G2539" t="s">
        <v>45</v>
      </c>
      <c r="H2539">
        <v>3630</v>
      </c>
      <c r="I2539" t="s">
        <v>11</v>
      </c>
      <c r="J2539" t="s">
        <v>55</v>
      </c>
      <c r="K2539" t="s">
        <v>155</v>
      </c>
      <c r="L2539" t="s">
        <v>20</v>
      </c>
      <c r="M2539" s="5">
        <v>261.01</v>
      </c>
    </row>
    <row r="2540" spans="1:13" x14ac:dyDescent="0.2">
      <c r="A2540" s="2">
        <v>45118</v>
      </c>
      <c r="B2540" s="3">
        <f t="shared" si="119"/>
        <v>2024</v>
      </c>
      <c r="C2540" t="str">
        <f t="shared" si="117"/>
        <v>2023-2024</v>
      </c>
      <c r="D2540" t="s">
        <v>147</v>
      </c>
      <c r="E2540" t="s">
        <v>40</v>
      </c>
      <c r="F2540" t="str">
        <f t="shared" si="118"/>
        <v>New South Wales</v>
      </c>
      <c r="G2540" t="s">
        <v>10</v>
      </c>
      <c r="H2540">
        <v>2116</v>
      </c>
      <c r="I2540" t="s">
        <v>11</v>
      </c>
      <c r="J2540" t="s">
        <v>27</v>
      </c>
      <c r="K2540" t="s">
        <v>155</v>
      </c>
      <c r="L2540" t="s">
        <v>20</v>
      </c>
      <c r="M2540" s="5">
        <v>261.25000000000006</v>
      </c>
    </row>
    <row r="2541" spans="1:13" x14ac:dyDescent="0.2">
      <c r="A2541" s="2">
        <v>45054</v>
      </c>
      <c r="B2541" s="3">
        <f t="shared" si="119"/>
        <v>2023</v>
      </c>
      <c r="C2541" t="str">
        <f t="shared" si="117"/>
        <v>2022-2023</v>
      </c>
      <c r="D2541" t="s">
        <v>147</v>
      </c>
      <c r="E2541" t="s">
        <v>130</v>
      </c>
      <c r="F2541" t="str">
        <f t="shared" si="118"/>
        <v>South Australia</v>
      </c>
      <c r="G2541" t="s">
        <v>32</v>
      </c>
      <c r="H2541">
        <v>5290</v>
      </c>
      <c r="I2541" t="s">
        <v>11</v>
      </c>
      <c r="J2541" t="s">
        <v>38</v>
      </c>
      <c r="K2541" t="s">
        <v>155</v>
      </c>
      <c r="L2541" t="s">
        <v>20</v>
      </c>
      <c r="M2541" s="5">
        <v>261.36</v>
      </c>
    </row>
    <row r="2542" spans="1:13" x14ac:dyDescent="0.2">
      <c r="A2542" s="2">
        <v>45275</v>
      </c>
      <c r="B2542" s="3">
        <f t="shared" si="119"/>
        <v>2024</v>
      </c>
      <c r="C2542" t="str">
        <f t="shared" si="117"/>
        <v>2023-2024</v>
      </c>
      <c r="D2542" t="s">
        <v>147</v>
      </c>
      <c r="E2542" t="s">
        <v>92</v>
      </c>
      <c r="F2542" t="str">
        <f t="shared" si="118"/>
        <v>Queensland</v>
      </c>
      <c r="G2542" t="s">
        <v>35</v>
      </c>
      <c r="H2542">
        <v>4068</v>
      </c>
      <c r="I2542" t="s">
        <v>11</v>
      </c>
      <c r="J2542" t="s">
        <v>43</v>
      </c>
      <c r="K2542" t="s">
        <v>19</v>
      </c>
      <c r="L2542" t="s">
        <v>23</v>
      </c>
      <c r="M2542" s="5">
        <v>261.46000000000004</v>
      </c>
    </row>
    <row r="2543" spans="1:13" x14ac:dyDescent="0.2">
      <c r="A2543" s="2">
        <v>45432</v>
      </c>
      <c r="B2543" s="3">
        <f t="shared" si="119"/>
        <v>2024</v>
      </c>
      <c r="C2543" t="str">
        <f t="shared" si="117"/>
        <v>2023-2024</v>
      </c>
      <c r="D2543" t="s">
        <v>148</v>
      </c>
      <c r="E2543" t="s">
        <v>59</v>
      </c>
      <c r="F2543" t="str">
        <f t="shared" si="118"/>
        <v>Victoria</v>
      </c>
      <c r="G2543" t="s">
        <v>45</v>
      </c>
      <c r="H2543">
        <v>3280</v>
      </c>
      <c r="I2543" t="s">
        <v>11</v>
      </c>
      <c r="J2543" t="s">
        <v>60</v>
      </c>
      <c r="K2543" t="s">
        <v>152</v>
      </c>
      <c r="L2543" t="s">
        <v>13</v>
      </c>
      <c r="M2543" s="5">
        <v>261.7</v>
      </c>
    </row>
    <row r="2544" spans="1:13" x14ac:dyDescent="0.2">
      <c r="A2544" s="2">
        <v>44938</v>
      </c>
      <c r="B2544" s="3">
        <f t="shared" si="119"/>
        <v>2023</v>
      </c>
      <c r="C2544" t="str">
        <f t="shared" si="117"/>
        <v>2022-2023</v>
      </c>
      <c r="D2544" t="s">
        <v>147</v>
      </c>
      <c r="E2544" t="s">
        <v>107</v>
      </c>
      <c r="F2544" t="str">
        <f t="shared" si="118"/>
        <v>Queensland</v>
      </c>
      <c r="G2544" t="s">
        <v>35</v>
      </c>
      <c r="H2544">
        <v>4220</v>
      </c>
      <c r="I2544" t="s">
        <v>11</v>
      </c>
      <c r="J2544" t="s">
        <v>104</v>
      </c>
      <c r="K2544" t="s">
        <v>155</v>
      </c>
      <c r="L2544" t="s">
        <v>20</v>
      </c>
      <c r="M2544" s="5">
        <v>261.73</v>
      </c>
    </row>
    <row r="2545" spans="1:13" x14ac:dyDescent="0.2">
      <c r="A2545" s="2">
        <v>45473</v>
      </c>
      <c r="B2545" s="3">
        <f t="shared" si="119"/>
        <v>2024</v>
      </c>
      <c r="C2545" t="str">
        <f t="shared" si="117"/>
        <v>2023-2024</v>
      </c>
      <c r="D2545" t="s">
        <v>147</v>
      </c>
      <c r="E2545" t="s">
        <v>144</v>
      </c>
      <c r="F2545" t="str">
        <f t="shared" si="118"/>
        <v>Queensland</v>
      </c>
      <c r="G2545" t="s">
        <v>35</v>
      </c>
      <c r="H2545">
        <v>4566</v>
      </c>
      <c r="I2545" t="s">
        <v>11</v>
      </c>
      <c r="J2545" t="s">
        <v>120</v>
      </c>
      <c r="K2545" t="s">
        <v>154</v>
      </c>
      <c r="L2545" t="s">
        <v>14</v>
      </c>
      <c r="M2545" s="5">
        <v>262.36</v>
      </c>
    </row>
    <row r="2546" spans="1:13" x14ac:dyDescent="0.2">
      <c r="A2546" s="2">
        <v>45173</v>
      </c>
      <c r="B2546" s="3">
        <f t="shared" si="119"/>
        <v>2024</v>
      </c>
      <c r="C2546" t="str">
        <f t="shared" si="117"/>
        <v>2023-2024</v>
      </c>
      <c r="D2546" t="s">
        <v>147</v>
      </c>
      <c r="E2546" t="s">
        <v>113</v>
      </c>
      <c r="F2546" t="str">
        <f t="shared" si="118"/>
        <v>Queensland</v>
      </c>
      <c r="G2546" t="s">
        <v>35</v>
      </c>
      <c r="H2546">
        <v>4215</v>
      </c>
      <c r="I2546" t="s">
        <v>11</v>
      </c>
      <c r="J2546" t="s">
        <v>104</v>
      </c>
      <c r="K2546" t="s">
        <v>149</v>
      </c>
      <c r="L2546" t="s">
        <v>15</v>
      </c>
      <c r="M2546" s="5">
        <v>262.47000000000003</v>
      </c>
    </row>
    <row r="2547" spans="1:13" x14ac:dyDescent="0.2">
      <c r="A2547" s="2">
        <v>45657</v>
      </c>
      <c r="B2547" s="3">
        <f t="shared" si="119"/>
        <v>2025</v>
      </c>
      <c r="C2547" t="str">
        <f t="shared" si="117"/>
        <v>2024-2025</v>
      </c>
      <c r="D2547" t="s">
        <v>147</v>
      </c>
      <c r="E2547" t="s">
        <v>50</v>
      </c>
      <c r="F2547" t="str">
        <f t="shared" si="118"/>
        <v>Queensland</v>
      </c>
      <c r="G2547" t="s">
        <v>35</v>
      </c>
      <c r="H2547">
        <v>4703</v>
      </c>
      <c r="I2547" t="s">
        <v>11</v>
      </c>
      <c r="J2547" t="s">
        <v>51</v>
      </c>
      <c r="K2547" t="s">
        <v>152</v>
      </c>
      <c r="L2547" t="s">
        <v>13</v>
      </c>
      <c r="M2547" s="5">
        <v>262.58999999999997</v>
      </c>
    </row>
    <row r="2548" spans="1:13" x14ac:dyDescent="0.2">
      <c r="A2548" s="2">
        <v>45037</v>
      </c>
      <c r="B2548" s="3">
        <f t="shared" si="119"/>
        <v>2023</v>
      </c>
      <c r="C2548" t="str">
        <f t="shared" si="117"/>
        <v>2022-2023</v>
      </c>
      <c r="D2548" t="s">
        <v>147</v>
      </c>
      <c r="E2548" t="s">
        <v>40</v>
      </c>
      <c r="F2548" t="str">
        <f t="shared" si="118"/>
        <v>New South Wales</v>
      </c>
      <c r="G2548" t="s">
        <v>10</v>
      </c>
      <c r="H2548">
        <v>2116</v>
      </c>
      <c r="I2548" t="s">
        <v>11</v>
      </c>
      <c r="J2548" t="s">
        <v>27</v>
      </c>
      <c r="K2548" t="s">
        <v>156</v>
      </c>
      <c r="L2548" t="s">
        <v>17</v>
      </c>
      <c r="M2548" s="5">
        <v>262.82</v>
      </c>
    </row>
    <row r="2549" spans="1:13" x14ac:dyDescent="0.2">
      <c r="A2549" s="2">
        <v>45254</v>
      </c>
      <c r="B2549" s="3">
        <f t="shared" si="119"/>
        <v>2024</v>
      </c>
      <c r="C2549" t="str">
        <f t="shared" si="117"/>
        <v>2023-2024</v>
      </c>
      <c r="D2549" t="s">
        <v>147</v>
      </c>
      <c r="E2549" t="s">
        <v>130</v>
      </c>
      <c r="F2549" t="str">
        <f t="shared" si="118"/>
        <v>South Australia</v>
      </c>
      <c r="G2549" t="s">
        <v>32</v>
      </c>
      <c r="H2549">
        <v>5290</v>
      </c>
      <c r="I2549" t="s">
        <v>11</v>
      </c>
      <c r="J2549" t="s">
        <v>38</v>
      </c>
      <c r="K2549" t="s">
        <v>151</v>
      </c>
      <c r="L2549" t="s">
        <v>21</v>
      </c>
      <c r="M2549" s="5">
        <v>262.96000000000004</v>
      </c>
    </row>
    <row r="2550" spans="1:13" x14ac:dyDescent="0.2">
      <c r="A2550" s="2">
        <v>45189</v>
      </c>
      <c r="B2550" s="3">
        <f t="shared" si="119"/>
        <v>2024</v>
      </c>
      <c r="C2550" t="str">
        <f t="shared" si="117"/>
        <v>2023-2024</v>
      </c>
      <c r="D2550" t="s">
        <v>147</v>
      </c>
      <c r="E2550" t="s">
        <v>78</v>
      </c>
      <c r="F2550" t="str">
        <f t="shared" si="118"/>
        <v>New South Wales</v>
      </c>
      <c r="G2550" t="s">
        <v>10</v>
      </c>
      <c r="H2550">
        <v>2350</v>
      </c>
      <c r="I2550" t="s">
        <v>11</v>
      </c>
      <c r="J2550" t="s">
        <v>68</v>
      </c>
      <c r="K2550" t="s">
        <v>157</v>
      </c>
      <c r="L2550" t="s">
        <v>22</v>
      </c>
      <c r="M2550" s="5">
        <v>263.95</v>
      </c>
    </row>
    <row r="2551" spans="1:13" x14ac:dyDescent="0.2">
      <c r="A2551" s="2">
        <v>45092</v>
      </c>
      <c r="B2551" s="3">
        <f t="shared" si="119"/>
        <v>2023</v>
      </c>
      <c r="C2551" t="str">
        <f t="shared" si="117"/>
        <v>2022-2023</v>
      </c>
      <c r="D2551" t="s">
        <v>147</v>
      </c>
      <c r="E2551" t="s">
        <v>62</v>
      </c>
      <c r="F2551" t="str">
        <f t="shared" si="118"/>
        <v>Victoria</v>
      </c>
      <c r="G2551" t="s">
        <v>45</v>
      </c>
      <c r="H2551">
        <v>3134</v>
      </c>
      <c r="I2551" t="s">
        <v>11</v>
      </c>
      <c r="J2551" t="s">
        <v>63</v>
      </c>
      <c r="K2551" t="s">
        <v>155</v>
      </c>
      <c r="L2551" t="s">
        <v>20</v>
      </c>
      <c r="M2551" s="5">
        <v>264.28999999999996</v>
      </c>
    </row>
    <row r="2552" spans="1:13" x14ac:dyDescent="0.2">
      <c r="A2552" s="2">
        <v>45482</v>
      </c>
      <c r="B2552" s="3">
        <f t="shared" si="119"/>
        <v>2025</v>
      </c>
      <c r="C2552" t="str">
        <f t="shared" si="117"/>
        <v>2024-2025</v>
      </c>
      <c r="D2552" t="s">
        <v>148</v>
      </c>
      <c r="E2552" t="s">
        <v>127</v>
      </c>
      <c r="F2552" t="str">
        <f t="shared" si="118"/>
        <v>New South Wales</v>
      </c>
      <c r="G2552" t="s">
        <v>10</v>
      </c>
      <c r="H2552">
        <v>2131</v>
      </c>
      <c r="I2552" t="s">
        <v>11</v>
      </c>
      <c r="J2552" t="s">
        <v>27</v>
      </c>
      <c r="K2552" t="s">
        <v>19</v>
      </c>
      <c r="L2552" t="s">
        <v>23</v>
      </c>
      <c r="M2552" s="5">
        <v>264.5</v>
      </c>
    </row>
    <row r="2553" spans="1:13" x14ac:dyDescent="0.2">
      <c r="A2553" s="2">
        <v>45487</v>
      </c>
      <c r="B2553" s="3">
        <f t="shared" si="119"/>
        <v>2025</v>
      </c>
      <c r="C2553" t="str">
        <f t="shared" si="117"/>
        <v>2024-2025</v>
      </c>
      <c r="D2553" t="s">
        <v>147</v>
      </c>
      <c r="E2553" t="s">
        <v>24</v>
      </c>
      <c r="F2553" t="str">
        <f t="shared" si="118"/>
        <v>New South Wales</v>
      </c>
      <c r="G2553" t="s">
        <v>10</v>
      </c>
      <c r="H2553">
        <v>2795</v>
      </c>
      <c r="I2553" t="s">
        <v>11</v>
      </c>
      <c r="J2553" t="s">
        <v>25</v>
      </c>
      <c r="K2553" t="s">
        <v>19</v>
      </c>
      <c r="L2553" t="s">
        <v>23</v>
      </c>
      <c r="M2553" s="5">
        <v>264.73</v>
      </c>
    </row>
    <row r="2554" spans="1:13" x14ac:dyDescent="0.2">
      <c r="A2554" s="2">
        <v>45620</v>
      </c>
      <c r="B2554" s="3">
        <f t="shared" si="119"/>
        <v>2025</v>
      </c>
      <c r="C2554" t="str">
        <f t="shared" si="117"/>
        <v>2024-2025</v>
      </c>
      <c r="D2554" t="s">
        <v>147</v>
      </c>
      <c r="E2554" t="s">
        <v>144</v>
      </c>
      <c r="F2554" t="str">
        <f t="shared" si="118"/>
        <v>Queensland</v>
      </c>
      <c r="G2554" t="s">
        <v>35</v>
      </c>
      <c r="H2554">
        <v>4566</v>
      </c>
      <c r="I2554" t="s">
        <v>11</v>
      </c>
      <c r="J2554" t="s">
        <v>120</v>
      </c>
      <c r="K2554" t="s">
        <v>154</v>
      </c>
      <c r="L2554" t="s">
        <v>14</v>
      </c>
      <c r="M2554" s="5">
        <v>264.83000000000004</v>
      </c>
    </row>
    <row r="2555" spans="1:13" x14ac:dyDescent="0.2">
      <c r="A2555" s="2">
        <v>45416</v>
      </c>
      <c r="B2555" s="3">
        <f t="shared" si="119"/>
        <v>2024</v>
      </c>
      <c r="C2555" t="str">
        <f t="shared" si="117"/>
        <v>2023-2024</v>
      </c>
      <c r="D2555" t="s">
        <v>148</v>
      </c>
      <c r="E2555" t="s">
        <v>125</v>
      </c>
      <c r="F2555" t="str">
        <f t="shared" si="118"/>
        <v>Victoria</v>
      </c>
      <c r="G2555" t="s">
        <v>45</v>
      </c>
      <c r="H2555">
        <v>3400</v>
      </c>
      <c r="I2555" t="s">
        <v>11</v>
      </c>
      <c r="J2555" t="s">
        <v>60</v>
      </c>
      <c r="K2555" t="s">
        <v>151</v>
      </c>
      <c r="L2555" t="s">
        <v>21</v>
      </c>
      <c r="M2555" s="5">
        <v>264.90999999999997</v>
      </c>
    </row>
    <row r="2556" spans="1:13" x14ac:dyDescent="0.2">
      <c r="A2556" s="2">
        <v>45603</v>
      </c>
      <c r="B2556" s="3">
        <f t="shared" si="119"/>
        <v>2025</v>
      </c>
      <c r="C2556" t="str">
        <f t="shared" si="117"/>
        <v>2024-2025</v>
      </c>
      <c r="D2556" t="s">
        <v>148</v>
      </c>
      <c r="E2556" t="s">
        <v>81</v>
      </c>
      <c r="F2556" t="str">
        <f t="shared" si="118"/>
        <v>New South Wales</v>
      </c>
      <c r="G2556" t="s">
        <v>10</v>
      </c>
      <c r="H2556">
        <v>2485</v>
      </c>
      <c r="I2556" t="s">
        <v>11</v>
      </c>
      <c r="J2556" t="s">
        <v>68</v>
      </c>
      <c r="K2556" t="s">
        <v>153</v>
      </c>
      <c r="L2556" t="s">
        <v>16</v>
      </c>
      <c r="M2556" s="5">
        <v>265.32</v>
      </c>
    </row>
    <row r="2557" spans="1:13" x14ac:dyDescent="0.2">
      <c r="A2557" s="2">
        <v>45120</v>
      </c>
      <c r="B2557" s="3">
        <f t="shared" si="119"/>
        <v>2024</v>
      </c>
      <c r="C2557" t="str">
        <f t="shared" si="117"/>
        <v>2023-2024</v>
      </c>
      <c r="D2557" t="s">
        <v>147</v>
      </c>
      <c r="E2557" t="s">
        <v>109</v>
      </c>
      <c r="F2557" t="str">
        <f t="shared" si="118"/>
        <v>New South Wales</v>
      </c>
      <c r="G2557" t="s">
        <v>10</v>
      </c>
      <c r="H2557">
        <v>2480</v>
      </c>
      <c r="I2557" t="s">
        <v>11</v>
      </c>
      <c r="J2557" t="s">
        <v>68</v>
      </c>
      <c r="K2557" t="s">
        <v>156</v>
      </c>
      <c r="L2557" t="s">
        <v>17</v>
      </c>
      <c r="M2557" s="5">
        <v>266.12</v>
      </c>
    </row>
    <row r="2558" spans="1:13" x14ac:dyDescent="0.2">
      <c r="A2558" s="2">
        <v>45646</v>
      </c>
      <c r="B2558" s="3">
        <f t="shared" si="119"/>
        <v>2025</v>
      </c>
      <c r="C2558" t="str">
        <f t="shared" si="117"/>
        <v>2024-2025</v>
      </c>
      <c r="D2558" t="s">
        <v>148</v>
      </c>
      <c r="E2558" t="s">
        <v>105</v>
      </c>
      <c r="F2558" t="str">
        <f t="shared" si="118"/>
        <v>Victoria</v>
      </c>
      <c r="G2558" t="s">
        <v>45</v>
      </c>
      <c r="H2558">
        <v>3500</v>
      </c>
      <c r="I2558" t="s">
        <v>11</v>
      </c>
      <c r="J2558" t="s">
        <v>60</v>
      </c>
      <c r="K2558" t="s">
        <v>150</v>
      </c>
      <c r="L2558" t="s">
        <v>18</v>
      </c>
      <c r="M2558" s="5">
        <v>266.26</v>
      </c>
    </row>
    <row r="2559" spans="1:13" x14ac:dyDescent="0.2">
      <c r="A2559" s="2">
        <v>45140</v>
      </c>
      <c r="B2559" s="3">
        <f t="shared" si="119"/>
        <v>2024</v>
      </c>
      <c r="C2559" t="str">
        <f t="shared" si="117"/>
        <v>2023-2024</v>
      </c>
      <c r="D2559" t="s">
        <v>147</v>
      </c>
      <c r="E2559" t="s">
        <v>37</v>
      </c>
      <c r="F2559" t="str">
        <f t="shared" si="118"/>
        <v>South Australia</v>
      </c>
      <c r="G2559" t="s">
        <v>32</v>
      </c>
      <c r="H2559">
        <v>5607</v>
      </c>
      <c r="I2559" t="s">
        <v>11</v>
      </c>
      <c r="J2559" t="s">
        <v>38</v>
      </c>
      <c r="K2559" t="s">
        <v>154</v>
      </c>
      <c r="L2559" t="s">
        <v>14</v>
      </c>
      <c r="M2559" s="5">
        <v>266.76</v>
      </c>
    </row>
    <row r="2560" spans="1:13" x14ac:dyDescent="0.2">
      <c r="A2560" s="2">
        <v>45011</v>
      </c>
      <c r="B2560" s="3">
        <f t="shared" si="119"/>
        <v>2023</v>
      </c>
      <c r="C2560" t="str">
        <f t="shared" si="117"/>
        <v>2022-2023</v>
      </c>
      <c r="D2560" t="s">
        <v>148</v>
      </c>
      <c r="E2560" t="s">
        <v>59</v>
      </c>
      <c r="F2560" t="str">
        <f t="shared" si="118"/>
        <v>Victoria</v>
      </c>
      <c r="G2560" t="s">
        <v>45</v>
      </c>
      <c r="H2560">
        <v>3280</v>
      </c>
      <c r="I2560" t="s">
        <v>11</v>
      </c>
      <c r="J2560" t="s">
        <v>60</v>
      </c>
      <c r="K2560" t="s">
        <v>156</v>
      </c>
      <c r="L2560" t="s">
        <v>17</v>
      </c>
      <c r="M2560" s="5">
        <v>266.89999999999998</v>
      </c>
    </row>
    <row r="2561" spans="1:13" x14ac:dyDescent="0.2">
      <c r="A2561" s="2">
        <v>45152</v>
      </c>
      <c r="B2561" s="3">
        <f t="shared" si="119"/>
        <v>2024</v>
      </c>
      <c r="C2561" t="str">
        <f t="shared" si="117"/>
        <v>2023-2024</v>
      </c>
      <c r="D2561" t="s">
        <v>147</v>
      </c>
      <c r="E2561" t="s">
        <v>42</v>
      </c>
      <c r="F2561" t="str">
        <f t="shared" si="118"/>
        <v>Queensland</v>
      </c>
      <c r="G2561" t="s">
        <v>35</v>
      </c>
      <c r="H2561">
        <v>4053</v>
      </c>
      <c r="I2561" t="s">
        <v>11</v>
      </c>
      <c r="J2561" t="s">
        <v>43</v>
      </c>
      <c r="K2561" t="s">
        <v>151</v>
      </c>
      <c r="L2561" t="s">
        <v>21</v>
      </c>
      <c r="M2561" s="5">
        <v>267.75</v>
      </c>
    </row>
    <row r="2562" spans="1:13" x14ac:dyDescent="0.2">
      <c r="A2562" s="2">
        <v>45162</v>
      </c>
      <c r="B2562" s="3">
        <f t="shared" si="119"/>
        <v>2024</v>
      </c>
      <c r="C2562" t="str">
        <f t="shared" ref="C2562:C2625" si="120">IF(MONTH(A2562) &gt;= 7, YEAR(A2562) &amp; "-" &amp; YEAR(A2562) + 1, YEAR(A2562) - 1 &amp; "-" &amp; YEAR(A2562))</f>
        <v>2023-2024</v>
      </c>
      <c r="D2562" t="s">
        <v>147</v>
      </c>
      <c r="E2562" t="s">
        <v>40</v>
      </c>
      <c r="F2562" t="str">
        <f t="shared" ref="F2562:F2625" si="121">IF(G2562="WA","Western Australia",
IF(G2562="NSW","New South Wales",
IF(G2562="QLD","Queensland",
IF(G2562="VIC","Victoria",
IF(G2562="TAS","Tasmania",
IF(G2562="SA","South Australia",
IF(G2562="NT","Northern Territory",
IF(G2562="ACT","Australian Capital Territory",G2562))))))))</f>
        <v>New South Wales</v>
      </c>
      <c r="G2562" t="s">
        <v>10</v>
      </c>
      <c r="H2562">
        <v>2116</v>
      </c>
      <c r="I2562" t="s">
        <v>11</v>
      </c>
      <c r="J2562" t="s">
        <v>27</v>
      </c>
      <c r="K2562" t="s">
        <v>149</v>
      </c>
      <c r="L2562" t="s">
        <v>15</v>
      </c>
      <c r="M2562" s="5">
        <v>268.95999999999998</v>
      </c>
    </row>
    <row r="2563" spans="1:13" x14ac:dyDescent="0.2">
      <c r="A2563" s="2">
        <v>45574</v>
      </c>
      <c r="B2563" s="3">
        <f t="shared" ref="B2563:B2626" si="122">IF(MONTH(A2563)&gt;=7,YEAR(A2563)+1,YEAR(A2563))</f>
        <v>2025</v>
      </c>
      <c r="C2563" t="str">
        <f t="shared" si="120"/>
        <v>2024-2025</v>
      </c>
      <c r="D2563" t="s">
        <v>148</v>
      </c>
      <c r="E2563" t="s">
        <v>111</v>
      </c>
      <c r="F2563" t="str">
        <f t="shared" si="121"/>
        <v>New South Wales</v>
      </c>
      <c r="G2563" t="s">
        <v>10</v>
      </c>
      <c r="H2563">
        <v>2120</v>
      </c>
      <c r="I2563" t="s">
        <v>11</v>
      </c>
      <c r="J2563" t="s">
        <v>27</v>
      </c>
      <c r="K2563" t="s">
        <v>19</v>
      </c>
      <c r="L2563" t="s">
        <v>23</v>
      </c>
      <c r="M2563" s="5">
        <v>269.54000000000002</v>
      </c>
    </row>
    <row r="2564" spans="1:13" x14ac:dyDescent="0.2">
      <c r="A2564" s="2">
        <v>45060</v>
      </c>
      <c r="B2564" s="3">
        <f t="shared" si="122"/>
        <v>2023</v>
      </c>
      <c r="C2564" t="str">
        <f t="shared" si="120"/>
        <v>2022-2023</v>
      </c>
      <c r="D2564" t="s">
        <v>148</v>
      </c>
      <c r="E2564" t="s">
        <v>142</v>
      </c>
      <c r="F2564" t="str">
        <f t="shared" si="121"/>
        <v>Australian Capital Territory</v>
      </c>
      <c r="G2564" t="s">
        <v>80</v>
      </c>
      <c r="H2564">
        <v>2609</v>
      </c>
      <c r="I2564" t="s">
        <v>11</v>
      </c>
      <c r="J2564" t="s">
        <v>58</v>
      </c>
      <c r="K2564" t="s">
        <v>150</v>
      </c>
      <c r="L2564" t="s">
        <v>18</v>
      </c>
      <c r="M2564" s="5">
        <v>269.82</v>
      </c>
    </row>
    <row r="2565" spans="1:13" x14ac:dyDescent="0.2">
      <c r="A2565" s="2">
        <v>45249</v>
      </c>
      <c r="B2565" s="3">
        <f t="shared" si="122"/>
        <v>2024</v>
      </c>
      <c r="C2565" t="str">
        <f t="shared" si="120"/>
        <v>2023-2024</v>
      </c>
      <c r="D2565" t="s">
        <v>147</v>
      </c>
      <c r="E2565" t="s">
        <v>9</v>
      </c>
      <c r="F2565" t="str">
        <f t="shared" si="121"/>
        <v>New South Wales</v>
      </c>
      <c r="G2565" t="s">
        <v>10</v>
      </c>
      <c r="H2565">
        <v>2067</v>
      </c>
      <c r="I2565" t="s">
        <v>11</v>
      </c>
      <c r="J2565" t="s">
        <v>12</v>
      </c>
      <c r="K2565" t="s">
        <v>155</v>
      </c>
      <c r="L2565" t="s">
        <v>20</v>
      </c>
      <c r="M2565" s="5">
        <v>270</v>
      </c>
    </row>
    <row r="2566" spans="1:13" x14ac:dyDescent="0.2">
      <c r="A2566" s="2">
        <v>45543</v>
      </c>
      <c r="B2566" s="3">
        <f t="shared" si="122"/>
        <v>2025</v>
      </c>
      <c r="C2566" t="str">
        <f t="shared" si="120"/>
        <v>2024-2025</v>
      </c>
      <c r="D2566" t="s">
        <v>147</v>
      </c>
      <c r="E2566" t="s">
        <v>62</v>
      </c>
      <c r="F2566" t="str">
        <f t="shared" si="121"/>
        <v>Victoria</v>
      </c>
      <c r="G2566" t="s">
        <v>45</v>
      </c>
      <c r="H2566">
        <v>3134</v>
      </c>
      <c r="I2566" t="s">
        <v>11</v>
      </c>
      <c r="J2566" t="s">
        <v>63</v>
      </c>
      <c r="K2566" t="s">
        <v>153</v>
      </c>
      <c r="L2566" t="s">
        <v>16</v>
      </c>
      <c r="M2566" s="5">
        <v>270.66999999999996</v>
      </c>
    </row>
    <row r="2567" spans="1:13" x14ac:dyDescent="0.2">
      <c r="A2567" s="2">
        <v>44988</v>
      </c>
      <c r="B2567" s="3">
        <f t="shared" si="122"/>
        <v>2023</v>
      </c>
      <c r="C2567" t="str">
        <f t="shared" si="120"/>
        <v>2022-2023</v>
      </c>
      <c r="D2567" t="s">
        <v>148</v>
      </c>
      <c r="E2567" t="s">
        <v>84</v>
      </c>
      <c r="F2567" t="str">
        <f t="shared" si="121"/>
        <v>Queensland</v>
      </c>
      <c r="G2567" t="s">
        <v>35</v>
      </c>
      <c r="H2567">
        <v>4740</v>
      </c>
      <c r="I2567" t="s">
        <v>11</v>
      </c>
      <c r="J2567" t="s">
        <v>51</v>
      </c>
      <c r="K2567" t="s">
        <v>150</v>
      </c>
      <c r="L2567" t="s">
        <v>18</v>
      </c>
      <c r="M2567" s="5">
        <v>270.67999999999995</v>
      </c>
    </row>
    <row r="2568" spans="1:13" x14ac:dyDescent="0.2">
      <c r="A2568" s="2">
        <v>45375</v>
      </c>
      <c r="B2568" s="3">
        <f t="shared" si="122"/>
        <v>2024</v>
      </c>
      <c r="C2568" t="str">
        <f t="shared" si="120"/>
        <v>2023-2024</v>
      </c>
      <c r="D2568" t="s">
        <v>147</v>
      </c>
      <c r="E2568" t="s">
        <v>86</v>
      </c>
      <c r="F2568" t="str">
        <f t="shared" si="121"/>
        <v>New South Wales</v>
      </c>
      <c r="G2568" t="s">
        <v>10</v>
      </c>
      <c r="H2568">
        <v>2064</v>
      </c>
      <c r="I2568" t="s">
        <v>11</v>
      </c>
      <c r="J2568" t="s">
        <v>12</v>
      </c>
      <c r="K2568" t="s">
        <v>156</v>
      </c>
      <c r="L2568" t="s">
        <v>17</v>
      </c>
      <c r="M2568" s="5">
        <v>271.34000000000003</v>
      </c>
    </row>
    <row r="2569" spans="1:13" x14ac:dyDescent="0.2">
      <c r="A2569" s="2">
        <v>45431</v>
      </c>
      <c r="B2569" s="3">
        <f t="shared" si="122"/>
        <v>2024</v>
      </c>
      <c r="C2569" t="str">
        <f t="shared" si="120"/>
        <v>2023-2024</v>
      </c>
      <c r="D2569" t="s">
        <v>147</v>
      </c>
      <c r="E2569" t="s">
        <v>146</v>
      </c>
      <c r="F2569" t="str">
        <f t="shared" si="121"/>
        <v>Victoria</v>
      </c>
      <c r="G2569" t="s">
        <v>45</v>
      </c>
      <c r="H2569">
        <v>3353</v>
      </c>
      <c r="I2569" t="s">
        <v>11</v>
      </c>
      <c r="J2569" t="s">
        <v>60</v>
      </c>
      <c r="K2569" t="s">
        <v>150</v>
      </c>
      <c r="L2569" t="s">
        <v>18</v>
      </c>
      <c r="M2569" s="5">
        <v>271.56</v>
      </c>
    </row>
    <row r="2570" spans="1:13" x14ac:dyDescent="0.2">
      <c r="A2570" s="2">
        <v>45101</v>
      </c>
      <c r="B2570" s="3">
        <f t="shared" si="122"/>
        <v>2023</v>
      </c>
      <c r="C2570" t="str">
        <f t="shared" si="120"/>
        <v>2022-2023</v>
      </c>
      <c r="D2570" t="s">
        <v>147</v>
      </c>
      <c r="E2570" t="s">
        <v>146</v>
      </c>
      <c r="F2570" t="str">
        <f t="shared" si="121"/>
        <v>Victoria</v>
      </c>
      <c r="G2570" t="s">
        <v>45</v>
      </c>
      <c r="H2570">
        <v>3353</v>
      </c>
      <c r="I2570" t="s">
        <v>11</v>
      </c>
      <c r="J2570" t="s">
        <v>60</v>
      </c>
      <c r="K2570" t="s">
        <v>153</v>
      </c>
      <c r="L2570" t="s">
        <v>16</v>
      </c>
      <c r="M2570" s="5">
        <v>272.20999999999998</v>
      </c>
    </row>
    <row r="2571" spans="1:13" x14ac:dyDescent="0.2">
      <c r="A2571" s="2">
        <v>45409</v>
      </c>
      <c r="B2571" s="3">
        <f t="shared" si="122"/>
        <v>2024</v>
      </c>
      <c r="C2571" t="str">
        <f t="shared" si="120"/>
        <v>2023-2024</v>
      </c>
      <c r="D2571" t="s">
        <v>147</v>
      </c>
      <c r="E2571" t="s">
        <v>133</v>
      </c>
      <c r="F2571" t="str">
        <f t="shared" si="121"/>
        <v>Queensland</v>
      </c>
      <c r="G2571" t="s">
        <v>35</v>
      </c>
      <c r="H2571">
        <v>4305</v>
      </c>
      <c r="I2571" t="s">
        <v>11</v>
      </c>
      <c r="J2571" t="s">
        <v>104</v>
      </c>
      <c r="K2571" t="s">
        <v>150</v>
      </c>
      <c r="L2571" t="s">
        <v>18</v>
      </c>
      <c r="M2571" s="5">
        <v>273.69</v>
      </c>
    </row>
    <row r="2572" spans="1:13" x14ac:dyDescent="0.2">
      <c r="A2572" s="2">
        <v>45459</v>
      </c>
      <c r="B2572" s="3">
        <f t="shared" si="122"/>
        <v>2024</v>
      </c>
      <c r="C2572" t="str">
        <f t="shared" si="120"/>
        <v>2023-2024</v>
      </c>
      <c r="D2572" t="s">
        <v>147</v>
      </c>
      <c r="E2572" t="s">
        <v>128</v>
      </c>
      <c r="F2572" t="str">
        <f t="shared" si="121"/>
        <v>Western Australia</v>
      </c>
      <c r="G2572" t="s">
        <v>48</v>
      </c>
      <c r="H2572">
        <v>6027</v>
      </c>
      <c r="I2572" t="s">
        <v>11</v>
      </c>
      <c r="J2572" t="s">
        <v>49</v>
      </c>
      <c r="K2572" t="s">
        <v>149</v>
      </c>
      <c r="L2572" t="s">
        <v>15</v>
      </c>
      <c r="M2572" s="5">
        <v>273.72000000000003</v>
      </c>
    </row>
    <row r="2573" spans="1:13" x14ac:dyDescent="0.2">
      <c r="A2573" s="2">
        <v>44965</v>
      </c>
      <c r="B2573" s="3">
        <f t="shared" si="122"/>
        <v>2023</v>
      </c>
      <c r="C2573" t="str">
        <f t="shared" si="120"/>
        <v>2022-2023</v>
      </c>
      <c r="D2573" t="s">
        <v>147</v>
      </c>
      <c r="E2573" t="s">
        <v>138</v>
      </c>
      <c r="F2573" t="str">
        <f t="shared" si="121"/>
        <v>Queensland</v>
      </c>
      <c r="G2573" t="s">
        <v>35</v>
      </c>
      <c r="H2573">
        <v>4558</v>
      </c>
      <c r="I2573" t="s">
        <v>11</v>
      </c>
      <c r="J2573" t="s">
        <v>120</v>
      </c>
      <c r="K2573" t="s">
        <v>149</v>
      </c>
      <c r="L2573" t="s">
        <v>15</v>
      </c>
      <c r="M2573" s="5">
        <v>274.45</v>
      </c>
    </row>
    <row r="2574" spans="1:13" x14ac:dyDescent="0.2">
      <c r="A2574" s="2">
        <v>45156</v>
      </c>
      <c r="B2574" s="3">
        <f t="shared" si="122"/>
        <v>2024</v>
      </c>
      <c r="C2574" t="str">
        <f t="shared" si="120"/>
        <v>2023-2024</v>
      </c>
      <c r="D2574" t="s">
        <v>148</v>
      </c>
      <c r="E2574" t="s">
        <v>81</v>
      </c>
      <c r="F2574" t="str">
        <f t="shared" si="121"/>
        <v>New South Wales</v>
      </c>
      <c r="G2574" t="s">
        <v>10</v>
      </c>
      <c r="H2574">
        <v>2485</v>
      </c>
      <c r="I2574" t="s">
        <v>11</v>
      </c>
      <c r="J2574" t="s">
        <v>68</v>
      </c>
      <c r="K2574" t="s">
        <v>156</v>
      </c>
      <c r="L2574" t="s">
        <v>17</v>
      </c>
      <c r="M2574" s="5">
        <v>274.88</v>
      </c>
    </row>
    <row r="2575" spans="1:13" x14ac:dyDescent="0.2">
      <c r="A2575" s="2">
        <v>45208</v>
      </c>
      <c r="B2575" s="3">
        <f t="shared" si="122"/>
        <v>2024</v>
      </c>
      <c r="C2575" t="str">
        <f t="shared" si="120"/>
        <v>2023-2024</v>
      </c>
      <c r="D2575" t="s">
        <v>147</v>
      </c>
      <c r="E2575" t="s">
        <v>40</v>
      </c>
      <c r="F2575" t="str">
        <f t="shared" si="121"/>
        <v>New South Wales</v>
      </c>
      <c r="G2575" t="s">
        <v>10</v>
      </c>
      <c r="H2575">
        <v>2116</v>
      </c>
      <c r="I2575" t="s">
        <v>11</v>
      </c>
      <c r="J2575" t="s">
        <v>27</v>
      </c>
      <c r="K2575" t="s">
        <v>149</v>
      </c>
      <c r="L2575" t="s">
        <v>15</v>
      </c>
      <c r="M2575" s="5">
        <v>275.64000000000004</v>
      </c>
    </row>
    <row r="2576" spans="1:13" x14ac:dyDescent="0.2">
      <c r="A2576" s="2">
        <v>45429</v>
      </c>
      <c r="B2576" s="3">
        <f t="shared" si="122"/>
        <v>2024</v>
      </c>
      <c r="C2576" t="str">
        <f t="shared" si="120"/>
        <v>2023-2024</v>
      </c>
      <c r="D2576" t="s">
        <v>147</v>
      </c>
      <c r="E2576" t="s">
        <v>85</v>
      </c>
      <c r="F2576" t="str">
        <f t="shared" si="121"/>
        <v>Queensland</v>
      </c>
      <c r="G2576" t="s">
        <v>35</v>
      </c>
      <c r="H2576">
        <v>4883</v>
      </c>
      <c r="I2576" t="s">
        <v>11</v>
      </c>
      <c r="J2576" t="s">
        <v>36</v>
      </c>
      <c r="K2576" t="s">
        <v>150</v>
      </c>
      <c r="L2576" t="s">
        <v>18</v>
      </c>
      <c r="M2576" s="5">
        <v>275.64999999999998</v>
      </c>
    </row>
    <row r="2577" spans="1:13" x14ac:dyDescent="0.2">
      <c r="A2577" s="2">
        <v>45134</v>
      </c>
      <c r="B2577" s="3">
        <f t="shared" si="122"/>
        <v>2024</v>
      </c>
      <c r="C2577" t="str">
        <f t="shared" si="120"/>
        <v>2023-2024</v>
      </c>
      <c r="D2577" t="s">
        <v>147</v>
      </c>
      <c r="E2577" t="s">
        <v>89</v>
      </c>
      <c r="F2577" t="str">
        <f t="shared" si="121"/>
        <v>Queensland</v>
      </c>
      <c r="G2577" t="s">
        <v>35</v>
      </c>
      <c r="H2577">
        <v>4655</v>
      </c>
      <c r="I2577" t="s">
        <v>11</v>
      </c>
      <c r="J2577" t="s">
        <v>51</v>
      </c>
      <c r="K2577" t="s">
        <v>155</v>
      </c>
      <c r="L2577" t="s">
        <v>20</v>
      </c>
      <c r="M2577" s="5">
        <v>275.93999999999994</v>
      </c>
    </row>
    <row r="2578" spans="1:13" x14ac:dyDescent="0.2">
      <c r="A2578" s="2">
        <v>45613</v>
      </c>
      <c r="B2578" s="3">
        <f t="shared" si="122"/>
        <v>2025</v>
      </c>
      <c r="C2578" t="str">
        <f t="shared" si="120"/>
        <v>2024-2025</v>
      </c>
      <c r="D2578" t="s">
        <v>147</v>
      </c>
      <c r="E2578" t="s">
        <v>54</v>
      </c>
      <c r="F2578" t="str">
        <f t="shared" si="121"/>
        <v>Victoria</v>
      </c>
      <c r="G2578" t="s">
        <v>45</v>
      </c>
      <c r="H2578">
        <v>3977</v>
      </c>
      <c r="I2578" t="s">
        <v>11</v>
      </c>
      <c r="J2578" t="s">
        <v>55</v>
      </c>
      <c r="K2578" t="s">
        <v>153</v>
      </c>
      <c r="L2578" t="s">
        <v>16</v>
      </c>
      <c r="M2578" s="5">
        <v>276.24</v>
      </c>
    </row>
    <row r="2579" spans="1:13" x14ac:dyDescent="0.2">
      <c r="A2579" s="2">
        <v>45414</v>
      </c>
      <c r="B2579" s="3">
        <f t="shared" si="122"/>
        <v>2024</v>
      </c>
      <c r="C2579" t="str">
        <f t="shared" si="120"/>
        <v>2023-2024</v>
      </c>
      <c r="D2579" t="s">
        <v>147</v>
      </c>
      <c r="E2579" t="s">
        <v>34</v>
      </c>
      <c r="F2579" t="str">
        <f t="shared" si="121"/>
        <v>Queensland</v>
      </c>
      <c r="G2579" t="s">
        <v>35</v>
      </c>
      <c r="H2579">
        <v>4802</v>
      </c>
      <c r="I2579" t="s">
        <v>11</v>
      </c>
      <c r="J2579" t="s">
        <v>36</v>
      </c>
      <c r="K2579" t="s">
        <v>153</v>
      </c>
      <c r="L2579" t="s">
        <v>16</v>
      </c>
      <c r="M2579" s="5">
        <v>276.27</v>
      </c>
    </row>
    <row r="2580" spans="1:13" x14ac:dyDescent="0.2">
      <c r="A2580" s="2">
        <v>45306</v>
      </c>
      <c r="B2580" s="3">
        <f t="shared" si="122"/>
        <v>2024</v>
      </c>
      <c r="C2580" t="str">
        <f t="shared" si="120"/>
        <v>2023-2024</v>
      </c>
      <c r="D2580" t="s">
        <v>147</v>
      </c>
      <c r="E2580" t="s">
        <v>109</v>
      </c>
      <c r="F2580" t="str">
        <f t="shared" si="121"/>
        <v>New South Wales</v>
      </c>
      <c r="G2580" t="s">
        <v>10</v>
      </c>
      <c r="H2580">
        <v>2480</v>
      </c>
      <c r="I2580" t="s">
        <v>11</v>
      </c>
      <c r="J2580" t="s">
        <v>68</v>
      </c>
      <c r="K2580" t="s">
        <v>19</v>
      </c>
      <c r="L2580" t="s">
        <v>23</v>
      </c>
      <c r="M2580" s="5">
        <v>276.58000000000004</v>
      </c>
    </row>
    <row r="2581" spans="1:13" x14ac:dyDescent="0.2">
      <c r="A2581" s="2">
        <v>45639</v>
      </c>
      <c r="B2581" s="3">
        <f t="shared" si="122"/>
        <v>2025</v>
      </c>
      <c r="C2581" t="str">
        <f t="shared" si="120"/>
        <v>2024-2025</v>
      </c>
      <c r="D2581" t="s">
        <v>147</v>
      </c>
      <c r="E2581" t="s">
        <v>121</v>
      </c>
      <c r="F2581" t="str">
        <f t="shared" si="121"/>
        <v>Queensland</v>
      </c>
      <c r="G2581" t="s">
        <v>35</v>
      </c>
      <c r="H2581">
        <v>4700</v>
      </c>
      <c r="I2581" t="s">
        <v>11</v>
      </c>
      <c r="J2581" t="s">
        <v>51</v>
      </c>
      <c r="K2581" t="s">
        <v>154</v>
      </c>
      <c r="L2581" t="s">
        <v>14</v>
      </c>
      <c r="M2581" s="5">
        <v>276.71000000000004</v>
      </c>
    </row>
    <row r="2582" spans="1:13" x14ac:dyDescent="0.2">
      <c r="A2582" s="2">
        <v>45144</v>
      </c>
      <c r="B2582" s="3">
        <f t="shared" si="122"/>
        <v>2024</v>
      </c>
      <c r="C2582" t="str">
        <f t="shared" si="120"/>
        <v>2023-2024</v>
      </c>
      <c r="D2582" t="s">
        <v>147</v>
      </c>
      <c r="E2582" t="s">
        <v>67</v>
      </c>
      <c r="F2582" t="str">
        <f t="shared" si="121"/>
        <v>New South Wales</v>
      </c>
      <c r="G2582" t="s">
        <v>10</v>
      </c>
      <c r="H2582">
        <v>2478</v>
      </c>
      <c r="I2582" t="s">
        <v>11</v>
      </c>
      <c r="J2582" t="s">
        <v>68</v>
      </c>
      <c r="K2582" t="s">
        <v>154</v>
      </c>
      <c r="L2582" t="s">
        <v>14</v>
      </c>
      <c r="M2582" s="5">
        <v>277.02999999999997</v>
      </c>
    </row>
    <row r="2583" spans="1:13" x14ac:dyDescent="0.2">
      <c r="A2583" s="2">
        <v>45098</v>
      </c>
      <c r="B2583" s="3">
        <f t="shared" si="122"/>
        <v>2023</v>
      </c>
      <c r="C2583" t="str">
        <f t="shared" si="120"/>
        <v>2022-2023</v>
      </c>
      <c r="D2583" t="s">
        <v>147</v>
      </c>
      <c r="E2583" t="s">
        <v>96</v>
      </c>
      <c r="F2583" t="str">
        <f t="shared" si="121"/>
        <v>Western Australia</v>
      </c>
      <c r="G2583" t="s">
        <v>48</v>
      </c>
      <c r="H2583">
        <v>6330</v>
      </c>
      <c r="I2583" t="s">
        <v>11</v>
      </c>
      <c r="J2583" t="s">
        <v>94</v>
      </c>
      <c r="K2583" t="s">
        <v>154</v>
      </c>
      <c r="L2583" t="s">
        <v>14</v>
      </c>
      <c r="M2583" s="5">
        <v>277.34999999999997</v>
      </c>
    </row>
    <row r="2584" spans="1:13" x14ac:dyDescent="0.2">
      <c r="A2584" s="2">
        <v>45552</v>
      </c>
      <c r="B2584" s="3">
        <f t="shared" si="122"/>
        <v>2025</v>
      </c>
      <c r="C2584" t="str">
        <f t="shared" si="120"/>
        <v>2024-2025</v>
      </c>
      <c r="D2584" t="s">
        <v>147</v>
      </c>
      <c r="E2584" t="s">
        <v>115</v>
      </c>
      <c r="F2584" t="str">
        <f t="shared" si="121"/>
        <v>Western Australia</v>
      </c>
      <c r="G2584" t="s">
        <v>48</v>
      </c>
      <c r="H2584">
        <v>6280</v>
      </c>
      <c r="I2584" t="s">
        <v>11</v>
      </c>
      <c r="J2584" t="s">
        <v>94</v>
      </c>
      <c r="K2584" t="s">
        <v>151</v>
      </c>
      <c r="L2584" t="s">
        <v>21</v>
      </c>
      <c r="M2584" s="5">
        <v>277.65999999999997</v>
      </c>
    </row>
    <row r="2585" spans="1:13" x14ac:dyDescent="0.2">
      <c r="A2585" s="2">
        <v>45344</v>
      </c>
      <c r="B2585" s="3">
        <f t="shared" si="122"/>
        <v>2024</v>
      </c>
      <c r="C2585" t="str">
        <f t="shared" si="120"/>
        <v>2023-2024</v>
      </c>
      <c r="D2585" t="s">
        <v>148</v>
      </c>
      <c r="E2585" t="s">
        <v>88</v>
      </c>
      <c r="F2585" t="str">
        <f t="shared" si="121"/>
        <v>South Australia</v>
      </c>
      <c r="G2585" t="s">
        <v>32</v>
      </c>
      <c r="H2585">
        <v>5011</v>
      </c>
      <c r="I2585" t="s">
        <v>11</v>
      </c>
      <c r="J2585" t="s">
        <v>33</v>
      </c>
      <c r="K2585" t="s">
        <v>154</v>
      </c>
      <c r="L2585" t="s">
        <v>14</v>
      </c>
      <c r="M2585" s="5">
        <v>277.74</v>
      </c>
    </row>
    <row r="2586" spans="1:13" x14ac:dyDescent="0.2">
      <c r="A2586" s="2">
        <v>45264</v>
      </c>
      <c r="B2586" s="3">
        <f t="shared" si="122"/>
        <v>2024</v>
      </c>
      <c r="C2586" t="str">
        <f t="shared" si="120"/>
        <v>2023-2024</v>
      </c>
      <c r="D2586" t="s">
        <v>148</v>
      </c>
      <c r="E2586" t="s">
        <v>123</v>
      </c>
      <c r="F2586" t="str">
        <f t="shared" si="121"/>
        <v>Western Australia</v>
      </c>
      <c r="G2586" t="s">
        <v>48</v>
      </c>
      <c r="H2586">
        <v>6109</v>
      </c>
      <c r="I2586" t="s">
        <v>11</v>
      </c>
      <c r="J2586" t="s">
        <v>94</v>
      </c>
      <c r="K2586" t="s">
        <v>151</v>
      </c>
      <c r="L2586" t="s">
        <v>21</v>
      </c>
      <c r="M2586" s="5">
        <v>278.97000000000003</v>
      </c>
    </row>
    <row r="2587" spans="1:13" x14ac:dyDescent="0.2">
      <c r="A2587" s="2">
        <v>45195</v>
      </c>
      <c r="B2587" s="3">
        <f t="shared" si="122"/>
        <v>2024</v>
      </c>
      <c r="C2587" t="str">
        <f t="shared" si="120"/>
        <v>2023-2024</v>
      </c>
      <c r="D2587" t="s">
        <v>148</v>
      </c>
      <c r="E2587" t="s">
        <v>41</v>
      </c>
      <c r="F2587" t="str">
        <f t="shared" si="121"/>
        <v>New South Wales</v>
      </c>
      <c r="G2587" t="s">
        <v>10</v>
      </c>
      <c r="H2587">
        <v>2830</v>
      </c>
      <c r="I2587" t="s">
        <v>11</v>
      </c>
      <c r="J2587" t="s">
        <v>25</v>
      </c>
      <c r="K2587" t="s">
        <v>150</v>
      </c>
      <c r="L2587" t="s">
        <v>18</v>
      </c>
      <c r="M2587" s="5">
        <v>279</v>
      </c>
    </row>
    <row r="2588" spans="1:13" x14ac:dyDescent="0.2">
      <c r="A2588" s="2">
        <v>45134</v>
      </c>
      <c r="B2588" s="3">
        <f t="shared" si="122"/>
        <v>2024</v>
      </c>
      <c r="C2588" t="str">
        <f t="shared" si="120"/>
        <v>2023-2024</v>
      </c>
      <c r="D2588" t="s">
        <v>147</v>
      </c>
      <c r="E2588" t="s">
        <v>59</v>
      </c>
      <c r="F2588" t="str">
        <f t="shared" si="121"/>
        <v>Victoria</v>
      </c>
      <c r="G2588" t="s">
        <v>45</v>
      </c>
      <c r="H2588">
        <v>3280</v>
      </c>
      <c r="I2588" t="s">
        <v>11</v>
      </c>
      <c r="J2588" t="s">
        <v>60</v>
      </c>
      <c r="K2588" t="s">
        <v>150</v>
      </c>
      <c r="L2588" t="s">
        <v>18</v>
      </c>
      <c r="M2588" s="5">
        <v>279.65999999999997</v>
      </c>
    </row>
    <row r="2589" spans="1:13" x14ac:dyDescent="0.2">
      <c r="A2589" s="2">
        <v>45275</v>
      </c>
      <c r="B2589" s="3">
        <f t="shared" si="122"/>
        <v>2024</v>
      </c>
      <c r="C2589" t="str">
        <f t="shared" si="120"/>
        <v>2023-2024</v>
      </c>
      <c r="D2589" t="s">
        <v>147</v>
      </c>
      <c r="E2589" t="s">
        <v>144</v>
      </c>
      <c r="F2589" t="str">
        <f t="shared" si="121"/>
        <v>Queensland</v>
      </c>
      <c r="G2589" t="s">
        <v>35</v>
      </c>
      <c r="H2589">
        <v>4566</v>
      </c>
      <c r="I2589" t="s">
        <v>11</v>
      </c>
      <c r="J2589" t="s">
        <v>120</v>
      </c>
      <c r="K2589" t="s">
        <v>150</v>
      </c>
      <c r="L2589" t="s">
        <v>18</v>
      </c>
      <c r="M2589" s="5">
        <v>279.74</v>
      </c>
    </row>
    <row r="2590" spans="1:13" x14ac:dyDescent="0.2">
      <c r="A2590" s="2">
        <v>45099</v>
      </c>
      <c r="B2590" s="3">
        <f t="shared" si="122"/>
        <v>2023</v>
      </c>
      <c r="C2590" t="str">
        <f t="shared" si="120"/>
        <v>2022-2023</v>
      </c>
      <c r="D2590" t="s">
        <v>147</v>
      </c>
      <c r="E2590" t="s">
        <v>138</v>
      </c>
      <c r="F2590" t="str">
        <f t="shared" si="121"/>
        <v>Queensland</v>
      </c>
      <c r="G2590" t="s">
        <v>35</v>
      </c>
      <c r="H2590">
        <v>4558</v>
      </c>
      <c r="I2590" t="s">
        <v>11</v>
      </c>
      <c r="J2590" t="s">
        <v>120</v>
      </c>
      <c r="K2590" t="s">
        <v>153</v>
      </c>
      <c r="L2590" t="s">
        <v>16</v>
      </c>
      <c r="M2590" s="5">
        <v>280.56</v>
      </c>
    </row>
    <row r="2591" spans="1:13" x14ac:dyDescent="0.2">
      <c r="A2591" s="2">
        <v>45026</v>
      </c>
      <c r="B2591" s="3">
        <f t="shared" si="122"/>
        <v>2023</v>
      </c>
      <c r="C2591" t="str">
        <f t="shared" si="120"/>
        <v>2022-2023</v>
      </c>
      <c r="D2591" t="s">
        <v>147</v>
      </c>
      <c r="E2591" t="s">
        <v>72</v>
      </c>
      <c r="F2591" t="str">
        <f t="shared" si="121"/>
        <v>Western Australia</v>
      </c>
      <c r="G2591" t="s">
        <v>48</v>
      </c>
      <c r="H2591">
        <v>6010</v>
      </c>
      <c r="I2591" t="s">
        <v>11</v>
      </c>
      <c r="J2591" t="s">
        <v>49</v>
      </c>
      <c r="K2591" t="s">
        <v>155</v>
      </c>
      <c r="L2591" t="s">
        <v>20</v>
      </c>
      <c r="M2591" s="5">
        <v>281.53000000000003</v>
      </c>
    </row>
    <row r="2592" spans="1:13" x14ac:dyDescent="0.2">
      <c r="A2592" s="2">
        <v>45475</v>
      </c>
      <c r="B2592" s="3">
        <f t="shared" si="122"/>
        <v>2025</v>
      </c>
      <c r="C2592" t="str">
        <f t="shared" si="120"/>
        <v>2024-2025</v>
      </c>
      <c r="D2592" t="s">
        <v>148</v>
      </c>
      <c r="E2592" t="s">
        <v>129</v>
      </c>
      <c r="F2592" t="str">
        <f t="shared" si="121"/>
        <v>Tasmania</v>
      </c>
      <c r="G2592" t="s">
        <v>70</v>
      </c>
      <c r="H2592">
        <v>7010</v>
      </c>
      <c r="I2592" t="s">
        <v>11</v>
      </c>
      <c r="J2592" t="s">
        <v>71</v>
      </c>
      <c r="K2592" t="s">
        <v>150</v>
      </c>
      <c r="L2592" t="s">
        <v>18</v>
      </c>
      <c r="M2592" s="5">
        <v>281.58</v>
      </c>
    </row>
    <row r="2593" spans="1:13" x14ac:dyDescent="0.2">
      <c r="A2593" s="2">
        <v>45556</v>
      </c>
      <c r="B2593" s="3">
        <f t="shared" si="122"/>
        <v>2025</v>
      </c>
      <c r="C2593" t="str">
        <f t="shared" si="120"/>
        <v>2024-2025</v>
      </c>
      <c r="D2593" t="s">
        <v>147</v>
      </c>
      <c r="E2593" t="s">
        <v>113</v>
      </c>
      <c r="F2593" t="str">
        <f t="shared" si="121"/>
        <v>Queensland</v>
      </c>
      <c r="G2593" t="s">
        <v>35</v>
      </c>
      <c r="H2593">
        <v>4215</v>
      </c>
      <c r="I2593" t="s">
        <v>11</v>
      </c>
      <c r="J2593" t="s">
        <v>104</v>
      </c>
      <c r="K2593" t="s">
        <v>153</v>
      </c>
      <c r="L2593" t="s">
        <v>16</v>
      </c>
      <c r="M2593" s="5">
        <v>281.81</v>
      </c>
    </row>
    <row r="2594" spans="1:13" x14ac:dyDescent="0.2">
      <c r="A2594" s="2">
        <v>45596</v>
      </c>
      <c r="B2594" s="3">
        <f t="shared" si="122"/>
        <v>2025</v>
      </c>
      <c r="C2594" t="str">
        <f t="shared" si="120"/>
        <v>2024-2025</v>
      </c>
      <c r="D2594" t="s">
        <v>148</v>
      </c>
      <c r="E2594" t="s">
        <v>136</v>
      </c>
      <c r="F2594" t="str">
        <f t="shared" si="121"/>
        <v>Victoria</v>
      </c>
      <c r="G2594" t="s">
        <v>45</v>
      </c>
      <c r="H2594">
        <v>3175</v>
      </c>
      <c r="I2594" t="s">
        <v>11</v>
      </c>
      <c r="J2594" t="s">
        <v>63</v>
      </c>
      <c r="K2594" t="s">
        <v>153</v>
      </c>
      <c r="L2594" t="s">
        <v>16</v>
      </c>
      <c r="M2594" s="5">
        <v>281.90999999999997</v>
      </c>
    </row>
    <row r="2595" spans="1:13" x14ac:dyDescent="0.2">
      <c r="A2595" s="2">
        <v>45022</v>
      </c>
      <c r="B2595" s="3">
        <f t="shared" si="122"/>
        <v>2023</v>
      </c>
      <c r="C2595" t="str">
        <f t="shared" si="120"/>
        <v>2022-2023</v>
      </c>
      <c r="D2595" t="s">
        <v>147</v>
      </c>
      <c r="E2595" t="s">
        <v>42</v>
      </c>
      <c r="F2595" t="str">
        <f t="shared" si="121"/>
        <v>Queensland</v>
      </c>
      <c r="G2595" t="s">
        <v>35</v>
      </c>
      <c r="H2595">
        <v>4053</v>
      </c>
      <c r="I2595" t="s">
        <v>11</v>
      </c>
      <c r="J2595" t="s">
        <v>43</v>
      </c>
      <c r="K2595" t="s">
        <v>155</v>
      </c>
      <c r="L2595" t="s">
        <v>20</v>
      </c>
      <c r="M2595" s="5">
        <v>281.91000000000003</v>
      </c>
    </row>
    <row r="2596" spans="1:13" x14ac:dyDescent="0.2">
      <c r="A2596" s="2">
        <v>45438</v>
      </c>
      <c r="B2596" s="3">
        <f t="shared" si="122"/>
        <v>2024</v>
      </c>
      <c r="C2596" t="str">
        <f t="shared" si="120"/>
        <v>2023-2024</v>
      </c>
      <c r="D2596" t="s">
        <v>148</v>
      </c>
      <c r="E2596" t="s">
        <v>87</v>
      </c>
      <c r="F2596" t="str">
        <f t="shared" si="121"/>
        <v>New South Wales</v>
      </c>
      <c r="G2596" t="s">
        <v>10</v>
      </c>
      <c r="H2596">
        <v>2790</v>
      </c>
      <c r="I2596" t="s">
        <v>11</v>
      </c>
      <c r="J2596" t="s">
        <v>25</v>
      </c>
      <c r="K2596" t="s">
        <v>155</v>
      </c>
      <c r="L2596" t="s">
        <v>20</v>
      </c>
      <c r="M2596" s="5">
        <v>281.92</v>
      </c>
    </row>
    <row r="2597" spans="1:13" x14ac:dyDescent="0.2">
      <c r="A2597" s="2">
        <v>45355</v>
      </c>
      <c r="B2597" s="3">
        <f t="shared" si="122"/>
        <v>2024</v>
      </c>
      <c r="C2597" t="str">
        <f t="shared" si="120"/>
        <v>2023-2024</v>
      </c>
      <c r="D2597" t="s">
        <v>147</v>
      </c>
      <c r="E2597" t="s">
        <v>126</v>
      </c>
      <c r="F2597" t="str">
        <f t="shared" si="121"/>
        <v>Queensland</v>
      </c>
      <c r="G2597" t="s">
        <v>35</v>
      </c>
      <c r="H2597">
        <v>4551</v>
      </c>
      <c r="I2597" t="s">
        <v>11</v>
      </c>
      <c r="J2597" t="s">
        <v>120</v>
      </c>
      <c r="K2597" t="s">
        <v>153</v>
      </c>
      <c r="L2597" t="s">
        <v>16</v>
      </c>
      <c r="M2597" s="5">
        <v>282.05</v>
      </c>
    </row>
    <row r="2598" spans="1:13" x14ac:dyDescent="0.2">
      <c r="A2598" s="2">
        <v>45112</v>
      </c>
      <c r="B2598" s="3">
        <f t="shared" si="122"/>
        <v>2024</v>
      </c>
      <c r="C2598" t="str">
        <f t="shared" si="120"/>
        <v>2023-2024</v>
      </c>
      <c r="D2598" t="s">
        <v>147</v>
      </c>
      <c r="E2598" t="s">
        <v>127</v>
      </c>
      <c r="F2598" t="str">
        <f t="shared" si="121"/>
        <v>New South Wales</v>
      </c>
      <c r="G2598" t="s">
        <v>10</v>
      </c>
      <c r="H2598">
        <v>2131</v>
      </c>
      <c r="I2598" t="s">
        <v>11</v>
      </c>
      <c r="J2598" t="s">
        <v>27</v>
      </c>
      <c r="K2598" t="s">
        <v>149</v>
      </c>
      <c r="L2598" t="s">
        <v>15</v>
      </c>
      <c r="M2598" s="5">
        <v>282.45999999999998</v>
      </c>
    </row>
    <row r="2599" spans="1:13" x14ac:dyDescent="0.2">
      <c r="A2599" s="2">
        <v>45395</v>
      </c>
      <c r="B2599" s="3">
        <f t="shared" si="122"/>
        <v>2024</v>
      </c>
      <c r="C2599" t="str">
        <f t="shared" si="120"/>
        <v>2023-2024</v>
      </c>
      <c r="D2599" t="s">
        <v>148</v>
      </c>
      <c r="E2599" t="s">
        <v>141</v>
      </c>
      <c r="F2599" t="str">
        <f t="shared" si="121"/>
        <v>Western Australia</v>
      </c>
      <c r="G2599" t="s">
        <v>48</v>
      </c>
      <c r="H2599">
        <v>6052</v>
      </c>
      <c r="I2599" t="s">
        <v>11</v>
      </c>
      <c r="J2599" t="s">
        <v>49</v>
      </c>
      <c r="K2599" t="s">
        <v>155</v>
      </c>
      <c r="L2599" t="s">
        <v>20</v>
      </c>
      <c r="M2599" s="5">
        <v>282.81</v>
      </c>
    </row>
    <row r="2600" spans="1:13" x14ac:dyDescent="0.2">
      <c r="A2600" s="2">
        <v>45167</v>
      </c>
      <c r="B2600" s="3">
        <f t="shared" si="122"/>
        <v>2024</v>
      </c>
      <c r="C2600" t="str">
        <f t="shared" si="120"/>
        <v>2023-2024</v>
      </c>
      <c r="D2600" t="s">
        <v>147</v>
      </c>
      <c r="E2600" t="s">
        <v>56</v>
      </c>
      <c r="F2600" t="str">
        <f t="shared" si="121"/>
        <v>Northern Territory</v>
      </c>
      <c r="G2600" t="s">
        <v>29</v>
      </c>
      <c r="H2600">
        <v>870</v>
      </c>
      <c r="I2600" t="s">
        <v>11</v>
      </c>
      <c r="J2600" t="s">
        <v>30</v>
      </c>
      <c r="K2600" t="s">
        <v>150</v>
      </c>
      <c r="L2600" t="s">
        <v>18</v>
      </c>
      <c r="M2600" s="5">
        <v>283.02999999999997</v>
      </c>
    </row>
    <row r="2601" spans="1:13" x14ac:dyDescent="0.2">
      <c r="A2601" s="2">
        <v>45640</v>
      </c>
      <c r="B2601" s="3">
        <f t="shared" si="122"/>
        <v>2025</v>
      </c>
      <c r="C2601" t="str">
        <f t="shared" si="120"/>
        <v>2024-2025</v>
      </c>
      <c r="D2601" t="s">
        <v>147</v>
      </c>
      <c r="E2601" t="s">
        <v>122</v>
      </c>
      <c r="F2601" t="str">
        <f t="shared" si="121"/>
        <v>New South Wales</v>
      </c>
      <c r="G2601" t="s">
        <v>10</v>
      </c>
      <c r="H2601">
        <v>2650</v>
      </c>
      <c r="I2601" t="s">
        <v>11</v>
      </c>
      <c r="J2601" t="s">
        <v>25</v>
      </c>
      <c r="K2601" t="s">
        <v>149</v>
      </c>
      <c r="L2601" t="s">
        <v>15</v>
      </c>
      <c r="M2601" s="5">
        <v>283.23</v>
      </c>
    </row>
    <row r="2602" spans="1:13" x14ac:dyDescent="0.2">
      <c r="A2602" s="2">
        <v>45230</v>
      </c>
      <c r="B2602" s="3">
        <f t="shared" si="122"/>
        <v>2024</v>
      </c>
      <c r="C2602" t="str">
        <f t="shared" si="120"/>
        <v>2023-2024</v>
      </c>
      <c r="D2602" t="s">
        <v>147</v>
      </c>
      <c r="E2602" t="s">
        <v>113</v>
      </c>
      <c r="F2602" t="str">
        <f t="shared" si="121"/>
        <v>Queensland</v>
      </c>
      <c r="G2602" t="s">
        <v>35</v>
      </c>
      <c r="H2602">
        <v>4215</v>
      </c>
      <c r="I2602" t="s">
        <v>11</v>
      </c>
      <c r="J2602" t="s">
        <v>104</v>
      </c>
      <c r="K2602" t="s">
        <v>19</v>
      </c>
      <c r="L2602" t="s">
        <v>23</v>
      </c>
      <c r="M2602" s="5">
        <v>283.61</v>
      </c>
    </row>
    <row r="2603" spans="1:13" x14ac:dyDescent="0.2">
      <c r="A2603" s="2">
        <v>45608</v>
      </c>
      <c r="B2603" s="3">
        <f t="shared" si="122"/>
        <v>2025</v>
      </c>
      <c r="C2603" t="str">
        <f t="shared" si="120"/>
        <v>2024-2025</v>
      </c>
      <c r="D2603" t="s">
        <v>148</v>
      </c>
      <c r="E2603" t="s">
        <v>61</v>
      </c>
      <c r="F2603" t="str">
        <f t="shared" si="121"/>
        <v>New South Wales</v>
      </c>
      <c r="G2603" t="s">
        <v>10</v>
      </c>
      <c r="H2603">
        <v>2539</v>
      </c>
      <c r="I2603" t="s">
        <v>11</v>
      </c>
      <c r="J2603" t="s">
        <v>58</v>
      </c>
      <c r="K2603" t="s">
        <v>155</v>
      </c>
      <c r="L2603" t="s">
        <v>20</v>
      </c>
      <c r="M2603" s="5">
        <v>284.16999999999996</v>
      </c>
    </row>
    <row r="2604" spans="1:13" x14ac:dyDescent="0.2">
      <c r="A2604" s="2">
        <v>45561</v>
      </c>
      <c r="B2604" s="3">
        <f t="shared" si="122"/>
        <v>2025</v>
      </c>
      <c r="C2604" t="str">
        <f t="shared" si="120"/>
        <v>2024-2025</v>
      </c>
      <c r="D2604" t="s">
        <v>147</v>
      </c>
      <c r="E2604" t="s">
        <v>132</v>
      </c>
      <c r="F2604" t="str">
        <f t="shared" si="121"/>
        <v>New South Wales</v>
      </c>
      <c r="G2604" t="s">
        <v>10</v>
      </c>
      <c r="H2604">
        <v>2800</v>
      </c>
      <c r="I2604" t="s">
        <v>11</v>
      </c>
      <c r="J2604" t="s">
        <v>25</v>
      </c>
      <c r="K2604" t="s">
        <v>155</v>
      </c>
      <c r="L2604" t="s">
        <v>20</v>
      </c>
      <c r="M2604" s="5">
        <v>285.3</v>
      </c>
    </row>
    <row r="2605" spans="1:13" x14ac:dyDescent="0.2">
      <c r="A2605" s="2">
        <v>44936</v>
      </c>
      <c r="B2605" s="3">
        <f t="shared" si="122"/>
        <v>2023</v>
      </c>
      <c r="C2605" t="str">
        <f t="shared" si="120"/>
        <v>2022-2023</v>
      </c>
      <c r="D2605" t="s">
        <v>147</v>
      </c>
      <c r="E2605" t="s">
        <v>133</v>
      </c>
      <c r="F2605" t="str">
        <f t="shared" si="121"/>
        <v>Queensland</v>
      </c>
      <c r="G2605" t="s">
        <v>35</v>
      </c>
      <c r="H2605">
        <v>4305</v>
      </c>
      <c r="I2605" t="s">
        <v>11</v>
      </c>
      <c r="J2605" t="s">
        <v>104</v>
      </c>
      <c r="K2605" t="s">
        <v>155</v>
      </c>
      <c r="L2605" t="s">
        <v>20</v>
      </c>
      <c r="M2605" s="5">
        <v>285.38</v>
      </c>
    </row>
    <row r="2606" spans="1:13" x14ac:dyDescent="0.2">
      <c r="A2606" s="2">
        <v>45091</v>
      </c>
      <c r="B2606" s="3">
        <f t="shared" si="122"/>
        <v>2023</v>
      </c>
      <c r="C2606" t="str">
        <f t="shared" si="120"/>
        <v>2022-2023</v>
      </c>
      <c r="D2606" t="s">
        <v>147</v>
      </c>
      <c r="E2606" t="s">
        <v>121</v>
      </c>
      <c r="F2606" t="str">
        <f t="shared" si="121"/>
        <v>Queensland</v>
      </c>
      <c r="G2606" t="s">
        <v>35</v>
      </c>
      <c r="H2606">
        <v>4700</v>
      </c>
      <c r="I2606" t="s">
        <v>11</v>
      </c>
      <c r="J2606" t="s">
        <v>51</v>
      </c>
      <c r="K2606" t="s">
        <v>152</v>
      </c>
      <c r="L2606" t="s">
        <v>13</v>
      </c>
      <c r="M2606" s="5">
        <v>285.39</v>
      </c>
    </row>
    <row r="2607" spans="1:13" x14ac:dyDescent="0.2">
      <c r="A2607" s="2">
        <v>45392</v>
      </c>
      <c r="B2607" s="3">
        <f t="shared" si="122"/>
        <v>2024</v>
      </c>
      <c r="C2607" t="str">
        <f t="shared" si="120"/>
        <v>2023-2024</v>
      </c>
      <c r="D2607" t="s">
        <v>147</v>
      </c>
      <c r="E2607" t="s">
        <v>79</v>
      </c>
      <c r="F2607" t="str">
        <f t="shared" si="121"/>
        <v>Australian Capital Territory</v>
      </c>
      <c r="G2607" t="s">
        <v>80</v>
      </c>
      <c r="H2607">
        <v>2617</v>
      </c>
      <c r="I2607" t="s">
        <v>11</v>
      </c>
      <c r="J2607" t="s">
        <v>58</v>
      </c>
      <c r="K2607" t="s">
        <v>151</v>
      </c>
      <c r="L2607" t="s">
        <v>21</v>
      </c>
      <c r="M2607" s="5">
        <v>285.46000000000004</v>
      </c>
    </row>
    <row r="2608" spans="1:13" x14ac:dyDescent="0.2">
      <c r="A2608" s="2">
        <v>45068</v>
      </c>
      <c r="B2608" s="3">
        <f t="shared" si="122"/>
        <v>2023</v>
      </c>
      <c r="C2608" t="str">
        <f t="shared" si="120"/>
        <v>2022-2023</v>
      </c>
      <c r="D2608" t="s">
        <v>147</v>
      </c>
      <c r="E2608" t="s">
        <v>127</v>
      </c>
      <c r="F2608" t="str">
        <f t="shared" si="121"/>
        <v>New South Wales</v>
      </c>
      <c r="G2608" t="s">
        <v>10</v>
      </c>
      <c r="H2608">
        <v>2131</v>
      </c>
      <c r="I2608" t="s">
        <v>11</v>
      </c>
      <c r="J2608" t="s">
        <v>27</v>
      </c>
      <c r="K2608" t="s">
        <v>150</v>
      </c>
      <c r="L2608" t="s">
        <v>18</v>
      </c>
      <c r="M2608" s="5">
        <v>285.74</v>
      </c>
    </row>
    <row r="2609" spans="1:13" x14ac:dyDescent="0.2">
      <c r="A2609" s="2">
        <v>44953</v>
      </c>
      <c r="B2609" s="3">
        <f t="shared" si="122"/>
        <v>2023</v>
      </c>
      <c r="C2609" t="str">
        <f t="shared" si="120"/>
        <v>2022-2023</v>
      </c>
      <c r="D2609" t="s">
        <v>147</v>
      </c>
      <c r="E2609" t="s">
        <v>92</v>
      </c>
      <c r="F2609" t="str">
        <f t="shared" si="121"/>
        <v>Queensland</v>
      </c>
      <c r="G2609" t="s">
        <v>35</v>
      </c>
      <c r="H2609">
        <v>4068</v>
      </c>
      <c r="I2609" t="s">
        <v>11</v>
      </c>
      <c r="J2609" t="s">
        <v>43</v>
      </c>
      <c r="K2609" t="s">
        <v>149</v>
      </c>
      <c r="L2609" t="s">
        <v>15</v>
      </c>
      <c r="M2609" s="5">
        <v>286.38</v>
      </c>
    </row>
    <row r="2610" spans="1:13" x14ac:dyDescent="0.2">
      <c r="A2610" s="2">
        <v>45636</v>
      </c>
      <c r="B2610" s="3">
        <f t="shared" si="122"/>
        <v>2025</v>
      </c>
      <c r="C2610" t="str">
        <f t="shared" si="120"/>
        <v>2024-2025</v>
      </c>
      <c r="D2610" t="s">
        <v>148</v>
      </c>
      <c r="E2610" t="s">
        <v>84</v>
      </c>
      <c r="F2610" t="str">
        <f t="shared" si="121"/>
        <v>Queensland</v>
      </c>
      <c r="G2610" t="s">
        <v>35</v>
      </c>
      <c r="H2610">
        <v>4740</v>
      </c>
      <c r="I2610" t="s">
        <v>11</v>
      </c>
      <c r="J2610" t="s">
        <v>51</v>
      </c>
      <c r="K2610" t="s">
        <v>152</v>
      </c>
      <c r="L2610" t="s">
        <v>13</v>
      </c>
      <c r="M2610" s="5">
        <v>286.44</v>
      </c>
    </row>
    <row r="2611" spans="1:13" x14ac:dyDescent="0.2">
      <c r="A2611" s="2">
        <v>45420</v>
      </c>
      <c r="B2611" s="3">
        <f t="shared" si="122"/>
        <v>2024</v>
      </c>
      <c r="C2611" t="str">
        <f t="shared" si="120"/>
        <v>2023-2024</v>
      </c>
      <c r="D2611" t="s">
        <v>147</v>
      </c>
      <c r="E2611" t="s">
        <v>83</v>
      </c>
      <c r="F2611" t="str">
        <f t="shared" si="121"/>
        <v>New South Wales</v>
      </c>
      <c r="G2611" t="s">
        <v>10</v>
      </c>
      <c r="H2611">
        <v>2750</v>
      </c>
      <c r="I2611" t="s">
        <v>11</v>
      </c>
      <c r="J2611" t="s">
        <v>25</v>
      </c>
      <c r="K2611" t="s">
        <v>155</v>
      </c>
      <c r="L2611" t="s">
        <v>20</v>
      </c>
      <c r="M2611" s="5">
        <v>286.61</v>
      </c>
    </row>
    <row r="2612" spans="1:13" x14ac:dyDescent="0.2">
      <c r="A2612" s="2">
        <v>45199</v>
      </c>
      <c r="B2612" s="3">
        <f t="shared" si="122"/>
        <v>2024</v>
      </c>
      <c r="C2612" t="str">
        <f t="shared" si="120"/>
        <v>2023-2024</v>
      </c>
      <c r="D2612" t="s">
        <v>147</v>
      </c>
      <c r="E2612" t="s">
        <v>53</v>
      </c>
      <c r="F2612" t="str">
        <f t="shared" si="121"/>
        <v>South Australia</v>
      </c>
      <c r="G2612" t="s">
        <v>32</v>
      </c>
      <c r="H2612">
        <v>5082</v>
      </c>
      <c r="I2612" t="s">
        <v>11</v>
      </c>
      <c r="J2612" t="s">
        <v>33</v>
      </c>
      <c r="K2612" t="s">
        <v>150</v>
      </c>
      <c r="L2612" t="s">
        <v>18</v>
      </c>
      <c r="M2612" s="5">
        <v>286.69</v>
      </c>
    </row>
    <row r="2613" spans="1:13" x14ac:dyDescent="0.2">
      <c r="A2613" s="2">
        <v>45492</v>
      </c>
      <c r="B2613" s="3">
        <f t="shared" si="122"/>
        <v>2025</v>
      </c>
      <c r="C2613" t="str">
        <f t="shared" si="120"/>
        <v>2024-2025</v>
      </c>
      <c r="D2613" t="s">
        <v>148</v>
      </c>
      <c r="E2613" t="s">
        <v>84</v>
      </c>
      <c r="F2613" t="str">
        <f t="shared" si="121"/>
        <v>Queensland</v>
      </c>
      <c r="G2613" t="s">
        <v>35</v>
      </c>
      <c r="H2613">
        <v>4740</v>
      </c>
      <c r="I2613" t="s">
        <v>11</v>
      </c>
      <c r="J2613" t="s">
        <v>51</v>
      </c>
      <c r="K2613" t="s">
        <v>154</v>
      </c>
      <c r="L2613" t="s">
        <v>14</v>
      </c>
      <c r="M2613" s="5">
        <v>286.8</v>
      </c>
    </row>
    <row r="2614" spans="1:13" x14ac:dyDescent="0.2">
      <c r="A2614" s="2">
        <v>45057</v>
      </c>
      <c r="B2614" s="3">
        <f t="shared" si="122"/>
        <v>2023</v>
      </c>
      <c r="C2614" t="str">
        <f t="shared" si="120"/>
        <v>2022-2023</v>
      </c>
      <c r="D2614" t="s">
        <v>148</v>
      </c>
      <c r="E2614" t="s">
        <v>100</v>
      </c>
      <c r="F2614" t="str">
        <f t="shared" si="121"/>
        <v>Western Australia</v>
      </c>
      <c r="G2614" t="s">
        <v>48</v>
      </c>
      <c r="H2614">
        <v>6021</v>
      </c>
      <c r="I2614" t="s">
        <v>11</v>
      </c>
      <c r="J2614" t="s">
        <v>49</v>
      </c>
      <c r="K2614" t="s">
        <v>152</v>
      </c>
      <c r="L2614" t="s">
        <v>13</v>
      </c>
      <c r="M2614" s="5">
        <v>287.87</v>
      </c>
    </row>
    <row r="2615" spans="1:13" x14ac:dyDescent="0.2">
      <c r="A2615" s="2">
        <v>45588</v>
      </c>
      <c r="B2615" s="3">
        <f t="shared" si="122"/>
        <v>2025</v>
      </c>
      <c r="C2615" t="str">
        <f t="shared" si="120"/>
        <v>2024-2025</v>
      </c>
      <c r="D2615" t="s">
        <v>148</v>
      </c>
      <c r="E2615" t="s">
        <v>88</v>
      </c>
      <c r="F2615" t="str">
        <f t="shared" si="121"/>
        <v>South Australia</v>
      </c>
      <c r="G2615" t="s">
        <v>32</v>
      </c>
      <c r="H2615">
        <v>5011</v>
      </c>
      <c r="I2615" t="s">
        <v>11</v>
      </c>
      <c r="J2615" t="s">
        <v>33</v>
      </c>
      <c r="K2615" t="s">
        <v>151</v>
      </c>
      <c r="L2615" t="s">
        <v>21</v>
      </c>
      <c r="M2615" s="5">
        <v>288.18</v>
      </c>
    </row>
    <row r="2616" spans="1:13" x14ac:dyDescent="0.2">
      <c r="A2616" s="2">
        <v>45354</v>
      </c>
      <c r="B2616" s="3">
        <f t="shared" si="122"/>
        <v>2024</v>
      </c>
      <c r="C2616" t="str">
        <f t="shared" si="120"/>
        <v>2023-2024</v>
      </c>
      <c r="D2616" t="s">
        <v>147</v>
      </c>
      <c r="E2616" t="s">
        <v>93</v>
      </c>
      <c r="F2616" t="str">
        <f t="shared" si="121"/>
        <v>Western Australia</v>
      </c>
      <c r="G2616" t="s">
        <v>48</v>
      </c>
      <c r="H2616">
        <v>6112</v>
      </c>
      <c r="I2616" t="s">
        <v>11</v>
      </c>
      <c r="J2616" t="s">
        <v>94</v>
      </c>
      <c r="K2616" t="s">
        <v>153</v>
      </c>
      <c r="L2616" t="s">
        <v>16</v>
      </c>
      <c r="M2616" s="5">
        <v>288.22000000000003</v>
      </c>
    </row>
    <row r="2617" spans="1:13" x14ac:dyDescent="0.2">
      <c r="A2617" s="2">
        <v>45117</v>
      </c>
      <c r="B2617" s="3">
        <f t="shared" si="122"/>
        <v>2024</v>
      </c>
      <c r="C2617" t="str">
        <f t="shared" si="120"/>
        <v>2023-2024</v>
      </c>
      <c r="D2617" t="s">
        <v>148</v>
      </c>
      <c r="E2617" t="s">
        <v>99</v>
      </c>
      <c r="F2617" t="str">
        <f t="shared" si="121"/>
        <v>Victoria</v>
      </c>
      <c r="G2617" t="s">
        <v>45</v>
      </c>
      <c r="H2617">
        <v>3148</v>
      </c>
      <c r="I2617" t="s">
        <v>11</v>
      </c>
      <c r="J2617" t="s">
        <v>63</v>
      </c>
      <c r="K2617" t="s">
        <v>19</v>
      </c>
      <c r="L2617" t="s">
        <v>23</v>
      </c>
      <c r="M2617" s="5">
        <v>288.39</v>
      </c>
    </row>
    <row r="2618" spans="1:13" x14ac:dyDescent="0.2">
      <c r="A2618" s="2">
        <v>45014</v>
      </c>
      <c r="B2618" s="3">
        <f t="shared" si="122"/>
        <v>2023</v>
      </c>
      <c r="C2618" t="str">
        <f t="shared" si="120"/>
        <v>2022-2023</v>
      </c>
      <c r="D2618" t="s">
        <v>148</v>
      </c>
      <c r="E2618" t="s">
        <v>91</v>
      </c>
      <c r="F2618" t="str">
        <f t="shared" si="121"/>
        <v>Victoria</v>
      </c>
      <c r="G2618" t="s">
        <v>45</v>
      </c>
      <c r="H2618">
        <v>3690</v>
      </c>
      <c r="I2618" t="s">
        <v>11</v>
      </c>
      <c r="J2618" t="s">
        <v>55</v>
      </c>
      <c r="K2618" t="s">
        <v>19</v>
      </c>
      <c r="L2618" t="s">
        <v>23</v>
      </c>
      <c r="M2618" s="5">
        <v>288.49</v>
      </c>
    </row>
    <row r="2619" spans="1:13" x14ac:dyDescent="0.2">
      <c r="A2619" s="2">
        <v>45175</v>
      </c>
      <c r="B2619" s="3">
        <f t="shared" si="122"/>
        <v>2024</v>
      </c>
      <c r="C2619" t="str">
        <f t="shared" si="120"/>
        <v>2023-2024</v>
      </c>
      <c r="D2619" t="s">
        <v>147</v>
      </c>
      <c r="E2619" t="s">
        <v>107</v>
      </c>
      <c r="F2619" t="str">
        <f t="shared" si="121"/>
        <v>Queensland</v>
      </c>
      <c r="G2619" t="s">
        <v>35</v>
      </c>
      <c r="H2619">
        <v>4220</v>
      </c>
      <c r="I2619" t="s">
        <v>11</v>
      </c>
      <c r="J2619" t="s">
        <v>104</v>
      </c>
      <c r="K2619" t="s">
        <v>153</v>
      </c>
      <c r="L2619" t="s">
        <v>16</v>
      </c>
      <c r="M2619" s="5">
        <v>289.82</v>
      </c>
    </row>
    <row r="2620" spans="1:13" x14ac:dyDescent="0.2">
      <c r="A2620" s="2">
        <v>45418</v>
      </c>
      <c r="B2620" s="3">
        <f t="shared" si="122"/>
        <v>2024</v>
      </c>
      <c r="C2620" t="str">
        <f t="shared" si="120"/>
        <v>2023-2024</v>
      </c>
      <c r="D2620" t="s">
        <v>147</v>
      </c>
      <c r="E2620" t="s">
        <v>56</v>
      </c>
      <c r="F2620" t="str">
        <f t="shared" si="121"/>
        <v>Northern Territory</v>
      </c>
      <c r="G2620" t="s">
        <v>29</v>
      </c>
      <c r="H2620">
        <v>870</v>
      </c>
      <c r="I2620" t="s">
        <v>11</v>
      </c>
      <c r="J2620" t="s">
        <v>30</v>
      </c>
      <c r="K2620" t="s">
        <v>151</v>
      </c>
      <c r="L2620" t="s">
        <v>21</v>
      </c>
      <c r="M2620" s="5">
        <v>290.77</v>
      </c>
    </row>
    <row r="2621" spans="1:13" x14ac:dyDescent="0.2">
      <c r="A2621" s="2">
        <v>45560</v>
      </c>
      <c r="B2621" s="3">
        <f t="shared" si="122"/>
        <v>2025</v>
      </c>
      <c r="C2621" t="str">
        <f t="shared" si="120"/>
        <v>2024-2025</v>
      </c>
      <c r="D2621" t="s">
        <v>147</v>
      </c>
      <c r="E2621" t="s">
        <v>140</v>
      </c>
      <c r="F2621" t="str">
        <f t="shared" si="121"/>
        <v>Tasmania</v>
      </c>
      <c r="G2621" t="s">
        <v>70</v>
      </c>
      <c r="H2621">
        <v>7320</v>
      </c>
      <c r="I2621" t="s">
        <v>11</v>
      </c>
      <c r="J2621" t="s">
        <v>71</v>
      </c>
      <c r="K2621" t="s">
        <v>154</v>
      </c>
      <c r="L2621" t="s">
        <v>14</v>
      </c>
      <c r="M2621" s="5">
        <v>291.87</v>
      </c>
    </row>
    <row r="2622" spans="1:13" x14ac:dyDescent="0.2">
      <c r="A2622" s="2">
        <v>45569</v>
      </c>
      <c r="B2622" s="3">
        <f t="shared" si="122"/>
        <v>2025</v>
      </c>
      <c r="C2622" t="str">
        <f t="shared" si="120"/>
        <v>2024-2025</v>
      </c>
      <c r="D2622" t="s">
        <v>147</v>
      </c>
      <c r="E2622" t="s">
        <v>40</v>
      </c>
      <c r="F2622" t="str">
        <f t="shared" si="121"/>
        <v>New South Wales</v>
      </c>
      <c r="G2622" t="s">
        <v>10</v>
      </c>
      <c r="H2622">
        <v>2116</v>
      </c>
      <c r="I2622" t="s">
        <v>11</v>
      </c>
      <c r="J2622" t="s">
        <v>27</v>
      </c>
      <c r="K2622" t="s">
        <v>150</v>
      </c>
      <c r="L2622" t="s">
        <v>18</v>
      </c>
      <c r="M2622" s="5">
        <v>292.11</v>
      </c>
    </row>
    <row r="2623" spans="1:13" x14ac:dyDescent="0.2">
      <c r="A2623" s="2">
        <v>45443</v>
      </c>
      <c r="B2623" s="3">
        <f t="shared" si="122"/>
        <v>2024</v>
      </c>
      <c r="C2623" t="str">
        <f t="shared" si="120"/>
        <v>2023-2024</v>
      </c>
      <c r="D2623" t="s">
        <v>147</v>
      </c>
      <c r="E2623" t="s">
        <v>133</v>
      </c>
      <c r="F2623" t="str">
        <f t="shared" si="121"/>
        <v>Queensland</v>
      </c>
      <c r="G2623" t="s">
        <v>35</v>
      </c>
      <c r="H2623">
        <v>4305</v>
      </c>
      <c r="I2623" t="s">
        <v>11</v>
      </c>
      <c r="J2623" t="s">
        <v>104</v>
      </c>
      <c r="K2623" t="s">
        <v>153</v>
      </c>
      <c r="L2623" t="s">
        <v>16</v>
      </c>
      <c r="M2623" s="5">
        <v>292.2</v>
      </c>
    </row>
    <row r="2624" spans="1:13" x14ac:dyDescent="0.2">
      <c r="A2624" s="2">
        <v>45123</v>
      </c>
      <c r="B2624" s="3">
        <f t="shared" si="122"/>
        <v>2024</v>
      </c>
      <c r="C2624" t="str">
        <f t="shared" si="120"/>
        <v>2023-2024</v>
      </c>
      <c r="D2624" t="s">
        <v>147</v>
      </c>
      <c r="E2624" t="s">
        <v>121</v>
      </c>
      <c r="F2624" t="str">
        <f t="shared" si="121"/>
        <v>Queensland</v>
      </c>
      <c r="G2624" t="s">
        <v>35</v>
      </c>
      <c r="H2624">
        <v>4700</v>
      </c>
      <c r="I2624" t="s">
        <v>11</v>
      </c>
      <c r="J2624" t="s">
        <v>51</v>
      </c>
      <c r="K2624" t="s">
        <v>154</v>
      </c>
      <c r="L2624" t="s">
        <v>14</v>
      </c>
      <c r="M2624" s="5">
        <v>292.26</v>
      </c>
    </row>
    <row r="2625" spans="1:13" x14ac:dyDescent="0.2">
      <c r="A2625" s="2">
        <v>45641</v>
      </c>
      <c r="B2625" s="3">
        <f t="shared" si="122"/>
        <v>2025</v>
      </c>
      <c r="C2625" t="str">
        <f t="shared" si="120"/>
        <v>2024-2025</v>
      </c>
      <c r="D2625" t="s">
        <v>147</v>
      </c>
      <c r="E2625" t="s">
        <v>67</v>
      </c>
      <c r="F2625" t="str">
        <f t="shared" si="121"/>
        <v>New South Wales</v>
      </c>
      <c r="G2625" t="s">
        <v>10</v>
      </c>
      <c r="H2625">
        <v>2478</v>
      </c>
      <c r="I2625" t="s">
        <v>11</v>
      </c>
      <c r="J2625" t="s">
        <v>68</v>
      </c>
      <c r="K2625" t="s">
        <v>154</v>
      </c>
      <c r="L2625" t="s">
        <v>14</v>
      </c>
      <c r="M2625" s="5">
        <v>292.39</v>
      </c>
    </row>
    <row r="2626" spans="1:13" x14ac:dyDescent="0.2">
      <c r="A2626" s="2">
        <v>45655</v>
      </c>
      <c r="B2626" s="3">
        <f t="shared" si="122"/>
        <v>2025</v>
      </c>
      <c r="C2626" t="str">
        <f t="shared" ref="C2626:C2689" si="123">IF(MONTH(A2626) &gt;= 7, YEAR(A2626) &amp; "-" &amp; YEAR(A2626) + 1, YEAR(A2626) - 1 &amp; "-" &amp; YEAR(A2626))</f>
        <v>2024-2025</v>
      </c>
      <c r="D2626" t="s">
        <v>147</v>
      </c>
      <c r="E2626" t="s">
        <v>96</v>
      </c>
      <c r="F2626" t="str">
        <f t="shared" ref="F2626:F2689" si="124">IF(G2626="WA","Western Australia",
IF(G2626="NSW","New South Wales",
IF(G2626="QLD","Queensland",
IF(G2626="VIC","Victoria",
IF(G2626="TAS","Tasmania",
IF(G2626="SA","South Australia",
IF(G2626="NT","Northern Territory",
IF(G2626="ACT","Australian Capital Territory",G2626))))))))</f>
        <v>Western Australia</v>
      </c>
      <c r="G2626" t="s">
        <v>48</v>
      </c>
      <c r="H2626">
        <v>6330</v>
      </c>
      <c r="I2626" t="s">
        <v>11</v>
      </c>
      <c r="J2626" t="s">
        <v>94</v>
      </c>
      <c r="K2626" t="s">
        <v>156</v>
      </c>
      <c r="L2626" t="s">
        <v>17</v>
      </c>
      <c r="M2626" s="5">
        <v>293.03999999999996</v>
      </c>
    </row>
    <row r="2627" spans="1:13" x14ac:dyDescent="0.2">
      <c r="A2627" s="2">
        <v>45543</v>
      </c>
      <c r="B2627" s="3">
        <f t="shared" ref="B2627:B2690" si="125">IF(MONTH(A2627)&gt;=7,YEAR(A2627)+1,YEAR(A2627))</f>
        <v>2025</v>
      </c>
      <c r="C2627" t="str">
        <f t="shared" si="123"/>
        <v>2024-2025</v>
      </c>
      <c r="D2627" t="s">
        <v>148</v>
      </c>
      <c r="E2627" t="s">
        <v>53</v>
      </c>
      <c r="F2627" t="str">
        <f t="shared" si="124"/>
        <v>South Australia</v>
      </c>
      <c r="G2627" t="s">
        <v>32</v>
      </c>
      <c r="H2627">
        <v>5082</v>
      </c>
      <c r="I2627" t="s">
        <v>11</v>
      </c>
      <c r="J2627" t="s">
        <v>33</v>
      </c>
      <c r="K2627" t="s">
        <v>150</v>
      </c>
      <c r="L2627" t="s">
        <v>18</v>
      </c>
      <c r="M2627" s="5">
        <v>293.33999999999997</v>
      </c>
    </row>
    <row r="2628" spans="1:13" x14ac:dyDescent="0.2">
      <c r="A2628" s="2">
        <v>45372</v>
      </c>
      <c r="B2628" s="3">
        <f t="shared" si="125"/>
        <v>2024</v>
      </c>
      <c r="C2628" t="str">
        <f t="shared" si="123"/>
        <v>2023-2024</v>
      </c>
      <c r="D2628" t="s">
        <v>148</v>
      </c>
      <c r="E2628" t="s">
        <v>131</v>
      </c>
      <c r="F2628" t="str">
        <f t="shared" si="124"/>
        <v>Western Australia</v>
      </c>
      <c r="G2628" t="s">
        <v>48</v>
      </c>
      <c r="H2628">
        <v>6530</v>
      </c>
      <c r="I2628" t="s">
        <v>11</v>
      </c>
      <c r="J2628" t="s">
        <v>77</v>
      </c>
      <c r="K2628" t="s">
        <v>154</v>
      </c>
      <c r="L2628" t="s">
        <v>14</v>
      </c>
      <c r="M2628" s="5">
        <v>293.67</v>
      </c>
    </row>
    <row r="2629" spans="1:13" x14ac:dyDescent="0.2">
      <c r="A2629" s="2">
        <v>45388</v>
      </c>
      <c r="B2629" s="3">
        <f t="shared" si="125"/>
        <v>2024</v>
      </c>
      <c r="C2629" t="str">
        <f t="shared" si="123"/>
        <v>2023-2024</v>
      </c>
      <c r="D2629" t="s">
        <v>148</v>
      </c>
      <c r="E2629" t="s">
        <v>57</v>
      </c>
      <c r="F2629" t="str">
        <f t="shared" si="124"/>
        <v>New South Wales</v>
      </c>
      <c r="G2629" t="s">
        <v>10</v>
      </c>
      <c r="H2629">
        <v>2560</v>
      </c>
      <c r="I2629" t="s">
        <v>11</v>
      </c>
      <c r="J2629" t="s">
        <v>58</v>
      </c>
      <c r="K2629" t="s">
        <v>154</v>
      </c>
      <c r="L2629" t="s">
        <v>14</v>
      </c>
      <c r="M2629" s="5">
        <v>293.84000000000003</v>
      </c>
    </row>
    <row r="2630" spans="1:13" x14ac:dyDescent="0.2">
      <c r="A2630" s="2">
        <v>45223</v>
      </c>
      <c r="B2630" s="3">
        <f t="shared" si="125"/>
        <v>2024</v>
      </c>
      <c r="C2630" t="str">
        <f t="shared" si="123"/>
        <v>2023-2024</v>
      </c>
      <c r="D2630" t="s">
        <v>147</v>
      </c>
      <c r="E2630" t="s">
        <v>115</v>
      </c>
      <c r="F2630" t="str">
        <f t="shared" si="124"/>
        <v>Western Australia</v>
      </c>
      <c r="G2630" t="s">
        <v>48</v>
      </c>
      <c r="H2630">
        <v>6280</v>
      </c>
      <c r="I2630" t="s">
        <v>11</v>
      </c>
      <c r="J2630" t="s">
        <v>94</v>
      </c>
      <c r="K2630" t="s">
        <v>149</v>
      </c>
      <c r="L2630" t="s">
        <v>15</v>
      </c>
      <c r="M2630" s="5">
        <v>294.44</v>
      </c>
    </row>
    <row r="2631" spans="1:13" x14ac:dyDescent="0.2">
      <c r="A2631" s="2">
        <v>45072</v>
      </c>
      <c r="B2631" s="3">
        <f t="shared" si="125"/>
        <v>2023</v>
      </c>
      <c r="C2631" t="str">
        <f t="shared" si="123"/>
        <v>2022-2023</v>
      </c>
      <c r="D2631" t="s">
        <v>148</v>
      </c>
      <c r="E2631" t="s">
        <v>134</v>
      </c>
      <c r="F2631" t="str">
        <f t="shared" si="124"/>
        <v>Queensland</v>
      </c>
      <c r="G2631" t="s">
        <v>35</v>
      </c>
      <c r="H2631">
        <v>4825</v>
      </c>
      <c r="I2631" t="s">
        <v>11</v>
      </c>
      <c r="J2631" t="s">
        <v>36</v>
      </c>
      <c r="K2631" t="s">
        <v>152</v>
      </c>
      <c r="L2631" t="s">
        <v>13</v>
      </c>
      <c r="M2631" s="5">
        <v>294.5</v>
      </c>
    </row>
    <row r="2632" spans="1:13" x14ac:dyDescent="0.2">
      <c r="A2632" s="2">
        <v>45590</v>
      </c>
      <c r="B2632" s="3">
        <f t="shared" si="125"/>
        <v>2025</v>
      </c>
      <c r="C2632" t="str">
        <f t="shared" si="123"/>
        <v>2024-2025</v>
      </c>
      <c r="D2632" t="s">
        <v>147</v>
      </c>
      <c r="E2632" t="s">
        <v>131</v>
      </c>
      <c r="F2632" t="str">
        <f t="shared" si="124"/>
        <v>Western Australia</v>
      </c>
      <c r="G2632" t="s">
        <v>48</v>
      </c>
      <c r="H2632">
        <v>6530</v>
      </c>
      <c r="I2632" t="s">
        <v>11</v>
      </c>
      <c r="J2632" t="s">
        <v>77</v>
      </c>
      <c r="K2632" t="s">
        <v>149</v>
      </c>
      <c r="L2632" t="s">
        <v>15</v>
      </c>
      <c r="M2632" s="5">
        <v>294.79000000000002</v>
      </c>
    </row>
    <row r="2633" spans="1:13" x14ac:dyDescent="0.2">
      <c r="A2633" s="2">
        <v>45013</v>
      </c>
      <c r="B2633" s="3">
        <f t="shared" si="125"/>
        <v>2023</v>
      </c>
      <c r="C2633" t="str">
        <f t="shared" si="123"/>
        <v>2022-2023</v>
      </c>
      <c r="D2633" t="s">
        <v>147</v>
      </c>
      <c r="E2633" t="s">
        <v>115</v>
      </c>
      <c r="F2633" t="str">
        <f t="shared" si="124"/>
        <v>Western Australia</v>
      </c>
      <c r="G2633" t="s">
        <v>48</v>
      </c>
      <c r="H2633">
        <v>6280</v>
      </c>
      <c r="I2633" t="s">
        <v>11</v>
      </c>
      <c r="J2633" t="s">
        <v>94</v>
      </c>
      <c r="K2633" t="s">
        <v>19</v>
      </c>
      <c r="L2633" t="s">
        <v>23</v>
      </c>
      <c r="M2633" s="5">
        <v>295.34000000000003</v>
      </c>
    </row>
    <row r="2634" spans="1:13" x14ac:dyDescent="0.2">
      <c r="A2634" s="2">
        <v>45578</v>
      </c>
      <c r="B2634" s="3">
        <f t="shared" si="125"/>
        <v>2025</v>
      </c>
      <c r="C2634" t="str">
        <f t="shared" si="123"/>
        <v>2024-2025</v>
      </c>
      <c r="D2634" t="s">
        <v>147</v>
      </c>
      <c r="E2634" t="s">
        <v>124</v>
      </c>
      <c r="F2634" t="str">
        <f t="shared" si="124"/>
        <v>New South Wales</v>
      </c>
      <c r="G2634" t="s">
        <v>10</v>
      </c>
      <c r="H2634">
        <v>2015</v>
      </c>
      <c r="I2634" t="s">
        <v>11</v>
      </c>
      <c r="J2634" t="s">
        <v>12</v>
      </c>
      <c r="K2634" t="s">
        <v>149</v>
      </c>
      <c r="L2634" t="s">
        <v>15</v>
      </c>
      <c r="M2634" s="5">
        <v>295.7</v>
      </c>
    </row>
    <row r="2635" spans="1:13" x14ac:dyDescent="0.2">
      <c r="A2635" s="2">
        <v>45064</v>
      </c>
      <c r="B2635" s="3">
        <f t="shared" si="125"/>
        <v>2023</v>
      </c>
      <c r="C2635" t="str">
        <f t="shared" si="123"/>
        <v>2022-2023</v>
      </c>
      <c r="D2635" t="s">
        <v>147</v>
      </c>
      <c r="E2635" t="s">
        <v>47</v>
      </c>
      <c r="F2635" t="str">
        <f t="shared" si="124"/>
        <v>Western Australia</v>
      </c>
      <c r="G2635" t="s">
        <v>48</v>
      </c>
      <c r="H2635">
        <v>6030</v>
      </c>
      <c r="I2635" t="s">
        <v>11</v>
      </c>
      <c r="J2635" t="s">
        <v>49</v>
      </c>
      <c r="K2635" t="s">
        <v>152</v>
      </c>
      <c r="L2635" t="s">
        <v>13</v>
      </c>
      <c r="M2635" s="5">
        <v>295.70000000000005</v>
      </c>
    </row>
    <row r="2636" spans="1:13" x14ac:dyDescent="0.2">
      <c r="A2636" s="2">
        <v>45475</v>
      </c>
      <c r="B2636" s="3">
        <f t="shared" si="125"/>
        <v>2025</v>
      </c>
      <c r="C2636" t="str">
        <f t="shared" si="123"/>
        <v>2024-2025</v>
      </c>
      <c r="D2636" t="s">
        <v>147</v>
      </c>
      <c r="E2636" t="s">
        <v>145</v>
      </c>
      <c r="F2636" t="str">
        <f t="shared" si="124"/>
        <v>New South Wales</v>
      </c>
      <c r="G2636" t="s">
        <v>10</v>
      </c>
      <c r="H2636">
        <v>2101</v>
      </c>
      <c r="I2636" t="s">
        <v>11</v>
      </c>
      <c r="J2636" t="s">
        <v>27</v>
      </c>
      <c r="K2636" t="s">
        <v>156</v>
      </c>
      <c r="L2636" t="s">
        <v>17</v>
      </c>
      <c r="M2636" s="5">
        <v>296.23</v>
      </c>
    </row>
    <row r="2637" spans="1:13" x14ac:dyDescent="0.2">
      <c r="A2637" s="2">
        <v>45656</v>
      </c>
      <c r="B2637" s="3">
        <f t="shared" si="125"/>
        <v>2025</v>
      </c>
      <c r="C2637" t="str">
        <f t="shared" si="123"/>
        <v>2024-2025</v>
      </c>
      <c r="D2637" t="s">
        <v>147</v>
      </c>
      <c r="E2637" t="s">
        <v>92</v>
      </c>
      <c r="F2637" t="str">
        <f t="shared" si="124"/>
        <v>Queensland</v>
      </c>
      <c r="G2637" t="s">
        <v>35</v>
      </c>
      <c r="H2637">
        <v>4068</v>
      </c>
      <c r="I2637" t="s">
        <v>11</v>
      </c>
      <c r="J2637" t="s">
        <v>43</v>
      </c>
      <c r="K2637" t="s">
        <v>150</v>
      </c>
      <c r="L2637" t="s">
        <v>18</v>
      </c>
      <c r="M2637" s="5">
        <v>296.36</v>
      </c>
    </row>
    <row r="2638" spans="1:13" x14ac:dyDescent="0.2">
      <c r="A2638" s="2">
        <v>45055</v>
      </c>
      <c r="B2638" s="3">
        <f t="shared" si="125"/>
        <v>2023</v>
      </c>
      <c r="C2638" t="str">
        <f t="shared" si="123"/>
        <v>2022-2023</v>
      </c>
      <c r="D2638" t="s">
        <v>148</v>
      </c>
      <c r="E2638" t="s">
        <v>88</v>
      </c>
      <c r="F2638" t="str">
        <f t="shared" si="124"/>
        <v>South Australia</v>
      </c>
      <c r="G2638" t="s">
        <v>32</v>
      </c>
      <c r="H2638">
        <v>5011</v>
      </c>
      <c r="I2638" t="s">
        <v>11</v>
      </c>
      <c r="J2638" t="s">
        <v>33</v>
      </c>
      <c r="K2638" t="s">
        <v>19</v>
      </c>
      <c r="L2638" t="s">
        <v>23</v>
      </c>
      <c r="M2638" s="5">
        <v>296.59000000000003</v>
      </c>
    </row>
    <row r="2639" spans="1:13" x14ac:dyDescent="0.2">
      <c r="A2639" s="2">
        <v>45475</v>
      </c>
      <c r="B2639" s="3">
        <f t="shared" si="125"/>
        <v>2025</v>
      </c>
      <c r="C2639" t="str">
        <f t="shared" si="123"/>
        <v>2024-2025</v>
      </c>
      <c r="D2639" t="s">
        <v>147</v>
      </c>
      <c r="E2639" t="s">
        <v>50</v>
      </c>
      <c r="F2639" t="str">
        <f t="shared" si="124"/>
        <v>Queensland</v>
      </c>
      <c r="G2639" t="s">
        <v>35</v>
      </c>
      <c r="H2639">
        <v>4703</v>
      </c>
      <c r="I2639" t="s">
        <v>11</v>
      </c>
      <c r="J2639" t="s">
        <v>51</v>
      </c>
      <c r="K2639" t="s">
        <v>151</v>
      </c>
      <c r="L2639" t="s">
        <v>21</v>
      </c>
      <c r="M2639" s="5">
        <v>296.68</v>
      </c>
    </row>
    <row r="2640" spans="1:13" x14ac:dyDescent="0.2">
      <c r="A2640" s="2">
        <v>45173</v>
      </c>
      <c r="B2640" s="3">
        <f t="shared" si="125"/>
        <v>2024</v>
      </c>
      <c r="C2640" t="str">
        <f t="shared" si="123"/>
        <v>2023-2024</v>
      </c>
      <c r="D2640" t="s">
        <v>147</v>
      </c>
      <c r="E2640" t="s">
        <v>42</v>
      </c>
      <c r="F2640" t="str">
        <f t="shared" si="124"/>
        <v>Queensland</v>
      </c>
      <c r="G2640" t="s">
        <v>35</v>
      </c>
      <c r="H2640">
        <v>4053</v>
      </c>
      <c r="I2640" t="s">
        <v>11</v>
      </c>
      <c r="J2640" t="s">
        <v>43</v>
      </c>
      <c r="K2640" t="s">
        <v>154</v>
      </c>
      <c r="L2640" t="s">
        <v>14</v>
      </c>
      <c r="M2640" s="5">
        <v>296.7</v>
      </c>
    </row>
    <row r="2641" spans="1:13" x14ac:dyDescent="0.2">
      <c r="A2641" s="2">
        <v>45137</v>
      </c>
      <c r="B2641" s="3">
        <f t="shared" si="125"/>
        <v>2024</v>
      </c>
      <c r="C2641" t="str">
        <f t="shared" si="123"/>
        <v>2023-2024</v>
      </c>
      <c r="D2641" t="s">
        <v>147</v>
      </c>
      <c r="E2641" t="s">
        <v>42</v>
      </c>
      <c r="F2641" t="str">
        <f t="shared" si="124"/>
        <v>Queensland</v>
      </c>
      <c r="G2641" t="s">
        <v>35</v>
      </c>
      <c r="H2641">
        <v>4053</v>
      </c>
      <c r="I2641" t="s">
        <v>11</v>
      </c>
      <c r="J2641" t="s">
        <v>43</v>
      </c>
      <c r="K2641" t="s">
        <v>156</v>
      </c>
      <c r="L2641" t="s">
        <v>17</v>
      </c>
      <c r="M2641" s="5">
        <v>296.85000000000002</v>
      </c>
    </row>
    <row r="2642" spans="1:13" x14ac:dyDescent="0.2">
      <c r="A2642" s="2">
        <v>45172</v>
      </c>
      <c r="B2642" s="3">
        <f t="shared" si="125"/>
        <v>2024</v>
      </c>
      <c r="C2642" t="str">
        <f t="shared" si="123"/>
        <v>2023-2024</v>
      </c>
      <c r="D2642" t="s">
        <v>147</v>
      </c>
      <c r="E2642" t="s">
        <v>133</v>
      </c>
      <c r="F2642" t="str">
        <f t="shared" si="124"/>
        <v>Queensland</v>
      </c>
      <c r="G2642" t="s">
        <v>35</v>
      </c>
      <c r="H2642">
        <v>4305</v>
      </c>
      <c r="I2642" t="s">
        <v>11</v>
      </c>
      <c r="J2642" t="s">
        <v>104</v>
      </c>
      <c r="K2642" t="s">
        <v>151</v>
      </c>
      <c r="L2642" t="s">
        <v>21</v>
      </c>
      <c r="M2642" s="5">
        <v>296.94</v>
      </c>
    </row>
    <row r="2643" spans="1:13" x14ac:dyDescent="0.2">
      <c r="A2643" s="2">
        <v>45656</v>
      </c>
      <c r="B2643" s="3">
        <f t="shared" si="125"/>
        <v>2025</v>
      </c>
      <c r="C2643" t="str">
        <f t="shared" si="123"/>
        <v>2024-2025</v>
      </c>
      <c r="D2643" t="s">
        <v>148</v>
      </c>
      <c r="E2643" t="s">
        <v>100</v>
      </c>
      <c r="F2643" t="str">
        <f t="shared" si="124"/>
        <v>Western Australia</v>
      </c>
      <c r="G2643" t="s">
        <v>48</v>
      </c>
      <c r="H2643">
        <v>6021</v>
      </c>
      <c r="I2643" t="s">
        <v>11</v>
      </c>
      <c r="J2643" t="s">
        <v>49</v>
      </c>
      <c r="K2643" t="s">
        <v>155</v>
      </c>
      <c r="L2643" t="s">
        <v>20</v>
      </c>
      <c r="M2643" s="5">
        <v>297.28000000000003</v>
      </c>
    </row>
    <row r="2644" spans="1:13" x14ac:dyDescent="0.2">
      <c r="A2644" s="2">
        <v>45524</v>
      </c>
      <c r="B2644" s="3">
        <f t="shared" si="125"/>
        <v>2025</v>
      </c>
      <c r="C2644" t="str">
        <f t="shared" si="123"/>
        <v>2024-2025</v>
      </c>
      <c r="D2644" t="s">
        <v>147</v>
      </c>
      <c r="E2644" t="s">
        <v>109</v>
      </c>
      <c r="F2644" t="str">
        <f t="shared" si="124"/>
        <v>New South Wales</v>
      </c>
      <c r="G2644" t="s">
        <v>10</v>
      </c>
      <c r="H2644">
        <v>2480</v>
      </c>
      <c r="I2644" t="s">
        <v>11</v>
      </c>
      <c r="J2644" t="s">
        <v>68</v>
      </c>
      <c r="K2644" t="s">
        <v>19</v>
      </c>
      <c r="L2644" t="s">
        <v>23</v>
      </c>
      <c r="M2644" s="5">
        <v>297.34000000000003</v>
      </c>
    </row>
    <row r="2645" spans="1:13" x14ac:dyDescent="0.2">
      <c r="A2645" s="2">
        <v>44947</v>
      </c>
      <c r="B2645" s="3">
        <f t="shared" si="125"/>
        <v>2023</v>
      </c>
      <c r="C2645" t="str">
        <f t="shared" si="123"/>
        <v>2022-2023</v>
      </c>
      <c r="D2645" t="s">
        <v>148</v>
      </c>
      <c r="E2645" t="s">
        <v>142</v>
      </c>
      <c r="F2645" t="str">
        <f t="shared" si="124"/>
        <v>Australian Capital Territory</v>
      </c>
      <c r="G2645" t="s">
        <v>80</v>
      </c>
      <c r="H2645">
        <v>2609</v>
      </c>
      <c r="I2645" t="s">
        <v>11</v>
      </c>
      <c r="J2645" t="s">
        <v>58</v>
      </c>
      <c r="K2645" t="s">
        <v>153</v>
      </c>
      <c r="L2645" t="s">
        <v>16</v>
      </c>
      <c r="M2645" s="5">
        <v>297.62</v>
      </c>
    </row>
    <row r="2646" spans="1:13" x14ac:dyDescent="0.2">
      <c r="A2646" s="2">
        <v>45055</v>
      </c>
      <c r="B2646" s="3">
        <f t="shared" si="125"/>
        <v>2023</v>
      </c>
      <c r="C2646" t="str">
        <f t="shared" si="123"/>
        <v>2022-2023</v>
      </c>
      <c r="D2646" t="s">
        <v>147</v>
      </c>
      <c r="E2646" t="s">
        <v>121</v>
      </c>
      <c r="F2646" t="str">
        <f t="shared" si="124"/>
        <v>Queensland</v>
      </c>
      <c r="G2646" t="s">
        <v>35</v>
      </c>
      <c r="H2646">
        <v>4700</v>
      </c>
      <c r="I2646" t="s">
        <v>11</v>
      </c>
      <c r="J2646" t="s">
        <v>51</v>
      </c>
      <c r="K2646" t="s">
        <v>19</v>
      </c>
      <c r="L2646" t="s">
        <v>23</v>
      </c>
      <c r="M2646" s="5">
        <v>297.77</v>
      </c>
    </row>
    <row r="2647" spans="1:13" x14ac:dyDescent="0.2">
      <c r="A2647" s="2">
        <v>45151</v>
      </c>
      <c r="B2647" s="3">
        <f t="shared" si="125"/>
        <v>2024</v>
      </c>
      <c r="C2647" t="str">
        <f t="shared" si="123"/>
        <v>2023-2024</v>
      </c>
      <c r="D2647" t="s">
        <v>147</v>
      </c>
      <c r="E2647" t="s">
        <v>96</v>
      </c>
      <c r="F2647" t="str">
        <f t="shared" si="124"/>
        <v>Western Australia</v>
      </c>
      <c r="G2647" t="s">
        <v>48</v>
      </c>
      <c r="H2647">
        <v>6330</v>
      </c>
      <c r="I2647" t="s">
        <v>11</v>
      </c>
      <c r="J2647" t="s">
        <v>94</v>
      </c>
      <c r="K2647" t="s">
        <v>19</v>
      </c>
      <c r="L2647" t="s">
        <v>23</v>
      </c>
      <c r="M2647" s="5">
        <v>298.37</v>
      </c>
    </row>
    <row r="2648" spans="1:13" x14ac:dyDescent="0.2">
      <c r="A2648" s="2">
        <v>45280</v>
      </c>
      <c r="B2648" s="3">
        <f t="shared" si="125"/>
        <v>2024</v>
      </c>
      <c r="C2648" t="str">
        <f t="shared" si="123"/>
        <v>2023-2024</v>
      </c>
      <c r="D2648" t="s">
        <v>148</v>
      </c>
      <c r="E2648" t="s">
        <v>136</v>
      </c>
      <c r="F2648" t="str">
        <f t="shared" si="124"/>
        <v>Victoria</v>
      </c>
      <c r="G2648" t="s">
        <v>45</v>
      </c>
      <c r="H2648">
        <v>3175</v>
      </c>
      <c r="I2648" t="s">
        <v>11</v>
      </c>
      <c r="J2648" t="s">
        <v>63</v>
      </c>
      <c r="K2648" t="s">
        <v>156</v>
      </c>
      <c r="L2648" t="s">
        <v>17</v>
      </c>
      <c r="M2648" s="5">
        <v>299.24</v>
      </c>
    </row>
    <row r="2649" spans="1:13" x14ac:dyDescent="0.2">
      <c r="A2649" s="2">
        <v>45068</v>
      </c>
      <c r="B2649" s="3">
        <f t="shared" si="125"/>
        <v>2023</v>
      </c>
      <c r="C2649" t="str">
        <f t="shared" si="123"/>
        <v>2022-2023</v>
      </c>
      <c r="D2649" t="s">
        <v>147</v>
      </c>
      <c r="E2649" t="s">
        <v>126</v>
      </c>
      <c r="F2649" t="str">
        <f t="shared" si="124"/>
        <v>Queensland</v>
      </c>
      <c r="G2649" t="s">
        <v>35</v>
      </c>
      <c r="H2649">
        <v>4551</v>
      </c>
      <c r="I2649" t="s">
        <v>11</v>
      </c>
      <c r="J2649" t="s">
        <v>120</v>
      </c>
      <c r="K2649" t="s">
        <v>156</v>
      </c>
      <c r="L2649" t="s">
        <v>17</v>
      </c>
      <c r="M2649" s="5">
        <v>299.5</v>
      </c>
    </row>
    <row r="2650" spans="1:13" x14ac:dyDescent="0.2">
      <c r="A2650" s="2">
        <v>45089</v>
      </c>
      <c r="B2650" s="3">
        <f t="shared" si="125"/>
        <v>2023</v>
      </c>
      <c r="C2650" t="str">
        <f t="shared" si="123"/>
        <v>2022-2023</v>
      </c>
      <c r="D2650" t="s">
        <v>147</v>
      </c>
      <c r="E2650" t="s">
        <v>116</v>
      </c>
      <c r="F2650" t="str">
        <f t="shared" si="124"/>
        <v>Western Australia</v>
      </c>
      <c r="G2650" t="s">
        <v>48</v>
      </c>
      <c r="H2650">
        <v>6725</v>
      </c>
      <c r="I2650" t="s">
        <v>11</v>
      </c>
      <c r="J2650" t="s">
        <v>77</v>
      </c>
      <c r="K2650" t="s">
        <v>151</v>
      </c>
      <c r="L2650" t="s">
        <v>21</v>
      </c>
      <c r="M2650" s="5">
        <v>299.70000000000005</v>
      </c>
    </row>
    <row r="2651" spans="1:13" x14ac:dyDescent="0.2">
      <c r="A2651" s="2">
        <v>45067</v>
      </c>
      <c r="B2651" s="3">
        <f t="shared" si="125"/>
        <v>2023</v>
      </c>
      <c r="C2651" t="str">
        <f t="shared" si="123"/>
        <v>2022-2023</v>
      </c>
      <c r="D2651" t="s">
        <v>147</v>
      </c>
      <c r="E2651" t="s">
        <v>9</v>
      </c>
      <c r="F2651" t="str">
        <f t="shared" si="124"/>
        <v>New South Wales</v>
      </c>
      <c r="G2651" t="s">
        <v>10</v>
      </c>
      <c r="H2651">
        <v>2067</v>
      </c>
      <c r="I2651" t="s">
        <v>11</v>
      </c>
      <c r="J2651" t="s">
        <v>12</v>
      </c>
      <c r="K2651" t="s">
        <v>19</v>
      </c>
      <c r="L2651" t="s">
        <v>23</v>
      </c>
      <c r="M2651" s="5">
        <v>299.77999999999997</v>
      </c>
    </row>
    <row r="2652" spans="1:13" x14ac:dyDescent="0.2">
      <c r="A2652" s="2">
        <v>45474</v>
      </c>
      <c r="B2652" s="3">
        <f t="shared" si="125"/>
        <v>2025</v>
      </c>
      <c r="C2652" t="str">
        <f t="shared" si="123"/>
        <v>2024-2025</v>
      </c>
      <c r="D2652" t="s">
        <v>147</v>
      </c>
      <c r="E2652" t="s">
        <v>85</v>
      </c>
      <c r="F2652" t="str">
        <f t="shared" si="124"/>
        <v>Queensland</v>
      </c>
      <c r="G2652" t="s">
        <v>35</v>
      </c>
      <c r="H2652">
        <v>4883</v>
      </c>
      <c r="I2652" t="s">
        <v>11</v>
      </c>
      <c r="J2652" t="s">
        <v>36</v>
      </c>
      <c r="K2652" t="s">
        <v>152</v>
      </c>
      <c r="L2652" t="s">
        <v>13</v>
      </c>
      <c r="M2652" s="5">
        <v>299.83999999999997</v>
      </c>
    </row>
    <row r="2653" spans="1:13" x14ac:dyDescent="0.2">
      <c r="A2653" s="2">
        <v>45643</v>
      </c>
      <c r="B2653" s="3">
        <f t="shared" si="125"/>
        <v>2025</v>
      </c>
      <c r="C2653" t="str">
        <f t="shared" si="123"/>
        <v>2024-2025</v>
      </c>
      <c r="D2653" t="s">
        <v>147</v>
      </c>
      <c r="E2653" t="s">
        <v>78</v>
      </c>
      <c r="F2653" t="str">
        <f t="shared" si="124"/>
        <v>New South Wales</v>
      </c>
      <c r="G2653" t="s">
        <v>10</v>
      </c>
      <c r="H2653">
        <v>2350</v>
      </c>
      <c r="I2653" t="s">
        <v>11</v>
      </c>
      <c r="J2653" t="s">
        <v>68</v>
      </c>
      <c r="K2653" t="s">
        <v>155</v>
      </c>
      <c r="L2653" t="s">
        <v>20</v>
      </c>
      <c r="M2653" s="5">
        <v>299.91999999999996</v>
      </c>
    </row>
    <row r="2654" spans="1:13" x14ac:dyDescent="0.2">
      <c r="A2654" s="2">
        <v>45655</v>
      </c>
      <c r="B2654" s="3">
        <f t="shared" si="125"/>
        <v>2025</v>
      </c>
      <c r="C2654" t="str">
        <f t="shared" si="123"/>
        <v>2024-2025</v>
      </c>
      <c r="D2654" t="s">
        <v>148</v>
      </c>
      <c r="E2654" t="s">
        <v>61</v>
      </c>
      <c r="F2654" t="str">
        <f t="shared" si="124"/>
        <v>New South Wales</v>
      </c>
      <c r="G2654" t="s">
        <v>10</v>
      </c>
      <c r="H2654">
        <v>2539</v>
      </c>
      <c r="I2654" t="s">
        <v>11</v>
      </c>
      <c r="J2654" t="s">
        <v>58</v>
      </c>
      <c r="K2654" t="s">
        <v>151</v>
      </c>
      <c r="L2654" t="s">
        <v>21</v>
      </c>
      <c r="M2654" s="5">
        <v>300.2</v>
      </c>
    </row>
    <row r="2655" spans="1:13" x14ac:dyDescent="0.2">
      <c r="A2655" s="2">
        <v>45207</v>
      </c>
      <c r="B2655" s="3">
        <f t="shared" si="125"/>
        <v>2024</v>
      </c>
      <c r="C2655" t="str">
        <f t="shared" si="123"/>
        <v>2023-2024</v>
      </c>
      <c r="D2655" t="s">
        <v>147</v>
      </c>
      <c r="E2655" t="s">
        <v>56</v>
      </c>
      <c r="F2655" t="str">
        <f t="shared" si="124"/>
        <v>Northern Territory</v>
      </c>
      <c r="G2655" t="s">
        <v>29</v>
      </c>
      <c r="H2655">
        <v>870</v>
      </c>
      <c r="I2655" t="s">
        <v>11</v>
      </c>
      <c r="J2655" t="s">
        <v>30</v>
      </c>
      <c r="K2655" t="s">
        <v>155</v>
      </c>
      <c r="L2655" t="s">
        <v>20</v>
      </c>
      <c r="M2655" s="5">
        <v>300.26</v>
      </c>
    </row>
    <row r="2656" spans="1:13" x14ac:dyDescent="0.2">
      <c r="A2656" s="2">
        <v>45028</v>
      </c>
      <c r="B2656" s="3">
        <f t="shared" si="125"/>
        <v>2023</v>
      </c>
      <c r="C2656" t="str">
        <f t="shared" si="123"/>
        <v>2022-2023</v>
      </c>
      <c r="D2656" t="s">
        <v>147</v>
      </c>
      <c r="E2656" t="s">
        <v>31</v>
      </c>
      <c r="F2656" t="str">
        <f t="shared" si="124"/>
        <v>South Australia</v>
      </c>
      <c r="G2656" t="s">
        <v>32</v>
      </c>
      <c r="H2656">
        <v>5168</v>
      </c>
      <c r="I2656" t="s">
        <v>11</v>
      </c>
      <c r="J2656" t="s">
        <v>33</v>
      </c>
      <c r="K2656" t="s">
        <v>154</v>
      </c>
      <c r="L2656" t="s">
        <v>14</v>
      </c>
      <c r="M2656" s="5">
        <v>300.36</v>
      </c>
    </row>
    <row r="2657" spans="1:13" x14ac:dyDescent="0.2">
      <c r="A2657" s="2">
        <v>45547</v>
      </c>
      <c r="B2657" s="3">
        <f t="shared" si="125"/>
        <v>2025</v>
      </c>
      <c r="C2657" t="str">
        <f t="shared" si="123"/>
        <v>2024-2025</v>
      </c>
      <c r="D2657" t="s">
        <v>147</v>
      </c>
      <c r="E2657" t="s">
        <v>79</v>
      </c>
      <c r="F2657" t="str">
        <f t="shared" si="124"/>
        <v>Australian Capital Territory</v>
      </c>
      <c r="G2657" t="s">
        <v>80</v>
      </c>
      <c r="H2657">
        <v>2617</v>
      </c>
      <c r="I2657" t="s">
        <v>11</v>
      </c>
      <c r="J2657" t="s">
        <v>58</v>
      </c>
      <c r="K2657" t="s">
        <v>19</v>
      </c>
      <c r="L2657" t="s">
        <v>23</v>
      </c>
      <c r="M2657" s="5">
        <v>300.65999999999997</v>
      </c>
    </row>
    <row r="2658" spans="1:13" x14ac:dyDescent="0.2">
      <c r="A2658" s="2">
        <v>45153</v>
      </c>
      <c r="B2658" s="3">
        <f t="shared" si="125"/>
        <v>2024</v>
      </c>
      <c r="C2658" t="str">
        <f t="shared" si="123"/>
        <v>2023-2024</v>
      </c>
      <c r="D2658" t="s">
        <v>148</v>
      </c>
      <c r="E2658" t="s">
        <v>89</v>
      </c>
      <c r="F2658" t="str">
        <f t="shared" si="124"/>
        <v>Queensland</v>
      </c>
      <c r="G2658" t="s">
        <v>35</v>
      </c>
      <c r="H2658">
        <v>4655</v>
      </c>
      <c r="I2658" t="s">
        <v>11</v>
      </c>
      <c r="J2658" t="s">
        <v>51</v>
      </c>
      <c r="K2658" t="s">
        <v>154</v>
      </c>
      <c r="L2658" t="s">
        <v>14</v>
      </c>
      <c r="M2658" s="5">
        <v>300.69000000000005</v>
      </c>
    </row>
    <row r="2659" spans="1:13" x14ac:dyDescent="0.2">
      <c r="A2659" s="2">
        <v>45383</v>
      </c>
      <c r="B2659" s="3">
        <f t="shared" si="125"/>
        <v>2024</v>
      </c>
      <c r="C2659" t="str">
        <f t="shared" si="123"/>
        <v>2023-2024</v>
      </c>
      <c r="D2659" t="s">
        <v>147</v>
      </c>
      <c r="E2659" t="s">
        <v>41</v>
      </c>
      <c r="F2659" t="str">
        <f t="shared" si="124"/>
        <v>New South Wales</v>
      </c>
      <c r="G2659" t="s">
        <v>10</v>
      </c>
      <c r="H2659">
        <v>2830</v>
      </c>
      <c r="I2659" t="s">
        <v>11</v>
      </c>
      <c r="J2659" t="s">
        <v>25</v>
      </c>
      <c r="K2659" t="s">
        <v>155</v>
      </c>
      <c r="L2659" t="s">
        <v>20</v>
      </c>
      <c r="M2659" s="5">
        <v>300.85000000000002</v>
      </c>
    </row>
    <row r="2660" spans="1:13" x14ac:dyDescent="0.2">
      <c r="A2660" s="2">
        <v>45259</v>
      </c>
      <c r="B2660" s="3">
        <f t="shared" si="125"/>
        <v>2024</v>
      </c>
      <c r="C2660" t="str">
        <f t="shared" si="123"/>
        <v>2023-2024</v>
      </c>
      <c r="D2660" t="s">
        <v>148</v>
      </c>
      <c r="E2660" t="s">
        <v>24</v>
      </c>
      <c r="F2660" t="str">
        <f t="shared" si="124"/>
        <v>New South Wales</v>
      </c>
      <c r="G2660" t="s">
        <v>10</v>
      </c>
      <c r="H2660">
        <v>2795</v>
      </c>
      <c r="I2660" t="s">
        <v>11</v>
      </c>
      <c r="J2660" t="s">
        <v>25</v>
      </c>
      <c r="K2660" t="s">
        <v>155</v>
      </c>
      <c r="L2660" t="s">
        <v>20</v>
      </c>
      <c r="M2660" s="5">
        <v>301.13</v>
      </c>
    </row>
    <row r="2661" spans="1:13" x14ac:dyDescent="0.2">
      <c r="A2661" s="2">
        <v>45139</v>
      </c>
      <c r="B2661" s="3">
        <f t="shared" si="125"/>
        <v>2024</v>
      </c>
      <c r="C2661" t="str">
        <f t="shared" si="123"/>
        <v>2023-2024</v>
      </c>
      <c r="D2661" t="s">
        <v>148</v>
      </c>
      <c r="E2661" t="s">
        <v>42</v>
      </c>
      <c r="F2661" t="str">
        <f t="shared" si="124"/>
        <v>Queensland</v>
      </c>
      <c r="G2661" t="s">
        <v>35</v>
      </c>
      <c r="H2661">
        <v>4053</v>
      </c>
      <c r="I2661" t="s">
        <v>11</v>
      </c>
      <c r="J2661" t="s">
        <v>43</v>
      </c>
      <c r="K2661" t="s">
        <v>19</v>
      </c>
      <c r="L2661" t="s">
        <v>23</v>
      </c>
      <c r="M2661" s="5">
        <v>301.32000000000005</v>
      </c>
    </row>
    <row r="2662" spans="1:13" x14ac:dyDescent="0.2">
      <c r="A2662" s="2">
        <v>45584</v>
      </c>
      <c r="B2662" s="3">
        <f t="shared" si="125"/>
        <v>2025</v>
      </c>
      <c r="C2662" t="str">
        <f t="shared" si="123"/>
        <v>2024-2025</v>
      </c>
      <c r="D2662" t="s">
        <v>148</v>
      </c>
      <c r="E2662" t="s">
        <v>110</v>
      </c>
      <c r="F2662" t="str">
        <f t="shared" si="124"/>
        <v>Queensland</v>
      </c>
      <c r="G2662" t="s">
        <v>35</v>
      </c>
      <c r="H2662">
        <v>4680</v>
      </c>
      <c r="I2662" t="s">
        <v>11</v>
      </c>
      <c r="J2662" t="s">
        <v>51</v>
      </c>
      <c r="K2662" t="s">
        <v>155</v>
      </c>
      <c r="L2662" t="s">
        <v>20</v>
      </c>
      <c r="M2662" s="5">
        <v>303.34000000000003</v>
      </c>
    </row>
    <row r="2663" spans="1:13" x14ac:dyDescent="0.2">
      <c r="A2663" s="2">
        <v>45097</v>
      </c>
      <c r="B2663" s="3">
        <f t="shared" si="125"/>
        <v>2023</v>
      </c>
      <c r="C2663" t="str">
        <f t="shared" si="123"/>
        <v>2022-2023</v>
      </c>
      <c r="D2663" t="s">
        <v>147</v>
      </c>
      <c r="E2663" t="s">
        <v>113</v>
      </c>
      <c r="F2663" t="str">
        <f t="shared" si="124"/>
        <v>Queensland</v>
      </c>
      <c r="G2663" t="s">
        <v>35</v>
      </c>
      <c r="H2663">
        <v>4215</v>
      </c>
      <c r="I2663" t="s">
        <v>11</v>
      </c>
      <c r="J2663" t="s">
        <v>104</v>
      </c>
      <c r="K2663" t="s">
        <v>19</v>
      </c>
      <c r="L2663" t="s">
        <v>23</v>
      </c>
      <c r="M2663" s="5">
        <v>303.39999999999998</v>
      </c>
    </row>
    <row r="2664" spans="1:13" x14ac:dyDescent="0.2">
      <c r="A2664" s="2">
        <v>45101</v>
      </c>
      <c r="B2664" s="3">
        <f t="shared" si="125"/>
        <v>2023</v>
      </c>
      <c r="C2664" t="str">
        <f t="shared" si="123"/>
        <v>2022-2023</v>
      </c>
      <c r="D2664" t="s">
        <v>147</v>
      </c>
      <c r="E2664" t="s">
        <v>145</v>
      </c>
      <c r="F2664" t="str">
        <f t="shared" si="124"/>
        <v>New South Wales</v>
      </c>
      <c r="G2664" t="s">
        <v>10</v>
      </c>
      <c r="H2664">
        <v>2101</v>
      </c>
      <c r="I2664" t="s">
        <v>11</v>
      </c>
      <c r="J2664" t="s">
        <v>27</v>
      </c>
      <c r="K2664" t="s">
        <v>19</v>
      </c>
      <c r="L2664" t="s">
        <v>23</v>
      </c>
      <c r="M2664" s="5">
        <v>303.45999999999998</v>
      </c>
    </row>
    <row r="2665" spans="1:13" x14ac:dyDescent="0.2">
      <c r="A2665" s="2">
        <v>45221</v>
      </c>
      <c r="B2665" s="3">
        <f t="shared" si="125"/>
        <v>2024</v>
      </c>
      <c r="C2665" t="str">
        <f t="shared" si="123"/>
        <v>2023-2024</v>
      </c>
      <c r="D2665" t="s">
        <v>148</v>
      </c>
      <c r="E2665" t="s">
        <v>125</v>
      </c>
      <c r="F2665" t="str">
        <f t="shared" si="124"/>
        <v>Victoria</v>
      </c>
      <c r="G2665" t="s">
        <v>45</v>
      </c>
      <c r="H2665">
        <v>3400</v>
      </c>
      <c r="I2665" t="s">
        <v>11</v>
      </c>
      <c r="J2665" t="s">
        <v>60</v>
      </c>
      <c r="K2665" t="s">
        <v>149</v>
      </c>
      <c r="L2665" t="s">
        <v>15</v>
      </c>
      <c r="M2665" s="5">
        <v>303.72000000000003</v>
      </c>
    </row>
    <row r="2666" spans="1:13" x14ac:dyDescent="0.2">
      <c r="A2666" s="2">
        <v>45494</v>
      </c>
      <c r="B2666" s="3">
        <f t="shared" si="125"/>
        <v>2025</v>
      </c>
      <c r="C2666" t="str">
        <f t="shared" si="123"/>
        <v>2024-2025</v>
      </c>
      <c r="D2666" t="s">
        <v>147</v>
      </c>
      <c r="E2666" t="s">
        <v>114</v>
      </c>
      <c r="F2666" t="str">
        <f t="shared" si="124"/>
        <v>Victoria</v>
      </c>
      <c r="G2666" t="s">
        <v>45</v>
      </c>
      <c r="H2666">
        <v>3551</v>
      </c>
      <c r="I2666" t="s">
        <v>11</v>
      </c>
      <c r="J2666" t="s">
        <v>60</v>
      </c>
      <c r="K2666" t="s">
        <v>155</v>
      </c>
      <c r="L2666" t="s">
        <v>20</v>
      </c>
      <c r="M2666" s="5">
        <v>304</v>
      </c>
    </row>
    <row r="2667" spans="1:13" x14ac:dyDescent="0.2">
      <c r="A2667" s="2">
        <v>45045</v>
      </c>
      <c r="B2667" s="3">
        <f t="shared" si="125"/>
        <v>2023</v>
      </c>
      <c r="C2667" t="str">
        <f t="shared" si="123"/>
        <v>2022-2023</v>
      </c>
      <c r="D2667" t="s">
        <v>148</v>
      </c>
      <c r="E2667" t="s">
        <v>131</v>
      </c>
      <c r="F2667" t="str">
        <f t="shared" si="124"/>
        <v>Western Australia</v>
      </c>
      <c r="G2667" t="s">
        <v>48</v>
      </c>
      <c r="H2667">
        <v>6530</v>
      </c>
      <c r="I2667" t="s">
        <v>11</v>
      </c>
      <c r="J2667" t="s">
        <v>77</v>
      </c>
      <c r="K2667" t="s">
        <v>154</v>
      </c>
      <c r="L2667" t="s">
        <v>14</v>
      </c>
      <c r="M2667" s="5">
        <v>304.11</v>
      </c>
    </row>
    <row r="2668" spans="1:13" x14ac:dyDescent="0.2">
      <c r="A2668" s="2">
        <v>45043</v>
      </c>
      <c r="B2668" s="3">
        <f t="shared" si="125"/>
        <v>2023</v>
      </c>
      <c r="C2668" t="str">
        <f t="shared" si="123"/>
        <v>2022-2023</v>
      </c>
      <c r="D2668" t="s">
        <v>147</v>
      </c>
      <c r="E2668" t="s">
        <v>79</v>
      </c>
      <c r="F2668" t="str">
        <f t="shared" si="124"/>
        <v>Australian Capital Territory</v>
      </c>
      <c r="G2668" t="s">
        <v>80</v>
      </c>
      <c r="H2668">
        <v>2617</v>
      </c>
      <c r="I2668" t="s">
        <v>11</v>
      </c>
      <c r="J2668" t="s">
        <v>58</v>
      </c>
      <c r="K2668" t="s">
        <v>154</v>
      </c>
      <c r="L2668" t="s">
        <v>14</v>
      </c>
      <c r="M2668" s="5">
        <v>305.88</v>
      </c>
    </row>
    <row r="2669" spans="1:13" x14ac:dyDescent="0.2">
      <c r="A2669" s="2">
        <v>45062</v>
      </c>
      <c r="B2669" s="3">
        <f t="shared" si="125"/>
        <v>2023</v>
      </c>
      <c r="C2669" t="str">
        <f t="shared" si="123"/>
        <v>2022-2023</v>
      </c>
      <c r="D2669" t="s">
        <v>147</v>
      </c>
      <c r="E2669" t="s">
        <v>124</v>
      </c>
      <c r="F2669" t="str">
        <f t="shared" si="124"/>
        <v>New South Wales</v>
      </c>
      <c r="G2669" t="s">
        <v>10</v>
      </c>
      <c r="H2669">
        <v>2015</v>
      </c>
      <c r="I2669" t="s">
        <v>11</v>
      </c>
      <c r="J2669" t="s">
        <v>12</v>
      </c>
      <c r="K2669" t="s">
        <v>156</v>
      </c>
      <c r="L2669" t="s">
        <v>17</v>
      </c>
      <c r="M2669" s="5">
        <v>306.10000000000002</v>
      </c>
    </row>
    <row r="2670" spans="1:13" x14ac:dyDescent="0.2">
      <c r="A2670" s="2">
        <v>45645</v>
      </c>
      <c r="B2670" s="3">
        <f t="shared" si="125"/>
        <v>2025</v>
      </c>
      <c r="C2670" t="str">
        <f t="shared" si="123"/>
        <v>2024-2025</v>
      </c>
      <c r="D2670" t="s">
        <v>147</v>
      </c>
      <c r="E2670" t="s">
        <v>95</v>
      </c>
      <c r="F2670" t="str">
        <f t="shared" si="124"/>
        <v>Victoria</v>
      </c>
      <c r="G2670" t="s">
        <v>45</v>
      </c>
      <c r="H2670">
        <v>3931</v>
      </c>
      <c r="I2670" t="s">
        <v>11</v>
      </c>
      <c r="J2670" t="s">
        <v>55</v>
      </c>
      <c r="K2670" t="s">
        <v>152</v>
      </c>
      <c r="L2670" t="s">
        <v>13</v>
      </c>
      <c r="M2670" s="5">
        <v>306.11</v>
      </c>
    </row>
    <row r="2671" spans="1:13" x14ac:dyDescent="0.2">
      <c r="A2671" s="2">
        <v>45001</v>
      </c>
      <c r="B2671" s="3">
        <f t="shared" si="125"/>
        <v>2023</v>
      </c>
      <c r="C2671" t="str">
        <f t="shared" si="123"/>
        <v>2022-2023</v>
      </c>
      <c r="D2671" t="s">
        <v>147</v>
      </c>
      <c r="E2671" t="s">
        <v>31</v>
      </c>
      <c r="F2671" t="str">
        <f t="shared" si="124"/>
        <v>South Australia</v>
      </c>
      <c r="G2671" t="s">
        <v>32</v>
      </c>
      <c r="H2671">
        <v>5168</v>
      </c>
      <c r="I2671" t="s">
        <v>11</v>
      </c>
      <c r="J2671" t="s">
        <v>33</v>
      </c>
      <c r="K2671" t="s">
        <v>152</v>
      </c>
      <c r="L2671" t="s">
        <v>13</v>
      </c>
      <c r="M2671" s="5">
        <v>306.46000000000004</v>
      </c>
    </row>
    <row r="2672" spans="1:13" x14ac:dyDescent="0.2">
      <c r="A2672" s="2">
        <v>45145</v>
      </c>
      <c r="B2672" s="3">
        <f t="shared" si="125"/>
        <v>2024</v>
      </c>
      <c r="C2672" t="str">
        <f t="shared" si="123"/>
        <v>2023-2024</v>
      </c>
      <c r="D2672" t="s">
        <v>147</v>
      </c>
      <c r="E2672" t="s">
        <v>90</v>
      </c>
      <c r="F2672" t="str">
        <f t="shared" si="124"/>
        <v>Victoria</v>
      </c>
      <c r="G2672" t="s">
        <v>45</v>
      </c>
      <c r="H2672">
        <v>3179</v>
      </c>
      <c r="I2672" t="s">
        <v>11</v>
      </c>
      <c r="J2672" t="s">
        <v>63</v>
      </c>
      <c r="K2672" t="s">
        <v>150</v>
      </c>
      <c r="L2672" t="s">
        <v>18</v>
      </c>
      <c r="M2672" s="5">
        <v>306.71000000000004</v>
      </c>
    </row>
    <row r="2673" spans="1:13" x14ac:dyDescent="0.2">
      <c r="A2673" s="2">
        <v>45592</v>
      </c>
      <c r="B2673" s="3">
        <f t="shared" si="125"/>
        <v>2025</v>
      </c>
      <c r="C2673" t="str">
        <f t="shared" si="123"/>
        <v>2024-2025</v>
      </c>
      <c r="D2673" t="s">
        <v>148</v>
      </c>
      <c r="E2673" t="s">
        <v>76</v>
      </c>
      <c r="F2673" t="str">
        <f t="shared" si="124"/>
        <v>Western Australia</v>
      </c>
      <c r="G2673" t="s">
        <v>48</v>
      </c>
      <c r="H2673">
        <v>6450</v>
      </c>
      <c r="I2673" t="s">
        <v>11</v>
      </c>
      <c r="J2673" t="s">
        <v>77</v>
      </c>
      <c r="K2673" t="s">
        <v>154</v>
      </c>
      <c r="L2673" t="s">
        <v>14</v>
      </c>
      <c r="M2673" s="5">
        <v>306.76</v>
      </c>
    </row>
    <row r="2674" spans="1:13" x14ac:dyDescent="0.2">
      <c r="A2674" s="2">
        <v>45370</v>
      </c>
      <c r="B2674" s="3">
        <f t="shared" si="125"/>
        <v>2024</v>
      </c>
      <c r="C2674" t="str">
        <f t="shared" si="123"/>
        <v>2023-2024</v>
      </c>
      <c r="D2674" t="s">
        <v>147</v>
      </c>
      <c r="E2674" t="s">
        <v>74</v>
      </c>
      <c r="F2674" t="str">
        <f t="shared" si="124"/>
        <v>South Australia</v>
      </c>
      <c r="G2674" t="s">
        <v>32</v>
      </c>
      <c r="H2674">
        <v>5043</v>
      </c>
      <c r="I2674" t="s">
        <v>11</v>
      </c>
      <c r="J2674" t="s">
        <v>33</v>
      </c>
      <c r="K2674" t="s">
        <v>152</v>
      </c>
      <c r="L2674" t="s">
        <v>13</v>
      </c>
      <c r="M2674" s="5">
        <v>306.89</v>
      </c>
    </row>
    <row r="2675" spans="1:13" x14ac:dyDescent="0.2">
      <c r="A2675" s="2">
        <v>45443</v>
      </c>
      <c r="B2675" s="3">
        <f t="shared" si="125"/>
        <v>2024</v>
      </c>
      <c r="C2675" t="str">
        <f t="shared" si="123"/>
        <v>2023-2024</v>
      </c>
      <c r="D2675" t="s">
        <v>147</v>
      </c>
      <c r="E2675" t="s">
        <v>67</v>
      </c>
      <c r="F2675" t="str">
        <f t="shared" si="124"/>
        <v>New South Wales</v>
      </c>
      <c r="G2675" t="s">
        <v>10</v>
      </c>
      <c r="H2675">
        <v>2478</v>
      </c>
      <c r="I2675" t="s">
        <v>11</v>
      </c>
      <c r="J2675" t="s">
        <v>68</v>
      </c>
      <c r="K2675" t="s">
        <v>152</v>
      </c>
      <c r="L2675" t="s">
        <v>13</v>
      </c>
      <c r="M2675" s="5">
        <v>307.12</v>
      </c>
    </row>
    <row r="2676" spans="1:13" x14ac:dyDescent="0.2">
      <c r="A2676" s="2">
        <v>45437</v>
      </c>
      <c r="B2676" s="3">
        <f t="shared" si="125"/>
        <v>2024</v>
      </c>
      <c r="C2676" t="str">
        <f t="shared" si="123"/>
        <v>2023-2024</v>
      </c>
      <c r="D2676" t="s">
        <v>147</v>
      </c>
      <c r="E2676" t="s">
        <v>44</v>
      </c>
      <c r="F2676" t="str">
        <f t="shared" si="124"/>
        <v>Victoria</v>
      </c>
      <c r="G2676" t="s">
        <v>45</v>
      </c>
      <c r="H2676">
        <v>3066</v>
      </c>
      <c r="I2676" t="s">
        <v>11</v>
      </c>
      <c r="J2676" t="s">
        <v>46</v>
      </c>
      <c r="K2676" t="s">
        <v>156</v>
      </c>
      <c r="L2676" t="s">
        <v>17</v>
      </c>
      <c r="M2676" s="5">
        <v>307.38</v>
      </c>
    </row>
    <row r="2677" spans="1:13" x14ac:dyDescent="0.2">
      <c r="A2677" s="2">
        <v>44994</v>
      </c>
      <c r="B2677" s="3">
        <f t="shared" si="125"/>
        <v>2023</v>
      </c>
      <c r="C2677" t="str">
        <f t="shared" si="123"/>
        <v>2022-2023</v>
      </c>
      <c r="D2677" t="s">
        <v>148</v>
      </c>
      <c r="E2677" t="s">
        <v>76</v>
      </c>
      <c r="F2677" t="str">
        <f t="shared" si="124"/>
        <v>Western Australia</v>
      </c>
      <c r="G2677" t="s">
        <v>48</v>
      </c>
      <c r="H2677">
        <v>6450</v>
      </c>
      <c r="I2677" t="s">
        <v>11</v>
      </c>
      <c r="J2677" t="s">
        <v>77</v>
      </c>
      <c r="K2677" t="s">
        <v>150</v>
      </c>
      <c r="L2677" t="s">
        <v>18</v>
      </c>
      <c r="M2677" s="5">
        <v>307.73</v>
      </c>
    </row>
    <row r="2678" spans="1:13" x14ac:dyDescent="0.2">
      <c r="A2678" s="2">
        <v>44971</v>
      </c>
      <c r="B2678" s="3">
        <f t="shared" si="125"/>
        <v>2023</v>
      </c>
      <c r="C2678" t="str">
        <f t="shared" si="123"/>
        <v>2022-2023</v>
      </c>
      <c r="D2678" t="s">
        <v>147</v>
      </c>
      <c r="E2678" t="s">
        <v>140</v>
      </c>
      <c r="F2678" t="str">
        <f t="shared" si="124"/>
        <v>Tasmania</v>
      </c>
      <c r="G2678" t="s">
        <v>70</v>
      </c>
      <c r="H2678">
        <v>7320</v>
      </c>
      <c r="I2678" t="s">
        <v>11</v>
      </c>
      <c r="J2678" t="s">
        <v>71</v>
      </c>
      <c r="K2678" t="s">
        <v>19</v>
      </c>
      <c r="L2678" t="s">
        <v>23</v>
      </c>
      <c r="M2678" s="5">
        <v>308.04000000000002</v>
      </c>
    </row>
    <row r="2679" spans="1:13" x14ac:dyDescent="0.2">
      <c r="A2679" s="2">
        <v>45578</v>
      </c>
      <c r="B2679" s="3">
        <f t="shared" si="125"/>
        <v>2025</v>
      </c>
      <c r="C2679" t="str">
        <f t="shared" si="123"/>
        <v>2024-2025</v>
      </c>
      <c r="D2679" t="s">
        <v>147</v>
      </c>
      <c r="E2679" t="s">
        <v>142</v>
      </c>
      <c r="F2679" t="str">
        <f t="shared" si="124"/>
        <v>Australian Capital Territory</v>
      </c>
      <c r="G2679" t="s">
        <v>80</v>
      </c>
      <c r="H2679">
        <v>2609</v>
      </c>
      <c r="I2679" t="s">
        <v>11</v>
      </c>
      <c r="J2679" t="s">
        <v>58</v>
      </c>
      <c r="K2679" t="s">
        <v>154</v>
      </c>
      <c r="L2679" t="s">
        <v>14</v>
      </c>
      <c r="M2679" s="5">
        <v>308.82</v>
      </c>
    </row>
    <row r="2680" spans="1:13" x14ac:dyDescent="0.2">
      <c r="A2680" s="2">
        <v>45634</v>
      </c>
      <c r="B2680" s="3">
        <f t="shared" si="125"/>
        <v>2025</v>
      </c>
      <c r="C2680" t="str">
        <f t="shared" si="123"/>
        <v>2024-2025</v>
      </c>
      <c r="D2680" t="s">
        <v>147</v>
      </c>
      <c r="E2680" t="s">
        <v>96</v>
      </c>
      <c r="F2680" t="str">
        <f t="shared" si="124"/>
        <v>Western Australia</v>
      </c>
      <c r="G2680" t="s">
        <v>48</v>
      </c>
      <c r="H2680">
        <v>6330</v>
      </c>
      <c r="I2680" t="s">
        <v>11</v>
      </c>
      <c r="J2680" t="s">
        <v>94</v>
      </c>
      <c r="K2680" t="s">
        <v>153</v>
      </c>
      <c r="L2680" t="s">
        <v>16</v>
      </c>
      <c r="M2680" s="5">
        <v>309.02</v>
      </c>
    </row>
    <row r="2681" spans="1:13" x14ac:dyDescent="0.2">
      <c r="A2681" s="2">
        <v>45111</v>
      </c>
      <c r="B2681" s="3">
        <f t="shared" si="125"/>
        <v>2024</v>
      </c>
      <c r="C2681" t="str">
        <f t="shared" si="123"/>
        <v>2023-2024</v>
      </c>
      <c r="D2681" t="s">
        <v>147</v>
      </c>
      <c r="E2681" t="s">
        <v>114</v>
      </c>
      <c r="F2681" t="str">
        <f t="shared" si="124"/>
        <v>Victoria</v>
      </c>
      <c r="G2681" t="s">
        <v>45</v>
      </c>
      <c r="H2681">
        <v>3551</v>
      </c>
      <c r="I2681" t="s">
        <v>11</v>
      </c>
      <c r="J2681" t="s">
        <v>60</v>
      </c>
      <c r="K2681" t="s">
        <v>151</v>
      </c>
      <c r="L2681" t="s">
        <v>21</v>
      </c>
      <c r="M2681" s="5">
        <v>309.33</v>
      </c>
    </row>
    <row r="2682" spans="1:13" x14ac:dyDescent="0.2">
      <c r="A2682" s="2">
        <v>45514</v>
      </c>
      <c r="B2682" s="3">
        <f t="shared" si="125"/>
        <v>2025</v>
      </c>
      <c r="C2682" t="str">
        <f t="shared" si="123"/>
        <v>2024-2025</v>
      </c>
      <c r="D2682" t="s">
        <v>148</v>
      </c>
      <c r="E2682" t="s">
        <v>87</v>
      </c>
      <c r="F2682" t="str">
        <f t="shared" si="124"/>
        <v>New South Wales</v>
      </c>
      <c r="G2682" t="s">
        <v>10</v>
      </c>
      <c r="H2682">
        <v>2790</v>
      </c>
      <c r="I2682" t="s">
        <v>11</v>
      </c>
      <c r="J2682" t="s">
        <v>25</v>
      </c>
      <c r="K2682" t="s">
        <v>19</v>
      </c>
      <c r="L2682" t="s">
        <v>23</v>
      </c>
      <c r="M2682" s="5">
        <v>310.58000000000004</v>
      </c>
    </row>
    <row r="2683" spans="1:13" x14ac:dyDescent="0.2">
      <c r="A2683" s="2">
        <v>45012</v>
      </c>
      <c r="B2683" s="3">
        <f t="shared" si="125"/>
        <v>2023</v>
      </c>
      <c r="C2683" t="str">
        <f t="shared" si="123"/>
        <v>2022-2023</v>
      </c>
      <c r="D2683" t="s">
        <v>147</v>
      </c>
      <c r="E2683" t="s">
        <v>145</v>
      </c>
      <c r="F2683" t="str">
        <f t="shared" si="124"/>
        <v>New South Wales</v>
      </c>
      <c r="G2683" t="s">
        <v>10</v>
      </c>
      <c r="H2683">
        <v>2101</v>
      </c>
      <c r="I2683" t="s">
        <v>11</v>
      </c>
      <c r="J2683" t="s">
        <v>27</v>
      </c>
      <c r="K2683" t="s">
        <v>155</v>
      </c>
      <c r="L2683" t="s">
        <v>20</v>
      </c>
      <c r="M2683" s="5">
        <v>310.82</v>
      </c>
    </row>
    <row r="2684" spans="1:13" x14ac:dyDescent="0.2">
      <c r="A2684" s="2">
        <v>44994</v>
      </c>
      <c r="B2684" s="3">
        <f t="shared" si="125"/>
        <v>2023</v>
      </c>
      <c r="C2684" t="str">
        <f t="shared" si="123"/>
        <v>2022-2023</v>
      </c>
      <c r="D2684" t="s">
        <v>147</v>
      </c>
      <c r="E2684" t="s">
        <v>47</v>
      </c>
      <c r="F2684" t="str">
        <f t="shared" si="124"/>
        <v>Western Australia</v>
      </c>
      <c r="G2684" t="s">
        <v>48</v>
      </c>
      <c r="H2684">
        <v>6030</v>
      </c>
      <c r="I2684" t="s">
        <v>11</v>
      </c>
      <c r="J2684" t="s">
        <v>49</v>
      </c>
      <c r="K2684" t="s">
        <v>155</v>
      </c>
      <c r="L2684" t="s">
        <v>20</v>
      </c>
      <c r="M2684" s="5">
        <v>310.92999999999995</v>
      </c>
    </row>
    <row r="2685" spans="1:13" x14ac:dyDescent="0.2">
      <c r="A2685" s="2">
        <v>45140</v>
      </c>
      <c r="B2685" s="3">
        <f t="shared" si="125"/>
        <v>2024</v>
      </c>
      <c r="C2685" t="str">
        <f t="shared" si="123"/>
        <v>2023-2024</v>
      </c>
      <c r="D2685" t="s">
        <v>147</v>
      </c>
      <c r="E2685" t="s">
        <v>132</v>
      </c>
      <c r="F2685" t="str">
        <f t="shared" si="124"/>
        <v>New South Wales</v>
      </c>
      <c r="G2685" t="s">
        <v>10</v>
      </c>
      <c r="H2685">
        <v>2800</v>
      </c>
      <c r="I2685" t="s">
        <v>11</v>
      </c>
      <c r="J2685" t="s">
        <v>25</v>
      </c>
      <c r="K2685" t="s">
        <v>149</v>
      </c>
      <c r="L2685" t="s">
        <v>15</v>
      </c>
      <c r="M2685" s="5">
        <v>311.39999999999998</v>
      </c>
    </row>
    <row r="2686" spans="1:13" x14ac:dyDescent="0.2">
      <c r="A2686" s="2">
        <v>45254</v>
      </c>
      <c r="B2686" s="3">
        <f t="shared" si="125"/>
        <v>2024</v>
      </c>
      <c r="C2686" t="str">
        <f t="shared" si="123"/>
        <v>2023-2024</v>
      </c>
      <c r="D2686" t="s">
        <v>147</v>
      </c>
      <c r="E2686" t="s">
        <v>137</v>
      </c>
      <c r="F2686" t="str">
        <f t="shared" si="124"/>
        <v>New South Wales</v>
      </c>
      <c r="G2686" t="s">
        <v>10</v>
      </c>
      <c r="H2686">
        <v>2031</v>
      </c>
      <c r="I2686" t="s">
        <v>11</v>
      </c>
      <c r="J2686" t="s">
        <v>12</v>
      </c>
      <c r="K2686" t="s">
        <v>156</v>
      </c>
      <c r="L2686" t="s">
        <v>17</v>
      </c>
      <c r="M2686" s="5">
        <v>311.44000000000005</v>
      </c>
    </row>
    <row r="2687" spans="1:13" x14ac:dyDescent="0.2">
      <c r="A2687" s="2">
        <v>45647</v>
      </c>
      <c r="B2687" s="3">
        <f t="shared" si="125"/>
        <v>2025</v>
      </c>
      <c r="C2687" t="str">
        <f t="shared" si="123"/>
        <v>2024-2025</v>
      </c>
      <c r="D2687" t="s">
        <v>147</v>
      </c>
      <c r="E2687" t="s">
        <v>103</v>
      </c>
      <c r="F2687" t="str">
        <f t="shared" si="124"/>
        <v>Queensland</v>
      </c>
      <c r="G2687" t="s">
        <v>35</v>
      </c>
      <c r="H2687">
        <v>4509</v>
      </c>
      <c r="I2687" t="s">
        <v>11</v>
      </c>
      <c r="J2687" t="s">
        <v>104</v>
      </c>
      <c r="K2687" t="s">
        <v>149</v>
      </c>
      <c r="L2687" t="s">
        <v>15</v>
      </c>
      <c r="M2687" s="5">
        <v>312.12</v>
      </c>
    </row>
    <row r="2688" spans="1:13" x14ac:dyDescent="0.2">
      <c r="A2688" s="2">
        <v>45337</v>
      </c>
      <c r="B2688" s="3">
        <f t="shared" si="125"/>
        <v>2024</v>
      </c>
      <c r="C2688" t="str">
        <f t="shared" si="123"/>
        <v>2023-2024</v>
      </c>
      <c r="D2688" t="s">
        <v>147</v>
      </c>
      <c r="E2688" t="s">
        <v>62</v>
      </c>
      <c r="F2688" t="str">
        <f t="shared" si="124"/>
        <v>Victoria</v>
      </c>
      <c r="G2688" t="s">
        <v>45</v>
      </c>
      <c r="H2688">
        <v>3134</v>
      </c>
      <c r="I2688" t="s">
        <v>11</v>
      </c>
      <c r="J2688" t="s">
        <v>63</v>
      </c>
      <c r="K2688" t="s">
        <v>149</v>
      </c>
      <c r="L2688" t="s">
        <v>15</v>
      </c>
      <c r="M2688" s="5">
        <v>313.61</v>
      </c>
    </row>
    <row r="2689" spans="1:13" x14ac:dyDescent="0.2">
      <c r="A2689" s="2">
        <v>45159</v>
      </c>
      <c r="B2689" s="3">
        <f t="shared" si="125"/>
        <v>2024</v>
      </c>
      <c r="C2689" t="str">
        <f t="shared" si="123"/>
        <v>2023-2024</v>
      </c>
      <c r="D2689" t="s">
        <v>147</v>
      </c>
      <c r="E2689" t="s">
        <v>73</v>
      </c>
      <c r="F2689" t="str">
        <f t="shared" si="124"/>
        <v>Victoria</v>
      </c>
      <c r="G2689" t="s">
        <v>45</v>
      </c>
      <c r="H2689">
        <v>3136</v>
      </c>
      <c r="I2689" t="s">
        <v>11</v>
      </c>
      <c r="J2689" t="s">
        <v>63</v>
      </c>
      <c r="K2689" t="s">
        <v>150</v>
      </c>
      <c r="L2689" t="s">
        <v>18</v>
      </c>
      <c r="M2689" s="5">
        <v>313.62</v>
      </c>
    </row>
    <row r="2690" spans="1:13" x14ac:dyDescent="0.2">
      <c r="A2690" s="2">
        <v>45316</v>
      </c>
      <c r="B2690" s="3">
        <f t="shared" si="125"/>
        <v>2024</v>
      </c>
      <c r="C2690" t="str">
        <f t="shared" ref="C2690:C2753" si="126">IF(MONTH(A2690) &gt;= 7, YEAR(A2690) &amp; "-" &amp; YEAR(A2690) + 1, YEAR(A2690) - 1 &amp; "-" &amp; YEAR(A2690))</f>
        <v>2023-2024</v>
      </c>
      <c r="D2690" t="s">
        <v>147</v>
      </c>
      <c r="E2690" t="s">
        <v>31</v>
      </c>
      <c r="F2690" t="str">
        <f t="shared" ref="F2690:F2753" si="127">IF(G2690="WA","Western Australia",
IF(G2690="NSW","New South Wales",
IF(G2690="QLD","Queensland",
IF(G2690="VIC","Victoria",
IF(G2690="TAS","Tasmania",
IF(G2690="SA","South Australia",
IF(G2690="NT","Northern Territory",
IF(G2690="ACT","Australian Capital Territory",G2690))))))))</f>
        <v>South Australia</v>
      </c>
      <c r="G2690" t="s">
        <v>32</v>
      </c>
      <c r="H2690">
        <v>5168</v>
      </c>
      <c r="I2690" t="s">
        <v>11</v>
      </c>
      <c r="J2690" t="s">
        <v>33</v>
      </c>
      <c r="K2690" t="s">
        <v>153</v>
      </c>
      <c r="L2690" t="s">
        <v>16</v>
      </c>
      <c r="M2690" s="5">
        <v>313.74</v>
      </c>
    </row>
    <row r="2691" spans="1:13" x14ac:dyDescent="0.2">
      <c r="A2691" s="2">
        <v>45285</v>
      </c>
      <c r="B2691" s="3">
        <f t="shared" ref="B2691:B2754" si="128">IF(MONTH(A2691)&gt;=7,YEAR(A2691)+1,YEAR(A2691))</f>
        <v>2024</v>
      </c>
      <c r="C2691" t="str">
        <f t="shared" si="126"/>
        <v>2023-2024</v>
      </c>
      <c r="D2691" t="s">
        <v>147</v>
      </c>
      <c r="E2691" t="s">
        <v>93</v>
      </c>
      <c r="F2691" t="str">
        <f t="shared" si="127"/>
        <v>Western Australia</v>
      </c>
      <c r="G2691" t="s">
        <v>48</v>
      </c>
      <c r="H2691">
        <v>6112</v>
      </c>
      <c r="I2691" t="s">
        <v>11</v>
      </c>
      <c r="J2691" t="s">
        <v>94</v>
      </c>
      <c r="K2691" t="s">
        <v>155</v>
      </c>
      <c r="L2691" t="s">
        <v>20</v>
      </c>
      <c r="M2691" s="5">
        <v>313.83000000000004</v>
      </c>
    </row>
    <row r="2692" spans="1:13" x14ac:dyDescent="0.2">
      <c r="A2692" s="2">
        <v>45570</v>
      </c>
      <c r="B2692" s="3">
        <f t="shared" si="128"/>
        <v>2025</v>
      </c>
      <c r="C2692" t="str">
        <f t="shared" si="126"/>
        <v>2024-2025</v>
      </c>
      <c r="D2692" t="s">
        <v>147</v>
      </c>
      <c r="E2692" t="s">
        <v>34</v>
      </c>
      <c r="F2692" t="str">
        <f t="shared" si="127"/>
        <v>Queensland</v>
      </c>
      <c r="G2692" t="s">
        <v>35</v>
      </c>
      <c r="H2692">
        <v>4802</v>
      </c>
      <c r="I2692" t="s">
        <v>11</v>
      </c>
      <c r="J2692" t="s">
        <v>36</v>
      </c>
      <c r="K2692" t="s">
        <v>152</v>
      </c>
      <c r="L2692" t="s">
        <v>13</v>
      </c>
      <c r="M2692" s="5">
        <v>313.93</v>
      </c>
    </row>
    <row r="2693" spans="1:13" x14ac:dyDescent="0.2">
      <c r="A2693" s="2">
        <v>45297</v>
      </c>
      <c r="B2693" s="3">
        <f t="shared" si="128"/>
        <v>2024</v>
      </c>
      <c r="C2693" t="str">
        <f t="shared" si="126"/>
        <v>2023-2024</v>
      </c>
      <c r="D2693" t="s">
        <v>147</v>
      </c>
      <c r="E2693" t="s">
        <v>114</v>
      </c>
      <c r="F2693" t="str">
        <f t="shared" si="127"/>
        <v>Victoria</v>
      </c>
      <c r="G2693" t="s">
        <v>45</v>
      </c>
      <c r="H2693">
        <v>3551</v>
      </c>
      <c r="I2693" t="s">
        <v>11</v>
      </c>
      <c r="J2693" t="s">
        <v>60</v>
      </c>
      <c r="K2693" t="s">
        <v>19</v>
      </c>
      <c r="L2693" t="s">
        <v>23</v>
      </c>
      <c r="M2693" s="5">
        <v>314.66999999999996</v>
      </c>
    </row>
    <row r="2694" spans="1:13" x14ac:dyDescent="0.2">
      <c r="A2694" s="2">
        <v>45365</v>
      </c>
      <c r="B2694" s="3">
        <f t="shared" si="128"/>
        <v>2024</v>
      </c>
      <c r="C2694" t="str">
        <f t="shared" si="126"/>
        <v>2023-2024</v>
      </c>
      <c r="D2694" t="s">
        <v>147</v>
      </c>
      <c r="E2694" t="s">
        <v>113</v>
      </c>
      <c r="F2694" t="str">
        <f t="shared" si="127"/>
        <v>Queensland</v>
      </c>
      <c r="G2694" t="s">
        <v>35</v>
      </c>
      <c r="H2694">
        <v>4215</v>
      </c>
      <c r="I2694" t="s">
        <v>11</v>
      </c>
      <c r="J2694" t="s">
        <v>104</v>
      </c>
      <c r="K2694" t="s">
        <v>149</v>
      </c>
      <c r="L2694" t="s">
        <v>15</v>
      </c>
      <c r="M2694" s="5">
        <v>315.27000000000004</v>
      </c>
    </row>
    <row r="2695" spans="1:13" x14ac:dyDescent="0.2">
      <c r="A2695" s="2">
        <v>45181</v>
      </c>
      <c r="B2695" s="3">
        <f t="shared" si="128"/>
        <v>2024</v>
      </c>
      <c r="C2695" t="str">
        <f t="shared" si="126"/>
        <v>2023-2024</v>
      </c>
      <c r="D2695" t="s">
        <v>148</v>
      </c>
      <c r="E2695" t="s">
        <v>57</v>
      </c>
      <c r="F2695" t="str">
        <f t="shared" si="127"/>
        <v>New South Wales</v>
      </c>
      <c r="G2695" t="s">
        <v>10</v>
      </c>
      <c r="H2695">
        <v>2560</v>
      </c>
      <c r="I2695" t="s">
        <v>11</v>
      </c>
      <c r="J2695" t="s">
        <v>58</v>
      </c>
      <c r="K2695" t="s">
        <v>149</v>
      </c>
      <c r="L2695" t="s">
        <v>15</v>
      </c>
      <c r="M2695" s="5">
        <v>315.51000000000005</v>
      </c>
    </row>
    <row r="2696" spans="1:13" x14ac:dyDescent="0.2">
      <c r="A2696" s="2">
        <v>45117</v>
      </c>
      <c r="B2696" s="3">
        <f t="shared" si="128"/>
        <v>2024</v>
      </c>
      <c r="C2696" t="str">
        <f t="shared" si="126"/>
        <v>2023-2024</v>
      </c>
      <c r="D2696" t="s">
        <v>147</v>
      </c>
      <c r="E2696" t="s">
        <v>132</v>
      </c>
      <c r="F2696" t="str">
        <f t="shared" si="127"/>
        <v>New South Wales</v>
      </c>
      <c r="G2696" t="s">
        <v>10</v>
      </c>
      <c r="H2696">
        <v>2800</v>
      </c>
      <c r="I2696" t="s">
        <v>11</v>
      </c>
      <c r="J2696" t="s">
        <v>25</v>
      </c>
      <c r="K2696" t="s">
        <v>154</v>
      </c>
      <c r="L2696" t="s">
        <v>14</v>
      </c>
      <c r="M2696" s="5">
        <v>317.17</v>
      </c>
    </row>
    <row r="2697" spans="1:13" x14ac:dyDescent="0.2">
      <c r="A2697" s="2">
        <v>44994</v>
      </c>
      <c r="B2697" s="3">
        <f t="shared" si="128"/>
        <v>2023</v>
      </c>
      <c r="C2697" t="str">
        <f t="shared" si="126"/>
        <v>2022-2023</v>
      </c>
      <c r="D2697" t="s">
        <v>147</v>
      </c>
      <c r="E2697" t="s">
        <v>145</v>
      </c>
      <c r="F2697" t="str">
        <f t="shared" si="127"/>
        <v>New South Wales</v>
      </c>
      <c r="G2697" t="s">
        <v>10</v>
      </c>
      <c r="H2697">
        <v>2101</v>
      </c>
      <c r="I2697" t="s">
        <v>11</v>
      </c>
      <c r="J2697" t="s">
        <v>27</v>
      </c>
      <c r="K2697" t="s">
        <v>155</v>
      </c>
      <c r="L2697" t="s">
        <v>20</v>
      </c>
      <c r="M2697" s="5">
        <v>317.45000000000005</v>
      </c>
    </row>
    <row r="2698" spans="1:13" x14ac:dyDescent="0.2">
      <c r="A2698" s="2">
        <v>45114</v>
      </c>
      <c r="B2698" s="3">
        <f t="shared" si="128"/>
        <v>2024</v>
      </c>
      <c r="C2698" t="str">
        <f t="shared" si="126"/>
        <v>2023-2024</v>
      </c>
      <c r="D2698" t="s">
        <v>148</v>
      </c>
      <c r="E2698" t="s">
        <v>112</v>
      </c>
      <c r="F2698" t="str">
        <f t="shared" si="127"/>
        <v>Victoria</v>
      </c>
      <c r="G2698" t="s">
        <v>45</v>
      </c>
      <c r="H2698">
        <v>3076</v>
      </c>
      <c r="I2698" t="s">
        <v>11</v>
      </c>
      <c r="J2698" t="s">
        <v>46</v>
      </c>
      <c r="K2698" t="s">
        <v>149</v>
      </c>
      <c r="L2698" t="s">
        <v>15</v>
      </c>
      <c r="M2698" s="5">
        <v>317.57</v>
      </c>
    </row>
    <row r="2699" spans="1:13" x14ac:dyDescent="0.2">
      <c r="A2699" s="2">
        <v>45424</v>
      </c>
      <c r="B2699" s="3">
        <f t="shared" si="128"/>
        <v>2024</v>
      </c>
      <c r="C2699" t="str">
        <f t="shared" si="126"/>
        <v>2023-2024</v>
      </c>
      <c r="D2699" t="s">
        <v>147</v>
      </c>
      <c r="E2699" t="s">
        <v>141</v>
      </c>
      <c r="F2699" t="str">
        <f t="shared" si="127"/>
        <v>Western Australia</v>
      </c>
      <c r="G2699" t="s">
        <v>48</v>
      </c>
      <c r="H2699">
        <v>6052</v>
      </c>
      <c r="I2699" t="s">
        <v>11</v>
      </c>
      <c r="J2699" t="s">
        <v>49</v>
      </c>
      <c r="K2699" t="s">
        <v>154</v>
      </c>
      <c r="L2699" t="s">
        <v>14</v>
      </c>
      <c r="M2699" s="5">
        <v>317.68</v>
      </c>
    </row>
    <row r="2700" spans="1:13" x14ac:dyDescent="0.2">
      <c r="A2700" s="2">
        <v>45357</v>
      </c>
      <c r="B2700" s="3">
        <f t="shared" si="128"/>
        <v>2024</v>
      </c>
      <c r="C2700" t="str">
        <f t="shared" si="126"/>
        <v>2023-2024</v>
      </c>
      <c r="D2700" t="s">
        <v>147</v>
      </c>
      <c r="E2700" t="s">
        <v>138</v>
      </c>
      <c r="F2700" t="str">
        <f t="shared" si="127"/>
        <v>Queensland</v>
      </c>
      <c r="G2700" t="s">
        <v>35</v>
      </c>
      <c r="H2700">
        <v>4558</v>
      </c>
      <c r="I2700" t="s">
        <v>11</v>
      </c>
      <c r="J2700" t="s">
        <v>120</v>
      </c>
      <c r="K2700" t="s">
        <v>155</v>
      </c>
      <c r="L2700" t="s">
        <v>20</v>
      </c>
      <c r="M2700" s="5">
        <v>317.88</v>
      </c>
    </row>
    <row r="2701" spans="1:13" x14ac:dyDescent="0.2">
      <c r="A2701" s="2">
        <v>44928</v>
      </c>
      <c r="B2701" s="3">
        <f t="shared" si="128"/>
        <v>2023</v>
      </c>
      <c r="C2701" t="str">
        <f t="shared" si="126"/>
        <v>2022-2023</v>
      </c>
      <c r="D2701" t="s">
        <v>147</v>
      </c>
      <c r="E2701" t="s">
        <v>113</v>
      </c>
      <c r="F2701" t="str">
        <f t="shared" si="127"/>
        <v>Queensland</v>
      </c>
      <c r="G2701" t="s">
        <v>35</v>
      </c>
      <c r="H2701">
        <v>4215</v>
      </c>
      <c r="I2701" t="s">
        <v>11</v>
      </c>
      <c r="J2701" t="s">
        <v>104</v>
      </c>
      <c r="K2701" t="s">
        <v>157</v>
      </c>
      <c r="L2701" t="s">
        <v>22</v>
      </c>
      <c r="M2701" s="5">
        <v>318.18</v>
      </c>
    </row>
    <row r="2702" spans="1:13" x14ac:dyDescent="0.2">
      <c r="A2702" s="2">
        <v>45583</v>
      </c>
      <c r="B2702" s="3">
        <f t="shared" si="128"/>
        <v>2025</v>
      </c>
      <c r="C2702" t="str">
        <f t="shared" si="126"/>
        <v>2024-2025</v>
      </c>
      <c r="D2702" t="s">
        <v>147</v>
      </c>
      <c r="E2702" t="s">
        <v>107</v>
      </c>
      <c r="F2702" t="str">
        <f t="shared" si="127"/>
        <v>Queensland</v>
      </c>
      <c r="G2702" t="s">
        <v>35</v>
      </c>
      <c r="H2702">
        <v>4220</v>
      </c>
      <c r="I2702" t="s">
        <v>11</v>
      </c>
      <c r="J2702" t="s">
        <v>104</v>
      </c>
      <c r="K2702" t="s">
        <v>19</v>
      </c>
      <c r="L2702" t="s">
        <v>23</v>
      </c>
      <c r="M2702" s="5">
        <v>318.38</v>
      </c>
    </row>
    <row r="2703" spans="1:13" x14ac:dyDescent="0.2">
      <c r="A2703" s="2">
        <v>45547</v>
      </c>
      <c r="B2703" s="3">
        <f t="shared" si="128"/>
        <v>2025</v>
      </c>
      <c r="C2703" t="str">
        <f t="shared" si="126"/>
        <v>2024-2025</v>
      </c>
      <c r="D2703" t="s">
        <v>147</v>
      </c>
      <c r="E2703" t="s">
        <v>141</v>
      </c>
      <c r="F2703" t="str">
        <f t="shared" si="127"/>
        <v>Western Australia</v>
      </c>
      <c r="G2703" t="s">
        <v>48</v>
      </c>
      <c r="H2703">
        <v>6052</v>
      </c>
      <c r="I2703" t="s">
        <v>11</v>
      </c>
      <c r="J2703" t="s">
        <v>49</v>
      </c>
      <c r="K2703" t="s">
        <v>153</v>
      </c>
      <c r="L2703" t="s">
        <v>16</v>
      </c>
      <c r="M2703" s="5">
        <v>318.63</v>
      </c>
    </row>
    <row r="2704" spans="1:13" x14ac:dyDescent="0.2">
      <c r="A2704" s="2">
        <v>45533</v>
      </c>
      <c r="B2704" s="3">
        <f t="shared" si="128"/>
        <v>2025</v>
      </c>
      <c r="C2704" t="str">
        <f t="shared" si="126"/>
        <v>2024-2025</v>
      </c>
      <c r="D2704" t="s">
        <v>147</v>
      </c>
      <c r="E2704" t="s">
        <v>124</v>
      </c>
      <c r="F2704" t="str">
        <f t="shared" si="127"/>
        <v>New South Wales</v>
      </c>
      <c r="G2704" t="s">
        <v>10</v>
      </c>
      <c r="H2704">
        <v>2015</v>
      </c>
      <c r="I2704" t="s">
        <v>11</v>
      </c>
      <c r="J2704" t="s">
        <v>12</v>
      </c>
      <c r="K2704" t="s">
        <v>154</v>
      </c>
      <c r="L2704" t="s">
        <v>14</v>
      </c>
      <c r="M2704" s="5">
        <v>318.77999999999997</v>
      </c>
    </row>
    <row r="2705" spans="1:13" x14ac:dyDescent="0.2">
      <c r="A2705" s="2">
        <v>45226</v>
      </c>
      <c r="B2705" s="3">
        <f t="shared" si="128"/>
        <v>2024</v>
      </c>
      <c r="C2705" t="str">
        <f t="shared" si="126"/>
        <v>2023-2024</v>
      </c>
      <c r="D2705" t="s">
        <v>147</v>
      </c>
      <c r="E2705" t="s">
        <v>141</v>
      </c>
      <c r="F2705" t="str">
        <f t="shared" si="127"/>
        <v>Western Australia</v>
      </c>
      <c r="G2705" t="s">
        <v>48</v>
      </c>
      <c r="H2705">
        <v>6052</v>
      </c>
      <c r="I2705" t="s">
        <v>11</v>
      </c>
      <c r="J2705" t="s">
        <v>49</v>
      </c>
      <c r="K2705" t="s">
        <v>155</v>
      </c>
      <c r="L2705" t="s">
        <v>20</v>
      </c>
      <c r="M2705" s="5">
        <v>319.33</v>
      </c>
    </row>
    <row r="2706" spans="1:13" x14ac:dyDescent="0.2">
      <c r="A2706" s="2">
        <v>45538</v>
      </c>
      <c r="B2706" s="3">
        <f t="shared" si="128"/>
        <v>2025</v>
      </c>
      <c r="C2706" t="str">
        <f t="shared" si="126"/>
        <v>2024-2025</v>
      </c>
      <c r="D2706" t="s">
        <v>147</v>
      </c>
      <c r="E2706" t="s">
        <v>123</v>
      </c>
      <c r="F2706" t="str">
        <f t="shared" si="127"/>
        <v>Western Australia</v>
      </c>
      <c r="G2706" t="s">
        <v>48</v>
      </c>
      <c r="H2706">
        <v>6109</v>
      </c>
      <c r="I2706" t="s">
        <v>11</v>
      </c>
      <c r="J2706" t="s">
        <v>94</v>
      </c>
      <c r="K2706" t="s">
        <v>150</v>
      </c>
      <c r="L2706" t="s">
        <v>18</v>
      </c>
      <c r="M2706" s="5">
        <v>319.45000000000005</v>
      </c>
    </row>
    <row r="2707" spans="1:13" x14ac:dyDescent="0.2">
      <c r="A2707" s="2">
        <v>45040</v>
      </c>
      <c r="B2707" s="3">
        <f t="shared" si="128"/>
        <v>2023</v>
      </c>
      <c r="C2707" t="str">
        <f t="shared" si="126"/>
        <v>2022-2023</v>
      </c>
      <c r="D2707" t="s">
        <v>147</v>
      </c>
      <c r="E2707" t="s">
        <v>92</v>
      </c>
      <c r="F2707" t="str">
        <f t="shared" si="127"/>
        <v>Queensland</v>
      </c>
      <c r="G2707" t="s">
        <v>35</v>
      </c>
      <c r="H2707">
        <v>4068</v>
      </c>
      <c r="I2707" t="s">
        <v>11</v>
      </c>
      <c r="J2707" t="s">
        <v>43</v>
      </c>
      <c r="K2707" t="s">
        <v>151</v>
      </c>
      <c r="L2707" t="s">
        <v>21</v>
      </c>
      <c r="M2707" s="5">
        <v>321.52999999999997</v>
      </c>
    </row>
    <row r="2708" spans="1:13" x14ac:dyDescent="0.2">
      <c r="A2708" s="2">
        <v>45195</v>
      </c>
      <c r="B2708" s="3">
        <f t="shared" si="128"/>
        <v>2024</v>
      </c>
      <c r="C2708" t="str">
        <f t="shared" si="126"/>
        <v>2023-2024</v>
      </c>
      <c r="D2708" t="s">
        <v>147</v>
      </c>
      <c r="E2708" t="s">
        <v>85</v>
      </c>
      <c r="F2708" t="str">
        <f t="shared" si="127"/>
        <v>Queensland</v>
      </c>
      <c r="G2708" t="s">
        <v>35</v>
      </c>
      <c r="H2708">
        <v>4883</v>
      </c>
      <c r="I2708" t="s">
        <v>11</v>
      </c>
      <c r="J2708" t="s">
        <v>36</v>
      </c>
      <c r="K2708" t="s">
        <v>154</v>
      </c>
      <c r="L2708" t="s">
        <v>14</v>
      </c>
      <c r="M2708" s="5">
        <v>321.62</v>
      </c>
    </row>
    <row r="2709" spans="1:13" x14ac:dyDescent="0.2">
      <c r="A2709" s="2">
        <v>45250</v>
      </c>
      <c r="B2709" s="3">
        <f t="shared" si="128"/>
        <v>2024</v>
      </c>
      <c r="C2709" t="str">
        <f t="shared" si="126"/>
        <v>2023-2024</v>
      </c>
      <c r="D2709" t="s">
        <v>147</v>
      </c>
      <c r="E2709" t="s">
        <v>113</v>
      </c>
      <c r="F2709" t="str">
        <f t="shared" si="127"/>
        <v>Queensland</v>
      </c>
      <c r="G2709" t="s">
        <v>35</v>
      </c>
      <c r="H2709">
        <v>4215</v>
      </c>
      <c r="I2709" t="s">
        <v>11</v>
      </c>
      <c r="J2709" t="s">
        <v>104</v>
      </c>
      <c r="K2709" t="s">
        <v>155</v>
      </c>
      <c r="L2709" t="s">
        <v>20</v>
      </c>
      <c r="M2709" s="5">
        <v>323.08999999999997</v>
      </c>
    </row>
    <row r="2710" spans="1:13" x14ac:dyDescent="0.2">
      <c r="A2710" s="2">
        <v>45628</v>
      </c>
      <c r="B2710" s="3">
        <f t="shared" si="128"/>
        <v>2025</v>
      </c>
      <c r="C2710" t="str">
        <f t="shared" si="126"/>
        <v>2024-2025</v>
      </c>
      <c r="D2710" t="s">
        <v>147</v>
      </c>
      <c r="E2710" t="s">
        <v>143</v>
      </c>
      <c r="F2710" t="str">
        <f t="shared" si="127"/>
        <v>New South Wales</v>
      </c>
      <c r="G2710" t="s">
        <v>10</v>
      </c>
      <c r="H2710">
        <v>2154</v>
      </c>
      <c r="I2710" t="s">
        <v>11</v>
      </c>
      <c r="J2710" t="s">
        <v>27</v>
      </c>
      <c r="K2710" t="s">
        <v>155</v>
      </c>
      <c r="L2710" t="s">
        <v>20</v>
      </c>
      <c r="M2710" s="5">
        <v>323.19</v>
      </c>
    </row>
    <row r="2711" spans="1:13" x14ac:dyDescent="0.2">
      <c r="A2711" s="2">
        <v>45391</v>
      </c>
      <c r="B2711" s="3">
        <f t="shared" si="128"/>
        <v>2024</v>
      </c>
      <c r="C2711" t="str">
        <f t="shared" si="126"/>
        <v>2023-2024</v>
      </c>
      <c r="D2711" t="s">
        <v>147</v>
      </c>
      <c r="E2711" t="s">
        <v>92</v>
      </c>
      <c r="F2711" t="str">
        <f t="shared" si="127"/>
        <v>Queensland</v>
      </c>
      <c r="G2711" t="s">
        <v>35</v>
      </c>
      <c r="H2711">
        <v>4068</v>
      </c>
      <c r="I2711" t="s">
        <v>11</v>
      </c>
      <c r="J2711" t="s">
        <v>43</v>
      </c>
      <c r="K2711" t="s">
        <v>154</v>
      </c>
      <c r="L2711" t="s">
        <v>14</v>
      </c>
      <c r="M2711" s="5">
        <v>324.33</v>
      </c>
    </row>
    <row r="2712" spans="1:13" x14ac:dyDescent="0.2">
      <c r="A2712" s="2">
        <v>45458</v>
      </c>
      <c r="B2712" s="3">
        <f t="shared" si="128"/>
        <v>2024</v>
      </c>
      <c r="C2712" t="str">
        <f t="shared" si="126"/>
        <v>2023-2024</v>
      </c>
      <c r="D2712" t="s">
        <v>148</v>
      </c>
      <c r="E2712" t="s">
        <v>41</v>
      </c>
      <c r="F2712" t="str">
        <f t="shared" si="127"/>
        <v>New South Wales</v>
      </c>
      <c r="G2712" t="s">
        <v>10</v>
      </c>
      <c r="H2712">
        <v>2830</v>
      </c>
      <c r="I2712" t="s">
        <v>11</v>
      </c>
      <c r="J2712" t="s">
        <v>25</v>
      </c>
      <c r="K2712" t="s">
        <v>19</v>
      </c>
      <c r="L2712" t="s">
        <v>23</v>
      </c>
      <c r="M2712" s="5">
        <v>324.38</v>
      </c>
    </row>
    <row r="2713" spans="1:13" x14ac:dyDescent="0.2">
      <c r="A2713" s="2">
        <v>45232</v>
      </c>
      <c r="B2713" s="3">
        <f t="shared" si="128"/>
        <v>2024</v>
      </c>
      <c r="C2713" t="str">
        <f t="shared" si="126"/>
        <v>2023-2024</v>
      </c>
      <c r="D2713" t="s">
        <v>147</v>
      </c>
      <c r="E2713" t="s">
        <v>146</v>
      </c>
      <c r="F2713" t="str">
        <f t="shared" si="127"/>
        <v>Victoria</v>
      </c>
      <c r="G2713" t="s">
        <v>45</v>
      </c>
      <c r="H2713">
        <v>3353</v>
      </c>
      <c r="I2713" t="s">
        <v>11</v>
      </c>
      <c r="J2713" t="s">
        <v>60</v>
      </c>
      <c r="K2713" t="s">
        <v>149</v>
      </c>
      <c r="L2713" t="s">
        <v>15</v>
      </c>
      <c r="M2713" s="5">
        <v>324.63</v>
      </c>
    </row>
    <row r="2714" spans="1:13" x14ac:dyDescent="0.2">
      <c r="A2714" s="2">
        <v>45509</v>
      </c>
      <c r="B2714" s="3">
        <f t="shared" si="128"/>
        <v>2025</v>
      </c>
      <c r="C2714" t="str">
        <f t="shared" si="126"/>
        <v>2024-2025</v>
      </c>
      <c r="D2714" t="s">
        <v>147</v>
      </c>
      <c r="E2714" t="s">
        <v>28</v>
      </c>
      <c r="F2714" t="str">
        <f t="shared" si="127"/>
        <v>Northern Territory</v>
      </c>
      <c r="G2714" t="s">
        <v>29</v>
      </c>
      <c r="H2714">
        <v>800</v>
      </c>
      <c r="I2714" t="s">
        <v>11</v>
      </c>
      <c r="J2714" t="s">
        <v>30</v>
      </c>
      <c r="K2714" t="s">
        <v>149</v>
      </c>
      <c r="L2714" t="s">
        <v>15</v>
      </c>
      <c r="M2714" s="5">
        <v>325.47000000000003</v>
      </c>
    </row>
    <row r="2715" spans="1:13" x14ac:dyDescent="0.2">
      <c r="A2715" s="2">
        <v>45613</v>
      </c>
      <c r="B2715" s="3">
        <f t="shared" si="128"/>
        <v>2025</v>
      </c>
      <c r="C2715" t="str">
        <f t="shared" si="126"/>
        <v>2024-2025</v>
      </c>
      <c r="D2715" t="s">
        <v>147</v>
      </c>
      <c r="E2715" t="s">
        <v>124</v>
      </c>
      <c r="F2715" t="str">
        <f t="shared" si="127"/>
        <v>New South Wales</v>
      </c>
      <c r="G2715" t="s">
        <v>10</v>
      </c>
      <c r="H2715">
        <v>2015</v>
      </c>
      <c r="I2715" t="s">
        <v>11</v>
      </c>
      <c r="J2715" t="s">
        <v>12</v>
      </c>
      <c r="K2715" t="s">
        <v>149</v>
      </c>
      <c r="L2715" t="s">
        <v>15</v>
      </c>
      <c r="M2715" s="5">
        <v>325.5</v>
      </c>
    </row>
    <row r="2716" spans="1:13" x14ac:dyDescent="0.2">
      <c r="A2716" s="2">
        <v>45629</v>
      </c>
      <c r="B2716" s="3">
        <f t="shared" si="128"/>
        <v>2025</v>
      </c>
      <c r="C2716" t="str">
        <f t="shared" si="126"/>
        <v>2024-2025</v>
      </c>
      <c r="D2716" t="s">
        <v>147</v>
      </c>
      <c r="E2716" t="s">
        <v>130</v>
      </c>
      <c r="F2716" t="str">
        <f t="shared" si="127"/>
        <v>South Australia</v>
      </c>
      <c r="G2716" t="s">
        <v>32</v>
      </c>
      <c r="H2716">
        <v>5290</v>
      </c>
      <c r="I2716" t="s">
        <v>11</v>
      </c>
      <c r="J2716" t="s">
        <v>38</v>
      </c>
      <c r="K2716" t="s">
        <v>151</v>
      </c>
      <c r="L2716" t="s">
        <v>21</v>
      </c>
      <c r="M2716" s="5">
        <v>326.10000000000002</v>
      </c>
    </row>
    <row r="2717" spans="1:13" x14ac:dyDescent="0.2">
      <c r="A2717" s="2">
        <v>45189</v>
      </c>
      <c r="B2717" s="3">
        <f t="shared" si="128"/>
        <v>2024</v>
      </c>
      <c r="C2717" t="str">
        <f t="shared" si="126"/>
        <v>2023-2024</v>
      </c>
      <c r="D2717" t="s">
        <v>147</v>
      </c>
      <c r="E2717" t="s">
        <v>133</v>
      </c>
      <c r="F2717" t="str">
        <f t="shared" si="127"/>
        <v>Queensland</v>
      </c>
      <c r="G2717" t="s">
        <v>35</v>
      </c>
      <c r="H2717">
        <v>4305</v>
      </c>
      <c r="I2717" t="s">
        <v>11</v>
      </c>
      <c r="J2717" t="s">
        <v>104</v>
      </c>
      <c r="K2717" t="s">
        <v>150</v>
      </c>
      <c r="L2717" t="s">
        <v>18</v>
      </c>
      <c r="M2717" s="5">
        <v>326.76</v>
      </c>
    </row>
    <row r="2718" spans="1:13" x14ac:dyDescent="0.2">
      <c r="A2718" s="2">
        <v>45211</v>
      </c>
      <c r="B2718" s="3">
        <f t="shared" si="128"/>
        <v>2024</v>
      </c>
      <c r="C2718" t="str">
        <f t="shared" si="126"/>
        <v>2023-2024</v>
      </c>
      <c r="D2718" t="s">
        <v>147</v>
      </c>
      <c r="E2718" t="s">
        <v>28</v>
      </c>
      <c r="F2718" t="str">
        <f t="shared" si="127"/>
        <v>Northern Territory</v>
      </c>
      <c r="G2718" t="s">
        <v>29</v>
      </c>
      <c r="H2718">
        <v>800</v>
      </c>
      <c r="I2718" t="s">
        <v>11</v>
      </c>
      <c r="J2718" t="s">
        <v>30</v>
      </c>
      <c r="K2718" t="s">
        <v>157</v>
      </c>
      <c r="L2718" t="s">
        <v>22</v>
      </c>
      <c r="M2718" s="5">
        <v>327.33999999999997</v>
      </c>
    </row>
    <row r="2719" spans="1:13" x14ac:dyDescent="0.2">
      <c r="A2719" s="2">
        <v>45557</v>
      </c>
      <c r="B2719" s="3">
        <f t="shared" si="128"/>
        <v>2025</v>
      </c>
      <c r="C2719" t="str">
        <f t="shared" si="126"/>
        <v>2024-2025</v>
      </c>
      <c r="D2719" t="s">
        <v>147</v>
      </c>
      <c r="E2719" t="s">
        <v>113</v>
      </c>
      <c r="F2719" t="str">
        <f t="shared" si="127"/>
        <v>Queensland</v>
      </c>
      <c r="G2719" t="s">
        <v>35</v>
      </c>
      <c r="H2719">
        <v>4215</v>
      </c>
      <c r="I2719" t="s">
        <v>11</v>
      </c>
      <c r="J2719" t="s">
        <v>104</v>
      </c>
      <c r="K2719" t="s">
        <v>154</v>
      </c>
      <c r="L2719" t="s">
        <v>14</v>
      </c>
      <c r="M2719" s="5">
        <v>327.45000000000005</v>
      </c>
    </row>
    <row r="2720" spans="1:13" x14ac:dyDescent="0.2">
      <c r="A2720" s="2">
        <v>45080</v>
      </c>
      <c r="B2720" s="3">
        <f t="shared" si="128"/>
        <v>2023</v>
      </c>
      <c r="C2720" t="str">
        <f t="shared" si="126"/>
        <v>2022-2023</v>
      </c>
      <c r="D2720" t="s">
        <v>148</v>
      </c>
      <c r="E2720" t="s">
        <v>81</v>
      </c>
      <c r="F2720" t="str">
        <f t="shared" si="127"/>
        <v>New South Wales</v>
      </c>
      <c r="G2720" t="s">
        <v>10</v>
      </c>
      <c r="H2720">
        <v>2485</v>
      </c>
      <c r="I2720" t="s">
        <v>11</v>
      </c>
      <c r="J2720" t="s">
        <v>68</v>
      </c>
      <c r="K2720" t="s">
        <v>152</v>
      </c>
      <c r="L2720" t="s">
        <v>13</v>
      </c>
      <c r="M2720" s="5">
        <v>327.47000000000003</v>
      </c>
    </row>
    <row r="2721" spans="1:13" x14ac:dyDescent="0.2">
      <c r="A2721" s="2">
        <v>45256</v>
      </c>
      <c r="B2721" s="3">
        <f t="shared" si="128"/>
        <v>2024</v>
      </c>
      <c r="C2721" t="str">
        <f t="shared" si="126"/>
        <v>2023-2024</v>
      </c>
      <c r="D2721" t="s">
        <v>147</v>
      </c>
      <c r="E2721" t="s">
        <v>88</v>
      </c>
      <c r="F2721" t="str">
        <f t="shared" si="127"/>
        <v>South Australia</v>
      </c>
      <c r="G2721" t="s">
        <v>32</v>
      </c>
      <c r="H2721">
        <v>5011</v>
      </c>
      <c r="I2721" t="s">
        <v>11</v>
      </c>
      <c r="J2721" t="s">
        <v>33</v>
      </c>
      <c r="K2721" t="s">
        <v>150</v>
      </c>
      <c r="L2721" t="s">
        <v>18</v>
      </c>
      <c r="M2721" s="5">
        <v>327.70000000000005</v>
      </c>
    </row>
    <row r="2722" spans="1:13" x14ac:dyDescent="0.2">
      <c r="A2722" s="2">
        <v>45136</v>
      </c>
      <c r="B2722" s="3">
        <f t="shared" si="128"/>
        <v>2024</v>
      </c>
      <c r="C2722" t="str">
        <f t="shared" si="126"/>
        <v>2023-2024</v>
      </c>
      <c r="D2722" t="s">
        <v>147</v>
      </c>
      <c r="E2722" t="s">
        <v>128</v>
      </c>
      <c r="F2722" t="str">
        <f t="shared" si="127"/>
        <v>Western Australia</v>
      </c>
      <c r="G2722" t="s">
        <v>48</v>
      </c>
      <c r="H2722">
        <v>6027</v>
      </c>
      <c r="I2722" t="s">
        <v>11</v>
      </c>
      <c r="J2722" t="s">
        <v>49</v>
      </c>
      <c r="K2722" t="s">
        <v>19</v>
      </c>
      <c r="L2722" t="s">
        <v>23</v>
      </c>
      <c r="M2722" s="5">
        <v>327.74</v>
      </c>
    </row>
    <row r="2723" spans="1:13" x14ac:dyDescent="0.2">
      <c r="A2723" s="2">
        <v>45090</v>
      </c>
      <c r="B2723" s="3">
        <f t="shared" si="128"/>
        <v>2023</v>
      </c>
      <c r="C2723" t="str">
        <f t="shared" si="126"/>
        <v>2022-2023</v>
      </c>
      <c r="D2723" t="s">
        <v>147</v>
      </c>
      <c r="E2723" t="s">
        <v>96</v>
      </c>
      <c r="F2723" t="str">
        <f t="shared" si="127"/>
        <v>Western Australia</v>
      </c>
      <c r="G2723" t="s">
        <v>48</v>
      </c>
      <c r="H2723">
        <v>6330</v>
      </c>
      <c r="I2723" t="s">
        <v>11</v>
      </c>
      <c r="J2723" t="s">
        <v>94</v>
      </c>
      <c r="K2723" t="s">
        <v>150</v>
      </c>
      <c r="L2723" t="s">
        <v>18</v>
      </c>
      <c r="M2723" s="5">
        <v>327.77</v>
      </c>
    </row>
    <row r="2724" spans="1:13" x14ac:dyDescent="0.2">
      <c r="A2724" s="2">
        <v>45145</v>
      </c>
      <c r="B2724" s="3">
        <f t="shared" si="128"/>
        <v>2024</v>
      </c>
      <c r="C2724" t="str">
        <f t="shared" si="126"/>
        <v>2023-2024</v>
      </c>
      <c r="D2724" t="s">
        <v>147</v>
      </c>
      <c r="E2724" t="s">
        <v>118</v>
      </c>
      <c r="F2724" t="str">
        <f t="shared" si="127"/>
        <v>New South Wales</v>
      </c>
      <c r="G2724" t="s">
        <v>10</v>
      </c>
      <c r="H2724">
        <v>2158</v>
      </c>
      <c r="I2724" t="s">
        <v>11</v>
      </c>
      <c r="J2724" t="s">
        <v>27</v>
      </c>
      <c r="K2724" t="s">
        <v>150</v>
      </c>
      <c r="L2724" t="s">
        <v>18</v>
      </c>
      <c r="M2724" s="5">
        <v>327.77</v>
      </c>
    </row>
    <row r="2725" spans="1:13" x14ac:dyDescent="0.2">
      <c r="A2725" s="2">
        <v>45432</v>
      </c>
      <c r="B2725" s="3">
        <f t="shared" si="128"/>
        <v>2024</v>
      </c>
      <c r="C2725" t="str">
        <f t="shared" si="126"/>
        <v>2023-2024</v>
      </c>
      <c r="D2725" t="s">
        <v>147</v>
      </c>
      <c r="E2725" t="s">
        <v>143</v>
      </c>
      <c r="F2725" t="str">
        <f t="shared" si="127"/>
        <v>New South Wales</v>
      </c>
      <c r="G2725" t="s">
        <v>10</v>
      </c>
      <c r="H2725">
        <v>2154</v>
      </c>
      <c r="I2725" t="s">
        <v>11</v>
      </c>
      <c r="J2725" t="s">
        <v>27</v>
      </c>
      <c r="K2725" t="s">
        <v>156</v>
      </c>
      <c r="L2725" t="s">
        <v>17</v>
      </c>
      <c r="M2725" s="5">
        <v>328.29</v>
      </c>
    </row>
    <row r="2726" spans="1:13" x14ac:dyDescent="0.2">
      <c r="A2726" s="2">
        <v>45643</v>
      </c>
      <c r="B2726" s="3">
        <f t="shared" si="128"/>
        <v>2025</v>
      </c>
      <c r="C2726" t="str">
        <f t="shared" si="126"/>
        <v>2024-2025</v>
      </c>
      <c r="D2726" t="s">
        <v>147</v>
      </c>
      <c r="E2726" t="s">
        <v>128</v>
      </c>
      <c r="F2726" t="str">
        <f t="shared" si="127"/>
        <v>Western Australia</v>
      </c>
      <c r="G2726" t="s">
        <v>48</v>
      </c>
      <c r="H2726">
        <v>6027</v>
      </c>
      <c r="I2726" t="s">
        <v>11</v>
      </c>
      <c r="J2726" t="s">
        <v>49</v>
      </c>
      <c r="K2726" t="s">
        <v>150</v>
      </c>
      <c r="L2726" t="s">
        <v>18</v>
      </c>
      <c r="M2726" s="5">
        <v>328.71</v>
      </c>
    </row>
    <row r="2727" spans="1:13" x14ac:dyDescent="0.2">
      <c r="A2727" s="2">
        <v>45285</v>
      </c>
      <c r="B2727" s="3">
        <f t="shared" si="128"/>
        <v>2024</v>
      </c>
      <c r="C2727" t="str">
        <f t="shared" si="126"/>
        <v>2023-2024</v>
      </c>
      <c r="D2727" t="s">
        <v>147</v>
      </c>
      <c r="E2727" t="s">
        <v>73</v>
      </c>
      <c r="F2727" t="str">
        <f t="shared" si="127"/>
        <v>Victoria</v>
      </c>
      <c r="G2727" t="s">
        <v>45</v>
      </c>
      <c r="H2727">
        <v>3136</v>
      </c>
      <c r="I2727" t="s">
        <v>11</v>
      </c>
      <c r="J2727" t="s">
        <v>63</v>
      </c>
      <c r="K2727" t="s">
        <v>155</v>
      </c>
      <c r="L2727" t="s">
        <v>20</v>
      </c>
      <c r="M2727" s="5">
        <v>329.27000000000004</v>
      </c>
    </row>
    <row r="2728" spans="1:13" x14ac:dyDescent="0.2">
      <c r="A2728" s="2">
        <v>45401</v>
      </c>
      <c r="B2728" s="3">
        <f t="shared" si="128"/>
        <v>2024</v>
      </c>
      <c r="C2728" t="str">
        <f t="shared" si="126"/>
        <v>2023-2024</v>
      </c>
      <c r="D2728" t="s">
        <v>147</v>
      </c>
      <c r="E2728" t="s">
        <v>78</v>
      </c>
      <c r="F2728" t="str">
        <f t="shared" si="127"/>
        <v>New South Wales</v>
      </c>
      <c r="G2728" t="s">
        <v>10</v>
      </c>
      <c r="H2728">
        <v>2350</v>
      </c>
      <c r="I2728" t="s">
        <v>11</v>
      </c>
      <c r="J2728" t="s">
        <v>68</v>
      </c>
      <c r="K2728" t="s">
        <v>151</v>
      </c>
      <c r="L2728" t="s">
        <v>21</v>
      </c>
      <c r="M2728" s="5">
        <v>329.48</v>
      </c>
    </row>
    <row r="2729" spans="1:13" x14ac:dyDescent="0.2">
      <c r="A2729" s="2">
        <v>44984</v>
      </c>
      <c r="B2729" s="3">
        <f t="shared" si="128"/>
        <v>2023</v>
      </c>
      <c r="C2729" t="str">
        <f t="shared" si="126"/>
        <v>2022-2023</v>
      </c>
      <c r="D2729" t="s">
        <v>147</v>
      </c>
      <c r="E2729" t="s">
        <v>78</v>
      </c>
      <c r="F2729" t="str">
        <f t="shared" si="127"/>
        <v>New South Wales</v>
      </c>
      <c r="G2729" t="s">
        <v>10</v>
      </c>
      <c r="H2729">
        <v>2350</v>
      </c>
      <c r="I2729" t="s">
        <v>11</v>
      </c>
      <c r="J2729" t="s">
        <v>68</v>
      </c>
      <c r="K2729" t="s">
        <v>149</v>
      </c>
      <c r="L2729" t="s">
        <v>15</v>
      </c>
      <c r="M2729" s="5">
        <v>330.32</v>
      </c>
    </row>
    <row r="2730" spans="1:13" x14ac:dyDescent="0.2">
      <c r="A2730" s="2">
        <v>45563</v>
      </c>
      <c r="B2730" s="3">
        <f t="shared" si="128"/>
        <v>2025</v>
      </c>
      <c r="C2730" t="str">
        <f t="shared" si="126"/>
        <v>2024-2025</v>
      </c>
      <c r="D2730" t="s">
        <v>148</v>
      </c>
      <c r="E2730" t="s">
        <v>136</v>
      </c>
      <c r="F2730" t="str">
        <f t="shared" si="127"/>
        <v>Victoria</v>
      </c>
      <c r="G2730" t="s">
        <v>45</v>
      </c>
      <c r="H2730">
        <v>3175</v>
      </c>
      <c r="I2730" t="s">
        <v>11</v>
      </c>
      <c r="J2730" t="s">
        <v>63</v>
      </c>
      <c r="K2730" t="s">
        <v>155</v>
      </c>
      <c r="L2730" t="s">
        <v>20</v>
      </c>
      <c r="M2730" s="5">
        <v>331.33</v>
      </c>
    </row>
    <row r="2731" spans="1:13" x14ac:dyDescent="0.2">
      <c r="A2731" s="2">
        <v>45171</v>
      </c>
      <c r="B2731" s="3">
        <f t="shared" si="128"/>
        <v>2024</v>
      </c>
      <c r="C2731" t="str">
        <f t="shared" si="126"/>
        <v>2023-2024</v>
      </c>
      <c r="D2731" t="s">
        <v>148</v>
      </c>
      <c r="E2731" t="s">
        <v>64</v>
      </c>
      <c r="F2731" t="str">
        <f t="shared" si="127"/>
        <v>Victoria</v>
      </c>
      <c r="G2731" t="s">
        <v>45</v>
      </c>
      <c r="H2731">
        <v>3199</v>
      </c>
      <c r="I2731" t="s">
        <v>11</v>
      </c>
      <c r="J2731" t="s">
        <v>63</v>
      </c>
      <c r="K2731" t="s">
        <v>149</v>
      </c>
      <c r="L2731" t="s">
        <v>15</v>
      </c>
      <c r="M2731" s="5">
        <v>331.47999999999996</v>
      </c>
    </row>
    <row r="2732" spans="1:13" x14ac:dyDescent="0.2">
      <c r="A2732" s="2">
        <v>45375</v>
      </c>
      <c r="B2732" s="3">
        <f t="shared" si="128"/>
        <v>2024</v>
      </c>
      <c r="C2732" t="str">
        <f t="shared" si="126"/>
        <v>2023-2024</v>
      </c>
      <c r="D2732" t="s">
        <v>148</v>
      </c>
      <c r="E2732" t="s">
        <v>90</v>
      </c>
      <c r="F2732" t="str">
        <f t="shared" si="127"/>
        <v>Victoria</v>
      </c>
      <c r="G2732" t="s">
        <v>45</v>
      </c>
      <c r="H2732">
        <v>3179</v>
      </c>
      <c r="I2732" t="s">
        <v>11</v>
      </c>
      <c r="J2732" t="s">
        <v>63</v>
      </c>
      <c r="K2732" t="s">
        <v>155</v>
      </c>
      <c r="L2732" t="s">
        <v>20</v>
      </c>
      <c r="M2732" s="5">
        <v>332.25000000000006</v>
      </c>
    </row>
    <row r="2733" spans="1:13" x14ac:dyDescent="0.2">
      <c r="A2733" s="2">
        <v>45579</v>
      </c>
      <c r="B2733" s="3">
        <f t="shared" si="128"/>
        <v>2025</v>
      </c>
      <c r="C2733" t="str">
        <f t="shared" si="126"/>
        <v>2024-2025</v>
      </c>
      <c r="D2733" t="s">
        <v>147</v>
      </c>
      <c r="E2733" t="s">
        <v>24</v>
      </c>
      <c r="F2733" t="str">
        <f t="shared" si="127"/>
        <v>New South Wales</v>
      </c>
      <c r="G2733" t="s">
        <v>10</v>
      </c>
      <c r="H2733">
        <v>2795</v>
      </c>
      <c r="I2733" t="s">
        <v>11</v>
      </c>
      <c r="J2733" t="s">
        <v>25</v>
      </c>
      <c r="K2733" t="s">
        <v>154</v>
      </c>
      <c r="L2733" t="s">
        <v>14</v>
      </c>
      <c r="M2733" s="5">
        <v>332.64</v>
      </c>
    </row>
    <row r="2734" spans="1:13" x14ac:dyDescent="0.2">
      <c r="A2734" s="2">
        <v>44948</v>
      </c>
      <c r="B2734" s="3">
        <f t="shared" si="128"/>
        <v>2023</v>
      </c>
      <c r="C2734" t="str">
        <f t="shared" si="126"/>
        <v>2022-2023</v>
      </c>
      <c r="D2734" t="s">
        <v>147</v>
      </c>
      <c r="E2734" t="s">
        <v>142</v>
      </c>
      <c r="F2734" t="str">
        <f t="shared" si="127"/>
        <v>Australian Capital Territory</v>
      </c>
      <c r="G2734" t="s">
        <v>80</v>
      </c>
      <c r="H2734">
        <v>2609</v>
      </c>
      <c r="I2734" t="s">
        <v>11</v>
      </c>
      <c r="J2734" t="s">
        <v>58</v>
      </c>
      <c r="K2734" t="s">
        <v>19</v>
      </c>
      <c r="L2734" t="s">
        <v>23</v>
      </c>
      <c r="M2734" s="5">
        <v>332.75</v>
      </c>
    </row>
    <row r="2735" spans="1:13" x14ac:dyDescent="0.2">
      <c r="A2735" s="2">
        <v>45226</v>
      </c>
      <c r="B2735" s="3">
        <f t="shared" si="128"/>
        <v>2024</v>
      </c>
      <c r="C2735" t="str">
        <f t="shared" si="126"/>
        <v>2023-2024</v>
      </c>
      <c r="D2735" t="s">
        <v>147</v>
      </c>
      <c r="E2735" t="s">
        <v>26</v>
      </c>
      <c r="F2735" t="str">
        <f t="shared" si="127"/>
        <v>New South Wales</v>
      </c>
      <c r="G2735" t="s">
        <v>10</v>
      </c>
      <c r="H2735">
        <v>2141</v>
      </c>
      <c r="I2735" t="s">
        <v>11</v>
      </c>
      <c r="J2735" t="s">
        <v>27</v>
      </c>
      <c r="K2735" t="s">
        <v>19</v>
      </c>
      <c r="L2735" t="s">
        <v>23</v>
      </c>
      <c r="M2735" s="5">
        <v>333.7</v>
      </c>
    </row>
    <row r="2736" spans="1:13" x14ac:dyDescent="0.2">
      <c r="A2736" s="2">
        <v>45146</v>
      </c>
      <c r="B2736" s="3">
        <f t="shared" si="128"/>
        <v>2024</v>
      </c>
      <c r="C2736" t="str">
        <f t="shared" si="126"/>
        <v>2023-2024</v>
      </c>
      <c r="D2736" t="s">
        <v>147</v>
      </c>
      <c r="E2736" t="s">
        <v>9</v>
      </c>
      <c r="F2736" t="str">
        <f t="shared" si="127"/>
        <v>New South Wales</v>
      </c>
      <c r="G2736" t="s">
        <v>10</v>
      </c>
      <c r="H2736">
        <v>2067</v>
      </c>
      <c r="I2736" t="s">
        <v>11</v>
      </c>
      <c r="J2736" t="s">
        <v>12</v>
      </c>
      <c r="K2736" t="s">
        <v>156</v>
      </c>
      <c r="L2736" t="s">
        <v>17</v>
      </c>
      <c r="M2736" s="5">
        <v>334.33</v>
      </c>
    </row>
    <row r="2737" spans="1:13" x14ac:dyDescent="0.2">
      <c r="A2737" s="2">
        <v>45215</v>
      </c>
      <c r="B2737" s="3">
        <f t="shared" si="128"/>
        <v>2024</v>
      </c>
      <c r="C2737" t="str">
        <f t="shared" si="126"/>
        <v>2023-2024</v>
      </c>
      <c r="D2737" t="s">
        <v>147</v>
      </c>
      <c r="E2737" t="s">
        <v>47</v>
      </c>
      <c r="F2737" t="str">
        <f t="shared" si="127"/>
        <v>Western Australia</v>
      </c>
      <c r="G2737" t="s">
        <v>48</v>
      </c>
      <c r="H2737">
        <v>6030</v>
      </c>
      <c r="I2737" t="s">
        <v>11</v>
      </c>
      <c r="J2737" t="s">
        <v>49</v>
      </c>
      <c r="K2737" t="s">
        <v>19</v>
      </c>
      <c r="L2737" t="s">
        <v>23</v>
      </c>
      <c r="M2737" s="5">
        <v>334.37</v>
      </c>
    </row>
    <row r="2738" spans="1:13" x14ac:dyDescent="0.2">
      <c r="A2738" s="2">
        <v>44994</v>
      </c>
      <c r="B2738" s="3">
        <f t="shared" si="128"/>
        <v>2023</v>
      </c>
      <c r="C2738" t="str">
        <f t="shared" si="126"/>
        <v>2022-2023</v>
      </c>
      <c r="D2738" t="s">
        <v>148</v>
      </c>
      <c r="E2738" t="s">
        <v>59</v>
      </c>
      <c r="F2738" t="str">
        <f t="shared" si="127"/>
        <v>Victoria</v>
      </c>
      <c r="G2738" t="s">
        <v>45</v>
      </c>
      <c r="H2738">
        <v>3280</v>
      </c>
      <c r="I2738" t="s">
        <v>11</v>
      </c>
      <c r="J2738" t="s">
        <v>60</v>
      </c>
      <c r="K2738" t="s">
        <v>156</v>
      </c>
      <c r="L2738" t="s">
        <v>17</v>
      </c>
      <c r="M2738" s="5">
        <v>335.34999999999997</v>
      </c>
    </row>
    <row r="2739" spans="1:13" x14ac:dyDescent="0.2">
      <c r="A2739" s="2">
        <v>45583</v>
      </c>
      <c r="B2739" s="3">
        <f t="shared" si="128"/>
        <v>2025</v>
      </c>
      <c r="C2739" t="str">
        <f t="shared" si="126"/>
        <v>2024-2025</v>
      </c>
      <c r="D2739" t="s">
        <v>148</v>
      </c>
      <c r="E2739" t="s">
        <v>82</v>
      </c>
      <c r="F2739" t="str">
        <f t="shared" si="127"/>
        <v>Queensland</v>
      </c>
      <c r="G2739" t="s">
        <v>35</v>
      </c>
      <c r="H2739">
        <v>4012</v>
      </c>
      <c r="I2739" t="s">
        <v>11</v>
      </c>
      <c r="J2739" t="s">
        <v>43</v>
      </c>
      <c r="K2739" t="s">
        <v>152</v>
      </c>
      <c r="L2739" t="s">
        <v>13</v>
      </c>
      <c r="M2739" s="5">
        <v>335.40999999999997</v>
      </c>
    </row>
    <row r="2740" spans="1:13" x14ac:dyDescent="0.2">
      <c r="A2740" s="2">
        <v>45610</v>
      </c>
      <c r="B2740" s="3">
        <f t="shared" si="128"/>
        <v>2025</v>
      </c>
      <c r="C2740" t="str">
        <f t="shared" si="126"/>
        <v>2024-2025</v>
      </c>
      <c r="D2740" t="s">
        <v>147</v>
      </c>
      <c r="E2740" t="s">
        <v>93</v>
      </c>
      <c r="F2740" t="str">
        <f t="shared" si="127"/>
        <v>Western Australia</v>
      </c>
      <c r="G2740" t="s">
        <v>48</v>
      </c>
      <c r="H2740">
        <v>6112</v>
      </c>
      <c r="I2740" t="s">
        <v>11</v>
      </c>
      <c r="J2740" t="s">
        <v>94</v>
      </c>
      <c r="K2740" t="s">
        <v>155</v>
      </c>
      <c r="L2740" t="s">
        <v>20</v>
      </c>
      <c r="M2740" s="5">
        <v>335.42</v>
      </c>
    </row>
    <row r="2741" spans="1:13" x14ac:dyDescent="0.2">
      <c r="A2741" s="2">
        <v>44991</v>
      </c>
      <c r="B2741" s="3">
        <f t="shared" si="128"/>
        <v>2023</v>
      </c>
      <c r="C2741" t="str">
        <f t="shared" si="126"/>
        <v>2022-2023</v>
      </c>
      <c r="D2741" t="s">
        <v>147</v>
      </c>
      <c r="E2741" t="s">
        <v>26</v>
      </c>
      <c r="F2741" t="str">
        <f t="shared" si="127"/>
        <v>New South Wales</v>
      </c>
      <c r="G2741" t="s">
        <v>10</v>
      </c>
      <c r="H2741">
        <v>2141</v>
      </c>
      <c r="I2741" t="s">
        <v>11</v>
      </c>
      <c r="J2741" t="s">
        <v>27</v>
      </c>
      <c r="K2741" t="s">
        <v>152</v>
      </c>
      <c r="L2741" t="s">
        <v>13</v>
      </c>
      <c r="M2741" s="5">
        <v>335.48</v>
      </c>
    </row>
    <row r="2742" spans="1:13" x14ac:dyDescent="0.2">
      <c r="A2742" s="2">
        <v>45591</v>
      </c>
      <c r="B2742" s="3">
        <f t="shared" si="128"/>
        <v>2025</v>
      </c>
      <c r="C2742" t="str">
        <f t="shared" si="126"/>
        <v>2024-2025</v>
      </c>
      <c r="D2742" t="s">
        <v>148</v>
      </c>
      <c r="E2742" t="s">
        <v>122</v>
      </c>
      <c r="F2742" t="str">
        <f t="shared" si="127"/>
        <v>New South Wales</v>
      </c>
      <c r="G2742" t="s">
        <v>10</v>
      </c>
      <c r="H2742">
        <v>2650</v>
      </c>
      <c r="I2742" t="s">
        <v>11</v>
      </c>
      <c r="J2742" t="s">
        <v>25</v>
      </c>
      <c r="K2742" t="s">
        <v>157</v>
      </c>
      <c r="L2742" t="s">
        <v>22</v>
      </c>
      <c r="M2742" s="5">
        <v>336.40999999999997</v>
      </c>
    </row>
    <row r="2743" spans="1:13" x14ac:dyDescent="0.2">
      <c r="A2743" s="2">
        <v>45595</v>
      </c>
      <c r="B2743" s="3">
        <f t="shared" si="128"/>
        <v>2025</v>
      </c>
      <c r="C2743" t="str">
        <f t="shared" si="126"/>
        <v>2024-2025</v>
      </c>
      <c r="D2743" t="s">
        <v>147</v>
      </c>
      <c r="E2743" t="s">
        <v>42</v>
      </c>
      <c r="F2743" t="str">
        <f t="shared" si="127"/>
        <v>Queensland</v>
      </c>
      <c r="G2743" t="s">
        <v>35</v>
      </c>
      <c r="H2743">
        <v>4053</v>
      </c>
      <c r="I2743" t="s">
        <v>11</v>
      </c>
      <c r="J2743" t="s">
        <v>43</v>
      </c>
      <c r="K2743" t="s">
        <v>150</v>
      </c>
      <c r="L2743" t="s">
        <v>18</v>
      </c>
      <c r="M2743" s="5">
        <v>337.69</v>
      </c>
    </row>
    <row r="2744" spans="1:13" x14ac:dyDescent="0.2">
      <c r="A2744" s="2">
        <v>45323</v>
      </c>
      <c r="B2744" s="3">
        <f t="shared" si="128"/>
        <v>2024</v>
      </c>
      <c r="C2744" t="str">
        <f t="shared" si="126"/>
        <v>2023-2024</v>
      </c>
      <c r="D2744" t="s">
        <v>147</v>
      </c>
      <c r="E2744" t="s">
        <v>56</v>
      </c>
      <c r="F2744" t="str">
        <f t="shared" si="127"/>
        <v>Northern Territory</v>
      </c>
      <c r="G2744" t="s">
        <v>29</v>
      </c>
      <c r="H2744">
        <v>870</v>
      </c>
      <c r="I2744" t="s">
        <v>11</v>
      </c>
      <c r="J2744" t="s">
        <v>30</v>
      </c>
      <c r="K2744" t="s">
        <v>155</v>
      </c>
      <c r="L2744" t="s">
        <v>20</v>
      </c>
      <c r="M2744" s="5">
        <v>339.19</v>
      </c>
    </row>
    <row r="2745" spans="1:13" x14ac:dyDescent="0.2">
      <c r="A2745" s="2">
        <v>45266</v>
      </c>
      <c r="B2745" s="3">
        <f t="shared" si="128"/>
        <v>2024</v>
      </c>
      <c r="C2745" t="str">
        <f t="shared" si="126"/>
        <v>2023-2024</v>
      </c>
      <c r="D2745" t="s">
        <v>147</v>
      </c>
      <c r="E2745" t="s">
        <v>119</v>
      </c>
      <c r="F2745" t="str">
        <f t="shared" si="127"/>
        <v>Queensland</v>
      </c>
      <c r="G2745" t="s">
        <v>35</v>
      </c>
      <c r="H2745">
        <v>4570</v>
      </c>
      <c r="I2745" t="s">
        <v>11</v>
      </c>
      <c r="J2745" t="s">
        <v>120</v>
      </c>
      <c r="K2745" t="s">
        <v>154</v>
      </c>
      <c r="L2745" t="s">
        <v>14</v>
      </c>
      <c r="M2745" s="5">
        <v>339.24</v>
      </c>
    </row>
    <row r="2746" spans="1:13" x14ac:dyDescent="0.2">
      <c r="A2746" s="2">
        <v>45155</v>
      </c>
      <c r="B2746" s="3">
        <f t="shared" si="128"/>
        <v>2024</v>
      </c>
      <c r="C2746" t="str">
        <f t="shared" si="126"/>
        <v>2023-2024</v>
      </c>
      <c r="D2746" t="s">
        <v>147</v>
      </c>
      <c r="E2746" t="s">
        <v>137</v>
      </c>
      <c r="F2746" t="str">
        <f t="shared" si="127"/>
        <v>New South Wales</v>
      </c>
      <c r="G2746" t="s">
        <v>10</v>
      </c>
      <c r="H2746">
        <v>2031</v>
      </c>
      <c r="I2746" t="s">
        <v>11</v>
      </c>
      <c r="J2746" t="s">
        <v>12</v>
      </c>
      <c r="K2746" t="s">
        <v>19</v>
      </c>
      <c r="L2746" t="s">
        <v>23</v>
      </c>
      <c r="M2746" s="5">
        <v>339.38</v>
      </c>
    </row>
    <row r="2747" spans="1:13" x14ac:dyDescent="0.2">
      <c r="A2747" s="2">
        <v>45154</v>
      </c>
      <c r="B2747" s="3">
        <f t="shared" si="128"/>
        <v>2024</v>
      </c>
      <c r="C2747" t="str">
        <f t="shared" si="126"/>
        <v>2023-2024</v>
      </c>
      <c r="D2747" t="s">
        <v>147</v>
      </c>
      <c r="E2747" t="s">
        <v>101</v>
      </c>
      <c r="F2747" t="str">
        <f t="shared" si="127"/>
        <v>Victoria</v>
      </c>
      <c r="G2747" t="s">
        <v>45</v>
      </c>
      <c r="H2747">
        <v>3131</v>
      </c>
      <c r="I2747" t="s">
        <v>11</v>
      </c>
      <c r="J2747" t="s">
        <v>63</v>
      </c>
      <c r="K2747" t="s">
        <v>152</v>
      </c>
      <c r="L2747" t="s">
        <v>13</v>
      </c>
      <c r="M2747" s="5">
        <v>339.47</v>
      </c>
    </row>
    <row r="2748" spans="1:13" x14ac:dyDescent="0.2">
      <c r="A2748" s="2">
        <v>45311</v>
      </c>
      <c r="B2748" s="3">
        <f t="shared" si="128"/>
        <v>2024</v>
      </c>
      <c r="C2748" t="str">
        <f t="shared" si="126"/>
        <v>2023-2024</v>
      </c>
      <c r="D2748" t="s">
        <v>147</v>
      </c>
      <c r="E2748" t="s">
        <v>24</v>
      </c>
      <c r="F2748" t="str">
        <f t="shared" si="127"/>
        <v>New South Wales</v>
      </c>
      <c r="G2748" t="s">
        <v>10</v>
      </c>
      <c r="H2748">
        <v>2795</v>
      </c>
      <c r="I2748" t="s">
        <v>11</v>
      </c>
      <c r="J2748" t="s">
        <v>25</v>
      </c>
      <c r="K2748" t="s">
        <v>151</v>
      </c>
      <c r="L2748" t="s">
        <v>21</v>
      </c>
      <c r="M2748" s="5">
        <v>339.68999999999994</v>
      </c>
    </row>
    <row r="2749" spans="1:13" x14ac:dyDescent="0.2">
      <c r="A2749" s="2">
        <v>45204</v>
      </c>
      <c r="B2749" s="3">
        <f t="shared" si="128"/>
        <v>2024</v>
      </c>
      <c r="C2749" t="str">
        <f t="shared" si="126"/>
        <v>2023-2024</v>
      </c>
      <c r="D2749" t="s">
        <v>148</v>
      </c>
      <c r="E2749" t="s">
        <v>84</v>
      </c>
      <c r="F2749" t="str">
        <f t="shared" si="127"/>
        <v>Queensland</v>
      </c>
      <c r="G2749" t="s">
        <v>35</v>
      </c>
      <c r="H2749">
        <v>4740</v>
      </c>
      <c r="I2749" t="s">
        <v>11</v>
      </c>
      <c r="J2749" t="s">
        <v>51</v>
      </c>
      <c r="K2749" t="s">
        <v>150</v>
      </c>
      <c r="L2749" t="s">
        <v>18</v>
      </c>
      <c r="M2749" s="5">
        <v>339.77</v>
      </c>
    </row>
    <row r="2750" spans="1:13" x14ac:dyDescent="0.2">
      <c r="A2750" s="2">
        <v>45312</v>
      </c>
      <c r="B2750" s="3">
        <f t="shared" si="128"/>
        <v>2024</v>
      </c>
      <c r="C2750" t="str">
        <f t="shared" si="126"/>
        <v>2023-2024</v>
      </c>
      <c r="D2750" t="s">
        <v>147</v>
      </c>
      <c r="E2750" t="s">
        <v>128</v>
      </c>
      <c r="F2750" t="str">
        <f t="shared" si="127"/>
        <v>Western Australia</v>
      </c>
      <c r="G2750" t="s">
        <v>48</v>
      </c>
      <c r="H2750">
        <v>6027</v>
      </c>
      <c r="I2750" t="s">
        <v>11</v>
      </c>
      <c r="J2750" t="s">
        <v>49</v>
      </c>
      <c r="K2750" t="s">
        <v>153</v>
      </c>
      <c r="L2750" t="s">
        <v>16</v>
      </c>
      <c r="M2750" s="5">
        <v>340.21000000000004</v>
      </c>
    </row>
    <row r="2751" spans="1:13" x14ac:dyDescent="0.2">
      <c r="A2751" s="2">
        <v>45296</v>
      </c>
      <c r="B2751" s="3">
        <f t="shared" si="128"/>
        <v>2024</v>
      </c>
      <c r="C2751" t="str">
        <f t="shared" si="126"/>
        <v>2023-2024</v>
      </c>
      <c r="D2751" t="s">
        <v>148</v>
      </c>
      <c r="E2751" t="s">
        <v>100</v>
      </c>
      <c r="F2751" t="str">
        <f t="shared" si="127"/>
        <v>Western Australia</v>
      </c>
      <c r="G2751" t="s">
        <v>48</v>
      </c>
      <c r="H2751">
        <v>6021</v>
      </c>
      <c r="I2751" t="s">
        <v>11</v>
      </c>
      <c r="J2751" t="s">
        <v>49</v>
      </c>
      <c r="K2751" t="s">
        <v>155</v>
      </c>
      <c r="L2751" t="s">
        <v>20</v>
      </c>
      <c r="M2751" s="5">
        <v>340.33</v>
      </c>
    </row>
    <row r="2752" spans="1:13" x14ac:dyDescent="0.2">
      <c r="A2752" s="2">
        <v>45494</v>
      </c>
      <c r="B2752" s="3">
        <f t="shared" si="128"/>
        <v>2025</v>
      </c>
      <c r="C2752" t="str">
        <f t="shared" si="126"/>
        <v>2024-2025</v>
      </c>
      <c r="D2752" t="s">
        <v>147</v>
      </c>
      <c r="E2752" t="s">
        <v>65</v>
      </c>
      <c r="F2752" t="str">
        <f t="shared" si="127"/>
        <v>New South Wales</v>
      </c>
      <c r="G2752" t="s">
        <v>10</v>
      </c>
      <c r="H2752">
        <v>2541</v>
      </c>
      <c r="I2752" t="s">
        <v>11</v>
      </c>
      <c r="J2752" t="s">
        <v>58</v>
      </c>
      <c r="K2752" t="s">
        <v>19</v>
      </c>
      <c r="L2752" t="s">
        <v>23</v>
      </c>
      <c r="M2752" s="5">
        <v>340.43</v>
      </c>
    </row>
    <row r="2753" spans="1:13" x14ac:dyDescent="0.2">
      <c r="A2753" s="2">
        <v>45412</v>
      </c>
      <c r="B2753" s="3">
        <f t="shared" si="128"/>
        <v>2024</v>
      </c>
      <c r="C2753" t="str">
        <f t="shared" si="126"/>
        <v>2023-2024</v>
      </c>
      <c r="D2753" t="s">
        <v>147</v>
      </c>
      <c r="E2753" t="s">
        <v>115</v>
      </c>
      <c r="F2753" t="str">
        <f t="shared" si="127"/>
        <v>Western Australia</v>
      </c>
      <c r="G2753" t="s">
        <v>48</v>
      </c>
      <c r="H2753">
        <v>6280</v>
      </c>
      <c r="I2753" t="s">
        <v>11</v>
      </c>
      <c r="J2753" t="s">
        <v>94</v>
      </c>
      <c r="K2753" t="s">
        <v>155</v>
      </c>
      <c r="L2753" t="s">
        <v>20</v>
      </c>
      <c r="M2753" s="5">
        <v>341.15</v>
      </c>
    </row>
    <row r="2754" spans="1:13" x14ac:dyDescent="0.2">
      <c r="A2754" s="2">
        <v>44936</v>
      </c>
      <c r="B2754" s="3">
        <f t="shared" si="128"/>
        <v>2023</v>
      </c>
      <c r="C2754" t="str">
        <f t="shared" ref="C2754:C2817" si="129">IF(MONTH(A2754) &gt;= 7, YEAR(A2754) &amp; "-" &amp; YEAR(A2754) + 1, YEAR(A2754) - 1 &amp; "-" &amp; YEAR(A2754))</f>
        <v>2022-2023</v>
      </c>
      <c r="D2754" t="s">
        <v>147</v>
      </c>
      <c r="E2754" t="s">
        <v>126</v>
      </c>
      <c r="F2754" t="str">
        <f t="shared" ref="F2754:F2817" si="130">IF(G2754="WA","Western Australia",
IF(G2754="NSW","New South Wales",
IF(G2754="QLD","Queensland",
IF(G2754="VIC","Victoria",
IF(G2754="TAS","Tasmania",
IF(G2754="SA","South Australia",
IF(G2754="NT","Northern Territory",
IF(G2754="ACT","Australian Capital Territory",G2754))))))))</f>
        <v>Queensland</v>
      </c>
      <c r="G2754" t="s">
        <v>35</v>
      </c>
      <c r="H2754">
        <v>4551</v>
      </c>
      <c r="I2754" t="s">
        <v>11</v>
      </c>
      <c r="J2754" t="s">
        <v>120</v>
      </c>
      <c r="K2754" t="s">
        <v>19</v>
      </c>
      <c r="L2754" t="s">
        <v>23</v>
      </c>
      <c r="M2754" s="5">
        <v>341.40999999999997</v>
      </c>
    </row>
    <row r="2755" spans="1:13" x14ac:dyDescent="0.2">
      <c r="A2755" s="2">
        <v>45141</v>
      </c>
      <c r="B2755" s="3">
        <f t="shared" ref="B2755:B2818" si="131">IF(MONTH(A2755)&gt;=7,YEAR(A2755)+1,YEAR(A2755))</f>
        <v>2024</v>
      </c>
      <c r="C2755" t="str">
        <f t="shared" si="129"/>
        <v>2023-2024</v>
      </c>
      <c r="D2755" t="s">
        <v>147</v>
      </c>
      <c r="E2755" t="s">
        <v>90</v>
      </c>
      <c r="F2755" t="str">
        <f t="shared" si="130"/>
        <v>Victoria</v>
      </c>
      <c r="G2755" t="s">
        <v>45</v>
      </c>
      <c r="H2755">
        <v>3179</v>
      </c>
      <c r="I2755" t="s">
        <v>11</v>
      </c>
      <c r="J2755" t="s">
        <v>63</v>
      </c>
      <c r="K2755" t="s">
        <v>152</v>
      </c>
      <c r="L2755" t="s">
        <v>13</v>
      </c>
      <c r="M2755" s="5">
        <v>341.86</v>
      </c>
    </row>
    <row r="2756" spans="1:13" x14ac:dyDescent="0.2">
      <c r="A2756" s="2">
        <v>45399</v>
      </c>
      <c r="B2756" s="3">
        <f t="shared" si="131"/>
        <v>2024</v>
      </c>
      <c r="C2756" t="str">
        <f t="shared" si="129"/>
        <v>2023-2024</v>
      </c>
      <c r="D2756" t="s">
        <v>147</v>
      </c>
      <c r="E2756" t="s">
        <v>145</v>
      </c>
      <c r="F2756" t="str">
        <f t="shared" si="130"/>
        <v>New South Wales</v>
      </c>
      <c r="G2756" t="s">
        <v>10</v>
      </c>
      <c r="H2756">
        <v>2101</v>
      </c>
      <c r="I2756" t="s">
        <v>11</v>
      </c>
      <c r="J2756" t="s">
        <v>27</v>
      </c>
      <c r="K2756" t="s">
        <v>154</v>
      </c>
      <c r="L2756" t="s">
        <v>14</v>
      </c>
      <c r="M2756" s="5">
        <v>342.09999999999997</v>
      </c>
    </row>
    <row r="2757" spans="1:13" x14ac:dyDescent="0.2">
      <c r="A2757" s="2">
        <v>45245</v>
      </c>
      <c r="B2757" s="3">
        <f t="shared" si="131"/>
        <v>2024</v>
      </c>
      <c r="C2757" t="str">
        <f t="shared" si="129"/>
        <v>2023-2024</v>
      </c>
      <c r="D2757" t="s">
        <v>147</v>
      </c>
      <c r="E2757" t="s">
        <v>103</v>
      </c>
      <c r="F2757" t="str">
        <f t="shared" si="130"/>
        <v>Queensland</v>
      </c>
      <c r="G2757" t="s">
        <v>35</v>
      </c>
      <c r="H2757">
        <v>4509</v>
      </c>
      <c r="I2757" t="s">
        <v>11</v>
      </c>
      <c r="J2757" t="s">
        <v>104</v>
      </c>
      <c r="K2757" t="s">
        <v>19</v>
      </c>
      <c r="L2757" t="s">
        <v>23</v>
      </c>
      <c r="M2757" s="5">
        <v>342.24</v>
      </c>
    </row>
    <row r="2758" spans="1:13" x14ac:dyDescent="0.2">
      <c r="A2758" s="2">
        <v>45251</v>
      </c>
      <c r="B2758" s="3">
        <f t="shared" si="131"/>
        <v>2024</v>
      </c>
      <c r="C2758" t="str">
        <f t="shared" si="129"/>
        <v>2023-2024</v>
      </c>
      <c r="D2758" t="s">
        <v>148</v>
      </c>
      <c r="E2758" t="s">
        <v>81</v>
      </c>
      <c r="F2758" t="str">
        <f t="shared" si="130"/>
        <v>New South Wales</v>
      </c>
      <c r="G2758" t="s">
        <v>10</v>
      </c>
      <c r="H2758">
        <v>2485</v>
      </c>
      <c r="I2758" t="s">
        <v>11</v>
      </c>
      <c r="J2758" t="s">
        <v>68</v>
      </c>
      <c r="K2758" t="s">
        <v>154</v>
      </c>
      <c r="L2758" t="s">
        <v>14</v>
      </c>
      <c r="M2758" s="5">
        <v>342.82</v>
      </c>
    </row>
    <row r="2759" spans="1:13" x14ac:dyDescent="0.2">
      <c r="A2759" s="2">
        <v>45473</v>
      </c>
      <c r="B2759" s="3">
        <f t="shared" si="131"/>
        <v>2024</v>
      </c>
      <c r="C2759" t="str">
        <f t="shared" si="129"/>
        <v>2023-2024</v>
      </c>
      <c r="D2759" t="s">
        <v>147</v>
      </c>
      <c r="E2759" t="s">
        <v>117</v>
      </c>
      <c r="F2759" t="str">
        <f t="shared" si="130"/>
        <v>Queensland</v>
      </c>
      <c r="G2759" t="s">
        <v>35</v>
      </c>
      <c r="H2759">
        <v>4119</v>
      </c>
      <c r="I2759" t="s">
        <v>11</v>
      </c>
      <c r="J2759" t="s">
        <v>43</v>
      </c>
      <c r="K2759" t="s">
        <v>151</v>
      </c>
      <c r="L2759" t="s">
        <v>21</v>
      </c>
      <c r="M2759" s="5">
        <v>343.61</v>
      </c>
    </row>
    <row r="2760" spans="1:13" x14ac:dyDescent="0.2">
      <c r="A2760" s="2">
        <v>45304</v>
      </c>
      <c r="B2760" s="3">
        <f t="shared" si="131"/>
        <v>2024</v>
      </c>
      <c r="C2760" t="str">
        <f t="shared" si="129"/>
        <v>2023-2024</v>
      </c>
      <c r="D2760" t="s">
        <v>147</v>
      </c>
      <c r="E2760" t="s">
        <v>121</v>
      </c>
      <c r="F2760" t="str">
        <f t="shared" si="130"/>
        <v>Queensland</v>
      </c>
      <c r="G2760" t="s">
        <v>35</v>
      </c>
      <c r="H2760">
        <v>4700</v>
      </c>
      <c r="I2760" t="s">
        <v>11</v>
      </c>
      <c r="J2760" t="s">
        <v>51</v>
      </c>
      <c r="K2760" t="s">
        <v>149</v>
      </c>
      <c r="L2760" t="s">
        <v>15</v>
      </c>
      <c r="M2760" s="5">
        <v>344.17</v>
      </c>
    </row>
    <row r="2761" spans="1:13" x14ac:dyDescent="0.2">
      <c r="A2761" s="2">
        <v>45008</v>
      </c>
      <c r="B2761" s="3">
        <f t="shared" si="131"/>
        <v>2023</v>
      </c>
      <c r="C2761" t="str">
        <f t="shared" si="129"/>
        <v>2022-2023</v>
      </c>
      <c r="D2761" t="s">
        <v>147</v>
      </c>
      <c r="E2761" t="s">
        <v>73</v>
      </c>
      <c r="F2761" t="str">
        <f t="shared" si="130"/>
        <v>Victoria</v>
      </c>
      <c r="G2761" t="s">
        <v>45</v>
      </c>
      <c r="H2761">
        <v>3136</v>
      </c>
      <c r="I2761" t="s">
        <v>11</v>
      </c>
      <c r="J2761" t="s">
        <v>63</v>
      </c>
      <c r="K2761" t="s">
        <v>149</v>
      </c>
      <c r="L2761" t="s">
        <v>15</v>
      </c>
      <c r="M2761" s="5">
        <v>344.23</v>
      </c>
    </row>
    <row r="2762" spans="1:13" x14ac:dyDescent="0.2">
      <c r="A2762" s="2">
        <v>45111</v>
      </c>
      <c r="B2762" s="3">
        <f t="shared" si="131"/>
        <v>2024</v>
      </c>
      <c r="C2762" t="str">
        <f t="shared" si="129"/>
        <v>2023-2024</v>
      </c>
      <c r="D2762" t="s">
        <v>147</v>
      </c>
      <c r="E2762" t="s">
        <v>142</v>
      </c>
      <c r="F2762" t="str">
        <f t="shared" si="130"/>
        <v>Australian Capital Territory</v>
      </c>
      <c r="G2762" t="s">
        <v>80</v>
      </c>
      <c r="H2762">
        <v>2609</v>
      </c>
      <c r="I2762" t="s">
        <v>11</v>
      </c>
      <c r="J2762" t="s">
        <v>58</v>
      </c>
      <c r="K2762" t="s">
        <v>150</v>
      </c>
      <c r="L2762" t="s">
        <v>18</v>
      </c>
      <c r="M2762" s="5">
        <v>345.15</v>
      </c>
    </row>
    <row r="2763" spans="1:13" x14ac:dyDescent="0.2">
      <c r="A2763" s="2">
        <v>45350</v>
      </c>
      <c r="B2763" s="3">
        <f t="shared" si="131"/>
        <v>2024</v>
      </c>
      <c r="C2763" t="str">
        <f t="shared" si="129"/>
        <v>2023-2024</v>
      </c>
      <c r="D2763" t="s">
        <v>147</v>
      </c>
      <c r="E2763" t="s">
        <v>117</v>
      </c>
      <c r="F2763" t="str">
        <f t="shared" si="130"/>
        <v>Queensland</v>
      </c>
      <c r="G2763" t="s">
        <v>35</v>
      </c>
      <c r="H2763">
        <v>4119</v>
      </c>
      <c r="I2763" t="s">
        <v>11</v>
      </c>
      <c r="J2763" t="s">
        <v>43</v>
      </c>
      <c r="K2763" t="s">
        <v>156</v>
      </c>
      <c r="L2763" t="s">
        <v>17</v>
      </c>
      <c r="M2763" s="5">
        <v>345.52</v>
      </c>
    </row>
    <row r="2764" spans="1:13" x14ac:dyDescent="0.2">
      <c r="A2764" s="2">
        <v>44933</v>
      </c>
      <c r="B2764" s="3">
        <f t="shared" si="131"/>
        <v>2023</v>
      </c>
      <c r="C2764" t="str">
        <f t="shared" si="129"/>
        <v>2022-2023</v>
      </c>
      <c r="D2764" t="s">
        <v>147</v>
      </c>
      <c r="E2764" t="s">
        <v>112</v>
      </c>
      <c r="F2764" t="str">
        <f t="shared" si="130"/>
        <v>Victoria</v>
      </c>
      <c r="G2764" t="s">
        <v>45</v>
      </c>
      <c r="H2764">
        <v>3076</v>
      </c>
      <c r="I2764" t="s">
        <v>11</v>
      </c>
      <c r="J2764" t="s">
        <v>46</v>
      </c>
      <c r="K2764" t="s">
        <v>150</v>
      </c>
      <c r="L2764" t="s">
        <v>18</v>
      </c>
      <c r="M2764" s="5">
        <v>346.11</v>
      </c>
    </row>
    <row r="2765" spans="1:13" x14ac:dyDescent="0.2">
      <c r="A2765" s="2">
        <v>45629</v>
      </c>
      <c r="B2765" s="3">
        <f t="shared" si="131"/>
        <v>2025</v>
      </c>
      <c r="C2765" t="str">
        <f t="shared" si="129"/>
        <v>2024-2025</v>
      </c>
      <c r="D2765" t="s">
        <v>148</v>
      </c>
      <c r="E2765" t="s">
        <v>136</v>
      </c>
      <c r="F2765" t="str">
        <f t="shared" si="130"/>
        <v>Victoria</v>
      </c>
      <c r="G2765" t="s">
        <v>45</v>
      </c>
      <c r="H2765">
        <v>3175</v>
      </c>
      <c r="I2765" t="s">
        <v>11</v>
      </c>
      <c r="J2765" t="s">
        <v>63</v>
      </c>
      <c r="K2765" t="s">
        <v>156</v>
      </c>
      <c r="L2765" t="s">
        <v>17</v>
      </c>
      <c r="M2765" s="5">
        <v>346.13</v>
      </c>
    </row>
    <row r="2766" spans="1:13" x14ac:dyDescent="0.2">
      <c r="A2766" s="2">
        <v>45349</v>
      </c>
      <c r="B2766" s="3">
        <f t="shared" si="131"/>
        <v>2024</v>
      </c>
      <c r="C2766" t="str">
        <f t="shared" si="129"/>
        <v>2023-2024</v>
      </c>
      <c r="D2766" t="s">
        <v>148</v>
      </c>
      <c r="E2766" t="s">
        <v>34</v>
      </c>
      <c r="F2766" t="str">
        <f t="shared" si="130"/>
        <v>Queensland</v>
      </c>
      <c r="G2766" t="s">
        <v>35</v>
      </c>
      <c r="H2766">
        <v>4802</v>
      </c>
      <c r="I2766" t="s">
        <v>11</v>
      </c>
      <c r="J2766" t="s">
        <v>36</v>
      </c>
      <c r="K2766" t="s">
        <v>156</v>
      </c>
      <c r="L2766" t="s">
        <v>17</v>
      </c>
      <c r="M2766" s="5">
        <v>346.88</v>
      </c>
    </row>
    <row r="2767" spans="1:13" x14ac:dyDescent="0.2">
      <c r="A2767" s="2">
        <v>45161</v>
      </c>
      <c r="B2767" s="3">
        <f t="shared" si="131"/>
        <v>2024</v>
      </c>
      <c r="C2767" t="str">
        <f t="shared" si="129"/>
        <v>2023-2024</v>
      </c>
      <c r="D2767" t="s">
        <v>147</v>
      </c>
      <c r="E2767" t="s">
        <v>127</v>
      </c>
      <c r="F2767" t="str">
        <f t="shared" si="130"/>
        <v>New South Wales</v>
      </c>
      <c r="G2767" t="s">
        <v>10</v>
      </c>
      <c r="H2767">
        <v>2131</v>
      </c>
      <c r="I2767" t="s">
        <v>11</v>
      </c>
      <c r="J2767" t="s">
        <v>27</v>
      </c>
      <c r="K2767" t="s">
        <v>150</v>
      </c>
      <c r="L2767" t="s">
        <v>18</v>
      </c>
      <c r="M2767" s="5">
        <v>347.49</v>
      </c>
    </row>
    <row r="2768" spans="1:13" x14ac:dyDescent="0.2">
      <c r="A2768" s="2">
        <v>45346</v>
      </c>
      <c r="B2768" s="3">
        <f t="shared" si="131"/>
        <v>2024</v>
      </c>
      <c r="C2768" t="str">
        <f t="shared" si="129"/>
        <v>2023-2024</v>
      </c>
      <c r="D2768" t="s">
        <v>147</v>
      </c>
      <c r="E2768" t="s">
        <v>126</v>
      </c>
      <c r="F2768" t="str">
        <f t="shared" si="130"/>
        <v>Queensland</v>
      </c>
      <c r="G2768" t="s">
        <v>35</v>
      </c>
      <c r="H2768">
        <v>4551</v>
      </c>
      <c r="I2768" t="s">
        <v>11</v>
      </c>
      <c r="J2768" t="s">
        <v>120</v>
      </c>
      <c r="K2768" t="s">
        <v>154</v>
      </c>
      <c r="L2768" t="s">
        <v>14</v>
      </c>
      <c r="M2768" s="5">
        <v>348.15</v>
      </c>
    </row>
    <row r="2769" spans="1:13" x14ac:dyDescent="0.2">
      <c r="A2769" s="2">
        <v>45371</v>
      </c>
      <c r="B2769" s="3">
        <f t="shared" si="131"/>
        <v>2024</v>
      </c>
      <c r="C2769" t="str">
        <f t="shared" si="129"/>
        <v>2023-2024</v>
      </c>
      <c r="D2769" t="s">
        <v>147</v>
      </c>
      <c r="E2769" t="s">
        <v>83</v>
      </c>
      <c r="F2769" t="str">
        <f t="shared" si="130"/>
        <v>New South Wales</v>
      </c>
      <c r="G2769" t="s">
        <v>10</v>
      </c>
      <c r="H2769">
        <v>2750</v>
      </c>
      <c r="I2769" t="s">
        <v>11</v>
      </c>
      <c r="J2769" t="s">
        <v>25</v>
      </c>
      <c r="K2769" t="s">
        <v>156</v>
      </c>
      <c r="L2769" t="s">
        <v>17</v>
      </c>
      <c r="M2769" s="5">
        <v>349.17999999999995</v>
      </c>
    </row>
    <row r="2770" spans="1:13" x14ac:dyDescent="0.2">
      <c r="A2770" s="2">
        <v>45379</v>
      </c>
      <c r="B2770" s="3">
        <f t="shared" si="131"/>
        <v>2024</v>
      </c>
      <c r="C2770" t="str">
        <f t="shared" si="129"/>
        <v>2023-2024</v>
      </c>
      <c r="D2770" t="s">
        <v>147</v>
      </c>
      <c r="E2770" t="s">
        <v>116</v>
      </c>
      <c r="F2770" t="str">
        <f t="shared" si="130"/>
        <v>Western Australia</v>
      </c>
      <c r="G2770" t="s">
        <v>48</v>
      </c>
      <c r="H2770">
        <v>6725</v>
      </c>
      <c r="I2770" t="s">
        <v>11</v>
      </c>
      <c r="J2770" t="s">
        <v>77</v>
      </c>
      <c r="K2770" t="s">
        <v>151</v>
      </c>
      <c r="L2770" t="s">
        <v>21</v>
      </c>
      <c r="M2770" s="5">
        <v>349.97</v>
      </c>
    </row>
    <row r="2771" spans="1:13" x14ac:dyDescent="0.2">
      <c r="A2771" s="2">
        <v>45314</v>
      </c>
      <c r="B2771" s="3">
        <f t="shared" si="131"/>
        <v>2024</v>
      </c>
      <c r="C2771" t="str">
        <f t="shared" si="129"/>
        <v>2023-2024</v>
      </c>
      <c r="D2771" t="s">
        <v>147</v>
      </c>
      <c r="E2771" t="s">
        <v>138</v>
      </c>
      <c r="F2771" t="str">
        <f t="shared" si="130"/>
        <v>Queensland</v>
      </c>
      <c r="G2771" t="s">
        <v>35</v>
      </c>
      <c r="H2771">
        <v>4558</v>
      </c>
      <c r="I2771" t="s">
        <v>11</v>
      </c>
      <c r="J2771" t="s">
        <v>120</v>
      </c>
      <c r="K2771" t="s">
        <v>154</v>
      </c>
      <c r="L2771" t="s">
        <v>14</v>
      </c>
      <c r="M2771" s="5">
        <v>350.21999999999997</v>
      </c>
    </row>
    <row r="2772" spans="1:13" x14ac:dyDescent="0.2">
      <c r="A2772" s="2">
        <v>45261</v>
      </c>
      <c r="B2772" s="3">
        <f t="shared" si="131"/>
        <v>2024</v>
      </c>
      <c r="C2772" t="str">
        <f t="shared" si="129"/>
        <v>2023-2024</v>
      </c>
      <c r="D2772" t="s">
        <v>147</v>
      </c>
      <c r="E2772" t="s">
        <v>140</v>
      </c>
      <c r="F2772" t="str">
        <f t="shared" si="130"/>
        <v>Tasmania</v>
      </c>
      <c r="G2772" t="s">
        <v>70</v>
      </c>
      <c r="H2772">
        <v>7320</v>
      </c>
      <c r="I2772" t="s">
        <v>11</v>
      </c>
      <c r="J2772" t="s">
        <v>71</v>
      </c>
      <c r="K2772" t="s">
        <v>152</v>
      </c>
      <c r="L2772" t="s">
        <v>13</v>
      </c>
      <c r="M2772" s="5">
        <v>350.41000000000008</v>
      </c>
    </row>
    <row r="2773" spans="1:13" x14ac:dyDescent="0.2">
      <c r="A2773" s="2">
        <v>45531</v>
      </c>
      <c r="B2773" s="3">
        <f t="shared" si="131"/>
        <v>2025</v>
      </c>
      <c r="C2773" t="str">
        <f t="shared" si="129"/>
        <v>2024-2025</v>
      </c>
      <c r="D2773" t="s">
        <v>147</v>
      </c>
      <c r="E2773" t="s">
        <v>99</v>
      </c>
      <c r="F2773" t="str">
        <f t="shared" si="130"/>
        <v>Victoria</v>
      </c>
      <c r="G2773" t="s">
        <v>45</v>
      </c>
      <c r="H2773">
        <v>3148</v>
      </c>
      <c r="I2773" t="s">
        <v>11</v>
      </c>
      <c r="J2773" t="s">
        <v>63</v>
      </c>
      <c r="K2773" t="s">
        <v>149</v>
      </c>
      <c r="L2773" t="s">
        <v>15</v>
      </c>
      <c r="M2773" s="5">
        <v>350.75</v>
      </c>
    </row>
    <row r="2774" spans="1:13" x14ac:dyDescent="0.2">
      <c r="A2774" s="2">
        <v>45153</v>
      </c>
      <c r="B2774" s="3">
        <f t="shared" si="131"/>
        <v>2024</v>
      </c>
      <c r="C2774" t="str">
        <f t="shared" si="129"/>
        <v>2023-2024</v>
      </c>
      <c r="D2774" t="s">
        <v>147</v>
      </c>
      <c r="E2774" t="s">
        <v>92</v>
      </c>
      <c r="F2774" t="str">
        <f t="shared" si="130"/>
        <v>Queensland</v>
      </c>
      <c r="G2774" t="s">
        <v>35</v>
      </c>
      <c r="H2774">
        <v>4068</v>
      </c>
      <c r="I2774" t="s">
        <v>11</v>
      </c>
      <c r="J2774" t="s">
        <v>43</v>
      </c>
      <c r="K2774" t="s">
        <v>149</v>
      </c>
      <c r="L2774" t="s">
        <v>15</v>
      </c>
      <c r="M2774" s="5">
        <v>353.4</v>
      </c>
    </row>
    <row r="2775" spans="1:13" x14ac:dyDescent="0.2">
      <c r="A2775" s="2">
        <v>45131</v>
      </c>
      <c r="B2775" s="3">
        <f t="shared" si="131"/>
        <v>2024</v>
      </c>
      <c r="C2775" t="str">
        <f t="shared" si="129"/>
        <v>2023-2024</v>
      </c>
      <c r="D2775" t="s">
        <v>147</v>
      </c>
      <c r="E2775" t="s">
        <v>86</v>
      </c>
      <c r="F2775" t="str">
        <f t="shared" si="130"/>
        <v>New South Wales</v>
      </c>
      <c r="G2775" t="s">
        <v>10</v>
      </c>
      <c r="H2775">
        <v>2064</v>
      </c>
      <c r="I2775" t="s">
        <v>11</v>
      </c>
      <c r="J2775" t="s">
        <v>12</v>
      </c>
      <c r="K2775" t="s">
        <v>152</v>
      </c>
      <c r="L2775" t="s">
        <v>13</v>
      </c>
      <c r="M2775" s="5">
        <v>354.44</v>
      </c>
    </row>
    <row r="2776" spans="1:13" x14ac:dyDescent="0.2">
      <c r="A2776" s="2">
        <v>45153</v>
      </c>
      <c r="B2776" s="3">
        <f t="shared" si="131"/>
        <v>2024</v>
      </c>
      <c r="C2776" t="str">
        <f t="shared" si="129"/>
        <v>2023-2024</v>
      </c>
      <c r="D2776" t="s">
        <v>147</v>
      </c>
      <c r="E2776" t="s">
        <v>99</v>
      </c>
      <c r="F2776" t="str">
        <f t="shared" si="130"/>
        <v>Victoria</v>
      </c>
      <c r="G2776" t="s">
        <v>45</v>
      </c>
      <c r="H2776">
        <v>3148</v>
      </c>
      <c r="I2776" t="s">
        <v>11</v>
      </c>
      <c r="J2776" t="s">
        <v>63</v>
      </c>
      <c r="K2776" t="s">
        <v>154</v>
      </c>
      <c r="L2776" t="s">
        <v>14</v>
      </c>
      <c r="M2776" s="5">
        <v>354.67</v>
      </c>
    </row>
    <row r="2777" spans="1:13" x14ac:dyDescent="0.2">
      <c r="A2777" s="2">
        <v>45506</v>
      </c>
      <c r="B2777" s="3">
        <f t="shared" si="131"/>
        <v>2025</v>
      </c>
      <c r="C2777" t="str">
        <f t="shared" si="129"/>
        <v>2024-2025</v>
      </c>
      <c r="D2777" t="s">
        <v>147</v>
      </c>
      <c r="E2777" t="s">
        <v>54</v>
      </c>
      <c r="F2777" t="str">
        <f t="shared" si="130"/>
        <v>Victoria</v>
      </c>
      <c r="G2777" t="s">
        <v>45</v>
      </c>
      <c r="H2777">
        <v>3977</v>
      </c>
      <c r="I2777" t="s">
        <v>11</v>
      </c>
      <c r="J2777" t="s">
        <v>55</v>
      </c>
      <c r="K2777" t="s">
        <v>155</v>
      </c>
      <c r="L2777" t="s">
        <v>20</v>
      </c>
      <c r="M2777" s="5">
        <v>355.16999999999996</v>
      </c>
    </row>
    <row r="2778" spans="1:13" x14ac:dyDescent="0.2">
      <c r="A2778" s="2">
        <v>45381</v>
      </c>
      <c r="B2778" s="3">
        <f t="shared" si="131"/>
        <v>2024</v>
      </c>
      <c r="C2778" t="str">
        <f t="shared" si="129"/>
        <v>2023-2024</v>
      </c>
      <c r="D2778" t="s">
        <v>147</v>
      </c>
      <c r="E2778" t="s">
        <v>130</v>
      </c>
      <c r="F2778" t="str">
        <f t="shared" si="130"/>
        <v>South Australia</v>
      </c>
      <c r="G2778" t="s">
        <v>32</v>
      </c>
      <c r="H2778">
        <v>5290</v>
      </c>
      <c r="I2778" t="s">
        <v>11</v>
      </c>
      <c r="J2778" t="s">
        <v>38</v>
      </c>
      <c r="K2778" t="s">
        <v>150</v>
      </c>
      <c r="L2778" t="s">
        <v>18</v>
      </c>
      <c r="M2778" s="5">
        <v>355.88999999999993</v>
      </c>
    </row>
    <row r="2779" spans="1:13" x14ac:dyDescent="0.2">
      <c r="A2779" s="2">
        <v>45543</v>
      </c>
      <c r="B2779" s="3">
        <f t="shared" si="131"/>
        <v>2025</v>
      </c>
      <c r="C2779" t="str">
        <f t="shared" si="129"/>
        <v>2024-2025</v>
      </c>
      <c r="D2779" t="s">
        <v>147</v>
      </c>
      <c r="E2779" t="s">
        <v>69</v>
      </c>
      <c r="F2779" t="str">
        <f t="shared" si="130"/>
        <v>Tasmania</v>
      </c>
      <c r="G2779" t="s">
        <v>70</v>
      </c>
      <c r="H2779">
        <v>7018</v>
      </c>
      <c r="I2779" t="s">
        <v>11</v>
      </c>
      <c r="J2779" t="s">
        <v>71</v>
      </c>
      <c r="K2779" t="s">
        <v>151</v>
      </c>
      <c r="L2779" t="s">
        <v>21</v>
      </c>
      <c r="M2779" s="5">
        <v>356.27</v>
      </c>
    </row>
    <row r="2780" spans="1:13" x14ac:dyDescent="0.2">
      <c r="A2780" s="2">
        <v>45323</v>
      </c>
      <c r="B2780" s="3">
        <f t="shared" si="131"/>
        <v>2024</v>
      </c>
      <c r="C2780" t="str">
        <f t="shared" si="129"/>
        <v>2023-2024</v>
      </c>
      <c r="D2780" t="s">
        <v>148</v>
      </c>
      <c r="E2780" t="s">
        <v>76</v>
      </c>
      <c r="F2780" t="str">
        <f t="shared" si="130"/>
        <v>Western Australia</v>
      </c>
      <c r="G2780" t="s">
        <v>48</v>
      </c>
      <c r="H2780">
        <v>6450</v>
      </c>
      <c r="I2780" t="s">
        <v>11</v>
      </c>
      <c r="J2780" t="s">
        <v>77</v>
      </c>
      <c r="K2780" t="s">
        <v>152</v>
      </c>
      <c r="L2780" t="s">
        <v>13</v>
      </c>
      <c r="M2780" s="5">
        <v>356.68</v>
      </c>
    </row>
    <row r="2781" spans="1:13" x14ac:dyDescent="0.2">
      <c r="A2781" s="2">
        <v>45318</v>
      </c>
      <c r="B2781" s="3">
        <f t="shared" si="131"/>
        <v>2024</v>
      </c>
      <c r="C2781" t="str">
        <f t="shared" si="129"/>
        <v>2023-2024</v>
      </c>
      <c r="D2781" t="s">
        <v>147</v>
      </c>
      <c r="E2781" t="s">
        <v>121</v>
      </c>
      <c r="F2781" t="str">
        <f t="shared" si="130"/>
        <v>Queensland</v>
      </c>
      <c r="G2781" t="s">
        <v>35</v>
      </c>
      <c r="H2781">
        <v>4700</v>
      </c>
      <c r="I2781" t="s">
        <v>11</v>
      </c>
      <c r="J2781" t="s">
        <v>51</v>
      </c>
      <c r="K2781" t="s">
        <v>150</v>
      </c>
      <c r="L2781" t="s">
        <v>18</v>
      </c>
      <c r="M2781" s="5">
        <v>357.74</v>
      </c>
    </row>
    <row r="2782" spans="1:13" x14ac:dyDescent="0.2">
      <c r="A2782" s="2">
        <v>45141</v>
      </c>
      <c r="B2782" s="3">
        <f t="shared" si="131"/>
        <v>2024</v>
      </c>
      <c r="C2782" t="str">
        <f t="shared" si="129"/>
        <v>2023-2024</v>
      </c>
      <c r="D2782" t="s">
        <v>147</v>
      </c>
      <c r="E2782" t="s">
        <v>142</v>
      </c>
      <c r="F2782" t="str">
        <f t="shared" si="130"/>
        <v>Australian Capital Territory</v>
      </c>
      <c r="G2782" t="s">
        <v>80</v>
      </c>
      <c r="H2782">
        <v>2609</v>
      </c>
      <c r="I2782" t="s">
        <v>11</v>
      </c>
      <c r="J2782" t="s">
        <v>58</v>
      </c>
      <c r="K2782" t="s">
        <v>154</v>
      </c>
      <c r="L2782" t="s">
        <v>14</v>
      </c>
      <c r="M2782" s="5">
        <v>357.79</v>
      </c>
    </row>
    <row r="2783" spans="1:13" x14ac:dyDescent="0.2">
      <c r="A2783" s="2">
        <v>45597</v>
      </c>
      <c r="B2783" s="3">
        <f t="shared" si="131"/>
        <v>2025</v>
      </c>
      <c r="C2783" t="str">
        <f t="shared" si="129"/>
        <v>2024-2025</v>
      </c>
      <c r="D2783" t="s">
        <v>147</v>
      </c>
      <c r="E2783" t="s">
        <v>109</v>
      </c>
      <c r="F2783" t="str">
        <f t="shared" si="130"/>
        <v>New South Wales</v>
      </c>
      <c r="G2783" t="s">
        <v>10</v>
      </c>
      <c r="H2783">
        <v>2480</v>
      </c>
      <c r="I2783" t="s">
        <v>11</v>
      </c>
      <c r="J2783" t="s">
        <v>68</v>
      </c>
      <c r="K2783" t="s">
        <v>154</v>
      </c>
      <c r="L2783" t="s">
        <v>14</v>
      </c>
      <c r="M2783" s="5">
        <v>358.05</v>
      </c>
    </row>
    <row r="2784" spans="1:13" x14ac:dyDescent="0.2">
      <c r="A2784" s="2">
        <v>45355</v>
      </c>
      <c r="B2784" s="3">
        <f t="shared" si="131"/>
        <v>2024</v>
      </c>
      <c r="C2784" t="str">
        <f t="shared" si="129"/>
        <v>2023-2024</v>
      </c>
      <c r="D2784" t="s">
        <v>147</v>
      </c>
      <c r="E2784" t="s">
        <v>40</v>
      </c>
      <c r="F2784" t="str">
        <f t="shared" si="130"/>
        <v>New South Wales</v>
      </c>
      <c r="G2784" t="s">
        <v>10</v>
      </c>
      <c r="H2784">
        <v>2116</v>
      </c>
      <c r="I2784" t="s">
        <v>11</v>
      </c>
      <c r="J2784" t="s">
        <v>27</v>
      </c>
      <c r="K2784" t="s">
        <v>149</v>
      </c>
      <c r="L2784" t="s">
        <v>15</v>
      </c>
      <c r="M2784" s="5">
        <v>358.43</v>
      </c>
    </row>
    <row r="2785" spans="1:13" x14ac:dyDescent="0.2">
      <c r="A2785" s="2">
        <v>45569</v>
      </c>
      <c r="B2785" s="3">
        <f t="shared" si="131"/>
        <v>2025</v>
      </c>
      <c r="C2785" t="str">
        <f t="shared" si="129"/>
        <v>2024-2025</v>
      </c>
      <c r="D2785" t="s">
        <v>147</v>
      </c>
      <c r="E2785" t="s">
        <v>141</v>
      </c>
      <c r="F2785" t="str">
        <f t="shared" si="130"/>
        <v>Western Australia</v>
      </c>
      <c r="G2785" t="s">
        <v>48</v>
      </c>
      <c r="H2785">
        <v>6052</v>
      </c>
      <c r="I2785" t="s">
        <v>11</v>
      </c>
      <c r="J2785" t="s">
        <v>49</v>
      </c>
      <c r="K2785" t="s">
        <v>149</v>
      </c>
      <c r="L2785" t="s">
        <v>15</v>
      </c>
      <c r="M2785" s="5">
        <v>358.71000000000004</v>
      </c>
    </row>
    <row r="2786" spans="1:13" x14ac:dyDescent="0.2">
      <c r="A2786" s="2">
        <v>45232</v>
      </c>
      <c r="B2786" s="3">
        <f t="shared" si="131"/>
        <v>2024</v>
      </c>
      <c r="C2786" t="str">
        <f t="shared" si="129"/>
        <v>2023-2024</v>
      </c>
      <c r="D2786" t="s">
        <v>148</v>
      </c>
      <c r="E2786" t="s">
        <v>131</v>
      </c>
      <c r="F2786" t="str">
        <f t="shared" si="130"/>
        <v>Western Australia</v>
      </c>
      <c r="G2786" t="s">
        <v>48</v>
      </c>
      <c r="H2786">
        <v>6530</v>
      </c>
      <c r="I2786" t="s">
        <v>11</v>
      </c>
      <c r="J2786" t="s">
        <v>77</v>
      </c>
      <c r="K2786" t="s">
        <v>155</v>
      </c>
      <c r="L2786" t="s">
        <v>20</v>
      </c>
      <c r="M2786" s="5">
        <v>358.81999999999994</v>
      </c>
    </row>
    <row r="2787" spans="1:13" x14ac:dyDescent="0.2">
      <c r="A2787" s="2">
        <v>45109</v>
      </c>
      <c r="B2787" s="3">
        <f t="shared" si="131"/>
        <v>2024</v>
      </c>
      <c r="C2787" t="str">
        <f t="shared" si="129"/>
        <v>2023-2024</v>
      </c>
      <c r="D2787" t="s">
        <v>147</v>
      </c>
      <c r="E2787" t="s">
        <v>122</v>
      </c>
      <c r="F2787" t="str">
        <f t="shared" si="130"/>
        <v>New South Wales</v>
      </c>
      <c r="G2787" t="s">
        <v>10</v>
      </c>
      <c r="H2787">
        <v>2650</v>
      </c>
      <c r="I2787" t="s">
        <v>11</v>
      </c>
      <c r="J2787" t="s">
        <v>25</v>
      </c>
      <c r="K2787" t="s">
        <v>150</v>
      </c>
      <c r="L2787" t="s">
        <v>18</v>
      </c>
      <c r="M2787" s="5">
        <v>359.03999999999996</v>
      </c>
    </row>
    <row r="2788" spans="1:13" x14ac:dyDescent="0.2">
      <c r="A2788" s="2">
        <v>45098</v>
      </c>
      <c r="B2788" s="3">
        <f t="shared" si="131"/>
        <v>2023</v>
      </c>
      <c r="C2788" t="str">
        <f t="shared" si="129"/>
        <v>2022-2023</v>
      </c>
      <c r="D2788" t="s">
        <v>147</v>
      </c>
      <c r="E2788" t="s">
        <v>146</v>
      </c>
      <c r="F2788" t="str">
        <f t="shared" si="130"/>
        <v>Victoria</v>
      </c>
      <c r="G2788" t="s">
        <v>45</v>
      </c>
      <c r="H2788">
        <v>3353</v>
      </c>
      <c r="I2788" t="s">
        <v>11</v>
      </c>
      <c r="J2788" t="s">
        <v>60</v>
      </c>
      <c r="K2788" t="s">
        <v>19</v>
      </c>
      <c r="L2788" t="s">
        <v>23</v>
      </c>
      <c r="M2788" s="5">
        <v>359.22</v>
      </c>
    </row>
    <row r="2789" spans="1:13" x14ac:dyDescent="0.2">
      <c r="A2789" s="2">
        <v>45386</v>
      </c>
      <c r="B2789" s="3">
        <f t="shared" si="131"/>
        <v>2024</v>
      </c>
      <c r="C2789" t="str">
        <f t="shared" si="129"/>
        <v>2023-2024</v>
      </c>
      <c r="D2789" t="s">
        <v>148</v>
      </c>
      <c r="E2789" t="s">
        <v>107</v>
      </c>
      <c r="F2789" t="str">
        <f t="shared" si="130"/>
        <v>Queensland</v>
      </c>
      <c r="G2789" t="s">
        <v>35</v>
      </c>
      <c r="H2789">
        <v>4220</v>
      </c>
      <c r="I2789" t="s">
        <v>11</v>
      </c>
      <c r="J2789" t="s">
        <v>104</v>
      </c>
      <c r="K2789" t="s">
        <v>153</v>
      </c>
      <c r="L2789" t="s">
        <v>16</v>
      </c>
      <c r="M2789" s="5">
        <v>359.29</v>
      </c>
    </row>
    <row r="2790" spans="1:13" x14ac:dyDescent="0.2">
      <c r="A2790" s="2">
        <v>45173</v>
      </c>
      <c r="B2790" s="3">
        <f t="shared" si="131"/>
        <v>2024</v>
      </c>
      <c r="C2790" t="str">
        <f t="shared" si="129"/>
        <v>2023-2024</v>
      </c>
      <c r="D2790" t="s">
        <v>147</v>
      </c>
      <c r="E2790" t="s">
        <v>125</v>
      </c>
      <c r="F2790" t="str">
        <f t="shared" si="130"/>
        <v>Victoria</v>
      </c>
      <c r="G2790" t="s">
        <v>45</v>
      </c>
      <c r="H2790">
        <v>3400</v>
      </c>
      <c r="I2790" t="s">
        <v>11</v>
      </c>
      <c r="J2790" t="s">
        <v>60</v>
      </c>
      <c r="K2790" t="s">
        <v>151</v>
      </c>
      <c r="L2790" t="s">
        <v>21</v>
      </c>
      <c r="M2790" s="5">
        <v>359.63</v>
      </c>
    </row>
    <row r="2791" spans="1:13" x14ac:dyDescent="0.2">
      <c r="A2791" s="2">
        <v>45419</v>
      </c>
      <c r="B2791" s="3">
        <f t="shared" si="131"/>
        <v>2024</v>
      </c>
      <c r="C2791" t="str">
        <f t="shared" si="129"/>
        <v>2023-2024</v>
      </c>
      <c r="D2791" t="s">
        <v>147</v>
      </c>
      <c r="E2791" t="s">
        <v>53</v>
      </c>
      <c r="F2791" t="str">
        <f t="shared" si="130"/>
        <v>South Australia</v>
      </c>
      <c r="G2791" t="s">
        <v>32</v>
      </c>
      <c r="H2791">
        <v>5082</v>
      </c>
      <c r="I2791" t="s">
        <v>11</v>
      </c>
      <c r="J2791" t="s">
        <v>33</v>
      </c>
      <c r="K2791" t="s">
        <v>152</v>
      </c>
      <c r="L2791" t="s">
        <v>13</v>
      </c>
      <c r="M2791" s="5">
        <v>359.75</v>
      </c>
    </row>
    <row r="2792" spans="1:13" x14ac:dyDescent="0.2">
      <c r="A2792" s="2">
        <v>45332</v>
      </c>
      <c r="B2792" s="3">
        <f t="shared" si="131"/>
        <v>2024</v>
      </c>
      <c r="C2792" t="str">
        <f t="shared" si="129"/>
        <v>2023-2024</v>
      </c>
      <c r="D2792" t="s">
        <v>147</v>
      </c>
      <c r="E2792" t="s">
        <v>121</v>
      </c>
      <c r="F2792" t="str">
        <f t="shared" si="130"/>
        <v>Queensland</v>
      </c>
      <c r="G2792" t="s">
        <v>35</v>
      </c>
      <c r="H2792">
        <v>4700</v>
      </c>
      <c r="I2792" t="s">
        <v>11</v>
      </c>
      <c r="J2792" t="s">
        <v>51</v>
      </c>
      <c r="K2792" t="s">
        <v>153</v>
      </c>
      <c r="L2792" t="s">
        <v>16</v>
      </c>
      <c r="M2792" s="5">
        <v>359.89</v>
      </c>
    </row>
    <row r="2793" spans="1:13" x14ac:dyDescent="0.2">
      <c r="A2793" s="2">
        <v>45137</v>
      </c>
      <c r="B2793" s="3">
        <f t="shared" si="131"/>
        <v>2024</v>
      </c>
      <c r="C2793" t="str">
        <f t="shared" si="129"/>
        <v>2023-2024</v>
      </c>
      <c r="D2793" t="s">
        <v>147</v>
      </c>
      <c r="E2793" t="s">
        <v>67</v>
      </c>
      <c r="F2793" t="str">
        <f t="shared" si="130"/>
        <v>New South Wales</v>
      </c>
      <c r="G2793" t="s">
        <v>10</v>
      </c>
      <c r="H2793">
        <v>2478</v>
      </c>
      <c r="I2793" t="s">
        <v>11</v>
      </c>
      <c r="J2793" t="s">
        <v>68</v>
      </c>
      <c r="K2793" t="s">
        <v>154</v>
      </c>
      <c r="L2793" t="s">
        <v>14</v>
      </c>
      <c r="M2793" s="5">
        <v>360.52</v>
      </c>
    </row>
    <row r="2794" spans="1:13" x14ac:dyDescent="0.2">
      <c r="A2794" s="2">
        <v>45480</v>
      </c>
      <c r="B2794" s="3">
        <f t="shared" si="131"/>
        <v>2025</v>
      </c>
      <c r="C2794" t="str">
        <f t="shared" si="129"/>
        <v>2024-2025</v>
      </c>
      <c r="D2794" t="s">
        <v>148</v>
      </c>
      <c r="E2794" t="s">
        <v>82</v>
      </c>
      <c r="F2794" t="str">
        <f t="shared" si="130"/>
        <v>Queensland</v>
      </c>
      <c r="G2794" t="s">
        <v>35</v>
      </c>
      <c r="H2794">
        <v>4012</v>
      </c>
      <c r="I2794" t="s">
        <v>11</v>
      </c>
      <c r="J2794" t="s">
        <v>43</v>
      </c>
      <c r="K2794" t="s">
        <v>150</v>
      </c>
      <c r="L2794" t="s">
        <v>18</v>
      </c>
      <c r="M2794" s="5">
        <v>360.75</v>
      </c>
    </row>
    <row r="2795" spans="1:13" x14ac:dyDescent="0.2">
      <c r="A2795" s="2">
        <v>44953</v>
      </c>
      <c r="B2795" s="3">
        <f t="shared" si="131"/>
        <v>2023</v>
      </c>
      <c r="C2795" t="str">
        <f t="shared" si="129"/>
        <v>2022-2023</v>
      </c>
      <c r="D2795" t="s">
        <v>147</v>
      </c>
      <c r="E2795" t="s">
        <v>123</v>
      </c>
      <c r="F2795" t="str">
        <f t="shared" si="130"/>
        <v>Western Australia</v>
      </c>
      <c r="G2795" t="s">
        <v>48</v>
      </c>
      <c r="H2795">
        <v>6109</v>
      </c>
      <c r="I2795" t="s">
        <v>11</v>
      </c>
      <c r="J2795" t="s">
        <v>94</v>
      </c>
      <c r="K2795" t="s">
        <v>152</v>
      </c>
      <c r="L2795" t="s">
        <v>13</v>
      </c>
      <c r="M2795" s="5">
        <v>361.15000000000003</v>
      </c>
    </row>
    <row r="2796" spans="1:13" x14ac:dyDescent="0.2">
      <c r="A2796" s="2">
        <v>45145</v>
      </c>
      <c r="B2796" s="3">
        <f t="shared" si="131"/>
        <v>2024</v>
      </c>
      <c r="C2796" t="str">
        <f t="shared" si="129"/>
        <v>2023-2024</v>
      </c>
      <c r="D2796" t="s">
        <v>147</v>
      </c>
      <c r="E2796" t="s">
        <v>108</v>
      </c>
      <c r="F2796" t="str">
        <f t="shared" si="130"/>
        <v>Victoria</v>
      </c>
      <c r="G2796" t="s">
        <v>45</v>
      </c>
      <c r="H2796">
        <v>3018</v>
      </c>
      <c r="I2796" t="s">
        <v>11</v>
      </c>
      <c r="J2796" t="s">
        <v>46</v>
      </c>
      <c r="K2796" t="s">
        <v>154</v>
      </c>
      <c r="L2796" t="s">
        <v>14</v>
      </c>
      <c r="M2796" s="5">
        <v>361.7</v>
      </c>
    </row>
    <row r="2797" spans="1:13" x14ac:dyDescent="0.2">
      <c r="A2797" s="2">
        <v>45395</v>
      </c>
      <c r="B2797" s="3">
        <f t="shared" si="131"/>
        <v>2024</v>
      </c>
      <c r="C2797" t="str">
        <f t="shared" si="129"/>
        <v>2023-2024</v>
      </c>
      <c r="D2797" t="s">
        <v>147</v>
      </c>
      <c r="E2797" t="s">
        <v>132</v>
      </c>
      <c r="F2797" t="str">
        <f t="shared" si="130"/>
        <v>New South Wales</v>
      </c>
      <c r="G2797" t="s">
        <v>10</v>
      </c>
      <c r="H2797">
        <v>2800</v>
      </c>
      <c r="I2797" t="s">
        <v>11</v>
      </c>
      <c r="J2797" t="s">
        <v>25</v>
      </c>
      <c r="K2797" t="s">
        <v>149</v>
      </c>
      <c r="L2797" t="s">
        <v>15</v>
      </c>
      <c r="M2797" s="5">
        <v>361.81</v>
      </c>
    </row>
    <row r="2798" spans="1:13" x14ac:dyDescent="0.2">
      <c r="A2798" s="2">
        <v>45358</v>
      </c>
      <c r="B2798" s="3">
        <f t="shared" si="131"/>
        <v>2024</v>
      </c>
      <c r="C2798" t="str">
        <f t="shared" si="129"/>
        <v>2023-2024</v>
      </c>
      <c r="D2798" t="s">
        <v>147</v>
      </c>
      <c r="E2798" t="s">
        <v>132</v>
      </c>
      <c r="F2798" t="str">
        <f t="shared" si="130"/>
        <v>New South Wales</v>
      </c>
      <c r="G2798" t="s">
        <v>10</v>
      </c>
      <c r="H2798">
        <v>2800</v>
      </c>
      <c r="I2798" t="s">
        <v>11</v>
      </c>
      <c r="J2798" t="s">
        <v>25</v>
      </c>
      <c r="K2798" t="s">
        <v>155</v>
      </c>
      <c r="L2798" t="s">
        <v>20</v>
      </c>
      <c r="M2798" s="5">
        <v>362.14000000000004</v>
      </c>
    </row>
    <row r="2799" spans="1:13" x14ac:dyDescent="0.2">
      <c r="A2799" s="2">
        <v>45107</v>
      </c>
      <c r="B2799" s="3">
        <f t="shared" si="131"/>
        <v>2023</v>
      </c>
      <c r="C2799" t="str">
        <f t="shared" si="129"/>
        <v>2022-2023</v>
      </c>
      <c r="D2799" t="s">
        <v>148</v>
      </c>
      <c r="E2799" t="s">
        <v>76</v>
      </c>
      <c r="F2799" t="str">
        <f t="shared" si="130"/>
        <v>Western Australia</v>
      </c>
      <c r="G2799" t="s">
        <v>48</v>
      </c>
      <c r="H2799">
        <v>6450</v>
      </c>
      <c r="I2799" t="s">
        <v>11</v>
      </c>
      <c r="J2799" t="s">
        <v>77</v>
      </c>
      <c r="K2799" t="s">
        <v>154</v>
      </c>
      <c r="L2799" t="s">
        <v>14</v>
      </c>
      <c r="M2799" s="5">
        <v>362.64</v>
      </c>
    </row>
    <row r="2800" spans="1:13" x14ac:dyDescent="0.2">
      <c r="A2800" s="2">
        <v>45262</v>
      </c>
      <c r="B2800" s="3">
        <f t="shared" si="131"/>
        <v>2024</v>
      </c>
      <c r="C2800" t="str">
        <f t="shared" si="129"/>
        <v>2023-2024</v>
      </c>
      <c r="D2800" t="s">
        <v>147</v>
      </c>
      <c r="E2800" t="s">
        <v>127</v>
      </c>
      <c r="F2800" t="str">
        <f t="shared" si="130"/>
        <v>New South Wales</v>
      </c>
      <c r="G2800" t="s">
        <v>10</v>
      </c>
      <c r="H2800">
        <v>2131</v>
      </c>
      <c r="I2800" t="s">
        <v>11</v>
      </c>
      <c r="J2800" t="s">
        <v>27</v>
      </c>
      <c r="K2800" t="s">
        <v>152</v>
      </c>
      <c r="L2800" t="s">
        <v>13</v>
      </c>
      <c r="M2800" s="5">
        <v>363.16</v>
      </c>
    </row>
    <row r="2801" spans="1:13" x14ac:dyDescent="0.2">
      <c r="A2801" s="2">
        <v>45229</v>
      </c>
      <c r="B2801" s="3">
        <f t="shared" si="131"/>
        <v>2024</v>
      </c>
      <c r="C2801" t="str">
        <f t="shared" si="129"/>
        <v>2023-2024</v>
      </c>
      <c r="D2801" t="s">
        <v>148</v>
      </c>
      <c r="E2801" t="s">
        <v>110</v>
      </c>
      <c r="F2801" t="str">
        <f t="shared" si="130"/>
        <v>Queensland</v>
      </c>
      <c r="G2801" t="s">
        <v>35</v>
      </c>
      <c r="H2801">
        <v>4680</v>
      </c>
      <c r="I2801" t="s">
        <v>11</v>
      </c>
      <c r="J2801" t="s">
        <v>51</v>
      </c>
      <c r="K2801" t="s">
        <v>153</v>
      </c>
      <c r="L2801" t="s">
        <v>16</v>
      </c>
      <c r="M2801" s="5">
        <v>363.72</v>
      </c>
    </row>
    <row r="2802" spans="1:13" x14ac:dyDescent="0.2">
      <c r="A2802" s="2">
        <v>45195</v>
      </c>
      <c r="B2802" s="3">
        <f t="shared" si="131"/>
        <v>2024</v>
      </c>
      <c r="C2802" t="str">
        <f t="shared" si="129"/>
        <v>2023-2024</v>
      </c>
      <c r="D2802" t="s">
        <v>147</v>
      </c>
      <c r="E2802" t="s">
        <v>78</v>
      </c>
      <c r="F2802" t="str">
        <f t="shared" si="130"/>
        <v>New South Wales</v>
      </c>
      <c r="G2802" t="s">
        <v>10</v>
      </c>
      <c r="H2802">
        <v>2350</v>
      </c>
      <c r="I2802" t="s">
        <v>11</v>
      </c>
      <c r="J2802" t="s">
        <v>68</v>
      </c>
      <c r="K2802" t="s">
        <v>154</v>
      </c>
      <c r="L2802" t="s">
        <v>14</v>
      </c>
      <c r="M2802" s="5">
        <v>364.21999999999997</v>
      </c>
    </row>
    <row r="2803" spans="1:13" x14ac:dyDescent="0.2">
      <c r="A2803" s="2">
        <v>45125</v>
      </c>
      <c r="B2803" s="3">
        <f t="shared" si="131"/>
        <v>2024</v>
      </c>
      <c r="C2803" t="str">
        <f t="shared" si="129"/>
        <v>2023-2024</v>
      </c>
      <c r="D2803" t="s">
        <v>147</v>
      </c>
      <c r="E2803" t="s">
        <v>24</v>
      </c>
      <c r="F2803" t="str">
        <f t="shared" si="130"/>
        <v>New South Wales</v>
      </c>
      <c r="G2803" t="s">
        <v>10</v>
      </c>
      <c r="H2803">
        <v>2795</v>
      </c>
      <c r="I2803" t="s">
        <v>11</v>
      </c>
      <c r="J2803" t="s">
        <v>25</v>
      </c>
      <c r="K2803" t="s">
        <v>156</v>
      </c>
      <c r="L2803" t="s">
        <v>17</v>
      </c>
      <c r="M2803" s="5">
        <v>364.51</v>
      </c>
    </row>
    <row r="2804" spans="1:13" x14ac:dyDescent="0.2">
      <c r="A2804" s="2">
        <v>45341</v>
      </c>
      <c r="B2804" s="3">
        <f t="shared" si="131"/>
        <v>2024</v>
      </c>
      <c r="C2804" t="str">
        <f t="shared" si="129"/>
        <v>2023-2024</v>
      </c>
      <c r="D2804" t="s">
        <v>147</v>
      </c>
      <c r="E2804" t="s">
        <v>144</v>
      </c>
      <c r="F2804" t="str">
        <f t="shared" si="130"/>
        <v>Queensland</v>
      </c>
      <c r="G2804" t="s">
        <v>35</v>
      </c>
      <c r="H2804">
        <v>4566</v>
      </c>
      <c r="I2804" t="s">
        <v>11</v>
      </c>
      <c r="J2804" t="s">
        <v>120</v>
      </c>
      <c r="K2804" t="s">
        <v>149</v>
      </c>
      <c r="L2804" t="s">
        <v>15</v>
      </c>
      <c r="M2804" s="5">
        <v>364.65</v>
      </c>
    </row>
    <row r="2805" spans="1:13" x14ac:dyDescent="0.2">
      <c r="A2805" s="2">
        <v>45473</v>
      </c>
      <c r="B2805" s="3">
        <f t="shared" si="131"/>
        <v>2024</v>
      </c>
      <c r="C2805" t="str">
        <f t="shared" si="129"/>
        <v>2023-2024</v>
      </c>
      <c r="D2805" t="s">
        <v>148</v>
      </c>
      <c r="E2805" t="s">
        <v>131</v>
      </c>
      <c r="F2805" t="str">
        <f t="shared" si="130"/>
        <v>Western Australia</v>
      </c>
      <c r="G2805" t="s">
        <v>48</v>
      </c>
      <c r="H2805">
        <v>6530</v>
      </c>
      <c r="I2805" t="s">
        <v>11</v>
      </c>
      <c r="J2805" t="s">
        <v>77</v>
      </c>
      <c r="K2805" t="s">
        <v>153</v>
      </c>
      <c r="L2805" t="s">
        <v>16</v>
      </c>
      <c r="M2805" s="5">
        <v>364.90000000000003</v>
      </c>
    </row>
    <row r="2806" spans="1:13" x14ac:dyDescent="0.2">
      <c r="A2806" s="2">
        <v>45367</v>
      </c>
      <c r="B2806" s="3">
        <f t="shared" si="131"/>
        <v>2024</v>
      </c>
      <c r="C2806" t="str">
        <f t="shared" si="129"/>
        <v>2023-2024</v>
      </c>
      <c r="D2806" t="s">
        <v>147</v>
      </c>
      <c r="E2806" t="s">
        <v>103</v>
      </c>
      <c r="F2806" t="str">
        <f t="shared" si="130"/>
        <v>Queensland</v>
      </c>
      <c r="G2806" t="s">
        <v>35</v>
      </c>
      <c r="H2806">
        <v>4509</v>
      </c>
      <c r="I2806" t="s">
        <v>11</v>
      </c>
      <c r="J2806" t="s">
        <v>104</v>
      </c>
      <c r="K2806" t="s">
        <v>155</v>
      </c>
      <c r="L2806" t="s">
        <v>20</v>
      </c>
      <c r="M2806" s="5">
        <v>366.19000000000005</v>
      </c>
    </row>
    <row r="2807" spans="1:13" x14ac:dyDescent="0.2">
      <c r="A2807" s="2">
        <v>45249</v>
      </c>
      <c r="B2807" s="3">
        <f t="shared" si="131"/>
        <v>2024</v>
      </c>
      <c r="C2807" t="str">
        <f t="shared" si="129"/>
        <v>2023-2024</v>
      </c>
      <c r="D2807" t="s">
        <v>147</v>
      </c>
      <c r="E2807" t="s">
        <v>79</v>
      </c>
      <c r="F2807" t="str">
        <f t="shared" si="130"/>
        <v>Australian Capital Territory</v>
      </c>
      <c r="G2807" t="s">
        <v>80</v>
      </c>
      <c r="H2807">
        <v>2617</v>
      </c>
      <c r="I2807" t="s">
        <v>11</v>
      </c>
      <c r="J2807" t="s">
        <v>58</v>
      </c>
      <c r="K2807" t="s">
        <v>154</v>
      </c>
      <c r="L2807" t="s">
        <v>14</v>
      </c>
      <c r="M2807" s="5">
        <v>366.24</v>
      </c>
    </row>
    <row r="2808" spans="1:13" x14ac:dyDescent="0.2">
      <c r="A2808" s="2">
        <v>45239</v>
      </c>
      <c r="B2808" s="3">
        <f t="shared" si="131"/>
        <v>2024</v>
      </c>
      <c r="C2808" t="str">
        <f t="shared" si="129"/>
        <v>2023-2024</v>
      </c>
      <c r="D2808" t="s">
        <v>148</v>
      </c>
      <c r="E2808" t="s">
        <v>142</v>
      </c>
      <c r="F2808" t="str">
        <f t="shared" si="130"/>
        <v>Australian Capital Territory</v>
      </c>
      <c r="G2808" t="s">
        <v>80</v>
      </c>
      <c r="H2808">
        <v>2609</v>
      </c>
      <c r="I2808" t="s">
        <v>11</v>
      </c>
      <c r="J2808" t="s">
        <v>58</v>
      </c>
      <c r="K2808" t="s">
        <v>149</v>
      </c>
      <c r="L2808" t="s">
        <v>15</v>
      </c>
      <c r="M2808" s="5">
        <v>366.37</v>
      </c>
    </row>
    <row r="2809" spans="1:13" x14ac:dyDescent="0.2">
      <c r="A2809" s="2">
        <v>45168</v>
      </c>
      <c r="B2809" s="3">
        <f t="shared" si="131"/>
        <v>2024</v>
      </c>
      <c r="C2809" t="str">
        <f t="shared" si="129"/>
        <v>2023-2024</v>
      </c>
      <c r="D2809" t="s">
        <v>147</v>
      </c>
      <c r="E2809" t="s">
        <v>114</v>
      </c>
      <c r="F2809" t="str">
        <f t="shared" si="130"/>
        <v>Victoria</v>
      </c>
      <c r="G2809" t="s">
        <v>45</v>
      </c>
      <c r="H2809">
        <v>3551</v>
      </c>
      <c r="I2809" t="s">
        <v>11</v>
      </c>
      <c r="J2809" t="s">
        <v>60</v>
      </c>
      <c r="K2809" t="s">
        <v>19</v>
      </c>
      <c r="L2809" t="s">
        <v>23</v>
      </c>
      <c r="M2809" s="5">
        <v>366.39</v>
      </c>
    </row>
    <row r="2810" spans="1:13" x14ac:dyDescent="0.2">
      <c r="A2810" s="2">
        <v>45087</v>
      </c>
      <c r="B2810" s="3">
        <f t="shared" si="131"/>
        <v>2023</v>
      </c>
      <c r="C2810" t="str">
        <f t="shared" si="129"/>
        <v>2022-2023</v>
      </c>
      <c r="D2810" t="s">
        <v>148</v>
      </c>
      <c r="E2810" t="s">
        <v>143</v>
      </c>
      <c r="F2810" t="str">
        <f t="shared" si="130"/>
        <v>New South Wales</v>
      </c>
      <c r="G2810" t="s">
        <v>10</v>
      </c>
      <c r="H2810">
        <v>2154</v>
      </c>
      <c r="I2810" t="s">
        <v>11</v>
      </c>
      <c r="J2810" t="s">
        <v>27</v>
      </c>
      <c r="K2810" t="s">
        <v>155</v>
      </c>
      <c r="L2810" t="s">
        <v>20</v>
      </c>
      <c r="M2810" s="5">
        <v>367.08000000000004</v>
      </c>
    </row>
    <row r="2811" spans="1:13" x14ac:dyDescent="0.2">
      <c r="A2811" s="2">
        <v>45272</v>
      </c>
      <c r="B2811" s="3">
        <f t="shared" si="131"/>
        <v>2024</v>
      </c>
      <c r="C2811" t="str">
        <f t="shared" si="129"/>
        <v>2023-2024</v>
      </c>
      <c r="D2811" t="s">
        <v>148</v>
      </c>
      <c r="E2811" t="s">
        <v>81</v>
      </c>
      <c r="F2811" t="str">
        <f t="shared" si="130"/>
        <v>New South Wales</v>
      </c>
      <c r="G2811" t="s">
        <v>10</v>
      </c>
      <c r="H2811">
        <v>2485</v>
      </c>
      <c r="I2811" t="s">
        <v>11</v>
      </c>
      <c r="J2811" t="s">
        <v>68</v>
      </c>
      <c r="K2811" t="s">
        <v>150</v>
      </c>
      <c r="L2811" t="s">
        <v>18</v>
      </c>
      <c r="M2811" s="5">
        <v>367.46000000000004</v>
      </c>
    </row>
    <row r="2812" spans="1:13" x14ac:dyDescent="0.2">
      <c r="A2812" s="2">
        <v>45006</v>
      </c>
      <c r="B2812" s="3">
        <f t="shared" si="131"/>
        <v>2023</v>
      </c>
      <c r="C2812" t="str">
        <f t="shared" si="129"/>
        <v>2022-2023</v>
      </c>
      <c r="D2812" t="s">
        <v>148</v>
      </c>
      <c r="E2812" t="s">
        <v>143</v>
      </c>
      <c r="F2812" t="str">
        <f t="shared" si="130"/>
        <v>New South Wales</v>
      </c>
      <c r="G2812" t="s">
        <v>10</v>
      </c>
      <c r="H2812">
        <v>2154</v>
      </c>
      <c r="I2812" t="s">
        <v>11</v>
      </c>
      <c r="J2812" t="s">
        <v>27</v>
      </c>
      <c r="K2812" t="s">
        <v>19</v>
      </c>
      <c r="L2812" t="s">
        <v>23</v>
      </c>
      <c r="M2812" s="5">
        <v>367.59000000000003</v>
      </c>
    </row>
    <row r="2813" spans="1:13" x14ac:dyDescent="0.2">
      <c r="A2813" s="2">
        <v>45286</v>
      </c>
      <c r="B2813" s="3">
        <f t="shared" si="131"/>
        <v>2024</v>
      </c>
      <c r="C2813" t="str">
        <f t="shared" si="129"/>
        <v>2023-2024</v>
      </c>
      <c r="D2813" t="s">
        <v>147</v>
      </c>
      <c r="E2813" t="s">
        <v>85</v>
      </c>
      <c r="F2813" t="str">
        <f t="shared" si="130"/>
        <v>Queensland</v>
      </c>
      <c r="G2813" t="s">
        <v>35</v>
      </c>
      <c r="H2813">
        <v>4883</v>
      </c>
      <c r="I2813" t="s">
        <v>11</v>
      </c>
      <c r="J2813" t="s">
        <v>36</v>
      </c>
      <c r="K2813" t="s">
        <v>152</v>
      </c>
      <c r="L2813" t="s">
        <v>13</v>
      </c>
      <c r="M2813" s="5">
        <v>368.1</v>
      </c>
    </row>
    <row r="2814" spans="1:13" x14ac:dyDescent="0.2">
      <c r="A2814" s="2">
        <v>45133</v>
      </c>
      <c r="B2814" s="3">
        <f t="shared" si="131"/>
        <v>2024</v>
      </c>
      <c r="C2814" t="str">
        <f t="shared" si="129"/>
        <v>2023-2024</v>
      </c>
      <c r="D2814" t="s">
        <v>148</v>
      </c>
      <c r="E2814" t="s">
        <v>82</v>
      </c>
      <c r="F2814" t="str">
        <f t="shared" si="130"/>
        <v>Queensland</v>
      </c>
      <c r="G2814" t="s">
        <v>35</v>
      </c>
      <c r="H2814">
        <v>4012</v>
      </c>
      <c r="I2814" t="s">
        <v>11</v>
      </c>
      <c r="J2814" t="s">
        <v>43</v>
      </c>
      <c r="K2814" t="s">
        <v>19</v>
      </c>
      <c r="L2814" t="s">
        <v>23</v>
      </c>
      <c r="M2814" s="5">
        <v>368.3</v>
      </c>
    </row>
    <row r="2815" spans="1:13" x14ac:dyDescent="0.2">
      <c r="A2815" s="2">
        <v>45318</v>
      </c>
      <c r="B2815" s="3">
        <f t="shared" si="131"/>
        <v>2024</v>
      </c>
      <c r="C2815" t="str">
        <f t="shared" si="129"/>
        <v>2023-2024</v>
      </c>
      <c r="D2815" t="s">
        <v>147</v>
      </c>
      <c r="E2815" t="s">
        <v>116</v>
      </c>
      <c r="F2815" t="str">
        <f t="shared" si="130"/>
        <v>Western Australia</v>
      </c>
      <c r="G2815" t="s">
        <v>48</v>
      </c>
      <c r="H2815">
        <v>6725</v>
      </c>
      <c r="I2815" t="s">
        <v>11</v>
      </c>
      <c r="J2815" t="s">
        <v>77</v>
      </c>
      <c r="K2815" t="s">
        <v>152</v>
      </c>
      <c r="L2815" t="s">
        <v>13</v>
      </c>
      <c r="M2815" s="5">
        <v>369.26000000000005</v>
      </c>
    </row>
    <row r="2816" spans="1:13" x14ac:dyDescent="0.2">
      <c r="A2816" s="2">
        <v>45317</v>
      </c>
      <c r="B2816" s="3">
        <f t="shared" si="131"/>
        <v>2024</v>
      </c>
      <c r="C2816" t="str">
        <f t="shared" si="129"/>
        <v>2023-2024</v>
      </c>
      <c r="D2816" t="s">
        <v>147</v>
      </c>
      <c r="E2816" t="s">
        <v>117</v>
      </c>
      <c r="F2816" t="str">
        <f t="shared" si="130"/>
        <v>Queensland</v>
      </c>
      <c r="G2816" t="s">
        <v>35</v>
      </c>
      <c r="H2816">
        <v>4119</v>
      </c>
      <c r="I2816" t="s">
        <v>11</v>
      </c>
      <c r="J2816" t="s">
        <v>43</v>
      </c>
      <c r="K2816" t="s">
        <v>149</v>
      </c>
      <c r="L2816" t="s">
        <v>15</v>
      </c>
      <c r="M2816" s="5">
        <v>369.36</v>
      </c>
    </row>
    <row r="2817" spans="1:13" x14ac:dyDescent="0.2">
      <c r="A2817" s="2">
        <v>45046</v>
      </c>
      <c r="B2817" s="3">
        <f t="shared" si="131"/>
        <v>2023</v>
      </c>
      <c r="C2817" t="str">
        <f t="shared" si="129"/>
        <v>2022-2023</v>
      </c>
      <c r="D2817" t="s">
        <v>147</v>
      </c>
      <c r="E2817" t="s">
        <v>107</v>
      </c>
      <c r="F2817" t="str">
        <f t="shared" si="130"/>
        <v>Queensland</v>
      </c>
      <c r="G2817" t="s">
        <v>35</v>
      </c>
      <c r="H2817">
        <v>4220</v>
      </c>
      <c r="I2817" t="s">
        <v>11</v>
      </c>
      <c r="J2817" t="s">
        <v>104</v>
      </c>
      <c r="K2817" t="s">
        <v>154</v>
      </c>
      <c r="L2817" t="s">
        <v>14</v>
      </c>
      <c r="M2817" s="5">
        <v>369.64</v>
      </c>
    </row>
    <row r="2818" spans="1:13" x14ac:dyDescent="0.2">
      <c r="A2818" s="2">
        <v>45289</v>
      </c>
      <c r="B2818" s="3">
        <f t="shared" si="131"/>
        <v>2024</v>
      </c>
      <c r="C2818" t="str">
        <f t="shared" ref="C2818:C2881" si="132">IF(MONTH(A2818) &gt;= 7, YEAR(A2818) &amp; "-" &amp; YEAR(A2818) + 1, YEAR(A2818) - 1 &amp; "-" &amp; YEAR(A2818))</f>
        <v>2023-2024</v>
      </c>
      <c r="D2818" t="s">
        <v>148</v>
      </c>
      <c r="E2818" t="s">
        <v>28</v>
      </c>
      <c r="F2818" t="str">
        <f t="shared" ref="F2818:F2881" si="133">IF(G2818="WA","Western Australia",
IF(G2818="NSW","New South Wales",
IF(G2818="QLD","Queensland",
IF(G2818="VIC","Victoria",
IF(G2818="TAS","Tasmania",
IF(G2818="SA","South Australia",
IF(G2818="NT","Northern Territory",
IF(G2818="ACT","Australian Capital Territory",G2818))))))))</f>
        <v>Northern Territory</v>
      </c>
      <c r="G2818" t="s">
        <v>29</v>
      </c>
      <c r="H2818">
        <v>800</v>
      </c>
      <c r="I2818" t="s">
        <v>11</v>
      </c>
      <c r="J2818" t="s">
        <v>30</v>
      </c>
      <c r="K2818" t="s">
        <v>154</v>
      </c>
      <c r="L2818" t="s">
        <v>14</v>
      </c>
      <c r="M2818" s="5">
        <v>369.79999999999995</v>
      </c>
    </row>
    <row r="2819" spans="1:13" x14ac:dyDescent="0.2">
      <c r="A2819" s="2">
        <v>45471</v>
      </c>
      <c r="B2819" s="3">
        <f t="shared" ref="B2819:B2882" si="134">IF(MONTH(A2819)&gt;=7,YEAR(A2819)+1,YEAR(A2819))</f>
        <v>2024</v>
      </c>
      <c r="C2819" t="str">
        <f t="shared" si="132"/>
        <v>2023-2024</v>
      </c>
      <c r="D2819" t="s">
        <v>148</v>
      </c>
      <c r="E2819" t="s">
        <v>112</v>
      </c>
      <c r="F2819" t="str">
        <f t="shared" si="133"/>
        <v>Victoria</v>
      </c>
      <c r="G2819" t="s">
        <v>45</v>
      </c>
      <c r="H2819">
        <v>3076</v>
      </c>
      <c r="I2819" t="s">
        <v>11</v>
      </c>
      <c r="J2819" t="s">
        <v>46</v>
      </c>
      <c r="K2819" t="s">
        <v>157</v>
      </c>
      <c r="L2819" t="s">
        <v>22</v>
      </c>
      <c r="M2819" s="5">
        <v>370.91</v>
      </c>
    </row>
    <row r="2820" spans="1:13" x14ac:dyDescent="0.2">
      <c r="A2820" s="2">
        <v>45538</v>
      </c>
      <c r="B2820" s="3">
        <f t="shared" si="134"/>
        <v>2025</v>
      </c>
      <c r="C2820" t="str">
        <f t="shared" si="132"/>
        <v>2024-2025</v>
      </c>
      <c r="D2820" t="s">
        <v>147</v>
      </c>
      <c r="E2820" t="s">
        <v>124</v>
      </c>
      <c r="F2820" t="str">
        <f t="shared" si="133"/>
        <v>New South Wales</v>
      </c>
      <c r="G2820" t="s">
        <v>10</v>
      </c>
      <c r="H2820">
        <v>2015</v>
      </c>
      <c r="I2820" t="s">
        <v>11</v>
      </c>
      <c r="J2820" t="s">
        <v>12</v>
      </c>
      <c r="K2820" t="s">
        <v>154</v>
      </c>
      <c r="L2820" t="s">
        <v>14</v>
      </c>
      <c r="M2820" s="5">
        <v>371.1</v>
      </c>
    </row>
    <row r="2821" spans="1:13" x14ac:dyDescent="0.2">
      <c r="A2821" s="2">
        <v>45184</v>
      </c>
      <c r="B2821" s="3">
        <f t="shared" si="134"/>
        <v>2024</v>
      </c>
      <c r="C2821" t="str">
        <f t="shared" si="132"/>
        <v>2023-2024</v>
      </c>
      <c r="D2821" t="s">
        <v>147</v>
      </c>
      <c r="E2821" t="s">
        <v>133</v>
      </c>
      <c r="F2821" t="str">
        <f t="shared" si="133"/>
        <v>Queensland</v>
      </c>
      <c r="G2821" t="s">
        <v>35</v>
      </c>
      <c r="H2821">
        <v>4305</v>
      </c>
      <c r="I2821" t="s">
        <v>11</v>
      </c>
      <c r="J2821" t="s">
        <v>104</v>
      </c>
      <c r="K2821" t="s">
        <v>149</v>
      </c>
      <c r="L2821" t="s">
        <v>15</v>
      </c>
      <c r="M2821" s="5">
        <v>371.23</v>
      </c>
    </row>
    <row r="2822" spans="1:13" x14ac:dyDescent="0.2">
      <c r="A2822" s="2">
        <v>45474</v>
      </c>
      <c r="B2822" s="3">
        <f t="shared" si="134"/>
        <v>2025</v>
      </c>
      <c r="C2822" t="str">
        <f t="shared" si="132"/>
        <v>2024-2025</v>
      </c>
      <c r="D2822" t="s">
        <v>148</v>
      </c>
      <c r="E2822" t="s">
        <v>129</v>
      </c>
      <c r="F2822" t="str">
        <f t="shared" si="133"/>
        <v>Tasmania</v>
      </c>
      <c r="G2822" t="s">
        <v>70</v>
      </c>
      <c r="H2822">
        <v>7010</v>
      </c>
      <c r="I2822" t="s">
        <v>11</v>
      </c>
      <c r="J2822" t="s">
        <v>71</v>
      </c>
      <c r="K2822" t="s">
        <v>153</v>
      </c>
      <c r="L2822" t="s">
        <v>16</v>
      </c>
      <c r="M2822" s="5">
        <v>371.64</v>
      </c>
    </row>
    <row r="2823" spans="1:13" x14ac:dyDescent="0.2">
      <c r="A2823" s="2">
        <v>45332</v>
      </c>
      <c r="B2823" s="3">
        <f t="shared" si="134"/>
        <v>2024</v>
      </c>
      <c r="C2823" t="str">
        <f t="shared" si="132"/>
        <v>2023-2024</v>
      </c>
      <c r="D2823" t="s">
        <v>147</v>
      </c>
      <c r="E2823" t="s">
        <v>145</v>
      </c>
      <c r="F2823" t="str">
        <f t="shared" si="133"/>
        <v>New South Wales</v>
      </c>
      <c r="G2823" t="s">
        <v>10</v>
      </c>
      <c r="H2823">
        <v>2101</v>
      </c>
      <c r="I2823" t="s">
        <v>11</v>
      </c>
      <c r="J2823" t="s">
        <v>27</v>
      </c>
      <c r="K2823" t="s">
        <v>149</v>
      </c>
      <c r="L2823" t="s">
        <v>15</v>
      </c>
      <c r="M2823" s="5">
        <v>371.73</v>
      </c>
    </row>
    <row r="2824" spans="1:13" x14ac:dyDescent="0.2">
      <c r="A2824" s="2">
        <v>45241</v>
      </c>
      <c r="B2824" s="3">
        <f t="shared" si="134"/>
        <v>2024</v>
      </c>
      <c r="C2824" t="str">
        <f t="shared" si="132"/>
        <v>2023-2024</v>
      </c>
      <c r="D2824" t="s">
        <v>148</v>
      </c>
      <c r="E2824" t="s">
        <v>111</v>
      </c>
      <c r="F2824" t="str">
        <f t="shared" si="133"/>
        <v>New South Wales</v>
      </c>
      <c r="G2824" t="s">
        <v>10</v>
      </c>
      <c r="H2824">
        <v>2120</v>
      </c>
      <c r="I2824" t="s">
        <v>11</v>
      </c>
      <c r="J2824" t="s">
        <v>27</v>
      </c>
      <c r="K2824" t="s">
        <v>152</v>
      </c>
      <c r="L2824" t="s">
        <v>13</v>
      </c>
      <c r="M2824" s="5">
        <v>372.48000000000008</v>
      </c>
    </row>
    <row r="2825" spans="1:13" x14ac:dyDescent="0.2">
      <c r="A2825" s="2">
        <v>45598</v>
      </c>
      <c r="B2825" s="3">
        <f t="shared" si="134"/>
        <v>2025</v>
      </c>
      <c r="C2825" t="str">
        <f t="shared" si="132"/>
        <v>2024-2025</v>
      </c>
      <c r="D2825" t="s">
        <v>147</v>
      </c>
      <c r="E2825" t="s">
        <v>86</v>
      </c>
      <c r="F2825" t="str">
        <f t="shared" si="133"/>
        <v>New South Wales</v>
      </c>
      <c r="G2825" t="s">
        <v>10</v>
      </c>
      <c r="H2825">
        <v>2064</v>
      </c>
      <c r="I2825" t="s">
        <v>11</v>
      </c>
      <c r="J2825" t="s">
        <v>12</v>
      </c>
      <c r="K2825" t="s">
        <v>153</v>
      </c>
      <c r="L2825" t="s">
        <v>16</v>
      </c>
      <c r="M2825" s="5">
        <v>372.65</v>
      </c>
    </row>
    <row r="2826" spans="1:13" x14ac:dyDescent="0.2">
      <c r="A2826" s="2">
        <v>45641</v>
      </c>
      <c r="B2826" s="3">
        <f t="shared" si="134"/>
        <v>2025</v>
      </c>
      <c r="C2826" t="str">
        <f t="shared" si="132"/>
        <v>2024-2025</v>
      </c>
      <c r="D2826" t="s">
        <v>147</v>
      </c>
      <c r="E2826" t="s">
        <v>137</v>
      </c>
      <c r="F2826" t="str">
        <f t="shared" si="133"/>
        <v>New South Wales</v>
      </c>
      <c r="G2826" t="s">
        <v>10</v>
      </c>
      <c r="H2826">
        <v>2031</v>
      </c>
      <c r="I2826" t="s">
        <v>11</v>
      </c>
      <c r="J2826" t="s">
        <v>12</v>
      </c>
      <c r="K2826" t="s">
        <v>154</v>
      </c>
      <c r="L2826" t="s">
        <v>14</v>
      </c>
      <c r="M2826" s="5">
        <v>372.74</v>
      </c>
    </row>
    <row r="2827" spans="1:13" x14ac:dyDescent="0.2">
      <c r="A2827" s="2">
        <v>45292</v>
      </c>
      <c r="B2827" s="3">
        <f t="shared" si="134"/>
        <v>2024</v>
      </c>
      <c r="C2827" t="str">
        <f t="shared" si="132"/>
        <v>2023-2024</v>
      </c>
      <c r="D2827" t="s">
        <v>147</v>
      </c>
      <c r="E2827" t="s">
        <v>99</v>
      </c>
      <c r="F2827" t="str">
        <f t="shared" si="133"/>
        <v>Victoria</v>
      </c>
      <c r="G2827" t="s">
        <v>45</v>
      </c>
      <c r="H2827">
        <v>3148</v>
      </c>
      <c r="I2827" t="s">
        <v>11</v>
      </c>
      <c r="J2827" t="s">
        <v>63</v>
      </c>
      <c r="K2827" t="s">
        <v>153</v>
      </c>
      <c r="L2827" t="s">
        <v>16</v>
      </c>
      <c r="M2827" s="5">
        <v>372.78</v>
      </c>
    </row>
    <row r="2828" spans="1:13" x14ac:dyDescent="0.2">
      <c r="A2828" s="2">
        <v>45048</v>
      </c>
      <c r="B2828" s="3">
        <f t="shared" si="134"/>
        <v>2023</v>
      </c>
      <c r="C2828" t="str">
        <f t="shared" si="132"/>
        <v>2022-2023</v>
      </c>
      <c r="D2828" t="s">
        <v>148</v>
      </c>
      <c r="E2828" t="s">
        <v>143</v>
      </c>
      <c r="F2828" t="str">
        <f t="shared" si="133"/>
        <v>New South Wales</v>
      </c>
      <c r="G2828" t="s">
        <v>10</v>
      </c>
      <c r="H2828">
        <v>2154</v>
      </c>
      <c r="I2828" t="s">
        <v>11</v>
      </c>
      <c r="J2828" t="s">
        <v>27</v>
      </c>
      <c r="K2828" t="s">
        <v>151</v>
      </c>
      <c r="L2828" t="s">
        <v>21</v>
      </c>
      <c r="M2828" s="5">
        <v>373.36</v>
      </c>
    </row>
    <row r="2829" spans="1:13" x14ac:dyDescent="0.2">
      <c r="A2829" s="2">
        <v>45247</v>
      </c>
      <c r="B2829" s="3">
        <f t="shared" si="134"/>
        <v>2024</v>
      </c>
      <c r="C2829" t="str">
        <f t="shared" si="132"/>
        <v>2023-2024</v>
      </c>
      <c r="D2829" t="s">
        <v>147</v>
      </c>
      <c r="E2829" t="s">
        <v>117</v>
      </c>
      <c r="F2829" t="str">
        <f t="shared" si="133"/>
        <v>Queensland</v>
      </c>
      <c r="G2829" t="s">
        <v>35</v>
      </c>
      <c r="H2829">
        <v>4119</v>
      </c>
      <c r="I2829" t="s">
        <v>11</v>
      </c>
      <c r="J2829" t="s">
        <v>43</v>
      </c>
      <c r="K2829" t="s">
        <v>155</v>
      </c>
      <c r="L2829" t="s">
        <v>20</v>
      </c>
      <c r="M2829" s="5">
        <v>374.38</v>
      </c>
    </row>
    <row r="2830" spans="1:13" x14ac:dyDescent="0.2">
      <c r="A2830" s="2">
        <v>45375</v>
      </c>
      <c r="B2830" s="3">
        <f t="shared" si="134"/>
        <v>2024</v>
      </c>
      <c r="C2830" t="str">
        <f t="shared" si="132"/>
        <v>2023-2024</v>
      </c>
      <c r="D2830" t="s">
        <v>148</v>
      </c>
      <c r="E2830" t="s">
        <v>41</v>
      </c>
      <c r="F2830" t="str">
        <f t="shared" si="133"/>
        <v>New South Wales</v>
      </c>
      <c r="G2830" t="s">
        <v>10</v>
      </c>
      <c r="H2830">
        <v>2830</v>
      </c>
      <c r="I2830" t="s">
        <v>11</v>
      </c>
      <c r="J2830" t="s">
        <v>25</v>
      </c>
      <c r="K2830" t="s">
        <v>154</v>
      </c>
      <c r="L2830" t="s">
        <v>14</v>
      </c>
      <c r="M2830" s="5">
        <v>374.61</v>
      </c>
    </row>
    <row r="2831" spans="1:13" x14ac:dyDescent="0.2">
      <c r="A2831" s="2">
        <v>45150</v>
      </c>
      <c r="B2831" s="3">
        <f t="shared" si="134"/>
        <v>2024</v>
      </c>
      <c r="C2831" t="str">
        <f t="shared" si="132"/>
        <v>2023-2024</v>
      </c>
      <c r="D2831" t="s">
        <v>147</v>
      </c>
      <c r="E2831" t="s">
        <v>37</v>
      </c>
      <c r="F2831" t="str">
        <f t="shared" si="133"/>
        <v>South Australia</v>
      </c>
      <c r="G2831" t="s">
        <v>32</v>
      </c>
      <c r="H2831">
        <v>5607</v>
      </c>
      <c r="I2831" t="s">
        <v>11</v>
      </c>
      <c r="J2831" t="s">
        <v>38</v>
      </c>
      <c r="K2831" t="s">
        <v>153</v>
      </c>
      <c r="L2831" t="s">
        <v>16</v>
      </c>
      <c r="M2831" s="5">
        <v>374.75</v>
      </c>
    </row>
    <row r="2832" spans="1:13" x14ac:dyDescent="0.2">
      <c r="A2832" s="2">
        <v>45174</v>
      </c>
      <c r="B2832" s="3">
        <f t="shared" si="134"/>
        <v>2024</v>
      </c>
      <c r="C2832" t="str">
        <f t="shared" si="132"/>
        <v>2023-2024</v>
      </c>
      <c r="D2832" t="s">
        <v>147</v>
      </c>
      <c r="E2832" t="s">
        <v>145</v>
      </c>
      <c r="F2832" t="str">
        <f t="shared" si="133"/>
        <v>New South Wales</v>
      </c>
      <c r="G2832" t="s">
        <v>10</v>
      </c>
      <c r="H2832">
        <v>2101</v>
      </c>
      <c r="I2832" t="s">
        <v>11</v>
      </c>
      <c r="J2832" t="s">
        <v>27</v>
      </c>
      <c r="K2832" t="s">
        <v>156</v>
      </c>
      <c r="L2832" t="s">
        <v>17</v>
      </c>
      <c r="M2832" s="5">
        <v>374.93999999999994</v>
      </c>
    </row>
    <row r="2833" spans="1:13" x14ac:dyDescent="0.2">
      <c r="A2833" s="2">
        <v>45158</v>
      </c>
      <c r="B2833" s="3">
        <f t="shared" si="134"/>
        <v>2024</v>
      </c>
      <c r="C2833" t="str">
        <f t="shared" si="132"/>
        <v>2023-2024</v>
      </c>
      <c r="D2833" t="s">
        <v>147</v>
      </c>
      <c r="E2833" t="s">
        <v>50</v>
      </c>
      <c r="F2833" t="str">
        <f t="shared" si="133"/>
        <v>Queensland</v>
      </c>
      <c r="G2833" t="s">
        <v>35</v>
      </c>
      <c r="H2833">
        <v>4703</v>
      </c>
      <c r="I2833" t="s">
        <v>11</v>
      </c>
      <c r="J2833" t="s">
        <v>51</v>
      </c>
      <c r="K2833" t="s">
        <v>154</v>
      </c>
      <c r="L2833" t="s">
        <v>14</v>
      </c>
      <c r="M2833" s="5">
        <v>375.65</v>
      </c>
    </row>
    <row r="2834" spans="1:13" x14ac:dyDescent="0.2">
      <c r="A2834" s="2">
        <v>45178</v>
      </c>
      <c r="B2834" s="3">
        <f t="shared" si="134"/>
        <v>2024</v>
      </c>
      <c r="C2834" t="str">
        <f t="shared" si="132"/>
        <v>2023-2024</v>
      </c>
      <c r="D2834" t="s">
        <v>147</v>
      </c>
      <c r="E2834" t="s">
        <v>52</v>
      </c>
      <c r="F2834" t="str">
        <f t="shared" si="133"/>
        <v>Victoria</v>
      </c>
      <c r="G2834" t="s">
        <v>45</v>
      </c>
      <c r="H2834">
        <v>3030</v>
      </c>
      <c r="I2834" t="s">
        <v>11</v>
      </c>
      <c r="J2834" t="s">
        <v>46</v>
      </c>
      <c r="K2834" t="s">
        <v>150</v>
      </c>
      <c r="L2834" t="s">
        <v>18</v>
      </c>
      <c r="M2834" s="5">
        <v>376.09000000000003</v>
      </c>
    </row>
    <row r="2835" spans="1:13" x14ac:dyDescent="0.2">
      <c r="A2835" s="2">
        <v>45507</v>
      </c>
      <c r="B2835" s="3">
        <f t="shared" si="134"/>
        <v>2025</v>
      </c>
      <c r="C2835" t="str">
        <f t="shared" si="132"/>
        <v>2024-2025</v>
      </c>
      <c r="D2835" t="s">
        <v>147</v>
      </c>
      <c r="E2835" t="s">
        <v>40</v>
      </c>
      <c r="F2835" t="str">
        <f t="shared" si="133"/>
        <v>New South Wales</v>
      </c>
      <c r="G2835" t="s">
        <v>10</v>
      </c>
      <c r="H2835">
        <v>2116</v>
      </c>
      <c r="I2835" t="s">
        <v>11</v>
      </c>
      <c r="J2835" t="s">
        <v>27</v>
      </c>
      <c r="K2835" t="s">
        <v>154</v>
      </c>
      <c r="L2835" t="s">
        <v>14</v>
      </c>
      <c r="M2835" s="5">
        <v>376.5</v>
      </c>
    </row>
    <row r="2836" spans="1:13" x14ac:dyDescent="0.2">
      <c r="A2836" s="2">
        <v>45508</v>
      </c>
      <c r="B2836" s="3">
        <f t="shared" si="134"/>
        <v>2025</v>
      </c>
      <c r="C2836" t="str">
        <f t="shared" si="132"/>
        <v>2024-2025</v>
      </c>
      <c r="D2836" t="s">
        <v>147</v>
      </c>
      <c r="E2836" t="s">
        <v>109</v>
      </c>
      <c r="F2836" t="str">
        <f t="shared" si="133"/>
        <v>New South Wales</v>
      </c>
      <c r="G2836" t="s">
        <v>10</v>
      </c>
      <c r="H2836">
        <v>2480</v>
      </c>
      <c r="I2836" t="s">
        <v>11</v>
      </c>
      <c r="J2836" t="s">
        <v>68</v>
      </c>
      <c r="K2836" t="s">
        <v>149</v>
      </c>
      <c r="L2836" t="s">
        <v>15</v>
      </c>
      <c r="M2836" s="5">
        <v>376.57</v>
      </c>
    </row>
    <row r="2837" spans="1:13" x14ac:dyDescent="0.2">
      <c r="A2837" s="2">
        <v>44935</v>
      </c>
      <c r="B2837" s="3">
        <f t="shared" si="134"/>
        <v>2023</v>
      </c>
      <c r="C2837" t="str">
        <f t="shared" si="132"/>
        <v>2022-2023</v>
      </c>
      <c r="D2837" t="s">
        <v>148</v>
      </c>
      <c r="E2837" t="s">
        <v>61</v>
      </c>
      <c r="F2837" t="str">
        <f t="shared" si="133"/>
        <v>New South Wales</v>
      </c>
      <c r="G2837" t="s">
        <v>10</v>
      </c>
      <c r="H2837">
        <v>2539</v>
      </c>
      <c r="I2837" t="s">
        <v>11</v>
      </c>
      <c r="J2837" t="s">
        <v>58</v>
      </c>
      <c r="K2837" t="s">
        <v>150</v>
      </c>
      <c r="L2837" t="s">
        <v>18</v>
      </c>
      <c r="M2837" s="5">
        <v>376.58000000000004</v>
      </c>
    </row>
    <row r="2838" spans="1:13" x14ac:dyDescent="0.2">
      <c r="A2838" s="2">
        <v>45646</v>
      </c>
      <c r="B2838" s="3">
        <f t="shared" si="134"/>
        <v>2025</v>
      </c>
      <c r="C2838" t="str">
        <f t="shared" si="132"/>
        <v>2024-2025</v>
      </c>
      <c r="D2838" t="s">
        <v>147</v>
      </c>
      <c r="E2838" t="s">
        <v>24</v>
      </c>
      <c r="F2838" t="str">
        <f t="shared" si="133"/>
        <v>New South Wales</v>
      </c>
      <c r="G2838" t="s">
        <v>10</v>
      </c>
      <c r="H2838">
        <v>2795</v>
      </c>
      <c r="I2838" t="s">
        <v>11</v>
      </c>
      <c r="J2838" t="s">
        <v>25</v>
      </c>
      <c r="K2838" t="s">
        <v>149</v>
      </c>
      <c r="L2838" t="s">
        <v>15</v>
      </c>
      <c r="M2838" s="5">
        <v>376.85</v>
      </c>
    </row>
    <row r="2839" spans="1:13" x14ac:dyDescent="0.2">
      <c r="A2839" s="2">
        <v>45277</v>
      </c>
      <c r="B2839" s="3">
        <f t="shared" si="134"/>
        <v>2024</v>
      </c>
      <c r="C2839" t="str">
        <f t="shared" si="132"/>
        <v>2023-2024</v>
      </c>
      <c r="D2839" t="s">
        <v>147</v>
      </c>
      <c r="E2839" t="s">
        <v>144</v>
      </c>
      <c r="F2839" t="str">
        <f t="shared" si="133"/>
        <v>Queensland</v>
      </c>
      <c r="G2839" t="s">
        <v>35</v>
      </c>
      <c r="H2839">
        <v>4566</v>
      </c>
      <c r="I2839" t="s">
        <v>11</v>
      </c>
      <c r="J2839" t="s">
        <v>120</v>
      </c>
      <c r="K2839" t="s">
        <v>151</v>
      </c>
      <c r="L2839" t="s">
        <v>21</v>
      </c>
      <c r="M2839" s="5">
        <v>377.12</v>
      </c>
    </row>
    <row r="2840" spans="1:13" x14ac:dyDescent="0.2">
      <c r="A2840" s="2">
        <v>45130</v>
      </c>
      <c r="B2840" s="3">
        <f t="shared" si="134"/>
        <v>2024</v>
      </c>
      <c r="C2840" t="str">
        <f t="shared" si="132"/>
        <v>2023-2024</v>
      </c>
      <c r="D2840" t="s">
        <v>148</v>
      </c>
      <c r="E2840" t="s">
        <v>91</v>
      </c>
      <c r="F2840" t="str">
        <f t="shared" si="133"/>
        <v>Victoria</v>
      </c>
      <c r="G2840" t="s">
        <v>45</v>
      </c>
      <c r="H2840">
        <v>3690</v>
      </c>
      <c r="I2840" t="s">
        <v>11</v>
      </c>
      <c r="J2840" t="s">
        <v>55</v>
      </c>
      <c r="K2840" t="s">
        <v>150</v>
      </c>
      <c r="L2840" t="s">
        <v>18</v>
      </c>
      <c r="M2840" s="5">
        <v>377.44</v>
      </c>
    </row>
    <row r="2841" spans="1:13" x14ac:dyDescent="0.2">
      <c r="A2841" s="2">
        <v>45172</v>
      </c>
      <c r="B2841" s="3">
        <f t="shared" si="134"/>
        <v>2024</v>
      </c>
      <c r="C2841" t="str">
        <f t="shared" si="132"/>
        <v>2023-2024</v>
      </c>
      <c r="D2841" t="s">
        <v>147</v>
      </c>
      <c r="E2841" t="s">
        <v>67</v>
      </c>
      <c r="F2841" t="str">
        <f t="shared" si="133"/>
        <v>New South Wales</v>
      </c>
      <c r="G2841" t="s">
        <v>10</v>
      </c>
      <c r="H2841">
        <v>2478</v>
      </c>
      <c r="I2841" t="s">
        <v>11</v>
      </c>
      <c r="J2841" t="s">
        <v>68</v>
      </c>
      <c r="K2841" t="s">
        <v>155</v>
      </c>
      <c r="L2841" t="s">
        <v>20</v>
      </c>
      <c r="M2841" s="5">
        <v>377.54</v>
      </c>
    </row>
    <row r="2842" spans="1:13" x14ac:dyDescent="0.2">
      <c r="A2842" s="2">
        <v>45193</v>
      </c>
      <c r="B2842" s="3">
        <f t="shared" si="134"/>
        <v>2024</v>
      </c>
      <c r="C2842" t="str">
        <f t="shared" si="132"/>
        <v>2023-2024</v>
      </c>
      <c r="D2842" t="s">
        <v>147</v>
      </c>
      <c r="E2842" t="s">
        <v>66</v>
      </c>
      <c r="F2842" t="str">
        <f t="shared" si="133"/>
        <v>South Australia</v>
      </c>
      <c r="G2842" t="s">
        <v>32</v>
      </c>
      <c r="H2842">
        <v>5169</v>
      </c>
      <c r="I2842" t="s">
        <v>11</v>
      </c>
      <c r="J2842" t="s">
        <v>33</v>
      </c>
      <c r="K2842" t="s">
        <v>151</v>
      </c>
      <c r="L2842" t="s">
        <v>21</v>
      </c>
      <c r="M2842" s="5">
        <v>378.07000000000005</v>
      </c>
    </row>
    <row r="2843" spans="1:13" x14ac:dyDescent="0.2">
      <c r="A2843" s="2">
        <v>45608</v>
      </c>
      <c r="B2843" s="3">
        <f t="shared" si="134"/>
        <v>2025</v>
      </c>
      <c r="C2843" t="str">
        <f t="shared" si="132"/>
        <v>2024-2025</v>
      </c>
      <c r="D2843" t="s">
        <v>147</v>
      </c>
      <c r="E2843" t="s">
        <v>26</v>
      </c>
      <c r="F2843" t="str">
        <f t="shared" si="133"/>
        <v>New South Wales</v>
      </c>
      <c r="G2843" t="s">
        <v>10</v>
      </c>
      <c r="H2843">
        <v>2141</v>
      </c>
      <c r="I2843" t="s">
        <v>11</v>
      </c>
      <c r="J2843" t="s">
        <v>27</v>
      </c>
      <c r="K2843" t="s">
        <v>154</v>
      </c>
      <c r="L2843" t="s">
        <v>14</v>
      </c>
      <c r="M2843" s="5">
        <v>378.7</v>
      </c>
    </row>
    <row r="2844" spans="1:13" x14ac:dyDescent="0.2">
      <c r="A2844" s="2">
        <v>45453</v>
      </c>
      <c r="B2844" s="3">
        <f t="shared" si="134"/>
        <v>2024</v>
      </c>
      <c r="C2844" t="str">
        <f t="shared" si="132"/>
        <v>2023-2024</v>
      </c>
      <c r="D2844" t="s">
        <v>147</v>
      </c>
      <c r="E2844" t="s">
        <v>44</v>
      </c>
      <c r="F2844" t="str">
        <f t="shared" si="133"/>
        <v>Victoria</v>
      </c>
      <c r="G2844" t="s">
        <v>45</v>
      </c>
      <c r="H2844">
        <v>3066</v>
      </c>
      <c r="I2844" t="s">
        <v>11</v>
      </c>
      <c r="J2844" t="s">
        <v>46</v>
      </c>
      <c r="K2844" t="s">
        <v>155</v>
      </c>
      <c r="L2844" t="s">
        <v>20</v>
      </c>
      <c r="M2844" s="5">
        <v>378.71999999999997</v>
      </c>
    </row>
    <row r="2845" spans="1:13" x14ac:dyDescent="0.2">
      <c r="A2845" s="2">
        <v>45583</v>
      </c>
      <c r="B2845" s="3">
        <f t="shared" si="134"/>
        <v>2025</v>
      </c>
      <c r="C2845" t="str">
        <f t="shared" si="132"/>
        <v>2024-2025</v>
      </c>
      <c r="D2845" t="s">
        <v>147</v>
      </c>
      <c r="E2845" t="s">
        <v>65</v>
      </c>
      <c r="F2845" t="str">
        <f t="shared" si="133"/>
        <v>New South Wales</v>
      </c>
      <c r="G2845" t="s">
        <v>10</v>
      </c>
      <c r="H2845">
        <v>2541</v>
      </c>
      <c r="I2845" t="s">
        <v>11</v>
      </c>
      <c r="J2845" t="s">
        <v>58</v>
      </c>
      <c r="K2845" t="s">
        <v>149</v>
      </c>
      <c r="L2845" t="s">
        <v>15</v>
      </c>
      <c r="M2845" s="5">
        <v>379.01</v>
      </c>
    </row>
    <row r="2846" spans="1:13" x14ac:dyDescent="0.2">
      <c r="A2846" s="2">
        <v>45372</v>
      </c>
      <c r="B2846" s="3">
        <f t="shared" si="134"/>
        <v>2024</v>
      </c>
      <c r="C2846" t="str">
        <f t="shared" si="132"/>
        <v>2023-2024</v>
      </c>
      <c r="D2846" t="s">
        <v>148</v>
      </c>
      <c r="E2846" t="s">
        <v>137</v>
      </c>
      <c r="F2846" t="str">
        <f t="shared" si="133"/>
        <v>New South Wales</v>
      </c>
      <c r="G2846" t="s">
        <v>10</v>
      </c>
      <c r="H2846">
        <v>2031</v>
      </c>
      <c r="I2846" t="s">
        <v>11</v>
      </c>
      <c r="J2846" t="s">
        <v>12</v>
      </c>
      <c r="K2846" t="s">
        <v>149</v>
      </c>
      <c r="L2846" t="s">
        <v>15</v>
      </c>
      <c r="M2846" s="5">
        <v>379.43</v>
      </c>
    </row>
    <row r="2847" spans="1:13" x14ac:dyDescent="0.2">
      <c r="A2847" s="2">
        <v>45342</v>
      </c>
      <c r="B2847" s="3">
        <f t="shared" si="134"/>
        <v>2024</v>
      </c>
      <c r="C2847" t="str">
        <f t="shared" si="132"/>
        <v>2023-2024</v>
      </c>
      <c r="D2847" t="s">
        <v>147</v>
      </c>
      <c r="E2847" t="s">
        <v>113</v>
      </c>
      <c r="F2847" t="str">
        <f t="shared" si="133"/>
        <v>Queensland</v>
      </c>
      <c r="G2847" t="s">
        <v>35</v>
      </c>
      <c r="H2847">
        <v>4215</v>
      </c>
      <c r="I2847" t="s">
        <v>11</v>
      </c>
      <c r="J2847" t="s">
        <v>104</v>
      </c>
      <c r="K2847" t="s">
        <v>152</v>
      </c>
      <c r="L2847" t="s">
        <v>13</v>
      </c>
      <c r="M2847" s="5">
        <v>379.5200000000001</v>
      </c>
    </row>
    <row r="2848" spans="1:13" x14ac:dyDescent="0.2">
      <c r="A2848" s="2">
        <v>45241</v>
      </c>
      <c r="B2848" s="3">
        <f t="shared" si="134"/>
        <v>2024</v>
      </c>
      <c r="C2848" t="str">
        <f t="shared" si="132"/>
        <v>2023-2024</v>
      </c>
      <c r="D2848" t="s">
        <v>148</v>
      </c>
      <c r="E2848" t="s">
        <v>111</v>
      </c>
      <c r="F2848" t="str">
        <f t="shared" si="133"/>
        <v>New South Wales</v>
      </c>
      <c r="G2848" t="s">
        <v>10</v>
      </c>
      <c r="H2848">
        <v>2120</v>
      </c>
      <c r="I2848" t="s">
        <v>11</v>
      </c>
      <c r="J2848" t="s">
        <v>27</v>
      </c>
      <c r="K2848" t="s">
        <v>153</v>
      </c>
      <c r="L2848" t="s">
        <v>16</v>
      </c>
      <c r="M2848" s="5">
        <v>379.57000000000005</v>
      </c>
    </row>
    <row r="2849" spans="1:13" x14ac:dyDescent="0.2">
      <c r="A2849" s="2">
        <v>45563</v>
      </c>
      <c r="B2849" s="3">
        <f t="shared" si="134"/>
        <v>2025</v>
      </c>
      <c r="C2849" t="str">
        <f t="shared" si="132"/>
        <v>2024-2025</v>
      </c>
      <c r="D2849" t="s">
        <v>147</v>
      </c>
      <c r="E2849" t="s">
        <v>65</v>
      </c>
      <c r="F2849" t="str">
        <f t="shared" si="133"/>
        <v>New South Wales</v>
      </c>
      <c r="G2849" t="s">
        <v>10</v>
      </c>
      <c r="H2849">
        <v>2541</v>
      </c>
      <c r="I2849" t="s">
        <v>11</v>
      </c>
      <c r="J2849" t="s">
        <v>58</v>
      </c>
      <c r="K2849" t="s">
        <v>152</v>
      </c>
      <c r="L2849" t="s">
        <v>13</v>
      </c>
      <c r="M2849" s="5">
        <v>380.3</v>
      </c>
    </row>
    <row r="2850" spans="1:13" x14ac:dyDescent="0.2">
      <c r="A2850" s="2">
        <v>45467</v>
      </c>
      <c r="B2850" s="3">
        <f t="shared" si="134"/>
        <v>2024</v>
      </c>
      <c r="C2850" t="str">
        <f t="shared" si="132"/>
        <v>2023-2024</v>
      </c>
      <c r="D2850" t="s">
        <v>147</v>
      </c>
      <c r="E2850" t="s">
        <v>145</v>
      </c>
      <c r="F2850" t="str">
        <f t="shared" si="133"/>
        <v>New South Wales</v>
      </c>
      <c r="G2850" t="s">
        <v>10</v>
      </c>
      <c r="H2850">
        <v>2101</v>
      </c>
      <c r="I2850" t="s">
        <v>11</v>
      </c>
      <c r="J2850" t="s">
        <v>27</v>
      </c>
      <c r="K2850" t="s">
        <v>19</v>
      </c>
      <c r="L2850" t="s">
        <v>23</v>
      </c>
      <c r="M2850" s="5">
        <v>380.59000000000003</v>
      </c>
    </row>
    <row r="2851" spans="1:13" x14ac:dyDescent="0.2">
      <c r="A2851" s="2">
        <v>45285</v>
      </c>
      <c r="B2851" s="3">
        <f t="shared" si="134"/>
        <v>2024</v>
      </c>
      <c r="C2851" t="str">
        <f t="shared" si="132"/>
        <v>2023-2024</v>
      </c>
      <c r="D2851" t="s">
        <v>148</v>
      </c>
      <c r="E2851" t="s">
        <v>146</v>
      </c>
      <c r="F2851" t="str">
        <f t="shared" si="133"/>
        <v>Victoria</v>
      </c>
      <c r="G2851" t="s">
        <v>45</v>
      </c>
      <c r="H2851">
        <v>3353</v>
      </c>
      <c r="I2851" t="s">
        <v>11</v>
      </c>
      <c r="J2851" t="s">
        <v>60</v>
      </c>
      <c r="K2851" t="s">
        <v>154</v>
      </c>
      <c r="L2851" t="s">
        <v>14</v>
      </c>
      <c r="M2851" s="5">
        <v>380.96999999999997</v>
      </c>
    </row>
    <row r="2852" spans="1:13" x14ac:dyDescent="0.2">
      <c r="A2852" s="2">
        <v>45061</v>
      </c>
      <c r="B2852" s="3">
        <f t="shared" si="134"/>
        <v>2023</v>
      </c>
      <c r="C2852" t="str">
        <f t="shared" si="132"/>
        <v>2022-2023</v>
      </c>
      <c r="D2852" t="s">
        <v>147</v>
      </c>
      <c r="E2852" t="s">
        <v>132</v>
      </c>
      <c r="F2852" t="str">
        <f t="shared" si="133"/>
        <v>New South Wales</v>
      </c>
      <c r="G2852" t="s">
        <v>10</v>
      </c>
      <c r="H2852">
        <v>2800</v>
      </c>
      <c r="I2852" t="s">
        <v>11</v>
      </c>
      <c r="J2852" t="s">
        <v>25</v>
      </c>
      <c r="K2852" t="s">
        <v>154</v>
      </c>
      <c r="L2852" t="s">
        <v>14</v>
      </c>
      <c r="M2852" s="5">
        <v>381.15</v>
      </c>
    </row>
    <row r="2853" spans="1:13" x14ac:dyDescent="0.2">
      <c r="A2853" s="2">
        <v>44990</v>
      </c>
      <c r="B2853" s="3">
        <f t="shared" si="134"/>
        <v>2023</v>
      </c>
      <c r="C2853" t="str">
        <f t="shared" si="132"/>
        <v>2022-2023</v>
      </c>
      <c r="D2853" t="s">
        <v>147</v>
      </c>
      <c r="E2853" t="s">
        <v>146</v>
      </c>
      <c r="F2853" t="str">
        <f t="shared" si="133"/>
        <v>Victoria</v>
      </c>
      <c r="G2853" t="s">
        <v>45</v>
      </c>
      <c r="H2853">
        <v>3353</v>
      </c>
      <c r="I2853" t="s">
        <v>11</v>
      </c>
      <c r="J2853" t="s">
        <v>60</v>
      </c>
      <c r="K2853" t="s">
        <v>149</v>
      </c>
      <c r="L2853" t="s">
        <v>15</v>
      </c>
      <c r="M2853" s="5">
        <v>381.49</v>
      </c>
    </row>
    <row r="2854" spans="1:13" x14ac:dyDescent="0.2">
      <c r="A2854" s="2">
        <v>45068</v>
      </c>
      <c r="B2854" s="3">
        <f t="shared" si="134"/>
        <v>2023</v>
      </c>
      <c r="C2854" t="str">
        <f t="shared" si="132"/>
        <v>2022-2023</v>
      </c>
      <c r="D2854" t="s">
        <v>147</v>
      </c>
      <c r="E2854" t="s">
        <v>122</v>
      </c>
      <c r="F2854" t="str">
        <f t="shared" si="133"/>
        <v>New South Wales</v>
      </c>
      <c r="G2854" t="s">
        <v>10</v>
      </c>
      <c r="H2854">
        <v>2650</v>
      </c>
      <c r="I2854" t="s">
        <v>11</v>
      </c>
      <c r="J2854" t="s">
        <v>25</v>
      </c>
      <c r="K2854" t="s">
        <v>156</v>
      </c>
      <c r="L2854" t="s">
        <v>17</v>
      </c>
      <c r="M2854" s="5">
        <v>382.07</v>
      </c>
    </row>
    <row r="2855" spans="1:13" x14ac:dyDescent="0.2">
      <c r="A2855" s="2">
        <v>45580</v>
      </c>
      <c r="B2855" s="3">
        <f t="shared" si="134"/>
        <v>2025</v>
      </c>
      <c r="C2855" t="str">
        <f t="shared" si="132"/>
        <v>2024-2025</v>
      </c>
      <c r="D2855" t="s">
        <v>148</v>
      </c>
      <c r="E2855" t="s">
        <v>127</v>
      </c>
      <c r="F2855" t="str">
        <f t="shared" si="133"/>
        <v>New South Wales</v>
      </c>
      <c r="G2855" t="s">
        <v>10</v>
      </c>
      <c r="H2855">
        <v>2131</v>
      </c>
      <c r="I2855" t="s">
        <v>11</v>
      </c>
      <c r="J2855" t="s">
        <v>27</v>
      </c>
      <c r="K2855" t="s">
        <v>155</v>
      </c>
      <c r="L2855" t="s">
        <v>20</v>
      </c>
      <c r="M2855" s="5">
        <v>382.42000000000007</v>
      </c>
    </row>
    <row r="2856" spans="1:13" x14ac:dyDescent="0.2">
      <c r="A2856" s="2">
        <v>45555</v>
      </c>
      <c r="B2856" s="3">
        <f t="shared" si="134"/>
        <v>2025</v>
      </c>
      <c r="C2856" t="str">
        <f t="shared" si="132"/>
        <v>2024-2025</v>
      </c>
      <c r="D2856" t="s">
        <v>147</v>
      </c>
      <c r="E2856" t="s">
        <v>137</v>
      </c>
      <c r="F2856" t="str">
        <f t="shared" si="133"/>
        <v>New South Wales</v>
      </c>
      <c r="G2856" t="s">
        <v>10</v>
      </c>
      <c r="H2856">
        <v>2031</v>
      </c>
      <c r="I2856" t="s">
        <v>11</v>
      </c>
      <c r="J2856" t="s">
        <v>12</v>
      </c>
      <c r="K2856" t="s">
        <v>151</v>
      </c>
      <c r="L2856" t="s">
        <v>21</v>
      </c>
      <c r="M2856" s="5">
        <v>383.53</v>
      </c>
    </row>
    <row r="2857" spans="1:13" x14ac:dyDescent="0.2">
      <c r="A2857" s="2">
        <v>45523</v>
      </c>
      <c r="B2857" s="3">
        <f t="shared" si="134"/>
        <v>2025</v>
      </c>
      <c r="C2857" t="str">
        <f t="shared" si="132"/>
        <v>2024-2025</v>
      </c>
      <c r="D2857" t="s">
        <v>147</v>
      </c>
      <c r="E2857" t="s">
        <v>26</v>
      </c>
      <c r="F2857" t="str">
        <f t="shared" si="133"/>
        <v>New South Wales</v>
      </c>
      <c r="G2857" t="s">
        <v>10</v>
      </c>
      <c r="H2857">
        <v>2141</v>
      </c>
      <c r="I2857" t="s">
        <v>11</v>
      </c>
      <c r="J2857" t="s">
        <v>27</v>
      </c>
      <c r="K2857" t="s">
        <v>149</v>
      </c>
      <c r="L2857" t="s">
        <v>15</v>
      </c>
      <c r="M2857" s="5">
        <v>384.1</v>
      </c>
    </row>
    <row r="2858" spans="1:13" x14ac:dyDescent="0.2">
      <c r="A2858" s="2">
        <v>44999</v>
      </c>
      <c r="B2858" s="3">
        <f t="shared" si="134"/>
        <v>2023</v>
      </c>
      <c r="C2858" t="str">
        <f t="shared" si="132"/>
        <v>2022-2023</v>
      </c>
      <c r="D2858" t="s">
        <v>147</v>
      </c>
      <c r="E2858" t="s">
        <v>121</v>
      </c>
      <c r="F2858" t="str">
        <f t="shared" si="133"/>
        <v>Queensland</v>
      </c>
      <c r="G2858" t="s">
        <v>35</v>
      </c>
      <c r="H2858">
        <v>4700</v>
      </c>
      <c r="I2858" t="s">
        <v>11</v>
      </c>
      <c r="J2858" t="s">
        <v>51</v>
      </c>
      <c r="K2858" t="s">
        <v>154</v>
      </c>
      <c r="L2858" t="s">
        <v>14</v>
      </c>
      <c r="M2858" s="5">
        <v>385.87</v>
      </c>
    </row>
    <row r="2859" spans="1:13" x14ac:dyDescent="0.2">
      <c r="A2859" s="2">
        <v>45364</v>
      </c>
      <c r="B2859" s="3">
        <f t="shared" si="134"/>
        <v>2024</v>
      </c>
      <c r="C2859" t="str">
        <f t="shared" si="132"/>
        <v>2023-2024</v>
      </c>
      <c r="D2859" t="s">
        <v>147</v>
      </c>
      <c r="E2859" t="s">
        <v>67</v>
      </c>
      <c r="F2859" t="str">
        <f t="shared" si="133"/>
        <v>New South Wales</v>
      </c>
      <c r="G2859" t="s">
        <v>10</v>
      </c>
      <c r="H2859">
        <v>2478</v>
      </c>
      <c r="I2859" t="s">
        <v>11</v>
      </c>
      <c r="J2859" t="s">
        <v>68</v>
      </c>
      <c r="K2859" t="s">
        <v>156</v>
      </c>
      <c r="L2859" t="s">
        <v>17</v>
      </c>
      <c r="M2859" s="5">
        <v>386.15</v>
      </c>
    </row>
    <row r="2860" spans="1:13" x14ac:dyDescent="0.2">
      <c r="A2860" s="2">
        <v>45254</v>
      </c>
      <c r="B2860" s="3">
        <f t="shared" si="134"/>
        <v>2024</v>
      </c>
      <c r="C2860" t="str">
        <f t="shared" si="132"/>
        <v>2023-2024</v>
      </c>
      <c r="D2860" t="s">
        <v>148</v>
      </c>
      <c r="E2860" t="s">
        <v>105</v>
      </c>
      <c r="F2860" t="str">
        <f t="shared" si="133"/>
        <v>Victoria</v>
      </c>
      <c r="G2860" t="s">
        <v>45</v>
      </c>
      <c r="H2860">
        <v>3500</v>
      </c>
      <c r="I2860" t="s">
        <v>11</v>
      </c>
      <c r="J2860" t="s">
        <v>60</v>
      </c>
      <c r="K2860" t="s">
        <v>154</v>
      </c>
      <c r="L2860" t="s">
        <v>14</v>
      </c>
      <c r="M2860" s="5">
        <v>386.16999999999996</v>
      </c>
    </row>
    <row r="2861" spans="1:13" x14ac:dyDescent="0.2">
      <c r="A2861" s="2">
        <v>45045</v>
      </c>
      <c r="B2861" s="3">
        <f t="shared" si="134"/>
        <v>2023</v>
      </c>
      <c r="C2861" t="str">
        <f t="shared" si="132"/>
        <v>2022-2023</v>
      </c>
      <c r="D2861" t="s">
        <v>148</v>
      </c>
      <c r="E2861" t="s">
        <v>129</v>
      </c>
      <c r="F2861" t="str">
        <f t="shared" si="133"/>
        <v>Tasmania</v>
      </c>
      <c r="G2861" t="s">
        <v>70</v>
      </c>
      <c r="H2861">
        <v>7010</v>
      </c>
      <c r="I2861" t="s">
        <v>11</v>
      </c>
      <c r="J2861" t="s">
        <v>71</v>
      </c>
      <c r="K2861" t="s">
        <v>150</v>
      </c>
      <c r="L2861" t="s">
        <v>18</v>
      </c>
      <c r="M2861" s="5">
        <v>386.58000000000004</v>
      </c>
    </row>
    <row r="2862" spans="1:13" x14ac:dyDescent="0.2">
      <c r="A2862" s="2">
        <v>45244</v>
      </c>
      <c r="B2862" s="3">
        <f t="shared" si="134"/>
        <v>2024</v>
      </c>
      <c r="C2862" t="str">
        <f t="shared" si="132"/>
        <v>2023-2024</v>
      </c>
      <c r="D2862" t="s">
        <v>147</v>
      </c>
      <c r="E2862" t="s">
        <v>24</v>
      </c>
      <c r="F2862" t="str">
        <f t="shared" si="133"/>
        <v>New South Wales</v>
      </c>
      <c r="G2862" t="s">
        <v>10</v>
      </c>
      <c r="H2862">
        <v>2795</v>
      </c>
      <c r="I2862" t="s">
        <v>11</v>
      </c>
      <c r="J2862" t="s">
        <v>25</v>
      </c>
      <c r="K2862" t="s">
        <v>149</v>
      </c>
      <c r="L2862" t="s">
        <v>15</v>
      </c>
      <c r="M2862" s="5">
        <v>386.64</v>
      </c>
    </row>
    <row r="2863" spans="1:13" x14ac:dyDescent="0.2">
      <c r="A2863" s="2">
        <v>45150</v>
      </c>
      <c r="B2863" s="3">
        <f t="shared" si="134"/>
        <v>2024</v>
      </c>
      <c r="C2863" t="str">
        <f t="shared" si="132"/>
        <v>2023-2024</v>
      </c>
      <c r="D2863" t="s">
        <v>147</v>
      </c>
      <c r="E2863" t="s">
        <v>123</v>
      </c>
      <c r="F2863" t="str">
        <f t="shared" si="133"/>
        <v>Western Australia</v>
      </c>
      <c r="G2863" t="s">
        <v>48</v>
      </c>
      <c r="H2863">
        <v>6109</v>
      </c>
      <c r="I2863" t="s">
        <v>11</v>
      </c>
      <c r="J2863" t="s">
        <v>94</v>
      </c>
      <c r="K2863" t="s">
        <v>154</v>
      </c>
      <c r="L2863" t="s">
        <v>14</v>
      </c>
      <c r="M2863" s="5">
        <v>386.95</v>
      </c>
    </row>
    <row r="2864" spans="1:13" x14ac:dyDescent="0.2">
      <c r="A2864" s="2">
        <v>45477</v>
      </c>
      <c r="B2864" s="3">
        <f t="shared" si="134"/>
        <v>2025</v>
      </c>
      <c r="C2864" t="str">
        <f t="shared" si="132"/>
        <v>2024-2025</v>
      </c>
      <c r="D2864" t="s">
        <v>147</v>
      </c>
      <c r="E2864" t="s">
        <v>96</v>
      </c>
      <c r="F2864" t="str">
        <f t="shared" si="133"/>
        <v>Western Australia</v>
      </c>
      <c r="G2864" t="s">
        <v>48</v>
      </c>
      <c r="H2864">
        <v>6330</v>
      </c>
      <c r="I2864" t="s">
        <v>11</v>
      </c>
      <c r="J2864" t="s">
        <v>94</v>
      </c>
      <c r="K2864" t="s">
        <v>150</v>
      </c>
      <c r="L2864" t="s">
        <v>18</v>
      </c>
      <c r="M2864" s="5">
        <v>387.33</v>
      </c>
    </row>
    <row r="2865" spans="1:13" x14ac:dyDescent="0.2">
      <c r="A2865" s="2">
        <v>45653</v>
      </c>
      <c r="B2865" s="3">
        <f t="shared" si="134"/>
        <v>2025</v>
      </c>
      <c r="C2865" t="str">
        <f t="shared" si="132"/>
        <v>2024-2025</v>
      </c>
      <c r="D2865" t="s">
        <v>147</v>
      </c>
      <c r="E2865" t="s">
        <v>125</v>
      </c>
      <c r="F2865" t="str">
        <f t="shared" si="133"/>
        <v>Victoria</v>
      </c>
      <c r="G2865" t="s">
        <v>45</v>
      </c>
      <c r="H2865">
        <v>3400</v>
      </c>
      <c r="I2865" t="s">
        <v>11</v>
      </c>
      <c r="J2865" t="s">
        <v>60</v>
      </c>
      <c r="K2865" t="s">
        <v>150</v>
      </c>
      <c r="L2865" t="s">
        <v>18</v>
      </c>
      <c r="M2865" s="5">
        <v>387.6</v>
      </c>
    </row>
    <row r="2866" spans="1:13" x14ac:dyDescent="0.2">
      <c r="A2866" s="2">
        <v>45466</v>
      </c>
      <c r="B2866" s="3">
        <f t="shared" si="134"/>
        <v>2024</v>
      </c>
      <c r="C2866" t="str">
        <f t="shared" si="132"/>
        <v>2023-2024</v>
      </c>
      <c r="D2866" t="s">
        <v>147</v>
      </c>
      <c r="E2866" t="s">
        <v>75</v>
      </c>
      <c r="F2866" t="str">
        <f t="shared" si="133"/>
        <v>Victoria</v>
      </c>
      <c r="G2866" t="s">
        <v>45</v>
      </c>
      <c r="H2866">
        <v>3630</v>
      </c>
      <c r="I2866" t="s">
        <v>11</v>
      </c>
      <c r="J2866" t="s">
        <v>55</v>
      </c>
      <c r="K2866" t="s">
        <v>151</v>
      </c>
      <c r="L2866" t="s">
        <v>21</v>
      </c>
      <c r="M2866" s="5">
        <v>388.59</v>
      </c>
    </row>
    <row r="2867" spans="1:13" x14ac:dyDescent="0.2">
      <c r="A2867" s="2">
        <v>45061</v>
      </c>
      <c r="B2867" s="3">
        <f t="shared" si="134"/>
        <v>2023</v>
      </c>
      <c r="C2867" t="str">
        <f t="shared" si="132"/>
        <v>2022-2023</v>
      </c>
      <c r="D2867" t="s">
        <v>148</v>
      </c>
      <c r="E2867" t="s">
        <v>127</v>
      </c>
      <c r="F2867" t="str">
        <f t="shared" si="133"/>
        <v>New South Wales</v>
      </c>
      <c r="G2867" t="s">
        <v>10</v>
      </c>
      <c r="H2867">
        <v>2131</v>
      </c>
      <c r="I2867" t="s">
        <v>11</v>
      </c>
      <c r="J2867" t="s">
        <v>27</v>
      </c>
      <c r="K2867" t="s">
        <v>154</v>
      </c>
      <c r="L2867" t="s">
        <v>14</v>
      </c>
      <c r="M2867" s="5">
        <v>389.97</v>
      </c>
    </row>
    <row r="2868" spans="1:13" x14ac:dyDescent="0.2">
      <c r="A2868" s="2">
        <v>45631</v>
      </c>
      <c r="B2868" s="3">
        <f t="shared" si="134"/>
        <v>2025</v>
      </c>
      <c r="C2868" t="str">
        <f t="shared" si="132"/>
        <v>2024-2025</v>
      </c>
      <c r="D2868" t="s">
        <v>147</v>
      </c>
      <c r="E2868" t="s">
        <v>44</v>
      </c>
      <c r="F2868" t="str">
        <f t="shared" si="133"/>
        <v>Victoria</v>
      </c>
      <c r="G2868" t="s">
        <v>45</v>
      </c>
      <c r="H2868">
        <v>3066</v>
      </c>
      <c r="I2868" t="s">
        <v>11</v>
      </c>
      <c r="J2868" t="s">
        <v>46</v>
      </c>
      <c r="K2868" t="s">
        <v>154</v>
      </c>
      <c r="L2868" t="s">
        <v>14</v>
      </c>
      <c r="M2868" s="5">
        <v>390.13000000000005</v>
      </c>
    </row>
    <row r="2869" spans="1:13" x14ac:dyDescent="0.2">
      <c r="A2869" s="2">
        <v>45068</v>
      </c>
      <c r="B2869" s="3">
        <f t="shared" si="134"/>
        <v>2023</v>
      </c>
      <c r="C2869" t="str">
        <f t="shared" si="132"/>
        <v>2022-2023</v>
      </c>
      <c r="D2869" t="s">
        <v>147</v>
      </c>
      <c r="E2869" t="s">
        <v>50</v>
      </c>
      <c r="F2869" t="str">
        <f t="shared" si="133"/>
        <v>Queensland</v>
      </c>
      <c r="G2869" t="s">
        <v>35</v>
      </c>
      <c r="H2869">
        <v>4703</v>
      </c>
      <c r="I2869" t="s">
        <v>11</v>
      </c>
      <c r="J2869" t="s">
        <v>51</v>
      </c>
      <c r="K2869" t="s">
        <v>151</v>
      </c>
      <c r="L2869" t="s">
        <v>21</v>
      </c>
      <c r="M2869" s="5">
        <v>390.86</v>
      </c>
    </row>
    <row r="2870" spans="1:13" x14ac:dyDescent="0.2">
      <c r="A2870" s="2">
        <v>45511</v>
      </c>
      <c r="B2870" s="3">
        <f t="shared" si="134"/>
        <v>2025</v>
      </c>
      <c r="C2870" t="str">
        <f t="shared" si="132"/>
        <v>2024-2025</v>
      </c>
      <c r="D2870" t="s">
        <v>148</v>
      </c>
      <c r="E2870" t="s">
        <v>82</v>
      </c>
      <c r="F2870" t="str">
        <f t="shared" si="133"/>
        <v>Queensland</v>
      </c>
      <c r="G2870" t="s">
        <v>35</v>
      </c>
      <c r="H2870">
        <v>4012</v>
      </c>
      <c r="I2870" t="s">
        <v>11</v>
      </c>
      <c r="J2870" t="s">
        <v>43</v>
      </c>
      <c r="K2870" t="s">
        <v>150</v>
      </c>
      <c r="L2870" t="s">
        <v>18</v>
      </c>
      <c r="M2870" s="5">
        <v>391.47</v>
      </c>
    </row>
    <row r="2871" spans="1:13" x14ac:dyDescent="0.2">
      <c r="A2871" s="2">
        <v>45623</v>
      </c>
      <c r="B2871" s="3">
        <f t="shared" si="134"/>
        <v>2025</v>
      </c>
      <c r="C2871" t="str">
        <f t="shared" si="132"/>
        <v>2024-2025</v>
      </c>
      <c r="D2871" t="s">
        <v>147</v>
      </c>
      <c r="E2871" t="s">
        <v>139</v>
      </c>
      <c r="F2871" t="str">
        <f t="shared" si="133"/>
        <v>New South Wales</v>
      </c>
      <c r="G2871" t="s">
        <v>10</v>
      </c>
      <c r="H2871">
        <v>2020</v>
      </c>
      <c r="I2871" t="s">
        <v>11</v>
      </c>
      <c r="J2871" t="s">
        <v>12</v>
      </c>
      <c r="K2871" t="s">
        <v>19</v>
      </c>
      <c r="L2871" t="s">
        <v>23</v>
      </c>
      <c r="M2871" s="5">
        <v>391.5</v>
      </c>
    </row>
    <row r="2872" spans="1:13" x14ac:dyDescent="0.2">
      <c r="A2872" s="2">
        <v>44945</v>
      </c>
      <c r="B2872" s="3">
        <f t="shared" si="134"/>
        <v>2023</v>
      </c>
      <c r="C2872" t="str">
        <f t="shared" si="132"/>
        <v>2022-2023</v>
      </c>
      <c r="D2872" t="s">
        <v>147</v>
      </c>
      <c r="E2872" t="s">
        <v>139</v>
      </c>
      <c r="F2872" t="str">
        <f t="shared" si="133"/>
        <v>New South Wales</v>
      </c>
      <c r="G2872" t="s">
        <v>10</v>
      </c>
      <c r="H2872">
        <v>2020</v>
      </c>
      <c r="I2872" t="s">
        <v>11</v>
      </c>
      <c r="J2872" t="s">
        <v>12</v>
      </c>
      <c r="K2872" t="s">
        <v>152</v>
      </c>
      <c r="L2872" t="s">
        <v>13</v>
      </c>
      <c r="M2872" s="5">
        <v>393.64</v>
      </c>
    </row>
    <row r="2873" spans="1:13" x14ac:dyDescent="0.2">
      <c r="A2873" s="2">
        <v>45160</v>
      </c>
      <c r="B2873" s="3">
        <f t="shared" si="134"/>
        <v>2024</v>
      </c>
      <c r="C2873" t="str">
        <f t="shared" si="132"/>
        <v>2023-2024</v>
      </c>
      <c r="D2873" t="s">
        <v>148</v>
      </c>
      <c r="E2873" t="s">
        <v>76</v>
      </c>
      <c r="F2873" t="str">
        <f t="shared" si="133"/>
        <v>Western Australia</v>
      </c>
      <c r="G2873" t="s">
        <v>48</v>
      </c>
      <c r="H2873">
        <v>6450</v>
      </c>
      <c r="I2873" t="s">
        <v>11</v>
      </c>
      <c r="J2873" t="s">
        <v>77</v>
      </c>
      <c r="K2873" t="s">
        <v>153</v>
      </c>
      <c r="L2873" t="s">
        <v>16</v>
      </c>
      <c r="M2873" s="5">
        <v>393.67999999999995</v>
      </c>
    </row>
    <row r="2874" spans="1:13" x14ac:dyDescent="0.2">
      <c r="A2874" s="2">
        <v>45547</v>
      </c>
      <c r="B2874" s="3">
        <f t="shared" si="134"/>
        <v>2025</v>
      </c>
      <c r="C2874" t="str">
        <f t="shared" si="132"/>
        <v>2024-2025</v>
      </c>
      <c r="D2874" t="s">
        <v>147</v>
      </c>
      <c r="E2874" t="s">
        <v>123</v>
      </c>
      <c r="F2874" t="str">
        <f t="shared" si="133"/>
        <v>Western Australia</v>
      </c>
      <c r="G2874" t="s">
        <v>48</v>
      </c>
      <c r="H2874">
        <v>6109</v>
      </c>
      <c r="I2874" t="s">
        <v>11</v>
      </c>
      <c r="J2874" t="s">
        <v>94</v>
      </c>
      <c r="K2874" t="s">
        <v>150</v>
      </c>
      <c r="L2874" t="s">
        <v>18</v>
      </c>
      <c r="M2874" s="5">
        <v>393.69</v>
      </c>
    </row>
    <row r="2875" spans="1:13" x14ac:dyDescent="0.2">
      <c r="A2875" s="2">
        <v>45554</v>
      </c>
      <c r="B2875" s="3">
        <f t="shared" si="134"/>
        <v>2025</v>
      </c>
      <c r="C2875" t="str">
        <f t="shared" si="132"/>
        <v>2024-2025</v>
      </c>
      <c r="D2875" t="s">
        <v>147</v>
      </c>
      <c r="E2875" t="s">
        <v>66</v>
      </c>
      <c r="F2875" t="str">
        <f t="shared" si="133"/>
        <v>South Australia</v>
      </c>
      <c r="G2875" t="s">
        <v>32</v>
      </c>
      <c r="H2875">
        <v>5169</v>
      </c>
      <c r="I2875" t="s">
        <v>11</v>
      </c>
      <c r="J2875" t="s">
        <v>33</v>
      </c>
      <c r="K2875" t="s">
        <v>154</v>
      </c>
      <c r="L2875" t="s">
        <v>14</v>
      </c>
      <c r="M2875" s="5">
        <v>394.43</v>
      </c>
    </row>
    <row r="2876" spans="1:13" x14ac:dyDescent="0.2">
      <c r="A2876" s="2">
        <v>45340</v>
      </c>
      <c r="B2876" s="3">
        <f t="shared" si="134"/>
        <v>2024</v>
      </c>
      <c r="C2876" t="str">
        <f t="shared" si="132"/>
        <v>2023-2024</v>
      </c>
      <c r="D2876" t="s">
        <v>148</v>
      </c>
      <c r="E2876" t="s">
        <v>129</v>
      </c>
      <c r="F2876" t="str">
        <f t="shared" si="133"/>
        <v>Tasmania</v>
      </c>
      <c r="G2876" t="s">
        <v>70</v>
      </c>
      <c r="H2876">
        <v>7010</v>
      </c>
      <c r="I2876" t="s">
        <v>11</v>
      </c>
      <c r="J2876" t="s">
        <v>71</v>
      </c>
      <c r="K2876" t="s">
        <v>151</v>
      </c>
      <c r="L2876" t="s">
        <v>21</v>
      </c>
      <c r="M2876" s="5">
        <v>394.56</v>
      </c>
    </row>
    <row r="2877" spans="1:13" x14ac:dyDescent="0.2">
      <c r="A2877" s="2">
        <v>45624</v>
      </c>
      <c r="B2877" s="3">
        <f t="shared" si="134"/>
        <v>2025</v>
      </c>
      <c r="C2877" t="str">
        <f t="shared" si="132"/>
        <v>2024-2025</v>
      </c>
      <c r="D2877" t="s">
        <v>147</v>
      </c>
      <c r="E2877" t="s">
        <v>69</v>
      </c>
      <c r="F2877" t="str">
        <f t="shared" si="133"/>
        <v>Tasmania</v>
      </c>
      <c r="G2877" t="s">
        <v>70</v>
      </c>
      <c r="H2877">
        <v>7018</v>
      </c>
      <c r="I2877" t="s">
        <v>11</v>
      </c>
      <c r="J2877" t="s">
        <v>71</v>
      </c>
      <c r="K2877" t="s">
        <v>150</v>
      </c>
      <c r="L2877" t="s">
        <v>18</v>
      </c>
      <c r="M2877" s="5">
        <v>395.26</v>
      </c>
    </row>
    <row r="2878" spans="1:13" x14ac:dyDescent="0.2">
      <c r="A2878" s="2">
        <v>45613</v>
      </c>
      <c r="B2878" s="3">
        <f t="shared" si="134"/>
        <v>2025</v>
      </c>
      <c r="C2878" t="str">
        <f t="shared" si="132"/>
        <v>2024-2025</v>
      </c>
      <c r="D2878" t="s">
        <v>148</v>
      </c>
      <c r="E2878" t="s">
        <v>105</v>
      </c>
      <c r="F2878" t="str">
        <f t="shared" si="133"/>
        <v>Victoria</v>
      </c>
      <c r="G2878" t="s">
        <v>45</v>
      </c>
      <c r="H2878">
        <v>3500</v>
      </c>
      <c r="I2878" t="s">
        <v>11</v>
      </c>
      <c r="J2878" t="s">
        <v>60</v>
      </c>
      <c r="K2878" t="s">
        <v>153</v>
      </c>
      <c r="L2878" t="s">
        <v>16</v>
      </c>
      <c r="M2878" s="5">
        <v>395.43999999999994</v>
      </c>
    </row>
    <row r="2879" spans="1:13" x14ac:dyDescent="0.2">
      <c r="A2879" s="2">
        <v>45480</v>
      </c>
      <c r="B2879" s="3">
        <f t="shared" si="134"/>
        <v>2025</v>
      </c>
      <c r="C2879" t="str">
        <f t="shared" si="132"/>
        <v>2024-2025</v>
      </c>
      <c r="D2879" t="s">
        <v>148</v>
      </c>
      <c r="E2879" t="s">
        <v>87</v>
      </c>
      <c r="F2879" t="str">
        <f t="shared" si="133"/>
        <v>New South Wales</v>
      </c>
      <c r="G2879" t="s">
        <v>10</v>
      </c>
      <c r="H2879">
        <v>2790</v>
      </c>
      <c r="I2879" t="s">
        <v>11</v>
      </c>
      <c r="J2879" t="s">
        <v>25</v>
      </c>
      <c r="K2879" t="s">
        <v>150</v>
      </c>
      <c r="L2879" t="s">
        <v>18</v>
      </c>
      <c r="M2879" s="5">
        <v>395.53</v>
      </c>
    </row>
    <row r="2880" spans="1:13" x14ac:dyDescent="0.2">
      <c r="A2880" s="2">
        <v>45082</v>
      </c>
      <c r="B2880" s="3">
        <f t="shared" si="134"/>
        <v>2023</v>
      </c>
      <c r="C2880" t="str">
        <f t="shared" si="132"/>
        <v>2022-2023</v>
      </c>
      <c r="D2880" t="s">
        <v>147</v>
      </c>
      <c r="E2880" t="s">
        <v>90</v>
      </c>
      <c r="F2880" t="str">
        <f t="shared" si="133"/>
        <v>Victoria</v>
      </c>
      <c r="G2880" t="s">
        <v>45</v>
      </c>
      <c r="H2880">
        <v>3179</v>
      </c>
      <c r="I2880" t="s">
        <v>11</v>
      </c>
      <c r="J2880" t="s">
        <v>63</v>
      </c>
      <c r="K2880" t="s">
        <v>154</v>
      </c>
      <c r="L2880" t="s">
        <v>14</v>
      </c>
      <c r="M2880" s="5">
        <v>395.63000000000005</v>
      </c>
    </row>
    <row r="2881" spans="1:13" x14ac:dyDescent="0.2">
      <c r="A2881" s="2">
        <v>45607</v>
      </c>
      <c r="B2881" s="3">
        <f t="shared" si="134"/>
        <v>2025</v>
      </c>
      <c r="C2881" t="str">
        <f t="shared" si="132"/>
        <v>2024-2025</v>
      </c>
      <c r="D2881" t="s">
        <v>147</v>
      </c>
      <c r="E2881" t="s">
        <v>119</v>
      </c>
      <c r="F2881" t="str">
        <f t="shared" si="133"/>
        <v>Queensland</v>
      </c>
      <c r="G2881" t="s">
        <v>35</v>
      </c>
      <c r="H2881">
        <v>4570</v>
      </c>
      <c r="I2881" t="s">
        <v>11</v>
      </c>
      <c r="J2881" t="s">
        <v>120</v>
      </c>
      <c r="K2881" t="s">
        <v>151</v>
      </c>
      <c r="L2881" t="s">
        <v>21</v>
      </c>
      <c r="M2881" s="5">
        <v>395.74</v>
      </c>
    </row>
    <row r="2882" spans="1:13" x14ac:dyDescent="0.2">
      <c r="A2882" s="2">
        <v>45385</v>
      </c>
      <c r="B2882" s="3">
        <f t="shared" si="134"/>
        <v>2024</v>
      </c>
      <c r="C2882" t="str">
        <f t="shared" ref="C2882:C2945" si="135">IF(MONTH(A2882) &gt;= 7, YEAR(A2882) &amp; "-" &amp; YEAR(A2882) + 1, YEAR(A2882) - 1 &amp; "-" &amp; YEAR(A2882))</f>
        <v>2023-2024</v>
      </c>
      <c r="D2882" t="s">
        <v>147</v>
      </c>
      <c r="E2882" t="s">
        <v>119</v>
      </c>
      <c r="F2882" t="str">
        <f t="shared" ref="F2882:F2945" si="136">IF(G2882="WA","Western Australia",
IF(G2882="NSW","New South Wales",
IF(G2882="QLD","Queensland",
IF(G2882="VIC","Victoria",
IF(G2882="TAS","Tasmania",
IF(G2882="SA","South Australia",
IF(G2882="NT","Northern Territory",
IF(G2882="ACT","Australian Capital Territory",G2882))))))))</f>
        <v>Queensland</v>
      </c>
      <c r="G2882" t="s">
        <v>35</v>
      </c>
      <c r="H2882">
        <v>4570</v>
      </c>
      <c r="I2882" t="s">
        <v>11</v>
      </c>
      <c r="J2882" t="s">
        <v>120</v>
      </c>
      <c r="K2882" t="s">
        <v>155</v>
      </c>
      <c r="L2882" t="s">
        <v>20</v>
      </c>
      <c r="M2882" s="5">
        <v>395.97</v>
      </c>
    </row>
    <row r="2883" spans="1:13" x14ac:dyDescent="0.2">
      <c r="A2883" s="2">
        <v>44961</v>
      </c>
      <c r="B2883" s="3">
        <f t="shared" ref="B2883:B2946" si="137">IF(MONTH(A2883)&gt;=7,YEAR(A2883)+1,YEAR(A2883))</f>
        <v>2023</v>
      </c>
      <c r="C2883" t="str">
        <f t="shared" si="135"/>
        <v>2022-2023</v>
      </c>
      <c r="D2883" t="s">
        <v>147</v>
      </c>
      <c r="E2883" t="s">
        <v>97</v>
      </c>
      <c r="F2883" t="str">
        <f t="shared" si="136"/>
        <v>Tasmania</v>
      </c>
      <c r="G2883" t="s">
        <v>70</v>
      </c>
      <c r="H2883">
        <v>7250</v>
      </c>
      <c r="I2883" t="s">
        <v>11</v>
      </c>
      <c r="J2883" t="s">
        <v>71</v>
      </c>
      <c r="K2883" t="s">
        <v>152</v>
      </c>
      <c r="L2883" t="s">
        <v>13</v>
      </c>
      <c r="M2883" s="5">
        <v>396.54000000000008</v>
      </c>
    </row>
    <row r="2884" spans="1:13" x14ac:dyDescent="0.2">
      <c r="A2884" s="2">
        <v>45471</v>
      </c>
      <c r="B2884" s="3">
        <f t="shared" si="137"/>
        <v>2024</v>
      </c>
      <c r="C2884" t="str">
        <f t="shared" si="135"/>
        <v>2023-2024</v>
      </c>
      <c r="D2884" t="s">
        <v>147</v>
      </c>
      <c r="E2884" t="s">
        <v>123</v>
      </c>
      <c r="F2884" t="str">
        <f t="shared" si="136"/>
        <v>Western Australia</v>
      </c>
      <c r="G2884" t="s">
        <v>48</v>
      </c>
      <c r="H2884">
        <v>6109</v>
      </c>
      <c r="I2884" t="s">
        <v>11</v>
      </c>
      <c r="J2884" t="s">
        <v>94</v>
      </c>
      <c r="K2884" t="s">
        <v>155</v>
      </c>
      <c r="L2884" t="s">
        <v>20</v>
      </c>
      <c r="M2884" s="5">
        <v>397.83</v>
      </c>
    </row>
    <row r="2885" spans="1:13" x14ac:dyDescent="0.2">
      <c r="A2885" s="2">
        <v>45363</v>
      </c>
      <c r="B2885" s="3">
        <f t="shared" si="137"/>
        <v>2024</v>
      </c>
      <c r="C2885" t="str">
        <f t="shared" si="135"/>
        <v>2023-2024</v>
      </c>
      <c r="D2885" t="s">
        <v>147</v>
      </c>
      <c r="E2885" t="s">
        <v>65</v>
      </c>
      <c r="F2885" t="str">
        <f t="shared" si="136"/>
        <v>New South Wales</v>
      </c>
      <c r="G2885" t="s">
        <v>10</v>
      </c>
      <c r="H2885">
        <v>2541</v>
      </c>
      <c r="I2885" t="s">
        <v>11</v>
      </c>
      <c r="J2885" t="s">
        <v>58</v>
      </c>
      <c r="K2885" t="s">
        <v>155</v>
      </c>
      <c r="L2885" t="s">
        <v>20</v>
      </c>
      <c r="M2885" s="5">
        <v>398.48</v>
      </c>
    </row>
    <row r="2886" spans="1:13" x14ac:dyDescent="0.2">
      <c r="A2886" s="2">
        <v>45261</v>
      </c>
      <c r="B2886" s="3">
        <f t="shared" si="137"/>
        <v>2024</v>
      </c>
      <c r="C2886" t="str">
        <f t="shared" si="135"/>
        <v>2023-2024</v>
      </c>
      <c r="D2886" t="s">
        <v>147</v>
      </c>
      <c r="E2886" t="s">
        <v>78</v>
      </c>
      <c r="F2886" t="str">
        <f t="shared" si="136"/>
        <v>New South Wales</v>
      </c>
      <c r="G2886" t="s">
        <v>10</v>
      </c>
      <c r="H2886">
        <v>2350</v>
      </c>
      <c r="I2886" t="s">
        <v>11</v>
      </c>
      <c r="J2886" t="s">
        <v>68</v>
      </c>
      <c r="K2886" t="s">
        <v>156</v>
      </c>
      <c r="L2886" t="s">
        <v>17</v>
      </c>
      <c r="M2886" s="5">
        <v>398.57000000000005</v>
      </c>
    </row>
    <row r="2887" spans="1:13" x14ac:dyDescent="0.2">
      <c r="A2887" s="2">
        <v>45161</v>
      </c>
      <c r="B2887" s="3">
        <f t="shared" si="137"/>
        <v>2024</v>
      </c>
      <c r="C2887" t="str">
        <f t="shared" si="135"/>
        <v>2023-2024</v>
      </c>
      <c r="D2887" t="s">
        <v>147</v>
      </c>
      <c r="E2887" t="s">
        <v>124</v>
      </c>
      <c r="F2887" t="str">
        <f t="shared" si="136"/>
        <v>New South Wales</v>
      </c>
      <c r="G2887" t="s">
        <v>10</v>
      </c>
      <c r="H2887">
        <v>2015</v>
      </c>
      <c r="I2887" t="s">
        <v>11</v>
      </c>
      <c r="J2887" t="s">
        <v>12</v>
      </c>
      <c r="K2887" t="s">
        <v>156</v>
      </c>
      <c r="L2887" t="s">
        <v>17</v>
      </c>
      <c r="M2887" s="5">
        <v>398.90999999999997</v>
      </c>
    </row>
    <row r="2888" spans="1:13" x14ac:dyDescent="0.2">
      <c r="A2888" s="2">
        <v>45633</v>
      </c>
      <c r="B2888" s="3">
        <f t="shared" si="137"/>
        <v>2025</v>
      </c>
      <c r="C2888" t="str">
        <f t="shared" si="135"/>
        <v>2024-2025</v>
      </c>
      <c r="D2888" t="s">
        <v>148</v>
      </c>
      <c r="E2888" t="s">
        <v>91</v>
      </c>
      <c r="F2888" t="str">
        <f t="shared" si="136"/>
        <v>Victoria</v>
      </c>
      <c r="G2888" t="s">
        <v>45</v>
      </c>
      <c r="H2888">
        <v>3690</v>
      </c>
      <c r="I2888" t="s">
        <v>11</v>
      </c>
      <c r="J2888" t="s">
        <v>55</v>
      </c>
      <c r="K2888" t="s">
        <v>154</v>
      </c>
      <c r="L2888" t="s">
        <v>14</v>
      </c>
      <c r="M2888" s="5">
        <v>399.65999999999997</v>
      </c>
    </row>
    <row r="2889" spans="1:13" x14ac:dyDescent="0.2">
      <c r="A2889" s="2">
        <v>45487</v>
      </c>
      <c r="B2889" s="3">
        <f t="shared" si="137"/>
        <v>2025</v>
      </c>
      <c r="C2889" t="str">
        <f t="shared" si="135"/>
        <v>2024-2025</v>
      </c>
      <c r="D2889" t="s">
        <v>147</v>
      </c>
      <c r="E2889" t="s">
        <v>128</v>
      </c>
      <c r="F2889" t="str">
        <f t="shared" si="136"/>
        <v>Western Australia</v>
      </c>
      <c r="G2889" t="s">
        <v>48</v>
      </c>
      <c r="H2889">
        <v>6027</v>
      </c>
      <c r="I2889" t="s">
        <v>11</v>
      </c>
      <c r="J2889" t="s">
        <v>49</v>
      </c>
      <c r="K2889" t="s">
        <v>154</v>
      </c>
      <c r="L2889" t="s">
        <v>14</v>
      </c>
      <c r="M2889" s="5">
        <v>401.65999999999997</v>
      </c>
    </row>
    <row r="2890" spans="1:13" x14ac:dyDescent="0.2">
      <c r="A2890" s="2">
        <v>45270</v>
      </c>
      <c r="B2890" s="3">
        <f t="shared" si="137"/>
        <v>2024</v>
      </c>
      <c r="C2890" t="str">
        <f t="shared" si="135"/>
        <v>2023-2024</v>
      </c>
      <c r="D2890" t="s">
        <v>147</v>
      </c>
      <c r="E2890" t="s">
        <v>69</v>
      </c>
      <c r="F2890" t="str">
        <f t="shared" si="136"/>
        <v>Tasmania</v>
      </c>
      <c r="G2890" t="s">
        <v>70</v>
      </c>
      <c r="H2890">
        <v>7018</v>
      </c>
      <c r="I2890" t="s">
        <v>11</v>
      </c>
      <c r="J2890" t="s">
        <v>71</v>
      </c>
      <c r="K2890" t="s">
        <v>153</v>
      </c>
      <c r="L2890" t="s">
        <v>16</v>
      </c>
      <c r="M2890" s="5">
        <v>401.71</v>
      </c>
    </row>
    <row r="2891" spans="1:13" x14ac:dyDescent="0.2">
      <c r="A2891" s="2">
        <v>45016</v>
      </c>
      <c r="B2891" s="3">
        <f t="shared" si="137"/>
        <v>2023</v>
      </c>
      <c r="C2891" t="str">
        <f t="shared" si="135"/>
        <v>2022-2023</v>
      </c>
      <c r="D2891" t="s">
        <v>147</v>
      </c>
      <c r="E2891" t="s">
        <v>93</v>
      </c>
      <c r="F2891" t="str">
        <f t="shared" si="136"/>
        <v>Western Australia</v>
      </c>
      <c r="G2891" t="s">
        <v>48</v>
      </c>
      <c r="H2891">
        <v>6112</v>
      </c>
      <c r="I2891" t="s">
        <v>11</v>
      </c>
      <c r="J2891" t="s">
        <v>94</v>
      </c>
      <c r="K2891" t="s">
        <v>153</v>
      </c>
      <c r="L2891" t="s">
        <v>16</v>
      </c>
      <c r="M2891" s="5">
        <v>402.07000000000005</v>
      </c>
    </row>
    <row r="2892" spans="1:13" x14ac:dyDescent="0.2">
      <c r="A2892" s="2">
        <v>45625</v>
      </c>
      <c r="B2892" s="3">
        <f t="shared" si="137"/>
        <v>2025</v>
      </c>
      <c r="C2892" t="str">
        <f t="shared" si="135"/>
        <v>2024-2025</v>
      </c>
      <c r="D2892" t="s">
        <v>148</v>
      </c>
      <c r="E2892" t="s">
        <v>146</v>
      </c>
      <c r="F2892" t="str">
        <f t="shared" si="136"/>
        <v>Victoria</v>
      </c>
      <c r="G2892" t="s">
        <v>45</v>
      </c>
      <c r="H2892">
        <v>3353</v>
      </c>
      <c r="I2892" t="s">
        <v>11</v>
      </c>
      <c r="J2892" t="s">
        <v>60</v>
      </c>
      <c r="K2892" t="s">
        <v>155</v>
      </c>
      <c r="L2892" t="s">
        <v>20</v>
      </c>
      <c r="M2892" s="5">
        <v>402.18000000000006</v>
      </c>
    </row>
    <row r="2893" spans="1:13" x14ac:dyDescent="0.2">
      <c r="A2893" s="2">
        <v>45339</v>
      </c>
      <c r="B2893" s="3">
        <f t="shared" si="137"/>
        <v>2024</v>
      </c>
      <c r="C2893" t="str">
        <f t="shared" si="135"/>
        <v>2023-2024</v>
      </c>
      <c r="D2893" t="s">
        <v>147</v>
      </c>
      <c r="E2893" t="s">
        <v>117</v>
      </c>
      <c r="F2893" t="str">
        <f t="shared" si="136"/>
        <v>Queensland</v>
      </c>
      <c r="G2893" t="s">
        <v>35</v>
      </c>
      <c r="H2893">
        <v>4119</v>
      </c>
      <c r="I2893" t="s">
        <v>11</v>
      </c>
      <c r="J2893" t="s">
        <v>43</v>
      </c>
      <c r="K2893" t="s">
        <v>19</v>
      </c>
      <c r="L2893" t="s">
        <v>23</v>
      </c>
      <c r="M2893" s="5">
        <v>403.25</v>
      </c>
    </row>
    <row r="2894" spans="1:13" x14ac:dyDescent="0.2">
      <c r="A2894" s="2">
        <v>45360</v>
      </c>
      <c r="B2894" s="3">
        <f t="shared" si="137"/>
        <v>2024</v>
      </c>
      <c r="C2894" t="str">
        <f t="shared" si="135"/>
        <v>2023-2024</v>
      </c>
      <c r="D2894" t="s">
        <v>148</v>
      </c>
      <c r="E2894" t="s">
        <v>135</v>
      </c>
      <c r="F2894" t="str">
        <f t="shared" si="136"/>
        <v>Victoria</v>
      </c>
      <c r="G2894" t="s">
        <v>45</v>
      </c>
      <c r="H2894">
        <v>3550</v>
      </c>
      <c r="I2894" t="s">
        <v>11</v>
      </c>
      <c r="J2894" t="s">
        <v>60</v>
      </c>
      <c r="K2894" t="s">
        <v>19</v>
      </c>
      <c r="L2894" t="s">
        <v>23</v>
      </c>
      <c r="M2894" s="5">
        <v>403.37</v>
      </c>
    </row>
    <row r="2895" spans="1:13" x14ac:dyDescent="0.2">
      <c r="A2895" s="2">
        <v>45088</v>
      </c>
      <c r="B2895" s="3">
        <f t="shared" si="137"/>
        <v>2023</v>
      </c>
      <c r="C2895" t="str">
        <f t="shared" si="135"/>
        <v>2022-2023</v>
      </c>
      <c r="D2895" t="s">
        <v>147</v>
      </c>
      <c r="E2895" t="s">
        <v>57</v>
      </c>
      <c r="F2895" t="str">
        <f t="shared" si="136"/>
        <v>New South Wales</v>
      </c>
      <c r="G2895" t="s">
        <v>10</v>
      </c>
      <c r="H2895">
        <v>2560</v>
      </c>
      <c r="I2895" t="s">
        <v>11</v>
      </c>
      <c r="J2895" t="s">
        <v>58</v>
      </c>
      <c r="K2895" t="s">
        <v>155</v>
      </c>
      <c r="L2895" t="s">
        <v>20</v>
      </c>
      <c r="M2895" s="5">
        <v>403.98</v>
      </c>
    </row>
    <row r="2896" spans="1:13" x14ac:dyDescent="0.2">
      <c r="A2896" s="2">
        <v>45041</v>
      </c>
      <c r="B2896" s="3">
        <f t="shared" si="137"/>
        <v>2023</v>
      </c>
      <c r="C2896" t="str">
        <f t="shared" si="135"/>
        <v>2022-2023</v>
      </c>
      <c r="D2896" t="s">
        <v>147</v>
      </c>
      <c r="E2896" t="s">
        <v>114</v>
      </c>
      <c r="F2896" t="str">
        <f t="shared" si="136"/>
        <v>Victoria</v>
      </c>
      <c r="G2896" t="s">
        <v>45</v>
      </c>
      <c r="H2896">
        <v>3551</v>
      </c>
      <c r="I2896" t="s">
        <v>11</v>
      </c>
      <c r="J2896" t="s">
        <v>60</v>
      </c>
      <c r="K2896" t="s">
        <v>152</v>
      </c>
      <c r="L2896" t="s">
        <v>13</v>
      </c>
      <c r="M2896" s="5">
        <v>404.72000000000008</v>
      </c>
    </row>
    <row r="2897" spans="1:13" x14ac:dyDescent="0.2">
      <c r="A2897" s="2">
        <v>45165</v>
      </c>
      <c r="B2897" s="3">
        <f t="shared" si="137"/>
        <v>2024</v>
      </c>
      <c r="C2897" t="str">
        <f t="shared" si="135"/>
        <v>2023-2024</v>
      </c>
      <c r="D2897" t="s">
        <v>148</v>
      </c>
      <c r="E2897" t="s">
        <v>131</v>
      </c>
      <c r="F2897" t="str">
        <f t="shared" si="136"/>
        <v>Western Australia</v>
      </c>
      <c r="G2897" t="s">
        <v>48</v>
      </c>
      <c r="H2897">
        <v>6530</v>
      </c>
      <c r="I2897" t="s">
        <v>11</v>
      </c>
      <c r="J2897" t="s">
        <v>77</v>
      </c>
      <c r="K2897" t="s">
        <v>152</v>
      </c>
      <c r="L2897" t="s">
        <v>13</v>
      </c>
      <c r="M2897" s="5">
        <v>405.1</v>
      </c>
    </row>
    <row r="2898" spans="1:13" x14ac:dyDescent="0.2">
      <c r="A2898" s="2">
        <v>45518</v>
      </c>
      <c r="B2898" s="3">
        <f t="shared" si="137"/>
        <v>2025</v>
      </c>
      <c r="C2898" t="str">
        <f t="shared" si="135"/>
        <v>2024-2025</v>
      </c>
      <c r="D2898" t="s">
        <v>148</v>
      </c>
      <c r="E2898" t="s">
        <v>112</v>
      </c>
      <c r="F2898" t="str">
        <f t="shared" si="136"/>
        <v>Victoria</v>
      </c>
      <c r="G2898" t="s">
        <v>45</v>
      </c>
      <c r="H2898">
        <v>3076</v>
      </c>
      <c r="I2898" t="s">
        <v>11</v>
      </c>
      <c r="J2898" t="s">
        <v>46</v>
      </c>
      <c r="K2898" t="s">
        <v>154</v>
      </c>
      <c r="L2898" t="s">
        <v>14</v>
      </c>
      <c r="M2898" s="5">
        <v>405.41999999999996</v>
      </c>
    </row>
    <row r="2899" spans="1:13" x14ac:dyDescent="0.2">
      <c r="A2899" s="2">
        <v>44975</v>
      </c>
      <c r="B2899" s="3">
        <f t="shared" si="137"/>
        <v>2023</v>
      </c>
      <c r="C2899" t="str">
        <f t="shared" si="135"/>
        <v>2022-2023</v>
      </c>
      <c r="D2899" t="s">
        <v>148</v>
      </c>
      <c r="E2899" t="s">
        <v>88</v>
      </c>
      <c r="F2899" t="str">
        <f t="shared" si="136"/>
        <v>South Australia</v>
      </c>
      <c r="G2899" t="s">
        <v>32</v>
      </c>
      <c r="H2899">
        <v>5011</v>
      </c>
      <c r="I2899" t="s">
        <v>11</v>
      </c>
      <c r="J2899" t="s">
        <v>33</v>
      </c>
      <c r="K2899" t="s">
        <v>153</v>
      </c>
      <c r="L2899" t="s">
        <v>16</v>
      </c>
      <c r="M2899" s="5">
        <v>405.67999999999995</v>
      </c>
    </row>
    <row r="2900" spans="1:13" x14ac:dyDescent="0.2">
      <c r="A2900" s="2">
        <v>45541</v>
      </c>
      <c r="B2900" s="3">
        <f t="shared" si="137"/>
        <v>2025</v>
      </c>
      <c r="C2900" t="str">
        <f t="shared" si="135"/>
        <v>2024-2025</v>
      </c>
      <c r="D2900" t="s">
        <v>147</v>
      </c>
      <c r="E2900" t="s">
        <v>108</v>
      </c>
      <c r="F2900" t="str">
        <f t="shared" si="136"/>
        <v>Victoria</v>
      </c>
      <c r="G2900" t="s">
        <v>45</v>
      </c>
      <c r="H2900">
        <v>3018</v>
      </c>
      <c r="I2900" t="s">
        <v>11</v>
      </c>
      <c r="J2900" t="s">
        <v>46</v>
      </c>
      <c r="K2900" t="s">
        <v>149</v>
      </c>
      <c r="L2900" t="s">
        <v>15</v>
      </c>
      <c r="M2900" s="5">
        <v>405.97</v>
      </c>
    </row>
    <row r="2901" spans="1:13" x14ac:dyDescent="0.2">
      <c r="A2901" s="2">
        <v>45619</v>
      </c>
      <c r="B2901" s="3">
        <f t="shared" si="137"/>
        <v>2025</v>
      </c>
      <c r="C2901" t="str">
        <f t="shared" si="135"/>
        <v>2024-2025</v>
      </c>
      <c r="D2901" t="s">
        <v>147</v>
      </c>
      <c r="E2901" t="s">
        <v>117</v>
      </c>
      <c r="F2901" t="str">
        <f t="shared" si="136"/>
        <v>Queensland</v>
      </c>
      <c r="G2901" t="s">
        <v>35</v>
      </c>
      <c r="H2901">
        <v>4119</v>
      </c>
      <c r="I2901" t="s">
        <v>11</v>
      </c>
      <c r="J2901" t="s">
        <v>43</v>
      </c>
      <c r="K2901" t="s">
        <v>149</v>
      </c>
      <c r="L2901" t="s">
        <v>15</v>
      </c>
      <c r="M2901" s="5">
        <v>407.3</v>
      </c>
    </row>
    <row r="2902" spans="1:13" x14ac:dyDescent="0.2">
      <c r="A2902" s="2">
        <v>45178</v>
      </c>
      <c r="B2902" s="3">
        <f t="shared" si="137"/>
        <v>2024</v>
      </c>
      <c r="C2902" t="str">
        <f t="shared" si="135"/>
        <v>2023-2024</v>
      </c>
      <c r="D2902" t="s">
        <v>147</v>
      </c>
      <c r="E2902" t="s">
        <v>56</v>
      </c>
      <c r="F2902" t="str">
        <f t="shared" si="136"/>
        <v>Northern Territory</v>
      </c>
      <c r="G2902" t="s">
        <v>29</v>
      </c>
      <c r="H2902">
        <v>870</v>
      </c>
      <c r="I2902" t="s">
        <v>11</v>
      </c>
      <c r="J2902" t="s">
        <v>30</v>
      </c>
      <c r="K2902" t="s">
        <v>153</v>
      </c>
      <c r="L2902" t="s">
        <v>16</v>
      </c>
      <c r="M2902" s="5">
        <v>407.71</v>
      </c>
    </row>
    <row r="2903" spans="1:13" x14ac:dyDescent="0.2">
      <c r="A2903" s="2">
        <v>45583</v>
      </c>
      <c r="B2903" s="3">
        <f t="shared" si="137"/>
        <v>2025</v>
      </c>
      <c r="C2903" t="str">
        <f t="shared" si="135"/>
        <v>2024-2025</v>
      </c>
      <c r="D2903" t="s">
        <v>148</v>
      </c>
      <c r="E2903" t="s">
        <v>112</v>
      </c>
      <c r="F2903" t="str">
        <f t="shared" si="136"/>
        <v>Victoria</v>
      </c>
      <c r="G2903" t="s">
        <v>45</v>
      </c>
      <c r="H2903">
        <v>3076</v>
      </c>
      <c r="I2903" t="s">
        <v>11</v>
      </c>
      <c r="J2903" t="s">
        <v>46</v>
      </c>
      <c r="K2903" t="s">
        <v>154</v>
      </c>
      <c r="L2903" t="s">
        <v>14</v>
      </c>
      <c r="M2903" s="5">
        <v>408.49</v>
      </c>
    </row>
    <row r="2904" spans="1:13" x14ac:dyDescent="0.2">
      <c r="A2904" s="2">
        <v>45233</v>
      </c>
      <c r="B2904" s="3">
        <f t="shared" si="137"/>
        <v>2024</v>
      </c>
      <c r="C2904" t="str">
        <f t="shared" si="135"/>
        <v>2023-2024</v>
      </c>
      <c r="D2904" t="s">
        <v>147</v>
      </c>
      <c r="E2904" t="s">
        <v>124</v>
      </c>
      <c r="F2904" t="str">
        <f t="shared" si="136"/>
        <v>New South Wales</v>
      </c>
      <c r="G2904" t="s">
        <v>10</v>
      </c>
      <c r="H2904">
        <v>2015</v>
      </c>
      <c r="I2904" t="s">
        <v>11</v>
      </c>
      <c r="J2904" t="s">
        <v>12</v>
      </c>
      <c r="K2904" t="s">
        <v>154</v>
      </c>
      <c r="L2904" t="s">
        <v>14</v>
      </c>
      <c r="M2904" s="5">
        <v>409.29999999999995</v>
      </c>
    </row>
    <row r="2905" spans="1:13" x14ac:dyDescent="0.2">
      <c r="A2905" s="2">
        <v>45291</v>
      </c>
      <c r="B2905" s="3">
        <f t="shared" si="137"/>
        <v>2024</v>
      </c>
      <c r="C2905" t="str">
        <f t="shared" si="135"/>
        <v>2023-2024</v>
      </c>
      <c r="D2905" t="s">
        <v>148</v>
      </c>
      <c r="E2905" t="s">
        <v>129</v>
      </c>
      <c r="F2905" t="str">
        <f t="shared" si="136"/>
        <v>Tasmania</v>
      </c>
      <c r="G2905" t="s">
        <v>70</v>
      </c>
      <c r="H2905">
        <v>7010</v>
      </c>
      <c r="I2905" t="s">
        <v>11</v>
      </c>
      <c r="J2905" t="s">
        <v>71</v>
      </c>
      <c r="K2905" t="s">
        <v>19</v>
      </c>
      <c r="L2905" t="s">
        <v>23</v>
      </c>
      <c r="M2905" s="5">
        <v>410.28</v>
      </c>
    </row>
    <row r="2906" spans="1:13" x14ac:dyDescent="0.2">
      <c r="A2906" s="2">
        <v>45290</v>
      </c>
      <c r="B2906" s="3">
        <f t="shared" si="137"/>
        <v>2024</v>
      </c>
      <c r="C2906" t="str">
        <f t="shared" si="135"/>
        <v>2023-2024</v>
      </c>
      <c r="D2906" t="s">
        <v>147</v>
      </c>
      <c r="E2906" t="s">
        <v>42</v>
      </c>
      <c r="F2906" t="str">
        <f t="shared" si="136"/>
        <v>Queensland</v>
      </c>
      <c r="G2906" t="s">
        <v>35</v>
      </c>
      <c r="H2906">
        <v>4053</v>
      </c>
      <c r="I2906" t="s">
        <v>11</v>
      </c>
      <c r="J2906" t="s">
        <v>43</v>
      </c>
      <c r="K2906" t="s">
        <v>154</v>
      </c>
      <c r="L2906" t="s">
        <v>14</v>
      </c>
      <c r="M2906" s="5">
        <v>410.50000000000006</v>
      </c>
    </row>
    <row r="2907" spans="1:13" x14ac:dyDescent="0.2">
      <c r="A2907" s="2">
        <v>45021</v>
      </c>
      <c r="B2907" s="3">
        <f t="shared" si="137"/>
        <v>2023</v>
      </c>
      <c r="C2907" t="str">
        <f t="shared" si="135"/>
        <v>2022-2023</v>
      </c>
      <c r="D2907" t="s">
        <v>147</v>
      </c>
      <c r="E2907" t="s">
        <v>69</v>
      </c>
      <c r="F2907" t="str">
        <f t="shared" si="136"/>
        <v>Tasmania</v>
      </c>
      <c r="G2907" t="s">
        <v>70</v>
      </c>
      <c r="H2907">
        <v>7018</v>
      </c>
      <c r="I2907" t="s">
        <v>11</v>
      </c>
      <c r="J2907" t="s">
        <v>71</v>
      </c>
      <c r="K2907" t="s">
        <v>155</v>
      </c>
      <c r="L2907" t="s">
        <v>20</v>
      </c>
      <c r="M2907" s="5">
        <v>411.59000000000003</v>
      </c>
    </row>
    <row r="2908" spans="1:13" x14ac:dyDescent="0.2">
      <c r="A2908" s="2">
        <v>44989</v>
      </c>
      <c r="B2908" s="3">
        <f t="shared" si="137"/>
        <v>2023</v>
      </c>
      <c r="C2908" t="str">
        <f t="shared" si="135"/>
        <v>2022-2023</v>
      </c>
      <c r="D2908" t="s">
        <v>147</v>
      </c>
      <c r="E2908" t="s">
        <v>90</v>
      </c>
      <c r="F2908" t="str">
        <f t="shared" si="136"/>
        <v>Victoria</v>
      </c>
      <c r="G2908" t="s">
        <v>45</v>
      </c>
      <c r="H2908">
        <v>3179</v>
      </c>
      <c r="I2908" t="s">
        <v>11</v>
      </c>
      <c r="J2908" t="s">
        <v>63</v>
      </c>
      <c r="K2908" t="s">
        <v>149</v>
      </c>
      <c r="L2908" t="s">
        <v>15</v>
      </c>
      <c r="M2908" s="5">
        <v>411.6</v>
      </c>
    </row>
    <row r="2909" spans="1:13" x14ac:dyDescent="0.2">
      <c r="A2909" s="2">
        <v>45019</v>
      </c>
      <c r="B2909" s="3">
        <f t="shared" si="137"/>
        <v>2023</v>
      </c>
      <c r="C2909" t="str">
        <f t="shared" si="135"/>
        <v>2022-2023</v>
      </c>
      <c r="D2909" t="s">
        <v>147</v>
      </c>
      <c r="E2909" t="s">
        <v>103</v>
      </c>
      <c r="F2909" t="str">
        <f t="shared" si="136"/>
        <v>Queensland</v>
      </c>
      <c r="G2909" t="s">
        <v>35</v>
      </c>
      <c r="H2909">
        <v>4509</v>
      </c>
      <c r="I2909" t="s">
        <v>11</v>
      </c>
      <c r="J2909" t="s">
        <v>104</v>
      </c>
      <c r="K2909" t="s">
        <v>153</v>
      </c>
      <c r="L2909" t="s">
        <v>16</v>
      </c>
      <c r="M2909" s="5">
        <v>411.78</v>
      </c>
    </row>
    <row r="2910" spans="1:13" x14ac:dyDescent="0.2">
      <c r="A2910" s="2">
        <v>45045</v>
      </c>
      <c r="B2910" s="3">
        <f t="shared" si="137"/>
        <v>2023</v>
      </c>
      <c r="C2910" t="str">
        <f t="shared" si="135"/>
        <v>2022-2023</v>
      </c>
      <c r="D2910" t="s">
        <v>147</v>
      </c>
      <c r="E2910" t="s">
        <v>108</v>
      </c>
      <c r="F2910" t="str">
        <f t="shared" si="136"/>
        <v>Victoria</v>
      </c>
      <c r="G2910" t="s">
        <v>45</v>
      </c>
      <c r="H2910">
        <v>3018</v>
      </c>
      <c r="I2910" t="s">
        <v>11</v>
      </c>
      <c r="J2910" t="s">
        <v>46</v>
      </c>
      <c r="K2910" t="s">
        <v>152</v>
      </c>
      <c r="L2910" t="s">
        <v>13</v>
      </c>
      <c r="M2910" s="5">
        <v>412.16000000000008</v>
      </c>
    </row>
    <row r="2911" spans="1:13" x14ac:dyDescent="0.2">
      <c r="A2911" s="2">
        <v>45469</v>
      </c>
      <c r="B2911" s="3">
        <f t="shared" si="137"/>
        <v>2024</v>
      </c>
      <c r="C2911" t="str">
        <f t="shared" si="135"/>
        <v>2023-2024</v>
      </c>
      <c r="D2911" t="s">
        <v>147</v>
      </c>
      <c r="E2911" t="s">
        <v>64</v>
      </c>
      <c r="F2911" t="str">
        <f t="shared" si="136"/>
        <v>Victoria</v>
      </c>
      <c r="G2911" t="s">
        <v>45</v>
      </c>
      <c r="H2911">
        <v>3199</v>
      </c>
      <c r="I2911" t="s">
        <v>11</v>
      </c>
      <c r="J2911" t="s">
        <v>63</v>
      </c>
      <c r="K2911" t="s">
        <v>156</v>
      </c>
      <c r="L2911" t="s">
        <v>17</v>
      </c>
      <c r="M2911" s="5">
        <v>413.14</v>
      </c>
    </row>
    <row r="2912" spans="1:13" x14ac:dyDescent="0.2">
      <c r="A2912" s="2">
        <v>45526</v>
      </c>
      <c r="B2912" s="3">
        <f t="shared" si="137"/>
        <v>2025</v>
      </c>
      <c r="C2912" t="str">
        <f t="shared" si="135"/>
        <v>2024-2025</v>
      </c>
      <c r="D2912" t="s">
        <v>147</v>
      </c>
      <c r="E2912" t="s">
        <v>40</v>
      </c>
      <c r="F2912" t="str">
        <f t="shared" si="136"/>
        <v>New South Wales</v>
      </c>
      <c r="G2912" t="s">
        <v>10</v>
      </c>
      <c r="H2912">
        <v>2116</v>
      </c>
      <c r="I2912" t="s">
        <v>11</v>
      </c>
      <c r="J2912" t="s">
        <v>27</v>
      </c>
      <c r="K2912" t="s">
        <v>19</v>
      </c>
      <c r="L2912" t="s">
        <v>23</v>
      </c>
      <c r="M2912" s="5">
        <v>413.26000000000005</v>
      </c>
    </row>
    <row r="2913" spans="1:13" x14ac:dyDescent="0.2">
      <c r="A2913" s="2">
        <v>45320</v>
      </c>
      <c r="B2913" s="3">
        <f t="shared" si="137"/>
        <v>2024</v>
      </c>
      <c r="C2913" t="str">
        <f t="shared" si="135"/>
        <v>2023-2024</v>
      </c>
      <c r="D2913" t="s">
        <v>147</v>
      </c>
      <c r="E2913" t="s">
        <v>130</v>
      </c>
      <c r="F2913" t="str">
        <f t="shared" si="136"/>
        <v>South Australia</v>
      </c>
      <c r="G2913" t="s">
        <v>32</v>
      </c>
      <c r="H2913">
        <v>5290</v>
      </c>
      <c r="I2913" t="s">
        <v>11</v>
      </c>
      <c r="J2913" t="s">
        <v>38</v>
      </c>
      <c r="K2913" t="s">
        <v>149</v>
      </c>
      <c r="L2913" t="s">
        <v>15</v>
      </c>
      <c r="M2913" s="5">
        <v>413.48</v>
      </c>
    </row>
    <row r="2914" spans="1:13" x14ac:dyDescent="0.2">
      <c r="A2914" s="2">
        <v>45340</v>
      </c>
      <c r="B2914" s="3">
        <f t="shared" si="137"/>
        <v>2024</v>
      </c>
      <c r="C2914" t="str">
        <f t="shared" si="135"/>
        <v>2023-2024</v>
      </c>
      <c r="D2914" t="s">
        <v>148</v>
      </c>
      <c r="E2914" t="s">
        <v>118</v>
      </c>
      <c r="F2914" t="str">
        <f t="shared" si="136"/>
        <v>New South Wales</v>
      </c>
      <c r="G2914" t="s">
        <v>10</v>
      </c>
      <c r="H2914">
        <v>2158</v>
      </c>
      <c r="I2914" t="s">
        <v>11</v>
      </c>
      <c r="J2914" t="s">
        <v>27</v>
      </c>
      <c r="K2914" t="s">
        <v>152</v>
      </c>
      <c r="L2914" t="s">
        <v>13</v>
      </c>
      <c r="M2914" s="5">
        <v>414.34000000000003</v>
      </c>
    </row>
    <row r="2915" spans="1:13" x14ac:dyDescent="0.2">
      <c r="A2915" s="2">
        <v>45336</v>
      </c>
      <c r="B2915" s="3">
        <f t="shared" si="137"/>
        <v>2024</v>
      </c>
      <c r="C2915" t="str">
        <f t="shared" si="135"/>
        <v>2023-2024</v>
      </c>
      <c r="D2915" t="s">
        <v>147</v>
      </c>
      <c r="E2915" t="s">
        <v>144</v>
      </c>
      <c r="F2915" t="str">
        <f t="shared" si="136"/>
        <v>Queensland</v>
      </c>
      <c r="G2915" t="s">
        <v>35</v>
      </c>
      <c r="H2915">
        <v>4566</v>
      </c>
      <c r="I2915" t="s">
        <v>11</v>
      </c>
      <c r="J2915" t="s">
        <v>120</v>
      </c>
      <c r="K2915" t="s">
        <v>149</v>
      </c>
      <c r="L2915" t="s">
        <v>15</v>
      </c>
      <c r="M2915" s="5">
        <v>414.75</v>
      </c>
    </row>
    <row r="2916" spans="1:13" x14ac:dyDescent="0.2">
      <c r="A2916" s="2">
        <v>45054</v>
      </c>
      <c r="B2916" s="3">
        <f t="shared" si="137"/>
        <v>2023</v>
      </c>
      <c r="C2916" t="str">
        <f t="shared" si="135"/>
        <v>2022-2023</v>
      </c>
      <c r="D2916" t="s">
        <v>147</v>
      </c>
      <c r="E2916" t="s">
        <v>93</v>
      </c>
      <c r="F2916" t="str">
        <f t="shared" si="136"/>
        <v>Western Australia</v>
      </c>
      <c r="G2916" t="s">
        <v>48</v>
      </c>
      <c r="H2916">
        <v>6112</v>
      </c>
      <c r="I2916" t="s">
        <v>11</v>
      </c>
      <c r="J2916" t="s">
        <v>94</v>
      </c>
      <c r="K2916" t="s">
        <v>152</v>
      </c>
      <c r="L2916" t="s">
        <v>13</v>
      </c>
      <c r="M2916" s="5">
        <v>414.84</v>
      </c>
    </row>
    <row r="2917" spans="1:13" x14ac:dyDescent="0.2">
      <c r="A2917" s="2">
        <v>44954</v>
      </c>
      <c r="B2917" s="3">
        <f t="shared" si="137"/>
        <v>2023</v>
      </c>
      <c r="C2917" t="str">
        <f t="shared" si="135"/>
        <v>2022-2023</v>
      </c>
      <c r="D2917" t="s">
        <v>147</v>
      </c>
      <c r="E2917" t="s">
        <v>47</v>
      </c>
      <c r="F2917" t="str">
        <f t="shared" si="136"/>
        <v>Western Australia</v>
      </c>
      <c r="G2917" t="s">
        <v>48</v>
      </c>
      <c r="H2917">
        <v>6030</v>
      </c>
      <c r="I2917" t="s">
        <v>11</v>
      </c>
      <c r="J2917" t="s">
        <v>49</v>
      </c>
      <c r="K2917" t="s">
        <v>153</v>
      </c>
      <c r="L2917" t="s">
        <v>16</v>
      </c>
      <c r="M2917" s="5">
        <v>415.52</v>
      </c>
    </row>
    <row r="2918" spans="1:13" x14ac:dyDescent="0.2">
      <c r="A2918" s="2">
        <v>45539</v>
      </c>
      <c r="B2918" s="3">
        <f t="shared" si="137"/>
        <v>2025</v>
      </c>
      <c r="C2918" t="str">
        <f t="shared" si="135"/>
        <v>2024-2025</v>
      </c>
      <c r="D2918" t="s">
        <v>147</v>
      </c>
      <c r="E2918" t="s">
        <v>9</v>
      </c>
      <c r="F2918" t="str">
        <f t="shared" si="136"/>
        <v>New South Wales</v>
      </c>
      <c r="G2918" t="s">
        <v>10</v>
      </c>
      <c r="H2918">
        <v>2067</v>
      </c>
      <c r="I2918" t="s">
        <v>11</v>
      </c>
      <c r="J2918" t="s">
        <v>12</v>
      </c>
      <c r="K2918" t="s">
        <v>150</v>
      </c>
      <c r="L2918" t="s">
        <v>18</v>
      </c>
      <c r="M2918" s="5">
        <v>415.68</v>
      </c>
    </row>
    <row r="2919" spans="1:13" x14ac:dyDescent="0.2">
      <c r="A2919" s="2">
        <v>45082</v>
      </c>
      <c r="B2919" s="3">
        <f t="shared" si="137"/>
        <v>2023</v>
      </c>
      <c r="C2919" t="str">
        <f t="shared" si="135"/>
        <v>2022-2023</v>
      </c>
      <c r="D2919" t="s">
        <v>148</v>
      </c>
      <c r="E2919" t="s">
        <v>91</v>
      </c>
      <c r="F2919" t="str">
        <f t="shared" si="136"/>
        <v>Victoria</v>
      </c>
      <c r="G2919" t="s">
        <v>45</v>
      </c>
      <c r="H2919">
        <v>3690</v>
      </c>
      <c r="I2919" t="s">
        <v>11</v>
      </c>
      <c r="J2919" t="s">
        <v>55</v>
      </c>
      <c r="K2919" t="s">
        <v>153</v>
      </c>
      <c r="L2919" t="s">
        <v>16</v>
      </c>
      <c r="M2919" s="5">
        <v>415.96000000000004</v>
      </c>
    </row>
    <row r="2920" spans="1:13" x14ac:dyDescent="0.2">
      <c r="A2920" s="2">
        <v>45366</v>
      </c>
      <c r="B2920" s="3">
        <f t="shared" si="137"/>
        <v>2024</v>
      </c>
      <c r="C2920" t="str">
        <f t="shared" si="135"/>
        <v>2023-2024</v>
      </c>
      <c r="D2920" t="s">
        <v>148</v>
      </c>
      <c r="E2920" t="s">
        <v>135</v>
      </c>
      <c r="F2920" t="str">
        <f t="shared" si="136"/>
        <v>Victoria</v>
      </c>
      <c r="G2920" t="s">
        <v>45</v>
      </c>
      <c r="H2920">
        <v>3550</v>
      </c>
      <c r="I2920" t="s">
        <v>11</v>
      </c>
      <c r="J2920" t="s">
        <v>60</v>
      </c>
      <c r="K2920" t="s">
        <v>156</v>
      </c>
      <c r="L2920" t="s">
        <v>17</v>
      </c>
      <c r="M2920" s="5">
        <v>417.07000000000005</v>
      </c>
    </row>
    <row r="2921" spans="1:13" x14ac:dyDescent="0.2">
      <c r="A2921" s="2">
        <v>45220</v>
      </c>
      <c r="B2921" s="3">
        <f t="shared" si="137"/>
        <v>2024</v>
      </c>
      <c r="C2921" t="str">
        <f t="shared" si="135"/>
        <v>2023-2024</v>
      </c>
      <c r="D2921" t="s">
        <v>147</v>
      </c>
      <c r="E2921" t="s">
        <v>101</v>
      </c>
      <c r="F2921" t="str">
        <f t="shared" si="136"/>
        <v>Victoria</v>
      </c>
      <c r="G2921" t="s">
        <v>45</v>
      </c>
      <c r="H2921">
        <v>3131</v>
      </c>
      <c r="I2921" t="s">
        <v>11</v>
      </c>
      <c r="J2921" t="s">
        <v>63</v>
      </c>
      <c r="K2921" t="s">
        <v>151</v>
      </c>
      <c r="L2921" t="s">
        <v>21</v>
      </c>
      <c r="M2921" s="5">
        <v>417.98</v>
      </c>
    </row>
    <row r="2922" spans="1:13" x14ac:dyDescent="0.2">
      <c r="A2922" s="2">
        <v>45227</v>
      </c>
      <c r="B2922" s="3">
        <f t="shared" si="137"/>
        <v>2024</v>
      </c>
      <c r="C2922" t="str">
        <f t="shared" si="135"/>
        <v>2023-2024</v>
      </c>
      <c r="D2922" t="s">
        <v>147</v>
      </c>
      <c r="E2922" t="s">
        <v>138</v>
      </c>
      <c r="F2922" t="str">
        <f t="shared" si="136"/>
        <v>Queensland</v>
      </c>
      <c r="G2922" t="s">
        <v>35</v>
      </c>
      <c r="H2922">
        <v>4558</v>
      </c>
      <c r="I2922" t="s">
        <v>11</v>
      </c>
      <c r="J2922" t="s">
        <v>120</v>
      </c>
      <c r="K2922" t="s">
        <v>156</v>
      </c>
      <c r="L2922" t="s">
        <v>17</v>
      </c>
      <c r="M2922" s="5">
        <v>418.53999999999996</v>
      </c>
    </row>
    <row r="2923" spans="1:13" x14ac:dyDescent="0.2">
      <c r="A2923" s="2">
        <v>45249</v>
      </c>
      <c r="B2923" s="3">
        <f t="shared" si="137"/>
        <v>2024</v>
      </c>
      <c r="C2923" t="str">
        <f t="shared" si="135"/>
        <v>2023-2024</v>
      </c>
      <c r="D2923" t="s">
        <v>147</v>
      </c>
      <c r="E2923" t="s">
        <v>114</v>
      </c>
      <c r="F2923" t="str">
        <f t="shared" si="136"/>
        <v>Victoria</v>
      </c>
      <c r="G2923" t="s">
        <v>45</v>
      </c>
      <c r="H2923">
        <v>3551</v>
      </c>
      <c r="I2923" t="s">
        <v>11</v>
      </c>
      <c r="J2923" t="s">
        <v>60</v>
      </c>
      <c r="K2923" t="s">
        <v>154</v>
      </c>
      <c r="L2923" t="s">
        <v>14</v>
      </c>
      <c r="M2923" s="5">
        <v>419.26000000000005</v>
      </c>
    </row>
    <row r="2924" spans="1:13" x14ac:dyDescent="0.2">
      <c r="A2924" s="2">
        <v>45062</v>
      </c>
      <c r="B2924" s="3">
        <f t="shared" si="137"/>
        <v>2023</v>
      </c>
      <c r="C2924" t="str">
        <f t="shared" si="135"/>
        <v>2022-2023</v>
      </c>
      <c r="D2924" t="s">
        <v>147</v>
      </c>
      <c r="E2924" t="s">
        <v>92</v>
      </c>
      <c r="F2924" t="str">
        <f t="shared" si="136"/>
        <v>Queensland</v>
      </c>
      <c r="G2924" t="s">
        <v>35</v>
      </c>
      <c r="H2924">
        <v>4068</v>
      </c>
      <c r="I2924" t="s">
        <v>11</v>
      </c>
      <c r="J2924" t="s">
        <v>43</v>
      </c>
      <c r="K2924" t="s">
        <v>149</v>
      </c>
      <c r="L2924" t="s">
        <v>15</v>
      </c>
      <c r="M2924" s="5">
        <v>419.45</v>
      </c>
    </row>
    <row r="2925" spans="1:13" x14ac:dyDescent="0.2">
      <c r="A2925" s="2">
        <v>45385</v>
      </c>
      <c r="B2925" s="3">
        <f t="shared" si="137"/>
        <v>2024</v>
      </c>
      <c r="C2925" t="str">
        <f t="shared" si="135"/>
        <v>2023-2024</v>
      </c>
      <c r="D2925" t="s">
        <v>147</v>
      </c>
      <c r="E2925" t="s">
        <v>44</v>
      </c>
      <c r="F2925" t="str">
        <f t="shared" si="136"/>
        <v>Victoria</v>
      </c>
      <c r="G2925" t="s">
        <v>45</v>
      </c>
      <c r="H2925">
        <v>3066</v>
      </c>
      <c r="I2925" t="s">
        <v>11</v>
      </c>
      <c r="J2925" t="s">
        <v>46</v>
      </c>
      <c r="K2925" t="s">
        <v>154</v>
      </c>
      <c r="L2925" t="s">
        <v>14</v>
      </c>
      <c r="M2925" s="5">
        <v>419.62</v>
      </c>
    </row>
    <row r="2926" spans="1:13" x14ac:dyDescent="0.2">
      <c r="A2926" s="2">
        <v>45647</v>
      </c>
      <c r="B2926" s="3">
        <f t="shared" si="137"/>
        <v>2025</v>
      </c>
      <c r="C2926" t="str">
        <f t="shared" si="135"/>
        <v>2024-2025</v>
      </c>
      <c r="D2926" t="s">
        <v>148</v>
      </c>
      <c r="E2926" t="s">
        <v>110</v>
      </c>
      <c r="F2926" t="str">
        <f t="shared" si="136"/>
        <v>Queensland</v>
      </c>
      <c r="G2926" t="s">
        <v>35</v>
      </c>
      <c r="H2926">
        <v>4680</v>
      </c>
      <c r="I2926" t="s">
        <v>11</v>
      </c>
      <c r="J2926" t="s">
        <v>51</v>
      </c>
      <c r="K2926" t="s">
        <v>19</v>
      </c>
      <c r="L2926" t="s">
        <v>23</v>
      </c>
      <c r="M2926" s="5">
        <v>420.28</v>
      </c>
    </row>
    <row r="2927" spans="1:13" x14ac:dyDescent="0.2">
      <c r="A2927" s="2">
        <v>45492</v>
      </c>
      <c r="B2927" s="3">
        <f t="shared" si="137"/>
        <v>2025</v>
      </c>
      <c r="C2927" t="str">
        <f t="shared" si="135"/>
        <v>2024-2025</v>
      </c>
      <c r="D2927" t="s">
        <v>147</v>
      </c>
      <c r="E2927" t="s">
        <v>83</v>
      </c>
      <c r="F2927" t="str">
        <f t="shared" si="136"/>
        <v>New South Wales</v>
      </c>
      <c r="G2927" t="s">
        <v>10</v>
      </c>
      <c r="H2927">
        <v>2750</v>
      </c>
      <c r="I2927" t="s">
        <v>11</v>
      </c>
      <c r="J2927" t="s">
        <v>25</v>
      </c>
      <c r="K2927" t="s">
        <v>152</v>
      </c>
      <c r="L2927" t="s">
        <v>13</v>
      </c>
      <c r="M2927" s="5">
        <v>420.39</v>
      </c>
    </row>
    <row r="2928" spans="1:13" x14ac:dyDescent="0.2">
      <c r="A2928" s="2">
        <v>45446</v>
      </c>
      <c r="B2928" s="3">
        <f t="shared" si="137"/>
        <v>2024</v>
      </c>
      <c r="C2928" t="str">
        <f t="shared" si="135"/>
        <v>2023-2024</v>
      </c>
      <c r="D2928" t="s">
        <v>147</v>
      </c>
      <c r="E2928" t="s">
        <v>139</v>
      </c>
      <c r="F2928" t="str">
        <f t="shared" si="136"/>
        <v>New South Wales</v>
      </c>
      <c r="G2928" t="s">
        <v>10</v>
      </c>
      <c r="H2928">
        <v>2020</v>
      </c>
      <c r="I2928" t="s">
        <v>11</v>
      </c>
      <c r="J2928" t="s">
        <v>12</v>
      </c>
      <c r="K2928" t="s">
        <v>154</v>
      </c>
      <c r="L2928" t="s">
        <v>14</v>
      </c>
      <c r="M2928" s="5">
        <v>420.66</v>
      </c>
    </row>
    <row r="2929" spans="1:13" x14ac:dyDescent="0.2">
      <c r="A2929" s="2">
        <v>45622</v>
      </c>
      <c r="B2929" s="3">
        <f t="shared" si="137"/>
        <v>2025</v>
      </c>
      <c r="C2929" t="str">
        <f t="shared" si="135"/>
        <v>2024-2025</v>
      </c>
      <c r="D2929" t="s">
        <v>147</v>
      </c>
      <c r="E2929" t="s">
        <v>138</v>
      </c>
      <c r="F2929" t="str">
        <f t="shared" si="136"/>
        <v>Queensland</v>
      </c>
      <c r="G2929" t="s">
        <v>35</v>
      </c>
      <c r="H2929">
        <v>4558</v>
      </c>
      <c r="I2929" t="s">
        <v>11</v>
      </c>
      <c r="J2929" t="s">
        <v>120</v>
      </c>
      <c r="K2929" t="s">
        <v>149</v>
      </c>
      <c r="L2929" t="s">
        <v>15</v>
      </c>
      <c r="M2929" s="5">
        <v>421.01000000000005</v>
      </c>
    </row>
    <row r="2930" spans="1:13" x14ac:dyDescent="0.2">
      <c r="A2930" s="2">
        <v>45388</v>
      </c>
      <c r="B2930" s="3">
        <f t="shared" si="137"/>
        <v>2024</v>
      </c>
      <c r="C2930" t="str">
        <f t="shared" si="135"/>
        <v>2023-2024</v>
      </c>
      <c r="D2930" t="s">
        <v>148</v>
      </c>
      <c r="E2930" t="s">
        <v>110</v>
      </c>
      <c r="F2930" t="str">
        <f t="shared" si="136"/>
        <v>Queensland</v>
      </c>
      <c r="G2930" t="s">
        <v>35</v>
      </c>
      <c r="H2930">
        <v>4680</v>
      </c>
      <c r="I2930" t="s">
        <v>11</v>
      </c>
      <c r="J2930" t="s">
        <v>51</v>
      </c>
      <c r="K2930" t="s">
        <v>152</v>
      </c>
      <c r="L2930" t="s">
        <v>13</v>
      </c>
      <c r="M2930" s="5">
        <v>421.9</v>
      </c>
    </row>
    <row r="2931" spans="1:13" x14ac:dyDescent="0.2">
      <c r="A2931" s="2">
        <v>45045</v>
      </c>
      <c r="B2931" s="3">
        <f t="shared" si="137"/>
        <v>2023</v>
      </c>
      <c r="C2931" t="str">
        <f t="shared" si="135"/>
        <v>2022-2023</v>
      </c>
      <c r="D2931" t="s">
        <v>147</v>
      </c>
      <c r="E2931" t="s">
        <v>114</v>
      </c>
      <c r="F2931" t="str">
        <f t="shared" si="136"/>
        <v>Victoria</v>
      </c>
      <c r="G2931" t="s">
        <v>45</v>
      </c>
      <c r="H2931">
        <v>3551</v>
      </c>
      <c r="I2931" t="s">
        <v>11</v>
      </c>
      <c r="J2931" t="s">
        <v>60</v>
      </c>
      <c r="K2931" t="s">
        <v>150</v>
      </c>
      <c r="L2931" t="s">
        <v>18</v>
      </c>
      <c r="M2931" s="5">
        <v>422.3</v>
      </c>
    </row>
    <row r="2932" spans="1:13" x14ac:dyDescent="0.2">
      <c r="A2932" s="2">
        <v>45621</v>
      </c>
      <c r="B2932" s="3">
        <f t="shared" si="137"/>
        <v>2025</v>
      </c>
      <c r="C2932" t="str">
        <f t="shared" si="135"/>
        <v>2024-2025</v>
      </c>
      <c r="D2932" t="s">
        <v>147</v>
      </c>
      <c r="E2932" t="s">
        <v>24</v>
      </c>
      <c r="F2932" t="str">
        <f t="shared" si="136"/>
        <v>New South Wales</v>
      </c>
      <c r="G2932" t="s">
        <v>10</v>
      </c>
      <c r="H2932">
        <v>2795</v>
      </c>
      <c r="I2932" t="s">
        <v>11</v>
      </c>
      <c r="J2932" t="s">
        <v>25</v>
      </c>
      <c r="K2932" t="s">
        <v>19</v>
      </c>
      <c r="L2932" t="s">
        <v>23</v>
      </c>
      <c r="M2932" s="5">
        <v>422.37</v>
      </c>
    </row>
    <row r="2933" spans="1:13" x14ac:dyDescent="0.2">
      <c r="A2933" s="2">
        <v>45129</v>
      </c>
      <c r="B2933" s="3">
        <f t="shared" si="137"/>
        <v>2024</v>
      </c>
      <c r="C2933" t="str">
        <f t="shared" si="135"/>
        <v>2023-2024</v>
      </c>
      <c r="D2933" t="s">
        <v>148</v>
      </c>
      <c r="E2933" t="s">
        <v>88</v>
      </c>
      <c r="F2933" t="str">
        <f t="shared" si="136"/>
        <v>South Australia</v>
      </c>
      <c r="G2933" t="s">
        <v>32</v>
      </c>
      <c r="H2933">
        <v>5011</v>
      </c>
      <c r="I2933" t="s">
        <v>11</v>
      </c>
      <c r="J2933" t="s">
        <v>33</v>
      </c>
      <c r="K2933" t="s">
        <v>155</v>
      </c>
      <c r="L2933" t="s">
        <v>20</v>
      </c>
      <c r="M2933" s="5">
        <v>422.74</v>
      </c>
    </row>
    <row r="2934" spans="1:13" x14ac:dyDescent="0.2">
      <c r="A2934" s="2">
        <v>45111</v>
      </c>
      <c r="B2934" s="3">
        <f t="shared" si="137"/>
        <v>2024</v>
      </c>
      <c r="C2934" t="str">
        <f t="shared" si="135"/>
        <v>2023-2024</v>
      </c>
      <c r="D2934" t="s">
        <v>147</v>
      </c>
      <c r="E2934" t="s">
        <v>41</v>
      </c>
      <c r="F2934" t="str">
        <f t="shared" si="136"/>
        <v>New South Wales</v>
      </c>
      <c r="G2934" t="s">
        <v>10</v>
      </c>
      <c r="H2934">
        <v>2830</v>
      </c>
      <c r="I2934" t="s">
        <v>11</v>
      </c>
      <c r="J2934" t="s">
        <v>25</v>
      </c>
      <c r="K2934" t="s">
        <v>149</v>
      </c>
      <c r="L2934" t="s">
        <v>15</v>
      </c>
      <c r="M2934" s="5">
        <v>423.90999999999997</v>
      </c>
    </row>
    <row r="2935" spans="1:13" x14ac:dyDescent="0.2">
      <c r="A2935" s="2">
        <v>45086</v>
      </c>
      <c r="B2935" s="3">
        <f t="shared" si="137"/>
        <v>2023</v>
      </c>
      <c r="C2935" t="str">
        <f t="shared" si="135"/>
        <v>2022-2023</v>
      </c>
      <c r="D2935" t="s">
        <v>148</v>
      </c>
      <c r="E2935" t="s">
        <v>50</v>
      </c>
      <c r="F2935" t="str">
        <f t="shared" si="136"/>
        <v>Queensland</v>
      </c>
      <c r="G2935" t="s">
        <v>35</v>
      </c>
      <c r="H2935">
        <v>4703</v>
      </c>
      <c r="I2935" t="s">
        <v>11</v>
      </c>
      <c r="J2935" t="s">
        <v>51</v>
      </c>
      <c r="K2935" t="s">
        <v>150</v>
      </c>
      <c r="L2935" t="s">
        <v>18</v>
      </c>
      <c r="M2935" s="5">
        <v>425.11</v>
      </c>
    </row>
    <row r="2936" spans="1:13" x14ac:dyDescent="0.2">
      <c r="A2936" s="2">
        <v>44940</v>
      </c>
      <c r="B2936" s="3">
        <f t="shared" si="137"/>
        <v>2023</v>
      </c>
      <c r="C2936" t="str">
        <f t="shared" si="135"/>
        <v>2022-2023</v>
      </c>
      <c r="D2936" t="s">
        <v>147</v>
      </c>
      <c r="E2936" t="s">
        <v>107</v>
      </c>
      <c r="F2936" t="str">
        <f t="shared" si="136"/>
        <v>Queensland</v>
      </c>
      <c r="G2936" t="s">
        <v>35</v>
      </c>
      <c r="H2936">
        <v>4220</v>
      </c>
      <c r="I2936" t="s">
        <v>11</v>
      </c>
      <c r="J2936" t="s">
        <v>104</v>
      </c>
      <c r="K2936" t="s">
        <v>150</v>
      </c>
      <c r="L2936" t="s">
        <v>18</v>
      </c>
      <c r="M2936" s="5">
        <v>425.46999999999997</v>
      </c>
    </row>
    <row r="2937" spans="1:13" x14ac:dyDescent="0.2">
      <c r="A2937" s="2">
        <v>45500</v>
      </c>
      <c r="B2937" s="3">
        <f t="shared" si="137"/>
        <v>2025</v>
      </c>
      <c r="C2937" t="str">
        <f t="shared" si="135"/>
        <v>2024-2025</v>
      </c>
      <c r="D2937" t="s">
        <v>147</v>
      </c>
      <c r="E2937" t="s">
        <v>72</v>
      </c>
      <c r="F2937" t="str">
        <f t="shared" si="136"/>
        <v>Western Australia</v>
      </c>
      <c r="G2937" t="s">
        <v>48</v>
      </c>
      <c r="H2937">
        <v>6010</v>
      </c>
      <c r="I2937" t="s">
        <v>11</v>
      </c>
      <c r="J2937" t="s">
        <v>49</v>
      </c>
      <c r="K2937" t="s">
        <v>152</v>
      </c>
      <c r="L2937" t="s">
        <v>13</v>
      </c>
      <c r="M2937" s="5">
        <v>425.74</v>
      </c>
    </row>
    <row r="2938" spans="1:13" x14ac:dyDescent="0.2">
      <c r="A2938" s="2">
        <v>45042</v>
      </c>
      <c r="B2938" s="3">
        <f t="shared" si="137"/>
        <v>2023</v>
      </c>
      <c r="C2938" t="str">
        <f t="shared" si="135"/>
        <v>2022-2023</v>
      </c>
      <c r="D2938" t="s">
        <v>148</v>
      </c>
      <c r="E2938" t="s">
        <v>89</v>
      </c>
      <c r="F2938" t="str">
        <f t="shared" si="136"/>
        <v>Queensland</v>
      </c>
      <c r="G2938" t="s">
        <v>35</v>
      </c>
      <c r="H2938">
        <v>4655</v>
      </c>
      <c r="I2938" t="s">
        <v>11</v>
      </c>
      <c r="J2938" t="s">
        <v>51</v>
      </c>
      <c r="K2938" t="s">
        <v>152</v>
      </c>
      <c r="L2938" t="s">
        <v>13</v>
      </c>
      <c r="M2938" s="5">
        <v>425.76999999999992</v>
      </c>
    </row>
    <row r="2939" spans="1:13" x14ac:dyDescent="0.2">
      <c r="A2939" s="2">
        <v>44964</v>
      </c>
      <c r="B2939" s="3">
        <f t="shared" si="137"/>
        <v>2023</v>
      </c>
      <c r="C2939" t="str">
        <f t="shared" si="135"/>
        <v>2022-2023</v>
      </c>
      <c r="D2939" t="s">
        <v>147</v>
      </c>
      <c r="E2939" t="s">
        <v>59</v>
      </c>
      <c r="F2939" t="str">
        <f t="shared" si="136"/>
        <v>Victoria</v>
      </c>
      <c r="G2939" t="s">
        <v>45</v>
      </c>
      <c r="H2939">
        <v>3280</v>
      </c>
      <c r="I2939" t="s">
        <v>11</v>
      </c>
      <c r="J2939" t="s">
        <v>60</v>
      </c>
      <c r="K2939" t="s">
        <v>155</v>
      </c>
      <c r="L2939" t="s">
        <v>20</v>
      </c>
      <c r="M2939" s="5">
        <v>427.52000000000004</v>
      </c>
    </row>
    <row r="2940" spans="1:13" x14ac:dyDescent="0.2">
      <c r="A2940" s="2">
        <v>45118</v>
      </c>
      <c r="B2940" s="3">
        <f t="shared" si="137"/>
        <v>2024</v>
      </c>
      <c r="C2940" t="str">
        <f t="shared" si="135"/>
        <v>2023-2024</v>
      </c>
      <c r="D2940" t="s">
        <v>147</v>
      </c>
      <c r="E2940" t="s">
        <v>122</v>
      </c>
      <c r="F2940" t="str">
        <f t="shared" si="136"/>
        <v>New South Wales</v>
      </c>
      <c r="G2940" t="s">
        <v>10</v>
      </c>
      <c r="H2940">
        <v>2650</v>
      </c>
      <c r="I2940" t="s">
        <v>11</v>
      </c>
      <c r="J2940" t="s">
        <v>25</v>
      </c>
      <c r="K2940" t="s">
        <v>151</v>
      </c>
      <c r="L2940" t="s">
        <v>21</v>
      </c>
      <c r="M2940" s="5">
        <v>427.56000000000006</v>
      </c>
    </row>
    <row r="2941" spans="1:13" x14ac:dyDescent="0.2">
      <c r="A2941" s="2">
        <v>45159</v>
      </c>
      <c r="B2941" s="3">
        <f t="shared" si="137"/>
        <v>2024</v>
      </c>
      <c r="C2941" t="str">
        <f t="shared" si="135"/>
        <v>2023-2024</v>
      </c>
      <c r="D2941" t="s">
        <v>147</v>
      </c>
      <c r="E2941" t="s">
        <v>72</v>
      </c>
      <c r="F2941" t="str">
        <f t="shared" si="136"/>
        <v>Western Australia</v>
      </c>
      <c r="G2941" t="s">
        <v>48</v>
      </c>
      <c r="H2941">
        <v>6010</v>
      </c>
      <c r="I2941" t="s">
        <v>11</v>
      </c>
      <c r="J2941" t="s">
        <v>49</v>
      </c>
      <c r="K2941" t="s">
        <v>150</v>
      </c>
      <c r="L2941" t="s">
        <v>18</v>
      </c>
      <c r="M2941" s="5">
        <v>427.57</v>
      </c>
    </row>
    <row r="2942" spans="1:13" x14ac:dyDescent="0.2">
      <c r="A2942" s="2">
        <v>45248</v>
      </c>
      <c r="B2942" s="3">
        <f t="shared" si="137"/>
        <v>2024</v>
      </c>
      <c r="C2942" t="str">
        <f t="shared" si="135"/>
        <v>2023-2024</v>
      </c>
      <c r="D2942" t="s">
        <v>147</v>
      </c>
      <c r="E2942" t="s">
        <v>92</v>
      </c>
      <c r="F2942" t="str">
        <f t="shared" si="136"/>
        <v>Queensland</v>
      </c>
      <c r="G2942" t="s">
        <v>35</v>
      </c>
      <c r="H2942">
        <v>4068</v>
      </c>
      <c r="I2942" t="s">
        <v>11</v>
      </c>
      <c r="J2942" t="s">
        <v>43</v>
      </c>
      <c r="K2942" t="s">
        <v>155</v>
      </c>
      <c r="L2942" t="s">
        <v>20</v>
      </c>
      <c r="M2942" s="5">
        <v>427.82999999999993</v>
      </c>
    </row>
    <row r="2943" spans="1:13" x14ac:dyDescent="0.2">
      <c r="A2943" s="2">
        <v>44979</v>
      </c>
      <c r="B2943" s="3">
        <f t="shared" si="137"/>
        <v>2023</v>
      </c>
      <c r="C2943" t="str">
        <f t="shared" si="135"/>
        <v>2022-2023</v>
      </c>
      <c r="D2943" t="s">
        <v>147</v>
      </c>
      <c r="E2943" t="s">
        <v>137</v>
      </c>
      <c r="F2943" t="str">
        <f t="shared" si="136"/>
        <v>New South Wales</v>
      </c>
      <c r="G2943" t="s">
        <v>10</v>
      </c>
      <c r="H2943">
        <v>2031</v>
      </c>
      <c r="I2943" t="s">
        <v>11</v>
      </c>
      <c r="J2943" t="s">
        <v>12</v>
      </c>
      <c r="K2943" t="s">
        <v>152</v>
      </c>
      <c r="L2943" t="s">
        <v>13</v>
      </c>
      <c r="M2943" s="5">
        <v>428.13999999999993</v>
      </c>
    </row>
    <row r="2944" spans="1:13" x14ac:dyDescent="0.2">
      <c r="A2944" s="2">
        <v>44949</v>
      </c>
      <c r="B2944" s="3">
        <f t="shared" si="137"/>
        <v>2023</v>
      </c>
      <c r="C2944" t="str">
        <f t="shared" si="135"/>
        <v>2022-2023</v>
      </c>
      <c r="D2944" t="s">
        <v>147</v>
      </c>
      <c r="E2944" t="s">
        <v>109</v>
      </c>
      <c r="F2944" t="str">
        <f t="shared" si="136"/>
        <v>New South Wales</v>
      </c>
      <c r="G2944" t="s">
        <v>10</v>
      </c>
      <c r="H2944">
        <v>2480</v>
      </c>
      <c r="I2944" t="s">
        <v>11</v>
      </c>
      <c r="J2944" t="s">
        <v>68</v>
      </c>
      <c r="K2944" t="s">
        <v>154</v>
      </c>
      <c r="L2944" t="s">
        <v>14</v>
      </c>
      <c r="M2944" s="5">
        <v>428.18</v>
      </c>
    </row>
    <row r="2945" spans="1:13" x14ac:dyDescent="0.2">
      <c r="A2945" s="2">
        <v>45029</v>
      </c>
      <c r="B2945" s="3">
        <f t="shared" si="137"/>
        <v>2023</v>
      </c>
      <c r="C2945" t="str">
        <f t="shared" si="135"/>
        <v>2022-2023</v>
      </c>
      <c r="D2945" t="s">
        <v>147</v>
      </c>
      <c r="E2945" t="s">
        <v>44</v>
      </c>
      <c r="F2945" t="str">
        <f t="shared" si="136"/>
        <v>Victoria</v>
      </c>
      <c r="G2945" t="s">
        <v>45</v>
      </c>
      <c r="H2945">
        <v>3066</v>
      </c>
      <c r="I2945" t="s">
        <v>11</v>
      </c>
      <c r="J2945" t="s">
        <v>46</v>
      </c>
      <c r="K2945" t="s">
        <v>157</v>
      </c>
      <c r="L2945" t="s">
        <v>22</v>
      </c>
      <c r="M2945" s="5">
        <v>428.30999999999995</v>
      </c>
    </row>
    <row r="2946" spans="1:13" x14ac:dyDescent="0.2">
      <c r="A2946" s="2">
        <v>45631</v>
      </c>
      <c r="B2946" s="3">
        <f t="shared" si="137"/>
        <v>2025</v>
      </c>
      <c r="C2946" t="str">
        <f t="shared" ref="C2946:C3009" si="138">IF(MONTH(A2946) &gt;= 7, YEAR(A2946) &amp; "-" &amp; YEAR(A2946) + 1, YEAR(A2946) - 1 &amp; "-" &amp; YEAR(A2946))</f>
        <v>2024-2025</v>
      </c>
      <c r="D2946" t="s">
        <v>147</v>
      </c>
      <c r="E2946" t="s">
        <v>97</v>
      </c>
      <c r="F2946" t="str">
        <f t="shared" ref="F2946:F3009" si="139">IF(G2946="WA","Western Australia",
IF(G2946="NSW","New South Wales",
IF(G2946="QLD","Queensland",
IF(G2946="VIC","Victoria",
IF(G2946="TAS","Tasmania",
IF(G2946="SA","South Australia",
IF(G2946="NT","Northern Territory",
IF(G2946="ACT","Australian Capital Territory",G2946))))))))</f>
        <v>Tasmania</v>
      </c>
      <c r="G2946" t="s">
        <v>70</v>
      </c>
      <c r="H2946">
        <v>7250</v>
      </c>
      <c r="I2946" t="s">
        <v>11</v>
      </c>
      <c r="J2946" t="s">
        <v>71</v>
      </c>
      <c r="K2946" t="s">
        <v>154</v>
      </c>
      <c r="L2946" t="s">
        <v>14</v>
      </c>
      <c r="M2946" s="5">
        <v>428.57</v>
      </c>
    </row>
    <row r="2947" spans="1:13" x14ac:dyDescent="0.2">
      <c r="A2947" s="2">
        <v>44994</v>
      </c>
      <c r="B2947" s="3">
        <f t="shared" ref="B2947:B3010" si="140">IF(MONTH(A2947)&gt;=7,YEAR(A2947)+1,YEAR(A2947))</f>
        <v>2023</v>
      </c>
      <c r="C2947" t="str">
        <f t="shared" si="138"/>
        <v>2022-2023</v>
      </c>
      <c r="D2947" t="s">
        <v>147</v>
      </c>
      <c r="E2947" t="s">
        <v>133</v>
      </c>
      <c r="F2947" t="str">
        <f t="shared" si="139"/>
        <v>Queensland</v>
      </c>
      <c r="G2947" t="s">
        <v>35</v>
      </c>
      <c r="H2947">
        <v>4305</v>
      </c>
      <c r="I2947" t="s">
        <v>11</v>
      </c>
      <c r="J2947" t="s">
        <v>104</v>
      </c>
      <c r="K2947" t="s">
        <v>155</v>
      </c>
      <c r="L2947" t="s">
        <v>20</v>
      </c>
      <c r="M2947" s="5">
        <v>428.84</v>
      </c>
    </row>
    <row r="2948" spans="1:13" x14ac:dyDescent="0.2">
      <c r="A2948" s="2">
        <v>45078</v>
      </c>
      <c r="B2948" s="3">
        <f t="shared" si="140"/>
        <v>2023</v>
      </c>
      <c r="C2948" t="str">
        <f t="shared" si="138"/>
        <v>2022-2023</v>
      </c>
      <c r="D2948" t="s">
        <v>148</v>
      </c>
      <c r="E2948" t="s">
        <v>28</v>
      </c>
      <c r="F2948" t="str">
        <f t="shared" si="139"/>
        <v>Northern Territory</v>
      </c>
      <c r="G2948" t="s">
        <v>29</v>
      </c>
      <c r="H2948">
        <v>800</v>
      </c>
      <c r="I2948" t="s">
        <v>11</v>
      </c>
      <c r="J2948" t="s">
        <v>30</v>
      </c>
      <c r="K2948" t="s">
        <v>149</v>
      </c>
      <c r="L2948" t="s">
        <v>15</v>
      </c>
      <c r="M2948" s="5">
        <v>429.02</v>
      </c>
    </row>
    <row r="2949" spans="1:13" x14ac:dyDescent="0.2">
      <c r="A2949" s="2">
        <v>45516</v>
      </c>
      <c r="B2949" s="3">
        <f t="shared" si="140"/>
        <v>2025</v>
      </c>
      <c r="C2949" t="str">
        <f t="shared" si="138"/>
        <v>2024-2025</v>
      </c>
      <c r="D2949" t="s">
        <v>147</v>
      </c>
      <c r="E2949" t="s">
        <v>26</v>
      </c>
      <c r="F2949" t="str">
        <f t="shared" si="139"/>
        <v>New South Wales</v>
      </c>
      <c r="G2949" t="s">
        <v>10</v>
      </c>
      <c r="H2949">
        <v>2141</v>
      </c>
      <c r="I2949" t="s">
        <v>11</v>
      </c>
      <c r="J2949" t="s">
        <v>27</v>
      </c>
      <c r="K2949" t="s">
        <v>19</v>
      </c>
      <c r="L2949" t="s">
        <v>23</v>
      </c>
      <c r="M2949" s="5">
        <v>429.35</v>
      </c>
    </row>
    <row r="2950" spans="1:13" x14ac:dyDescent="0.2">
      <c r="A2950" s="2">
        <v>45152</v>
      </c>
      <c r="B2950" s="3">
        <f t="shared" si="140"/>
        <v>2024</v>
      </c>
      <c r="C2950" t="str">
        <f t="shared" si="138"/>
        <v>2023-2024</v>
      </c>
      <c r="D2950" t="s">
        <v>147</v>
      </c>
      <c r="E2950" t="s">
        <v>62</v>
      </c>
      <c r="F2950" t="str">
        <f t="shared" si="139"/>
        <v>Victoria</v>
      </c>
      <c r="G2950" t="s">
        <v>45</v>
      </c>
      <c r="H2950">
        <v>3134</v>
      </c>
      <c r="I2950" t="s">
        <v>11</v>
      </c>
      <c r="J2950" t="s">
        <v>63</v>
      </c>
      <c r="K2950" t="s">
        <v>150</v>
      </c>
      <c r="L2950" t="s">
        <v>18</v>
      </c>
      <c r="M2950" s="5">
        <v>430.63</v>
      </c>
    </row>
    <row r="2951" spans="1:13" x14ac:dyDescent="0.2">
      <c r="A2951" s="2">
        <v>45275</v>
      </c>
      <c r="B2951" s="3">
        <f t="shared" si="140"/>
        <v>2024</v>
      </c>
      <c r="C2951" t="str">
        <f t="shared" si="138"/>
        <v>2023-2024</v>
      </c>
      <c r="D2951" t="s">
        <v>147</v>
      </c>
      <c r="E2951" t="s">
        <v>93</v>
      </c>
      <c r="F2951" t="str">
        <f t="shared" si="139"/>
        <v>Western Australia</v>
      </c>
      <c r="G2951" t="s">
        <v>48</v>
      </c>
      <c r="H2951">
        <v>6112</v>
      </c>
      <c r="I2951" t="s">
        <v>11</v>
      </c>
      <c r="J2951" t="s">
        <v>94</v>
      </c>
      <c r="K2951" t="s">
        <v>151</v>
      </c>
      <c r="L2951" t="s">
        <v>21</v>
      </c>
      <c r="M2951" s="5">
        <v>430.81000000000006</v>
      </c>
    </row>
    <row r="2952" spans="1:13" x14ac:dyDescent="0.2">
      <c r="A2952" s="2">
        <v>45076</v>
      </c>
      <c r="B2952" s="3">
        <f t="shared" si="140"/>
        <v>2023</v>
      </c>
      <c r="C2952" t="str">
        <f t="shared" si="138"/>
        <v>2022-2023</v>
      </c>
      <c r="D2952" t="s">
        <v>147</v>
      </c>
      <c r="E2952" t="s">
        <v>123</v>
      </c>
      <c r="F2952" t="str">
        <f t="shared" si="139"/>
        <v>Western Australia</v>
      </c>
      <c r="G2952" t="s">
        <v>48</v>
      </c>
      <c r="H2952">
        <v>6109</v>
      </c>
      <c r="I2952" t="s">
        <v>11</v>
      </c>
      <c r="J2952" t="s">
        <v>94</v>
      </c>
      <c r="K2952" t="s">
        <v>149</v>
      </c>
      <c r="L2952" t="s">
        <v>15</v>
      </c>
      <c r="M2952" s="5">
        <v>431.25</v>
      </c>
    </row>
    <row r="2953" spans="1:13" x14ac:dyDescent="0.2">
      <c r="A2953" s="2">
        <v>45039</v>
      </c>
      <c r="B2953" s="3">
        <f t="shared" si="140"/>
        <v>2023</v>
      </c>
      <c r="C2953" t="str">
        <f t="shared" si="138"/>
        <v>2022-2023</v>
      </c>
      <c r="D2953" t="s">
        <v>147</v>
      </c>
      <c r="E2953" t="s">
        <v>26</v>
      </c>
      <c r="F2953" t="str">
        <f t="shared" si="139"/>
        <v>New South Wales</v>
      </c>
      <c r="G2953" t="s">
        <v>10</v>
      </c>
      <c r="H2953">
        <v>2141</v>
      </c>
      <c r="I2953" t="s">
        <v>11</v>
      </c>
      <c r="J2953" t="s">
        <v>27</v>
      </c>
      <c r="K2953" t="s">
        <v>155</v>
      </c>
      <c r="L2953" t="s">
        <v>20</v>
      </c>
      <c r="M2953" s="5">
        <v>431.38000000000005</v>
      </c>
    </row>
    <row r="2954" spans="1:13" x14ac:dyDescent="0.2">
      <c r="A2954" s="2">
        <v>45646</v>
      </c>
      <c r="B2954" s="3">
        <f t="shared" si="140"/>
        <v>2025</v>
      </c>
      <c r="C2954" t="str">
        <f t="shared" si="138"/>
        <v>2024-2025</v>
      </c>
      <c r="D2954" t="s">
        <v>147</v>
      </c>
      <c r="E2954" t="s">
        <v>139</v>
      </c>
      <c r="F2954" t="str">
        <f t="shared" si="139"/>
        <v>New South Wales</v>
      </c>
      <c r="G2954" t="s">
        <v>10</v>
      </c>
      <c r="H2954">
        <v>2020</v>
      </c>
      <c r="I2954" t="s">
        <v>11</v>
      </c>
      <c r="J2954" t="s">
        <v>12</v>
      </c>
      <c r="K2954" t="s">
        <v>154</v>
      </c>
      <c r="L2954" t="s">
        <v>14</v>
      </c>
      <c r="M2954" s="5">
        <v>432.34000000000003</v>
      </c>
    </row>
    <row r="2955" spans="1:13" x14ac:dyDescent="0.2">
      <c r="A2955" s="2">
        <v>45220</v>
      </c>
      <c r="B2955" s="3">
        <f t="shared" si="140"/>
        <v>2024</v>
      </c>
      <c r="C2955" t="str">
        <f t="shared" si="138"/>
        <v>2023-2024</v>
      </c>
      <c r="D2955" t="s">
        <v>147</v>
      </c>
      <c r="E2955" t="s">
        <v>102</v>
      </c>
      <c r="F2955" t="str">
        <f t="shared" si="139"/>
        <v>Queensland</v>
      </c>
      <c r="G2955" t="s">
        <v>35</v>
      </c>
      <c r="H2955">
        <v>4870</v>
      </c>
      <c r="I2955" t="s">
        <v>11</v>
      </c>
      <c r="J2955" t="s">
        <v>36</v>
      </c>
      <c r="K2955" t="s">
        <v>149</v>
      </c>
      <c r="L2955" t="s">
        <v>15</v>
      </c>
      <c r="M2955" s="5">
        <v>432.5</v>
      </c>
    </row>
    <row r="2956" spans="1:13" x14ac:dyDescent="0.2">
      <c r="A2956" s="2">
        <v>45500</v>
      </c>
      <c r="B2956" s="3">
        <f t="shared" si="140"/>
        <v>2025</v>
      </c>
      <c r="C2956" t="str">
        <f t="shared" si="138"/>
        <v>2024-2025</v>
      </c>
      <c r="D2956" t="s">
        <v>147</v>
      </c>
      <c r="E2956" t="s">
        <v>64</v>
      </c>
      <c r="F2956" t="str">
        <f t="shared" si="139"/>
        <v>Victoria</v>
      </c>
      <c r="G2956" t="s">
        <v>45</v>
      </c>
      <c r="H2956">
        <v>3199</v>
      </c>
      <c r="I2956" t="s">
        <v>11</v>
      </c>
      <c r="J2956" t="s">
        <v>63</v>
      </c>
      <c r="K2956" t="s">
        <v>149</v>
      </c>
      <c r="L2956" t="s">
        <v>15</v>
      </c>
      <c r="M2956" s="5">
        <v>432.91</v>
      </c>
    </row>
    <row r="2957" spans="1:13" x14ac:dyDescent="0.2">
      <c r="A2957" s="2">
        <v>45511</v>
      </c>
      <c r="B2957" s="3">
        <f t="shared" si="140"/>
        <v>2025</v>
      </c>
      <c r="C2957" t="str">
        <f t="shared" si="138"/>
        <v>2024-2025</v>
      </c>
      <c r="D2957" t="s">
        <v>147</v>
      </c>
      <c r="E2957" t="s">
        <v>96</v>
      </c>
      <c r="F2957" t="str">
        <f t="shared" si="139"/>
        <v>Western Australia</v>
      </c>
      <c r="G2957" t="s">
        <v>48</v>
      </c>
      <c r="H2957">
        <v>6330</v>
      </c>
      <c r="I2957" t="s">
        <v>11</v>
      </c>
      <c r="J2957" t="s">
        <v>94</v>
      </c>
      <c r="K2957" t="s">
        <v>156</v>
      </c>
      <c r="L2957" t="s">
        <v>17</v>
      </c>
      <c r="M2957" s="5">
        <v>433</v>
      </c>
    </row>
    <row r="2958" spans="1:13" x14ac:dyDescent="0.2">
      <c r="A2958" s="2">
        <v>45006</v>
      </c>
      <c r="B2958" s="3">
        <f t="shared" si="140"/>
        <v>2023</v>
      </c>
      <c r="C2958" t="str">
        <f t="shared" si="138"/>
        <v>2022-2023</v>
      </c>
      <c r="D2958" t="s">
        <v>147</v>
      </c>
      <c r="E2958" t="s">
        <v>40</v>
      </c>
      <c r="F2958" t="str">
        <f t="shared" si="139"/>
        <v>New South Wales</v>
      </c>
      <c r="G2958" t="s">
        <v>10</v>
      </c>
      <c r="H2958">
        <v>2116</v>
      </c>
      <c r="I2958" t="s">
        <v>11</v>
      </c>
      <c r="J2958" t="s">
        <v>27</v>
      </c>
      <c r="K2958" t="s">
        <v>153</v>
      </c>
      <c r="L2958" t="s">
        <v>16</v>
      </c>
      <c r="M2958" s="5">
        <v>433.03999999999996</v>
      </c>
    </row>
    <row r="2959" spans="1:13" x14ac:dyDescent="0.2">
      <c r="A2959" s="2">
        <v>45553</v>
      </c>
      <c r="B2959" s="3">
        <f t="shared" si="140"/>
        <v>2025</v>
      </c>
      <c r="C2959" t="str">
        <f t="shared" si="138"/>
        <v>2024-2025</v>
      </c>
      <c r="D2959" t="s">
        <v>148</v>
      </c>
      <c r="E2959" t="s">
        <v>118</v>
      </c>
      <c r="F2959" t="str">
        <f t="shared" si="139"/>
        <v>New South Wales</v>
      </c>
      <c r="G2959" t="s">
        <v>10</v>
      </c>
      <c r="H2959">
        <v>2158</v>
      </c>
      <c r="I2959" t="s">
        <v>11</v>
      </c>
      <c r="J2959" t="s">
        <v>27</v>
      </c>
      <c r="K2959" t="s">
        <v>153</v>
      </c>
      <c r="L2959" t="s">
        <v>16</v>
      </c>
      <c r="M2959" s="5">
        <v>433.6</v>
      </c>
    </row>
    <row r="2960" spans="1:13" x14ac:dyDescent="0.2">
      <c r="A2960" s="2">
        <v>44947</v>
      </c>
      <c r="B2960" s="3">
        <f t="shared" si="140"/>
        <v>2023</v>
      </c>
      <c r="C2960" t="str">
        <f t="shared" si="138"/>
        <v>2022-2023</v>
      </c>
      <c r="D2960" t="s">
        <v>147</v>
      </c>
      <c r="E2960" t="s">
        <v>124</v>
      </c>
      <c r="F2960" t="str">
        <f t="shared" si="139"/>
        <v>New South Wales</v>
      </c>
      <c r="G2960" t="s">
        <v>10</v>
      </c>
      <c r="H2960">
        <v>2015</v>
      </c>
      <c r="I2960" t="s">
        <v>11</v>
      </c>
      <c r="J2960" t="s">
        <v>12</v>
      </c>
      <c r="K2960" t="s">
        <v>153</v>
      </c>
      <c r="L2960" t="s">
        <v>16</v>
      </c>
      <c r="M2960" s="5">
        <v>435.28999999999996</v>
      </c>
    </row>
    <row r="2961" spans="1:13" x14ac:dyDescent="0.2">
      <c r="A2961" s="2">
        <v>45277</v>
      </c>
      <c r="B2961" s="3">
        <f t="shared" si="140"/>
        <v>2024</v>
      </c>
      <c r="C2961" t="str">
        <f t="shared" si="138"/>
        <v>2023-2024</v>
      </c>
      <c r="D2961" t="s">
        <v>148</v>
      </c>
      <c r="E2961" t="s">
        <v>73</v>
      </c>
      <c r="F2961" t="str">
        <f t="shared" si="139"/>
        <v>Victoria</v>
      </c>
      <c r="G2961" t="s">
        <v>45</v>
      </c>
      <c r="H2961">
        <v>3136</v>
      </c>
      <c r="I2961" t="s">
        <v>11</v>
      </c>
      <c r="J2961" t="s">
        <v>63</v>
      </c>
      <c r="K2961" t="s">
        <v>149</v>
      </c>
      <c r="L2961" t="s">
        <v>15</v>
      </c>
      <c r="M2961" s="5">
        <v>435.35</v>
      </c>
    </row>
    <row r="2962" spans="1:13" x14ac:dyDescent="0.2">
      <c r="A2962" s="2">
        <v>45469</v>
      </c>
      <c r="B2962" s="3">
        <f t="shared" si="140"/>
        <v>2024</v>
      </c>
      <c r="C2962" t="str">
        <f t="shared" si="138"/>
        <v>2023-2024</v>
      </c>
      <c r="D2962" t="s">
        <v>147</v>
      </c>
      <c r="E2962" t="s">
        <v>138</v>
      </c>
      <c r="F2962" t="str">
        <f t="shared" si="139"/>
        <v>Queensland</v>
      </c>
      <c r="G2962" t="s">
        <v>35</v>
      </c>
      <c r="H2962">
        <v>4558</v>
      </c>
      <c r="I2962" t="s">
        <v>11</v>
      </c>
      <c r="J2962" t="s">
        <v>120</v>
      </c>
      <c r="K2962" t="s">
        <v>19</v>
      </c>
      <c r="L2962" t="s">
        <v>23</v>
      </c>
      <c r="M2962" s="5">
        <v>435.52</v>
      </c>
    </row>
    <row r="2963" spans="1:13" x14ac:dyDescent="0.2">
      <c r="A2963" s="2">
        <v>45250</v>
      </c>
      <c r="B2963" s="3">
        <f t="shared" si="140"/>
        <v>2024</v>
      </c>
      <c r="C2963" t="str">
        <f t="shared" si="138"/>
        <v>2023-2024</v>
      </c>
      <c r="D2963" t="s">
        <v>147</v>
      </c>
      <c r="E2963" t="s">
        <v>40</v>
      </c>
      <c r="F2963" t="str">
        <f t="shared" si="139"/>
        <v>New South Wales</v>
      </c>
      <c r="G2963" t="s">
        <v>10</v>
      </c>
      <c r="H2963">
        <v>2116</v>
      </c>
      <c r="I2963" t="s">
        <v>11</v>
      </c>
      <c r="J2963" t="s">
        <v>27</v>
      </c>
      <c r="K2963" t="s">
        <v>154</v>
      </c>
      <c r="L2963" t="s">
        <v>14</v>
      </c>
      <c r="M2963" s="5">
        <v>435.71</v>
      </c>
    </row>
    <row r="2964" spans="1:13" x14ac:dyDescent="0.2">
      <c r="A2964" s="2">
        <v>45457</v>
      </c>
      <c r="B2964" s="3">
        <f t="shared" si="140"/>
        <v>2024</v>
      </c>
      <c r="C2964" t="str">
        <f t="shared" si="138"/>
        <v>2023-2024</v>
      </c>
      <c r="D2964" t="s">
        <v>148</v>
      </c>
      <c r="E2964" t="s">
        <v>135</v>
      </c>
      <c r="F2964" t="str">
        <f t="shared" si="139"/>
        <v>Victoria</v>
      </c>
      <c r="G2964" t="s">
        <v>45</v>
      </c>
      <c r="H2964">
        <v>3550</v>
      </c>
      <c r="I2964" t="s">
        <v>11</v>
      </c>
      <c r="J2964" t="s">
        <v>60</v>
      </c>
      <c r="K2964" t="s">
        <v>154</v>
      </c>
      <c r="L2964" t="s">
        <v>14</v>
      </c>
      <c r="M2964" s="5">
        <v>436.11</v>
      </c>
    </row>
    <row r="2965" spans="1:13" x14ac:dyDescent="0.2">
      <c r="A2965" s="2">
        <v>45497</v>
      </c>
      <c r="B2965" s="3">
        <f t="shared" si="140"/>
        <v>2025</v>
      </c>
      <c r="C2965" t="str">
        <f t="shared" si="138"/>
        <v>2024-2025</v>
      </c>
      <c r="D2965" t="s">
        <v>148</v>
      </c>
      <c r="E2965" t="s">
        <v>110</v>
      </c>
      <c r="F2965" t="str">
        <f t="shared" si="139"/>
        <v>Queensland</v>
      </c>
      <c r="G2965" t="s">
        <v>35</v>
      </c>
      <c r="H2965">
        <v>4680</v>
      </c>
      <c r="I2965" t="s">
        <v>11</v>
      </c>
      <c r="J2965" t="s">
        <v>51</v>
      </c>
      <c r="K2965" t="s">
        <v>150</v>
      </c>
      <c r="L2965" t="s">
        <v>18</v>
      </c>
      <c r="M2965" s="5">
        <v>436.96000000000004</v>
      </c>
    </row>
    <row r="2966" spans="1:13" x14ac:dyDescent="0.2">
      <c r="A2966" s="2">
        <v>45299</v>
      </c>
      <c r="B2966" s="3">
        <f t="shared" si="140"/>
        <v>2024</v>
      </c>
      <c r="C2966" t="str">
        <f t="shared" si="138"/>
        <v>2023-2024</v>
      </c>
      <c r="D2966" t="s">
        <v>147</v>
      </c>
      <c r="E2966" t="s">
        <v>142</v>
      </c>
      <c r="F2966" t="str">
        <f t="shared" si="139"/>
        <v>Australian Capital Territory</v>
      </c>
      <c r="G2966" t="s">
        <v>80</v>
      </c>
      <c r="H2966">
        <v>2609</v>
      </c>
      <c r="I2966" t="s">
        <v>11</v>
      </c>
      <c r="J2966" t="s">
        <v>58</v>
      </c>
      <c r="K2966" t="s">
        <v>152</v>
      </c>
      <c r="L2966" t="s">
        <v>13</v>
      </c>
      <c r="M2966" s="5">
        <v>437.61</v>
      </c>
    </row>
    <row r="2967" spans="1:13" x14ac:dyDescent="0.2">
      <c r="A2967" s="2">
        <v>44976</v>
      </c>
      <c r="B2967" s="3">
        <f t="shared" si="140"/>
        <v>2023</v>
      </c>
      <c r="C2967" t="str">
        <f t="shared" si="138"/>
        <v>2022-2023</v>
      </c>
      <c r="D2967" t="s">
        <v>147</v>
      </c>
      <c r="E2967" t="s">
        <v>130</v>
      </c>
      <c r="F2967" t="str">
        <f t="shared" si="139"/>
        <v>South Australia</v>
      </c>
      <c r="G2967" t="s">
        <v>32</v>
      </c>
      <c r="H2967">
        <v>5290</v>
      </c>
      <c r="I2967" t="s">
        <v>11</v>
      </c>
      <c r="J2967" t="s">
        <v>38</v>
      </c>
      <c r="K2967" t="s">
        <v>149</v>
      </c>
      <c r="L2967" t="s">
        <v>15</v>
      </c>
      <c r="M2967" s="5">
        <v>438.20999999999992</v>
      </c>
    </row>
    <row r="2968" spans="1:13" x14ac:dyDescent="0.2">
      <c r="A2968" s="2">
        <v>44958</v>
      </c>
      <c r="B2968" s="3">
        <f t="shared" si="140"/>
        <v>2023</v>
      </c>
      <c r="C2968" t="str">
        <f t="shared" si="138"/>
        <v>2022-2023</v>
      </c>
      <c r="D2968" t="s">
        <v>147</v>
      </c>
      <c r="E2968" t="s">
        <v>92</v>
      </c>
      <c r="F2968" t="str">
        <f t="shared" si="139"/>
        <v>Queensland</v>
      </c>
      <c r="G2968" t="s">
        <v>35</v>
      </c>
      <c r="H2968">
        <v>4068</v>
      </c>
      <c r="I2968" t="s">
        <v>11</v>
      </c>
      <c r="J2968" t="s">
        <v>43</v>
      </c>
      <c r="K2968" t="s">
        <v>19</v>
      </c>
      <c r="L2968" t="s">
        <v>23</v>
      </c>
      <c r="M2968" s="5">
        <v>439.62</v>
      </c>
    </row>
    <row r="2969" spans="1:13" x14ac:dyDescent="0.2">
      <c r="A2969" s="2">
        <v>45075</v>
      </c>
      <c r="B2969" s="3">
        <f t="shared" si="140"/>
        <v>2023</v>
      </c>
      <c r="C2969" t="str">
        <f t="shared" si="138"/>
        <v>2022-2023</v>
      </c>
      <c r="D2969" t="s">
        <v>147</v>
      </c>
      <c r="E2969" t="s">
        <v>97</v>
      </c>
      <c r="F2969" t="str">
        <f t="shared" si="139"/>
        <v>Tasmania</v>
      </c>
      <c r="G2969" t="s">
        <v>70</v>
      </c>
      <c r="H2969">
        <v>7250</v>
      </c>
      <c r="I2969" t="s">
        <v>11</v>
      </c>
      <c r="J2969" t="s">
        <v>71</v>
      </c>
      <c r="K2969" t="s">
        <v>156</v>
      </c>
      <c r="L2969" t="s">
        <v>17</v>
      </c>
      <c r="M2969" s="5">
        <v>440.28999999999996</v>
      </c>
    </row>
    <row r="2970" spans="1:13" x14ac:dyDescent="0.2">
      <c r="A2970" s="2">
        <v>45513</v>
      </c>
      <c r="B2970" s="3">
        <f t="shared" si="140"/>
        <v>2025</v>
      </c>
      <c r="C2970" t="str">
        <f t="shared" si="138"/>
        <v>2024-2025</v>
      </c>
      <c r="D2970" t="s">
        <v>147</v>
      </c>
      <c r="E2970" t="s">
        <v>139</v>
      </c>
      <c r="F2970" t="str">
        <f t="shared" si="139"/>
        <v>New South Wales</v>
      </c>
      <c r="G2970" t="s">
        <v>10</v>
      </c>
      <c r="H2970">
        <v>2020</v>
      </c>
      <c r="I2970" t="s">
        <v>11</v>
      </c>
      <c r="J2970" t="s">
        <v>12</v>
      </c>
      <c r="K2970" t="s">
        <v>155</v>
      </c>
      <c r="L2970" t="s">
        <v>20</v>
      </c>
      <c r="M2970" s="5">
        <v>440.3</v>
      </c>
    </row>
    <row r="2971" spans="1:13" x14ac:dyDescent="0.2">
      <c r="A2971" s="2">
        <v>45153</v>
      </c>
      <c r="B2971" s="3">
        <f t="shared" si="140"/>
        <v>2024</v>
      </c>
      <c r="C2971" t="str">
        <f t="shared" si="138"/>
        <v>2023-2024</v>
      </c>
      <c r="D2971" t="s">
        <v>148</v>
      </c>
      <c r="E2971" t="s">
        <v>129</v>
      </c>
      <c r="F2971" t="str">
        <f t="shared" si="139"/>
        <v>Tasmania</v>
      </c>
      <c r="G2971" t="s">
        <v>70</v>
      </c>
      <c r="H2971">
        <v>7010</v>
      </c>
      <c r="I2971" t="s">
        <v>11</v>
      </c>
      <c r="J2971" t="s">
        <v>71</v>
      </c>
      <c r="K2971" t="s">
        <v>152</v>
      </c>
      <c r="L2971" t="s">
        <v>13</v>
      </c>
      <c r="M2971" s="5">
        <v>440.39</v>
      </c>
    </row>
    <row r="2972" spans="1:13" x14ac:dyDescent="0.2">
      <c r="A2972" s="2">
        <v>45236</v>
      </c>
      <c r="B2972" s="3">
        <f t="shared" si="140"/>
        <v>2024</v>
      </c>
      <c r="C2972" t="str">
        <f t="shared" si="138"/>
        <v>2023-2024</v>
      </c>
      <c r="D2972" t="s">
        <v>147</v>
      </c>
      <c r="E2972" t="s">
        <v>140</v>
      </c>
      <c r="F2972" t="str">
        <f t="shared" si="139"/>
        <v>Tasmania</v>
      </c>
      <c r="G2972" t="s">
        <v>70</v>
      </c>
      <c r="H2972">
        <v>7320</v>
      </c>
      <c r="I2972" t="s">
        <v>11</v>
      </c>
      <c r="J2972" t="s">
        <v>71</v>
      </c>
      <c r="K2972" t="s">
        <v>150</v>
      </c>
      <c r="L2972" t="s">
        <v>18</v>
      </c>
      <c r="M2972" s="5">
        <v>441.41</v>
      </c>
    </row>
    <row r="2973" spans="1:13" x14ac:dyDescent="0.2">
      <c r="A2973" s="2">
        <v>45300</v>
      </c>
      <c r="B2973" s="3">
        <f t="shared" si="140"/>
        <v>2024</v>
      </c>
      <c r="C2973" t="str">
        <f t="shared" si="138"/>
        <v>2023-2024</v>
      </c>
      <c r="D2973" t="s">
        <v>147</v>
      </c>
      <c r="E2973" t="s">
        <v>130</v>
      </c>
      <c r="F2973" t="str">
        <f t="shared" si="139"/>
        <v>South Australia</v>
      </c>
      <c r="G2973" t="s">
        <v>32</v>
      </c>
      <c r="H2973">
        <v>5290</v>
      </c>
      <c r="I2973" t="s">
        <v>11</v>
      </c>
      <c r="J2973" t="s">
        <v>38</v>
      </c>
      <c r="K2973" t="s">
        <v>153</v>
      </c>
      <c r="L2973" t="s">
        <v>16</v>
      </c>
      <c r="M2973" s="5">
        <v>441.67</v>
      </c>
    </row>
    <row r="2974" spans="1:13" x14ac:dyDescent="0.2">
      <c r="A2974" s="2">
        <v>45341</v>
      </c>
      <c r="B2974" s="3">
        <f t="shared" si="140"/>
        <v>2024</v>
      </c>
      <c r="C2974" t="str">
        <f t="shared" si="138"/>
        <v>2023-2024</v>
      </c>
      <c r="D2974" t="s">
        <v>147</v>
      </c>
      <c r="E2974" t="s">
        <v>126</v>
      </c>
      <c r="F2974" t="str">
        <f t="shared" si="139"/>
        <v>Queensland</v>
      </c>
      <c r="G2974" t="s">
        <v>35</v>
      </c>
      <c r="H2974">
        <v>4551</v>
      </c>
      <c r="I2974" t="s">
        <v>11</v>
      </c>
      <c r="J2974" t="s">
        <v>120</v>
      </c>
      <c r="K2974" t="s">
        <v>155</v>
      </c>
      <c r="L2974" t="s">
        <v>20</v>
      </c>
      <c r="M2974" s="5">
        <v>442.54</v>
      </c>
    </row>
    <row r="2975" spans="1:13" x14ac:dyDescent="0.2">
      <c r="A2975" s="2">
        <v>45195</v>
      </c>
      <c r="B2975" s="3">
        <f t="shared" si="140"/>
        <v>2024</v>
      </c>
      <c r="C2975" t="str">
        <f t="shared" si="138"/>
        <v>2023-2024</v>
      </c>
      <c r="D2975" t="s">
        <v>147</v>
      </c>
      <c r="E2975" t="s">
        <v>97</v>
      </c>
      <c r="F2975" t="str">
        <f t="shared" si="139"/>
        <v>Tasmania</v>
      </c>
      <c r="G2975" t="s">
        <v>70</v>
      </c>
      <c r="H2975">
        <v>7250</v>
      </c>
      <c r="I2975" t="s">
        <v>11</v>
      </c>
      <c r="J2975" t="s">
        <v>71</v>
      </c>
      <c r="K2975" t="s">
        <v>150</v>
      </c>
      <c r="L2975" t="s">
        <v>18</v>
      </c>
      <c r="M2975" s="5">
        <v>442.94</v>
      </c>
    </row>
    <row r="2976" spans="1:13" x14ac:dyDescent="0.2">
      <c r="A2976" s="2">
        <v>45028</v>
      </c>
      <c r="B2976" s="3">
        <f t="shared" si="140"/>
        <v>2023</v>
      </c>
      <c r="C2976" t="str">
        <f t="shared" si="138"/>
        <v>2022-2023</v>
      </c>
      <c r="D2976" t="s">
        <v>147</v>
      </c>
      <c r="E2976" t="s">
        <v>67</v>
      </c>
      <c r="F2976" t="str">
        <f t="shared" si="139"/>
        <v>New South Wales</v>
      </c>
      <c r="G2976" t="s">
        <v>10</v>
      </c>
      <c r="H2976">
        <v>2478</v>
      </c>
      <c r="I2976" t="s">
        <v>11</v>
      </c>
      <c r="J2976" t="s">
        <v>68</v>
      </c>
      <c r="K2976" t="s">
        <v>154</v>
      </c>
      <c r="L2976" t="s">
        <v>14</v>
      </c>
      <c r="M2976" s="5">
        <v>443.18</v>
      </c>
    </row>
    <row r="2977" spans="1:13" x14ac:dyDescent="0.2">
      <c r="A2977" s="2">
        <v>45090</v>
      </c>
      <c r="B2977" s="3">
        <f t="shared" si="140"/>
        <v>2023</v>
      </c>
      <c r="C2977" t="str">
        <f t="shared" si="138"/>
        <v>2022-2023</v>
      </c>
      <c r="D2977" t="s">
        <v>147</v>
      </c>
      <c r="E2977" t="s">
        <v>112</v>
      </c>
      <c r="F2977" t="str">
        <f t="shared" si="139"/>
        <v>Victoria</v>
      </c>
      <c r="G2977" t="s">
        <v>45</v>
      </c>
      <c r="H2977">
        <v>3076</v>
      </c>
      <c r="I2977" t="s">
        <v>11</v>
      </c>
      <c r="J2977" t="s">
        <v>46</v>
      </c>
      <c r="K2977" t="s">
        <v>19</v>
      </c>
      <c r="L2977" t="s">
        <v>23</v>
      </c>
      <c r="M2977" s="5">
        <v>443.37</v>
      </c>
    </row>
    <row r="2978" spans="1:13" x14ac:dyDescent="0.2">
      <c r="A2978" s="2">
        <v>45548</v>
      </c>
      <c r="B2978" s="3">
        <f t="shared" si="140"/>
        <v>2025</v>
      </c>
      <c r="C2978" t="str">
        <f t="shared" si="138"/>
        <v>2024-2025</v>
      </c>
      <c r="D2978" t="s">
        <v>147</v>
      </c>
      <c r="E2978" t="s">
        <v>113</v>
      </c>
      <c r="F2978" t="str">
        <f t="shared" si="139"/>
        <v>Queensland</v>
      </c>
      <c r="G2978" t="s">
        <v>35</v>
      </c>
      <c r="H2978">
        <v>4215</v>
      </c>
      <c r="I2978" t="s">
        <v>11</v>
      </c>
      <c r="J2978" t="s">
        <v>104</v>
      </c>
      <c r="K2978" t="s">
        <v>154</v>
      </c>
      <c r="L2978" t="s">
        <v>14</v>
      </c>
      <c r="M2978" s="5">
        <v>443.53999999999996</v>
      </c>
    </row>
    <row r="2979" spans="1:13" x14ac:dyDescent="0.2">
      <c r="A2979" s="2">
        <v>45395</v>
      </c>
      <c r="B2979" s="3">
        <f t="shared" si="140"/>
        <v>2024</v>
      </c>
      <c r="C2979" t="str">
        <f t="shared" si="138"/>
        <v>2023-2024</v>
      </c>
      <c r="D2979" t="s">
        <v>147</v>
      </c>
      <c r="E2979" t="s">
        <v>97</v>
      </c>
      <c r="F2979" t="str">
        <f t="shared" si="139"/>
        <v>Tasmania</v>
      </c>
      <c r="G2979" t="s">
        <v>70</v>
      </c>
      <c r="H2979">
        <v>7250</v>
      </c>
      <c r="I2979" t="s">
        <v>11</v>
      </c>
      <c r="J2979" t="s">
        <v>71</v>
      </c>
      <c r="K2979" t="s">
        <v>151</v>
      </c>
      <c r="L2979" t="s">
        <v>21</v>
      </c>
      <c r="M2979" s="5">
        <v>444.56</v>
      </c>
    </row>
    <row r="2980" spans="1:13" x14ac:dyDescent="0.2">
      <c r="A2980" s="2">
        <v>45612</v>
      </c>
      <c r="B2980" s="3">
        <f t="shared" si="140"/>
        <v>2025</v>
      </c>
      <c r="C2980" t="str">
        <f t="shared" si="138"/>
        <v>2024-2025</v>
      </c>
      <c r="D2980" t="s">
        <v>148</v>
      </c>
      <c r="E2980" t="s">
        <v>73</v>
      </c>
      <c r="F2980" t="str">
        <f t="shared" si="139"/>
        <v>Victoria</v>
      </c>
      <c r="G2980" t="s">
        <v>45</v>
      </c>
      <c r="H2980">
        <v>3136</v>
      </c>
      <c r="I2980" t="s">
        <v>11</v>
      </c>
      <c r="J2980" t="s">
        <v>63</v>
      </c>
      <c r="K2980" t="s">
        <v>154</v>
      </c>
      <c r="L2980" t="s">
        <v>14</v>
      </c>
      <c r="M2980" s="5">
        <v>444.64</v>
      </c>
    </row>
    <row r="2981" spans="1:13" x14ac:dyDescent="0.2">
      <c r="A2981" s="2">
        <v>45587</v>
      </c>
      <c r="B2981" s="3">
        <f t="shared" si="140"/>
        <v>2025</v>
      </c>
      <c r="C2981" t="str">
        <f t="shared" si="138"/>
        <v>2024-2025</v>
      </c>
      <c r="D2981" t="s">
        <v>147</v>
      </c>
      <c r="E2981" t="s">
        <v>144</v>
      </c>
      <c r="F2981" t="str">
        <f t="shared" si="139"/>
        <v>Queensland</v>
      </c>
      <c r="G2981" t="s">
        <v>35</v>
      </c>
      <c r="H2981">
        <v>4566</v>
      </c>
      <c r="I2981" t="s">
        <v>11</v>
      </c>
      <c r="J2981" t="s">
        <v>120</v>
      </c>
      <c r="K2981" t="s">
        <v>150</v>
      </c>
      <c r="L2981" t="s">
        <v>18</v>
      </c>
      <c r="M2981" s="5">
        <v>445.42</v>
      </c>
    </row>
    <row r="2982" spans="1:13" x14ac:dyDescent="0.2">
      <c r="A2982" s="2">
        <v>45133</v>
      </c>
      <c r="B2982" s="3">
        <f t="shared" si="140"/>
        <v>2024</v>
      </c>
      <c r="C2982" t="str">
        <f t="shared" si="138"/>
        <v>2023-2024</v>
      </c>
      <c r="D2982" t="s">
        <v>148</v>
      </c>
      <c r="E2982" t="s">
        <v>106</v>
      </c>
      <c r="F2982" t="str">
        <f t="shared" si="139"/>
        <v>Victoria</v>
      </c>
      <c r="G2982" t="s">
        <v>45</v>
      </c>
      <c r="H2982">
        <v>3915</v>
      </c>
      <c r="I2982" t="s">
        <v>11</v>
      </c>
      <c r="J2982" t="s">
        <v>55</v>
      </c>
      <c r="K2982" t="s">
        <v>150</v>
      </c>
      <c r="L2982" t="s">
        <v>18</v>
      </c>
      <c r="M2982" s="5">
        <v>445.52</v>
      </c>
    </row>
    <row r="2983" spans="1:13" x14ac:dyDescent="0.2">
      <c r="A2983" s="2">
        <v>45225</v>
      </c>
      <c r="B2983" s="3">
        <f t="shared" si="140"/>
        <v>2024</v>
      </c>
      <c r="C2983" t="str">
        <f t="shared" si="138"/>
        <v>2023-2024</v>
      </c>
      <c r="D2983" t="s">
        <v>147</v>
      </c>
      <c r="E2983" t="s">
        <v>133</v>
      </c>
      <c r="F2983" t="str">
        <f t="shared" si="139"/>
        <v>Queensland</v>
      </c>
      <c r="G2983" t="s">
        <v>35</v>
      </c>
      <c r="H2983">
        <v>4305</v>
      </c>
      <c r="I2983" t="s">
        <v>11</v>
      </c>
      <c r="J2983" t="s">
        <v>104</v>
      </c>
      <c r="K2983" t="s">
        <v>151</v>
      </c>
      <c r="L2983" t="s">
        <v>21</v>
      </c>
      <c r="M2983" s="5">
        <v>445.52</v>
      </c>
    </row>
    <row r="2984" spans="1:13" x14ac:dyDescent="0.2">
      <c r="A2984" s="2">
        <v>45501</v>
      </c>
      <c r="B2984" s="3">
        <f t="shared" si="140"/>
        <v>2025</v>
      </c>
      <c r="C2984" t="str">
        <f t="shared" si="138"/>
        <v>2024-2025</v>
      </c>
      <c r="D2984" t="s">
        <v>147</v>
      </c>
      <c r="E2984" t="s">
        <v>143</v>
      </c>
      <c r="F2984" t="str">
        <f t="shared" si="139"/>
        <v>New South Wales</v>
      </c>
      <c r="G2984" t="s">
        <v>10</v>
      </c>
      <c r="H2984">
        <v>2154</v>
      </c>
      <c r="I2984" t="s">
        <v>11</v>
      </c>
      <c r="J2984" t="s">
        <v>27</v>
      </c>
      <c r="K2984" t="s">
        <v>154</v>
      </c>
      <c r="L2984" t="s">
        <v>14</v>
      </c>
      <c r="M2984" s="5">
        <v>445.5200000000001</v>
      </c>
    </row>
    <row r="2985" spans="1:13" x14ac:dyDescent="0.2">
      <c r="A2985" s="2">
        <v>45471</v>
      </c>
      <c r="B2985" s="3">
        <f t="shared" si="140"/>
        <v>2024</v>
      </c>
      <c r="C2985" t="str">
        <f t="shared" si="138"/>
        <v>2023-2024</v>
      </c>
      <c r="D2985" t="s">
        <v>147</v>
      </c>
      <c r="E2985" t="s">
        <v>98</v>
      </c>
      <c r="F2985" t="str">
        <f t="shared" si="139"/>
        <v>Victoria</v>
      </c>
      <c r="G2985" t="s">
        <v>45</v>
      </c>
      <c r="H2985">
        <v>3429</v>
      </c>
      <c r="I2985" t="s">
        <v>11</v>
      </c>
      <c r="J2985" t="s">
        <v>60</v>
      </c>
      <c r="K2985" t="s">
        <v>19</v>
      </c>
      <c r="L2985" t="s">
        <v>23</v>
      </c>
      <c r="M2985" s="5">
        <v>445.87</v>
      </c>
    </row>
    <row r="2986" spans="1:13" x14ac:dyDescent="0.2">
      <c r="A2986" s="2">
        <v>45632</v>
      </c>
      <c r="B2986" s="3">
        <f t="shared" si="140"/>
        <v>2025</v>
      </c>
      <c r="C2986" t="str">
        <f t="shared" si="138"/>
        <v>2024-2025</v>
      </c>
      <c r="D2986" t="s">
        <v>148</v>
      </c>
      <c r="E2986" t="s">
        <v>105</v>
      </c>
      <c r="F2986" t="str">
        <f t="shared" si="139"/>
        <v>Victoria</v>
      </c>
      <c r="G2986" t="s">
        <v>45</v>
      </c>
      <c r="H2986">
        <v>3500</v>
      </c>
      <c r="I2986" t="s">
        <v>11</v>
      </c>
      <c r="J2986" t="s">
        <v>60</v>
      </c>
      <c r="K2986" t="s">
        <v>152</v>
      </c>
      <c r="L2986" t="s">
        <v>13</v>
      </c>
      <c r="M2986" s="5">
        <v>445.95</v>
      </c>
    </row>
    <row r="2987" spans="1:13" x14ac:dyDescent="0.2">
      <c r="A2987" s="2">
        <v>45017</v>
      </c>
      <c r="B2987" s="3">
        <f t="shared" si="140"/>
        <v>2023</v>
      </c>
      <c r="C2987" t="str">
        <f t="shared" si="138"/>
        <v>2022-2023</v>
      </c>
      <c r="D2987" t="s">
        <v>147</v>
      </c>
      <c r="E2987" t="s">
        <v>31</v>
      </c>
      <c r="F2987" t="str">
        <f t="shared" si="139"/>
        <v>South Australia</v>
      </c>
      <c r="G2987" t="s">
        <v>32</v>
      </c>
      <c r="H2987">
        <v>5168</v>
      </c>
      <c r="I2987" t="s">
        <v>11</v>
      </c>
      <c r="J2987" t="s">
        <v>33</v>
      </c>
      <c r="K2987" t="s">
        <v>153</v>
      </c>
      <c r="L2987" t="s">
        <v>16</v>
      </c>
      <c r="M2987" s="5">
        <v>447.42999999999995</v>
      </c>
    </row>
    <row r="2988" spans="1:13" x14ac:dyDescent="0.2">
      <c r="A2988" s="2">
        <v>45426</v>
      </c>
      <c r="B2988" s="3">
        <f t="shared" si="140"/>
        <v>2024</v>
      </c>
      <c r="C2988" t="str">
        <f t="shared" si="138"/>
        <v>2023-2024</v>
      </c>
      <c r="D2988" t="s">
        <v>147</v>
      </c>
      <c r="E2988" t="s">
        <v>112</v>
      </c>
      <c r="F2988" t="str">
        <f t="shared" si="139"/>
        <v>Victoria</v>
      </c>
      <c r="G2988" t="s">
        <v>45</v>
      </c>
      <c r="H2988">
        <v>3076</v>
      </c>
      <c r="I2988" t="s">
        <v>11</v>
      </c>
      <c r="J2988" t="s">
        <v>46</v>
      </c>
      <c r="K2988" t="s">
        <v>156</v>
      </c>
      <c r="L2988" t="s">
        <v>17</v>
      </c>
      <c r="M2988" s="5">
        <v>447.43999999999994</v>
      </c>
    </row>
    <row r="2989" spans="1:13" x14ac:dyDescent="0.2">
      <c r="A2989" s="2">
        <v>45629</v>
      </c>
      <c r="B2989" s="3">
        <f t="shared" si="140"/>
        <v>2025</v>
      </c>
      <c r="C2989" t="str">
        <f t="shared" si="138"/>
        <v>2024-2025</v>
      </c>
      <c r="D2989" t="s">
        <v>148</v>
      </c>
      <c r="E2989" t="s">
        <v>127</v>
      </c>
      <c r="F2989" t="str">
        <f t="shared" si="139"/>
        <v>New South Wales</v>
      </c>
      <c r="G2989" t="s">
        <v>10</v>
      </c>
      <c r="H2989">
        <v>2131</v>
      </c>
      <c r="I2989" t="s">
        <v>11</v>
      </c>
      <c r="J2989" t="s">
        <v>27</v>
      </c>
      <c r="K2989" t="s">
        <v>151</v>
      </c>
      <c r="L2989" t="s">
        <v>21</v>
      </c>
      <c r="M2989" s="5">
        <v>447.63</v>
      </c>
    </row>
    <row r="2990" spans="1:13" x14ac:dyDescent="0.2">
      <c r="A2990" s="2">
        <v>45536</v>
      </c>
      <c r="B2990" s="3">
        <f t="shared" si="140"/>
        <v>2025</v>
      </c>
      <c r="C2990" t="str">
        <f t="shared" si="138"/>
        <v>2024-2025</v>
      </c>
      <c r="D2990" t="s">
        <v>148</v>
      </c>
      <c r="E2990" t="s">
        <v>135</v>
      </c>
      <c r="F2990" t="str">
        <f t="shared" si="139"/>
        <v>Victoria</v>
      </c>
      <c r="G2990" t="s">
        <v>45</v>
      </c>
      <c r="H2990">
        <v>3550</v>
      </c>
      <c r="I2990" t="s">
        <v>11</v>
      </c>
      <c r="J2990" t="s">
        <v>60</v>
      </c>
      <c r="K2990" t="s">
        <v>155</v>
      </c>
      <c r="L2990" t="s">
        <v>20</v>
      </c>
      <c r="M2990" s="5">
        <v>447.95</v>
      </c>
    </row>
    <row r="2991" spans="1:13" x14ac:dyDescent="0.2">
      <c r="A2991" s="2">
        <v>44933</v>
      </c>
      <c r="B2991" s="3">
        <f t="shared" si="140"/>
        <v>2023</v>
      </c>
      <c r="C2991" t="str">
        <f t="shared" si="138"/>
        <v>2022-2023</v>
      </c>
      <c r="D2991" t="s">
        <v>147</v>
      </c>
      <c r="E2991" t="s">
        <v>144</v>
      </c>
      <c r="F2991" t="str">
        <f t="shared" si="139"/>
        <v>Queensland</v>
      </c>
      <c r="G2991" t="s">
        <v>35</v>
      </c>
      <c r="H2991">
        <v>4566</v>
      </c>
      <c r="I2991" t="s">
        <v>11</v>
      </c>
      <c r="J2991" t="s">
        <v>120</v>
      </c>
      <c r="K2991" t="s">
        <v>152</v>
      </c>
      <c r="L2991" t="s">
        <v>13</v>
      </c>
      <c r="M2991" s="5">
        <v>449.75</v>
      </c>
    </row>
    <row r="2992" spans="1:13" x14ac:dyDescent="0.2">
      <c r="A2992" s="2">
        <v>45009</v>
      </c>
      <c r="B2992" s="3">
        <f t="shared" si="140"/>
        <v>2023</v>
      </c>
      <c r="C2992" t="str">
        <f t="shared" si="138"/>
        <v>2022-2023</v>
      </c>
      <c r="D2992" t="s">
        <v>148</v>
      </c>
      <c r="E2992" t="s">
        <v>87</v>
      </c>
      <c r="F2992" t="str">
        <f t="shared" si="139"/>
        <v>New South Wales</v>
      </c>
      <c r="G2992" t="s">
        <v>10</v>
      </c>
      <c r="H2992">
        <v>2790</v>
      </c>
      <c r="I2992" t="s">
        <v>11</v>
      </c>
      <c r="J2992" t="s">
        <v>25</v>
      </c>
      <c r="K2992" t="s">
        <v>150</v>
      </c>
      <c r="L2992" t="s">
        <v>18</v>
      </c>
      <c r="M2992" s="5">
        <v>450.03</v>
      </c>
    </row>
    <row r="2993" spans="1:13" x14ac:dyDescent="0.2">
      <c r="A2993" s="2">
        <v>45554</v>
      </c>
      <c r="B2993" s="3">
        <f t="shared" si="140"/>
        <v>2025</v>
      </c>
      <c r="C2993" t="str">
        <f t="shared" si="138"/>
        <v>2024-2025</v>
      </c>
      <c r="D2993" t="s">
        <v>147</v>
      </c>
      <c r="E2993" t="s">
        <v>136</v>
      </c>
      <c r="F2993" t="str">
        <f t="shared" si="139"/>
        <v>Victoria</v>
      </c>
      <c r="G2993" t="s">
        <v>45</v>
      </c>
      <c r="H2993">
        <v>3175</v>
      </c>
      <c r="I2993" t="s">
        <v>11</v>
      </c>
      <c r="J2993" t="s">
        <v>63</v>
      </c>
      <c r="K2993" t="s">
        <v>156</v>
      </c>
      <c r="L2993" t="s">
        <v>17</v>
      </c>
      <c r="M2993" s="5">
        <v>450.11</v>
      </c>
    </row>
    <row r="2994" spans="1:13" x14ac:dyDescent="0.2">
      <c r="A2994" s="2">
        <v>45078</v>
      </c>
      <c r="B2994" s="3">
        <f t="shared" si="140"/>
        <v>2023</v>
      </c>
      <c r="C2994" t="str">
        <f t="shared" si="138"/>
        <v>2022-2023</v>
      </c>
      <c r="D2994" t="s">
        <v>147</v>
      </c>
      <c r="E2994" t="s">
        <v>124</v>
      </c>
      <c r="F2994" t="str">
        <f t="shared" si="139"/>
        <v>New South Wales</v>
      </c>
      <c r="G2994" t="s">
        <v>10</v>
      </c>
      <c r="H2994">
        <v>2015</v>
      </c>
      <c r="I2994" t="s">
        <v>11</v>
      </c>
      <c r="J2994" t="s">
        <v>12</v>
      </c>
      <c r="K2994" t="s">
        <v>19</v>
      </c>
      <c r="L2994" t="s">
        <v>23</v>
      </c>
      <c r="M2994" s="5">
        <v>450.48</v>
      </c>
    </row>
    <row r="2995" spans="1:13" x14ac:dyDescent="0.2">
      <c r="A2995" s="2">
        <v>45038</v>
      </c>
      <c r="B2995" s="3">
        <f t="shared" si="140"/>
        <v>2023</v>
      </c>
      <c r="C2995" t="str">
        <f t="shared" si="138"/>
        <v>2022-2023</v>
      </c>
      <c r="D2995" t="s">
        <v>147</v>
      </c>
      <c r="E2995" t="s">
        <v>144</v>
      </c>
      <c r="F2995" t="str">
        <f t="shared" si="139"/>
        <v>Queensland</v>
      </c>
      <c r="G2995" t="s">
        <v>35</v>
      </c>
      <c r="H2995">
        <v>4566</v>
      </c>
      <c r="I2995" t="s">
        <v>11</v>
      </c>
      <c r="J2995" t="s">
        <v>120</v>
      </c>
      <c r="K2995" t="s">
        <v>151</v>
      </c>
      <c r="L2995" t="s">
        <v>21</v>
      </c>
      <c r="M2995" s="5">
        <v>451.26</v>
      </c>
    </row>
    <row r="2996" spans="1:13" x14ac:dyDescent="0.2">
      <c r="A2996" s="2">
        <v>44974</v>
      </c>
      <c r="B2996" s="3">
        <f t="shared" si="140"/>
        <v>2023</v>
      </c>
      <c r="C2996" t="str">
        <f t="shared" si="138"/>
        <v>2022-2023</v>
      </c>
      <c r="D2996" t="s">
        <v>147</v>
      </c>
      <c r="E2996" t="s">
        <v>132</v>
      </c>
      <c r="F2996" t="str">
        <f t="shared" si="139"/>
        <v>New South Wales</v>
      </c>
      <c r="G2996" t="s">
        <v>10</v>
      </c>
      <c r="H2996">
        <v>2800</v>
      </c>
      <c r="I2996" t="s">
        <v>11</v>
      </c>
      <c r="J2996" t="s">
        <v>25</v>
      </c>
      <c r="K2996" t="s">
        <v>153</v>
      </c>
      <c r="L2996" t="s">
        <v>16</v>
      </c>
      <c r="M2996" s="5">
        <v>451.41</v>
      </c>
    </row>
    <row r="2997" spans="1:13" x14ac:dyDescent="0.2">
      <c r="A2997" s="2">
        <v>45082</v>
      </c>
      <c r="B2997" s="3">
        <f t="shared" si="140"/>
        <v>2023</v>
      </c>
      <c r="C2997" t="str">
        <f t="shared" si="138"/>
        <v>2022-2023</v>
      </c>
      <c r="D2997" t="s">
        <v>147</v>
      </c>
      <c r="E2997" t="s">
        <v>116</v>
      </c>
      <c r="F2997" t="str">
        <f t="shared" si="139"/>
        <v>Western Australia</v>
      </c>
      <c r="G2997" t="s">
        <v>48</v>
      </c>
      <c r="H2997">
        <v>6725</v>
      </c>
      <c r="I2997" t="s">
        <v>11</v>
      </c>
      <c r="J2997" t="s">
        <v>77</v>
      </c>
      <c r="K2997" t="s">
        <v>150</v>
      </c>
      <c r="L2997" t="s">
        <v>18</v>
      </c>
      <c r="M2997" s="5">
        <v>451.99</v>
      </c>
    </row>
    <row r="2998" spans="1:13" x14ac:dyDescent="0.2">
      <c r="A2998" s="2">
        <v>45541</v>
      </c>
      <c r="B2998" s="3">
        <f t="shared" si="140"/>
        <v>2025</v>
      </c>
      <c r="C2998" t="str">
        <f t="shared" si="138"/>
        <v>2024-2025</v>
      </c>
      <c r="D2998" t="s">
        <v>147</v>
      </c>
      <c r="E2998" t="s">
        <v>44</v>
      </c>
      <c r="F2998" t="str">
        <f t="shared" si="139"/>
        <v>Victoria</v>
      </c>
      <c r="G2998" t="s">
        <v>45</v>
      </c>
      <c r="H2998">
        <v>3066</v>
      </c>
      <c r="I2998" t="s">
        <v>11</v>
      </c>
      <c r="J2998" t="s">
        <v>46</v>
      </c>
      <c r="K2998" t="s">
        <v>150</v>
      </c>
      <c r="L2998" t="s">
        <v>18</v>
      </c>
      <c r="M2998" s="5">
        <v>452.17</v>
      </c>
    </row>
    <row r="2999" spans="1:13" x14ac:dyDescent="0.2">
      <c r="A2999" s="2">
        <v>45304</v>
      </c>
      <c r="B2999" s="3">
        <f t="shared" si="140"/>
        <v>2024</v>
      </c>
      <c r="C2999" t="str">
        <f t="shared" si="138"/>
        <v>2023-2024</v>
      </c>
      <c r="D2999" t="s">
        <v>148</v>
      </c>
      <c r="E2999" t="s">
        <v>110</v>
      </c>
      <c r="F2999" t="str">
        <f t="shared" si="139"/>
        <v>Queensland</v>
      </c>
      <c r="G2999" t="s">
        <v>35</v>
      </c>
      <c r="H2999">
        <v>4680</v>
      </c>
      <c r="I2999" t="s">
        <v>11</v>
      </c>
      <c r="J2999" t="s">
        <v>51</v>
      </c>
      <c r="K2999" t="s">
        <v>150</v>
      </c>
      <c r="L2999" t="s">
        <v>18</v>
      </c>
      <c r="M2999" s="5">
        <v>452.36</v>
      </c>
    </row>
    <row r="3000" spans="1:13" x14ac:dyDescent="0.2">
      <c r="A3000" s="2">
        <v>44957</v>
      </c>
      <c r="B3000" s="3">
        <f t="shared" si="140"/>
        <v>2023</v>
      </c>
      <c r="C3000" t="str">
        <f t="shared" si="138"/>
        <v>2022-2023</v>
      </c>
      <c r="D3000" t="s">
        <v>148</v>
      </c>
      <c r="E3000" t="s">
        <v>87</v>
      </c>
      <c r="F3000" t="str">
        <f t="shared" si="139"/>
        <v>New South Wales</v>
      </c>
      <c r="G3000" t="s">
        <v>10</v>
      </c>
      <c r="H3000">
        <v>2790</v>
      </c>
      <c r="I3000" t="s">
        <v>11</v>
      </c>
      <c r="J3000" t="s">
        <v>25</v>
      </c>
      <c r="K3000" t="s">
        <v>151</v>
      </c>
      <c r="L3000" t="s">
        <v>21</v>
      </c>
      <c r="M3000" s="5">
        <v>452.57000000000005</v>
      </c>
    </row>
    <row r="3001" spans="1:13" x14ac:dyDescent="0.2">
      <c r="A3001" s="2">
        <v>45067</v>
      </c>
      <c r="B3001" s="3">
        <f t="shared" si="140"/>
        <v>2023</v>
      </c>
      <c r="C3001" t="str">
        <f t="shared" si="138"/>
        <v>2022-2023</v>
      </c>
      <c r="D3001" t="s">
        <v>147</v>
      </c>
      <c r="E3001" t="s">
        <v>132</v>
      </c>
      <c r="F3001" t="str">
        <f t="shared" si="139"/>
        <v>New South Wales</v>
      </c>
      <c r="G3001" t="s">
        <v>10</v>
      </c>
      <c r="H3001">
        <v>2800</v>
      </c>
      <c r="I3001" t="s">
        <v>11</v>
      </c>
      <c r="J3001" t="s">
        <v>25</v>
      </c>
      <c r="K3001" t="s">
        <v>154</v>
      </c>
      <c r="L3001" t="s">
        <v>14</v>
      </c>
      <c r="M3001" s="5">
        <v>452.96999999999997</v>
      </c>
    </row>
    <row r="3002" spans="1:13" x14ac:dyDescent="0.2">
      <c r="A3002" s="2">
        <v>45335</v>
      </c>
      <c r="B3002" s="3">
        <f t="shared" si="140"/>
        <v>2024</v>
      </c>
      <c r="C3002" t="str">
        <f t="shared" si="138"/>
        <v>2023-2024</v>
      </c>
      <c r="D3002" t="s">
        <v>147</v>
      </c>
      <c r="E3002" t="s">
        <v>26</v>
      </c>
      <c r="F3002" t="str">
        <f t="shared" si="139"/>
        <v>New South Wales</v>
      </c>
      <c r="G3002" t="s">
        <v>10</v>
      </c>
      <c r="H3002">
        <v>2141</v>
      </c>
      <c r="I3002" t="s">
        <v>11</v>
      </c>
      <c r="J3002" t="s">
        <v>27</v>
      </c>
      <c r="K3002" t="s">
        <v>154</v>
      </c>
      <c r="L3002" t="s">
        <v>14</v>
      </c>
      <c r="M3002" s="5">
        <v>453.55</v>
      </c>
    </row>
    <row r="3003" spans="1:13" x14ac:dyDescent="0.2">
      <c r="A3003" s="2">
        <v>45298</v>
      </c>
      <c r="B3003" s="3">
        <f t="shared" si="140"/>
        <v>2024</v>
      </c>
      <c r="C3003" t="str">
        <f t="shared" si="138"/>
        <v>2023-2024</v>
      </c>
      <c r="D3003" t="s">
        <v>147</v>
      </c>
      <c r="E3003" t="s">
        <v>78</v>
      </c>
      <c r="F3003" t="str">
        <f t="shared" si="139"/>
        <v>New South Wales</v>
      </c>
      <c r="G3003" t="s">
        <v>10</v>
      </c>
      <c r="H3003">
        <v>2350</v>
      </c>
      <c r="I3003" t="s">
        <v>11</v>
      </c>
      <c r="J3003" t="s">
        <v>68</v>
      </c>
      <c r="K3003" t="s">
        <v>149</v>
      </c>
      <c r="L3003" t="s">
        <v>15</v>
      </c>
      <c r="M3003" s="5">
        <v>454.25</v>
      </c>
    </row>
    <row r="3004" spans="1:13" x14ac:dyDescent="0.2">
      <c r="A3004" s="2">
        <v>45175</v>
      </c>
      <c r="B3004" s="3">
        <f t="shared" si="140"/>
        <v>2024</v>
      </c>
      <c r="C3004" t="str">
        <f t="shared" si="138"/>
        <v>2023-2024</v>
      </c>
      <c r="D3004" t="s">
        <v>147</v>
      </c>
      <c r="E3004" t="s">
        <v>142</v>
      </c>
      <c r="F3004" t="str">
        <f t="shared" si="139"/>
        <v>Australian Capital Territory</v>
      </c>
      <c r="G3004" t="s">
        <v>80</v>
      </c>
      <c r="H3004">
        <v>2609</v>
      </c>
      <c r="I3004" t="s">
        <v>11</v>
      </c>
      <c r="J3004" t="s">
        <v>58</v>
      </c>
      <c r="K3004" t="s">
        <v>154</v>
      </c>
      <c r="L3004" t="s">
        <v>14</v>
      </c>
      <c r="M3004" s="5">
        <v>454.59000000000003</v>
      </c>
    </row>
    <row r="3005" spans="1:13" x14ac:dyDescent="0.2">
      <c r="A3005" s="2">
        <v>45116</v>
      </c>
      <c r="B3005" s="3">
        <f t="shared" si="140"/>
        <v>2024</v>
      </c>
      <c r="C3005" t="str">
        <f t="shared" si="138"/>
        <v>2023-2024</v>
      </c>
      <c r="D3005" t="s">
        <v>147</v>
      </c>
      <c r="E3005" t="s">
        <v>137</v>
      </c>
      <c r="F3005" t="str">
        <f t="shared" si="139"/>
        <v>New South Wales</v>
      </c>
      <c r="G3005" t="s">
        <v>10</v>
      </c>
      <c r="H3005">
        <v>2031</v>
      </c>
      <c r="I3005" t="s">
        <v>11</v>
      </c>
      <c r="J3005" t="s">
        <v>12</v>
      </c>
      <c r="K3005" t="s">
        <v>155</v>
      </c>
      <c r="L3005" t="s">
        <v>20</v>
      </c>
      <c r="M3005" s="5">
        <v>454.86000000000007</v>
      </c>
    </row>
    <row r="3006" spans="1:13" x14ac:dyDescent="0.2">
      <c r="A3006" s="2">
        <v>45038</v>
      </c>
      <c r="B3006" s="3">
        <f t="shared" si="140"/>
        <v>2023</v>
      </c>
      <c r="C3006" t="str">
        <f t="shared" si="138"/>
        <v>2022-2023</v>
      </c>
      <c r="D3006" t="s">
        <v>148</v>
      </c>
      <c r="E3006" t="s">
        <v>110</v>
      </c>
      <c r="F3006" t="str">
        <f t="shared" si="139"/>
        <v>Queensland</v>
      </c>
      <c r="G3006" t="s">
        <v>35</v>
      </c>
      <c r="H3006">
        <v>4680</v>
      </c>
      <c r="I3006" t="s">
        <v>11</v>
      </c>
      <c r="J3006" t="s">
        <v>51</v>
      </c>
      <c r="K3006" t="s">
        <v>156</v>
      </c>
      <c r="L3006" t="s">
        <v>17</v>
      </c>
      <c r="M3006" s="5">
        <v>454.93</v>
      </c>
    </row>
    <row r="3007" spans="1:13" x14ac:dyDescent="0.2">
      <c r="A3007" s="2">
        <v>45477</v>
      </c>
      <c r="B3007" s="3">
        <f t="shared" si="140"/>
        <v>2025</v>
      </c>
      <c r="C3007" t="str">
        <f t="shared" si="138"/>
        <v>2024-2025</v>
      </c>
      <c r="D3007" t="s">
        <v>147</v>
      </c>
      <c r="E3007" t="s">
        <v>117</v>
      </c>
      <c r="F3007" t="str">
        <f t="shared" si="139"/>
        <v>Queensland</v>
      </c>
      <c r="G3007" t="s">
        <v>35</v>
      </c>
      <c r="H3007">
        <v>4119</v>
      </c>
      <c r="I3007" t="s">
        <v>11</v>
      </c>
      <c r="J3007" t="s">
        <v>43</v>
      </c>
      <c r="K3007" t="s">
        <v>152</v>
      </c>
      <c r="L3007" t="s">
        <v>13</v>
      </c>
      <c r="M3007" s="5">
        <v>455.02</v>
      </c>
    </row>
    <row r="3008" spans="1:13" x14ac:dyDescent="0.2">
      <c r="A3008" s="2">
        <v>45589</v>
      </c>
      <c r="B3008" s="3">
        <f t="shared" si="140"/>
        <v>2025</v>
      </c>
      <c r="C3008" t="str">
        <f t="shared" si="138"/>
        <v>2024-2025</v>
      </c>
      <c r="D3008" t="s">
        <v>147</v>
      </c>
      <c r="E3008" t="s">
        <v>101</v>
      </c>
      <c r="F3008" t="str">
        <f t="shared" si="139"/>
        <v>Victoria</v>
      </c>
      <c r="G3008" t="s">
        <v>45</v>
      </c>
      <c r="H3008">
        <v>3131</v>
      </c>
      <c r="I3008" t="s">
        <v>11</v>
      </c>
      <c r="J3008" t="s">
        <v>63</v>
      </c>
      <c r="K3008" t="s">
        <v>149</v>
      </c>
      <c r="L3008" t="s">
        <v>15</v>
      </c>
      <c r="M3008" s="5">
        <v>455.37000000000006</v>
      </c>
    </row>
    <row r="3009" spans="1:13" x14ac:dyDescent="0.2">
      <c r="A3009" s="2">
        <v>45439</v>
      </c>
      <c r="B3009" s="3">
        <f t="shared" si="140"/>
        <v>2024</v>
      </c>
      <c r="C3009" t="str">
        <f t="shared" si="138"/>
        <v>2023-2024</v>
      </c>
      <c r="D3009" t="s">
        <v>147</v>
      </c>
      <c r="E3009" t="s">
        <v>97</v>
      </c>
      <c r="F3009" t="str">
        <f t="shared" si="139"/>
        <v>Tasmania</v>
      </c>
      <c r="G3009" t="s">
        <v>70</v>
      </c>
      <c r="H3009">
        <v>7250</v>
      </c>
      <c r="I3009" t="s">
        <v>11</v>
      </c>
      <c r="J3009" t="s">
        <v>71</v>
      </c>
      <c r="K3009" t="s">
        <v>151</v>
      </c>
      <c r="L3009" t="s">
        <v>21</v>
      </c>
      <c r="M3009" s="5">
        <v>455.39</v>
      </c>
    </row>
    <row r="3010" spans="1:13" x14ac:dyDescent="0.2">
      <c r="A3010" s="2">
        <v>45654</v>
      </c>
      <c r="B3010" s="3">
        <f t="shared" si="140"/>
        <v>2025</v>
      </c>
      <c r="C3010" t="str">
        <f t="shared" ref="C3010:C3073" si="141">IF(MONTH(A3010) &gt;= 7, YEAR(A3010) &amp; "-" &amp; YEAR(A3010) + 1, YEAR(A3010) - 1 &amp; "-" &amp; YEAR(A3010))</f>
        <v>2024-2025</v>
      </c>
      <c r="D3010" t="s">
        <v>148</v>
      </c>
      <c r="E3010" t="s">
        <v>28</v>
      </c>
      <c r="F3010" t="str">
        <f t="shared" ref="F3010:F3073" si="142">IF(G3010="WA","Western Australia",
IF(G3010="NSW","New South Wales",
IF(G3010="QLD","Queensland",
IF(G3010="VIC","Victoria",
IF(G3010="TAS","Tasmania",
IF(G3010="SA","South Australia",
IF(G3010="NT","Northern Territory",
IF(G3010="ACT","Australian Capital Territory",G3010))))))))</f>
        <v>Northern Territory</v>
      </c>
      <c r="G3010" t="s">
        <v>29</v>
      </c>
      <c r="H3010">
        <v>800</v>
      </c>
      <c r="I3010" t="s">
        <v>11</v>
      </c>
      <c r="J3010" t="s">
        <v>30</v>
      </c>
      <c r="K3010" t="s">
        <v>156</v>
      </c>
      <c r="L3010" t="s">
        <v>17</v>
      </c>
      <c r="M3010" s="5">
        <v>455.71000000000004</v>
      </c>
    </row>
    <row r="3011" spans="1:13" x14ac:dyDescent="0.2">
      <c r="A3011" s="2">
        <v>44957</v>
      </c>
      <c r="B3011" s="3">
        <f t="shared" ref="B3011:B3074" si="143">IF(MONTH(A3011)&gt;=7,YEAR(A3011)+1,YEAR(A3011))</f>
        <v>2023</v>
      </c>
      <c r="C3011" t="str">
        <f t="shared" si="141"/>
        <v>2022-2023</v>
      </c>
      <c r="D3011" t="s">
        <v>148</v>
      </c>
      <c r="E3011" t="s">
        <v>34</v>
      </c>
      <c r="F3011" t="str">
        <f t="shared" si="142"/>
        <v>Queensland</v>
      </c>
      <c r="G3011" t="s">
        <v>35</v>
      </c>
      <c r="H3011">
        <v>4802</v>
      </c>
      <c r="I3011" t="s">
        <v>11</v>
      </c>
      <c r="J3011" t="s">
        <v>36</v>
      </c>
      <c r="K3011" t="s">
        <v>151</v>
      </c>
      <c r="L3011" t="s">
        <v>21</v>
      </c>
      <c r="M3011" s="5">
        <v>457.41</v>
      </c>
    </row>
    <row r="3012" spans="1:13" x14ac:dyDescent="0.2">
      <c r="A3012" s="2">
        <v>44961</v>
      </c>
      <c r="B3012" s="3">
        <f t="shared" si="143"/>
        <v>2023</v>
      </c>
      <c r="C3012" t="str">
        <f t="shared" si="141"/>
        <v>2022-2023</v>
      </c>
      <c r="D3012" t="s">
        <v>147</v>
      </c>
      <c r="E3012" t="s">
        <v>95</v>
      </c>
      <c r="F3012" t="str">
        <f t="shared" si="142"/>
        <v>Victoria</v>
      </c>
      <c r="G3012" t="s">
        <v>45</v>
      </c>
      <c r="H3012">
        <v>3931</v>
      </c>
      <c r="I3012" t="s">
        <v>11</v>
      </c>
      <c r="J3012" t="s">
        <v>55</v>
      </c>
      <c r="K3012" t="s">
        <v>150</v>
      </c>
      <c r="L3012" t="s">
        <v>18</v>
      </c>
      <c r="M3012" s="5">
        <v>457.87</v>
      </c>
    </row>
    <row r="3013" spans="1:13" x14ac:dyDescent="0.2">
      <c r="A3013" s="2">
        <v>45589</v>
      </c>
      <c r="B3013" s="3">
        <f t="shared" si="143"/>
        <v>2025</v>
      </c>
      <c r="C3013" t="str">
        <f t="shared" si="141"/>
        <v>2024-2025</v>
      </c>
      <c r="D3013" t="s">
        <v>147</v>
      </c>
      <c r="E3013" t="s">
        <v>53</v>
      </c>
      <c r="F3013" t="str">
        <f t="shared" si="142"/>
        <v>South Australia</v>
      </c>
      <c r="G3013" t="s">
        <v>32</v>
      </c>
      <c r="H3013">
        <v>5082</v>
      </c>
      <c r="I3013" t="s">
        <v>11</v>
      </c>
      <c r="J3013" t="s">
        <v>33</v>
      </c>
      <c r="K3013" t="s">
        <v>152</v>
      </c>
      <c r="L3013" t="s">
        <v>13</v>
      </c>
      <c r="M3013" s="5">
        <v>458.33000000000004</v>
      </c>
    </row>
    <row r="3014" spans="1:13" x14ac:dyDescent="0.2">
      <c r="A3014" s="2">
        <v>45071</v>
      </c>
      <c r="B3014" s="3">
        <f t="shared" si="143"/>
        <v>2023</v>
      </c>
      <c r="C3014" t="str">
        <f t="shared" si="141"/>
        <v>2022-2023</v>
      </c>
      <c r="D3014" t="s">
        <v>147</v>
      </c>
      <c r="E3014" t="s">
        <v>89</v>
      </c>
      <c r="F3014" t="str">
        <f t="shared" si="142"/>
        <v>Queensland</v>
      </c>
      <c r="G3014" t="s">
        <v>35</v>
      </c>
      <c r="H3014">
        <v>4655</v>
      </c>
      <c r="I3014" t="s">
        <v>11</v>
      </c>
      <c r="J3014" t="s">
        <v>51</v>
      </c>
      <c r="K3014" t="s">
        <v>19</v>
      </c>
      <c r="L3014" t="s">
        <v>23</v>
      </c>
      <c r="M3014" s="5">
        <v>458.36</v>
      </c>
    </row>
    <row r="3015" spans="1:13" x14ac:dyDescent="0.2">
      <c r="A3015" s="2">
        <v>45212</v>
      </c>
      <c r="B3015" s="3">
        <f t="shared" si="143"/>
        <v>2024</v>
      </c>
      <c r="C3015" t="str">
        <f t="shared" si="141"/>
        <v>2023-2024</v>
      </c>
      <c r="D3015" t="s">
        <v>147</v>
      </c>
      <c r="E3015" t="s">
        <v>78</v>
      </c>
      <c r="F3015" t="str">
        <f t="shared" si="142"/>
        <v>New South Wales</v>
      </c>
      <c r="G3015" t="s">
        <v>10</v>
      </c>
      <c r="H3015">
        <v>2350</v>
      </c>
      <c r="I3015" t="s">
        <v>11</v>
      </c>
      <c r="J3015" t="s">
        <v>68</v>
      </c>
      <c r="K3015" t="s">
        <v>149</v>
      </c>
      <c r="L3015" t="s">
        <v>15</v>
      </c>
      <c r="M3015" s="5">
        <v>459.08</v>
      </c>
    </row>
    <row r="3016" spans="1:13" x14ac:dyDescent="0.2">
      <c r="A3016" s="2">
        <v>45290</v>
      </c>
      <c r="B3016" s="3">
        <f t="shared" si="143"/>
        <v>2024</v>
      </c>
      <c r="C3016" t="str">
        <f t="shared" si="141"/>
        <v>2023-2024</v>
      </c>
      <c r="D3016" t="s">
        <v>147</v>
      </c>
      <c r="E3016" t="s">
        <v>69</v>
      </c>
      <c r="F3016" t="str">
        <f t="shared" si="142"/>
        <v>Tasmania</v>
      </c>
      <c r="G3016" t="s">
        <v>70</v>
      </c>
      <c r="H3016">
        <v>7018</v>
      </c>
      <c r="I3016" t="s">
        <v>11</v>
      </c>
      <c r="J3016" t="s">
        <v>71</v>
      </c>
      <c r="K3016" t="s">
        <v>152</v>
      </c>
      <c r="L3016" t="s">
        <v>13</v>
      </c>
      <c r="M3016" s="5">
        <v>459.33</v>
      </c>
    </row>
    <row r="3017" spans="1:13" x14ac:dyDescent="0.2">
      <c r="A3017" s="2">
        <v>45035</v>
      </c>
      <c r="B3017" s="3">
        <f t="shared" si="143"/>
        <v>2023</v>
      </c>
      <c r="C3017" t="str">
        <f t="shared" si="141"/>
        <v>2022-2023</v>
      </c>
      <c r="D3017" t="s">
        <v>148</v>
      </c>
      <c r="E3017" t="s">
        <v>41</v>
      </c>
      <c r="F3017" t="str">
        <f t="shared" si="142"/>
        <v>New South Wales</v>
      </c>
      <c r="G3017" t="s">
        <v>10</v>
      </c>
      <c r="H3017">
        <v>2830</v>
      </c>
      <c r="I3017" t="s">
        <v>11</v>
      </c>
      <c r="J3017" t="s">
        <v>25</v>
      </c>
      <c r="K3017" t="s">
        <v>152</v>
      </c>
      <c r="L3017" t="s">
        <v>13</v>
      </c>
      <c r="M3017" s="5">
        <v>459.51</v>
      </c>
    </row>
    <row r="3018" spans="1:13" x14ac:dyDescent="0.2">
      <c r="A3018" s="2">
        <v>45250</v>
      </c>
      <c r="B3018" s="3">
        <f t="shared" si="143"/>
        <v>2024</v>
      </c>
      <c r="C3018" t="str">
        <f t="shared" si="141"/>
        <v>2023-2024</v>
      </c>
      <c r="D3018" t="s">
        <v>148</v>
      </c>
      <c r="E3018" t="s">
        <v>101</v>
      </c>
      <c r="F3018" t="str">
        <f t="shared" si="142"/>
        <v>Victoria</v>
      </c>
      <c r="G3018" t="s">
        <v>45</v>
      </c>
      <c r="H3018">
        <v>3131</v>
      </c>
      <c r="I3018" t="s">
        <v>11</v>
      </c>
      <c r="J3018" t="s">
        <v>63</v>
      </c>
      <c r="K3018" t="s">
        <v>151</v>
      </c>
      <c r="L3018" t="s">
        <v>21</v>
      </c>
      <c r="M3018" s="5">
        <v>459.93</v>
      </c>
    </row>
    <row r="3019" spans="1:13" x14ac:dyDescent="0.2">
      <c r="A3019" s="2">
        <v>45218</v>
      </c>
      <c r="B3019" s="3">
        <f t="shared" si="143"/>
        <v>2024</v>
      </c>
      <c r="C3019" t="str">
        <f t="shared" si="141"/>
        <v>2023-2024</v>
      </c>
      <c r="D3019" t="s">
        <v>147</v>
      </c>
      <c r="E3019" t="s">
        <v>83</v>
      </c>
      <c r="F3019" t="str">
        <f t="shared" si="142"/>
        <v>New South Wales</v>
      </c>
      <c r="G3019" t="s">
        <v>10</v>
      </c>
      <c r="H3019">
        <v>2750</v>
      </c>
      <c r="I3019" t="s">
        <v>11</v>
      </c>
      <c r="J3019" t="s">
        <v>25</v>
      </c>
      <c r="K3019" t="s">
        <v>153</v>
      </c>
      <c r="L3019" t="s">
        <v>16</v>
      </c>
      <c r="M3019" s="5">
        <v>460.20000000000005</v>
      </c>
    </row>
    <row r="3020" spans="1:13" x14ac:dyDescent="0.2">
      <c r="A3020" s="2">
        <v>45644</v>
      </c>
      <c r="B3020" s="3">
        <f t="shared" si="143"/>
        <v>2025</v>
      </c>
      <c r="C3020" t="str">
        <f t="shared" si="141"/>
        <v>2024-2025</v>
      </c>
      <c r="D3020" t="s">
        <v>148</v>
      </c>
      <c r="E3020" t="s">
        <v>135</v>
      </c>
      <c r="F3020" t="str">
        <f t="shared" si="142"/>
        <v>Victoria</v>
      </c>
      <c r="G3020" t="s">
        <v>45</v>
      </c>
      <c r="H3020">
        <v>3550</v>
      </c>
      <c r="I3020" t="s">
        <v>11</v>
      </c>
      <c r="J3020" t="s">
        <v>60</v>
      </c>
      <c r="K3020" t="s">
        <v>153</v>
      </c>
      <c r="L3020" t="s">
        <v>16</v>
      </c>
      <c r="M3020" s="5">
        <v>461.3</v>
      </c>
    </row>
    <row r="3021" spans="1:13" x14ac:dyDescent="0.2">
      <c r="A3021" s="2">
        <v>45348</v>
      </c>
      <c r="B3021" s="3">
        <f t="shared" si="143"/>
        <v>2024</v>
      </c>
      <c r="C3021" t="str">
        <f t="shared" si="141"/>
        <v>2023-2024</v>
      </c>
      <c r="D3021" t="s">
        <v>147</v>
      </c>
      <c r="E3021" t="s">
        <v>92</v>
      </c>
      <c r="F3021" t="str">
        <f t="shared" si="142"/>
        <v>Queensland</v>
      </c>
      <c r="G3021" t="s">
        <v>35</v>
      </c>
      <c r="H3021">
        <v>4068</v>
      </c>
      <c r="I3021" t="s">
        <v>11</v>
      </c>
      <c r="J3021" t="s">
        <v>43</v>
      </c>
      <c r="K3021" t="s">
        <v>154</v>
      </c>
      <c r="L3021" t="s">
        <v>14</v>
      </c>
      <c r="M3021" s="5">
        <v>462.24</v>
      </c>
    </row>
    <row r="3022" spans="1:13" x14ac:dyDescent="0.2">
      <c r="A3022" s="2">
        <v>45364</v>
      </c>
      <c r="B3022" s="3">
        <f t="shared" si="143"/>
        <v>2024</v>
      </c>
      <c r="C3022" t="str">
        <f t="shared" si="141"/>
        <v>2023-2024</v>
      </c>
      <c r="D3022" t="s">
        <v>147</v>
      </c>
      <c r="E3022" t="s">
        <v>107</v>
      </c>
      <c r="F3022" t="str">
        <f t="shared" si="142"/>
        <v>Queensland</v>
      </c>
      <c r="G3022" t="s">
        <v>35</v>
      </c>
      <c r="H3022">
        <v>4220</v>
      </c>
      <c r="I3022" t="s">
        <v>11</v>
      </c>
      <c r="J3022" t="s">
        <v>104</v>
      </c>
      <c r="K3022" t="s">
        <v>150</v>
      </c>
      <c r="L3022" t="s">
        <v>18</v>
      </c>
      <c r="M3022" s="5">
        <v>462.49</v>
      </c>
    </row>
    <row r="3023" spans="1:13" x14ac:dyDescent="0.2">
      <c r="A3023" s="2">
        <v>45014</v>
      </c>
      <c r="B3023" s="3">
        <f t="shared" si="143"/>
        <v>2023</v>
      </c>
      <c r="C3023" t="str">
        <f t="shared" si="141"/>
        <v>2022-2023</v>
      </c>
      <c r="D3023" t="s">
        <v>147</v>
      </c>
      <c r="E3023" t="s">
        <v>122</v>
      </c>
      <c r="F3023" t="str">
        <f t="shared" si="142"/>
        <v>New South Wales</v>
      </c>
      <c r="G3023" t="s">
        <v>10</v>
      </c>
      <c r="H3023">
        <v>2650</v>
      </c>
      <c r="I3023" t="s">
        <v>11</v>
      </c>
      <c r="J3023" t="s">
        <v>25</v>
      </c>
      <c r="K3023" t="s">
        <v>155</v>
      </c>
      <c r="L3023" t="s">
        <v>20</v>
      </c>
      <c r="M3023" s="5">
        <v>462.54999999999995</v>
      </c>
    </row>
    <row r="3024" spans="1:13" x14ac:dyDescent="0.2">
      <c r="A3024" s="2">
        <v>45023</v>
      </c>
      <c r="B3024" s="3">
        <f t="shared" si="143"/>
        <v>2023</v>
      </c>
      <c r="C3024" t="str">
        <f t="shared" si="141"/>
        <v>2022-2023</v>
      </c>
      <c r="D3024" t="s">
        <v>147</v>
      </c>
      <c r="E3024" t="s">
        <v>62</v>
      </c>
      <c r="F3024" t="str">
        <f t="shared" si="142"/>
        <v>Victoria</v>
      </c>
      <c r="G3024" t="s">
        <v>45</v>
      </c>
      <c r="H3024">
        <v>3134</v>
      </c>
      <c r="I3024" t="s">
        <v>11</v>
      </c>
      <c r="J3024" t="s">
        <v>63</v>
      </c>
      <c r="K3024" t="s">
        <v>154</v>
      </c>
      <c r="L3024" t="s">
        <v>14</v>
      </c>
      <c r="M3024" s="5">
        <v>462.74</v>
      </c>
    </row>
    <row r="3025" spans="1:13" x14ac:dyDescent="0.2">
      <c r="A3025" s="2">
        <v>45131</v>
      </c>
      <c r="B3025" s="3">
        <f t="shared" si="143"/>
        <v>2024</v>
      </c>
      <c r="C3025" t="str">
        <f t="shared" si="141"/>
        <v>2023-2024</v>
      </c>
      <c r="D3025" t="s">
        <v>147</v>
      </c>
      <c r="E3025" t="s">
        <v>40</v>
      </c>
      <c r="F3025" t="str">
        <f t="shared" si="142"/>
        <v>New South Wales</v>
      </c>
      <c r="G3025" t="s">
        <v>10</v>
      </c>
      <c r="H3025">
        <v>2116</v>
      </c>
      <c r="I3025" t="s">
        <v>11</v>
      </c>
      <c r="J3025" t="s">
        <v>27</v>
      </c>
      <c r="K3025" t="s">
        <v>19</v>
      </c>
      <c r="L3025" t="s">
        <v>23</v>
      </c>
      <c r="M3025" s="5">
        <v>462.74999999999994</v>
      </c>
    </row>
    <row r="3026" spans="1:13" x14ac:dyDescent="0.2">
      <c r="A3026" s="2">
        <v>45104</v>
      </c>
      <c r="B3026" s="3">
        <f t="shared" si="143"/>
        <v>2023</v>
      </c>
      <c r="C3026" t="str">
        <f t="shared" si="141"/>
        <v>2022-2023</v>
      </c>
      <c r="D3026" t="s">
        <v>147</v>
      </c>
      <c r="E3026" t="s">
        <v>146</v>
      </c>
      <c r="F3026" t="str">
        <f t="shared" si="142"/>
        <v>Victoria</v>
      </c>
      <c r="G3026" t="s">
        <v>45</v>
      </c>
      <c r="H3026">
        <v>3353</v>
      </c>
      <c r="I3026" t="s">
        <v>11</v>
      </c>
      <c r="J3026" t="s">
        <v>60</v>
      </c>
      <c r="K3026" t="s">
        <v>154</v>
      </c>
      <c r="L3026" t="s">
        <v>14</v>
      </c>
      <c r="M3026" s="5">
        <v>463.14</v>
      </c>
    </row>
    <row r="3027" spans="1:13" x14ac:dyDescent="0.2">
      <c r="A3027" s="2">
        <v>45378</v>
      </c>
      <c r="B3027" s="3">
        <f t="shared" si="143"/>
        <v>2024</v>
      </c>
      <c r="C3027" t="str">
        <f t="shared" si="141"/>
        <v>2023-2024</v>
      </c>
      <c r="D3027" t="s">
        <v>147</v>
      </c>
      <c r="E3027" t="s">
        <v>137</v>
      </c>
      <c r="F3027" t="str">
        <f t="shared" si="142"/>
        <v>New South Wales</v>
      </c>
      <c r="G3027" t="s">
        <v>10</v>
      </c>
      <c r="H3027">
        <v>2031</v>
      </c>
      <c r="I3027" t="s">
        <v>11</v>
      </c>
      <c r="J3027" t="s">
        <v>12</v>
      </c>
      <c r="K3027" t="s">
        <v>154</v>
      </c>
      <c r="L3027" t="s">
        <v>14</v>
      </c>
      <c r="M3027" s="5">
        <v>463.47999999999996</v>
      </c>
    </row>
    <row r="3028" spans="1:13" x14ac:dyDescent="0.2">
      <c r="A3028" s="2">
        <v>45454</v>
      </c>
      <c r="B3028" s="3">
        <f t="shared" si="143"/>
        <v>2024</v>
      </c>
      <c r="C3028" t="str">
        <f t="shared" si="141"/>
        <v>2023-2024</v>
      </c>
      <c r="D3028" t="s">
        <v>147</v>
      </c>
      <c r="E3028" t="s">
        <v>117</v>
      </c>
      <c r="F3028" t="str">
        <f t="shared" si="142"/>
        <v>Queensland</v>
      </c>
      <c r="G3028" t="s">
        <v>35</v>
      </c>
      <c r="H3028">
        <v>4119</v>
      </c>
      <c r="I3028" t="s">
        <v>11</v>
      </c>
      <c r="J3028" t="s">
        <v>43</v>
      </c>
      <c r="K3028" t="s">
        <v>154</v>
      </c>
      <c r="L3028" t="s">
        <v>14</v>
      </c>
      <c r="M3028" s="5">
        <v>463.95000000000005</v>
      </c>
    </row>
    <row r="3029" spans="1:13" x14ac:dyDescent="0.2">
      <c r="A3029" s="2">
        <v>45314</v>
      </c>
      <c r="B3029" s="3">
        <f t="shared" si="143"/>
        <v>2024</v>
      </c>
      <c r="C3029" t="str">
        <f t="shared" si="141"/>
        <v>2023-2024</v>
      </c>
      <c r="D3029" t="s">
        <v>148</v>
      </c>
      <c r="E3029" t="s">
        <v>61</v>
      </c>
      <c r="F3029" t="str">
        <f t="shared" si="142"/>
        <v>New South Wales</v>
      </c>
      <c r="G3029" t="s">
        <v>10</v>
      </c>
      <c r="H3029">
        <v>2539</v>
      </c>
      <c r="I3029" t="s">
        <v>11</v>
      </c>
      <c r="J3029" t="s">
        <v>58</v>
      </c>
      <c r="K3029" t="s">
        <v>153</v>
      </c>
      <c r="L3029" t="s">
        <v>16</v>
      </c>
      <c r="M3029" s="5">
        <v>464.53</v>
      </c>
    </row>
    <row r="3030" spans="1:13" x14ac:dyDescent="0.2">
      <c r="A3030" s="2">
        <v>45546</v>
      </c>
      <c r="B3030" s="3">
        <f t="shared" si="143"/>
        <v>2025</v>
      </c>
      <c r="C3030" t="str">
        <f t="shared" si="141"/>
        <v>2024-2025</v>
      </c>
      <c r="D3030" t="s">
        <v>147</v>
      </c>
      <c r="E3030" t="s">
        <v>133</v>
      </c>
      <c r="F3030" t="str">
        <f t="shared" si="142"/>
        <v>Queensland</v>
      </c>
      <c r="G3030" t="s">
        <v>35</v>
      </c>
      <c r="H3030">
        <v>4305</v>
      </c>
      <c r="I3030" t="s">
        <v>11</v>
      </c>
      <c r="J3030" t="s">
        <v>104</v>
      </c>
      <c r="K3030" t="s">
        <v>150</v>
      </c>
      <c r="L3030" t="s">
        <v>18</v>
      </c>
      <c r="M3030" s="5">
        <v>465.56</v>
      </c>
    </row>
    <row r="3031" spans="1:13" x14ac:dyDescent="0.2">
      <c r="A3031" s="2">
        <v>45529</v>
      </c>
      <c r="B3031" s="3">
        <f t="shared" si="143"/>
        <v>2025</v>
      </c>
      <c r="C3031" t="str">
        <f t="shared" si="141"/>
        <v>2024-2025</v>
      </c>
      <c r="D3031" t="s">
        <v>147</v>
      </c>
      <c r="E3031" t="s">
        <v>99</v>
      </c>
      <c r="F3031" t="str">
        <f t="shared" si="142"/>
        <v>Victoria</v>
      </c>
      <c r="G3031" t="s">
        <v>45</v>
      </c>
      <c r="H3031">
        <v>3148</v>
      </c>
      <c r="I3031" t="s">
        <v>11</v>
      </c>
      <c r="J3031" t="s">
        <v>63</v>
      </c>
      <c r="K3031" t="s">
        <v>155</v>
      </c>
      <c r="L3031" t="s">
        <v>20</v>
      </c>
      <c r="M3031" s="5">
        <v>465.92</v>
      </c>
    </row>
    <row r="3032" spans="1:13" x14ac:dyDescent="0.2">
      <c r="A3032" s="2">
        <v>45044</v>
      </c>
      <c r="B3032" s="3">
        <f t="shared" si="143"/>
        <v>2023</v>
      </c>
      <c r="C3032" t="str">
        <f t="shared" si="141"/>
        <v>2022-2023</v>
      </c>
      <c r="D3032" t="s">
        <v>147</v>
      </c>
      <c r="E3032" t="s">
        <v>90</v>
      </c>
      <c r="F3032" t="str">
        <f t="shared" si="142"/>
        <v>Victoria</v>
      </c>
      <c r="G3032" t="s">
        <v>45</v>
      </c>
      <c r="H3032">
        <v>3179</v>
      </c>
      <c r="I3032" t="s">
        <v>11</v>
      </c>
      <c r="J3032" t="s">
        <v>63</v>
      </c>
      <c r="K3032" t="s">
        <v>151</v>
      </c>
      <c r="L3032" t="s">
        <v>21</v>
      </c>
      <c r="M3032" s="5">
        <v>466.74</v>
      </c>
    </row>
    <row r="3033" spans="1:13" x14ac:dyDescent="0.2">
      <c r="A3033" s="2">
        <v>45425</v>
      </c>
      <c r="B3033" s="3">
        <f t="shared" si="143"/>
        <v>2024</v>
      </c>
      <c r="C3033" t="str">
        <f t="shared" si="141"/>
        <v>2023-2024</v>
      </c>
      <c r="D3033" t="s">
        <v>147</v>
      </c>
      <c r="E3033" t="s">
        <v>42</v>
      </c>
      <c r="F3033" t="str">
        <f t="shared" si="142"/>
        <v>Queensland</v>
      </c>
      <c r="G3033" t="s">
        <v>35</v>
      </c>
      <c r="H3033">
        <v>4053</v>
      </c>
      <c r="I3033" t="s">
        <v>11</v>
      </c>
      <c r="J3033" t="s">
        <v>43</v>
      </c>
      <c r="K3033" t="s">
        <v>153</v>
      </c>
      <c r="L3033" t="s">
        <v>16</v>
      </c>
      <c r="M3033" s="5">
        <v>466.78999999999996</v>
      </c>
    </row>
    <row r="3034" spans="1:13" x14ac:dyDescent="0.2">
      <c r="A3034" s="2">
        <v>45524</v>
      </c>
      <c r="B3034" s="3">
        <f t="shared" si="143"/>
        <v>2025</v>
      </c>
      <c r="C3034" t="str">
        <f t="shared" si="141"/>
        <v>2024-2025</v>
      </c>
      <c r="D3034" t="s">
        <v>147</v>
      </c>
      <c r="E3034" t="s">
        <v>145</v>
      </c>
      <c r="F3034" t="str">
        <f t="shared" si="142"/>
        <v>New South Wales</v>
      </c>
      <c r="G3034" t="s">
        <v>10</v>
      </c>
      <c r="H3034">
        <v>2101</v>
      </c>
      <c r="I3034" t="s">
        <v>11</v>
      </c>
      <c r="J3034" t="s">
        <v>27</v>
      </c>
      <c r="K3034" t="s">
        <v>154</v>
      </c>
      <c r="L3034" t="s">
        <v>14</v>
      </c>
      <c r="M3034" s="5">
        <v>467.03999999999996</v>
      </c>
    </row>
    <row r="3035" spans="1:13" x14ac:dyDescent="0.2">
      <c r="A3035" s="2">
        <v>45515</v>
      </c>
      <c r="B3035" s="3">
        <f t="shared" si="143"/>
        <v>2025</v>
      </c>
      <c r="C3035" t="str">
        <f t="shared" si="141"/>
        <v>2024-2025</v>
      </c>
      <c r="D3035" t="s">
        <v>148</v>
      </c>
      <c r="E3035" t="s">
        <v>112</v>
      </c>
      <c r="F3035" t="str">
        <f t="shared" si="142"/>
        <v>Victoria</v>
      </c>
      <c r="G3035" t="s">
        <v>45</v>
      </c>
      <c r="H3035">
        <v>3076</v>
      </c>
      <c r="I3035" t="s">
        <v>11</v>
      </c>
      <c r="J3035" t="s">
        <v>46</v>
      </c>
      <c r="K3035" t="s">
        <v>152</v>
      </c>
      <c r="L3035" t="s">
        <v>13</v>
      </c>
      <c r="M3035" s="5">
        <v>467.08000000000004</v>
      </c>
    </row>
    <row r="3036" spans="1:13" x14ac:dyDescent="0.2">
      <c r="A3036" s="2">
        <v>45336</v>
      </c>
      <c r="B3036" s="3">
        <f t="shared" si="143"/>
        <v>2024</v>
      </c>
      <c r="C3036" t="str">
        <f t="shared" si="141"/>
        <v>2023-2024</v>
      </c>
      <c r="D3036" t="s">
        <v>147</v>
      </c>
      <c r="E3036" t="s">
        <v>44</v>
      </c>
      <c r="F3036" t="str">
        <f t="shared" si="142"/>
        <v>Victoria</v>
      </c>
      <c r="G3036" t="s">
        <v>45</v>
      </c>
      <c r="H3036">
        <v>3066</v>
      </c>
      <c r="I3036" t="s">
        <v>11</v>
      </c>
      <c r="J3036" t="s">
        <v>46</v>
      </c>
      <c r="K3036" t="s">
        <v>149</v>
      </c>
      <c r="L3036" t="s">
        <v>15</v>
      </c>
      <c r="M3036" s="5">
        <v>467.8</v>
      </c>
    </row>
    <row r="3037" spans="1:13" x14ac:dyDescent="0.2">
      <c r="A3037" s="2">
        <v>44934</v>
      </c>
      <c r="B3037" s="3">
        <f t="shared" si="143"/>
        <v>2023</v>
      </c>
      <c r="C3037" t="str">
        <f t="shared" si="141"/>
        <v>2022-2023</v>
      </c>
      <c r="D3037" t="s">
        <v>147</v>
      </c>
      <c r="E3037" t="s">
        <v>142</v>
      </c>
      <c r="F3037" t="str">
        <f t="shared" si="142"/>
        <v>Australian Capital Territory</v>
      </c>
      <c r="G3037" t="s">
        <v>80</v>
      </c>
      <c r="H3037">
        <v>2609</v>
      </c>
      <c r="I3037" t="s">
        <v>11</v>
      </c>
      <c r="J3037" t="s">
        <v>58</v>
      </c>
      <c r="K3037" t="s">
        <v>149</v>
      </c>
      <c r="L3037" t="s">
        <v>15</v>
      </c>
      <c r="M3037" s="5">
        <v>468.84000000000003</v>
      </c>
    </row>
    <row r="3038" spans="1:13" x14ac:dyDescent="0.2">
      <c r="A3038" s="2">
        <v>44954</v>
      </c>
      <c r="B3038" s="3">
        <f t="shared" si="143"/>
        <v>2023</v>
      </c>
      <c r="C3038" t="str">
        <f t="shared" si="141"/>
        <v>2022-2023</v>
      </c>
      <c r="D3038" t="s">
        <v>147</v>
      </c>
      <c r="E3038" t="s">
        <v>40</v>
      </c>
      <c r="F3038" t="str">
        <f t="shared" si="142"/>
        <v>New South Wales</v>
      </c>
      <c r="G3038" t="s">
        <v>10</v>
      </c>
      <c r="H3038">
        <v>2116</v>
      </c>
      <c r="I3038" t="s">
        <v>11</v>
      </c>
      <c r="J3038" t="s">
        <v>27</v>
      </c>
      <c r="K3038" t="s">
        <v>19</v>
      </c>
      <c r="L3038" t="s">
        <v>23</v>
      </c>
      <c r="M3038" s="5">
        <v>469.28000000000003</v>
      </c>
    </row>
    <row r="3039" spans="1:13" x14ac:dyDescent="0.2">
      <c r="A3039" s="2">
        <v>45232</v>
      </c>
      <c r="B3039" s="3">
        <f t="shared" si="143"/>
        <v>2024</v>
      </c>
      <c r="C3039" t="str">
        <f t="shared" si="141"/>
        <v>2023-2024</v>
      </c>
      <c r="D3039" t="s">
        <v>147</v>
      </c>
      <c r="E3039" t="s">
        <v>41</v>
      </c>
      <c r="F3039" t="str">
        <f t="shared" si="142"/>
        <v>New South Wales</v>
      </c>
      <c r="G3039" t="s">
        <v>10</v>
      </c>
      <c r="H3039">
        <v>2830</v>
      </c>
      <c r="I3039" t="s">
        <v>11</v>
      </c>
      <c r="J3039" t="s">
        <v>25</v>
      </c>
      <c r="K3039" t="s">
        <v>19</v>
      </c>
      <c r="L3039" t="s">
        <v>23</v>
      </c>
      <c r="M3039" s="5">
        <v>469.70000000000005</v>
      </c>
    </row>
    <row r="3040" spans="1:13" x14ac:dyDescent="0.2">
      <c r="A3040" s="2">
        <v>45183</v>
      </c>
      <c r="B3040" s="3">
        <f t="shared" si="143"/>
        <v>2024</v>
      </c>
      <c r="C3040" t="str">
        <f t="shared" si="141"/>
        <v>2023-2024</v>
      </c>
      <c r="D3040" t="s">
        <v>147</v>
      </c>
      <c r="E3040" t="s">
        <v>114</v>
      </c>
      <c r="F3040" t="str">
        <f t="shared" si="142"/>
        <v>Victoria</v>
      </c>
      <c r="G3040" t="s">
        <v>45</v>
      </c>
      <c r="H3040">
        <v>3551</v>
      </c>
      <c r="I3040" t="s">
        <v>11</v>
      </c>
      <c r="J3040" t="s">
        <v>60</v>
      </c>
      <c r="K3040" t="s">
        <v>152</v>
      </c>
      <c r="L3040" t="s">
        <v>13</v>
      </c>
      <c r="M3040" s="5">
        <v>470.18</v>
      </c>
    </row>
    <row r="3041" spans="1:13" x14ac:dyDescent="0.2">
      <c r="A3041" s="2">
        <v>45065</v>
      </c>
      <c r="B3041" s="3">
        <f t="shared" si="143"/>
        <v>2023</v>
      </c>
      <c r="C3041" t="str">
        <f t="shared" si="141"/>
        <v>2022-2023</v>
      </c>
      <c r="D3041" t="s">
        <v>147</v>
      </c>
      <c r="E3041" t="s">
        <v>144</v>
      </c>
      <c r="F3041" t="str">
        <f t="shared" si="142"/>
        <v>Queensland</v>
      </c>
      <c r="G3041" t="s">
        <v>35</v>
      </c>
      <c r="H3041">
        <v>4566</v>
      </c>
      <c r="I3041" t="s">
        <v>11</v>
      </c>
      <c r="J3041" t="s">
        <v>120</v>
      </c>
      <c r="K3041" t="s">
        <v>151</v>
      </c>
      <c r="L3041" t="s">
        <v>21</v>
      </c>
      <c r="M3041" s="5">
        <v>470.95</v>
      </c>
    </row>
    <row r="3042" spans="1:13" x14ac:dyDescent="0.2">
      <c r="A3042" s="2">
        <v>45183</v>
      </c>
      <c r="B3042" s="3">
        <f t="shared" si="143"/>
        <v>2024</v>
      </c>
      <c r="C3042" t="str">
        <f t="shared" si="141"/>
        <v>2023-2024</v>
      </c>
      <c r="D3042" t="s">
        <v>147</v>
      </c>
      <c r="E3042" t="s">
        <v>44</v>
      </c>
      <c r="F3042" t="str">
        <f t="shared" si="142"/>
        <v>Victoria</v>
      </c>
      <c r="G3042" t="s">
        <v>45</v>
      </c>
      <c r="H3042">
        <v>3066</v>
      </c>
      <c r="I3042" t="s">
        <v>11</v>
      </c>
      <c r="J3042" t="s">
        <v>46</v>
      </c>
      <c r="K3042" t="s">
        <v>151</v>
      </c>
      <c r="L3042" t="s">
        <v>21</v>
      </c>
      <c r="M3042" s="5">
        <v>471.09999999999997</v>
      </c>
    </row>
    <row r="3043" spans="1:13" x14ac:dyDescent="0.2">
      <c r="A3043" s="2">
        <v>45481</v>
      </c>
      <c r="B3043" s="3">
        <f t="shared" si="143"/>
        <v>2025</v>
      </c>
      <c r="C3043" t="str">
        <f t="shared" si="141"/>
        <v>2024-2025</v>
      </c>
      <c r="D3043" t="s">
        <v>148</v>
      </c>
      <c r="E3043" t="s">
        <v>118</v>
      </c>
      <c r="F3043" t="str">
        <f t="shared" si="142"/>
        <v>New South Wales</v>
      </c>
      <c r="G3043" t="s">
        <v>10</v>
      </c>
      <c r="H3043">
        <v>2158</v>
      </c>
      <c r="I3043" t="s">
        <v>11</v>
      </c>
      <c r="J3043" t="s">
        <v>27</v>
      </c>
      <c r="K3043" t="s">
        <v>19</v>
      </c>
      <c r="L3043" t="s">
        <v>23</v>
      </c>
      <c r="M3043" s="5">
        <v>471.15</v>
      </c>
    </row>
    <row r="3044" spans="1:13" x14ac:dyDescent="0.2">
      <c r="A3044" s="2">
        <v>45004</v>
      </c>
      <c r="B3044" s="3">
        <f t="shared" si="143"/>
        <v>2023</v>
      </c>
      <c r="C3044" t="str">
        <f t="shared" si="141"/>
        <v>2022-2023</v>
      </c>
      <c r="D3044" t="s">
        <v>147</v>
      </c>
      <c r="E3044" t="s">
        <v>41</v>
      </c>
      <c r="F3044" t="str">
        <f t="shared" si="142"/>
        <v>New South Wales</v>
      </c>
      <c r="G3044" t="s">
        <v>10</v>
      </c>
      <c r="H3044">
        <v>2830</v>
      </c>
      <c r="I3044" t="s">
        <v>11</v>
      </c>
      <c r="J3044" t="s">
        <v>25</v>
      </c>
      <c r="K3044" t="s">
        <v>149</v>
      </c>
      <c r="L3044" t="s">
        <v>15</v>
      </c>
      <c r="M3044" s="5">
        <v>471.98999999999995</v>
      </c>
    </row>
    <row r="3045" spans="1:13" x14ac:dyDescent="0.2">
      <c r="A3045" s="2">
        <v>45004</v>
      </c>
      <c r="B3045" s="3">
        <f t="shared" si="143"/>
        <v>2023</v>
      </c>
      <c r="C3045" t="str">
        <f t="shared" si="141"/>
        <v>2022-2023</v>
      </c>
      <c r="D3045" t="s">
        <v>147</v>
      </c>
      <c r="E3045" t="s">
        <v>64</v>
      </c>
      <c r="F3045" t="str">
        <f t="shared" si="142"/>
        <v>Victoria</v>
      </c>
      <c r="G3045" t="s">
        <v>45</v>
      </c>
      <c r="H3045">
        <v>3199</v>
      </c>
      <c r="I3045" t="s">
        <v>11</v>
      </c>
      <c r="J3045" t="s">
        <v>63</v>
      </c>
      <c r="K3045" t="s">
        <v>151</v>
      </c>
      <c r="L3045" t="s">
        <v>21</v>
      </c>
      <c r="M3045" s="5">
        <v>472</v>
      </c>
    </row>
    <row r="3046" spans="1:13" x14ac:dyDescent="0.2">
      <c r="A3046" s="2">
        <v>45125</v>
      </c>
      <c r="B3046" s="3">
        <f t="shared" si="143"/>
        <v>2024</v>
      </c>
      <c r="C3046" t="str">
        <f t="shared" si="141"/>
        <v>2023-2024</v>
      </c>
      <c r="D3046" t="s">
        <v>147</v>
      </c>
      <c r="E3046" t="s">
        <v>9</v>
      </c>
      <c r="F3046" t="str">
        <f t="shared" si="142"/>
        <v>New South Wales</v>
      </c>
      <c r="G3046" t="s">
        <v>10</v>
      </c>
      <c r="H3046">
        <v>2067</v>
      </c>
      <c r="I3046" t="s">
        <v>11</v>
      </c>
      <c r="J3046" t="s">
        <v>12</v>
      </c>
      <c r="K3046" t="s">
        <v>156</v>
      </c>
      <c r="L3046" t="s">
        <v>17</v>
      </c>
      <c r="M3046" s="5">
        <v>472.71999999999997</v>
      </c>
    </row>
    <row r="3047" spans="1:13" x14ac:dyDescent="0.2">
      <c r="A3047" s="2">
        <v>45469</v>
      </c>
      <c r="B3047" s="3">
        <f t="shared" si="143"/>
        <v>2024</v>
      </c>
      <c r="C3047" t="str">
        <f t="shared" si="141"/>
        <v>2023-2024</v>
      </c>
      <c r="D3047" t="s">
        <v>148</v>
      </c>
      <c r="E3047" t="s">
        <v>61</v>
      </c>
      <c r="F3047" t="str">
        <f t="shared" si="142"/>
        <v>New South Wales</v>
      </c>
      <c r="G3047" t="s">
        <v>10</v>
      </c>
      <c r="H3047">
        <v>2539</v>
      </c>
      <c r="I3047" t="s">
        <v>11</v>
      </c>
      <c r="J3047" t="s">
        <v>58</v>
      </c>
      <c r="K3047" t="s">
        <v>152</v>
      </c>
      <c r="L3047" t="s">
        <v>13</v>
      </c>
      <c r="M3047" s="5">
        <v>472.74</v>
      </c>
    </row>
    <row r="3048" spans="1:13" x14ac:dyDescent="0.2">
      <c r="A3048" s="2">
        <v>45412</v>
      </c>
      <c r="B3048" s="3">
        <f t="shared" si="143"/>
        <v>2024</v>
      </c>
      <c r="C3048" t="str">
        <f t="shared" si="141"/>
        <v>2023-2024</v>
      </c>
      <c r="D3048" t="s">
        <v>147</v>
      </c>
      <c r="E3048" t="s">
        <v>125</v>
      </c>
      <c r="F3048" t="str">
        <f t="shared" si="142"/>
        <v>Victoria</v>
      </c>
      <c r="G3048" t="s">
        <v>45</v>
      </c>
      <c r="H3048">
        <v>3400</v>
      </c>
      <c r="I3048" t="s">
        <v>11</v>
      </c>
      <c r="J3048" t="s">
        <v>60</v>
      </c>
      <c r="K3048" t="s">
        <v>153</v>
      </c>
      <c r="L3048" t="s">
        <v>16</v>
      </c>
      <c r="M3048" s="5">
        <v>474.06999999999994</v>
      </c>
    </row>
    <row r="3049" spans="1:13" x14ac:dyDescent="0.2">
      <c r="A3049" s="2">
        <v>45375</v>
      </c>
      <c r="B3049" s="3">
        <f t="shared" si="143"/>
        <v>2024</v>
      </c>
      <c r="C3049" t="str">
        <f t="shared" si="141"/>
        <v>2023-2024</v>
      </c>
      <c r="D3049" t="s">
        <v>147</v>
      </c>
      <c r="E3049" t="s">
        <v>124</v>
      </c>
      <c r="F3049" t="str">
        <f t="shared" si="142"/>
        <v>New South Wales</v>
      </c>
      <c r="G3049" t="s">
        <v>10</v>
      </c>
      <c r="H3049">
        <v>2015</v>
      </c>
      <c r="I3049" t="s">
        <v>11</v>
      </c>
      <c r="J3049" t="s">
        <v>12</v>
      </c>
      <c r="K3049" t="s">
        <v>19</v>
      </c>
      <c r="L3049" t="s">
        <v>23</v>
      </c>
      <c r="M3049" s="5">
        <v>475.81000000000006</v>
      </c>
    </row>
    <row r="3050" spans="1:13" x14ac:dyDescent="0.2">
      <c r="A3050" s="2">
        <v>45115</v>
      </c>
      <c r="B3050" s="3">
        <f t="shared" si="143"/>
        <v>2024</v>
      </c>
      <c r="C3050" t="str">
        <f t="shared" si="141"/>
        <v>2023-2024</v>
      </c>
      <c r="D3050" t="s">
        <v>147</v>
      </c>
      <c r="E3050" t="s">
        <v>102</v>
      </c>
      <c r="F3050" t="str">
        <f t="shared" si="142"/>
        <v>Queensland</v>
      </c>
      <c r="G3050" t="s">
        <v>35</v>
      </c>
      <c r="H3050">
        <v>4870</v>
      </c>
      <c r="I3050" t="s">
        <v>11</v>
      </c>
      <c r="J3050" t="s">
        <v>36</v>
      </c>
      <c r="K3050" t="s">
        <v>152</v>
      </c>
      <c r="L3050" t="s">
        <v>13</v>
      </c>
      <c r="M3050" s="5">
        <v>476.36999999999995</v>
      </c>
    </row>
    <row r="3051" spans="1:13" x14ac:dyDescent="0.2">
      <c r="A3051" s="2">
        <v>45125</v>
      </c>
      <c r="B3051" s="3">
        <f t="shared" si="143"/>
        <v>2024</v>
      </c>
      <c r="C3051" t="str">
        <f t="shared" si="141"/>
        <v>2023-2024</v>
      </c>
      <c r="D3051" t="s">
        <v>147</v>
      </c>
      <c r="E3051" t="s">
        <v>136</v>
      </c>
      <c r="F3051" t="str">
        <f t="shared" si="142"/>
        <v>Victoria</v>
      </c>
      <c r="G3051" t="s">
        <v>45</v>
      </c>
      <c r="H3051">
        <v>3175</v>
      </c>
      <c r="I3051" t="s">
        <v>11</v>
      </c>
      <c r="J3051" t="s">
        <v>63</v>
      </c>
      <c r="K3051" t="s">
        <v>19</v>
      </c>
      <c r="L3051" t="s">
        <v>23</v>
      </c>
      <c r="M3051" s="5">
        <v>477.81</v>
      </c>
    </row>
    <row r="3052" spans="1:13" x14ac:dyDescent="0.2">
      <c r="A3052" s="2">
        <v>44990</v>
      </c>
      <c r="B3052" s="3">
        <f t="shared" si="143"/>
        <v>2023</v>
      </c>
      <c r="C3052" t="str">
        <f t="shared" si="141"/>
        <v>2022-2023</v>
      </c>
      <c r="D3052" t="s">
        <v>147</v>
      </c>
      <c r="E3052" t="s">
        <v>41</v>
      </c>
      <c r="F3052" t="str">
        <f t="shared" si="142"/>
        <v>New South Wales</v>
      </c>
      <c r="G3052" t="s">
        <v>10</v>
      </c>
      <c r="H3052">
        <v>2830</v>
      </c>
      <c r="I3052" t="s">
        <v>11</v>
      </c>
      <c r="J3052" t="s">
        <v>25</v>
      </c>
      <c r="K3052" t="s">
        <v>151</v>
      </c>
      <c r="L3052" t="s">
        <v>21</v>
      </c>
      <c r="M3052" s="5">
        <v>479.32</v>
      </c>
    </row>
    <row r="3053" spans="1:13" x14ac:dyDescent="0.2">
      <c r="A3053" s="2">
        <v>45519</v>
      </c>
      <c r="B3053" s="3">
        <f t="shared" si="143"/>
        <v>2025</v>
      </c>
      <c r="C3053" t="str">
        <f t="shared" si="141"/>
        <v>2024-2025</v>
      </c>
      <c r="D3053" t="s">
        <v>148</v>
      </c>
      <c r="E3053" t="s">
        <v>106</v>
      </c>
      <c r="F3053" t="str">
        <f t="shared" si="142"/>
        <v>Victoria</v>
      </c>
      <c r="G3053" t="s">
        <v>45</v>
      </c>
      <c r="H3053">
        <v>3915</v>
      </c>
      <c r="I3053" t="s">
        <v>11</v>
      </c>
      <c r="J3053" t="s">
        <v>55</v>
      </c>
      <c r="K3053" t="s">
        <v>153</v>
      </c>
      <c r="L3053" t="s">
        <v>16</v>
      </c>
      <c r="M3053" s="5">
        <v>479.47</v>
      </c>
    </row>
    <row r="3054" spans="1:13" x14ac:dyDescent="0.2">
      <c r="A3054" s="2">
        <v>45142</v>
      </c>
      <c r="B3054" s="3">
        <f t="shared" si="143"/>
        <v>2024</v>
      </c>
      <c r="C3054" t="str">
        <f t="shared" si="141"/>
        <v>2023-2024</v>
      </c>
      <c r="D3054" t="s">
        <v>147</v>
      </c>
      <c r="E3054" t="s">
        <v>124</v>
      </c>
      <c r="F3054" t="str">
        <f t="shared" si="142"/>
        <v>New South Wales</v>
      </c>
      <c r="G3054" t="s">
        <v>10</v>
      </c>
      <c r="H3054">
        <v>2015</v>
      </c>
      <c r="I3054" t="s">
        <v>11</v>
      </c>
      <c r="J3054" t="s">
        <v>12</v>
      </c>
      <c r="K3054" t="s">
        <v>149</v>
      </c>
      <c r="L3054" t="s">
        <v>15</v>
      </c>
      <c r="M3054" s="5">
        <v>480.2</v>
      </c>
    </row>
    <row r="3055" spans="1:13" x14ac:dyDescent="0.2">
      <c r="A3055" s="2">
        <v>45077</v>
      </c>
      <c r="B3055" s="3">
        <f t="shared" si="143"/>
        <v>2023</v>
      </c>
      <c r="C3055" t="str">
        <f t="shared" si="141"/>
        <v>2022-2023</v>
      </c>
      <c r="D3055" t="s">
        <v>147</v>
      </c>
      <c r="E3055" t="s">
        <v>85</v>
      </c>
      <c r="F3055" t="str">
        <f t="shared" si="142"/>
        <v>Queensland</v>
      </c>
      <c r="G3055" t="s">
        <v>35</v>
      </c>
      <c r="H3055">
        <v>4883</v>
      </c>
      <c r="I3055" t="s">
        <v>11</v>
      </c>
      <c r="J3055" t="s">
        <v>36</v>
      </c>
      <c r="K3055" t="s">
        <v>150</v>
      </c>
      <c r="L3055" t="s">
        <v>18</v>
      </c>
      <c r="M3055" s="5">
        <v>481.2</v>
      </c>
    </row>
    <row r="3056" spans="1:13" x14ac:dyDescent="0.2">
      <c r="A3056" s="2">
        <v>45518</v>
      </c>
      <c r="B3056" s="3">
        <f t="shared" si="143"/>
        <v>2025</v>
      </c>
      <c r="C3056" t="str">
        <f t="shared" si="141"/>
        <v>2024-2025</v>
      </c>
      <c r="D3056" t="s">
        <v>147</v>
      </c>
      <c r="E3056" t="s">
        <v>83</v>
      </c>
      <c r="F3056" t="str">
        <f t="shared" si="142"/>
        <v>New South Wales</v>
      </c>
      <c r="G3056" t="s">
        <v>10</v>
      </c>
      <c r="H3056">
        <v>2750</v>
      </c>
      <c r="I3056" t="s">
        <v>11</v>
      </c>
      <c r="J3056" t="s">
        <v>25</v>
      </c>
      <c r="K3056" t="s">
        <v>150</v>
      </c>
      <c r="L3056" t="s">
        <v>18</v>
      </c>
      <c r="M3056" s="5">
        <v>481.61</v>
      </c>
    </row>
    <row r="3057" spans="1:13" x14ac:dyDescent="0.2">
      <c r="A3057" s="2">
        <v>45037</v>
      </c>
      <c r="B3057" s="3">
        <f t="shared" si="143"/>
        <v>2023</v>
      </c>
      <c r="C3057" t="str">
        <f t="shared" si="141"/>
        <v>2022-2023</v>
      </c>
      <c r="D3057" t="s">
        <v>147</v>
      </c>
      <c r="E3057" t="s">
        <v>54</v>
      </c>
      <c r="F3057" t="str">
        <f t="shared" si="142"/>
        <v>Victoria</v>
      </c>
      <c r="G3057" t="s">
        <v>45</v>
      </c>
      <c r="H3057">
        <v>3977</v>
      </c>
      <c r="I3057" t="s">
        <v>11</v>
      </c>
      <c r="J3057" t="s">
        <v>55</v>
      </c>
      <c r="K3057" t="s">
        <v>151</v>
      </c>
      <c r="L3057" t="s">
        <v>21</v>
      </c>
      <c r="M3057" s="5">
        <v>481.89</v>
      </c>
    </row>
    <row r="3058" spans="1:13" x14ac:dyDescent="0.2">
      <c r="A3058" s="2">
        <v>45100</v>
      </c>
      <c r="B3058" s="3">
        <f t="shared" si="143"/>
        <v>2023</v>
      </c>
      <c r="C3058" t="str">
        <f t="shared" si="141"/>
        <v>2022-2023</v>
      </c>
      <c r="D3058" t="s">
        <v>147</v>
      </c>
      <c r="E3058" t="s">
        <v>66</v>
      </c>
      <c r="F3058" t="str">
        <f t="shared" si="142"/>
        <v>South Australia</v>
      </c>
      <c r="G3058" t="s">
        <v>32</v>
      </c>
      <c r="H3058">
        <v>5169</v>
      </c>
      <c r="I3058" t="s">
        <v>11</v>
      </c>
      <c r="J3058" t="s">
        <v>33</v>
      </c>
      <c r="K3058" t="s">
        <v>155</v>
      </c>
      <c r="L3058" t="s">
        <v>20</v>
      </c>
      <c r="M3058" s="5">
        <v>483.34</v>
      </c>
    </row>
    <row r="3059" spans="1:13" x14ac:dyDescent="0.2">
      <c r="A3059" s="2">
        <v>45606</v>
      </c>
      <c r="B3059" s="3">
        <f t="shared" si="143"/>
        <v>2025</v>
      </c>
      <c r="C3059" t="str">
        <f t="shared" si="141"/>
        <v>2024-2025</v>
      </c>
      <c r="D3059" t="s">
        <v>147</v>
      </c>
      <c r="E3059" t="s">
        <v>42</v>
      </c>
      <c r="F3059" t="str">
        <f t="shared" si="142"/>
        <v>Queensland</v>
      </c>
      <c r="G3059" t="s">
        <v>35</v>
      </c>
      <c r="H3059">
        <v>4053</v>
      </c>
      <c r="I3059" t="s">
        <v>11</v>
      </c>
      <c r="J3059" t="s">
        <v>43</v>
      </c>
      <c r="K3059" t="s">
        <v>150</v>
      </c>
      <c r="L3059" t="s">
        <v>18</v>
      </c>
      <c r="M3059" s="5">
        <v>484.14</v>
      </c>
    </row>
    <row r="3060" spans="1:13" x14ac:dyDescent="0.2">
      <c r="A3060" s="2">
        <v>44971</v>
      </c>
      <c r="B3060" s="3">
        <f t="shared" si="143"/>
        <v>2023</v>
      </c>
      <c r="C3060" t="str">
        <f t="shared" si="141"/>
        <v>2022-2023</v>
      </c>
      <c r="D3060" t="s">
        <v>148</v>
      </c>
      <c r="E3060" t="s">
        <v>28</v>
      </c>
      <c r="F3060" t="str">
        <f t="shared" si="142"/>
        <v>Northern Territory</v>
      </c>
      <c r="G3060" t="s">
        <v>29</v>
      </c>
      <c r="H3060">
        <v>800</v>
      </c>
      <c r="I3060" t="s">
        <v>11</v>
      </c>
      <c r="J3060" t="s">
        <v>30</v>
      </c>
      <c r="K3060" t="s">
        <v>154</v>
      </c>
      <c r="L3060" t="s">
        <v>14</v>
      </c>
      <c r="M3060" s="5">
        <v>484.4</v>
      </c>
    </row>
    <row r="3061" spans="1:13" x14ac:dyDescent="0.2">
      <c r="A3061" s="2">
        <v>45447</v>
      </c>
      <c r="B3061" s="3">
        <f t="shared" si="143"/>
        <v>2024</v>
      </c>
      <c r="C3061" t="str">
        <f t="shared" si="141"/>
        <v>2023-2024</v>
      </c>
      <c r="D3061" t="s">
        <v>148</v>
      </c>
      <c r="E3061" t="s">
        <v>106</v>
      </c>
      <c r="F3061" t="str">
        <f t="shared" si="142"/>
        <v>Victoria</v>
      </c>
      <c r="G3061" t="s">
        <v>45</v>
      </c>
      <c r="H3061">
        <v>3915</v>
      </c>
      <c r="I3061" t="s">
        <v>11</v>
      </c>
      <c r="J3061" t="s">
        <v>55</v>
      </c>
      <c r="K3061" t="s">
        <v>151</v>
      </c>
      <c r="L3061" t="s">
        <v>21</v>
      </c>
      <c r="M3061" s="5">
        <v>484.84</v>
      </c>
    </row>
    <row r="3062" spans="1:13" x14ac:dyDescent="0.2">
      <c r="A3062" s="2">
        <v>44951</v>
      </c>
      <c r="B3062" s="3">
        <f t="shared" si="143"/>
        <v>2023</v>
      </c>
      <c r="C3062" t="str">
        <f t="shared" si="141"/>
        <v>2022-2023</v>
      </c>
      <c r="D3062" t="s">
        <v>148</v>
      </c>
      <c r="E3062" t="s">
        <v>131</v>
      </c>
      <c r="F3062" t="str">
        <f t="shared" si="142"/>
        <v>Western Australia</v>
      </c>
      <c r="G3062" t="s">
        <v>48</v>
      </c>
      <c r="H3062">
        <v>6530</v>
      </c>
      <c r="I3062" t="s">
        <v>11</v>
      </c>
      <c r="J3062" t="s">
        <v>77</v>
      </c>
      <c r="K3062" t="s">
        <v>150</v>
      </c>
      <c r="L3062" t="s">
        <v>18</v>
      </c>
      <c r="M3062" s="5">
        <v>485.51</v>
      </c>
    </row>
    <row r="3063" spans="1:13" x14ac:dyDescent="0.2">
      <c r="A3063" s="2">
        <v>45271</v>
      </c>
      <c r="B3063" s="3">
        <f t="shared" si="143"/>
        <v>2024</v>
      </c>
      <c r="C3063" t="str">
        <f t="shared" si="141"/>
        <v>2023-2024</v>
      </c>
      <c r="D3063" t="s">
        <v>148</v>
      </c>
      <c r="E3063" t="s">
        <v>143</v>
      </c>
      <c r="F3063" t="str">
        <f t="shared" si="142"/>
        <v>New South Wales</v>
      </c>
      <c r="G3063" t="s">
        <v>10</v>
      </c>
      <c r="H3063">
        <v>2154</v>
      </c>
      <c r="I3063" t="s">
        <v>11</v>
      </c>
      <c r="J3063" t="s">
        <v>27</v>
      </c>
      <c r="K3063" t="s">
        <v>149</v>
      </c>
      <c r="L3063" t="s">
        <v>15</v>
      </c>
      <c r="M3063" s="5">
        <v>485.62</v>
      </c>
    </row>
    <row r="3064" spans="1:13" x14ac:dyDescent="0.2">
      <c r="A3064" s="2">
        <v>45373</v>
      </c>
      <c r="B3064" s="3">
        <f t="shared" si="143"/>
        <v>2024</v>
      </c>
      <c r="C3064" t="str">
        <f t="shared" si="141"/>
        <v>2023-2024</v>
      </c>
      <c r="D3064" t="s">
        <v>148</v>
      </c>
      <c r="E3064" t="s">
        <v>28</v>
      </c>
      <c r="F3064" t="str">
        <f t="shared" si="142"/>
        <v>Northern Territory</v>
      </c>
      <c r="G3064" t="s">
        <v>29</v>
      </c>
      <c r="H3064">
        <v>800</v>
      </c>
      <c r="I3064" t="s">
        <v>11</v>
      </c>
      <c r="J3064" t="s">
        <v>30</v>
      </c>
      <c r="K3064" t="s">
        <v>152</v>
      </c>
      <c r="L3064" t="s">
        <v>13</v>
      </c>
      <c r="M3064" s="5">
        <v>485.74</v>
      </c>
    </row>
    <row r="3065" spans="1:13" x14ac:dyDescent="0.2">
      <c r="A3065" s="2">
        <v>45592</v>
      </c>
      <c r="B3065" s="3">
        <f t="shared" si="143"/>
        <v>2025</v>
      </c>
      <c r="C3065" t="str">
        <f t="shared" si="141"/>
        <v>2024-2025</v>
      </c>
      <c r="D3065" t="s">
        <v>148</v>
      </c>
      <c r="E3065" t="s">
        <v>84</v>
      </c>
      <c r="F3065" t="str">
        <f t="shared" si="142"/>
        <v>Queensland</v>
      </c>
      <c r="G3065" t="s">
        <v>35</v>
      </c>
      <c r="H3065">
        <v>4740</v>
      </c>
      <c r="I3065" t="s">
        <v>11</v>
      </c>
      <c r="J3065" t="s">
        <v>51</v>
      </c>
      <c r="K3065" t="s">
        <v>153</v>
      </c>
      <c r="L3065" t="s">
        <v>16</v>
      </c>
      <c r="M3065" s="5">
        <v>486.94</v>
      </c>
    </row>
    <row r="3066" spans="1:13" x14ac:dyDescent="0.2">
      <c r="A3066" s="2">
        <v>45610</v>
      </c>
      <c r="B3066" s="3">
        <f t="shared" si="143"/>
        <v>2025</v>
      </c>
      <c r="C3066" t="str">
        <f t="shared" si="141"/>
        <v>2024-2025</v>
      </c>
      <c r="D3066" t="s">
        <v>148</v>
      </c>
      <c r="E3066" t="s">
        <v>105</v>
      </c>
      <c r="F3066" t="str">
        <f t="shared" si="142"/>
        <v>Victoria</v>
      </c>
      <c r="G3066" t="s">
        <v>45</v>
      </c>
      <c r="H3066">
        <v>3500</v>
      </c>
      <c r="I3066" t="s">
        <v>11</v>
      </c>
      <c r="J3066" t="s">
        <v>60</v>
      </c>
      <c r="K3066" t="s">
        <v>150</v>
      </c>
      <c r="L3066" t="s">
        <v>18</v>
      </c>
      <c r="M3066" s="5">
        <v>487.04000000000008</v>
      </c>
    </row>
    <row r="3067" spans="1:13" x14ac:dyDescent="0.2">
      <c r="A3067" s="2">
        <v>45575</v>
      </c>
      <c r="B3067" s="3">
        <f t="shared" si="143"/>
        <v>2025</v>
      </c>
      <c r="C3067" t="str">
        <f t="shared" si="141"/>
        <v>2024-2025</v>
      </c>
      <c r="D3067" t="s">
        <v>147</v>
      </c>
      <c r="E3067" t="s">
        <v>54</v>
      </c>
      <c r="F3067" t="str">
        <f t="shared" si="142"/>
        <v>Victoria</v>
      </c>
      <c r="G3067" t="s">
        <v>45</v>
      </c>
      <c r="H3067">
        <v>3977</v>
      </c>
      <c r="I3067" t="s">
        <v>11</v>
      </c>
      <c r="J3067" t="s">
        <v>55</v>
      </c>
      <c r="K3067" t="s">
        <v>149</v>
      </c>
      <c r="L3067" t="s">
        <v>15</v>
      </c>
      <c r="M3067" s="5">
        <v>487.23</v>
      </c>
    </row>
    <row r="3068" spans="1:13" x14ac:dyDescent="0.2">
      <c r="A3068" s="2">
        <v>45089</v>
      </c>
      <c r="B3068" s="3">
        <f t="shared" si="143"/>
        <v>2023</v>
      </c>
      <c r="C3068" t="str">
        <f t="shared" si="141"/>
        <v>2022-2023</v>
      </c>
      <c r="D3068" t="s">
        <v>148</v>
      </c>
      <c r="E3068" t="s">
        <v>28</v>
      </c>
      <c r="F3068" t="str">
        <f t="shared" si="142"/>
        <v>Northern Territory</v>
      </c>
      <c r="G3068" t="s">
        <v>29</v>
      </c>
      <c r="H3068">
        <v>800</v>
      </c>
      <c r="I3068" t="s">
        <v>11</v>
      </c>
      <c r="J3068" t="s">
        <v>30</v>
      </c>
      <c r="K3068" t="s">
        <v>153</v>
      </c>
      <c r="L3068" t="s">
        <v>16</v>
      </c>
      <c r="M3068" s="5">
        <v>487.56</v>
      </c>
    </row>
    <row r="3069" spans="1:13" x14ac:dyDescent="0.2">
      <c r="A3069" s="2">
        <v>45337</v>
      </c>
      <c r="B3069" s="3">
        <f t="shared" si="143"/>
        <v>2024</v>
      </c>
      <c r="C3069" t="str">
        <f t="shared" si="141"/>
        <v>2023-2024</v>
      </c>
      <c r="D3069" t="s">
        <v>147</v>
      </c>
      <c r="E3069" t="s">
        <v>102</v>
      </c>
      <c r="F3069" t="str">
        <f t="shared" si="142"/>
        <v>Queensland</v>
      </c>
      <c r="G3069" t="s">
        <v>35</v>
      </c>
      <c r="H3069">
        <v>4870</v>
      </c>
      <c r="I3069" t="s">
        <v>11</v>
      </c>
      <c r="J3069" t="s">
        <v>36</v>
      </c>
      <c r="K3069" t="s">
        <v>155</v>
      </c>
      <c r="L3069" t="s">
        <v>20</v>
      </c>
      <c r="M3069" s="5">
        <v>487.58</v>
      </c>
    </row>
    <row r="3070" spans="1:13" x14ac:dyDescent="0.2">
      <c r="A3070" s="2">
        <v>45164</v>
      </c>
      <c r="B3070" s="3">
        <f t="shared" si="143"/>
        <v>2024</v>
      </c>
      <c r="C3070" t="str">
        <f t="shared" si="141"/>
        <v>2023-2024</v>
      </c>
      <c r="D3070" t="s">
        <v>147</v>
      </c>
      <c r="E3070" t="s">
        <v>76</v>
      </c>
      <c r="F3070" t="str">
        <f t="shared" si="142"/>
        <v>Western Australia</v>
      </c>
      <c r="G3070" t="s">
        <v>48</v>
      </c>
      <c r="H3070">
        <v>6450</v>
      </c>
      <c r="I3070" t="s">
        <v>11</v>
      </c>
      <c r="J3070" t="s">
        <v>77</v>
      </c>
      <c r="K3070" t="s">
        <v>150</v>
      </c>
      <c r="L3070" t="s">
        <v>18</v>
      </c>
      <c r="M3070" s="5">
        <v>487.65999999999997</v>
      </c>
    </row>
    <row r="3071" spans="1:13" x14ac:dyDescent="0.2">
      <c r="A3071" s="2">
        <v>44986</v>
      </c>
      <c r="B3071" s="3">
        <f t="shared" si="143"/>
        <v>2023</v>
      </c>
      <c r="C3071" t="str">
        <f t="shared" si="141"/>
        <v>2022-2023</v>
      </c>
      <c r="D3071" t="s">
        <v>147</v>
      </c>
      <c r="E3071" t="s">
        <v>96</v>
      </c>
      <c r="F3071" t="str">
        <f t="shared" si="142"/>
        <v>Western Australia</v>
      </c>
      <c r="G3071" t="s">
        <v>48</v>
      </c>
      <c r="H3071">
        <v>6330</v>
      </c>
      <c r="I3071" t="s">
        <v>11</v>
      </c>
      <c r="J3071" t="s">
        <v>94</v>
      </c>
      <c r="K3071" t="s">
        <v>155</v>
      </c>
      <c r="L3071" t="s">
        <v>20</v>
      </c>
      <c r="M3071" s="5">
        <v>488.77</v>
      </c>
    </row>
    <row r="3072" spans="1:13" x14ac:dyDescent="0.2">
      <c r="A3072" s="2">
        <v>45436</v>
      </c>
      <c r="B3072" s="3">
        <f t="shared" si="143"/>
        <v>2024</v>
      </c>
      <c r="C3072" t="str">
        <f t="shared" si="141"/>
        <v>2023-2024</v>
      </c>
      <c r="D3072" t="s">
        <v>148</v>
      </c>
      <c r="E3072" t="s">
        <v>106</v>
      </c>
      <c r="F3072" t="str">
        <f t="shared" si="142"/>
        <v>Victoria</v>
      </c>
      <c r="G3072" t="s">
        <v>45</v>
      </c>
      <c r="H3072">
        <v>3915</v>
      </c>
      <c r="I3072" t="s">
        <v>11</v>
      </c>
      <c r="J3072" t="s">
        <v>55</v>
      </c>
      <c r="K3072" t="s">
        <v>151</v>
      </c>
      <c r="L3072" t="s">
        <v>21</v>
      </c>
      <c r="M3072" s="5">
        <v>489.06000000000006</v>
      </c>
    </row>
    <row r="3073" spans="1:13" x14ac:dyDescent="0.2">
      <c r="A3073" s="2">
        <v>45479</v>
      </c>
      <c r="B3073" s="3">
        <f t="shared" si="143"/>
        <v>2025</v>
      </c>
      <c r="C3073" t="str">
        <f t="shared" si="141"/>
        <v>2024-2025</v>
      </c>
      <c r="D3073" t="s">
        <v>147</v>
      </c>
      <c r="E3073" t="s">
        <v>132</v>
      </c>
      <c r="F3073" t="str">
        <f t="shared" si="142"/>
        <v>New South Wales</v>
      </c>
      <c r="G3073" t="s">
        <v>10</v>
      </c>
      <c r="H3073">
        <v>2800</v>
      </c>
      <c r="I3073" t="s">
        <v>11</v>
      </c>
      <c r="J3073" t="s">
        <v>25</v>
      </c>
      <c r="K3073" t="s">
        <v>154</v>
      </c>
      <c r="L3073" t="s">
        <v>14</v>
      </c>
      <c r="M3073" s="5">
        <v>489.69</v>
      </c>
    </row>
    <row r="3074" spans="1:13" x14ac:dyDescent="0.2">
      <c r="A3074" s="2">
        <v>45643</v>
      </c>
      <c r="B3074" s="3">
        <f t="shared" si="143"/>
        <v>2025</v>
      </c>
      <c r="C3074" t="str">
        <f t="shared" ref="C3074:C3137" si="144">IF(MONTH(A3074) &gt;= 7, YEAR(A3074) &amp; "-" &amp; YEAR(A3074) + 1, YEAR(A3074) - 1 &amp; "-" &amp; YEAR(A3074))</f>
        <v>2024-2025</v>
      </c>
      <c r="D3074" t="s">
        <v>147</v>
      </c>
      <c r="E3074" t="s">
        <v>125</v>
      </c>
      <c r="F3074" t="str">
        <f t="shared" ref="F3074:F3137" si="145">IF(G3074="WA","Western Australia",
IF(G3074="NSW","New South Wales",
IF(G3074="QLD","Queensland",
IF(G3074="VIC","Victoria",
IF(G3074="TAS","Tasmania",
IF(G3074="SA","South Australia",
IF(G3074="NT","Northern Territory",
IF(G3074="ACT","Australian Capital Territory",G3074))))))))</f>
        <v>Victoria</v>
      </c>
      <c r="G3074" t="s">
        <v>45</v>
      </c>
      <c r="H3074">
        <v>3400</v>
      </c>
      <c r="I3074" t="s">
        <v>11</v>
      </c>
      <c r="J3074" t="s">
        <v>60</v>
      </c>
      <c r="K3074" t="s">
        <v>150</v>
      </c>
      <c r="L3074" t="s">
        <v>18</v>
      </c>
      <c r="M3074" s="5">
        <v>491.17999999999995</v>
      </c>
    </row>
    <row r="3075" spans="1:13" x14ac:dyDescent="0.2">
      <c r="A3075" s="2">
        <v>45580</v>
      </c>
      <c r="B3075" s="3">
        <f t="shared" ref="B3075:B3138" si="146">IF(MONTH(A3075)&gt;=7,YEAR(A3075)+1,YEAR(A3075))</f>
        <v>2025</v>
      </c>
      <c r="C3075" t="str">
        <f t="shared" si="144"/>
        <v>2024-2025</v>
      </c>
      <c r="D3075" t="s">
        <v>147</v>
      </c>
      <c r="E3075" t="s">
        <v>132</v>
      </c>
      <c r="F3075" t="str">
        <f t="shared" si="145"/>
        <v>New South Wales</v>
      </c>
      <c r="G3075" t="s">
        <v>10</v>
      </c>
      <c r="H3075">
        <v>2800</v>
      </c>
      <c r="I3075" t="s">
        <v>11</v>
      </c>
      <c r="J3075" t="s">
        <v>25</v>
      </c>
      <c r="K3075" t="s">
        <v>19</v>
      </c>
      <c r="L3075" t="s">
        <v>23</v>
      </c>
      <c r="M3075" s="5">
        <v>491.43</v>
      </c>
    </row>
    <row r="3076" spans="1:13" x14ac:dyDescent="0.2">
      <c r="A3076" s="2">
        <v>45258</v>
      </c>
      <c r="B3076" s="3">
        <f t="shared" si="146"/>
        <v>2024</v>
      </c>
      <c r="C3076" t="str">
        <f t="shared" si="144"/>
        <v>2023-2024</v>
      </c>
      <c r="D3076" t="s">
        <v>147</v>
      </c>
      <c r="E3076" t="s">
        <v>56</v>
      </c>
      <c r="F3076" t="str">
        <f t="shared" si="145"/>
        <v>Northern Territory</v>
      </c>
      <c r="G3076" t="s">
        <v>29</v>
      </c>
      <c r="H3076">
        <v>870</v>
      </c>
      <c r="I3076" t="s">
        <v>11</v>
      </c>
      <c r="J3076" t="s">
        <v>30</v>
      </c>
      <c r="K3076" t="s">
        <v>149</v>
      </c>
      <c r="L3076" t="s">
        <v>15</v>
      </c>
      <c r="M3076" s="5">
        <v>493.06</v>
      </c>
    </row>
    <row r="3077" spans="1:13" x14ac:dyDescent="0.2">
      <c r="A3077" s="2">
        <v>45377</v>
      </c>
      <c r="B3077" s="3">
        <f t="shared" si="146"/>
        <v>2024</v>
      </c>
      <c r="C3077" t="str">
        <f t="shared" si="144"/>
        <v>2023-2024</v>
      </c>
      <c r="D3077" t="s">
        <v>147</v>
      </c>
      <c r="E3077" t="s">
        <v>52</v>
      </c>
      <c r="F3077" t="str">
        <f t="shared" si="145"/>
        <v>Victoria</v>
      </c>
      <c r="G3077" t="s">
        <v>45</v>
      </c>
      <c r="H3077">
        <v>3030</v>
      </c>
      <c r="I3077" t="s">
        <v>11</v>
      </c>
      <c r="J3077" t="s">
        <v>46</v>
      </c>
      <c r="K3077" t="s">
        <v>155</v>
      </c>
      <c r="L3077" t="s">
        <v>20</v>
      </c>
      <c r="M3077" s="5">
        <v>493.6</v>
      </c>
    </row>
    <row r="3078" spans="1:13" x14ac:dyDescent="0.2">
      <c r="A3078" s="2">
        <v>45566</v>
      </c>
      <c r="B3078" s="3">
        <f t="shared" si="146"/>
        <v>2025</v>
      </c>
      <c r="C3078" t="str">
        <f t="shared" si="144"/>
        <v>2024-2025</v>
      </c>
      <c r="D3078" t="s">
        <v>147</v>
      </c>
      <c r="E3078" t="s">
        <v>119</v>
      </c>
      <c r="F3078" t="str">
        <f t="shared" si="145"/>
        <v>Queensland</v>
      </c>
      <c r="G3078" t="s">
        <v>35</v>
      </c>
      <c r="H3078">
        <v>4570</v>
      </c>
      <c r="I3078" t="s">
        <v>11</v>
      </c>
      <c r="J3078" t="s">
        <v>120</v>
      </c>
      <c r="K3078" t="s">
        <v>150</v>
      </c>
      <c r="L3078" t="s">
        <v>18</v>
      </c>
      <c r="M3078" s="5">
        <v>494.04</v>
      </c>
    </row>
    <row r="3079" spans="1:13" x14ac:dyDescent="0.2">
      <c r="A3079" s="2">
        <v>45167</v>
      </c>
      <c r="B3079" s="3">
        <f t="shared" si="146"/>
        <v>2024</v>
      </c>
      <c r="C3079" t="str">
        <f t="shared" si="144"/>
        <v>2023-2024</v>
      </c>
      <c r="D3079" t="s">
        <v>148</v>
      </c>
      <c r="E3079" t="s">
        <v>143</v>
      </c>
      <c r="F3079" t="str">
        <f t="shared" si="145"/>
        <v>New South Wales</v>
      </c>
      <c r="G3079" t="s">
        <v>10</v>
      </c>
      <c r="H3079">
        <v>2154</v>
      </c>
      <c r="I3079" t="s">
        <v>11</v>
      </c>
      <c r="J3079" t="s">
        <v>27</v>
      </c>
      <c r="K3079" t="s">
        <v>154</v>
      </c>
      <c r="L3079" t="s">
        <v>14</v>
      </c>
      <c r="M3079" s="5">
        <v>494.34</v>
      </c>
    </row>
    <row r="3080" spans="1:13" x14ac:dyDescent="0.2">
      <c r="A3080" s="2">
        <v>45152</v>
      </c>
      <c r="B3080" s="3">
        <f t="shared" si="146"/>
        <v>2024</v>
      </c>
      <c r="C3080" t="str">
        <f t="shared" si="144"/>
        <v>2023-2024</v>
      </c>
      <c r="D3080" t="s">
        <v>147</v>
      </c>
      <c r="E3080" t="s">
        <v>52</v>
      </c>
      <c r="F3080" t="str">
        <f t="shared" si="145"/>
        <v>Victoria</v>
      </c>
      <c r="G3080" t="s">
        <v>45</v>
      </c>
      <c r="H3080">
        <v>3030</v>
      </c>
      <c r="I3080" t="s">
        <v>11</v>
      </c>
      <c r="J3080" t="s">
        <v>46</v>
      </c>
      <c r="K3080" t="s">
        <v>153</v>
      </c>
      <c r="L3080" t="s">
        <v>16</v>
      </c>
      <c r="M3080" s="5">
        <v>495.12</v>
      </c>
    </row>
    <row r="3081" spans="1:13" x14ac:dyDescent="0.2">
      <c r="A3081" s="2">
        <v>45107</v>
      </c>
      <c r="B3081" s="3">
        <f t="shared" si="146"/>
        <v>2023</v>
      </c>
      <c r="C3081" t="str">
        <f t="shared" si="144"/>
        <v>2022-2023</v>
      </c>
      <c r="D3081" t="s">
        <v>147</v>
      </c>
      <c r="E3081" t="s">
        <v>42</v>
      </c>
      <c r="F3081" t="str">
        <f t="shared" si="145"/>
        <v>Queensland</v>
      </c>
      <c r="G3081" t="s">
        <v>35</v>
      </c>
      <c r="H3081">
        <v>4053</v>
      </c>
      <c r="I3081" t="s">
        <v>11</v>
      </c>
      <c r="J3081" t="s">
        <v>43</v>
      </c>
      <c r="K3081" t="s">
        <v>156</v>
      </c>
      <c r="L3081" t="s">
        <v>17</v>
      </c>
      <c r="M3081" s="5">
        <v>495.85</v>
      </c>
    </row>
    <row r="3082" spans="1:13" x14ac:dyDescent="0.2">
      <c r="A3082" s="2">
        <v>45060</v>
      </c>
      <c r="B3082" s="3">
        <f t="shared" si="146"/>
        <v>2023</v>
      </c>
      <c r="C3082" t="str">
        <f t="shared" si="144"/>
        <v>2022-2023</v>
      </c>
      <c r="D3082" t="s">
        <v>147</v>
      </c>
      <c r="E3082" t="s">
        <v>122</v>
      </c>
      <c r="F3082" t="str">
        <f t="shared" si="145"/>
        <v>New South Wales</v>
      </c>
      <c r="G3082" t="s">
        <v>10</v>
      </c>
      <c r="H3082">
        <v>2650</v>
      </c>
      <c r="I3082" t="s">
        <v>11</v>
      </c>
      <c r="J3082" t="s">
        <v>25</v>
      </c>
      <c r="K3082" t="s">
        <v>154</v>
      </c>
      <c r="L3082" t="s">
        <v>14</v>
      </c>
      <c r="M3082" s="5">
        <v>496.84000000000003</v>
      </c>
    </row>
    <row r="3083" spans="1:13" x14ac:dyDescent="0.2">
      <c r="A3083" s="2">
        <v>45441</v>
      </c>
      <c r="B3083" s="3">
        <f t="shared" si="146"/>
        <v>2024</v>
      </c>
      <c r="C3083" t="str">
        <f t="shared" si="144"/>
        <v>2023-2024</v>
      </c>
      <c r="D3083" t="s">
        <v>147</v>
      </c>
      <c r="E3083" t="s">
        <v>56</v>
      </c>
      <c r="F3083" t="str">
        <f t="shared" si="145"/>
        <v>Northern Territory</v>
      </c>
      <c r="G3083" t="s">
        <v>29</v>
      </c>
      <c r="H3083">
        <v>870</v>
      </c>
      <c r="I3083" t="s">
        <v>11</v>
      </c>
      <c r="J3083" t="s">
        <v>30</v>
      </c>
      <c r="K3083" t="s">
        <v>150</v>
      </c>
      <c r="L3083" t="s">
        <v>18</v>
      </c>
      <c r="M3083" s="5">
        <v>497.17999999999995</v>
      </c>
    </row>
    <row r="3084" spans="1:13" x14ac:dyDescent="0.2">
      <c r="A3084" s="2">
        <v>45024</v>
      </c>
      <c r="B3084" s="3">
        <f t="shared" si="146"/>
        <v>2023</v>
      </c>
      <c r="C3084" t="str">
        <f t="shared" si="144"/>
        <v>2022-2023</v>
      </c>
      <c r="D3084" t="s">
        <v>148</v>
      </c>
      <c r="E3084" t="s">
        <v>118</v>
      </c>
      <c r="F3084" t="str">
        <f t="shared" si="145"/>
        <v>New South Wales</v>
      </c>
      <c r="G3084" t="s">
        <v>10</v>
      </c>
      <c r="H3084">
        <v>2158</v>
      </c>
      <c r="I3084" t="s">
        <v>11</v>
      </c>
      <c r="J3084" t="s">
        <v>27</v>
      </c>
      <c r="K3084" t="s">
        <v>155</v>
      </c>
      <c r="L3084" t="s">
        <v>20</v>
      </c>
      <c r="M3084" s="5">
        <v>498.38</v>
      </c>
    </row>
    <row r="3085" spans="1:13" x14ac:dyDescent="0.2">
      <c r="A3085" s="2">
        <v>45574</v>
      </c>
      <c r="B3085" s="3">
        <f t="shared" si="146"/>
        <v>2025</v>
      </c>
      <c r="C3085" t="str">
        <f t="shared" si="144"/>
        <v>2024-2025</v>
      </c>
      <c r="D3085" t="s">
        <v>147</v>
      </c>
      <c r="E3085" t="s">
        <v>37</v>
      </c>
      <c r="F3085" t="str">
        <f t="shared" si="145"/>
        <v>South Australia</v>
      </c>
      <c r="G3085" t="s">
        <v>32</v>
      </c>
      <c r="H3085">
        <v>5607</v>
      </c>
      <c r="I3085" t="s">
        <v>11</v>
      </c>
      <c r="J3085" t="s">
        <v>38</v>
      </c>
      <c r="K3085" t="s">
        <v>155</v>
      </c>
      <c r="L3085" t="s">
        <v>20</v>
      </c>
      <c r="M3085" s="5">
        <v>498.46000000000004</v>
      </c>
    </row>
    <row r="3086" spans="1:13" x14ac:dyDescent="0.2">
      <c r="A3086" s="2">
        <v>45427</v>
      </c>
      <c r="B3086" s="3">
        <f t="shared" si="146"/>
        <v>2024</v>
      </c>
      <c r="C3086" t="str">
        <f t="shared" si="144"/>
        <v>2023-2024</v>
      </c>
      <c r="D3086" t="s">
        <v>147</v>
      </c>
      <c r="E3086" t="s">
        <v>89</v>
      </c>
      <c r="F3086" t="str">
        <f t="shared" si="145"/>
        <v>Queensland</v>
      </c>
      <c r="G3086" t="s">
        <v>35</v>
      </c>
      <c r="H3086">
        <v>4655</v>
      </c>
      <c r="I3086" t="s">
        <v>11</v>
      </c>
      <c r="J3086" t="s">
        <v>51</v>
      </c>
      <c r="K3086" t="s">
        <v>150</v>
      </c>
      <c r="L3086" t="s">
        <v>18</v>
      </c>
      <c r="M3086" s="5">
        <v>498.64</v>
      </c>
    </row>
    <row r="3087" spans="1:13" x14ac:dyDescent="0.2">
      <c r="A3087" s="2">
        <v>45173</v>
      </c>
      <c r="B3087" s="3">
        <f t="shared" si="146"/>
        <v>2024</v>
      </c>
      <c r="C3087" t="str">
        <f t="shared" si="144"/>
        <v>2023-2024</v>
      </c>
      <c r="D3087" t="s">
        <v>147</v>
      </c>
      <c r="E3087" t="s">
        <v>74</v>
      </c>
      <c r="F3087" t="str">
        <f t="shared" si="145"/>
        <v>South Australia</v>
      </c>
      <c r="G3087" t="s">
        <v>32</v>
      </c>
      <c r="H3087">
        <v>5043</v>
      </c>
      <c r="I3087" t="s">
        <v>11</v>
      </c>
      <c r="J3087" t="s">
        <v>33</v>
      </c>
      <c r="K3087" t="s">
        <v>153</v>
      </c>
      <c r="L3087" t="s">
        <v>16</v>
      </c>
      <c r="M3087" s="5">
        <v>498.73999999999995</v>
      </c>
    </row>
    <row r="3088" spans="1:13" x14ac:dyDescent="0.2">
      <c r="A3088" s="2">
        <v>45304</v>
      </c>
      <c r="B3088" s="3">
        <f t="shared" si="146"/>
        <v>2024</v>
      </c>
      <c r="C3088" t="str">
        <f t="shared" si="144"/>
        <v>2023-2024</v>
      </c>
      <c r="D3088" t="s">
        <v>147</v>
      </c>
      <c r="E3088" t="s">
        <v>132</v>
      </c>
      <c r="F3088" t="str">
        <f t="shared" si="145"/>
        <v>New South Wales</v>
      </c>
      <c r="G3088" t="s">
        <v>10</v>
      </c>
      <c r="H3088">
        <v>2800</v>
      </c>
      <c r="I3088" t="s">
        <v>11</v>
      </c>
      <c r="J3088" t="s">
        <v>25</v>
      </c>
      <c r="K3088" t="s">
        <v>152</v>
      </c>
      <c r="L3088" t="s">
        <v>13</v>
      </c>
      <c r="M3088" s="5">
        <v>499.73000000000008</v>
      </c>
    </row>
    <row r="3089" spans="1:13" x14ac:dyDescent="0.2">
      <c r="A3089" s="2">
        <v>45341</v>
      </c>
      <c r="B3089" s="3">
        <f t="shared" si="146"/>
        <v>2024</v>
      </c>
      <c r="C3089" t="str">
        <f t="shared" si="144"/>
        <v>2023-2024</v>
      </c>
      <c r="D3089" t="s">
        <v>147</v>
      </c>
      <c r="E3089" t="s">
        <v>141</v>
      </c>
      <c r="F3089" t="str">
        <f t="shared" si="145"/>
        <v>Western Australia</v>
      </c>
      <c r="G3089" t="s">
        <v>48</v>
      </c>
      <c r="H3089">
        <v>6052</v>
      </c>
      <c r="I3089" t="s">
        <v>11</v>
      </c>
      <c r="J3089" t="s">
        <v>49</v>
      </c>
      <c r="K3089" t="s">
        <v>150</v>
      </c>
      <c r="L3089" t="s">
        <v>18</v>
      </c>
      <c r="M3089" s="5">
        <v>500.48</v>
      </c>
    </row>
    <row r="3090" spans="1:13" x14ac:dyDescent="0.2">
      <c r="A3090" s="2">
        <v>45568</v>
      </c>
      <c r="B3090" s="3">
        <f t="shared" si="146"/>
        <v>2025</v>
      </c>
      <c r="C3090" t="str">
        <f t="shared" si="144"/>
        <v>2024-2025</v>
      </c>
      <c r="D3090" t="s">
        <v>147</v>
      </c>
      <c r="E3090" t="s">
        <v>124</v>
      </c>
      <c r="F3090" t="str">
        <f t="shared" si="145"/>
        <v>New South Wales</v>
      </c>
      <c r="G3090" t="s">
        <v>10</v>
      </c>
      <c r="H3090">
        <v>2015</v>
      </c>
      <c r="I3090" t="s">
        <v>11</v>
      </c>
      <c r="J3090" t="s">
        <v>12</v>
      </c>
      <c r="K3090" t="s">
        <v>154</v>
      </c>
      <c r="L3090" t="s">
        <v>14</v>
      </c>
      <c r="M3090" s="5">
        <v>500.63</v>
      </c>
    </row>
    <row r="3091" spans="1:13" x14ac:dyDescent="0.2">
      <c r="A3091" s="2">
        <v>45361</v>
      </c>
      <c r="B3091" s="3">
        <f t="shared" si="146"/>
        <v>2024</v>
      </c>
      <c r="C3091" t="str">
        <f t="shared" si="144"/>
        <v>2023-2024</v>
      </c>
      <c r="D3091" t="s">
        <v>147</v>
      </c>
      <c r="E3091" t="s">
        <v>54</v>
      </c>
      <c r="F3091" t="str">
        <f t="shared" si="145"/>
        <v>Victoria</v>
      </c>
      <c r="G3091" t="s">
        <v>45</v>
      </c>
      <c r="H3091">
        <v>3977</v>
      </c>
      <c r="I3091" t="s">
        <v>11</v>
      </c>
      <c r="J3091" t="s">
        <v>55</v>
      </c>
      <c r="K3091" t="s">
        <v>150</v>
      </c>
      <c r="L3091" t="s">
        <v>18</v>
      </c>
      <c r="M3091" s="5">
        <v>501.01</v>
      </c>
    </row>
    <row r="3092" spans="1:13" x14ac:dyDescent="0.2">
      <c r="A3092" s="2">
        <v>45323</v>
      </c>
      <c r="B3092" s="3">
        <f t="shared" si="146"/>
        <v>2024</v>
      </c>
      <c r="C3092" t="str">
        <f t="shared" si="144"/>
        <v>2023-2024</v>
      </c>
      <c r="D3092" t="s">
        <v>147</v>
      </c>
      <c r="E3092" t="s">
        <v>75</v>
      </c>
      <c r="F3092" t="str">
        <f t="shared" si="145"/>
        <v>Victoria</v>
      </c>
      <c r="G3092" t="s">
        <v>45</v>
      </c>
      <c r="H3092">
        <v>3630</v>
      </c>
      <c r="I3092" t="s">
        <v>11</v>
      </c>
      <c r="J3092" t="s">
        <v>55</v>
      </c>
      <c r="K3092" t="s">
        <v>150</v>
      </c>
      <c r="L3092" t="s">
        <v>18</v>
      </c>
      <c r="M3092" s="5">
        <v>501.53000000000003</v>
      </c>
    </row>
    <row r="3093" spans="1:13" x14ac:dyDescent="0.2">
      <c r="A3093" s="2">
        <v>45350</v>
      </c>
      <c r="B3093" s="3">
        <f t="shared" si="146"/>
        <v>2024</v>
      </c>
      <c r="C3093" t="str">
        <f t="shared" si="144"/>
        <v>2023-2024</v>
      </c>
      <c r="D3093" t="s">
        <v>147</v>
      </c>
      <c r="E3093" t="s">
        <v>117</v>
      </c>
      <c r="F3093" t="str">
        <f t="shared" si="145"/>
        <v>Queensland</v>
      </c>
      <c r="G3093" t="s">
        <v>35</v>
      </c>
      <c r="H3093">
        <v>4119</v>
      </c>
      <c r="I3093" t="s">
        <v>11</v>
      </c>
      <c r="J3093" t="s">
        <v>43</v>
      </c>
      <c r="K3093" t="s">
        <v>155</v>
      </c>
      <c r="L3093" t="s">
        <v>20</v>
      </c>
      <c r="M3093" s="5">
        <v>503.37000000000006</v>
      </c>
    </row>
    <row r="3094" spans="1:13" x14ac:dyDescent="0.2">
      <c r="A3094" s="2">
        <v>45106</v>
      </c>
      <c r="B3094" s="3">
        <f t="shared" si="146"/>
        <v>2023</v>
      </c>
      <c r="C3094" t="str">
        <f t="shared" si="144"/>
        <v>2022-2023</v>
      </c>
      <c r="D3094" t="s">
        <v>147</v>
      </c>
      <c r="E3094" t="s">
        <v>79</v>
      </c>
      <c r="F3094" t="str">
        <f t="shared" si="145"/>
        <v>Australian Capital Territory</v>
      </c>
      <c r="G3094" t="s">
        <v>80</v>
      </c>
      <c r="H3094">
        <v>2617</v>
      </c>
      <c r="I3094" t="s">
        <v>11</v>
      </c>
      <c r="J3094" t="s">
        <v>58</v>
      </c>
      <c r="K3094" t="s">
        <v>153</v>
      </c>
      <c r="L3094" t="s">
        <v>16</v>
      </c>
      <c r="M3094" s="5">
        <v>503.57</v>
      </c>
    </row>
    <row r="3095" spans="1:13" x14ac:dyDescent="0.2">
      <c r="A3095" s="2">
        <v>45381</v>
      </c>
      <c r="B3095" s="3">
        <f t="shared" si="146"/>
        <v>2024</v>
      </c>
      <c r="C3095" t="str">
        <f t="shared" si="144"/>
        <v>2023-2024</v>
      </c>
      <c r="D3095" t="s">
        <v>147</v>
      </c>
      <c r="E3095" t="s">
        <v>59</v>
      </c>
      <c r="F3095" t="str">
        <f t="shared" si="145"/>
        <v>Victoria</v>
      </c>
      <c r="G3095" t="s">
        <v>45</v>
      </c>
      <c r="H3095">
        <v>3280</v>
      </c>
      <c r="I3095" t="s">
        <v>11</v>
      </c>
      <c r="J3095" t="s">
        <v>60</v>
      </c>
      <c r="K3095" t="s">
        <v>150</v>
      </c>
      <c r="L3095" t="s">
        <v>18</v>
      </c>
      <c r="M3095" s="5">
        <v>504.09</v>
      </c>
    </row>
    <row r="3096" spans="1:13" x14ac:dyDescent="0.2">
      <c r="A3096" s="2">
        <v>45041</v>
      </c>
      <c r="B3096" s="3">
        <f t="shared" si="146"/>
        <v>2023</v>
      </c>
      <c r="C3096" t="str">
        <f t="shared" si="144"/>
        <v>2022-2023</v>
      </c>
      <c r="D3096" t="s">
        <v>147</v>
      </c>
      <c r="E3096" t="s">
        <v>143</v>
      </c>
      <c r="F3096" t="str">
        <f t="shared" si="145"/>
        <v>New South Wales</v>
      </c>
      <c r="G3096" t="s">
        <v>10</v>
      </c>
      <c r="H3096">
        <v>2154</v>
      </c>
      <c r="I3096" t="s">
        <v>11</v>
      </c>
      <c r="J3096" t="s">
        <v>27</v>
      </c>
      <c r="K3096" t="s">
        <v>149</v>
      </c>
      <c r="L3096" t="s">
        <v>15</v>
      </c>
      <c r="M3096" s="5">
        <v>504.9</v>
      </c>
    </row>
    <row r="3097" spans="1:13" x14ac:dyDescent="0.2">
      <c r="A3097" s="2">
        <v>44981</v>
      </c>
      <c r="B3097" s="3">
        <f t="shared" si="146"/>
        <v>2023</v>
      </c>
      <c r="C3097" t="str">
        <f t="shared" si="144"/>
        <v>2022-2023</v>
      </c>
      <c r="D3097" t="s">
        <v>147</v>
      </c>
      <c r="E3097" t="s">
        <v>98</v>
      </c>
      <c r="F3097" t="str">
        <f t="shared" si="145"/>
        <v>Victoria</v>
      </c>
      <c r="G3097" t="s">
        <v>45</v>
      </c>
      <c r="H3097">
        <v>3429</v>
      </c>
      <c r="I3097" t="s">
        <v>11</v>
      </c>
      <c r="J3097" t="s">
        <v>60</v>
      </c>
      <c r="K3097" t="s">
        <v>153</v>
      </c>
      <c r="L3097" t="s">
        <v>16</v>
      </c>
      <c r="M3097" s="5">
        <v>504.95000000000005</v>
      </c>
    </row>
    <row r="3098" spans="1:13" x14ac:dyDescent="0.2">
      <c r="A3098" s="2">
        <v>45054</v>
      </c>
      <c r="B3098" s="3">
        <f t="shared" si="146"/>
        <v>2023</v>
      </c>
      <c r="C3098" t="str">
        <f t="shared" si="144"/>
        <v>2022-2023</v>
      </c>
      <c r="D3098" t="s">
        <v>147</v>
      </c>
      <c r="E3098" t="s">
        <v>109</v>
      </c>
      <c r="F3098" t="str">
        <f t="shared" si="145"/>
        <v>New South Wales</v>
      </c>
      <c r="G3098" t="s">
        <v>10</v>
      </c>
      <c r="H3098">
        <v>2480</v>
      </c>
      <c r="I3098" t="s">
        <v>11</v>
      </c>
      <c r="J3098" t="s">
        <v>68</v>
      </c>
      <c r="K3098" t="s">
        <v>154</v>
      </c>
      <c r="L3098" t="s">
        <v>14</v>
      </c>
      <c r="M3098" s="5">
        <v>506.49000000000007</v>
      </c>
    </row>
    <row r="3099" spans="1:13" x14ac:dyDescent="0.2">
      <c r="A3099" s="2">
        <v>45232</v>
      </c>
      <c r="B3099" s="3">
        <f t="shared" si="146"/>
        <v>2024</v>
      </c>
      <c r="C3099" t="str">
        <f t="shared" si="144"/>
        <v>2023-2024</v>
      </c>
      <c r="D3099" t="s">
        <v>147</v>
      </c>
      <c r="E3099" t="s">
        <v>92</v>
      </c>
      <c r="F3099" t="str">
        <f t="shared" si="145"/>
        <v>Queensland</v>
      </c>
      <c r="G3099" t="s">
        <v>35</v>
      </c>
      <c r="H3099">
        <v>4068</v>
      </c>
      <c r="I3099" t="s">
        <v>11</v>
      </c>
      <c r="J3099" t="s">
        <v>43</v>
      </c>
      <c r="K3099" t="s">
        <v>150</v>
      </c>
      <c r="L3099" t="s">
        <v>18</v>
      </c>
      <c r="M3099" s="5">
        <v>506.61</v>
      </c>
    </row>
    <row r="3100" spans="1:13" x14ac:dyDescent="0.2">
      <c r="A3100" s="2">
        <v>45492</v>
      </c>
      <c r="B3100" s="3">
        <f t="shared" si="146"/>
        <v>2025</v>
      </c>
      <c r="C3100" t="str">
        <f t="shared" si="144"/>
        <v>2024-2025</v>
      </c>
      <c r="D3100" t="s">
        <v>147</v>
      </c>
      <c r="E3100" t="s">
        <v>125</v>
      </c>
      <c r="F3100" t="str">
        <f t="shared" si="145"/>
        <v>Victoria</v>
      </c>
      <c r="G3100" t="s">
        <v>45</v>
      </c>
      <c r="H3100">
        <v>3400</v>
      </c>
      <c r="I3100" t="s">
        <v>11</v>
      </c>
      <c r="J3100" t="s">
        <v>60</v>
      </c>
      <c r="K3100" t="s">
        <v>155</v>
      </c>
      <c r="L3100" t="s">
        <v>20</v>
      </c>
      <c r="M3100" s="5">
        <v>507.3</v>
      </c>
    </row>
    <row r="3101" spans="1:13" x14ac:dyDescent="0.2">
      <c r="A3101" s="2">
        <v>45013</v>
      </c>
      <c r="B3101" s="3">
        <f t="shared" si="146"/>
        <v>2023</v>
      </c>
      <c r="C3101" t="str">
        <f t="shared" si="144"/>
        <v>2022-2023</v>
      </c>
      <c r="D3101" t="s">
        <v>147</v>
      </c>
      <c r="E3101" t="s">
        <v>59</v>
      </c>
      <c r="F3101" t="str">
        <f t="shared" si="145"/>
        <v>Victoria</v>
      </c>
      <c r="G3101" t="s">
        <v>45</v>
      </c>
      <c r="H3101">
        <v>3280</v>
      </c>
      <c r="I3101" t="s">
        <v>11</v>
      </c>
      <c r="J3101" t="s">
        <v>60</v>
      </c>
      <c r="K3101" t="s">
        <v>19</v>
      </c>
      <c r="L3101" t="s">
        <v>23</v>
      </c>
      <c r="M3101" s="5">
        <v>507.41999999999996</v>
      </c>
    </row>
    <row r="3102" spans="1:13" x14ac:dyDescent="0.2">
      <c r="A3102" s="2">
        <v>45461</v>
      </c>
      <c r="B3102" s="3">
        <f t="shared" si="146"/>
        <v>2024</v>
      </c>
      <c r="C3102" t="str">
        <f t="shared" si="144"/>
        <v>2023-2024</v>
      </c>
      <c r="D3102" t="s">
        <v>147</v>
      </c>
      <c r="E3102" t="s">
        <v>116</v>
      </c>
      <c r="F3102" t="str">
        <f t="shared" si="145"/>
        <v>Western Australia</v>
      </c>
      <c r="G3102" t="s">
        <v>48</v>
      </c>
      <c r="H3102">
        <v>6725</v>
      </c>
      <c r="I3102" t="s">
        <v>11</v>
      </c>
      <c r="J3102" t="s">
        <v>77</v>
      </c>
      <c r="K3102" t="s">
        <v>150</v>
      </c>
      <c r="L3102" t="s">
        <v>18</v>
      </c>
      <c r="M3102" s="5">
        <v>507.79</v>
      </c>
    </row>
    <row r="3103" spans="1:13" x14ac:dyDescent="0.2">
      <c r="A3103" s="2">
        <v>45092</v>
      </c>
      <c r="B3103" s="3">
        <f t="shared" si="146"/>
        <v>2023</v>
      </c>
      <c r="C3103" t="str">
        <f t="shared" si="144"/>
        <v>2022-2023</v>
      </c>
      <c r="D3103" t="s">
        <v>147</v>
      </c>
      <c r="E3103" t="s">
        <v>47</v>
      </c>
      <c r="F3103" t="str">
        <f t="shared" si="145"/>
        <v>Western Australia</v>
      </c>
      <c r="G3103" t="s">
        <v>48</v>
      </c>
      <c r="H3103">
        <v>6030</v>
      </c>
      <c r="I3103" t="s">
        <v>11</v>
      </c>
      <c r="J3103" t="s">
        <v>49</v>
      </c>
      <c r="K3103" t="s">
        <v>152</v>
      </c>
      <c r="L3103" t="s">
        <v>13</v>
      </c>
      <c r="M3103" s="5">
        <v>508.53000000000003</v>
      </c>
    </row>
    <row r="3104" spans="1:13" x14ac:dyDescent="0.2">
      <c r="A3104" s="2">
        <v>44933</v>
      </c>
      <c r="B3104" s="3">
        <f t="shared" si="146"/>
        <v>2023</v>
      </c>
      <c r="C3104" t="str">
        <f t="shared" si="144"/>
        <v>2022-2023</v>
      </c>
      <c r="D3104" t="s">
        <v>147</v>
      </c>
      <c r="E3104" t="s">
        <v>95</v>
      </c>
      <c r="F3104" t="str">
        <f t="shared" si="145"/>
        <v>Victoria</v>
      </c>
      <c r="G3104" t="s">
        <v>45</v>
      </c>
      <c r="H3104">
        <v>3931</v>
      </c>
      <c r="I3104" t="s">
        <v>11</v>
      </c>
      <c r="J3104" t="s">
        <v>55</v>
      </c>
      <c r="K3104" t="s">
        <v>155</v>
      </c>
      <c r="L3104" t="s">
        <v>20</v>
      </c>
      <c r="M3104" s="5">
        <v>510.02000000000004</v>
      </c>
    </row>
    <row r="3105" spans="1:13" x14ac:dyDescent="0.2">
      <c r="A3105" s="2">
        <v>45175</v>
      </c>
      <c r="B3105" s="3">
        <f t="shared" si="146"/>
        <v>2024</v>
      </c>
      <c r="C3105" t="str">
        <f t="shared" si="144"/>
        <v>2023-2024</v>
      </c>
      <c r="D3105" t="s">
        <v>148</v>
      </c>
      <c r="E3105" t="s">
        <v>146</v>
      </c>
      <c r="F3105" t="str">
        <f t="shared" si="145"/>
        <v>Victoria</v>
      </c>
      <c r="G3105" t="s">
        <v>45</v>
      </c>
      <c r="H3105">
        <v>3353</v>
      </c>
      <c r="I3105" t="s">
        <v>11</v>
      </c>
      <c r="J3105" t="s">
        <v>60</v>
      </c>
      <c r="K3105" t="s">
        <v>151</v>
      </c>
      <c r="L3105" t="s">
        <v>21</v>
      </c>
      <c r="M3105" s="5">
        <v>510.05</v>
      </c>
    </row>
    <row r="3106" spans="1:13" x14ac:dyDescent="0.2">
      <c r="A3106" s="2">
        <v>45521</v>
      </c>
      <c r="B3106" s="3">
        <f t="shared" si="146"/>
        <v>2025</v>
      </c>
      <c r="C3106" t="str">
        <f t="shared" si="144"/>
        <v>2024-2025</v>
      </c>
      <c r="D3106" t="s">
        <v>148</v>
      </c>
      <c r="E3106" t="s">
        <v>106</v>
      </c>
      <c r="F3106" t="str">
        <f t="shared" si="145"/>
        <v>Victoria</v>
      </c>
      <c r="G3106" t="s">
        <v>45</v>
      </c>
      <c r="H3106">
        <v>3915</v>
      </c>
      <c r="I3106" t="s">
        <v>11</v>
      </c>
      <c r="J3106" t="s">
        <v>55</v>
      </c>
      <c r="K3106" t="s">
        <v>152</v>
      </c>
      <c r="L3106" t="s">
        <v>13</v>
      </c>
      <c r="M3106" s="5">
        <v>510.09</v>
      </c>
    </row>
    <row r="3107" spans="1:13" x14ac:dyDescent="0.2">
      <c r="A3107" s="2">
        <v>45570</v>
      </c>
      <c r="B3107" s="3">
        <f t="shared" si="146"/>
        <v>2025</v>
      </c>
      <c r="C3107" t="str">
        <f t="shared" si="144"/>
        <v>2024-2025</v>
      </c>
      <c r="D3107" t="s">
        <v>147</v>
      </c>
      <c r="E3107" t="s">
        <v>122</v>
      </c>
      <c r="F3107" t="str">
        <f t="shared" si="145"/>
        <v>New South Wales</v>
      </c>
      <c r="G3107" t="s">
        <v>10</v>
      </c>
      <c r="H3107">
        <v>2650</v>
      </c>
      <c r="I3107" t="s">
        <v>11</v>
      </c>
      <c r="J3107" t="s">
        <v>25</v>
      </c>
      <c r="K3107" t="s">
        <v>154</v>
      </c>
      <c r="L3107" t="s">
        <v>14</v>
      </c>
      <c r="M3107" s="5">
        <v>510.34</v>
      </c>
    </row>
    <row r="3108" spans="1:13" x14ac:dyDescent="0.2">
      <c r="A3108" s="2">
        <v>44994</v>
      </c>
      <c r="B3108" s="3">
        <f t="shared" si="146"/>
        <v>2023</v>
      </c>
      <c r="C3108" t="str">
        <f t="shared" si="144"/>
        <v>2022-2023</v>
      </c>
      <c r="D3108" t="s">
        <v>148</v>
      </c>
      <c r="E3108" t="s">
        <v>129</v>
      </c>
      <c r="F3108" t="str">
        <f t="shared" si="145"/>
        <v>Tasmania</v>
      </c>
      <c r="G3108" t="s">
        <v>70</v>
      </c>
      <c r="H3108">
        <v>7010</v>
      </c>
      <c r="I3108" t="s">
        <v>11</v>
      </c>
      <c r="J3108" t="s">
        <v>71</v>
      </c>
      <c r="K3108" t="s">
        <v>150</v>
      </c>
      <c r="L3108" t="s">
        <v>18</v>
      </c>
      <c r="M3108" s="5">
        <v>510.4</v>
      </c>
    </row>
    <row r="3109" spans="1:13" x14ac:dyDescent="0.2">
      <c r="A3109" s="2">
        <v>45639</v>
      </c>
      <c r="B3109" s="3">
        <f t="shared" si="146"/>
        <v>2025</v>
      </c>
      <c r="C3109" t="str">
        <f t="shared" si="144"/>
        <v>2024-2025</v>
      </c>
      <c r="D3109" t="s">
        <v>147</v>
      </c>
      <c r="E3109" t="s">
        <v>142</v>
      </c>
      <c r="F3109" t="str">
        <f t="shared" si="145"/>
        <v>Australian Capital Territory</v>
      </c>
      <c r="G3109" t="s">
        <v>80</v>
      </c>
      <c r="H3109">
        <v>2609</v>
      </c>
      <c r="I3109" t="s">
        <v>11</v>
      </c>
      <c r="J3109" t="s">
        <v>58</v>
      </c>
      <c r="K3109" t="s">
        <v>151</v>
      </c>
      <c r="L3109" t="s">
        <v>21</v>
      </c>
      <c r="M3109" s="5">
        <v>510.53</v>
      </c>
    </row>
    <row r="3110" spans="1:13" x14ac:dyDescent="0.2">
      <c r="A3110" s="2">
        <v>45288</v>
      </c>
      <c r="B3110" s="3">
        <f t="shared" si="146"/>
        <v>2024</v>
      </c>
      <c r="C3110" t="str">
        <f t="shared" si="144"/>
        <v>2023-2024</v>
      </c>
      <c r="D3110" t="s">
        <v>147</v>
      </c>
      <c r="E3110" t="s">
        <v>52</v>
      </c>
      <c r="F3110" t="str">
        <f t="shared" si="145"/>
        <v>Victoria</v>
      </c>
      <c r="G3110" t="s">
        <v>45</v>
      </c>
      <c r="H3110">
        <v>3030</v>
      </c>
      <c r="I3110" t="s">
        <v>11</v>
      </c>
      <c r="J3110" t="s">
        <v>46</v>
      </c>
      <c r="K3110" t="s">
        <v>151</v>
      </c>
      <c r="L3110" t="s">
        <v>21</v>
      </c>
      <c r="M3110" s="5">
        <v>510.80000000000007</v>
      </c>
    </row>
    <row r="3111" spans="1:13" x14ac:dyDescent="0.2">
      <c r="A3111" s="2">
        <v>45327</v>
      </c>
      <c r="B3111" s="3">
        <f t="shared" si="146"/>
        <v>2024</v>
      </c>
      <c r="C3111" t="str">
        <f t="shared" si="144"/>
        <v>2023-2024</v>
      </c>
      <c r="D3111" t="s">
        <v>147</v>
      </c>
      <c r="E3111" t="s">
        <v>145</v>
      </c>
      <c r="F3111" t="str">
        <f t="shared" si="145"/>
        <v>New South Wales</v>
      </c>
      <c r="G3111" t="s">
        <v>10</v>
      </c>
      <c r="H3111">
        <v>2101</v>
      </c>
      <c r="I3111" t="s">
        <v>11</v>
      </c>
      <c r="J3111" t="s">
        <v>27</v>
      </c>
      <c r="K3111" t="s">
        <v>19</v>
      </c>
      <c r="L3111" t="s">
        <v>23</v>
      </c>
      <c r="M3111" s="5">
        <v>511.24</v>
      </c>
    </row>
    <row r="3112" spans="1:13" x14ac:dyDescent="0.2">
      <c r="A3112" s="2">
        <v>45115</v>
      </c>
      <c r="B3112" s="3">
        <f t="shared" si="146"/>
        <v>2024</v>
      </c>
      <c r="C3112" t="str">
        <f t="shared" si="144"/>
        <v>2023-2024</v>
      </c>
      <c r="D3112" t="s">
        <v>147</v>
      </c>
      <c r="E3112" t="s">
        <v>39</v>
      </c>
      <c r="F3112" t="str">
        <f t="shared" si="145"/>
        <v>South Australia</v>
      </c>
      <c r="G3112" t="s">
        <v>32</v>
      </c>
      <c r="H3112">
        <v>5343</v>
      </c>
      <c r="I3112" t="s">
        <v>11</v>
      </c>
      <c r="J3112" t="s">
        <v>38</v>
      </c>
      <c r="K3112" t="s">
        <v>153</v>
      </c>
      <c r="L3112" t="s">
        <v>16</v>
      </c>
      <c r="M3112" s="5">
        <v>511.34000000000003</v>
      </c>
    </row>
    <row r="3113" spans="1:13" x14ac:dyDescent="0.2">
      <c r="A3113" s="2">
        <v>45128</v>
      </c>
      <c r="B3113" s="3">
        <f t="shared" si="146"/>
        <v>2024</v>
      </c>
      <c r="C3113" t="str">
        <f t="shared" si="144"/>
        <v>2023-2024</v>
      </c>
      <c r="D3113" t="s">
        <v>147</v>
      </c>
      <c r="E3113" t="s">
        <v>117</v>
      </c>
      <c r="F3113" t="str">
        <f t="shared" si="145"/>
        <v>Queensland</v>
      </c>
      <c r="G3113" t="s">
        <v>35</v>
      </c>
      <c r="H3113">
        <v>4119</v>
      </c>
      <c r="I3113" t="s">
        <v>11</v>
      </c>
      <c r="J3113" t="s">
        <v>43</v>
      </c>
      <c r="K3113" t="s">
        <v>154</v>
      </c>
      <c r="L3113" t="s">
        <v>14</v>
      </c>
      <c r="M3113" s="5">
        <v>512.78</v>
      </c>
    </row>
    <row r="3114" spans="1:13" x14ac:dyDescent="0.2">
      <c r="A3114" s="2">
        <v>45394</v>
      </c>
      <c r="B3114" s="3">
        <f t="shared" si="146"/>
        <v>2024</v>
      </c>
      <c r="C3114" t="str">
        <f t="shared" si="144"/>
        <v>2023-2024</v>
      </c>
      <c r="D3114" t="s">
        <v>147</v>
      </c>
      <c r="E3114" t="s">
        <v>122</v>
      </c>
      <c r="F3114" t="str">
        <f t="shared" si="145"/>
        <v>New South Wales</v>
      </c>
      <c r="G3114" t="s">
        <v>10</v>
      </c>
      <c r="H3114">
        <v>2650</v>
      </c>
      <c r="I3114" t="s">
        <v>11</v>
      </c>
      <c r="J3114" t="s">
        <v>25</v>
      </c>
      <c r="K3114" t="s">
        <v>156</v>
      </c>
      <c r="L3114" t="s">
        <v>17</v>
      </c>
      <c r="M3114" s="5">
        <v>514.15</v>
      </c>
    </row>
    <row r="3115" spans="1:13" x14ac:dyDescent="0.2">
      <c r="A3115" s="2">
        <v>45040</v>
      </c>
      <c r="B3115" s="3">
        <f t="shared" si="146"/>
        <v>2023</v>
      </c>
      <c r="C3115" t="str">
        <f t="shared" si="144"/>
        <v>2022-2023</v>
      </c>
      <c r="D3115" t="s">
        <v>147</v>
      </c>
      <c r="E3115" t="s">
        <v>37</v>
      </c>
      <c r="F3115" t="str">
        <f t="shared" si="145"/>
        <v>South Australia</v>
      </c>
      <c r="G3115" t="s">
        <v>32</v>
      </c>
      <c r="H3115">
        <v>5607</v>
      </c>
      <c r="I3115" t="s">
        <v>11</v>
      </c>
      <c r="J3115" t="s">
        <v>38</v>
      </c>
      <c r="K3115" t="s">
        <v>152</v>
      </c>
      <c r="L3115" t="s">
        <v>13</v>
      </c>
      <c r="M3115" s="5">
        <v>514.5</v>
      </c>
    </row>
    <row r="3116" spans="1:13" x14ac:dyDescent="0.2">
      <c r="A3116" s="2">
        <v>44961</v>
      </c>
      <c r="B3116" s="3">
        <f t="shared" si="146"/>
        <v>2023</v>
      </c>
      <c r="C3116" t="str">
        <f t="shared" si="144"/>
        <v>2022-2023</v>
      </c>
      <c r="D3116" t="s">
        <v>147</v>
      </c>
      <c r="E3116" t="s">
        <v>97</v>
      </c>
      <c r="F3116" t="str">
        <f t="shared" si="145"/>
        <v>Tasmania</v>
      </c>
      <c r="G3116" t="s">
        <v>70</v>
      </c>
      <c r="H3116">
        <v>7250</v>
      </c>
      <c r="I3116" t="s">
        <v>11</v>
      </c>
      <c r="J3116" t="s">
        <v>71</v>
      </c>
      <c r="K3116" t="s">
        <v>155</v>
      </c>
      <c r="L3116" t="s">
        <v>20</v>
      </c>
      <c r="M3116" s="5">
        <v>514.98</v>
      </c>
    </row>
    <row r="3117" spans="1:13" x14ac:dyDescent="0.2">
      <c r="A3117" s="2">
        <v>45586</v>
      </c>
      <c r="B3117" s="3">
        <f t="shared" si="146"/>
        <v>2025</v>
      </c>
      <c r="C3117" t="str">
        <f t="shared" si="144"/>
        <v>2024-2025</v>
      </c>
      <c r="D3117" t="s">
        <v>147</v>
      </c>
      <c r="E3117" t="s">
        <v>99</v>
      </c>
      <c r="F3117" t="str">
        <f t="shared" si="145"/>
        <v>Victoria</v>
      </c>
      <c r="G3117" t="s">
        <v>45</v>
      </c>
      <c r="H3117">
        <v>3148</v>
      </c>
      <c r="I3117" t="s">
        <v>11</v>
      </c>
      <c r="J3117" t="s">
        <v>63</v>
      </c>
      <c r="K3117" t="s">
        <v>152</v>
      </c>
      <c r="L3117" t="s">
        <v>13</v>
      </c>
      <c r="M3117" s="5">
        <v>515.17000000000007</v>
      </c>
    </row>
    <row r="3118" spans="1:13" x14ac:dyDescent="0.2">
      <c r="A3118" s="2">
        <v>45026</v>
      </c>
      <c r="B3118" s="3">
        <f t="shared" si="146"/>
        <v>2023</v>
      </c>
      <c r="C3118" t="str">
        <f t="shared" si="144"/>
        <v>2022-2023</v>
      </c>
      <c r="D3118" t="s">
        <v>148</v>
      </c>
      <c r="E3118" t="s">
        <v>54</v>
      </c>
      <c r="F3118" t="str">
        <f t="shared" si="145"/>
        <v>Victoria</v>
      </c>
      <c r="G3118" t="s">
        <v>45</v>
      </c>
      <c r="H3118">
        <v>3977</v>
      </c>
      <c r="I3118" t="s">
        <v>11</v>
      </c>
      <c r="J3118" t="s">
        <v>55</v>
      </c>
      <c r="K3118" t="s">
        <v>154</v>
      </c>
      <c r="L3118" t="s">
        <v>14</v>
      </c>
      <c r="M3118" s="5">
        <v>516.29999999999995</v>
      </c>
    </row>
    <row r="3119" spans="1:13" x14ac:dyDescent="0.2">
      <c r="A3119" s="2">
        <v>45408</v>
      </c>
      <c r="B3119" s="3">
        <f t="shared" si="146"/>
        <v>2024</v>
      </c>
      <c r="C3119" t="str">
        <f t="shared" si="144"/>
        <v>2023-2024</v>
      </c>
      <c r="D3119" t="s">
        <v>147</v>
      </c>
      <c r="E3119" t="s">
        <v>108</v>
      </c>
      <c r="F3119" t="str">
        <f t="shared" si="145"/>
        <v>Victoria</v>
      </c>
      <c r="G3119" t="s">
        <v>45</v>
      </c>
      <c r="H3119">
        <v>3018</v>
      </c>
      <c r="I3119" t="s">
        <v>11</v>
      </c>
      <c r="J3119" t="s">
        <v>46</v>
      </c>
      <c r="K3119" t="s">
        <v>19</v>
      </c>
      <c r="L3119" t="s">
        <v>23</v>
      </c>
      <c r="M3119" s="5">
        <v>517.26</v>
      </c>
    </row>
    <row r="3120" spans="1:13" x14ac:dyDescent="0.2">
      <c r="A3120" s="2">
        <v>45057</v>
      </c>
      <c r="B3120" s="3">
        <f t="shared" si="146"/>
        <v>2023</v>
      </c>
      <c r="C3120" t="str">
        <f t="shared" si="144"/>
        <v>2022-2023</v>
      </c>
      <c r="D3120" t="s">
        <v>147</v>
      </c>
      <c r="E3120" t="s">
        <v>132</v>
      </c>
      <c r="F3120" t="str">
        <f t="shared" si="145"/>
        <v>New South Wales</v>
      </c>
      <c r="G3120" t="s">
        <v>10</v>
      </c>
      <c r="H3120">
        <v>2800</v>
      </c>
      <c r="I3120" t="s">
        <v>11</v>
      </c>
      <c r="J3120" t="s">
        <v>25</v>
      </c>
      <c r="K3120" t="s">
        <v>154</v>
      </c>
      <c r="L3120" t="s">
        <v>14</v>
      </c>
      <c r="M3120" s="5">
        <v>518.5</v>
      </c>
    </row>
    <row r="3121" spans="1:13" x14ac:dyDescent="0.2">
      <c r="A3121" s="2">
        <v>45432</v>
      </c>
      <c r="B3121" s="3">
        <f t="shared" si="146"/>
        <v>2024</v>
      </c>
      <c r="C3121" t="str">
        <f t="shared" si="144"/>
        <v>2023-2024</v>
      </c>
      <c r="D3121" t="s">
        <v>148</v>
      </c>
      <c r="E3121" t="s">
        <v>88</v>
      </c>
      <c r="F3121" t="str">
        <f t="shared" si="145"/>
        <v>South Australia</v>
      </c>
      <c r="G3121" t="s">
        <v>32</v>
      </c>
      <c r="H3121">
        <v>5011</v>
      </c>
      <c r="I3121" t="s">
        <v>11</v>
      </c>
      <c r="J3121" t="s">
        <v>33</v>
      </c>
      <c r="K3121" t="s">
        <v>152</v>
      </c>
      <c r="L3121" t="s">
        <v>13</v>
      </c>
      <c r="M3121" s="5">
        <v>519.22</v>
      </c>
    </row>
    <row r="3122" spans="1:13" x14ac:dyDescent="0.2">
      <c r="A3122" s="2">
        <v>45158</v>
      </c>
      <c r="B3122" s="3">
        <f t="shared" si="146"/>
        <v>2024</v>
      </c>
      <c r="C3122" t="str">
        <f t="shared" si="144"/>
        <v>2023-2024</v>
      </c>
      <c r="D3122" t="s">
        <v>147</v>
      </c>
      <c r="E3122" t="s">
        <v>44</v>
      </c>
      <c r="F3122" t="str">
        <f t="shared" si="145"/>
        <v>Victoria</v>
      </c>
      <c r="G3122" t="s">
        <v>45</v>
      </c>
      <c r="H3122">
        <v>3066</v>
      </c>
      <c r="I3122" t="s">
        <v>11</v>
      </c>
      <c r="J3122" t="s">
        <v>46</v>
      </c>
      <c r="K3122" t="s">
        <v>153</v>
      </c>
      <c r="L3122" t="s">
        <v>16</v>
      </c>
      <c r="M3122" s="5">
        <v>519.43000000000006</v>
      </c>
    </row>
    <row r="3123" spans="1:13" x14ac:dyDescent="0.2">
      <c r="A3123" s="2">
        <v>44954</v>
      </c>
      <c r="B3123" s="3">
        <f t="shared" si="146"/>
        <v>2023</v>
      </c>
      <c r="C3123" t="str">
        <f t="shared" si="144"/>
        <v>2022-2023</v>
      </c>
      <c r="D3123" t="s">
        <v>148</v>
      </c>
      <c r="E3123" t="s">
        <v>106</v>
      </c>
      <c r="F3123" t="str">
        <f t="shared" si="145"/>
        <v>Victoria</v>
      </c>
      <c r="G3123" t="s">
        <v>45</v>
      </c>
      <c r="H3123">
        <v>3915</v>
      </c>
      <c r="I3123" t="s">
        <v>11</v>
      </c>
      <c r="J3123" t="s">
        <v>55</v>
      </c>
      <c r="K3123" t="s">
        <v>149</v>
      </c>
      <c r="L3123" t="s">
        <v>15</v>
      </c>
      <c r="M3123" s="5">
        <v>520.21999999999991</v>
      </c>
    </row>
    <row r="3124" spans="1:13" x14ac:dyDescent="0.2">
      <c r="A3124" s="2">
        <v>45489</v>
      </c>
      <c r="B3124" s="3">
        <f t="shared" si="146"/>
        <v>2025</v>
      </c>
      <c r="C3124" t="str">
        <f t="shared" si="144"/>
        <v>2024-2025</v>
      </c>
      <c r="D3124" t="s">
        <v>147</v>
      </c>
      <c r="E3124" t="s">
        <v>65</v>
      </c>
      <c r="F3124" t="str">
        <f t="shared" si="145"/>
        <v>New South Wales</v>
      </c>
      <c r="G3124" t="s">
        <v>10</v>
      </c>
      <c r="H3124">
        <v>2541</v>
      </c>
      <c r="I3124" t="s">
        <v>11</v>
      </c>
      <c r="J3124" t="s">
        <v>58</v>
      </c>
      <c r="K3124" t="s">
        <v>154</v>
      </c>
      <c r="L3124" t="s">
        <v>14</v>
      </c>
      <c r="M3124" s="5">
        <v>521.34999999999991</v>
      </c>
    </row>
    <row r="3125" spans="1:13" x14ac:dyDescent="0.2">
      <c r="A3125" s="2">
        <v>44977</v>
      </c>
      <c r="B3125" s="3">
        <f t="shared" si="146"/>
        <v>2023</v>
      </c>
      <c r="C3125" t="str">
        <f t="shared" si="144"/>
        <v>2022-2023</v>
      </c>
      <c r="D3125" t="s">
        <v>147</v>
      </c>
      <c r="E3125" t="s">
        <v>114</v>
      </c>
      <c r="F3125" t="str">
        <f t="shared" si="145"/>
        <v>Victoria</v>
      </c>
      <c r="G3125" t="s">
        <v>45</v>
      </c>
      <c r="H3125">
        <v>3551</v>
      </c>
      <c r="I3125" t="s">
        <v>11</v>
      </c>
      <c r="J3125" t="s">
        <v>60</v>
      </c>
      <c r="K3125" t="s">
        <v>154</v>
      </c>
      <c r="L3125" t="s">
        <v>14</v>
      </c>
      <c r="M3125" s="5">
        <v>521.3900000000001</v>
      </c>
    </row>
    <row r="3126" spans="1:13" x14ac:dyDescent="0.2">
      <c r="A3126" s="2">
        <v>45143</v>
      </c>
      <c r="B3126" s="3">
        <f t="shared" si="146"/>
        <v>2024</v>
      </c>
      <c r="C3126" t="str">
        <f t="shared" si="144"/>
        <v>2023-2024</v>
      </c>
      <c r="D3126" t="s">
        <v>147</v>
      </c>
      <c r="E3126" t="s">
        <v>139</v>
      </c>
      <c r="F3126" t="str">
        <f t="shared" si="145"/>
        <v>New South Wales</v>
      </c>
      <c r="G3126" t="s">
        <v>10</v>
      </c>
      <c r="H3126">
        <v>2020</v>
      </c>
      <c r="I3126" t="s">
        <v>11</v>
      </c>
      <c r="J3126" t="s">
        <v>12</v>
      </c>
      <c r="K3126" t="s">
        <v>149</v>
      </c>
      <c r="L3126" t="s">
        <v>15</v>
      </c>
      <c r="M3126" s="5">
        <v>521.62999999999988</v>
      </c>
    </row>
    <row r="3127" spans="1:13" x14ac:dyDescent="0.2">
      <c r="A3127" s="2">
        <v>45333</v>
      </c>
      <c r="B3127" s="3">
        <f t="shared" si="146"/>
        <v>2024</v>
      </c>
      <c r="C3127" t="str">
        <f t="shared" si="144"/>
        <v>2023-2024</v>
      </c>
      <c r="D3127" t="s">
        <v>147</v>
      </c>
      <c r="E3127" t="s">
        <v>143</v>
      </c>
      <c r="F3127" t="str">
        <f t="shared" si="145"/>
        <v>New South Wales</v>
      </c>
      <c r="G3127" t="s">
        <v>10</v>
      </c>
      <c r="H3127">
        <v>2154</v>
      </c>
      <c r="I3127" t="s">
        <v>11</v>
      </c>
      <c r="J3127" t="s">
        <v>27</v>
      </c>
      <c r="K3127" t="s">
        <v>150</v>
      </c>
      <c r="L3127" t="s">
        <v>18</v>
      </c>
      <c r="M3127" s="5">
        <v>521.81999999999994</v>
      </c>
    </row>
    <row r="3128" spans="1:13" x14ac:dyDescent="0.2">
      <c r="A3128" s="2">
        <v>45434</v>
      </c>
      <c r="B3128" s="3">
        <f t="shared" si="146"/>
        <v>2024</v>
      </c>
      <c r="C3128" t="str">
        <f t="shared" si="144"/>
        <v>2023-2024</v>
      </c>
      <c r="D3128" t="s">
        <v>148</v>
      </c>
      <c r="E3128" t="s">
        <v>135</v>
      </c>
      <c r="F3128" t="str">
        <f t="shared" si="145"/>
        <v>Victoria</v>
      </c>
      <c r="G3128" t="s">
        <v>45</v>
      </c>
      <c r="H3128">
        <v>3550</v>
      </c>
      <c r="I3128" t="s">
        <v>11</v>
      </c>
      <c r="J3128" t="s">
        <v>60</v>
      </c>
      <c r="K3128" t="s">
        <v>154</v>
      </c>
      <c r="L3128" t="s">
        <v>14</v>
      </c>
      <c r="M3128" s="5">
        <v>521.99</v>
      </c>
    </row>
    <row r="3129" spans="1:13" x14ac:dyDescent="0.2">
      <c r="A3129" s="2">
        <v>45250</v>
      </c>
      <c r="B3129" s="3">
        <f t="shared" si="146"/>
        <v>2024</v>
      </c>
      <c r="C3129" t="str">
        <f t="shared" si="144"/>
        <v>2023-2024</v>
      </c>
      <c r="D3129" t="s">
        <v>147</v>
      </c>
      <c r="E3129" t="s">
        <v>121</v>
      </c>
      <c r="F3129" t="str">
        <f t="shared" si="145"/>
        <v>Queensland</v>
      </c>
      <c r="G3129" t="s">
        <v>35</v>
      </c>
      <c r="H3129">
        <v>4700</v>
      </c>
      <c r="I3129" t="s">
        <v>11</v>
      </c>
      <c r="J3129" t="s">
        <v>51</v>
      </c>
      <c r="K3129" t="s">
        <v>150</v>
      </c>
      <c r="L3129" t="s">
        <v>18</v>
      </c>
      <c r="M3129" s="5">
        <v>522.95000000000005</v>
      </c>
    </row>
    <row r="3130" spans="1:13" x14ac:dyDescent="0.2">
      <c r="A3130" s="2">
        <v>45570</v>
      </c>
      <c r="B3130" s="3">
        <f t="shared" si="146"/>
        <v>2025</v>
      </c>
      <c r="C3130" t="str">
        <f t="shared" si="144"/>
        <v>2024-2025</v>
      </c>
      <c r="D3130" t="s">
        <v>147</v>
      </c>
      <c r="E3130" t="s">
        <v>69</v>
      </c>
      <c r="F3130" t="str">
        <f t="shared" si="145"/>
        <v>Tasmania</v>
      </c>
      <c r="G3130" t="s">
        <v>70</v>
      </c>
      <c r="H3130">
        <v>7018</v>
      </c>
      <c r="I3130" t="s">
        <v>11</v>
      </c>
      <c r="J3130" t="s">
        <v>71</v>
      </c>
      <c r="K3130" t="s">
        <v>149</v>
      </c>
      <c r="L3130" t="s">
        <v>15</v>
      </c>
      <c r="M3130" s="5">
        <v>523.21</v>
      </c>
    </row>
    <row r="3131" spans="1:13" x14ac:dyDescent="0.2">
      <c r="A3131" s="2">
        <v>45255</v>
      </c>
      <c r="B3131" s="3">
        <f t="shared" si="146"/>
        <v>2024</v>
      </c>
      <c r="C3131" t="str">
        <f t="shared" si="144"/>
        <v>2023-2024</v>
      </c>
      <c r="D3131" t="s">
        <v>147</v>
      </c>
      <c r="E3131" t="s">
        <v>113</v>
      </c>
      <c r="F3131" t="str">
        <f t="shared" si="145"/>
        <v>Queensland</v>
      </c>
      <c r="G3131" t="s">
        <v>35</v>
      </c>
      <c r="H3131">
        <v>4215</v>
      </c>
      <c r="I3131" t="s">
        <v>11</v>
      </c>
      <c r="J3131" t="s">
        <v>104</v>
      </c>
      <c r="K3131" t="s">
        <v>151</v>
      </c>
      <c r="L3131" t="s">
        <v>21</v>
      </c>
      <c r="M3131" s="5">
        <v>523.76</v>
      </c>
    </row>
    <row r="3132" spans="1:13" x14ac:dyDescent="0.2">
      <c r="A3132" s="2">
        <v>45599</v>
      </c>
      <c r="B3132" s="3">
        <f t="shared" si="146"/>
        <v>2025</v>
      </c>
      <c r="C3132" t="str">
        <f t="shared" si="144"/>
        <v>2024-2025</v>
      </c>
      <c r="D3132" t="s">
        <v>147</v>
      </c>
      <c r="E3132" t="s">
        <v>116</v>
      </c>
      <c r="F3132" t="str">
        <f t="shared" si="145"/>
        <v>Western Australia</v>
      </c>
      <c r="G3132" t="s">
        <v>48</v>
      </c>
      <c r="H3132">
        <v>6725</v>
      </c>
      <c r="I3132" t="s">
        <v>11</v>
      </c>
      <c r="J3132" t="s">
        <v>77</v>
      </c>
      <c r="K3132" t="s">
        <v>153</v>
      </c>
      <c r="L3132" t="s">
        <v>16</v>
      </c>
      <c r="M3132" s="5">
        <v>523.91000000000008</v>
      </c>
    </row>
    <row r="3133" spans="1:13" x14ac:dyDescent="0.2">
      <c r="A3133" s="2">
        <v>45089</v>
      </c>
      <c r="B3133" s="3">
        <f t="shared" si="146"/>
        <v>2023</v>
      </c>
      <c r="C3133" t="str">
        <f t="shared" si="144"/>
        <v>2022-2023</v>
      </c>
      <c r="D3133" t="s">
        <v>147</v>
      </c>
      <c r="E3133" t="s">
        <v>141</v>
      </c>
      <c r="F3133" t="str">
        <f t="shared" si="145"/>
        <v>Western Australia</v>
      </c>
      <c r="G3133" t="s">
        <v>48</v>
      </c>
      <c r="H3133">
        <v>6052</v>
      </c>
      <c r="I3133" t="s">
        <v>11</v>
      </c>
      <c r="J3133" t="s">
        <v>49</v>
      </c>
      <c r="K3133" t="s">
        <v>152</v>
      </c>
      <c r="L3133" t="s">
        <v>13</v>
      </c>
      <c r="M3133" s="5">
        <v>525.13</v>
      </c>
    </row>
    <row r="3134" spans="1:13" x14ac:dyDescent="0.2">
      <c r="A3134" s="2">
        <v>45054</v>
      </c>
      <c r="B3134" s="3">
        <f t="shared" si="146"/>
        <v>2023</v>
      </c>
      <c r="C3134" t="str">
        <f t="shared" si="144"/>
        <v>2022-2023</v>
      </c>
      <c r="D3134" t="s">
        <v>147</v>
      </c>
      <c r="E3134" t="s">
        <v>93</v>
      </c>
      <c r="F3134" t="str">
        <f t="shared" si="145"/>
        <v>Western Australia</v>
      </c>
      <c r="G3134" t="s">
        <v>48</v>
      </c>
      <c r="H3134">
        <v>6112</v>
      </c>
      <c r="I3134" t="s">
        <v>11</v>
      </c>
      <c r="J3134" t="s">
        <v>94</v>
      </c>
      <c r="K3134" t="s">
        <v>150</v>
      </c>
      <c r="L3134" t="s">
        <v>18</v>
      </c>
      <c r="M3134" s="5">
        <v>525.1400000000001</v>
      </c>
    </row>
    <row r="3135" spans="1:13" x14ac:dyDescent="0.2">
      <c r="A3135" s="2">
        <v>44982</v>
      </c>
      <c r="B3135" s="3">
        <f t="shared" si="146"/>
        <v>2023</v>
      </c>
      <c r="C3135" t="str">
        <f t="shared" si="144"/>
        <v>2022-2023</v>
      </c>
      <c r="D3135" t="s">
        <v>147</v>
      </c>
      <c r="E3135" t="s">
        <v>42</v>
      </c>
      <c r="F3135" t="str">
        <f t="shared" si="145"/>
        <v>Queensland</v>
      </c>
      <c r="G3135" t="s">
        <v>35</v>
      </c>
      <c r="H3135">
        <v>4053</v>
      </c>
      <c r="I3135" t="s">
        <v>11</v>
      </c>
      <c r="J3135" t="s">
        <v>43</v>
      </c>
      <c r="K3135" t="s">
        <v>151</v>
      </c>
      <c r="L3135" t="s">
        <v>21</v>
      </c>
      <c r="M3135" s="5">
        <v>525.38000000000011</v>
      </c>
    </row>
    <row r="3136" spans="1:13" x14ac:dyDescent="0.2">
      <c r="A3136" s="2">
        <v>45455</v>
      </c>
      <c r="B3136" s="3">
        <f t="shared" si="146"/>
        <v>2024</v>
      </c>
      <c r="C3136" t="str">
        <f t="shared" si="144"/>
        <v>2023-2024</v>
      </c>
      <c r="D3136" t="s">
        <v>147</v>
      </c>
      <c r="E3136" t="s">
        <v>86</v>
      </c>
      <c r="F3136" t="str">
        <f t="shared" si="145"/>
        <v>New South Wales</v>
      </c>
      <c r="G3136" t="s">
        <v>10</v>
      </c>
      <c r="H3136">
        <v>2064</v>
      </c>
      <c r="I3136" t="s">
        <v>11</v>
      </c>
      <c r="J3136" t="s">
        <v>12</v>
      </c>
      <c r="K3136" t="s">
        <v>150</v>
      </c>
      <c r="L3136" t="s">
        <v>18</v>
      </c>
      <c r="M3136" s="5">
        <v>525.5</v>
      </c>
    </row>
    <row r="3137" spans="1:13" x14ac:dyDescent="0.2">
      <c r="A3137" s="2">
        <v>45156</v>
      </c>
      <c r="B3137" s="3">
        <f t="shared" si="146"/>
        <v>2024</v>
      </c>
      <c r="C3137" t="str">
        <f t="shared" si="144"/>
        <v>2023-2024</v>
      </c>
      <c r="D3137" t="s">
        <v>147</v>
      </c>
      <c r="E3137" t="s">
        <v>93</v>
      </c>
      <c r="F3137" t="str">
        <f t="shared" si="145"/>
        <v>Western Australia</v>
      </c>
      <c r="G3137" t="s">
        <v>48</v>
      </c>
      <c r="H3137">
        <v>6112</v>
      </c>
      <c r="I3137" t="s">
        <v>11</v>
      </c>
      <c r="J3137" t="s">
        <v>94</v>
      </c>
      <c r="K3137" t="s">
        <v>149</v>
      </c>
      <c r="L3137" t="s">
        <v>15</v>
      </c>
      <c r="M3137" s="5">
        <v>525.99</v>
      </c>
    </row>
    <row r="3138" spans="1:13" x14ac:dyDescent="0.2">
      <c r="A3138" s="2">
        <v>44928</v>
      </c>
      <c r="B3138" s="3">
        <f t="shared" si="146"/>
        <v>2023</v>
      </c>
      <c r="C3138" t="str">
        <f t="shared" ref="C3138:C3201" si="147">IF(MONTH(A3138) &gt;= 7, YEAR(A3138) &amp; "-" &amp; YEAR(A3138) + 1, YEAR(A3138) - 1 &amp; "-" &amp; YEAR(A3138))</f>
        <v>2022-2023</v>
      </c>
      <c r="D3138" t="s">
        <v>147</v>
      </c>
      <c r="E3138" t="s">
        <v>67</v>
      </c>
      <c r="F3138" t="str">
        <f t="shared" ref="F3138:F3201" si="148">IF(G3138="WA","Western Australia",
IF(G3138="NSW","New South Wales",
IF(G3138="QLD","Queensland",
IF(G3138="VIC","Victoria",
IF(G3138="TAS","Tasmania",
IF(G3138="SA","South Australia",
IF(G3138="NT","Northern Territory",
IF(G3138="ACT","Australian Capital Territory",G3138))))))))</f>
        <v>New South Wales</v>
      </c>
      <c r="G3138" t="s">
        <v>10</v>
      </c>
      <c r="H3138">
        <v>2478</v>
      </c>
      <c r="I3138" t="s">
        <v>11</v>
      </c>
      <c r="J3138" t="s">
        <v>68</v>
      </c>
      <c r="K3138" t="s">
        <v>150</v>
      </c>
      <c r="L3138" t="s">
        <v>18</v>
      </c>
      <c r="M3138" s="5">
        <v>526.89</v>
      </c>
    </row>
    <row r="3139" spans="1:13" x14ac:dyDescent="0.2">
      <c r="A3139" s="2">
        <v>45463</v>
      </c>
      <c r="B3139" s="3">
        <f t="shared" ref="B3139:B3202" si="149">IF(MONTH(A3139)&gt;=7,YEAR(A3139)+1,YEAR(A3139))</f>
        <v>2024</v>
      </c>
      <c r="C3139" t="str">
        <f t="shared" si="147"/>
        <v>2023-2024</v>
      </c>
      <c r="D3139" t="s">
        <v>147</v>
      </c>
      <c r="E3139" t="s">
        <v>103</v>
      </c>
      <c r="F3139" t="str">
        <f t="shared" si="148"/>
        <v>Queensland</v>
      </c>
      <c r="G3139" t="s">
        <v>35</v>
      </c>
      <c r="H3139">
        <v>4509</v>
      </c>
      <c r="I3139" t="s">
        <v>11</v>
      </c>
      <c r="J3139" t="s">
        <v>104</v>
      </c>
      <c r="K3139" t="s">
        <v>154</v>
      </c>
      <c r="L3139" t="s">
        <v>14</v>
      </c>
      <c r="M3139" s="5">
        <v>528.55999999999995</v>
      </c>
    </row>
    <row r="3140" spans="1:13" x14ac:dyDescent="0.2">
      <c r="A3140" s="2">
        <v>45085</v>
      </c>
      <c r="B3140" s="3">
        <f t="shared" si="149"/>
        <v>2023</v>
      </c>
      <c r="C3140" t="str">
        <f t="shared" si="147"/>
        <v>2022-2023</v>
      </c>
      <c r="D3140" t="s">
        <v>147</v>
      </c>
      <c r="E3140" t="s">
        <v>42</v>
      </c>
      <c r="F3140" t="str">
        <f t="shared" si="148"/>
        <v>Queensland</v>
      </c>
      <c r="G3140" t="s">
        <v>35</v>
      </c>
      <c r="H3140">
        <v>4053</v>
      </c>
      <c r="I3140" t="s">
        <v>11</v>
      </c>
      <c r="J3140" t="s">
        <v>43</v>
      </c>
      <c r="K3140" t="s">
        <v>149</v>
      </c>
      <c r="L3140" t="s">
        <v>15</v>
      </c>
      <c r="M3140" s="5">
        <v>529.62</v>
      </c>
    </row>
    <row r="3141" spans="1:13" x14ac:dyDescent="0.2">
      <c r="A3141" s="2">
        <v>45187</v>
      </c>
      <c r="B3141" s="3">
        <f t="shared" si="149"/>
        <v>2024</v>
      </c>
      <c r="C3141" t="str">
        <f t="shared" si="147"/>
        <v>2023-2024</v>
      </c>
      <c r="D3141" t="s">
        <v>147</v>
      </c>
      <c r="E3141" t="s">
        <v>24</v>
      </c>
      <c r="F3141" t="str">
        <f t="shared" si="148"/>
        <v>New South Wales</v>
      </c>
      <c r="G3141" t="s">
        <v>10</v>
      </c>
      <c r="H3141">
        <v>2795</v>
      </c>
      <c r="I3141" t="s">
        <v>11</v>
      </c>
      <c r="J3141" t="s">
        <v>25</v>
      </c>
      <c r="K3141" t="s">
        <v>154</v>
      </c>
      <c r="L3141" t="s">
        <v>14</v>
      </c>
      <c r="M3141" s="5">
        <v>530.09</v>
      </c>
    </row>
    <row r="3142" spans="1:13" x14ac:dyDescent="0.2">
      <c r="A3142" s="2">
        <v>45049</v>
      </c>
      <c r="B3142" s="3">
        <f t="shared" si="149"/>
        <v>2023</v>
      </c>
      <c r="C3142" t="str">
        <f t="shared" si="147"/>
        <v>2022-2023</v>
      </c>
      <c r="D3142" t="s">
        <v>147</v>
      </c>
      <c r="E3142" t="s">
        <v>126</v>
      </c>
      <c r="F3142" t="str">
        <f t="shared" si="148"/>
        <v>Queensland</v>
      </c>
      <c r="G3142" t="s">
        <v>35</v>
      </c>
      <c r="H3142">
        <v>4551</v>
      </c>
      <c r="I3142" t="s">
        <v>11</v>
      </c>
      <c r="J3142" t="s">
        <v>120</v>
      </c>
      <c r="K3142" t="s">
        <v>154</v>
      </c>
      <c r="L3142" t="s">
        <v>14</v>
      </c>
      <c r="M3142" s="5">
        <v>530.36999999999989</v>
      </c>
    </row>
    <row r="3143" spans="1:13" x14ac:dyDescent="0.2">
      <c r="A3143" s="2">
        <v>45005</v>
      </c>
      <c r="B3143" s="3">
        <f t="shared" si="149"/>
        <v>2023</v>
      </c>
      <c r="C3143" t="str">
        <f t="shared" si="147"/>
        <v>2022-2023</v>
      </c>
      <c r="D3143" t="s">
        <v>147</v>
      </c>
      <c r="E3143" t="s">
        <v>53</v>
      </c>
      <c r="F3143" t="str">
        <f t="shared" si="148"/>
        <v>South Australia</v>
      </c>
      <c r="G3143" t="s">
        <v>32</v>
      </c>
      <c r="H3143">
        <v>5082</v>
      </c>
      <c r="I3143" t="s">
        <v>11</v>
      </c>
      <c r="J3143" t="s">
        <v>33</v>
      </c>
      <c r="K3143" t="s">
        <v>151</v>
      </c>
      <c r="L3143" t="s">
        <v>21</v>
      </c>
      <c r="M3143" s="5">
        <v>531.43000000000006</v>
      </c>
    </row>
    <row r="3144" spans="1:13" x14ac:dyDescent="0.2">
      <c r="A3144" s="2">
        <v>45031</v>
      </c>
      <c r="B3144" s="3">
        <f t="shared" si="149"/>
        <v>2023</v>
      </c>
      <c r="C3144" t="str">
        <f t="shared" si="147"/>
        <v>2022-2023</v>
      </c>
      <c r="D3144" t="s">
        <v>147</v>
      </c>
      <c r="E3144" t="s">
        <v>109</v>
      </c>
      <c r="F3144" t="str">
        <f t="shared" si="148"/>
        <v>New South Wales</v>
      </c>
      <c r="G3144" t="s">
        <v>10</v>
      </c>
      <c r="H3144">
        <v>2480</v>
      </c>
      <c r="I3144" t="s">
        <v>11</v>
      </c>
      <c r="J3144" t="s">
        <v>68</v>
      </c>
      <c r="K3144" t="s">
        <v>153</v>
      </c>
      <c r="L3144" t="s">
        <v>16</v>
      </c>
      <c r="M3144" s="5">
        <v>532.92000000000007</v>
      </c>
    </row>
    <row r="3145" spans="1:13" x14ac:dyDescent="0.2">
      <c r="A3145" s="2">
        <v>45162</v>
      </c>
      <c r="B3145" s="3">
        <f t="shared" si="149"/>
        <v>2024</v>
      </c>
      <c r="C3145" t="str">
        <f t="shared" si="147"/>
        <v>2023-2024</v>
      </c>
      <c r="D3145" t="s">
        <v>147</v>
      </c>
      <c r="E3145" t="s">
        <v>74</v>
      </c>
      <c r="F3145" t="str">
        <f t="shared" si="148"/>
        <v>South Australia</v>
      </c>
      <c r="G3145" t="s">
        <v>32</v>
      </c>
      <c r="H3145">
        <v>5043</v>
      </c>
      <c r="I3145" t="s">
        <v>11</v>
      </c>
      <c r="J3145" t="s">
        <v>33</v>
      </c>
      <c r="K3145" t="s">
        <v>152</v>
      </c>
      <c r="L3145" t="s">
        <v>13</v>
      </c>
      <c r="M3145" s="5">
        <v>533.44000000000005</v>
      </c>
    </row>
    <row r="3146" spans="1:13" x14ac:dyDescent="0.2">
      <c r="A3146" s="2">
        <v>45238</v>
      </c>
      <c r="B3146" s="3">
        <f t="shared" si="149"/>
        <v>2024</v>
      </c>
      <c r="C3146" t="str">
        <f t="shared" si="147"/>
        <v>2023-2024</v>
      </c>
      <c r="D3146" t="s">
        <v>147</v>
      </c>
      <c r="E3146" t="s">
        <v>99</v>
      </c>
      <c r="F3146" t="str">
        <f t="shared" si="148"/>
        <v>Victoria</v>
      </c>
      <c r="G3146" t="s">
        <v>45</v>
      </c>
      <c r="H3146">
        <v>3148</v>
      </c>
      <c r="I3146" t="s">
        <v>11</v>
      </c>
      <c r="J3146" t="s">
        <v>63</v>
      </c>
      <c r="K3146" t="s">
        <v>19</v>
      </c>
      <c r="L3146" t="s">
        <v>23</v>
      </c>
      <c r="M3146" s="5">
        <v>533.91</v>
      </c>
    </row>
    <row r="3147" spans="1:13" x14ac:dyDescent="0.2">
      <c r="A3147" s="2">
        <v>45159</v>
      </c>
      <c r="B3147" s="3">
        <f t="shared" si="149"/>
        <v>2024</v>
      </c>
      <c r="C3147" t="str">
        <f t="shared" si="147"/>
        <v>2023-2024</v>
      </c>
      <c r="D3147" t="s">
        <v>148</v>
      </c>
      <c r="E3147" t="s">
        <v>81</v>
      </c>
      <c r="F3147" t="str">
        <f t="shared" si="148"/>
        <v>New South Wales</v>
      </c>
      <c r="G3147" t="s">
        <v>10</v>
      </c>
      <c r="H3147">
        <v>2485</v>
      </c>
      <c r="I3147" t="s">
        <v>11</v>
      </c>
      <c r="J3147" t="s">
        <v>68</v>
      </c>
      <c r="K3147" t="s">
        <v>150</v>
      </c>
      <c r="L3147" t="s">
        <v>18</v>
      </c>
      <c r="M3147" s="5">
        <v>534.06999999999994</v>
      </c>
    </row>
    <row r="3148" spans="1:13" x14ac:dyDescent="0.2">
      <c r="A3148" s="2">
        <v>45214</v>
      </c>
      <c r="B3148" s="3">
        <f t="shared" si="149"/>
        <v>2024</v>
      </c>
      <c r="C3148" t="str">
        <f t="shared" si="147"/>
        <v>2023-2024</v>
      </c>
      <c r="D3148" t="s">
        <v>147</v>
      </c>
      <c r="E3148" t="s">
        <v>57</v>
      </c>
      <c r="F3148" t="str">
        <f t="shared" si="148"/>
        <v>New South Wales</v>
      </c>
      <c r="G3148" t="s">
        <v>10</v>
      </c>
      <c r="H3148">
        <v>2560</v>
      </c>
      <c r="I3148" t="s">
        <v>11</v>
      </c>
      <c r="J3148" t="s">
        <v>58</v>
      </c>
      <c r="K3148" t="s">
        <v>155</v>
      </c>
      <c r="L3148" t="s">
        <v>20</v>
      </c>
      <c r="M3148" s="5">
        <v>534.72</v>
      </c>
    </row>
    <row r="3149" spans="1:13" x14ac:dyDescent="0.2">
      <c r="A3149" s="2">
        <v>45171</v>
      </c>
      <c r="B3149" s="3">
        <f t="shared" si="149"/>
        <v>2024</v>
      </c>
      <c r="C3149" t="str">
        <f t="shared" si="147"/>
        <v>2023-2024</v>
      </c>
      <c r="D3149" t="s">
        <v>147</v>
      </c>
      <c r="E3149" t="s">
        <v>64</v>
      </c>
      <c r="F3149" t="str">
        <f t="shared" si="148"/>
        <v>Victoria</v>
      </c>
      <c r="G3149" t="s">
        <v>45</v>
      </c>
      <c r="H3149">
        <v>3199</v>
      </c>
      <c r="I3149" t="s">
        <v>11</v>
      </c>
      <c r="J3149" t="s">
        <v>63</v>
      </c>
      <c r="K3149" t="s">
        <v>149</v>
      </c>
      <c r="L3149" t="s">
        <v>15</v>
      </c>
      <c r="M3149" s="5">
        <v>534.94999999999993</v>
      </c>
    </row>
    <row r="3150" spans="1:13" x14ac:dyDescent="0.2">
      <c r="A3150" s="2">
        <v>45519</v>
      </c>
      <c r="B3150" s="3">
        <f t="shared" si="149"/>
        <v>2025</v>
      </c>
      <c r="C3150" t="str">
        <f t="shared" si="147"/>
        <v>2024-2025</v>
      </c>
      <c r="D3150" t="s">
        <v>147</v>
      </c>
      <c r="E3150" t="s">
        <v>119</v>
      </c>
      <c r="F3150" t="str">
        <f t="shared" si="148"/>
        <v>Queensland</v>
      </c>
      <c r="G3150" t="s">
        <v>35</v>
      </c>
      <c r="H3150">
        <v>4570</v>
      </c>
      <c r="I3150" t="s">
        <v>11</v>
      </c>
      <c r="J3150" t="s">
        <v>120</v>
      </c>
      <c r="K3150" t="s">
        <v>150</v>
      </c>
      <c r="L3150" t="s">
        <v>18</v>
      </c>
      <c r="M3150" s="5">
        <v>535.02</v>
      </c>
    </row>
    <row r="3151" spans="1:13" x14ac:dyDescent="0.2">
      <c r="A3151" s="2">
        <v>45086</v>
      </c>
      <c r="B3151" s="3">
        <f t="shared" si="149"/>
        <v>2023</v>
      </c>
      <c r="C3151" t="str">
        <f t="shared" si="147"/>
        <v>2022-2023</v>
      </c>
      <c r="D3151" t="s">
        <v>148</v>
      </c>
      <c r="E3151" t="s">
        <v>134</v>
      </c>
      <c r="F3151" t="str">
        <f t="shared" si="148"/>
        <v>Queensland</v>
      </c>
      <c r="G3151" t="s">
        <v>35</v>
      </c>
      <c r="H3151">
        <v>4825</v>
      </c>
      <c r="I3151" t="s">
        <v>11</v>
      </c>
      <c r="J3151" t="s">
        <v>36</v>
      </c>
      <c r="K3151" t="s">
        <v>150</v>
      </c>
      <c r="L3151" t="s">
        <v>18</v>
      </c>
      <c r="M3151" s="5">
        <v>535.56999999999994</v>
      </c>
    </row>
    <row r="3152" spans="1:13" x14ac:dyDescent="0.2">
      <c r="A3152" s="2">
        <v>45546</v>
      </c>
      <c r="B3152" s="3">
        <f t="shared" si="149"/>
        <v>2025</v>
      </c>
      <c r="C3152" t="str">
        <f t="shared" si="147"/>
        <v>2024-2025</v>
      </c>
      <c r="D3152" t="s">
        <v>147</v>
      </c>
      <c r="E3152" t="s">
        <v>78</v>
      </c>
      <c r="F3152" t="str">
        <f t="shared" si="148"/>
        <v>New South Wales</v>
      </c>
      <c r="G3152" t="s">
        <v>10</v>
      </c>
      <c r="H3152">
        <v>2350</v>
      </c>
      <c r="I3152" t="s">
        <v>11</v>
      </c>
      <c r="J3152" t="s">
        <v>68</v>
      </c>
      <c r="K3152" t="s">
        <v>19</v>
      </c>
      <c r="L3152" t="s">
        <v>23</v>
      </c>
      <c r="M3152" s="5">
        <v>535.75</v>
      </c>
    </row>
    <row r="3153" spans="1:13" x14ac:dyDescent="0.2">
      <c r="A3153" s="2">
        <v>45399</v>
      </c>
      <c r="B3153" s="3">
        <f t="shared" si="149"/>
        <v>2024</v>
      </c>
      <c r="C3153" t="str">
        <f t="shared" si="147"/>
        <v>2023-2024</v>
      </c>
      <c r="D3153" t="s">
        <v>147</v>
      </c>
      <c r="E3153" t="s">
        <v>84</v>
      </c>
      <c r="F3153" t="str">
        <f t="shared" si="148"/>
        <v>Queensland</v>
      </c>
      <c r="G3153" t="s">
        <v>35</v>
      </c>
      <c r="H3153">
        <v>4740</v>
      </c>
      <c r="I3153" t="s">
        <v>11</v>
      </c>
      <c r="J3153" t="s">
        <v>51</v>
      </c>
      <c r="K3153" t="s">
        <v>151</v>
      </c>
      <c r="L3153" t="s">
        <v>21</v>
      </c>
      <c r="M3153" s="5">
        <v>535.94000000000005</v>
      </c>
    </row>
    <row r="3154" spans="1:13" x14ac:dyDescent="0.2">
      <c r="A3154" s="2">
        <v>45579</v>
      </c>
      <c r="B3154" s="3">
        <f t="shared" si="149"/>
        <v>2025</v>
      </c>
      <c r="C3154" t="str">
        <f t="shared" si="147"/>
        <v>2024-2025</v>
      </c>
      <c r="D3154" t="s">
        <v>148</v>
      </c>
      <c r="E3154" t="s">
        <v>118</v>
      </c>
      <c r="F3154" t="str">
        <f t="shared" si="148"/>
        <v>New South Wales</v>
      </c>
      <c r="G3154" t="s">
        <v>10</v>
      </c>
      <c r="H3154">
        <v>2158</v>
      </c>
      <c r="I3154" t="s">
        <v>11</v>
      </c>
      <c r="J3154" t="s">
        <v>27</v>
      </c>
      <c r="K3154" t="s">
        <v>150</v>
      </c>
      <c r="L3154" t="s">
        <v>18</v>
      </c>
      <c r="M3154" s="5">
        <v>536.36</v>
      </c>
    </row>
    <row r="3155" spans="1:13" x14ac:dyDescent="0.2">
      <c r="A3155" s="2">
        <v>44983</v>
      </c>
      <c r="B3155" s="3">
        <f t="shared" si="149"/>
        <v>2023</v>
      </c>
      <c r="C3155" t="str">
        <f t="shared" si="147"/>
        <v>2022-2023</v>
      </c>
      <c r="D3155" t="s">
        <v>147</v>
      </c>
      <c r="E3155" t="s">
        <v>132</v>
      </c>
      <c r="F3155" t="str">
        <f t="shared" si="148"/>
        <v>New South Wales</v>
      </c>
      <c r="G3155" t="s">
        <v>10</v>
      </c>
      <c r="H3155">
        <v>2800</v>
      </c>
      <c r="I3155" t="s">
        <v>11</v>
      </c>
      <c r="J3155" t="s">
        <v>25</v>
      </c>
      <c r="K3155" t="s">
        <v>19</v>
      </c>
      <c r="L3155" t="s">
        <v>23</v>
      </c>
      <c r="M3155" s="5">
        <v>536.42000000000007</v>
      </c>
    </row>
    <row r="3156" spans="1:13" x14ac:dyDescent="0.2">
      <c r="A3156" s="2">
        <v>44970</v>
      </c>
      <c r="B3156" s="3">
        <f t="shared" si="149"/>
        <v>2023</v>
      </c>
      <c r="C3156" t="str">
        <f t="shared" si="147"/>
        <v>2022-2023</v>
      </c>
      <c r="D3156" t="s">
        <v>147</v>
      </c>
      <c r="E3156" t="s">
        <v>72</v>
      </c>
      <c r="F3156" t="str">
        <f t="shared" si="148"/>
        <v>Western Australia</v>
      </c>
      <c r="G3156" t="s">
        <v>48</v>
      </c>
      <c r="H3156">
        <v>6010</v>
      </c>
      <c r="I3156" t="s">
        <v>11</v>
      </c>
      <c r="J3156" t="s">
        <v>49</v>
      </c>
      <c r="K3156" t="s">
        <v>155</v>
      </c>
      <c r="L3156" t="s">
        <v>20</v>
      </c>
      <c r="M3156" s="5">
        <v>537.05000000000007</v>
      </c>
    </row>
    <row r="3157" spans="1:13" x14ac:dyDescent="0.2">
      <c r="A3157" s="2">
        <v>44962</v>
      </c>
      <c r="B3157" s="3">
        <f t="shared" si="149"/>
        <v>2023</v>
      </c>
      <c r="C3157" t="str">
        <f t="shared" si="147"/>
        <v>2022-2023</v>
      </c>
      <c r="D3157" t="s">
        <v>147</v>
      </c>
      <c r="E3157" t="s">
        <v>53</v>
      </c>
      <c r="F3157" t="str">
        <f t="shared" si="148"/>
        <v>South Australia</v>
      </c>
      <c r="G3157" t="s">
        <v>32</v>
      </c>
      <c r="H3157">
        <v>5082</v>
      </c>
      <c r="I3157" t="s">
        <v>11</v>
      </c>
      <c r="J3157" t="s">
        <v>33</v>
      </c>
      <c r="K3157" t="s">
        <v>153</v>
      </c>
      <c r="L3157" t="s">
        <v>16</v>
      </c>
      <c r="M3157" s="5">
        <v>537.24</v>
      </c>
    </row>
    <row r="3158" spans="1:13" x14ac:dyDescent="0.2">
      <c r="A3158" s="2">
        <v>45305</v>
      </c>
      <c r="B3158" s="3">
        <f t="shared" si="149"/>
        <v>2024</v>
      </c>
      <c r="C3158" t="str">
        <f t="shared" si="147"/>
        <v>2023-2024</v>
      </c>
      <c r="D3158" t="s">
        <v>147</v>
      </c>
      <c r="E3158" t="s">
        <v>130</v>
      </c>
      <c r="F3158" t="str">
        <f t="shared" si="148"/>
        <v>South Australia</v>
      </c>
      <c r="G3158" t="s">
        <v>32</v>
      </c>
      <c r="H3158">
        <v>5290</v>
      </c>
      <c r="I3158" t="s">
        <v>11</v>
      </c>
      <c r="J3158" t="s">
        <v>38</v>
      </c>
      <c r="K3158" t="s">
        <v>151</v>
      </c>
      <c r="L3158" t="s">
        <v>21</v>
      </c>
      <c r="M3158" s="5">
        <v>537.77</v>
      </c>
    </row>
    <row r="3159" spans="1:13" x14ac:dyDescent="0.2">
      <c r="A3159" s="2">
        <v>45222</v>
      </c>
      <c r="B3159" s="3">
        <f t="shared" si="149"/>
        <v>2024</v>
      </c>
      <c r="C3159" t="str">
        <f t="shared" si="147"/>
        <v>2023-2024</v>
      </c>
      <c r="D3159" t="s">
        <v>148</v>
      </c>
      <c r="E3159" t="s">
        <v>106</v>
      </c>
      <c r="F3159" t="str">
        <f t="shared" si="148"/>
        <v>Victoria</v>
      </c>
      <c r="G3159" t="s">
        <v>45</v>
      </c>
      <c r="H3159">
        <v>3915</v>
      </c>
      <c r="I3159" t="s">
        <v>11</v>
      </c>
      <c r="J3159" t="s">
        <v>55</v>
      </c>
      <c r="K3159" t="s">
        <v>155</v>
      </c>
      <c r="L3159" t="s">
        <v>20</v>
      </c>
      <c r="M3159" s="5">
        <v>538.76</v>
      </c>
    </row>
    <row r="3160" spans="1:13" x14ac:dyDescent="0.2">
      <c r="A3160" s="2">
        <v>45227</v>
      </c>
      <c r="B3160" s="3">
        <f t="shared" si="149"/>
        <v>2024</v>
      </c>
      <c r="C3160" t="str">
        <f t="shared" si="147"/>
        <v>2023-2024</v>
      </c>
      <c r="D3160" t="s">
        <v>147</v>
      </c>
      <c r="E3160" t="s">
        <v>66</v>
      </c>
      <c r="F3160" t="str">
        <f t="shared" si="148"/>
        <v>South Australia</v>
      </c>
      <c r="G3160" t="s">
        <v>32</v>
      </c>
      <c r="H3160">
        <v>5169</v>
      </c>
      <c r="I3160" t="s">
        <v>11</v>
      </c>
      <c r="J3160" t="s">
        <v>33</v>
      </c>
      <c r="K3160" t="s">
        <v>153</v>
      </c>
      <c r="L3160" t="s">
        <v>16</v>
      </c>
      <c r="M3160" s="5">
        <v>539.46</v>
      </c>
    </row>
    <row r="3161" spans="1:13" x14ac:dyDescent="0.2">
      <c r="A3161" s="2">
        <v>44993</v>
      </c>
      <c r="B3161" s="3">
        <f t="shared" si="149"/>
        <v>2023</v>
      </c>
      <c r="C3161" t="str">
        <f t="shared" si="147"/>
        <v>2022-2023</v>
      </c>
      <c r="D3161" t="s">
        <v>147</v>
      </c>
      <c r="E3161" t="s">
        <v>67</v>
      </c>
      <c r="F3161" t="str">
        <f t="shared" si="148"/>
        <v>New South Wales</v>
      </c>
      <c r="G3161" t="s">
        <v>10</v>
      </c>
      <c r="H3161">
        <v>2478</v>
      </c>
      <c r="I3161" t="s">
        <v>11</v>
      </c>
      <c r="J3161" t="s">
        <v>68</v>
      </c>
      <c r="K3161" t="s">
        <v>152</v>
      </c>
      <c r="L3161" t="s">
        <v>13</v>
      </c>
      <c r="M3161" s="5">
        <v>539.91000000000008</v>
      </c>
    </row>
    <row r="3162" spans="1:13" x14ac:dyDescent="0.2">
      <c r="A3162" s="2">
        <v>44997</v>
      </c>
      <c r="B3162" s="3">
        <f t="shared" si="149"/>
        <v>2023</v>
      </c>
      <c r="C3162" t="str">
        <f t="shared" si="147"/>
        <v>2022-2023</v>
      </c>
      <c r="D3162" t="s">
        <v>147</v>
      </c>
      <c r="E3162" t="s">
        <v>123</v>
      </c>
      <c r="F3162" t="str">
        <f t="shared" si="148"/>
        <v>Western Australia</v>
      </c>
      <c r="G3162" t="s">
        <v>48</v>
      </c>
      <c r="H3162">
        <v>6109</v>
      </c>
      <c r="I3162" t="s">
        <v>11</v>
      </c>
      <c r="J3162" t="s">
        <v>94</v>
      </c>
      <c r="K3162" t="s">
        <v>19</v>
      </c>
      <c r="L3162" t="s">
        <v>23</v>
      </c>
      <c r="M3162" s="5">
        <v>540.04</v>
      </c>
    </row>
    <row r="3163" spans="1:13" x14ac:dyDescent="0.2">
      <c r="A3163" s="2">
        <v>45502</v>
      </c>
      <c r="B3163" s="3">
        <f t="shared" si="149"/>
        <v>2025</v>
      </c>
      <c r="C3163" t="str">
        <f t="shared" si="147"/>
        <v>2024-2025</v>
      </c>
      <c r="D3163" t="s">
        <v>147</v>
      </c>
      <c r="E3163" t="s">
        <v>139</v>
      </c>
      <c r="F3163" t="str">
        <f t="shared" si="148"/>
        <v>New South Wales</v>
      </c>
      <c r="G3163" t="s">
        <v>10</v>
      </c>
      <c r="H3163">
        <v>2020</v>
      </c>
      <c r="I3163" t="s">
        <v>11</v>
      </c>
      <c r="J3163" t="s">
        <v>12</v>
      </c>
      <c r="K3163" t="s">
        <v>19</v>
      </c>
      <c r="L3163" t="s">
        <v>23</v>
      </c>
      <c r="M3163" s="5">
        <v>540.88</v>
      </c>
    </row>
    <row r="3164" spans="1:13" x14ac:dyDescent="0.2">
      <c r="A3164" s="2">
        <v>45326</v>
      </c>
      <c r="B3164" s="3">
        <f t="shared" si="149"/>
        <v>2024</v>
      </c>
      <c r="C3164" t="str">
        <f t="shared" si="147"/>
        <v>2023-2024</v>
      </c>
      <c r="D3164" t="s">
        <v>147</v>
      </c>
      <c r="E3164" t="s">
        <v>128</v>
      </c>
      <c r="F3164" t="str">
        <f t="shared" si="148"/>
        <v>Western Australia</v>
      </c>
      <c r="G3164" t="s">
        <v>48</v>
      </c>
      <c r="H3164">
        <v>6027</v>
      </c>
      <c r="I3164" t="s">
        <v>11</v>
      </c>
      <c r="J3164" t="s">
        <v>49</v>
      </c>
      <c r="K3164" t="s">
        <v>151</v>
      </c>
      <c r="L3164" t="s">
        <v>21</v>
      </c>
      <c r="M3164" s="5">
        <v>541.1400000000001</v>
      </c>
    </row>
    <row r="3165" spans="1:13" x14ac:dyDescent="0.2">
      <c r="A3165" s="2">
        <v>45097</v>
      </c>
      <c r="B3165" s="3">
        <f t="shared" si="149"/>
        <v>2023</v>
      </c>
      <c r="C3165" t="str">
        <f t="shared" si="147"/>
        <v>2022-2023</v>
      </c>
      <c r="D3165" t="s">
        <v>147</v>
      </c>
      <c r="E3165" t="s">
        <v>99</v>
      </c>
      <c r="F3165" t="str">
        <f t="shared" si="148"/>
        <v>Victoria</v>
      </c>
      <c r="G3165" t="s">
        <v>45</v>
      </c>
      <c r="H3165">
        <v>3148</v>
      </c>
      <c r="I3165" t="s">
        <v>11</v>
      </c>
      <c r="J3165" t="s">
        <v>63</v>
      </c>
      <c r="K3165" t="s">
        <v>154</v>
      </c>
      <c r="L3165" t="s">
        <v>14</v>
      </c>
      <c r="M3165" s="5">
        <v>541.25</v>
      </c>
    </row>
    <row r="3166" spans="1:13" x14ac:dyDescent="0.2">
      <c r="A3166" s="2">
        <v>45492</v>
      </c>
      <c r="B3166" s="3">
        <f t="shared" si="149"/>
        <v>2025</v>
      </c>
      <c r="C3166" t="str">
        <f t="shared" si="147"/>
        <v>2024-2025</v>
      </c>
      <c r="D3166" t="s">
        <v>147</v>
      </c>
      <c r="E3166" t="s">
        <v>128</v>
      </c>
      <c r="F3166" t="str">
        <f t="shared" si="148"/>
        <v>Western Australia</v>
      </c>
      <c r="G3166" t="s">
        <v>48</v>
      </c>
      <c r="H3166">
        <v>6027</v>
      </c>
      <c r="I3166" t="s">
        <v>11</v>
      </c>
      <c r="J3166" t="s">
        <v>49</v>
      </c>
      <c r="K3166" t="s">
        <v>155</v>
      </c>
      <c r="L3166" t="s">
        <v>20</v>
      </c>
      <c r="M3166" s="5">
        <v>541.59</v>
      </c>
    </row>
    <row r="3167" spans="1:13" x14ac:dyDescent="0.2">
      <c r="A3167" s="2">
        <v>45203</v>
      </c>
      <c r="B3167" s="3">
        <f t="shared" si="149"/>
        <v>2024</v>
      </c>
      <c r="C3167" t="str">
        <f t="shared" si="147"/>
        <v>2023-2024</v>
      </c>
      <c r="D3167" t="s">
        <v>147</v>
      </c>
      <c r="E3167" t="s">
        <v>24</v>
      </c>
      <c r="F3167" t="str">
        <f t="shared" si="148"/>
        <v>New South Wales</v>
      </c>
      <c r="G3167" t="s">
        <v>10</v>
      </c>
      <c r="H3167">
        <v>2795</v>
      </c>
      <c r="I3167" t="s">
        <v>11</v>
      </c>
      <c r="J3167" t="s">
        <v>25</v>
      </c>
      <c r="K3167" t="s">
        <v>19</v>
      </c>
      <c r="L3167" t="s">
        <v>23</v>
      </c>
      <c r="M3167" s="5">
        <v>541.61000000000013</v>
      </c>
    </row>
    <row r="3168" spans="1:13" x14ac:dyDescent="0.2">
      <c r="A3168" s="2">
        <v>45063</v>
      </c>
      <c r="B3168" s="3">
        <f t="shared" si="149"/>
        <v>2023</v>
      </c>
      <c r="C3168" t="str">
        <f t="shared" si="147"/>
        <v>2022-2023</v>
      </c>
      <c r="D3168" t="s">
        <v>148</v>
      </c>
      <c r="E3168" t="s">
        <v>111</v>
      </c>
      <c r="F3168" t="str">
        <f t="shared" si="148"/>
        <v>New South Wales</v>
      </c>
      <c r="G3168" t="s">
        <v>10</v>
      </c>
      <c r="H3168">
        <v>2120</v>
      </c>
      <c r="I3168" t="s">
        <v>11</v>
      </c>
      <c r="J3168" t="s">
        <v>27</v>
      </c>
      <c r="K3168" t="s">
        <v>149</v>
      </c>
      <c r="L3168" t="s">
        <v>15</v>
      </c>
      <c r="M3168" s="5">
        <v>541.79999999999995</v>
      </c>
    </row>
    <row r="3169" spans="1:13" x14ac:dyDescent="0.2">
      <c r="A3169" s="2">
        <v>45212</v>
      </c>
      <c r="B3169" s="3">
        <f t="shared" si="149"/>
        <v>2024</v>
      </c>
      <c r="C3169" t="str">
        <f t="shared" si="147"/>
        <v>2023-2024</v>
      </c>
      <c r="D3169" t="s">
        <v>148</v>
      </c>
      <c r="E3169" t="s">
        <v>105</v>
      </c>
      <c r="F3169" t="str">
        <f t="shared" si="148"/>
        <v>Victoria</v>
      </c>
      <c r="G3169" t="s">
        <v>45</v>
      </c>
      <c r="H3169">
        <v>3500</v>
      </c>
      <c r="I3169" t="s">
        <v>11</v>
      </c>
      <c r="J3169" t="s">
        <v>60</v>
      </c>
      <c r="K3169" t="s">
        <v>155</v>
      </c>
      <c r="L3169" t="s">
        <v>20</v>
      </c>
      <c r="M3169" s="5">
        <v>543.02</v>
      </c>
    </row>
    <row r="3170" spans="1:13" x14ac:dyDescent="0.2">
      <c r="A3170" s="2">
        <v>45068</v>
      </c>
      <c r="B3170" s="3">
        <f t="shared" si="149"/>
        <v>2023</v>
      </c>
      <c r="C3170" t="str">
        <f t="shared" si="147"/>
        <v>2022-2023</v>
      </c>
      <c r="D3170" t="s">
        <v>147</v>
      </c>
      <c r="E3170" t="s">
        <v>59</v>
      </c>
      <c r="F3170" t="str">
        <f t="shared" si="148"/>
        <v>Victoria</v>
      </c>
      <c r="G3170" t="s">
        <v>45</v>
      </c>
      <c r="H3170">
        <v>3280</v>
      </c>
      <c r="I3170" t="s">
        <v>11</v>
      </c>
      <c r="J3170" t="s">
        <v>60</v>
      </c>
      <c r="K3170" t="s">
        <v>153</v>
      </c>
      <c r="L3170" t="s">
        <v>16</v>
      </c>
      <c r="M3170" s="5">
        <v>544.09</v>
      </c>
    </row>
    <row r="3171" spans="1:13" x14ac:dyDescent="0.2">
      <c r="A3171" s="2">
        <v>44938</v>
      </c>
      <c r="B3171" s="3">
        <f t="shared" si="149"/>
        <v>2023</v>
      </c>
      <c r="C3171" t="str">
        <f t="shared" si="147"/>
        <v>2022-2023</v>
      </c>
      <c r="D3171" t="s">
        <v>147</v>
      </c>
      <c r="E3171" t="s">
        <v>9</v>
      </c>
      <c r="F3171" t="str">
        <f t="shared" si="148"/>
        <v>New South Wales</v>
      </c>
      <c r="G3171" t="s">
        <v>10</v>
      </c>
      <c r="H3171">
        <v>2067</v>
      </c>
      <c r="I3171" t="s">
        <v>11</v>
      </c>
      <c r="J3171" t="s">
        <v>12</v>
      </c>
      <c r="K3171" t="s">
        <v>19</v>
      </c>
      <c r="L3171" t="s">
        <v>23</v>
      </c>
      <c r="M3171" s="5">
        <v>544.26</v>
      </c>
    </row>
    <row r="3172" spans="1:13" x14ac:dyDescent="0.2">
      <c r="A3172" s="2">
        <v>45389</v>
      </c>
      <c r="B3172" s="3">
        <f t="shared" si="149"/>
        <v>2024</v>
      </c>
      <c r="C3172" t="str">
        <f t="shared" si="147"/>
        <v>2023-2024</v>
      </c>
      <c r="D3172" t="s">
        <v>147</v>
      </c>
      <c r="E3172" t="s">
        <v>53</v>
      </c>
      <c r="F3172" t="str">
        <f t="shared" si="148"/>
        <v>South Australia</v>
      </c>
      <c r="G3172" t="s">
        <v>32</v>
      </c>
      <c r="H3172">
        <v>5082</v>
      </c>
      <c r="I3172" t="s">
        <v>11</v>
      </c>
      <c r="J3172" t="s">
        <v>33</v>
      </c>
      <c r="K3172" t="s">
        <v>150</v>
      </c>
      <c r="L3172" t="s">
        <v>18</v>
      </c>
      <c r="M3172" s="5">
        <v>546.62</v>
      </c>
    </row>
    <row r="3173" spans="1:13" x14ac:dyDescent="0.2">
      <c r="A3173" s="2">
        <v>45395</v>
      </c>
      <c r="B3173" s="3">
        <f t="shared" si="149"/>
        <v>2024</v>
      </c>
      <c r="C3173" t="str">
        <f t="shared" si="147"/>
        <v>2023-2024</v>
      </c>
      <c r="D3173" t="s">
        <v>147</v>
      </c>
      <c r="E3173" t="s">
        <v>54</v>
      </c>
      <c r="F3173" t="str">
        <f t="shared" si="148"/>
        <v>Victoria</v>
      </c>
      <c r="G3173" t="s">
        <v>45</v>
      </c>
      <c r="H3173">
        <v>3977</v>
      </c>
      <c r="I3173" t="s">
        <v>11</v>
      </c>
      <c r="J3173" t="s">
        <v>55</v>
      </c>
      <c r="K3173" t="s">
        <v>149</v>
      </c>
      <c r="L3173" t="s">
        <v>15</v>
      </c>
      <c r="M3173" s="5">
        <v>547.33000000000004</v>
      </c>
    </row>
    <row r="3174" spans="1:13" x14ac:dyDescent="0.2">
      <c r="A3174" s="2">
        <v>45616</v>
      </c>
      <c r="B3174" s="3">
        <f t="shared" si="149"/>
        <v>2025</v>
      </c>
      <c r="C3174" t="str">
        <f t="shared" si="147"/>
        <v>2024-2025</v>
      </c>
      <c r="D3174" t="s">
        <v>147</v>
      </c>
      <c r="E3174" t="s">
        <v>53</v>
      </c>
      <c r="F3174" t="str">
        <f t="shared" si="148"/>
        <v>South Australia</v>
      </c>
      <c r="G3174" t="s">
        <v>32</v>
      </c>
      <c r="H3174">
        <v>5082</v>
      </c>
      <c r="I3174" t="s">
        <v>11</v>
      </c>
      <c r="J3174" t="s">
        <v>33</v>
      </c>
      <c r="K3174" t="s">
        <v>154</v>
      </c>
      <c r="L3174" t="s">
        <v>14</v>
      </c>
      <c r="M3174" s="5">
        <v>548.43000000000006</v>
      </c>
    </row>
    <row r="3175" spans="1:13" x14ac:dyDescent="0.2">
      <c r="A3175" s="2">
        <v>45551</v>
      </c>
      <c r="B3175" s="3">
        <f t="shared" si="149"/>
        <v>2025</v>
      </c>
      <c r="C3175" t="str">
        <f t="shared" si="147"/>
        <v>2024-2025</v>
      </c>
      <c r="D3175" t="s">
        <v>147</v>
      </c>
      <c r="E3175" t="s">
        <v>67</v>
      </c>
      <c r="F3175" t="str">
        <f t="shared" si="148"/>
        <v>New South Wales</v>
      </c>
      <c r="G3175" t="s">
        <v>10</v>
      </c>
      <c r="H3175">
        <v>2478</v>
      </c>
      <c r="I3175" t="s">
        <v>11</v>
      </c>
      <c r="J3175" t="s">
        <v>68</v>
      </c>
      <c r="K3175" t="s">
        <v>150</v>
      </c>
      <c r="L3175" t="s">
        <v>18</v>
      </c>
      <c r="M3175" s="5">
        <v>549.59</v>
      </c>
    </row>
    <row r="3176" spans="1:13" x14ac:dyDescent="0.2">
      <c r="A3176" s="2">
        <v>45634</v>
      </c>
      <c r="B3176" s="3">
        <f t="shared" si="149"/>
        <v>2025</v>
      </c>
      <c r="C3176" t="str">
        <f t="shared" si="147"/>
        <v>2024-2025</v>
      </c>
      <c r="D3176" t="s">
        <v>147</v>
      </c>
      <c r="E3176" t="s">
        <v>65</v>
      </c>
      <c r="F3176" t="str">
        <f t="shared" si="148"/>
        <v>New South Wales</v>
      </c>
      <c r="G3176" t="s">
        <v>10</v>
      </c>
      <c r="H3176">
        <v>2541</v>
      </c>
      <c r="I3176" t="s">
        <v>11</v>
      </c>
      <c r="J3176" t="s">
        <v>58</v>
      </c>
      <c r="K3176" t="s">
        <v>156</v>
      </c>
      <c r="L3176" t="s">
        <v>17</v>
      </c>
      <c r="M3176" s="5">
        <v>550.4</v>
      </c>
    </row>
    <row r="3177" spans="1:13" x14ac:dyDescent="0.2">
      <c r="A3177" s="2">
        <v>45654</v>
      </c>
      <c r="B3177" s="3">
        <f t="shared" si="149"/>
        <v>2025</v>
      </c>
      <c r="C3177" t="str">
        <f t="shared" si="147"/>
        <v>2024-2025</v>
      </c>
      <c r="D3177" t="s">
        <v>147</v>
      </c>
      <c r="E3177" t="s">
        <v>66</v>
      </c>
      <c r="F3177" t="str">
        <f t="shared" si="148"/>
        <v>South Australia</v>
      </c>
      <c r="G3177" t="s">
        <v>32</v>
      </c>
      <c r="H3177">
        <v>5169</v>
      </c>
      <c r="I3177" t="s">
        <v>11</v>
      </c>
      <c r="J3177" t="s">
        <v>33</v>
      </c>
      <c r="K3177" t="s">
        <v>150</v>
      </c>
      <c r="L3177" t="s">
        <v>18</v>
      </c>
      <c r="M3177" s="5">
        <v>550.46</v>
      </c>
    </row>
    <row r="3178" spans="1:13" x14ac:dyDescent="0.2">
      <c r="A3178" s="2">
        <v>45590</v>
      </c>
      <c r="B3178" s="3">
        <f t="shared" si="149"/>
        <v>2025</v>
      </c>
      <c r="C3178" t="str">
        <f t="shared" si="147"/>
        <v>2024-2025</v>
      </c>
      <c r="D3178" t="s">
        <v>147</v>
      </c>
      <c r="E3178" t="s">
        <v>117</v>
      </c>
      <c r="F3178" t="str">
        <f t="shared" si="148"/>
        <v>Queensland</v>
      </c>
      <c r="G3178" t="s">
        <v>35</v>
      </c>
      <c r="H3178">
        <v>4119</v>
      </c>
      <c r="I3178" t="s">
        <v>11</v>
      </c>
      <c r="J3178" t="s">
        <v>43</v>
      </c>
      <c r="K3178" t="s">
        <v>155</v>
      </c>
      <c r="L3178" t="s">
        <v>20</v>
      </c>
      <c r="M3178" s="5">
        <v>551.24</v>
      </c>
    </row>
    <row r="3179" spans="1:13" x14ac:dyDescent="0.2">
      <c r="A3179" s="2">
        <v>44928</v>
      </c>
      <c r="B3179" s="3">
        <f t="shared" si="149"/>
        <v>2023</v>
      </c>
      <c r="C3179" t="str">
        <f t="shared" si="147"/>
        <v>2022-2023</v>
      </c>
      <c r="D3179" t="s">
        <v>147</v>
      </c>
      <c r="E3179" t="s">
        <v>83</v>
      </c>
      <c r="F3179" t="str">
        <f t="shared" si="148"/>
        <v>New South Wales</v>
      </c>
      <c r="G3179" t="s">
        <v>10</v>
      </c>
      <c r="H3179">
        <v>2750</v>
      </c>
      <c r="I3179" t="s">
        <v>11</v>
      </c>
      <c r="J3179" t="s">
        <v>25</v>
      </c>
      <c r="K3179" t="s">
        <v>151</v>
      </c>
      <c r="L3179" t="s">
        <v>21</v>
      </c>
      <c r="M3179" s="5">
        <v>551.43000000000006</v>
      </c>
    </row>
    <row r="3180" spans="1:13" x14ac:dyDescent="0.2">
      <c r="A3180" s="2">
        <v>45302</v>
      </c>
      <c r="B3180" s="3">
        <f t="shared" si="149"/>
        <v>2024</v>
      </c>
      <c r="C3180" t="str">
        <f t="shared" si="147"/>
        <v>2023-2024</v>
      </c>
      <c r="D3180" t="s">
        <v>148</v>
      </c>
      <c r="E3180" t="s">
        <v>105</v>
      </c>
      <c r="F3180" t="str">
        <f t="shared" si="148"/>
        <v>Victoria</v>
      </c>
      <c r="G3180" t="s">
        <v>45</v>
      </c>
      <c r="H3180">
        <v>3500</v>
      </c>
      <c r="I3180" t="s">
        <v>11</v>
      </c>
      <c r="J3180" t="s">
        <v>60</v>
      </c>
      <c r="K3180" t="s">
        <v>154</v>
      </c>
      <c r="L3180" t="s">
        <v>14</v>
      </c>
      <c r="M3180" s="5">
        <v>551.44000000000005</v>
      </c>
    </row>
    <row r="3181" spans="1:13" x14ac:dyDescent="0.2">
      <c r="A3181" s="2">
        <v>45494</v>
      </c>
      <c r="B3181" s="3">
        <f t="shared" si="149"/>
        <v>2025</v>
      </c>
      <c r="C3181" t="str">
        <f t="shared" si="147"/>
        <v>2024-2025</v>
      </c>
      <c r="D3181" t="s">
        <v>147</v>
      </c>
      <c r="E3181" t="s">
        <v>115</v>
      </c>
      <c r="F3181" t="str">
        <f t="shared" si="148"/>
        <v>Western Australia</v>
      </c>
      <c r="G3181" t="s">
        <v>48</v>
      </c>
      <c r="H3181">
        <v>6280</v>
      </c>
      <c r="I3181" t="s">
        <v>11</v>
      </c>
      <c r="J3181" t="s">
        <v>94</v>
      </c>
      <c r="K3181" t="s">
        <v>154</v>
      </c>
      <c r="L3181" t="s">
        <v>14</v>
      </c>
      <c r="M3181" s="5">
        <v>551.75999999999988</v>
      </c>
    </row>
    <row r="3182" spans="1:13" x14ac:dyDescent="0.2">
      <c r="A3182" s="2">
        <v>45101</v>
      </c>
      <c r="B3182" s="3">
        <f t="shared" si="149"/>
        <v>2023</v>
      </c>
      <c r="C3182" t="str">
        <f t="shared" si="147"/>
        <v>2022-2023</v>
      </c>
      <c r="D3182" t="s">
        <v>147</v>
      </c>
      <c r="E3182" t="s">
        <v>74</v>
      </c>
      <c r="F3182" t="str">
        <f t="shared" si="148"/>
        <v>South Australia</v>
      </c>
      <c r="G3182" t="s">
        <v>32</v>
      </c>
      <c r="H3182">
        <v>5043</v>
      </c>
      <c r="I3182" t="s">
        <v>11</v>
      </c>
      <c r="J3182" t="s">
        <v>33</v>
      </c>
      <c r="K3182" t="s">
        <v>150</v>
      </c>
      <c r="L3182" t="s">
        <v>18</v>
      </c>
      <c r="M3182" s="5">
        <v>552.01</v>
      </c>
    </row>
    <row r="3183" spans="1:13" x14ac:dyDescent="0.2">
      <c r="A3183" s="2">
        <v>45649</v>
      </c>
      <c r="B3183" s="3">
        <f t="shared" si="149"/>
        <v>2025</v>
      </c>
      <c r="C3183" t="str">
        <f t="shared" si="147"/>
        <v>2024-2025</v>
      </c>
      <c r="D3183" t="s">
        <v>147</v>
      </c>
      <c r="E3183" t="s">
        <v>103</v>
      </c>
      <c r="F3183" t="str">
        <f t="shared" si="148"/>
        <v>Queensland</v>
      </c>
      <c r="G3183" t="s">
        <v>35</v>
      </c>
      <c r="H3183">
        <v>4509</v>
      </c>
      <c r="I3183" t="s">
        <v>11</v>
      </c>
      <c r="J3183" t="s">
        <v>104</v>
      </c>
      <c r="K3183" t="s">
        <v>154</v>
      </c>
      <c r="L3183" t="s">
        <v>14</v>
      </c>
      <c r="M3183" s="5">
        <v>552.23</v>
      </c>
    </row>
    <row r="3184" spans="1:13" x14ac:dyDescent="0.2">
      <c r="A3184" s="2">
        <v>45491</v>
      </c>
      <c r="B3184" s="3">
        <f t="shared" si="149"/>
        <v>2025</v>
      </c>
      <c r="C3184" t="str">
        <f t="shared" si="147"/>
        <v>2024-2025</v>
      </c>
      <c r="D3184" t="s">
        <v>147</v>
      </c>
      <c r="E3184" t="s">
        <v>79</v>
      </c>
      <c r="F3184" t="str">
        <f t="shared" si="148"/>
        <v>Australian Capital Territory</v>
      </c>
      <c r="G3184" t="s">
        <v>80</v>
      </c>
      <c r="H3184">
        <v>2617</v>
      </c>
      <c r="I3184" t="s">
        <v>11</v>
      </c>
      <c r="J3184" t="s">
        <v>58</v>
      </c>
      <c r="K3184" t="s">
        <v>150</v>
      </c>
      <c r="L3184" t="s">
        <v>18</v>
      </c>
      <c r="M3184" s="5">
        <v>552.62</v>
      </c>
    </row>
    <row r="3185" spans="1:13" x14ac:dyDescent="0.2">
      <c r="A3185" s="2">
        <v>45319</v>
      </c>
      <c r="B3185" s="3">
        <f t="shared" si="149"/>
        <v>2024</v>
      </c>
      <c r="C3185" t="str">
        <f t="shared" si="147"/>
        <v>2023-2024</v>
      </c>
      <c r="D3185" t="s">
        <v>147</v>
      </c>
      <c r="E3185" t="s">
        <v>78</v>
      </c>
      <c r="F3185" t="str">
        <f t="shared" si="148"/>
        <v>New South Wales</v>
      </c>
      <c r="G3185" t="s">
        <v>10</v>
      </c>
      <c r="H3185">
        <v>2350</v>
      </c>
      <c r="I3185" t="s">
        <v>11</v>
      </c>
      <c r="J3185" t="s">
        <v>68</v>
      </c>
      <c r="K3185" t="s">
        <v>19</v>
      </c>
      <c r="L3185" t="s">
        <v>23</v>
      </c>
      <c r="M3185" s="5">
        <v>555.23</v>
      </c>
    </row>
    <row r="3186" spans="1:13" x14ac:dyDescent="0.2">
      <c r="A3186" s="2">
        <v>45652</v>
      </c>
      <c r="B3186" s="3">
        <f t="shared" si="149"/>
        <v>2025</v>
      </c>
      <c r="C3186" t="str">
        <f t="shared" si="147"/>
        <v>2024-2025</v>
      </c>
      <c r="D3186" t="s">
        <v>147</v>
      </c>
      <c r="E3186" t="s">
        <v>44</v>
      </c>
      <c r="F3186" t="str">
        <f t="shared" si="148"/>
        <v>Victoria</v>
      </c>
      <c r="G3186" t="s">
        <v>45</v>
      </c>
      <c r="H3186">
        <v>3066</v>
      </c>
      <c r="I3186" t="s">
        <v>11</v>
      </c>
      <c r="J3186" t="s">
        <v>46</v>
      </c>
      <c r="K3186" t="s">
        <v>154</v>
      </c>
      <c r="L3186" t="s">
        <v>14</v>
      </c>
      <c r="M3186" s="5">
        <v>555.95000000000005</v>
      </c>
    </row>
    <row r="3187" spans="1:13" x14ac:dyDescent="0.2">
      <c r="A3187" s="2">
        <v>45494</v>
      </c>
      <c r="B3187" s="3">
        <f t="shared" si="149"/>
        <v>2025</v>
      </c>
      <c r="C3187" t="str">
        <f t="shared" si="147"/>
        <v>2024-2025</v>
      </c>
      <c r="D3187" t="s">
        <v>147</v>
      </c>
      <c r="E3187" t="s">
        <v>37</v>
      </c>
      <c r="F3187" t="str">
        <f t="shared" si="148"/>
        <v>South Australia</v>
      </c>
      <c r="G3187" t="s">
        <v>32</v>
      </c>
      <c r="H3187">
        <v>5607</v>
      </c>
      <c r="I3187" t="s">
        <v>11</v>
      </c>
      <c r="J3187" t="s">
        <v>38</v>
      </c>
      <c r="K3187" t="s">
        <v>149</v>
      </c>
      <c r="L3187" t="s">
        <v>15</v>
      </c>
      <c r="M3187" s="5">
        <v>559.35</v>
      </c>
    </row>
    <row r="3188" spans="1:13" x14ac:dyDescent="0.2">
      <c r="A3188" s="2">
        <v>45515</v>
      </c>
      <c r="B3188" s="3">
        <f t="shared" si="149"/>
        <v>2025</v>
      </c>
      <c r="C3188" t="str">
        <f t="shared" si="147"/>
        <v>2024-2025</v>
      </c>
      <c r="D3188" t="s">
        <v>147</v>
      </c>
      <c r="E3188" t="s">
        <v>93</v>
      </c>
      <c r="F3188" t="str">
        <f t="shared" si="148"/>
        <v>Western Australia</v>
      </c>
      <c r="G3188" t="s">
        <v>48</v>
      </c>
      <c r="H3188">
        <v>6112</v>
      </c>
      <c r="I3188" t="s">
        <v>11</v>
      </c>
      <c r="J3188" t="s">
        <v>94</v>
      </c>
      <c r="K3188" t="s">
        <v>150</v>
      </c>
      <c r="L3188" t="s">
        <v>18</v>
      </c>
      <c r="M3188" s="5">
        <v>560.37</v>
      </c>
    </row>
    <row r="3189" spans="1:13" x14ac:dyDescent="0.2">
      <c r="A3189" s="2">
        <v>45214</v>
      </c>
      <c r="B3189" s="3">
        <f t="shared" si="149"/>
        <v>2024</v>
      </c>
      <c r="C3189" t="str">
        <f t="shared" si="147"/>
        <v>2023-2024</v>
      </c>
      <c r="D3189" t="s">
        <v>147</v>
      </c>
      <c r="E3189" t="s">
        <v>9</v>
      </c>
      <c r="F3189" t="str">
        <f t="shared" si="148"/>
        <v>New South Wales</v>
      </c>
      <c r="G3189" t="s">
        <v>10</v>
      </c>
      <c r="H3189">
        <v>2067</v>
      </c>
      <c r="I3189" t="s">
        <v>11</v>
      </c>
      <c r="J3189" t="s">
        <v>12</v>
      </c>
      <c r="K3189" t="s">
        <v>152</v>
      </c>
      <c r="L3189" t="s">
        <v>13</v>
      </c>
      <c r="M3189" s="5">
        <v>561.29</v>
      </c>
    </row>
    <row r="3190" spans="1:13" x14ac:dyDescent="0.2">
      <c r="A3190" s="2">
        <v>45079</v>
      </c>
      <c r="B3190" s="3">
        <f t="shared" si="149"/>
        <v>2023</v>
      </c>
      <c r="C3190" t="str">
        <f t="shared" si="147"/>
        <v>2022-2023</v>
      </c>
      <c r="D3190" t="s">
        <v>147</v>
      </c>
      <c r="E3190" t="s">
        <v>119</v>
      </c>
      <c r="F3190" t="str">
        <f t="shared" si="148"/>
        <v>Queensland</v>
      </c>
      <c r="G3190" t="s">
        <v>35</v>
      </c>
      <c r="H3190">
        <v>4570</v>
      </c>
      <c r="I3190" t="s">
        <v>11</v>
      </c>
      <c r="J3190" t="s">
        <v>120</v>
      </c>
      <c r="K3190" t="s">
        <v>149</v>
      </c>
      <c r="L3190" t="s">
        <v>15</v>
      </c>
      <c r="M3190" s="5">
        <v>561.67000000000007</v>
      </c>
    </row>
    <row r="3191" spans="1:13" x14ac:dyDescent="0.2">
      <c r="A3191" s="2">
        <v>45235</v>
      </c>
      <c r="B3191" s="3">
        <f t="shared" si="149"/>
        <v>2024</v>
      </c>
      <c r="C3191" t="str">
        <f t="shared" si="147"/>
        <v>2023-2024</v>
      </c>
      <c r="D3191" t="s">
        <v>147</v>
      </c>
      <c r="E3191" t="s">
        <v>126</v>
      </c>
      <c r="F3191" t="str">
        <f t="shared" si="148"/>
        <v>Queensland</v>
      </c>
      <c r="G3191" t="s">
        <v>35</v>
      </c>
      <c r="H3191">
        <v>4551</v>
      </c>
      <c r="I3191" t="s">
        <v>11</v>
      </c>
      <c r="J3191" t="s">
        <v>120</v>
      </c>
      <c r="K3191" t="s">
        <v>19</v>
      </c>
      <c r="L3191" t="s">
        <v>23</v>
      </c>
      <c r="M3191" s="5">
        <v>562.51</v>
      </c>
    </row>
    <row r="3192" spans="1:13" x14ac:dyDescent="0.2">
      <c r="A3192" s="2">
        <v>45106</v>
      </c>
      <c r="B3192" s="3">
        <f t="shared" si="149"/>
        <v>2023</v>
      </c>
      <c r="C3192" t="str">
        <f t="shared" si="147"/>
        <v>2022-2023</v>
      </c>
      <c r="D3192" t="s">
        <v>147</v>
      </c>
      <c r="E3192" t="s">
        <v>122</v>
      </c>
      <c r="F3192" t="str">
        <f t="shared" si="148"/>
        <v>New South Wales</v>
      </c>
      <c r="G3192" t="s">
        <v>10</v>
      </c>
      <c r="H3192">
        <v>2650</v>
      </c>
      <c r="I3192" t="s">
        <v>11</v>
      </c>
      <c r="J3192" t="s">
        <v>25</v>
      </c>
      <c r="K3192" t="s">
        <v>19</v>
      </c>
      <c r="L3192" t="s">
        <v>23</v>
      </c>
      <c r="M3192" s="5">
        <v>563.32999999999993</v>
      </c>
    </row>
    <row r="3193" spans="1:13" x14ac:dyDescent="0.2">
      <c r="A3193" s="2">
        <v>45568</v>
      </c>
      <c r="B3193" s="3">
        <f t="shared" si="149"/>
        <v>2025</v>
      </c>
      <c r="C3193" t="str">
        <f t="shared" si="147"/>
        <v>2024-2025</v>
      </c>
      <c r="D3193" t="s">
        <v>147</v>
      </c>
      <c r="E3193" t="s">
        <v>107</v>
      </c>
      <c r="F3193" t="str">
        <f t="shared" si="148"/>
        <v>Queensland</v>
      </c>
      <c r="G3193" t="s">
        <v>35</v>
      </c>
      <c r="H3193">
        <v>4220</v>
      </c>
      <c r="I3193" t="s">
        <v>11</v>
      </c>
      <c r="J3193" t="s">
        <v>104</v>
      </c>
      <c r="K3193" t="s">
        <v>149</v>
      </c>
      <c r="L3193" t="s">
        <v>15</v>
      </c>
      <c r="M3193" s="5">
        <v>563.57999999999993</v>
      </c>
    </row>
    <row r="3194" spans="1:13" x14ac:dyDescent="0.2">
      <c r="A3194" s="2">
        <v>45342</v>
      </c>
      <c r="B3194" s="3">
        <f t="shared" si="149"/>
        <v>2024</v>
      </c>
      <c r="C3194" t="str">
        <f t="shared" si="147"/>
        <v>2023-2024</v>
      </c>
      <c r="D3194" t="s">
        <v>147</v>
      </c>
      <c r="E3194" t="s">
        <v>50</v>
      </c>
      <c r="F3194" t="str">
        <f t="shared" si="148"/>
        <v>Queensland</v>
      </c>
      <c r="G3194" t="s">
        <v>35</v>
      </c>
      <c r="H3194">
        <v>4703</v>
      </c>
      <c r="I3194" t="s">
        <v>11</v>
      </c>
      <c r="J3194" t="s">
        <v>51</v>
      </c>
      <c r="K3194" t="s">
        <v>155</v>
      </c>
      <c r="L3194" t="s">
        <v>20</v>
      </c>
      <c r="M3194" s="5">
        <v>565.22</v>
      </c>
    </row>
    <row r="3195" spans="1:13" x14ac:dyDescent="0.2">
      <c r="A3195" s="2">
        <v>45656</v>
      </c>
      <c r="B3195" s="3">
        <f t="shared" si="149"/>
        <v>2025</v>
      </c>
      <c r="C3195" t="str">
        <f t="shared" si="147"/>
        <v>2024-2025</v>
      </c>
      <c r="D3195" t="s">
        <v>147</v>
      </c>
      <c r="E3195" t="s">
        <v>42</v>
      </c>
      <c r="F3195" t="str">
        <f t="shared" si="148"/>
        <v>Queensland</v>
      </c>
      <c r="G3195" t="s">
        <v>35</v>
      </c>
      <c r="H3195">
        <v>4053</v>
      </c>
      <c r="I3195" t="s">
        <v>11</v>
      </c>
      <c r="J3195" t="s">
        <v>43</v>
      </c>
      <c r="K3195" t="s">
        <v>19</v>
      </c>
      <c r="L3195" t="s">
        <v>23</v>
      </c>
      <c r="M3195" s="5">
        <v>565.78</v>
      </c>
    </row>
    <row r="3196" spans="1:13" x14ac:dyDescent="0.2">
      <c r="A3196" s="2">
        <v>45119</v>
      </c>
      <c r="B3196" s="3">
        <f t="shared" si="149"/>
        <v>2024</v>
      </c>
      <c r="C3196" t="str">
        <f t="shared" si="147"/>
        <v>2023-2024</v>
      </c>
      <c r="D3196" t="s">
        <v>147</v>
      </c>
      <c r="E3196" t="s">
        <v>42</v>
      </c>
      <c r="F3196" t="str">
        <f t="shared" si="148"/>
        <v>Queensland</v>
      </c>
      <c r="G3196" t="s">
        <v>35</v>
      </c>
      <c r="H3196">
        <v>4053</v>
      </c>
      <c r="I3196" t="s">
        <v>11</v>
      </c>
      <c r="J3196" t="s">
        <v>43</v>
      </c>
      <c r="K3196" t="s">
        <v>152</v>
      </c>
      <c r="L3196" t="s">
        <v>13</v>
      </c>
      <c r="M3196" s="5">
        <v>566.33000000000015</v>
      </c>
    </row>
    <row r="3197" spans="1:13" x14ac:dyDescent="0.2">
      <c r="A3197" s="2">
        <v>45335</v>
      </c>
      <c r="B3197" s="3">
        <f t="shared" si="149"/>
        <v>2024</v>
      </c>
      <c r="C3197" t="str">
        <f t="shared" si="147"/>
        <v>2023-2024</v>
      </c>
      <c r="D3197" t="s">
        <v>148</v>
      </c>
      <c r="E3197" t="s">
        <v>81</v>
      </c>
      <c r="F3197" t="str">
        <f t="shared" si="148"/>
        <v>New South Wales</v>
      </c>
      <c r="G3197" t="s">
        <v>10</v>
      </c>
      <c r="H3197">
        <v>2485</v>
      </c>
      <c r="I3197" t="s">
        <v>11</v>
      </c>
      <c r="J3197" t="s">
        <v>68</v>
      </c>
      <c r="K3197" t="s">
        <v>155</v>
      </c>
      <c r="L3197" t="s">
        <v>20</v>
      </c>
      <c r="M3197" s="5">
        <v>566.74</v>
      </c>
    </row>
    <row r="3198" spans="1:13" x14ac:dyDescent="0.2">
      <c r="A3198" s="2">
        <v>45584</v>
      </c>
      <c r="B3198" s="3">
        <f t="shared" si="149"/>
        <v>2025</v>
      </c>
      <c r="C3198" t="str">
        <f t="shared" si="147"/>
        <v>2024-2025</v>
      </c>
      <c r="D3198" t="s">
        <v>147</v>
      </c>
      <c r="E3198" t="s">
        <v>83</v>
      </c>
      <c r="F3198" t="str">
        <f t="shared" si="148"/>
        <v>New South Wales</v>
      </c>
      <c r="G3198" t="s">
        <v>10</v>
      </c>
      <c r="H3198">
        <v>2750</v>
      </c>
      <c r="I3198" t="s">
        <v>11</v>
      </c>
      <c r="J3198" t="s">
        <v>25</v>
      </c>
      <c r="K3198" t="s">
        <v>149</v>
      </c>
      <c r="L3198" t="s">
        <v>15</v>
      </c>
      <c r="M3198" s="5">
        <v>568.37</v>
      </c>
    </row>
    <row r="3199" spans="1:13" x14ac:dyDescent="0.2">
      <c r="A3199" s="2">
        <v>45485</v>
      </c>
      <c r="B3199" s="3">
        <f t="shared" si="149"/>
        <v>2025</v>
      </c>
      <c r="C3199" t="str">
        <f t="shared" si="147"/>
        <v>2024-2025</v>
      </c>
      <c r="D3199" t="s">
        <v>147</v>
      </c>
      <c r="E3199" t="s">
        <v>125</v>
      </c>
      <c r="F3199" t="str">
        <f t="shared" si="148"/>
        <v>Victoria</v>
      </c>
      <c r="G3199" t="s">
        <v>45</v>
      </c>
      <c r="H3199">
        <v>3400</v>
      </c>
      <c r="I3199" t="s">
        <v>11</v>
      </c>
      <c r="J3199" t="s">
        <v>60</v>
      </c>
      <c r="K3199" t="s">
        <v>150</v>
      </c>
      <c r="L3199" t="s">
        <v>18</v>
      </c>
      <c r="M3199" s="5">
        <v>568.63000000000011</v>
      </c>
    </row>
    <row r="3200" spans="1:13" x14ac:dyDescent="0.2">
      <c r="A3200" s="2">
        <v>45203</v>
      </c>
      <c r="B3200" s="3">
        <f t="shared" si="149"/>
        <v>2024</v>
      </c>
      <c r="C3200" t="str">
        <f t="shared" si="147"/>
        <v>2023-2024</v>
      </c>
      <c r="D3200" t="s">
        <v>147</v>
      </c>
      <c r="E3200" t="s">
        <v>126</v>
      </c>
      <c r="F3200" t="str">
        <f t="shared" si="148"/>
        <v>Queensland</v>
      </c>
      <c r="G3200" t="s">
        <v>35</v>
      </c>
      <c r="H3200">
        <v>4551</v>
      </c>
      <c r="I3200" t="s">
        <v>11</v>
      </c>
      <c r="J3200" t="s">
        <v>120</v>
      </c>
      <c r="K3200" t="s">
        <v>19</v>
      </c>
      <c r="L3200" t="s">
        <v>23</v>
      </c>
      <c r="M3200" s="5">
        <v>568.81000000000006</v>
      </c>
    </row>
    <row r="3201" spans="1:13" x14ac:dyDescent="0.2">
      <c r="A3201" s="2">
        <v>45157</v>
      </c>
      <c r="B3201" s="3">
        <f t="shared" si="149"/>
        <v>2024</v>
      </c>
      <c r="C3201" t="str">
        <f t="shared" si="147"/>
        <v>2023-2024</v>
      </c>
      <c r="D3201" t="s">
        <v>147</v>
      </c>
      <c r="E3201" t="s">
        <v>95</v>
      </c>
      <c r="F3201" t="str">
        <f t="shared" si="148"/>
        <v>Victoria</v>
      </c>
      <c r="G3201" t="s">
        <v>45</v>
      </c>
      <c r="H3201">
        <v>3931</v>
      </c>
      <c r="I3201" t="s">
        <v>11</v>
      </c>
      <c r="J3201" t="s">
        <v>55</v>
      </c>
      <c r="K3201" t="s">
        <v>155</v>
      </c>
      <c r="L3201" t="s">
        <v>20</v>
      </c>
      <c r="M3201" s="5">
        <v>568.99</v>
      </c>
    </row>
    <row r="3202" spans="1:13" x14ac:dyDescent="0.2">
      <c r="A3202" s="2">
        <v>44971</v>
      </c>
      <c r="B3202" s="3">
        <f t="shared" si="149"/>
        <v>2023</v>
      </c>
      <c r="C3202" t="str">
        <f t="shared" ref="C3202:C3265" si="150">IF(MONTH(A3202) &gt;= 7, YEAR(A3202) &amp; "-" &amp; YEAR(A3202) + 1, YEAR(A3202) - 1 &amp; "-" &amp; YEAR(A3202))</f>
        <v>2022-2023</v>
      </c>
      <c r="D3202" t="s">
        <v>147</v>
      </c>
      <c r="E3202" t="s">
        <v>132</v>
      </c>
      <c r="F3202" t="str">
        <f t="shared" ref="F3202:F3265" si="151">IF(G3202="WA","Western Australia",
IF(G3202="NSW","New South Wales",
IF(G3202="QLD","Queensland",
IF(G3202="VIC","Victoria",
IF(G3202="TAS","Tasmania",
IF(G3202="SA","South Australia",
IF(G3202="NT","Northern Territory",
IF(G3202="ACT","Australian Capital Territory",G3202))))))))</f>
        <v>New South Wales</v>
      </c>
      <c r="G3202" t="s">
        <v>10</v>
      </c>
      <c r="H3202">
        <v>2800</v>
      </c>
      <c r="I3202" t="s">
        <v>11</v>
      </c>
      <c r="J3202" t="s">
        <v>25</v>
      </c>
      <c r="K3202" t="s">
        <v>153</v>
      </c>
      <c r="L3202" t="s">
        <v>16</v>
      </c>
      <c r="M3202" s="5">
        <v>569.67000000000007</v>
      </c>
    </row>
    <row r="3203" spans="1:13" x14ac:dyDescent="0.2">
      <c r="A3203" s="2">
        <v>45030</v>
      </c>
      <c r="B3203" s="3">
        <f t="shared" ref="B3203:B3266" si="152">IF(MONTH(A3203)&gt;=7,YEAR(A3203)+1,YEAR(A3203))</f>
        <v>2023</v>
      </c>
      <c r="C3203" t="str">
        <f t="shared" si="150"/>
        <v>2022-2023</v>
      </c>
      <c r="D3203" t="s">
        <v>147</v>
      </c>
      <c r="E3203" t="s">
        <v>52</v>
      </c>
      <c r="F3203" t="str">
        <f t="shared" si="151"/>
        <v>Victoria</v>
      </c>
      <c r="G3203" t="s">
        <v>45</v>
      </c>
      <c r="H3203">
        <v>3030</v>
      </c>
      <c r="I3203" t="s">
        <v>11</v>
      </c>
      <c r="J3203" t="s">
        <v>46</v>
      </c>
      <c r="K3203" t="s">
        <v>150</v>
      </c>
      <c r="L3203" t="s">
        <v>18</v>
      </c>
      <c r="M3203" s="5">
        <v>570.93000000000006</v>
      </c>
    </row>
    <row r="3204" spans="1:13" x14ac:dyDescent="0.2">
      <c r="A3204" s="2">
        <v>45404</v>
      </c>
      <c r="B3204" s="3">
        <f t="shared" si="152"/>
        <v>2024</v>
      </c>
      <c r="C3204" t="str">
        <f t="shared" si="150"/>
        <v>2023-2024</v>
      </c>
      <c r="D3204" t="s">
        <v>147</v>
      </c>
      <c r="E3204" t="s">
        <v>123</v>
      </c>
      <c r="F3204" t="str">
        <f t="shared" si="151"/>
        <v>Western Australia</v>
      </c>
      <c r="G3204" t="s">
        <v>48</v>
      </c>
      <c r="H3204">
        <v>6109</v>
      </c>
      <c r="I3204" t="s">
        <v>11</v>
      </c>
      <c r="J3204" t="s">
        <v>94</v>
      </c>
      <c r="K3204" t="s">
        <v>153</v>
      </c>
      <c r="L3204" t="s">
        <v>16</v>
      </c>
      <c r="M3204" s="5">
        <v>570.94999999999993</v>
      </c>
    </row>
    <row r="3205" spans="1:13" x14ac:dyDescent="0.2">
      <c r="A3205" s="2">
        <v>45128</v>
      </c>
      <c r="B3205" s="3">
        <f t="shared" si="152"/>
        <v>2024</v>
      </c>
      <c r="C3205" t="str">
        <f t="shared" si="150"/>
        <v>2023-2024</v>
      </c>
      <c r="D3205" t="s">
        <v>148</v>
      </c>
      <c r="E3205" t="s">
        <v>106</v>
      </c>
      <c r="F3205" t="str">
        <f t="shared" si="151"/>
        <v>Victoria</v>
      </c>
      <c r="G3205" t="s">
        <v>45</v>
      </c>
      <c r="H3205">
        <v>3915</v>
      </c>
      <c r="I3205" t="s">
        <v>11</v>
      </c>
      <c r="J3205" t="s">
        <v>55</v>
      </c>
      <c r="K3205" t="s">
        <v>150</v>
      </c>
      <c r="L3205" t="s">
        <v>18</v>
      </c>
      <c r="M3205" s="5">
        <v>571</v>
      </c>
    </row>
    <row r="3206" spans="1:13" x14ac:dyDescent="0.2">
      <c r="A3206" s="2">
        <v>44980</v>
      </c>
      <c r="B3206" s="3">
        <f t="shared" si="152"/>
        <v>2023</v>
      </c>
      <c r="C3206" t="str">
        <f t="shared" si="150"/>
        <v>2022-2023</v>
      </c>
      <c r="D3206" t="s">
        <v>147</v>
      </c>
      <c r="E3206" t="s">
        <v>114</v>
      </c>
      <c r="F3206" t="str">
        <f t="shared" si="151"/>
        <v>Victoria</v>
      </c>
      <c r="G3206" t="s">
        <v>45</v>
      </c>
      <c r="H3206">
        <v>3551</v>
      </c>
      <c r="I3206" t="s">
        <v>11</v>
      </c>
      <c r="J3206" t="s">
        <v>60</v>
      </c>
      <c r="K3206" t="s">
        <v>156</v>
      </c>
      <c r="L3206" t="s">
        <v>17</v>
      </c>
      <c r="M3206" s="5">
        <v>571.45999999999992</v>
      </c>
    </row>
    <row r="3207" spans="1:13" x14ac:dyDescent="0.2">
      <c r="A3207" s="2">
        <v>45583</v>
      </c>
      <c r="B3207" s="3">
        <f t="shared" si="152"/>
        <v>2025</v>
      </c>
      <c r="C3207" t="str">
        <f t="shared" si="150"/>
        <v>2024-2025</v>
      </c>
      <c r="D3207" t="s">
        <v>147</v>
      </c>
      <c r="E3207" t="s">
        <v>26</v>
      </c>
      <c r="F3207" t="str">
        <f t="shared" si="151"/>
        <v>New South Wales</v>
      </c>
      <c r="G3207" t="s">
        <v>10</v>
      </c>
      <c r="H3207">
        <v>2141</v>
      </c>
      <c r="I3207" t="s">
        <v>11</v>
      </c>
      <c r="J3207" t="s">
        <v>27</v>
      </c>
      <c r="K3207" t="s">
        <v>151</v>
      </c>
      <c r="L3207" t="s">
        <v>21</v>
      </c>
      <c r="M3207" s="5">
        <v>571.76</v>
      </c>
    </row>
    <row r="3208" spans="1:13" x14ac:dyDescent="0.2">
      <c r="A3208" s="2">
        <v>45412</v>
      </c>
      <c r="B3208" s="3">
        <f t="shared" si="152"/>
        <v>2024</v>
      </c>
      <c r="C3208" t="str">
        <f t="shared" si="150"/>
        <v>2023-2024</v>
      </c>
      <c r="D3208" t="s">
        <v>148</v>
      </c>
      <c r="E3208" t="s">
        <v>28</v>
      </c>
      <c r="F3208" t="str">
        <f t="shared" si="151"/>
        <v>Northern Territory</v>
      </c>
      <c r="G3208" t="s">
        <v>29</v>
      </c>
      <c r="H3208">
        <v>800</v>
      </c>
      <c r="I3208" t="s">
        <v>11</v>
      </c>
      <c r="J3208" t="s">
        <v>30</v>
      </c>
      <c r="K3208" t="s">
        <v>151</v>
      </c>
      <c r="L3208" t="s">
        <v>21</v>
      </c>
      <c r="M3208" s="5">
        <v>571.99</v>
      </c>
    </row>
    <row r="3209" spans="1:13" x14ac:dyDescent="0.2">
      <c r="A3209" s="2">
        <v>44980</v>
      </c>
      <c r="B3209" s="3">
        <f t="shared" si="152"/>
        <v>2023</v>
      </c>
      <c r="C3209" t="str">
        <f t="shared" si="150"/>
        <v>2022-2023</v>
      </c>
      <c r="D3209" t="s">
        <v>147</v>
      </c>
      <c r="E3209" t="s">
        <v>65</v>
      </c>
      <c r="F3209" t="str">
        <f t="shared" si="151"/>
        <v>New South Wales</v>
      </c>
      <c r="G3209" t="s">
        <v>10</v>
      </c>
      <c r="H3209">
        <v>2541</v>
      </c>
      <c r="I3209" t="s">
        <v>11</v>
      </c>
      <c r="J3209" t="s">
        <v>58</v>
      </c>
      <c r="K3209" t="s">
        <v>153</v>
      </c>
      <c r="L3209" t="s">
        <v>16</v>
      </c>
      <c r="M3209" s="5">
        <v>573.83000000000004</v>
      </c>
    </row>
    <row r="3210" spans="1:13" x14ac:dyDescent="0.2">
      <c r="A3210" s="2">
        <v>45600</v>
      </c>
      <c r="B3210" s="3">
        <f t="shared" si="152"/>
        <v>2025</v>
      </c>
      <c r="C3210" t="str">
        <f t="shared" si="150"/>
        <v>2024-2025</v>
      </c>
      <c r="D3210" t="s">
        <v>148</v>
      </c>
      <c r="E3210" t="s">
        <v>146</v>
      </c>
      <c r="F3210" t="str">
        <f t="shared" si="151"/>
        <v>Victoria</v>
      </c>
      <c r="G3210" t="s">
        <v>45</v>
      </c>
      <c r="H3210">
        <v>3353</v>
      </c>
      <c r="I3210" t="s">
        <v>11</v>
      </c>
      <c r="J3210" t="s">
        <v>60</v>
      </c>
      <c r="K3210" t="s">
        <v>19</v>
      </c>
      <c r="L3210" t="s">
        <v>23</v>
      </c>
      <c r="M3210" s="5">
        <v>574.99</v>
      </c>
    </row>
    <row r="3211" spans="1:13" x14ac:dyDescent="0.2">
      <c r="A3211" s="2">
        <v>45616</v>
      </c>
      <c r="B3211" s="3">
        <f t="shared" si="152"/>
        <v>2025</v>
      </c>
      <c r="C3211" t="str">
        <f t="shared" si="150"/>
        <v>2024-2025</v>
      </c>
      <c r="D3211" t="s">
        <v>147</v>
      </c>
      <c r="E3211" t="s">
        <v>95</v>
      </c>
      <c r="F3211" t="str">
        <f t="shared" si="151"/>
        <v>Victoria</v>
      </c>
      <c r="G3211" t="s">
        <v>45</v>
      </c>
      <c r="H3211">
        <v>3931</v>
      </c>
      <c r="I3211" t="s">
        <v>11</v>
      </c>
      <c r="J3211" t="s">
        <v>55</v>
      </c>
      <c r="K3211" t="s">
        <v>151</v>
      </c>
      <c r="L3211" t="s">
        <v>21</v>
      </c>
      <c r="M3211" s="5">
        <v>574.99</v>
      </c>
    </row>
    <row r="3212" spans="1:13" x14ac:dyDescent="0.2">
      <c r="A3212" s="2">
        <v>45618</v>
      </c>
      <c r="B3212" s="3">
        <f t="shared" si="152"/>
        <v>2025</v>
      </c>
      <c r="C3212" t="str">
        <f t="shared" si="150"/>
        <v>2024-2025</v>
      </c>
      <c r="D3212" t="s">
        <v>147</v>
      </c>
      <c r="E3212" t="s">
        <v>44</v>
      </c>
      <c r="F3212" t="str">
        <f t="shared" si="151"/>
        <v>Victoria</v>
      </c>
      <c r="G3212" t="s">
        <v>45</v>
      </c>
      <c r="H3212">
        <v>3066</v>
      </c>
      <c r="I3212" t="s">
        <v>11</v>
      </c>
      <c r="J3212" t="s">
        <v>46</v>
      </c>
      <c r="K3212" t="s">
        <v>19</v>
      </c>
      <c r="L3212" t="s">
        <v>23</v>
      </c>
      <c r="M3212" s="5">
        <v>575.21</v>
      </c>
    </row>
    <row r="3213" spans="1:13" x14ac:dyDescent="0.2">
      <c r="A3213" s="2">
        <v>44961</v>
      </c>
      <c r="B3213" s="3">
        <f t="shared" si="152"/>
        <v>2023</v>
      </c>
      <c r="C3213" t="str">
        <f t="shared" si="150"/>
        <v>2022-2023</v>
      </c>
      <c r="D3213" t="s">
        <v>147</v>
      </c>
      <c r="E3213" t="s">
        <v>124</v>
      </c>
      <c r="F3213" t="str">
        <f t="shared" si="151"/>
        <v>New South Wales</v>
      </c>
      <c r="G3213" t="s">
        <v>10</v>
      </c>
      <c r="H3213">
        <v>2015</v>
      </c>
      <c r="I3213" t="s">
        <v>11</v>
      </c>
      <c r="J3213" t="s">
        <v>12</v>
      </c>
      <c r="K3213" t="s">
        <v>154</v>
      </c>
      <c r="L3213" t="s">
        <v>14</v>
      </c>
      <c r="M3213" s="5">
        <v>575.43000000000006</v>
      </c>
    </row>
    <row r="3214" spans="1:13" x14ac:dyDescent="0.2">
      <c r="A3214" s="2">
        <v>45253</v>
      </c>
      <c r="B3214" s="3">
        <f t="shared" si="152"/>
        <v>2024</v>
      </c>
      <c r="C3214" t="str">
        <f t="shared" si="150"/>
        <v>2023-2024</v>
      </c>
      <c r="D3214" t="s">
        <v>148</v>
      </c>
      <c r="E3214" t="s">
        <v>76</v>
      </c>
      <c r="F3214" t="str">
        <f t="shared" si="151"/>
        <v>Western Australia</v>
      </c>
      <c r="G3214" t="s">
        <v>48</v>
      </c>
      <c r="H3214">
        <v>6450</v>
      </c>
      <c r="I3214" t="s">
        <v>11</v>
      </c>
      <c r="J3214" t="s">
        <v>77</v>
      </c>
      <c r="K3214" t="s">
        <v>155</v>
      </c>
      <c r="L3214" t="s">
        <v>20</v>
      </c>
      <c r="M3214" s="5">
        <v>575.44000000000005</v>
      </c>
    </row>
    <row r="3215" spans="1:13" x14ac:dyDescent="0.2">
      <c r="A3215" s="2">
        <v>45115</v>
      </c>
      <c r="B3215" s="3">
        <f t="shared" si="152"/>
        <v>2024</v>
      </c>
      <c r="C3215" t="str">
        <f t="shared" si="150"/>
        <v>2023-2024</v>
      </c>
      <c r="D3215" t="s">
        <v>147</v>
      </c>
      <c r="E3215" t="s">
        <v>67</v>
      </c>
      <c r="F3215" t="str">
        <f t="shared" si="151"/>
        <v>New South Wales</v>
      </c>
      <c r="G3215" t="s">
        <v>10</v>
      </c>
      <c r="H3215">
        <v>2478</v>
      </c>
      <c r="I3215" t="s">
        <v>11</v>
      </c>
      <c r="J3215" t="s">
        <v>68</v>
      </c>
      <c r="K3215" t="s">
        <v>153</v>
      </c>
      <c r="L3215" t="s">
        <v>16</v>
      </c>
      <c r="M3215" s="5">
        <v>576.19000000000005</v>
      </c>
    </row>
    <row r="3216" spans="1:13" x14ac:dyDescent="0.2">
      <c r="A3216" s="2">
        <v>45047</v>
      </c>
      <c r="B3216" s="3">
        <f t="shared" si="152"/>
        <v>2023</v>
      </c>
      <c r="C3216" t="str">
        <f t="shared" si="150"/>
        <v>2022-2023</v>
      </c>
      <c r="D3216" t="s">
        <v>147</v>
      </c>
      <c r="E3216" t="s">
        <v>125</v>
      </c>
      <c r="F3216" t="str">
        <f t="shared" si="151"/>
        <v>Victoria</v>
      </c>
      <c r="G3216" t="s">
        <v>45</v>
      </c>
      <c r="H3216">
        <v>3400</v>
      </c>
      <c r="I3216" t="s">
        <v>11</v>
      </c>
      <c r="J3216" t="s">
        <v>60</v>
      </c>
      <c r="K3216" t="s">
        <v>149</v>
      </c>
      <c r="L3216" t="s">
        <v>15</v>
      </c>
      <c r="M3216" s="5">
        <v>576.84</v>
      </c>
    </row>
    <row r="3217" spans="1:13" x14ac:dyDescent="0.2">
      <c r="A3217" s="2">
        <v>44974</v>
      </c>
      <c r="B3217" s="3">
        <f t="shared" si="152"/>
        <v>2023</v>
      </c>
      <c r="C3217" t="str">
        <f t="shared" si="150"/>
        <v>2022-2023</v>
      </c>
      <c r="D3217" t="s">
        <v>147</v>
      </c>
      <c r="E3217" t="s">
        <v>135</v>
      </c>
      <c r="F3217" t="str">
        <f t="shared" si="151"/>
        <v>Victoria</v>
      </c>
      <c r="G3217" t="s">
        <v>45</v>
      </c>
      <c r="H3217">
        <v>3550</v>
      </c>
      <c r="I3217" t="s">
        <v>11</v>
      </c>
      <c r="J3217" t="s">
        <v>60</v>
      </c>
      <c r="K3217" t="s">
        <v>149</v>
      </c>
      <c r="L3217" t="s">
        <v>15</v>
      </c>
      <c r="M3217" s="5">
        <v>577.16999999999996</v>
      </c>
    </row>
    <row r="3218" spans="1:13" x14ac:dyDescent="0.2">
      <c r="A3218" s="2">
        <v>45655</v>
      </c>
      <c r="B3218" s="3">
        <f t="shared" si="152"/>
        <v>2025</v>
      </c>
      <c r="C3218" t="str">
        <f t="shared" si="150"/>
        <v>2024-2025</v>
      </c>
      <c r="D3218" t="s">
        <v>147</v>
      </c>
      <c r="E3218" t="s">
        <v>39</v>
      </c>
      <c r="F3218" t="str">
        <f t="shared" si="151"/>
        <v>South Australia</v>
      </c>
      <c r="G3218" t="s">
        <v>32</v>
      </c>
      <c r="H3218">
        <v>5343</v>
      </c>
      <c r="I3218" t="s">
        <v>11</v>
      </c>
      <c r="J3218" t="s">
        <v>38</v>
      </c>
      <c r="K3218" t="s">
        <v>150</v>
      </c>
      <c r="L3218" t="s">
        <v>18</v>
      </c>
      <c r="M3218" s="5">
        <v>577.27</v>
      </c>
    </row>
    <row r="3219" spans="1:13" x14ac:dyDescent="0.2">
      <c r="A3219" s="2">
        <v>45231</v>
      </c>
      <c r="B3219" s="3">
        <f t="shared" si="152"/>
        <v>2024</v>
      </c>
      <c r="C3219" t="str">
        <f t="shared" si="150"/>
        <v>2023-2024</v>
      </c>
      <c r="D3219" t="s">
        <v>147</v>
      </c>
      <c r="E3219" t="s">
        <v>121</v>
      </c>
      <c r="F3219" t="str">
        <f t="shared" si="151"/>
        <v>Queensland</v>
      </c>
      <c r="G3219" t="s">
        <v>35</v>
      </c>
      <c r="H3219">
        <v>4700</v>
      </c>
      <c r="I3219" t="s">
        <v>11</v>
      </c>
      <c r="J3219" t="s">
        <v>51</v>
      </c>
      <c r="K3219" t="s">
        <v>150</v>
      </c>
      <c r="L3219" t="s">
        <v>18</v>
      </c>
      <c r="M3219" s="5">
        <v>578.91000000000008</v>
      </c>
    </row>
    <row r="3220" spans="1:13" x14ac:dyDescent="0.2">
      <c r="A3220" s="2">
        <v>45322</v>
      </c>
      <c r="B3220" s="3">
        <f t="shared" si="152"/>
        <v>2024</v>
      </c>
      <c r="C3220" t="str">
        <f t="shared" si="150"/>
        <v>2023-2024</v>
      </c>
      <c r="D3220" t="s">
        <v>147</v>
      </c>
      <c r="E3220" t="s">
        <v>98</v>
      </c>
      <c r="F3220" t="str">
        <f t="shared" si="151"/>
        <v>Victoria</v>
      </c>
      <c r="G3220" t="s">
        <v>45</v>
      </c>
      <c r="H3220">
        <v>3429</v>
      </c>
      <c r="I3220" t="s">
        <v>11</v>
      </c>
      <c r="J3220" t="s">
        <v>60</v>
      </c>
      <c r="K3220" t="s">
        <v>151</v>
      </c>
      <c r="L3220" t="s">
        <v>21</v>
      </c>
      <c r="M3220" s="5">
        <v>579.8900000000001</v>
      </c>
    </row>
    <row r="3221" spans="1:13" x14ac:dyDescent="0.2">
      <c r="A3221" s="2">
        <v>45034</v>
      </c>
      <c r="B3221" s="3">
        <f t="shared" si="152"/>
        <v>2023</v>
      </c>
      <c r="C3221" t="str">
        <f t="shared" si="150"/>
        <v>2022-2023</v>
      </c>
      <c r="D3221" t="s">
        <v>148</v>
      </c>
      <c r="E3221" t="s">
        <v>129</v>
      </c>
      <c r="F3221" t="str">
        <f t="shared" si="151"/>
        <v>Tasmania</v>
      </c>
      <c r="G3221" t="s">
        <v>70</v>
      </c>
      <c r="H3221">
        <v>7010</v>
      </c>
      <c r="I3221" t="s">
        <v>11</v>
      </c>
      <c r="J3221" t="s">
        <v>71</v>
      </c>
      <c r="K3221" t="s">
        <v>155</v>
      </c>
      <c r="L3221" t="s">
        <v>20</v>
      </c>
      <c r="M3221" s="5">
        <v>580.65</v>
      </c>
    </row>
    <row r="3222" spans="1:13" x14ac:dyDescent="0.2">
      <c r="A3222" s="2">
        <v>45587</v>
      </c>
      <c r="B3222" s="3">
        <f t="shared" si="152"/>
        <v>2025</v>
      </c>
      <c r="C3222" t="str">
        <f t="shared" si="150"/>
        <v>2024-2025</v>
      </c>
      <c r="D3222" t="s">
        <v>147</v>
      </c>
      <c r="E3222" t="s">
        <v>141</v>
      </c>
      <c r="F3222" t="str">
        <f t="shared" si="151"/>
        <v>Western Australia</v>
      </c>
      <c r="G3222" t="s">
        <v>48</v>
      </c>
      <c r="H3222">
        <v>6052</v>
      </c>
      <c r="I3222" t="s">
        <v>11</v>
      </c>
      <c r="J3222" t="s">
        <v>49</v>
      </c>
      <c r="K3222" t="s">
        <v>149</v>
      </c>
      <c r="L3222" t="s">
        <v>15</v>
      </c>
      <c r="M3222" s="5">
        <v>580.80000000000007</v>
      </c>
    </row>
    <row r="3223" spans="1:13" x14ac:dyDescent="0.2">
      <c r="A3223" s="2">
        <v>45103</v>
      </c>
      <c r="B3223" s="3">
        <f t="shared" si="152"/>
        <v>2023</v>
      </c>
      <c r="C3223" t="str">
        <f t="shared" si="150"/>
        <v>2022-2023</v>
      </c>
      <c r="D3223" t="s">
        <v>148</v>
      </c>
      <c r="E3223" t="s">
        <v>73</v>
      </c>
      <c r="F3223" t="str">
        <f t="shared" si="151"/>
        <v>Victoria</v>
      </c>
      <c r="G3223" t="s">
        <v>45</v>
      </c>
      <c r="H3223">
        <v>3136</v>
      </c>
      <c r="I3223" t="s">
        <v>11</v>
      </c>
      <c r="J3223" t="s">
        <v>63</v>
      </c>
      <c r="K3223" t="s">
        <v>153</v>
      </c>
      <c r="L3223" t="s">
        <v>16</v>
      </c>
      <c r="M3223" s="5">
        <v>581.9</v>
      </c>
    </row>
    <row r="3224" spans="1:13" x14ac:dyDescent="0.2">
      <c r="A3224" s="2">
        <v>45458</v>
      </c>
      <c r="B3224" s="3">
        <f t="shared" si="152"/>
        <v>2024</v>
      </c>
      <c r="C3224" t="str">
        <f t="shared" si="150"/>
        <v>2023-2024</v>
      </c>
      <c r="D3224" t="s">
        <v>148</v>
      </c>
      <c r="E3224" t="s">
        <v>135</v>
      </c>
      <c r="F3224" t="str">
        <f t="shared" si="151"/>
        <v>Victoria</v>
      </c>
      <c r="G3224" t="s">
        <v>45</v>
      </c>
      <c r="H3224">
        <v>3550</v>
      </c>
      <c r="I3224" t="s">
        <v>11</v>
      </c>
      <c r="J3224" t="s">
        <v>60</v>
      </c>
      <c r="K3224" t="s">
        <v>152</v>
      </c>
      <c r="L3224" t="s">
        <v>13</v>
      </c>
      <c r="M3224" s="5">
        <v>583.53</v>
      </c>
    </row>
    <row r="3225" spans="1:13" x14ac:dyDescent="0.2">
      <c r="A3225" s="2">
        <v>44966</v>
      </c>
      <c r="B3225" s="3">
        <f t="shared" si="152"/>
        <v>2023</v>
      </c>
      <c r="C3225" t="str">
        <f t="shared" si="150"/>
        <v>2022-2023</v>
      </c>
      <c r="D3225" t="s">
        <v>147</v>
      </c>
      <c r="E3225" t="s">
        <v>139</v>
      </c>
      <c r="F3225" t="str">
        <f t="shared" si="151"/>
        <v>New South Wales</v>
      </c>
      <c r="G3225" t="s">
        <v>10</v>
      </c>
      <c r="H3225">
        <v>2020</v>
      </c>
      <c r="I3225" t="s">
        <v>11</v>
      </c>
      <c r="J3225" t="s">
        <v>12</v>
      </c>
      <c r="K3225" t="s">
        <v>152</v>
      </c>
      <c r="L3225" t="s">
        <v>13</v>
      </c>
      <c r="M3225" s="5">
        <v>584.04</v>
      </c>
    </row>
    <row r="3226" spans="1:13" x14ac:dyDescent="0.2">
      <c r="A3226" s="2">
        <v>45204</v>
      </c>
      <c r="B3226" s="3">
        <f t="shared" si="152"/>
        <v>2024</v>
      </c>
      <c r="C3226" t="str">
        <f t="shared" si="150"/>
        <v>2023-2024</v>
      </c>
      <c r="D3226" t="s">
        <v>147</v>
      </c>
      <c r="E3226" t="s">
        <v>125</v>
      </c>
      <c r="F3226" t="str">
        <f t="shared" si="151"/>
        <v>Victoria</v>
      </c>
      <c r="G3226" t="s">
        <v>45</v>
      </c>
      <c r="H3226">
        <v>3400</v>
      </c>
      <c r="I3226" t="s">
        <v>11</v>
      </c>
      <c r="J3226" t="s">
        <v>60</v>
      </c>
      <c r="K3226" t="s">
        <v>153</v>
      </c>
      <c r="L3226" t="s">
        <v>16</v>
      </c>
      <c r="M3226" s="5">
        <v>584.13</v>
      </c>
    </row>
    <row r="3227" spans="1:13" x14ac:dyDescent="0.2">
      <c r="A3227" s="2">
        <v>45412</v>
      </c>
      <c r="B3227" s="3">
        <f t="shared" si="152"/>
        <v>2024</v>
      </c>
      <c r="C3227" t="str">
        <f t="shared" si="150"/>
        <v>2023-2024</v>
      </c>
      <c r="D3227" t="s">
        <v>148</v>
      </c>
      <c r="E3227" t="s">
        <v>108</v>
      </c>
      <c r="F3227" t="str">
        <f t="shared" si="151"/>
        <v>Victoria</v>
      </c>
      <c r="G3227" t="s">
        <v>45</v>
      </c>
      <c r="H3227">
        <v>3018</v>
      </c>
      <c r="I3227" t="s">
        <v>11</v>
      </c>
      <c r="J3227" t="s">
        <v>46</v>
      </c>
      <c r="K3227" t="s">
        <v>149</v>
      </c>
      <c r="L3227" t="s">
        <v>15</v>
      </c>
      <c r="M3227" s="5">
        <v>584.95999999999992</v>
      </c>
    </row>
    <row r="3228" spans="1:13" x14ac:dyDescent="0.2">
      <c r="A3228" s="2">
        <v>45110</v>
      </c>
      <c r="B3228" s="3">
        <f t="shared" si="152"/>
        <v>2024</v>
      </c>
      <c r="C3228" t="str">
        <f t="shared" si="150"/>
        <v>2023-2024</v>
      </c>
      <c r="D3228" t="s">
        <v>147</v>
      </c>
      <c r="E3228" t="s">
        <v>116</v>
      </c>
      <c r="F3228" t="str">
        <f t="shared" si="151"/>
        <v>Western Australia</v>
      </c>
      <c r="G3228" t="s">
        <v>48</v>
      </c>
      <c r="H3228">
        <v>6725</v>
      </c>
      <c r="I3228" t="s">
        <v>11</v>
      </c>
      <c r="J3228" t="s">
        <v>77</v>
      </c>
      <c r="K3228" t="s">
        <v>150</v>
      </c>
      <c r="L3228" t="s">
        <v>18</v>
      </c>
      <c r="M3228" s="5">
        <v>588</v>
      </c>
    </row>
    <row r="3229" spans="1:13" x14ac:dyDescent="0.2">
      <c r="A3229" s="2">
        <v>45401</v>
      </c>
      <c r="B3229" s="3">
        <f t="shared" si="152"/>
        <v>2024</v>
      </c>
      <c r="C3229" t="str">
        <f t="shared" si="150"/>
        <v>2023-2024</v>
      </c>
      <c r="D3229" t="s">
        <v>148</v>
      </c>
      <c r="E3229" t="s">
        <v>73</v>
      </c>
      <c r="F3229" t="str">
        <f t="shared" si="151"/>
        <v>Victoria</v>
      </c>
      <c r="G3229" t="s">
        <v>45</v>
      </c>
      <c r="H3229">
        <v>3136</v>
      </c>
      <c r="I3229" t="s">
        <v>11</v>
      </c>
      <c r="J3229" t="s">
        <v>63</v>
      </c>
      <c r="K3229" t="s">
        <v>151</v>
      </c>
      <c r="L3229" t="s">
        <v>21</v>
      </c>
      <c r="M3229" s="5">
        <v>589.81999999999994</v>
      </c>
    </row>
    <row r="3230" spans="1:13" x14ac:dyDescent="0.2">
      <c r="A3230" s="2">
        <v>45344</v>
      </c>
      <c r="B3230" s="3">
        <f t="shared" si="152"/>
        <v>2024</v>
      </c>
      <c r="C3230" t="str">
        <f t="shared" si="150"/>
        <v>2023-2024</v>
      </c>
      <c r="D3230" t="s">
        <v>147</v>
      </c>
      <c r="E3230" t="s">
        <v>96</v>
      </c>
      <c r="F3230" t="str">
        <f t="shared" si="151"/>
        <v>Western Australia</v>
      </c>
      <c r="G3230" t="s">
        <v>48</v>
      </c>
      <c r="H3230">
        <v>6330</v>
      </c>
      <c r="I3230" t="s">
        <v>11</v>
      </c>
      <c r="J3230" t="s">
        <v>94</v>
      </c>
      <c r="K3230" t="s">
        <v>157</v>
      </c>
      <c r="L3230" t="s">
        <v>22</v>
      </c>
      <c r="M3230" s="5">
        <v>591.76</v>
      </c>
    </row>
    <row r="3231" spans="1:13" x14ac:dyDescent="0.2">
      <c r="A3231" s="2">
        <v>45500</v>
      </c>
      <c r="B3231" s="3">
        <f t="shared" si="152"/>
        <v>2025</v>
      </c>
      <c r="C3231" t="str">
        <f t="shared" si="150"/>
        <v>2024-2025</v>
      </c>
      <c r="D3231" t="s">
        <v>147</v>
      </c>
      <c r="E3231" t="s">
        <v>40</v>
      </c>
      <c r="F3231" t="str">
        <f t="shared" si="151"/>
        <v>New South Wales</v>
      </c>
      <c r="G3231" t="s">
        <v>10</v>
      </c>
      <c r="H3231">
        <v>2116</v>
      </c>
      <c r="I3231" t="s">
        <v>11</v>
      </c>
      <c r="J3231" t="s">
        <v>27</v>
      </c>
      <c r="K3231" t="s">
        <v>152</v>
      </c>
      <c r="L3231" t="s">
        <v>13</v>
      </c>
      <c r="M3231" s="5">
        <v>592.05999999999995</v>
      </c>
    </row>
    <row r="3232" spans="1:13" x14ac:dyDescent="0.2">
      <c r="A3232" s="2">
        <v>45315</v>
      </c>
      <c r="B3232" s="3">
        <f t="shared" si="152"/>
        <v>2024</v>
      </c>
      <c r="C3232" t="str">
        <f t="shared" si="150"/>
        <v>2023-2024</v>
      </c>
      <c r="D3232" t="s">
        <v>147</v>
      </c>
      <c r="E3232" t="s">
        <v>140</v>
      </c>
      <c r="F3232" t="str">
        <f t="shared" si="151"/>
        <v>Tasmania</v>
      </c>
      <c r="G3232" t="s">
        <v>70</v>
      </c>
      <c r="H3232">
        <v>7320</v>
      </c>
      <c r="I3232" t="s">
        <v>11</v>
      </c>
      <c r="J3232" t="s">
        <v>71</v>
      </c>
      <c r="K3232" t="s">
        <v>155</v>
      </c>
      <c r="L3232" t="s">
        <v>20</v>
      </c>
      <c r="M3232" s="5">
        <v>592.30999999999995</v>
      </c>
    </row>
    <row r="3233" spans="1:13" x14ac:dyDescent="0.2">
      <c r="A3233" s="2">
        <v>45064</v>
      </c>
      <c r="B3233" s="3">
        <f t="shared" si="152"/>
        <v>2023</v>
      </c>
      <c r="C3233" t="str">
        <f t="shared" si="150"/>
        <v>2022-2023</v>
      </c>
      <c r="D3233" t="s">
        <v>147</v>
      </c>
      <c r="E3233" t="s">
        <v>117</v>
      </c>
      <c r="F3233" t="str">
        <f t="shared" si="151"/>
        <v>Queensland</v>
      </c>
      <c r="G3233" t="s">
        <v>35</v>
      </c>
      <c r="H3233">
        <v>4119</v>
      </c>
      <c r="I3233" t="s">
        <v>11</v>
      </c>
      <c r="J3233" t="s">
        <v>43</v>
      </c>
      <c r="K3233" t="s">
        <v>154</v>
      </c>
      <c r="L3233" t="s">
        <v>14</v>
      </c>
      <c r="M3233" s="5">
        <v>592.80999999999995</v>
      </c>
    </row>
    <row r="3234" spans="1:13" x14ac:dyDescent="0.2">
      <c r="A3234" s="2">
        <v>45018</v>
      </c>
      <c r="B3234" s="3">
        <f t="shared" si="152"/>
        <v>2023</v>
      </c>
      <c r="C3234" t="str">
        <f t="shared" si="150"/>
        <v>2022-2023</v>
      </c>
      <c r="D3234" t="s">
        <v>148</v>
      </c>
      <c r="E3234" t="s">
        <v>73</v>
      </c>
      <c r="F3234" t="str">
        <f t="shared" si="151"/>
        <v>Victoria</v>
      </c>
      <c r="G3234" t="s">
        <v>45</v>
      </c>
      <c r="H3234">
        <v>3136</v>
      </c>
      <c r="I3234" t="s">
        <v>11</v>
      </c>
      <c r="J3234" t="s">
        <v>63</v>
      </c>
      <c r="K3234" t="s">
        <v>154</v>
      </c>
      <c r="L3234" t="s">
        <v>14</v>
      </c>
      <c r="M3234" s="5">
        <v>593.6</v>
      </c>
    </row>
    <row r="3235" spans="1:13" x14ac:dyDescent="0.2">
      <c r="A3235" s="2">
        <v>45406</v>
      </c>
      <c r="B3235" s="3">
        <f t="shared" si="152"/>
        <v>2024</v>
      </c>
      <c r="C3235" t="str">
        <f t="shared" si="150"/>
        <v>2023-2024</v>
      </c>
      <c r="D3235" t="s">
        <v>147</v>
      </c>
      <c r="E3235" t="s">
        <v>136</v>
      </c>
      <c r="F3235" t="str">
        <f t="shared" si="151"/>
        <v>Victoria</v>
      </c>
      <c r="G3235" t="s">
        <v>45</v>
      </c>
      <c r="H3235">
        <v>3175</v>
      </c>
      <c r="I3235" t="s">
        <v>11</v>
      </c>
      <c r="J3235" t="s">
        <v>63</v>
      </c>
      <c r="K3235" t="s">
        <v>151</v>
      </c>
      <c r="L3235" t="s">
        <v>21</v>
      </c>
      <c r="M3235" s="5">
        <v>594.3900000000001</v>
      </c>
    </row>
    <row r="3236" spans="1:13" x14ac:dyDescent="0.2">
      <c r="A3236" s="2">
        <v>45570</v>
      </c>
      <c r="B3236" s="3">
        <f t="shared" si="152"/>
        <v>2025</v>
      </c>
      <c r="C3236" t="str">
        <f t="shared" si="150"/>
        <v>2024-2025</v>
      </c>
      <c r="D3236" t="s">
        <v>148</v>
      </c>
      <c r="E3236" t="s">
        <v>105</v>
      </c>
      <c r="F3236" t="str">
        <f t="shared" si="151"/>
        <v>Victoria</v>
      </c>
      <c r="G3236" t="s">
        <v>45</v>
      </c>
      <c r="H3236">
        <v>3500</v>
      </c>
      <c r="I3236" t="s">
        <v>11</v>
      </c>
      <c r="J3236" t="s">
        <v>60</v>
      </c>
      <c r="K3236" t="s">
        <v>153</v>
      </c>
      <c r="L3236" t="s">
        <v>16</v>
      </c>
      <c r="M3236" s="5">
        <v>594.49</v>
      </c>
    </row>
    <row r="3237" spans="1:13" x14ac:dyDescent="0.2">
      <c r="A3237" s="2">
        <v>45080</v>
      </c>
      <c r="B3237" s="3">
        <f t="shared" si="152"/>
        <v>2023</v>
      </c>
      <c r="C3237" t="str">
        <f t="shared" si="150"/>
        <v>2022-2023</v>
      </c>
      <c r="D3237" t="s">
        <v>147</v>
      </c>
      <c r="E3237" t="s">
        <v>112</v>
      </c>
      <c r="F3237" t="str">
        <f t="shared" si="151"/>
        <v>Victoria</v>
      </c>
      <c r="G3237" t="s">
        <v>45</v>
      </c>
      <c r="H3237">
        <v>3076</v>
      </c>
      <c r="I3237" t="s">
        <v>11</v>
      </c>
      <c r="J3237" t="s">
        <v>46</v>
      </c>
      <c r="K3237" t="s">
        <v>154</v>
      </c>
      <c r="L3237" t="s">
        <v>14</v>
      </c>
      <c r="M3237" s="5">
        <v>595.03</v>
      </c>
    </row>
    <row r="3238" spans="1:13" x14ac:dyDescent="0.2">
      <c r="A3238" s="2">
        <v>44952</v>
      </c>
      <c r="B3238" s="3">
        <f t="shared" si="152"/>
        <v>2023</v>
      </c>
      <c r="C3238" t="str">
        <f t="shared" si="150"/>
        <v>2022-2023</v>
      </c>
      <c r="D3238" t="s">
        <v>147</v>
      </c>
      <c r="E3238" t="s">
        <v>9</v>
      </c>
      <c r="F3238" t="str">
        <f t="shared" si="151"/>
        <v>New South Wales</v>
      </c>
      <c r="G3238" t="s">
        <v>10</v>
      </c>
      <c r="H3238">
        <v>2067</v>
      </c>
      <c r="I3238" t="s">
        <v>11</v>
      </c>
      <c r="J3238" t="s">
        <v>12</v>
      </c>
      <c r="K3238" t="s">
        <v>157</v>
      </c>
      <c r="L3238" t="s">
        <v>22</v>
      </c>
      <c r="M3238" s="5">
        <v>595.94000000000005</v>
      </c>
    </row>
    <row r="3239" spans="1:13" x14ac:dyDescent="0.2">
      <c r="A3239" s="2">
        <v>45193</v>
      </c>
      <c r="B3239" s="3">
        <f t="shared" si="152"/>
        <v>2024</v>
      </c>
      <c r="C3239" t="str">
        <f t="shared" si="150"/>
        <v>2023-2024</v>
      </c>
      <c r="D3239" t="s">
        <v>147</v>
      </c>
      <c r="E3239" t="s">
        <v>37</v>
      </c>
      <c r="F3239" t="str">
        <f t="shared" si="151"/>
        <v>South Australia</v>
      </c>
      <c r="G3239" t="s">
        <v>32</v>
      </c>
      <c r="H3239">
        <v>5607</v>
      </c>
      <c r="I3239" t="s">
        <v>11</v>
      </c>
      <c r="J3239" t="s">
        <v>38</v>
      </c>
      <c r="K3239" t="s">
        <v>150</v>
      </c>
      <c r="L3239" t="s">
        <v>18</v>
      </c>
      <c r="M3239" s="5">
        <v>596.99</v>
      </c>
    </row>
    <row r="3240" spans="1:13" x14ac:dyDescent="0.2">
      <c r="A3240" s="2">
        <v>44928</v>
      </c>
      <c r="B3240" s="3">
        <f t="shared" si="152"/>
        <v>2023</v>
      </c>
      <c r="C3240" t="str">
        <f t="shared" si="150"/>
        <v>2022-2023</v>
      </c>
      <c r="D3240" t="s">
        <v>147</v>
      </c>
      <c r="E3240" t="s">
        <v>85</v>
      </c>
      <c r="F3240" t="str">
        <f t="shared" si="151"/>
        <v>Queensland</v>
      </c>
      <c r="G3240" t="s">
        <v>35</v>
      </c>
      <c r="H3240">
        <v>4883</v>
      </c>
      <c r="I3240" t="s">
        <v>11</v>
      </c>
      <c r="J3240" t="s">
        <v>36</v>
      </c>
      <c r="K3240" t="s">
        <v>155</v>
      </c>
      <c r="L3240" t="s">
        <v>20</v>
      </c>
      <c r="M3240" s="5">
        <v>597.02</v>
      </c>
    </row>
    <row r="3241" spans="1:13" x14ac:dyDescent="0.2">
      <c r="A3241" s="2">
        <v>45486</v>
      </c>
      <c r="B3241" s="3">
        <f t="shared" si="152"/>
        <v>2025</v>
      </c>
      <c r="C3241" t="str">
        <f t="shared" si="150"/>
        <v>2024-2025</v>
      </c>
      <c r="D3241" t="s">
        <v>148</v>
      </c>
      <c r="E3241" t="s">
        <v>24</v>
      </c>
      <c r="F3241" t="str">
        <f t="shared" si="151"/>
        <v>New South Wales</v>
      </c>
      <c r="G3241" t="s">
        <v>10</v>
      </c>
      <c r="H3241">
        <v>2795</v>
      </c>
      <c r="I3241" t="s">
        <v>11</v>
      </c>
      <c r="J3241" t="s">
        <v>25</v>
      </c>
      <c r="K3241" t="s">
        <v>152</v>
      </c>
      <c r="L3241" t="s">
        <v>13</v>
      </c>
      <c r="M3241" s="5">
        <v>597.21</v>
      </c>
    </row>
    <row r="3242" spans="1:13" x14ac:dyDescent="0.2">
      <c r="A3242" s="2">
        <v>45062</v>
      </c>
      <c r="B3242" s="3">
        <f t="shared" si="152"/>
        <v>2023</v>
      </c>
      <c r="C3242" t="str">
        <f t="shared" si="150"/>
        <v>2022-2023</v>
      </c>
      <c r="D3242" t="s">
        <v>147</v>
      </c>
      <c r="E3242" t="s">
        <v>85</v>
      </c>
      <c r="F3242" t="str">
        <f t="shared" si="151"/>
        <v>Queensland</v>
      </c>
      <c r="G3242" t="s">
        <v>35</v>
      </c>
      <c r="H3242">
        <v>4883</v>
      </c>
      <c r="I3242" t="s">
        <v>11</v>
      </c>
      <c r="J3242" t="s">
        <v>36</v>
      </c>
      <c r="K3242" t="s">
        <v>150</v>
      </c>
      <c r="L3242" t="s">
        <v>18</v>
      </c>
      <c r="M3242" s="5">
        <v>597.24</v>
      </c>
    </row>
    <row r="3243" spans="1:13" x14ac:dyDescent="0.2">
      <c r="A3243" s="2">
        <v>45645</v>
      </c>
      <c r="B3243" s="3">
        <f t="shared" si="152"/>
        <v>2025</v>
      </c>
      <c r="C3243" t="str">
        <f t="shared" si="150"/>
        <v>2024-2025</v>
      </c>
      <c r="D3243" t="s">
        <v>147</v>
      </c>
      <c r="E3243" t="s">
        <v>72</v>
      </c>
      <c r="F3243" t="str">
        <f t="shared" si="151"/>
        <v>Western Australia</v>
      </c>
      <c r="G3243" t="s">
        <v>48</v>
      </c>
      <c r="H3243">
        <v>6010</v>
      </c>
      <c r="I3243" t="s">
        <v>11</v>
      </c>
      <c r="J3243" t="s">
        <v>49</v>
      </c>
      <c r="K3243" t="s">
        <v>151</v>
      </c>
      <c r="L3243" t="s">
        <v>21</v>
      </c>
      <c r="M3243" s="5">
        <v>598.03</v>
      </c>
    </row>
    <row r="3244" spans="1:13" x14ac:dyDescent="0.2">
      <c r="A3244" s="2">
        <v>44962</v>
      </c>
      <c r="B3244" s="3">
        <f t="shared" si="152"/>
        <v>2023</v>
      </c>
      <c r="C3244" t="str">
        <f t="shared" si="150"/>
        <v>2022-2023</v>
      </c>
      <c r="D3244" t="s">
        <v>147</v>
      </c>
      <c r="E3244" t="s">
        <v>57</v>
      </c>
      <c r="F3244" t="str">
        <f t="shared" si="151"/>
        <v>New South Wales</v>
      </c>
      <c r="G3244" t="s">
        <v>10</v>
      </c>
      <c r="H3244">
        <v>2560</v>
      </c>
      <c r="I3244" t="s">
        <v>11</v>
      </c>
      <c r="J3244" t="s">
        <v>58</v>
      </c>
      <c r="K3244" t="s">
        <v>152</v>
      </c>
      <c r="L3244" t="s">
        <v>13</v>
      </c>
      <c r="M3244" s="5">
        <v>598.1</v>
      </c>
    </row>
    <row r="3245" spans="1:13" x14ac:dyDescent="0.2">
      <c r="A3245" s="2">
        <v>45063</v>
      </c>
      <c r="B3245" s="3">
        <f t="shared" si="152"/>
        <v>2023</v>
      </c>
      <c r="C3245" t="str">
        <f t="shared" si="150"/>
        <v>2022-2023</v>
      </c>
      <c r="D3245" t="s">
        <v>147</v>
      </c>
      <c r="E3245" t="s">
        <v>132</v>
      </c>
      <c r="F3245" t="str">
        <f t="shared" si="151"/>
        <v>New South Wales</v>
      </c>
      <c r="G3245" t="s">
        <v>10</v>
      </c>
      <c r="H3245">
        <v>2800</v>
      </c>
      <c r="I3245" t="s">
        <v>11</v>
      </c>
      <c r="J3245" t="s">
        <v>25</v>
      </c>
      <c r="K3245" t="s">
        <v>152</v>
      </c>
      <c r="L3245" t="s">
        <v>13</v>
      </c>
      <c r="M3245" s="5">
        <v>598.52</v>
      </c>
    </row>
    <row r="3246" spans="1:13" x14ac:dyDescent="0.2">
      <c r="A3246" s="2">
        <v>44965</v>
      </c>
      <c r="B3246" s="3">
        <f t="shared" si="152"/>
        <v>2023</v>
      </c>
      <c r="C3246" t="str">
        <f t="shared" si="150"/>
        <v>2022-2023</v>
      </c>
      <c r="D3246" t="s">
        <v>147</v>
      </c>
      <c r="E3246" t="s">
        <v>83</v>
      </c>
      <c r="F3246" t="str">
        <f t="shared" si="151"/>
        <v>New South Wales</v>
      </c>
      <c r="G3246" t="s">
        <v>10</v>
      </c>
      <c r="H3246">
        <v>2750</v>
      </c>
      <c r="I3246" t="s">
        <v>11</v>
      </c>
      <c r="J3246" t="s">
        <v>25</v>
      </c>
      <c r="K3246" t="s">
        <v>151</v>
      </c>
      <c r="L3246" t="s">
        <v>21</v>
      </c>
      <c r="M3246" s="5">
        <v>598.92999999999995</v>
      </c>
    </row>
    <row r="3247" spans="1:13" x14ac:dyDescent="0.2">
      <c r="A3247" s="2">
        <v>45453</v>
      </c>
      <c r="B3247" s="3">
        <f t="shared" si="152"/>
        <v>2024</v>
      </c>
      <c r="C3247" t="str">
        <f t="shared" si="150"/>
        <v>2023-2024</v>
      </c>
      <c r="D3247" t="s">
        <v>147</v>
      </c>
      <c r="E3247" t="s">
        <v>96</v>
      </c>
      <c r="F3247" t="str">
        <f t="shared" si="151"/>
        <v>Western Australia</v>
      </c>
      <c r="G3247" t="s">
        <v>48</v>
      </c>
      <c r="H3247">
        <v>6330</v>
      </c>
      <c r="I3247" t="s">
        <v>11</v>
      </c>
      <c r="J3247" t="s">
        <v>94</v>
      </c>
      <c r="K3247" t="s">
        <v>154</v>
      </c>
      <c r="L3247" t="s">
        <v>14</v>
      </c>
      <c r="M3247" s="5">
        <v>599.03</v>
      </c>
    </row>
    <row r="3248" spans="1:13" x14ac:dyDescent="0.2">
      <c r="A3248" s="2">
        <v>44992</v>
      </c>
      <c r="B3248" s="3">
        <f t="shared" si="152"/>
        <v>2023</v>
      </c>
      <c r="C3248" t="str">
        <f t="shared" si="150"/>
        <v>2022-2023</v>
      </c>
      <c r="D3248" t="s">
        <v>147</v>
      </c>
      <c r="E3248" t="s">
        <v>24</v>
      </c>
      <c r="F3248" t="str">
        <f t="shared" si="151"/>
        <v>New South Wales</v>
      </c>
      <c r="G3248" t="s">
        <v>10</v>
      </c>
      <c r="H3248">
        <v>2795</v>
      </c>
      <c r="I3248" t="s">
        <v>11</v>
      </c>
      <c r="J3248" t="s">
        <v>25</v>
      </c>
      <c r="K3248" t="s">
        <v>150</v>
      </c>
      <c r="L3248" t="s">
        <v>18</v>
      </c>
      <c r="M3248" s="5">
        <v>600.72</v>
      </c>
    </row>
    <row r="3249" spans="1:13" x14ac:dyDescent="0.2">
      <c r="A3249" s="2">
        <v>45654</v>
      </c>
      <c r="B3249" s="3">
        <f t="shared" si="152"/>
        <v>2025</v>
      </c>
      <c r="C3249" t="str">
        <f t="shared" si="150"/>
        <v>2024-2025</v>
      </c>
      <c r="D3249" t="s">
        <v>147</v>
      </c>
      <c r="E3249" t="s">
        <v>136</v>
      </c>
      <c r="F3249" t="str">
        <f t="shared" si="151"/>
        <v>Victoria</v>
      </c>
      <c r="G3249" t="s">
        <v>45</v>
      </c>
      <c r="H3249">
        <v>3175</v>
      </c>
      <c r="I3249" t="s">
        <v>11</v>
      </c>
      <c r="J3249" t="s">
        <v>63</v>
      </c>
      <c r="K3249" t="s">
        <v>19</v>
      </c>
      <c r="L3249" t="s">
        <v>23</v>
      </c>
      <c r="M3249" s="5">
        <v>600.96</v>
      </c>
    </row>
    <row r="3250" spans="1:13" x14ac:dyDescent="0.2">
      <c r="A3250" s="2">
        <v>45589</v>
      </c>
      <c r="B3250" s="3">
        <f t="shared" si="152"/>
        <v>2025</v>
      </c>
      <c r="C3250" t="str">
        <f t="shared" si="150"/>
        <v>2024-2025</v>
      </c>
      <c r="D3250" t="s">
        <v>147</v>
      </c>
      <c r="E3250" t="s">
        <v>79</v>
      </c>
      <c r="F3250" t="str">
        <f t="shared" si="151"/>
        <v>Australian Capital Territory</v>
      </c>
      <c r="G3250" t="s">
        <v>80</v>
      </c>
      <c r="H3250">
        <v>2617</v>
      </c>
      <c r="I3250" t="s">
        <v>11</v>
      </c>
      <c r="J3250" t="s">
        <v>58</v>
      </c>
      <c r="K3250" t="s">
        <v>155</v>
      </c>
      <c r="L3250" t="s">
        <v>20</v>
      </c>
      <c r="M3250" s="5">
        <v>601.51</v>
      </c>
    </row>
    <row r="3251" spans="1:13" x14ac:dyDescent="0.2">
      <c r="A3251" s="2">
        <v>45078</v>
      </c>
      <c r="B3251" s="3">
        <f t="shared" si="152"/>
        <v>2023</v>
      </c>
      <c r="C3251" t="str">
        <f t="shared" si="150"/>
        <v>2022-2023</v>
      </c>
      <c r="D3251" t="s">
        <v>147</v>
      </c>
      <c r="E3251" t="s">
        <v>106</v>
      </c>
      <c r="F3251" t="str">
        <f t="shared" si="151"/>
        <v>Victoria</v>
      </c>
      <c r="G3251" t="s">
        <v>45</v>
      </c>
      <c r="H3251">
        <v>3915</v>
      </c>
      <c r="I3251" t="s">
        <v>11</v>
      </c>
      <c r="J3251" t="s">
        <v>55</v>
      </c>
      <c r="K3251" t="s">
        <v>152</v>
      </c>
      <c r="L3251" t="s">
        <v>13</v>
      </c>
      <c r="M3251" s="5">
        <v>602.69999999999993</v>
      </c>
    </row>
    <row r="3252" spans="1:13" x14ac:dyDescent="0.2">
      <c r="A3252" s="2">
        <v>45296</v>
      </c>
      <c r="B3252" s="3">
        <f t="shared" si="152"/>
        <v>2024</v>
      </c>
      <c r="C3252" t="str">
        <f t="shared" si="150"/>
        <v>2023-2024</v>
      </c>
      <c r="D3252" t="s">
        <v>147</v>
      </c>
      <c r="E3252" t="s">
        <v>98</v>
      </c>
      <c r="F3252" t="str">
        <f t="shared" si="151"/>
        <v>Victoria</v>
      </c>
      <c r="G3252" t="s">
        <v>45</v>
      </c>
      <c r="H3252">
        <v>3429</v>
      </c>
      <c r="I3252" t="s">
        <v>11</v>
      </c>
      <c r="J3252" t="s">
        <v>60</v>
      </c>
      <c r="K3252" t="s">
        <v>154</v>
      </c>
      <c r="L3252" t="s">
        <v>14</v>
      </c>
      <c r="M3252" s="5">
        <v>603.43000000000006</v>
      </c>
    </row>
    <row r="3253" spans="1:13" x14ac:dyDescent="0.2">
      <c r="A3253" s="2">
        <v>45423</v>
      </c>
      <c r="B3253" s="3">
        <f t="shared" si="152"/>
        <v>2024</v>
      </c>
      <c r="C3253" t="str">
        <f t="shared" si="150"/>
        <v>2023-2024</v>
      </c>
      <c r="D3253" t="s">
        <v>147</v>
      </c>
      <c r="E3253" t="s">
        <v>128</v>
      </c>
      <c r="F3253" t="str">
        <f t="shared" si="151"/>
        <v>Western Australia</v>
      </c>
      <c r="G3253" t="s">
        <v>48</v>
      </c>
      <c r="H3253">
        <v>6027</v>
      </c>
      <c r="I3253" t="s">
        <v>11</v>
      </c>
      <c r="J3253" t="s">
        <v>49</v>
      </c>
      <c r="K3253" t="s">
        <v>149</v>
      </c>
      <c r="L3253" t="s">
        <v>15</v>
      </c>
      <c r="M3253" s="5">
        <v>604.06000000000006</v>
      </c>
    </row>
    <row r="3254" spans="1:13" x14ac:dyDescent="0.2">
      <c r="A3254" s="2">
        <v>45178</v>
      </c>
      <c r="B3254" s="3">
        <f t="shared" si="152"/>
        <v>2024</v>
      </c>
      <c r="C3254" t="str">
        <f t="shared" si="150"/>
        <v>2023-2024</v>
      </c>
      <c r="D3254" t="s">
        <v>148</v>
      </c>
      <c r="E3254" t="s">
        <v>100</v>
      </c>
      <c r="F3254" t="str">
        <f t="shared" si="151"/>
        <v>Western Australia</v>
      </c>
      <c r="G3254" t="s">
        <v>48</v>
      </c>
      <c r="H3254">
        <v>6021</v>
      </c>
      <c r="I3254" t="s">
        <v>11</v>
      </c>
      <c r="J3254" t="s">
        <v>49</v>
      </c>
      <c r="K3254" t="s">
        <v>149</v>
      </c>
      <c r="L3254" t="s">
        <v>15</v>
      </c>
      <c r="M3254" s="5">
        <v>604.12</v>
      </c>
    </row>
    <row r="3255" spans="1:13" x14ac:dyDescent="0.2">
      <c r="A3255" s="2">
        <v>45103</v>
      </c>
      <c r="B3255" s="3">
        <f t="shared" si="152"/>
        <v>2023</v>
      </c>
      <c r="C3255" t="str">
        <f t="shared" si="150"/>
        <v>2022-2023</v>
      </c>
      <c r="D3255" t="s">
        <v>147</v>
      </c>
      <c r="E3255" t="s">
        <v>40</v>
      </c>
      <c r="F3255" t="str">
        <f t="shared" si="151"/>
        <v>New South Wales</v>
      </c>
      <c r="G3255" t="s">
        <v>10</v>
      </c>
      <c r="H3255">
        <v>2116</v>
      </c>
      <c r="I3255" t="s">
        <v>11</v>
      </c>
      <c r="J3255" t="s">
        <v>27</v>
      </c>
      <c r="K3255" t="s">
        <v>156</v>
      </c>
      <c r="L3255" t="s">
        <v>17</v>
      </c>
      <c r="M3255" s="5">
        <v>604.28</v>
      </c>
    </row>
    <row r="3256" spans="1:13" x14ac:dyDescent="0.2">
      <c r="A3256" s="2">
        <v>45614</v>
      </c>
      <c r="B3256" s="3">
        <f t="shared" si="152"/>
        <v>2025</v>
      </c>
      <c r="C3256" t="str">
        <f t="shared" si="150"/>
        <v>2024-2025</v>
      </c>
      <c r="D3256" t="s">
        <v>147</v>
      </c>
      <c r="E3256" t="s">
        <v>39</v>
      </c>
      <c r="F3256" t="str">
        <f t="shared" si="151"/>
        <v>South Australia</v>
      </c>
      <c r="G3256" t="s">
        <v>32</v>
      </c>
      <c r="H3256">
        <v>5343</v>
      </c>
      <c r="I3256" t="s">
        <v>11</v>
      </c>
      <c r="J3256" t="s">
        <v>38</v>
      </c>
      <c r="K3256" t="s">
        <v>155</v>
      </c>
      <c r="L3256" t="s">
        <v>20</v>
      </c>
      <c r="M3256" s="5">
        <v>604.49000000000012</v>
      </c>
    </row>
    <row r="3257" spans="1:13" x14ac:dyDescent="0.2">
      <c r="A3257" s="2">
        <v>45486</v>
      </c>
      <c r="B3257" s="3">
        <f t="shared" si="152"/>
        <v>2025</v>
      </c>
      <c r="C3257" t="str">
        <f t="shared" si="150"/>
        <v>2024-2025</v>
      </c>
      <c r="D3257" t="s">
        <v>147</v>
      </c>
      <c r="E3257" t="s">
        <v>65</v>
      </c>
      <c r="F3257" t="str">
        <f t="shared" si="151"/>
        <v>New South Wales</v>
      </c>
      <c r="G3257" t="s">
        <v>10</v>
      </c>
      <c r="H3257">
        <v>2541</v>
      </c>
      <c r="I3257" t="s">
        <v>11</v>
      </c>
      <c r="J3257" t="s">
        <v>58</v>
      </c>
      <c r="K3257" t="s">
        <v>151</v>
      </c>
      <c r="L3257" t="s">
        <v>21</v>
      </c>
      <c r="M3257" s="5">
        <v>605.54000000000008</v>
      </c>
    </row>
    <row r="3258" spans="1:13" x14ac:dyDescent="0.2">
      <c r="A3258" s="2">
        <v>45272</v>
      </c>
      <c r="B3258" s="3">
        <f t="shared" si="152"/>
        <v>2024</v>
      </c>
      <c r="C3258" t="str">
        <f t="shared" si="150"/>
        <v>2023-2024</v>
      </c>
      <c r="D3258" t="s">
        <v>148</v>
      </c>
      <c r="E3258" t="s">
        <v>28</v>
      </c>
      <c r="F3258" t="str">
        <f t="shared" si="151"/>
        <v>Northern Territory</v>
      </c>
      <c r="G3258" t="s">
        <v>29</v>
      </c>
      <c r="H3258">
        <v>800</v>
      </c>
      <c r="I3258" t="s">
        <v>11</v>
      </c>
      <c r="J3258" t="s">
        <v>30</v>
      </c>
      <c r="K3258" t="s">
        <v>152</v>
      </c>
      <c r="L3258" t="s">
        <v>13</v>
      </c>
      <c r="M3258" s="5">
        <v>605.63000000000011</v>
      </c>
    </row>
    <row r="3259" spans="1:13" x14ac:dyDescent="0.2">
      <c r="A3259" s="2">
        <v>45602</v>
      </c>
      <c r="B3259" s="3">
        <f t="shared" si="152"/>
        <v>2025</v>
      </c>
      <c r="C3259" t="str">
        <f t="shared" si="150"/>
        <v>2024-2025</v>
      </c>
      <c r="D3259" t="s">
        <v>148</v>
      </c>
      <c r="E3259" t="s">
        <v>84</v>
      </c>
      <c r="F3259" t="str">
        <f t="shared" si="151"/>
        <v>Queensland</v>
      </c>
      <c r="G3259" t="s">
        <v>35</v>
      </c>
      <c r="H3259">
        <v>4740</v>
      </c>
      <c r="I3259" t="s">
        <v>11</v>
      </c>
      <c r="J3259" t="s">
        <v>51</v>
      </c>
      <c r="K3259" t="s">
        <v>151</v>
      </c>
      <c r="L3259" t="s">
        <v>21</v>
      </c>
      <c r="M3259" s="5">
        <v>605.91999999999996</v>
      </c>
    </row>
    <row r="3260" spans="1:13" x14ac:dyDescent="0.2">
      <c r="A3260" s="2">
        <v>45043</v>
      </c>
      <c r="B3260" s="3">
        <f t="shared" si="152"/>
        <v>2023</v>
      </c>
      <c r="C3260" t="str">
        <f t="shared" si="150"/>
        <v>2022-2023</v>
      </c>
      <c r="D3260" t="s">
        <v>147</v>
      </c>
      <c r="E3260" t="s">
        <v>40</v>
      </c>
      <c r="F3260" t="str">
        <f t="shared" si="151"/>
        <v>New South Wales</v>
      </c>
      <c r="G3260" t="s">
        <v>10</v>
      </c>
      <c r="H3260">
        <v>2116</v>
      </c>
      <c r="I3260" t="s">
        <v>11</v>
      </c>
      <c r="J3260" t="s">
        <v>27</v>
      </c>
      <c r="K3260" t="s">
        <v>154</v>
      </c>
      <c r="L3260" t="s">
        <v>14</v>
      </c>
      <c r="M3260" s="5">
        <v>606.07999999999993</v>
      </c>
    </row>
    <row r="3261" spans="1:13" x14ac:dyDescent="0.2">
      <c r="A3261" s="2">
        <v>45451</v>
      </c>
      <c r="B3261" s="3">
        <f t="shared" si="152"/>
        <v>2024</v>
      </c>
      <c r="C3261" t="str">
        <f t="shared" si="150"/>
        <v>2023-2024</v>
      </c>
      <c r="D3261" t="s">
        <v>147</v>
      </c>
      <c r="E3261" t="s">
        <v>41</v>
      </c>
      <c r="F3261" t="str">
        <f t="shared" si="151"/>
        <v>New South Wales</v>
      </c>
      <c r="G3261" t="s">
        <v>10</v>
      </c>
      <c r="H3261">
        <v>2830</v>
      </c>
      <c r="I3261" t="s">
        <v>11</v>
      </c>
      <c r="J3261" t="s">
        <v>25</v>
      </c>
      <c r="K3261" t="s">
        <v>154</v>
      </c>
      <c r="L3261" t="s">
        <v>14</v>
      </c>
      <c r="M3261" s="5">
        <v>606.91</v>
      </c>
    </row>
    <row r="3262" spans="1:13" x14ac:dyDescent="0.2">
      <c r="A3262" s="2">
        <v>45041</v>
      </c>
      <c r="B3262" s="3">
        <f t="shared" si="152"/>
        <v>2023</v>
      </c>
      <c r="C3262" t="str">
        <f t="shared" si="150"/>
        <v>2022-2023</v>
      </c>
      <c r="D3262" t="s">
        <v>147</v>
      </c>
      <c r="E3262" t="s">
        <v>112</v>
      </c>
      <c r="F3262" t="str">
        <f t="shared" si="151"/>
        <v>Victoria</v>
      </c>
      <c r="G3262" t="s">
        <v>45</v>
      </c>
      <c r="H3262">
        <v>3076</v>
      </c>
      <c r="I3262" t="s">
        <v>11</v>
      </c>
      <c r="J3262" t="s">
        <v>46</v>
      </c>
      <c r="K3262" t="s">
        <v>155</v>
      </c>
      <c r="L3262" t="s">
        <v>20</v>
      </c>
      <c r="M3262" s="5">
        <v>606.92999999999995</v>
      </c>
    </row>
    <row r="3263" spans="1:13" x14ac:dyDescent="0.2">
      <c r="A3263" s="2">
        <v>45258</v>
      </c>
      <c r="B3263" s="3">
        <f t="shared" si="152"/>
        <v>2024</v>
      </c>
      <c r="C3263" t="str">
        <f t="shared" si="150"/>
        <v>2023-2024</v>
      </c>
      <c r="D3263" t="s">
        <v>147</v>
      </c>
      <c r="E3263" t="s">
        <v>141</v>
      </c>
      <c r="F3263" t="str">
        <f t="shared" si="151"/>
        <v>Western Australia</v>
      </c>
      <c r="G3263" t="s">
        <v>48</v>
      </c>
      <c r="H3263">
        <v>6052</v>
      </c>
      <c r="I3263" t="s">
        <v>11</v>
      </c>
      <c r="J3263" t="s">
        <v>49</v>
      </c>
      <c r="K3263" t="s">
        <v>150</v>
      </c>
      <c r="L3263" t="s">
        <v>18</v>
      </c>
      <c r="M3263" s="5">
        <v>608.13</v>
      </c>
    </row>
    <row r="3264" spans="1:13" x14ac:dyDescent="0.2">
      <c r="A3264" s="2">
        <v>45264</v>
      </c>
      <c r="B3264" s="3">
        <f t="shared" si="152"/>
        <v>2024</v>
      </c>
      <c r="C3264" t="str">
        <f t="shared" si="150"/>
        <v>2023-2024</v>
      </c>
      <c r="D3264" t="s">
        <v>147</v>
      </c>
      <c r="E3264" t="s">
        <v>78</v>
      </c>
      <c r="F3264" t="str">
        <f t="shared" si="151"/>
        <v>New South Wales</v>
      </c>
      <c r="G3264" t="s">
        <v>10</v>
      </c>
      <c r="H3264">
        <v>2350</v>
      </c>
      <c r="I3264" t="s">
        <v>11</v>
      </c>
      <c r="J3264" t="s">
        <v>68</v>
      </c>
      <c r="K3264" t="s">
        <v>154</v>
      </c>
      <c r="L3264" t="s">
        <v>14</v>
      </c>
      <c r="M3264" s="5">
        <v>608.35</v>
      </c>
    </row>
    <row r="3265" spans="1:13" x14ac:dyDescent="0.2">
      <c r="A3265" s="2">
        <v>45628</v>
      </c>
      <c r="B3265" s="3">
        <f t="shared" si="152"/>
        <v>2025</v>
      </c>
      <c r="C3265" t="str">
        <f t="shared" si="150"/>
        <v>2024-2025</v>
      </c>
      <c r="D3265" t="s">
        <v>148</v>
      </c>
      <c r="E3265" t="s">
        <v>95</v>
      </c>
      <c r="F3265" t="str">
        <f t="shared" si="151"/>
        <v>Victoria</v>
      </c>
      <c r="G3265" t="s">
        <v>45</v>
      </c>
      <c r="H3265">
        <v>3931</v>
      </c>
      <c r="I3265" t="s">
        <v>11</v>
      </c>
      <c r="J3265" t="s">
        <v>55</v>
      </c>
      <c r="K3265" t="s">
        <v>150</v>
      </c>
      <c r="L3265" t="s">
        <v>18</v>
      </c>
      <c r="M3265" s="5">
        <v>609.24</v>
      </c>
    </row>
    <row r="3266" spans="1:13" x14ac:dyDescent="0.2">
      <c r="A3266" s="2">
        <v>45043</v>
      </c>
      <c r="B3266" s="3">
        <f t="shared" si="152"/>
        <v>2023</v>
      </c>
      <c r="C3266" t="str">
        <f t="shared" ref="C3266:C3329" si="153">IF(MONTH(A3266) &gt;= 7, YEAR(A3266) &amp; "-" &amp; YEAR(A3266) + 1, YEAR(A3266) - 1 &amp; "-" &amp; YEAR(A3266))</f>
        <v>2022-2023</v>
      </c>
      <c r="D3266" t="s">
        <v>147</v>
      </c>
      <c r="E3266" t="s">
        <v>74</v>
      </c>
      <c r="F3266" t="str">
        <f t="shared" ref="F3266:F3329" si="154">IF(G3266="WA","Western Australia",
IF(G3266="NSW","New South Wales",
IF(G3266="QLD","Queensland",
IF(G3266="VIC","Victoria",
IF(G3266="TAS","Tasmania",
IF(G3266="SA","South Australia",
IF(G3266="NT","Northern Territory",
IF(G3266="ACT","Australian Capital Territory",G3266))))))))</f>
        <v>South Australia</v>
      </c>
      <c r="G3266" t="s">
        <v>32</v>
      </c>
      <c r="H3266">
        <v>5043</v>
      </c>
      <c r="I3266" t="s">
        <v>11</v>
      </c>
      <c r="J3266" t="s">
        <v>33</v>
      </c>
      <c r="K3266" t="s">
        <v>149</v>
      </c>
      <c r="L3266" t="s">
        <v>15</v>
      </c>
      <c r="M3266" s="5">
        <v>609.69000000000005</v>
      </c>
    </row>
    <row r="3267" spans="1:13" x14ac:dyDescent="0.2">
      <c r="A3267" s="2">
        <v>45341</v>
      </c>
      <c r="B3267" s="3">
        <f t="shared" ref="B3267:B3330" si="155">IF(MONTH(A3267)&gt;=7,YEAR(A3267)+1,YEAR(A3267))</f>
        <v>2024</v>
      </c>
      <c r="C3267" t="str">
        <f t="shared" si="153"/>
        <v>2023-2024</v>
      </c>
      <c r="D3267" t="s">
        <v>147</v>
      </c>
      <c r="E3267" t="s">
        <v>122</v>
      </c>
      <c r="F3267" t="str">
        <f t="shared" si="154"/>
        <v>New South Wales</v>
      </c>
      <c r="G3267" t="s">
        <v>10</v>
      </c>
      <c r="H3267">
        <v>2650</v>
      </c>
      <c r="I3267" t="s">
        <v>11</v>
      </c>
      <c r="J3267" t="s">
        <v>25</v>
      </c>
      <c r="K3267" t="s">
        <v>154</v>
      </c>
      <c r="L3267" t="s">
        <v>14</v>
      </c>
      <c r="M3267" s="5">
        <v>610.64999999999986</v>
      </c>
    </row>
    <row r="3268" spans="1:13" x14ac:dyDescent="0.2">
      <c r="A3268" s="2">
        <v>45285</v>
      </c>
      <c r="B3268" s="3">
        <f t="shared" si="155"/>
        <v>2024</v>
      </c>
      <c r="C3268" t="str">
        <f t="shared" si="153"/>
        <v>2023-2024</v>
      </c>
      <c r="D3268" t="s">
        <v>147</v>
      </c>
      <c r="E3268" t="s">
        <v>79</v>
      </c>
      <c r="F3268" t="str">
        <f t="shared" si="154"/>
        <v>Australian Capital Territory</v>
      </c>
      <c r="G3268" t="s">
        <v>80</v>
      </c>
      <c r="H3268">
        <v>2617</v>
      </c>
      <c r="I3268" t="s">
        <v>11</v>
      </c>
      <c r="J3268" t="s">
        <v>58</v>
      </c>
      <c r="K3268" t="s">
        <v>154</v>
      </c>
      <c r="L3268" t="s">
        <v>14</v>
      </c>
      <c r="M3268" s="5">
        <v>611.34</v>
      </c>
    </row>
    <row r="3269" spans="1:13" x14ac:dyDescent="0.2">
      <c r="A3269" s="2">
        <v>45555</v>
      </c>
      <c r="B3269" s="3">
        <f t="shared" si="155"/>
        <v>2025</v>
      </c>
      <c r="C3269" t="str">
        <f t="shared" si="153"/>
        <v>2024-2025</v>
      </c>
      <c r="D3269" t="s">
        <v>148</v>
      </c>
      <c r="E3269" t="s">
        <v>82</v>
      </c>
      <c r="F3269" t="str">
        <f t="shared" si="154"/>
        <v>Queensland</v>
      </c>
      <c r="G3269" t="s">
        <v>35</v>
      </c>
      <c r="H3269">
        <v>4012</v>
      </c>
      <c r="I3269" t="s">
        <v>11</v>
      </c>
      <c r="J3269" t="s">
        <v>43</v>
      </c>
      <c r="K3269" t="s">
        <v>151</v>
      </c>
      <c r="L3269" t="s">
        <v>21</v>
      </c>
      <c r="M3269" s="5">
        <v>611.49999999999989</v>
      </c>
    </row>
    <row r="3270" spans="1:13" x14ac:dyDescent="0.2">
      <c r="A3270" s="2">
        <v>45476</v>
      </c>
      <c r="B3270" s="3">
        <f t="shared" si="155"/>
        <v>2025</v>
      </c>
      <c r="C3270" t="str">
        <f t="shared" si="153"/>
        <v>2024-2025</v>
      </c>
      <c r="D3270" t="s">
        <v>147</v>
      </c>
      <c r="E3270" t="s">
        <v>89</v>
      </c>
      <c r="F3270" t="str">
        <f t="shared" si="154"/>
        <v>Queensland</v>
      </c>
      <c r="G3270" t="s">
        <v>35</v>
      </c>
      <c r="H3270">
        <v>4655</v>
      </c>
      <c r="I3270" t="s">
        <v>11</v>
      </c>
      <c r="J3270" t="s">
        <v>51</v>
      </c>
      <c r="K3270" t="s">
        <v>150</v>
      </c>
      <c r="L3270" t="s">
        <v>18</v>
      </c>
      <c r="M3270" s="5">
        <v>611.59</v>
      </c>
    </row>
    <row r="3271" spans="1:13" x14ac:dyDescent="0.2">
      <c r="A3271" s="2">
        <v>45378</v>
      </c>
      <c r="B3271" s="3">
        <f t="shared" si="155"/>
        <v>2024</v>
      </c>
      <c r="C3271" t="str">
        <f t="shared" si="153"/>
        <v>2023-2024</v>
      </c>
      <c r="D3271" t="s">
        <v>147</v>
      </c>
      <c r="E3271" t="s">
        <v>42</v>
      </c>
      <c r="F3271" t="str">
        <f t="shared" si="154"/>
        <v>Queensland</v>
      </c>
      <c r="G3271" t="s">
        <v>35</v>
      </c>
      <c r="H3271">
        <v>4053</v>
      </c>
      <c r="I3271" t="s">
        <v>11</v>
      </c>
      <c r="J3271" t="s">
        <v>43</v>
      </c>
      <c r="K3271" t="s">
        <v>19</v>
      </c>
      <c r="L3271" t="s">
        <v>23</v>
      </c>
      <c r="M3271" s="5">
        <v>612.31999999999994</v>
      </c>
    </row>
    <row r="3272" spans="1:13" x14ac:dyDescent="0.2">
      <c r="A3272" s="2">
        <v>45311</v>
      </c>
      <c r="B3272" s="3">
        <f t="shared" si="155"/>
        <v>2024</v>
      </c>
      <c r="C3272" t="str">
        <f t="shared" si="153"/>
        <v>2023-2024</v>
      </c>
      <c r="D3272" t="s">
        <v>148</v>
      </c>
      <c r="E3272" t="s">
        <v>87</v>
      </c>
      <c r="F3272" t="str">
        <f t="shared" si="154"/>
        <v>New South Wales</v>
      </c>
      <c r="G3272" t="s">
        <v>10</v>
      </c>
      <c r="H3272">
        <v>2790</v>
      </c>
      <c r="I3272" t="s">
        <v>11</v>
      </c>
      <c r="J3272" t="s">
        <v>25</v>
      </c>
      <c r="K3272" t="s">
        <v>19</v>
      </c>
      <c r="L3272" t="s">
        <v>23</v>
      </c>
      <c r="M3272" s="5">
        <v>612.41999999999996</v>
      </c>
    </row>
    <row r="3273" spans="1:13" x14ac:dyDescent="0.2">
      <c r="A3273" s="2">
        <v>45167</v>
      </c>
      <c r="B3273" s="3">
        <f t="shared" si="155"/>
        <v>2024</v>
      </c>
      <c r="C3273" t="str">
        <f t="shared" si="153"/>
        <v>2023-2024</v>
      </c>
      <c r="D3273" t="s">
        <v>147</v>
      </c>
      <c r="E3273" t="s">
        <v>69</v>
      </c>
      <c r="F3273" t="str">
        <f t="shared" si="154"/>
        <v>Tasmania</v>
      </c>
      <c r="G3273" t="s">
        <v>70</v>
      </c>
      <c r="H3273">
        <v>7018</v>
      </c>
      <c r="I3273" t="s">
        <v>11</v>
      </c>
      <c r="J3273" t="s">
        <v>71</v>
      </c>
      <c r="K3273" t="s">
        <v>150</v>
      </c>
      <c r="L3273" t="s">
        <v>18</v>
      </c>
      <c r="M3273" s="5">
        <v>612.62</v>
      </c>
    </row>
    <row r="3274" spans="1:13" x14ac:dyDescent="0.2">
      <c r="A3274" s="2">
        <v>45600</v>
      </c>
      <c r="B3274" s="3">
        <f t="shared" si="155"/>
        <v>2025</v>
      </c>
      <c r="C3274" t="str">
        <f t="shared" si="153"/>
        <v>2024-2025</v>
      </c>
      <c r="D3274" t="s">
        <v>147</v>
      </c>
      <c r="E3274" t="s">
        <v>92</v>
      </c>
      <c r="F3274" t="str">
        <f t="shared" si="154"/>
        <v>Queensland</v>
      </c>
      <c r="G3274" t="s">
        <v>35</v>
      </c>
      <c r="H3274">
        <v>4068</v>
      </c>
      <c r="I3274" t="s">
        <v>11</v>
      </c>
      <c r="J3274" t="s">
        <v>43</v>
      </c>
      <c r="K3274" t="s">
        <v>19</v>
      </c>
      <c r="L3274" t="s">
        <v>23</v>
      </c>
      <c r="M3274" s="5">
        <v>615.93000000000006</v>
      </c>
    </row>
    <row r="3275" spans="1:13" x14ac:dyDescent="0.2">
      <c r="A3275" s="2">
        <v>45149</v>
      </c>
      <c r="B3275" s="3">
        <f t="shared" si="155"/>
        <v>2024</v>
      </c>
      <c r="C3275" t="str">
        <f t="shared" si="153"/>
        <v>2023-2024</v>
      </c>
      <c r="D3275" t="s">
        <v>148</v>
      </c>
      <c r="E3275" t="s">
        <v>88</v>
      </c>
      <c r="F3275" t="str">
        <f t="shared" si="154"/>
        <v>South Australia</v>
      </c>
      <c r="G3275" t="s">
        <v>32</v>
      </c>
      <c r="H3275">
        <v>5011</v>
      </c>
      <c r="I3275" t="s">
        <v>11</v>
      </c>
      <c r="J3275" t="s">
        <v>33</v>
      </c>
      <c r="K3275" t="s">
        <v>155</v>
      </c>
      <c r="L3275" t="s">
        <v>20</v>
      </c>
      <c r="M3275" s="5">
        <v>616.6400000000001</v>
      </c>
    </row>
    <row r="3276" spans="1:13" x14ac:dyDescent="0.2">
      <c r="A3276" s="2">
        <v>45191</v>
      </c>
      <c r="B3276" s="3">
        <f t="shared" si="155"/>
        <v>2024</v>
      </c>
      <c r="C3276" t="str">
        <f t="shared" si="153"/>
        <v>2023-2024</v>
      </c>
      <c r="D3276" t="s">
        <v>148</v>
      </c>
      <c r="E3276" t="s">
        <v>110</v>
      </c>
      <c r="F3276" t="str">
        <f t="shared" si="154"/>
        <v>Queensland</v>
      </c>
      <c r="G3276" t="s">
        <v>35</v>
      </c>
      <c r="H3276">
        <v>4680</v>
      </c>
      <c r="I3276" t="s">
        <v>11</v>
      </c>
      <c r="J3276" t="s">
        <v>51</v>
      </c>
      <c r="K3276" t="s">
        <v>151</v>
      </c>
      <c r="L3276" t="s">
        <v>21</v>
      </c>
      <c r="M3276" s="5">
        <v>616.92000000000007</v>
      </c>
    </row>
    <row r="3277" spans="1:13" x14ac:dyDescent="0.2">
      <c r="A3277" s="2">
        <v>45558</v>
      </c>
      <c r="B3277" s="3">
        <f t="shared" si="155"/>
        <v>2025</v>
      </c>
      <c r="C3277" t="str">
        <f t="shared" si="153"/>
        <v>2024-2025</v>
      </c>
      <c r="D3277" t="s">
        <v>147</v>
      </c>
      <c r="E3277" t="s">
        <v>62</v>
      </c>
      <c r="F3277" t="str">
        <f t="shared" si="154"/>
        <v>Victoria</v>
      </c>
      <c r="G3277" t="s">
        <v>45</v>
      </c>
      <c r="H3277">
        <v>3134</v>
      </c>
      <c r="I3277" t="s">
        <v>11</v>
      </c>
      <c r="J3277" t="s">
        <v>63</v>
      </c>
      <c r="K3277" t="s">
        <v>151</v>
      </c>
      <c r="L3277" t="s">
        <v>21</v>
      </c>
      <c r="M3277" s="5">
        <v>617.74</v>
      </c>
    </row>
    <row r="3278" spans="1:13" x14ac:dyDescent="0.2">
      <c r="A3278" s="2">
        <v>45625</v>
      </c>
      <c r="B3278" s="3">
        <f t="shared" si="155"/>
        <v>2025</v>
      </c>
      <c r="C3278" t="str">
        <f t="shared" si="153"/>
        <v>2024-2025</v>
      </c>
      <c r="D3278" t="s">
        <v>148</v>
      </c>
      <c r="E3278" t="s">
        <v>28</v>
      </c>
      <c r="F3278" t="str">
        <f t="shared" si="154"/>
        <v>Northern Territory</v>
      </c>
      <c r="G3278" t="s">
        <v>29</v>
      </c>
      <c r="H3278">
        <v>800</v>
      </c>
      <c r="I3278" t="s">
        <v>11</v>
      </c>
      <c r="J3278" t="s">
        <v>30</v>
      </c>
      <c r="K3278" t="s">
        <v>156</v>
      </c>
      <c r="L3278" t="s">
        <v>17</v>
      </c>
      <c r="M3278" s="5">
        <v>617.93000000000006</v>
      </c>
    </row>
    <row r="3279" spans="1:13" x14ac:dyDescent="0.2">
      <c r="A3279" s="2">
        <v>45482</v>
      </c>
      <c r="B3279" s="3">
        <f t="shared" si="155"/>
        <v>2025</v>
      </c>
      <c r="C3279" t="str">
        <f t="shared" si="153"/>
        <v>2024-2025</v>
      </c>
      <c r="D3279" t="s">
        <v>148</v>
      </c>
      <c r="E3279" t="s">
        <v>34</v>
      </c>
      <c r="F3279" t="str">
        <f t="shared" si="154"/>
        <v>Queensland</v>
      </c>
      <c r="G3279" t="s">
        <v>35</v>
      </c>
      <c r="H3279">
        <v>4802</v>
      </c>
      <c r="I3279" t="s">
        <v>11</v>
      </c>
      <c r="J3279" t="s">
        <v>36</v>
      </c>
      <c r="K3279" t="s">
        <v>150</v>
      </c>
      <c r="L3279" t="s">
        <v>18</v>
      </c>
      <c r="M3279" s="5">
        <v>618.4</v>
      </c>
    </row>
    <row r="3280" spans="1:13" x14ac:dyDescent="0.2">
      <c r="A3280" s="2">
        <v>45645</v>
      </c>
      <c r="B3280" s="3">
        <f t="shared" si="155"/>
        <v>2025</v>
      </c>
      <c r="C3280" t="str">
        <f t="shared" si="153"/>
        <v>2024-2025</v>
      </c>
      <c r="D3280" t="s">
        <v>147</v>
      </c>
      <c r="E3280" t="s">
        <v>86</v>
      </c>
      <c r="F3280" t="str">
        <f t="shared" si="154"/>
        <v>New South Wales</v>
      </c>
      <c r="G3280" t="s">
        <v>10</v>
      </c>
      <c r="H3280">
        <v>2064</v>
      </c>
      <c r="I3280" t="s">
        <v>11</v>
      </c>
      <c r="J3280" t="s">
        <v>12</v>
      </c>
      <c r="K3280" t="s">
        <v>150</v>
      </c>
      <c r="L3280" t="s">
        <v>18</v>
      </c>
      <c r="M3280" s="5">
        <v>621.74</v>
      </c>
    </row>
    <row r="3281" spans="1:13" x14ac:dyDescent="0.2">
      <c r="A3281" s="2">
        <v>45315</v>
      </c>
      <c r="B3281" s="3">
        <f t="shared" si="155"/>
        <v>2024</v>
      </c>
      <c r="C3281" t="str">
        <f t="shared" si="153"/>
        <v>2023-2024</v>
      </c>
      <c r="D3281" t="s">
        <v>147</v>
      </c>
      <c r="E3281" t="s">
        <v>126</v>
      </c>
      <c r="F3281" t="str">
        <f t="shared" si="154"/>
        <v>Queensland</v>
      </c>
      <c r="G3281" t="s">
        <v>35</v>
      </c>
      <c r="H3281">
        <v>4551</v>
      </c>
      <c r="I3281" t="s">
        <v>11</v>
      </c>
      <c r="J3281" t="s">
        <v>120</v>
      </c>
      <c r="K3281" t="s">
        <v>149</v>
      </c>
      <c r="L3281" t="s">
        <v>15</v>
      </c>
      <c r="M3281" s="5">
        <v>623.13</v>
      </c>
    </row>
    <row r="3282" spans="1:13" x14ac:dyDescent="0.2">
      <c r="A3282" s="2">
        <v>45231</v>
      </c>
      <c r="B3282" s="3">
        <f t="shared" si="155"/>
        <v>2024</v>
      </c>
      <c r="C3282" t="str">
        <f t="shared" si="153"/>
        <v>2023-2024</v>
      </c>
      <c r="D3282" t="s">
        <v>147</v>
      </c>
      <c r="E3282" t="s">
        <v>96</v>
      </c>
      <c r="F3282" t="str">
        <f t="shared" si="154"/>
        <v>Western Australia</v>
      </c>
      <c r="G3282" t="s">
        <v>48</v>
      </c>
      <c r="H3282">
        <v>6330</v>
      </c>
      <c r="I3282" t="s">
        <v>11</v>
      </c>
      <c r="J3282" t="s">
        <v>94</v>
      </c>
      <c r="K3282" t="s">
        <v>155</v>
      </c>
      <c r="L3282" t="s">
        <v>20</v>
      </c>
      <c r="M3282" s="5">
        <v>623.51</v>
      </c>
    </row>
    <row r="3283" spans="1:13" x14ac:dyDescent="0.2">
      <c r="A3283" s="2">
        <v>45502</v>
      </c>
      <c r="B3283" s="3">
        <f t="shared" si="155"/>
        <v>2025</v>
      </c>
      <c r="C3283" t="str">
        <f t="shared" si="153"/>
        <v>2024-2025</v>
      </c>
      <c r="D3283" t="s">
        <v>147</v>
      </c>
      <c r="E3283" t="s">
        <v>47</v>
      </c>
      <c r="F3283" t="str">
        <f t="shared" si="154"/>
        <v>Western Australia</v>
      </c>
      <c r="G3283" t="s">
        <v>48</v>
      </c>
      <c r="H3283">
        <v>6030</v>
      </c>
      <c r="I3283" t="s">
        <v>11</v>
      </c>
      <c r="J3283" t="s">
        <v>49</v>
      </c>
      <c r="K3283" t="s">
        <v>154</v>
      </c>
      <c r="L3283" t="s">
        <v>14</v>
      </c>
      <c r="M3283" s="5">
        <v>623.54999999999995</v>
      </c>
    </row>
    <row r="3284" spans="1:13" x14ac:dyDescent="0.2">
      <c r="A3284" s="2">
        <v>45094</v>
      </c>
      <c r="B3284" s="3">
        <f t="shared" si="155"/>
        <v>2023</v>
      </c>
      <c r="C3284" t="str">
        <f t="shared" si="153"/>
        <v>2022-2023</v>
      </c>
      <c r="D3284" t="s">
        <v>147</v>
      </c>
      <c r="E3284" t="s">
        <v>47</v>
      </c>
      <c r="F3284" t="str">
        <f t="shared" si="154"/>
        <v>Western Australia</v>
      </c>
      <c r="G3284" t="s">
        <v>48</v>
      </c>
      <c r="H3284">
        <v>6030</v>
      </c>
      <c r="I3284" t="s">
        <v>11</v>
      </c>
      <c r="J3284" t="s">
        <v>49</v>
      </c>
      <c r="K3284" t="s">
        <v>153</v>
      </c>
      <c r="L3284" t="s">
        <v>16</v>
      </c>
      <c r="M3284" s="5">
        <v>624.29</v>
      </c>
    </row>
    <row r="3285" spans="1:13" x14ac:dyDescent="0.2">
      <c r="A3285" s="2">
        <v>45296</v>
      </c>
      <c r="B3285" s="3">
        <f t="shared" si="155"/>
        <v>2024</v>
      </c>
      <c r="C3285" t="str">
        <f t="shared" si="153"/>
        <v>2023-2024</v>
      </c>
      <c r="D3285" t="s">
        <v>147</v>
      </c>
      <c r="E3285" t="s">
        <v>138</v>
      </c>
      <c r="F3285" t="str">
        <f t="shared" si="154"/>
        <v>Queensland</v>
      </c>
      <c r="G3285" t="s">
        <v>35</v>
      </c>
      <c r="H3285">
        <v>4558</v>
      </c>
      <c r="I3285" t="s">
        <v>11</v>
      </c>
      <c r="J3285" t="s">
        <v>120</v>
      </c>
      <c r="K3285" t="s">
        <v>155</v>
      </c>
      <c r="L3285" t="s">
        <v>20</v>
      </c>
      <c r="M3285" s="5">
        <v>624.81000000000006</v>
      </c>
    </row>
    <row r="3286" spans="1:13" x14ac:dyDescent="0.2">
      <c r="A3286" s="2">
        <v>45272</v>
      </c>
      <c r="B3286" s="3">
        <f t="shared" si="155"/>
        <v>2024</v>
      </c>
      <c r="C3286" t="str">
        <f t="shared" si="153"/>
        <v>2023-2024</v>
      </c>
      <c r="D3286" t="s">
        <v>147</v>
      </c>
      <c r="E3286" t="s">
        <v>69</v>
      </c>
      <c r="F3286" t="str">
        <f t="shared" si="154"/>
        <v>Tasmania</v>
      </c>
      <c r="G3286" t="s">
        <v>70</v>
      </c>
      <c r="H3286">
        <v>7018</v>
      </c>
      <c r="I3286" t="s">
        <v>11</v>
      </c>
      <c r="J3286" t="s">
        <v>71</v>
      </c>
      <c r="K3286" t="s">
        <v>149</v>
      </c>
      <c r="L3286" t="s">
        <v>15</v>
      </c>
      <c r="M3286" s="5">
        <v>625.03</v>
      </c>
    </row>
    <row r="3287" spans="1:13" x14ac:dyDescent="0.2">
      <c r="A3287" s="2">
        <v>45114</v>
      </c>
      <c r="B3287" s="3">
        <f t="shared" si="155"/>
        <v>2024</v>
      </c>
      <c r="C3287" t="str">
        <f t="shared" si="153"/>
        <v>2023-2024</v>
      </c>
      <c r="D3287" t="s">
        <v>147</v>
      </c>
      <c r="E3287" t="s">
        <v>85</v>
      </c>
      <c r="F3287" t="str">
        <f t="shared" si="154"/>
        <v>Queensland</v>
      </c>
      <c r="G3287" t="s">
        <v>35</v>
      </c>
      <c r="H3287">
        <v>4883</v>
      </c>
      <c r="I3287" t="s">
        <v>11</v>
      </c>
      <c r="J3287" t="s">
        <v>36</v>
      </c>
      <c r="K3287" t="s">
        <v>153</v>
      </c>
      <c r="L3287" t="s">
        <v>16</v>
      </c>
      <c r="M3287" s="5">
        <v>625.29</v>
      </c>
    </row>
    <row r="3288" spans="1:13" x14ac:dyDescent="0.2">
      <c r="A3288" s="2">
        <v>45009</v>
      </c>
      <c r="B3288" s="3">
        <f t="shared" si="155"/>
        <v>2023</v>
      </c>
      <c r="C3288" t="str">
        <f t="shared" si="153"/>
        <v>2022-2023</v>
      </c>
      <c r="D3288" t="s">
        <v>147</v>
      </c>
      <c r="E3288" t="s">
        <v>107</v>
      </c>
      <c r="F3288" t="str">
        <f t="shared" si="154"/>
        <v>Queensland</v>
      </c>
      <c r="G3288" t="s">
        <v>35</v>
      </c>
      <c r="H3288">
        <v>4220</v>
      </c>
      <c r="I3288" t="s">
        <v>11</v>
      </c>
      <c r="J3288" t="s">
        <v>104</v>
      </c>
      <c r="K3288" t="s">
        <v>152</v>
      </c>
      <c r="L3288" t="s">
        <v>13</v>
      </c>
      <c r="M3288" s="5">
        <v>625.7700000000001</v>
      </c>
    </row>
    <row r="3289" spans="1:13" x14ac:dyDescent="0.2">
      <c r="A3289" s="2">
        <v>45086</v>
      </c>
      <c r="B3289" s="3">
        <f t="shared" si="155"/>
        <v>2023</v>
      </c>
      <c r="C3289" t="str">
        <f t="shared" si="153"/>
        <v>2022-2023</v>
      </c>
      <c r="D3289" t="s">
        <v>148</v>
      </c>
      <c r="E3289" t="s">
        <v>88</v>
      </c>
      <c r="F3289" t="str">
        <f t="shared" si="154"/>
        <v>South Australia</v>
      </c>
      <c r="G3289" t="s">
        <v>32</v>
      </c>
      <c r="H3289">
        <v>5011</v>
      </c>
      <c r="I3289" t="s">
        <v>11</v>
      </c>
      <c r="J3289" t="s">
        <v>33</v>
      </c>
      <c r="K3289" t="s">
        <v>149</v>
      </c>
      <c r="L3289" t="s">
        <v>15</v>
      </c>
      <c r="M3289" s="5">
        <v>626.12</v>
      </c>
    </row>
    <row r="3290" spans="1:13" x14ac:dyDescent="0.2">
      <c r="A3290" s="2">
        <v>45104</v>
      </c>
      <c r="B3290" s="3">
        <f t="shared" si="155"/>
        <v>2023</v>
      </c>
      <c r="C3290" t="str">
        <f t="shared" si="153"/>
        <v>2022-2023</v>
      </c>
      <c r="D3290" t="s">
        <v>147</v>
      </c>
      <c r="E3290" t="s">
        <v>103</v>
      </c>
      <c r="F3290" t="str">
        <f t="shared" si="154"/>
        <v>Queensland</v>
      </c>
      <c r="G3290" t="s">
        <v>35</v>
      </c>
      <c r="H3290">
        <v>4509</v>
      </c>
      <c r="I3290" t="s">
        <v>11</v>
      </c>
      <c r="J3290" t="s">
        <v>104</v>
      </c>
      <c r="K3290" t="s">
        <v>19</v>
      </c>
      <c r="L3290" t="s">
        <v>23</v>
      </c>
      <c r="M3290" s="5">
        <v>627.13000000000011</v>
      </c>
    </row>
    <row r="3291" spans="1:13" x14ac:dyDescent="0.2">
      <c r="A3291" s="2">
        <v>45005</v>
      </c>
      <c r="B3291" s="3">
        <f t="shared" si="155"/>
        <v>2023</v>
      </c>
      <c r="C3291" t="str">
        <f t="shared" si="153"/>
        <v>2022-2023</v>
      </c>
      <c r="D3291" t="s">
        <v>147</v>
      </c>
      <c r="E3291" t="s">
        <v>119</v>
      </c>
      <c r="F3291" t="str">
        <f t="shared" si="154"/>
        <v>Queensland</v>
      </c>
      <c r="G3291" t="s">
        <v>35</v>
      </c>
      <c r="H3291">
        <v>4570</v>
      </c>
      <c r="I3291" t="s">
        <v>11</v>
      </c>
      <c r="J3291" t="s">
        <v>120</v>
      </c>
      <c r="K3291" t="s">
        <v>151</v>
      </c>
      <c r="L3291" t="s">
        <v>21</v>
      </c>
      <c r="M3291" s="5">
        <v>627.5100000000001</v>
      </c>
    </row>
    <row r="3292" spans="1:13" x14ac:dyDescent="0.2">
      <c r="A3292" s="2">
        <v>45165</v>
      </c>
      <c r="B3292" s="3">
        <f t="shared" si="155"/>
        <v>2024</v>
      </c>
      <c r="C3292" t="str">
        <f t="shared" si="153"/>
        <v>2023-2024</v>
      </c>
      <c r="D3292" t="s">
        <v>147</v>
      </c>
      <c r="E3292" t="s">
        <v>102</v>
      </c>
      <c r="F3292" t="str">
        <f t="shared" si="154"/>
        <v>Queensland</v>
      </c>
      <c r="G3292" t="s">
        <v>35</v>
      </c>
      <c r="H3292">
        <v>4870</v>
      </c>
      <c r="I3292" t="s">
        <v>11</v>
      </c>
      <c r="J3292" t="s">
        <v>36</v>
      </c>
      <c r="K3292" t="s">
        <v>153</v>
      </c>
      <c r="L3292" t="s">
        <v>16</v>
      </c>
      <c r="M3292" s="5">
        <v>627.57999999999993</v>
      </c>
    </row>
    <row r="3293" spans="1:13" x14ac:dyDescent="0.2">
      <c r="A3293" s="2">
        <v>45024</v>
      </c>
      <c r="B3293" s="3">
        <f t="shared" si="155"/>
        <v>2023</v>
      </c>
      <c r="C3293" t="str">
        <f t="shared" si="153"/>
        <v>2022-2023</v>
      </c>
      <c r="D3293" t="s">
        <v>147</v>
      </c>
      <c r="E3293" t="s">
        <v>108</v>
      </c>
      <c r="F3293" t="str">
        <f t="shared" si="154"/>
        <v>Victoria</v>
      </c>
      <c r="G3293" t="s">
        <v>45</v>
      </c>
      <c r="H3293">
        <v>3018</v>
      </c>
      <c r="I3293" t="s">
        <v>11</v>
      </c>
      <c r="J3293" t="s">
        <v>46</v>
      </c>
      <c r="K3293" t="s">
        <v>155</v>
      </c>
      <c r="L3293" t="s">
        <v>20</v>
      </c>
      <c r="M3293" s="5">
        <v>628.27</v>
      </c>
    </row>
    <row r="3294" spans="1:13" x14ac:dyDescent="0.2">
      <c r="A3294" s="2">
        <v>45288</v>
      </c>
      <c r="B3294" s="3">
        <f t="shared" si="155"/>
        <v>2024</v>
      </c>
      <c r="C3294" t="str">
        <f t="shared" si="153"/>
        <v>2023-2024</v>
      </c>
      <c r="D3294" t="s">
        <v>147</v>
      </c>
      <c r="E3294" t="s">
        <v>53</v>
      </c>
      <c r="F3294" t="str">
        <f t="shared" si="154"/>
        <v>South Australia</v>
      </c>
      <c r="G3294" t="s">
        <v>32</v>
      </c>
      <c r="H3294">
        <v>5082</v>
      </c>
      <c r="I3294" t="s">
        <v>11</v>
      </c>
      <c r="J3294" t="s">
        <v>33</v>
      </c>
      <c r="K3294" t="s">
        <v>155</v>
      </c>
      <c r="L3294" t="s">
        <v>20</v>
      </c>
      <c r="M3294" s="5">
        <v>628.34</v>
      </c>
    </row>
    <row r="3295" spans="1:13" x14ac:dyDescent="0.2">
      <c r="A3295" s="2">
        <v>45078</v>
      </c>
      <c r="B3295" s="3">
        <f t="shared" si="155"/>
        <v>2023</v>
      </c>
      <c r="C3295" t="str">
        <f t="shared" si="153"/>
        <v>2022-2023</v>
      </c>
      <c r="D3295" t="s">
        <v>147</v>
      </c>
      <c r="E3295" t="s">
        <v>107</v>
      </c>
      <c r="F3295" t="str">
        <f t="shared" si="154"/>
        <v>Queensland</v>
      </c>
      <c r="G3295" t="s">
        <v>35</v>
      </c>
      <c r="H3295">
        <v>4220</v>
      </c>
      <c r="I3295" t="s">
        <v>11</v>
      </c>
      <c r="J3295" t="s">
        <v>104</v>
      </c>
      <c r="K3295" t="s">
        <v>151</v>
      </c>
      <c r="L3295" t="s">
        <v>21</v>
      </c>
      <c r="M3295" s="5">
        <v>630.22</v>
      </c>
    </row>
    <row r="3296" spans="1:13" x14ac:dyDescent="0.2">
      <c r="A3296" s="2">
        <v>45103</v>
      </c>
      <c r="B3296" s="3">
        <f t="shared" si="155"/>
        <v>2023</v>
      </c>
      <c r="C3296" t="str">
        <f t="shared" si="153"/>
        <v>2022-2023</v>
      </c>
      <c r="D3296" t="s">
        <v>147</v>
      </c>
      <c r="E3296" t="s">
        <v>86</v>
      </c>
      <c r="F3296" t="str">
        <f t="shared" si="154"/>
        <v>New South Wales</v>
      </c>
      <c r="G3296" t="s">
        <v>10</v>
      </c>
      <c r="H3296">
        <v>2064</v>
      </c>
      <c r="I3296" t="s">
        <v>11</v>
      </c>
      <c r="J3296" t="s">
        <v>12</v>
      </c>
      <c r="K3296" t="s">
        <v>149</v>
      </c>
      <c r="L3296" t="s">
        <v>15</v>
      </c>
      <c r="M3296" s="5">
        <v>631.07000000000005</v>
      </c>
    </row>
    <row r="3297" spans="1:13" x14ac:dyDescent="0.2">
      <c r="A3297" s="2">
        <v>45051</v>
      </c>
      <c r="B3297" s="3">
        <f t="shared" si="155"/>
        <v>2023</v>
      </c>
      <c r="C3297" t="str">
        <f t="shared" si="153"/>
        <v>2022-2023</v>
      </c>
      <c r="D3297" t="s">
        <v>147</v>
      </c>
      <c r="E3297" t="s">
        <v>143</v>
      </c>
      <c r="F3297" t="str">
        <f t="shared" si="154"/>
        <v>New South Wales</v>
      </c>
      <c r="G3297" t="s">
        <v>10</v>
      </c>
      <c r="H3297">
        <v>2154</v>
      </c>
      <c r="I3297" t="s">
        <v>11</v>
      </c>
      <c r="J3297" t="s">
        <v>27</v>
      </c>
      <c r="K3297" t="s">
        <v>19</v>
      </c>
      <c r="L3297" t="s">
        <v>23</v>
      </c>
      <c r="M3297" s="5">
        <v>631.58000000000004</v>
      </c>
    </row>
    <row r="3298" spans="1:13" x14ac:dyDescent="0.2">
      <c r="A3298" s="2">
        <v>45090</v>
      </c>
      <c r="B3298" s="3">
        <f t="shared" si="155"/>
        <v>2023</v>
      </c>
      <c r="C3298" t="str">
        <f t="shared" si="153"/>
        <v>2022-2023</v>
      </c>
      <c r="D3298" t="s">
        <v>148</v>
      </c>
      <c r="E3298" t="s">
        <v>82</v>
      </c>
      <c r="F3298" t="str">
        <f t="shared" si="154"/>
        <v>Queensland</v>
      </c>
      <c r="G3298" t="s">
        <v>35</v>
      </c>
      <c r="H3298">
        <v>4012</v>
      </c>
      <c r="I3298" t="s">
        <v>11</v>
      </c>
      <c r="J3298" t="s">
        <v>43</v>
      </c>
      <c r="K3298" t="s">
        <v>153</v>
      </c>
      <c r="L3298" t="s">
        <v>16</v>
      </c>
      <c r="M3298" s="5">
        <v>632.49</v>
      </c>
    </row>
    <row r="3299" spans="1:13" x14ac:dyDescent="0.2">
      <c r="A3299" s="2">
        <v>45296</v>
      </c>
      <c r="B3299" s="3">
        <f t="shared" si="155"/>
        <v>2024</v>
      </c>
      <c r="C3299" t="str">
        <f t="shared" si="153"/>
        <v>2023-2024</v>
      </c>
      <c r="D3299" t="s">
        <v>148</v>
      </c>
      <c r="E3299" t="s">
        <v>28</v>
      </c>
      <c r="F3299" t="str">
        <f t="shared" si="154"/>
        <v>Northern Territory</v>
      </c>
      <c r="G3299" t="s">
        <v>29</v>
      </c>
      <c r="H3299">
        <v>800</v>
      </c>
      <c r="I3299" t="s">
        <v>11</v>
      </c>
      <c r="J3299" t="s">
        <v>30</v>
      </c>
      <c r="K3299" t="s">
        <v>154</v>
      </c>
      <c r="L3299" t="s">
        <v>14</v>
      </c>
      <c r="M3299" s="5">
        <v>632.67000000000007</v>
      </c>
    </row>
    <row r="3300" spans="1:13" x14ac:dyDescent="0.2">
      <c r="A3300" s="2">
        <v>44993</v>
      </c>
      <c r="B3300" s="3">
        <f t="shared" si="155"/>
        <v>2023</v>
      </c>
      <c r="C3300" t="str">
        <f t="shared" si="153"/>
        <v>2022-2023</v>
      </c>
      <c r="D3300" t="s">
        <v>147</v>
      </c>
      <c r="E3300" t="s">
        <v>144</v>
      </c>
      <c r="F3300" t="str">
        <f t="shared" si="154"/>
        <v>Queensland</v>
      </c>
      <c r="G3300" t="s">
        <v>35</v>
      </c>
      <c r="H3300">
        <v>4566</v>
      </c>
      <c r="I3300" t="s">
        <v>11</v>
      </c>
      <c r="J3300" t="s">
        <v>120</v>
      </c>
      <c r="K3300" t="s">
        <v>153</v>
      </c>
      <c r="L3300" t="s">
        <v>16</v>
      </c>
      <c r="M3300" s="5">
        <v>632.79</v>
      </c>
    </row>
    <row r="3301" spans="1:13" x14ac:dyDescent="0.2">
      <c r="A3301" s="2">
        <v>45228</v>
      </c>
      <c r="B3301" s="3">
        <f t="shared" si="155"/>
        <v>2024</v>
      </c>
      <c r="C3301" t="str">
        <f t="shared" si="153"/>
        <v>2023-2024</v>
      </c>
      <c r="D3301" t="s">
        <v>148</v>
      </c>
      <c r="E3301" t="s">
        <v>28</v>
      </c>
      <c r="F3301" t="str">
        <f t="shared" si="154"/>
        <v>Northern Territory</v>
      </c>
      <c r="G3301" t="s">
        <v>29</v>
      </c>
      <c r="H3301">
        <v>800</v>
      </c>
      <c r="I3301" t="s">
        <v>11</v>
      </c>
      <c r="J3301" t="s">
        <v>30</v>
      </c>
      <c r="K3301" t="s">
        <v>155</v>
      </c>
      <c r="L3301" t="s">
        <v>20</v>
      </c>
      <c r="M3301" s="5">
        <v>633.75</v>
      </c>
    </row>
    <row r="3302" spans="1:13" x14ac:dyDescent="0.2">
      <c r="A3302" s="2">
        <v>45350</v>
      </c>
      <c r="B3302" s="3">
        <f t="shared" si="155"/>
        <v>2024</v>
      </c>
      <c r="C3302" t="str">
        <f t="shared" si="153"/>
        <v>2023-2024</v>
      </c>
      <c r="D3302" t="s">
        <v>147</v>
      </c>
      <c r="E3302" t="s">
        <v>66</v>
      </c>
      <c r="F3302" t="str">
        <f t="shared" si="154"/>
        <v>South Australia</v>
      </c>
      <c r="G3302" t="s">
        <v>32</v>
      </c>
      <c r="H3302">
        <v>5169</v>
      </c>
      <c r="I3302" t="s">
        <v>11</v>
      </c>
      <c r="J3302" t="s">
        <v>33</v>
      </c>
      <c r="K3302" t="s">
        <v>149</v>
      </c>
      <c r="L3302" t="s">
        <v>15</v>
      </c>
      <c r="M3302" s="5">
        <v>634</v>
      </c>
    </row>
    <row r="3303" spans="1:13" x14ac:dyDescent="0.2">
      <c r="A3303" s="2">
        <v>44927</v>
      </c>
      <c r="B3303" s="3">
        <f t="shared" si="155"/>
        <v>2023</v>
      </c>
      <c r="C3303" t="str">
        <f t="shared" si="153"/>
        <v>2022-2023</v>
      </c>
      <c r="D3303" t="s">
        <v>147</v>
      </c>
      <c r="E3303" t="s">
        <v>116</v>
      </c>
      <c r="F3303" t="str">
        <f t="shared" si="154"/>
        <v>Western Australia</v>
      </c>
      <c r="G3303" t="s">
        <v>48</v>
      </c>
      <c r="H3303">
        <v>6725</v>
      </c>
      <c r="I3303" t="s">
        <v>11</v>
      </c>
      <c r="J3303" t="s">
        <v>77</v>
      </c>
      <c r="K3303" t="s">
        <v>155</v>
      </c>
      <c r="L3303" t="s">
        <v>20</v>
      </c>
      <c r="M3303" s="5">
        <v>635.04</v>
      </c>
    </row>
    <row r="3304" spans="1:13" x14ac:dyDescent="0.2">
      <c r="A3304" s="2">
        <v>45218</v>
      </c>
      <c r="B3304" s="3">
        <f t="shared" si="155"/>
        <v>2024</v>
      </c>
      <c r="C3304" t="str">
        <f t="shared" si="153"/>
        <v>2023-2024</v>
      </c>
      <c r="D3304" t="s">
        <v>147</v>
      </c>
      <c r="E3304" t="s">
        <v>109</v>
      </c>
      <c r="F3304" t="str">
        <f t="shared" si="154"/>
        <v>New South Wales</v>
      </c>
      <c r="G3304" t="s">
        <v>10</v>
      </c>
      <c r="H3304">
        <v>2480</v>
      </c>
      <c r="I3304" t="s">
        <v>11</v>
      </c>
      <c r="J3304" t="s">
        <v>68</v>
      </c>
      <c r="K3304" t="s">
        <v>154</v>
      </c>
      <c r="L3304" t="s">
        <v>14</v>
      </c>
      <c r="M3304" s="5">
        <v>635.62</v>
      </c>
    </row>
    <row r="3305" spans="1:13" x14ac:dyDescent="0.2">
      <c r="A3305" s="2">
        <v>45214</v>
      </c>
      <c r="B3305" s="3">
        <f t="shared" si="155"/>
        <v>2024</v>
      </c>
      <c r="C3305" t="str">
        <f t="shared" si="153"/>
        <v>2023-2024</v>
      </c>
      <c r="D3305" t="s">
        <v>147</v>
      </c>
      <c r="E3305" t="s">
        <v>137</v>
      </c>
      <c r="F3305" t="str">
        <f t="shared" si="154"/>
        <v>New South Wales</v>
      </c>
      <c r="G3305" t="s">
        <v>10</v>
      </c>
      <c r="H3305">
        <v>2031</v>
      </c>
      <c r="I3305" t="s">
        <v>11</v>
      </c>
      <c r="J3305" t="s">
        <v>12</v>
      </c>
      <c r="K3305" t="s">
        <v>150</v>
      </c>
      <c r="L3305" t="s">
        <v>18</v>
      </c>
      <c r="M3305" s="5">
        <v>636.04</v>
      </c>
    </row>
    <row r="3306" spans="1:13" x14ac:dyDescent="0.2">
      <c r="A3306" s="2">
        <v>45547</v>
      </c>
      <c r="B3306" s="3">
        <f t="shared" si="155"/>
        <v>2025</v>
      </c>
      <c r="C3306" t="str">
        <f t="shared" si="153"/>
        <v>2024-2025</v>
      </c>
      <c r="D3306" t="s">
        <v>148</v>
      </c>
      <c r="E3306" t="s">
        <v>87</v>
      </c>
      <c r="F3306" t="str">
        <f t="shared" si="154"/>
        <v>New South Wales</v>
      </c>
      <c r="G3306" t="s">
        <v>10</v>
      </c>
      <c r="H3306">
        <v>2790</v>
      </c>
      <c r="I3306" t="s">
        <v>11</v>
      </c>
      <c r="J3306" t="s">
        <v>25</v>
      </c>
      <c r="K3306" t="s">
        <v>152</v>
      </c>
      <c r="L3306" t="s">
        <v>13</v>
      </c>
      <c r="M3306" s="5">
        <v>636.20000000000005</v>
      </c>
    </row>
    <row r="3307" spans="1:13" x14ac:dyDescent="0.2">
      <c r="A3307" s="2">
        <v>45043</v>
      </c>
      <c r="B3307" s="3">
        <f t="shared" si="155"/>
        <v>2023</v>
      </c>
      <c r="C3307" t="str">
        <f t="shared" si="153"/>
        <v>2022-2023</v>
      </c>
      <c r="D3307" t="s">
        <v>148</v>
      </c>
      <c r="E3307" t="s">
        <v>112</v>
      </c>
      <c r="F3307" t="str">
        <f t="shared" si="154"/>
        <v>Victoria</v>
      </c>
      <c r="G3307" t="s">
        <v>45</v>
      </c>
      <c r="H3307">
        <v>3076</v>
      </c>
      <c r="I3307" t="s">
        <v>11</v>
      </c>
      <c r="J3307" t="s">
        <v>46</v>
      </c>
      <c r="K3307" t="s">
        <v>152</v>
      </c>
      <c r="L3307" t="s">
        <v>13</v>
      </c>
      <c r="M3307" s="5">
        <v>638.16999999999996</v>
      </c>
    </row>
    <row r="3308" spans="1:13" x14ac:dyDescent="0.2">
      <c r="A3308" s="2">
        <v>45206</v>
      </c>
      <c r="B3308" s="3">
        <f t="shared" si="155"/>
        <v>2024</v>
      </c>
      <c r="C3308" t="str">
        <f t="shared" si="153"/>
        <v>2023-2024</v>
      </c>
      <c r="D3308" t="s">
        <v>147</v>
      </c>
      <c r="E3308" t="s">
        <v>139</v>
      </c>
      <c r="F3308" t="str">
        <f t="shared" si="154"/>
        <v>New South Wales</v>
      </c>
      <c r="G3308" t="s">
        <v>10</v>
      </c>
      <c r="H3308">
        <v>2020</v>
      </c>
      <c r="I3308" t="s">
        <v>11</v>
      </c>
      <c r="J3308" t="s">
        <v>12</v>
      </c>
      <c r="K3308" t="s">
        <v>157</v>
      </c>
      <c r="L3308" t="s">
        <v>22</v>
      </c>
      <c r="M3308" s="5">
        <v>639.1400000000001</v>
      </c>
    </row>
    <row r="3309" spans="1:13" x14ac:dyDescent="0.2">
      <c r="A3309" s="2">
        <v>45225</v>
      </c>
      <c r="B3309" s="3">
        <f t="shared" si="155"/>
        <v>2024</v>
      </c>
      <c r="C3309" t="str">
        <f t="shared" si="153"/>
        <v>2023-2024</v>
      </c>
      <c r="D3309" t="s">
        <v>147</v>
      </c>
      <c r="E3309" t="s">
        <v>83</v>
      </c>
      <c r="F3309" t="str">
        <f t="shared" si="154"/>
        <v>New South Wales</v>
      </c>
      <c r="G3309" t="s">
        <v>10</v>
      </c>
      <c r="H3309">
        <v>2750</v>
      </c>
      <c r="I3309" t="s">
        <v>11</v>
      </c>
      <c r="J3309" t="s">
        <v>25</v>
      </c>
      <c r="K3309" t="s">
        <v>149</v>
      </c>
      <c r="L3309" t="s">
        <v>15</v>
      </c>
      <c r="M3309" s="5">
        <v>639.43000000000006</v>
      </c>
    </row>
    <row r="3310" spans="1:13" x14ac:dyDescent="0.2">
      <c r="A3310" s="2">
        <v>45186</v>
      </c>
      <c r="B3310" s="3">
        <f t="shared" si="155"/>
        <v>2024</v>
      </c>
      <c r="C3310" t="str">
        <f t="shared" si="153"/>
        <v>2023-2024</v>
      </c>
      <c r="D3310" t="s">
        <v>147</v>
      </c>
      <c r="E3310" t="s">
        <v>74</v>
      </c>
      <c r="F3310" t="str">
        <f t="shared" si="154"/>
        <v>South Australia</v>
      </c>
      <c r="G3310" t="s">
        <v>32</v>
      </c>
      <c r="H3310">
        <v>5043</v>
      </c>
      <c r="I3310" t="s">
        <v>11</v>
      </c>
      <c r="J3310" t="s">
        <v>33</v>
      </c>
      <c r="K3310" t="s">
        <v>151</v>
      </c>
      <c r="L3310" t="s">
        <v>21</v>
      </c>
      <c r="M3310" s="5">
        <v>639.89</v>
      </c>
    </row>
    <row r="3311" spans="1:13" x14ac:dyDescent="0.2">
      <c r="A3311" s="2">
        <v>45056</v>
      </c>
      <c r="B3311" s="3">
        <f t="shared" si="155"/>
        <v>2023</v>
      </c>
      <c r="C3311" t="str">
        <f t="shared" si="153"/>
        <v>2022-2023</v>
      </c>
      <c r="D3311" t="s">
        <v>147</v>
      </c>
      <c r="E3311" t="s">
        <v>112</v>
      </c>
      <c r="F3311" t="str">
        <f t="shared" si="154"/>
        <v>Victoria</v>
      </c>
      <c r="G3311" t="s">
        <v>45</v>
      </c>
      <c r="H3311">
        <v>3076</v>
      </c>
      <c r="I3311" t="s">
        <v>11</v>
      </c>
      <c r="J3311" t="s">
        <v>46</v>
      </c>
      <c r="K3311" t="s">
        <v>149</v>
      </c>
      <c r="L3311" t="s">
        <v>15</v>
      </c>
      <c r="M3311" s="5">
        <v>640.40000000000009</v>
      </c>
    </row>
    <row r="3312" spans="1:13" x14ac:dyDescent="0.2">
      <c r="A3312" s="2">
        <v>45101</v>
      </c>
      <c r="B3312" s="3">
        <f t="shared" si="155"/>
        <v>2023</v>
      </c>
      <c r="C3312" t="str">
        <f t="shared" si="153"/>
        <v>2022-2023</v>
      </c>
      <c r="D3312" t="s">
        <v>147</v>
      </c>
      <c r="E3312" t="s">
        <v>41</v>
      </c>
      <c r="F3312" t="str">
        <f t="shared" si="154"/>
        <v>New South Wales</v>
      </c>
      <c r="G3312" t="s">
        <v>10</v>
      </c>
      <c r="H3312">
        <v>2830</v>
      </c>
      <c r="I3312" t="s">
        <v>11</v>
      </c>
      <c r="J3312" t="s">
        <v>25</v>
      </c>
      <c r="K3312" t="s">
        <v>152</v>
      </c>
      <c r="L3312" t="s">
        <v>13</v>
      </c>
      <c r="M3312" s="5">
        <v>640.53</v>
      </c>
    </row>
    <row r="3313" spans="1:13" x14ac:dyDescent="0.2">
      <c r="A3313" s="2">
        <v>45248</v>
      </c>
      <c r="B3313" s="3">
        <f t="shared" si="155"/>
        <v>2024</v>
      </c>
      <c r="C3313" t="str">
        <f t="shared" si="153"/>
        <v>2023-2024</v>
      </c>
      <c r="D3313" t="s">
        <v>147</v>
      </c>
      <c r="E3313" t="s">
        <v>99</v>
      </c>
      <c r="F3313" t="str">
        <f t="shared" si="154"/>
        <v>Victoria</v>
      </c>
      <c r="G3313" t="s">
        <v>45</v>
      </c>
      <c r="H3313">
        <v>3148</v>
      </c>
      <c r="I3313" t="s">
        <v>11</v>
      </c>
      <c r="J3313" t="s">
        <v>63</v>
      </c>
      <c r="K3313" t="s">
        <v>154</v>
      </c>
      <c r="L3313" t="s">
        <v>14</v>
      </c>
      <c r="M3313" s="5">
        <v>641.57999999999993</v>
      </c>
    </row>
    <row r="3314" spans="1:13" x14ac:dyDescent="0.2">
      <c r="A3314" s="2">
        <v>45333</v>
      </c>
      <c r="B3314" s="3">
        <f t="shared" si="155"/>
        <v>2024</v>
      </c>
      <c r="C3314" t="str">
        <f t="shared" si="153"/>
        <v>2023-2024</v>
      </c>
      <c r="D3314" t="s">
        <v>147</v>
      </c>
      <c r="E3314" t="s">
        <v>113</v>
      </c>
      <c r="F3314" t="str">
        <f t="shared" si="154"/>
        <v>Queensland</v>
      </c>
      <c r="G3314" t="s">
        <v>35</v>
      </c>
      <c r="H3314">
        <v>4215</v>
      </c>
      <c r="I3314" t="s">
        <v>11</v>
      </c>
      <c r="J3314" t="s">
        <v>104</v>
      </c>
      <c r="K3314" t="s">
        <v>154</v>
      </c>
      <c r="L3314" t="s">
        <v>14</v>
      </c>
      <c r="M3314" s="5">
        <v>641.61</v>
      </c>
    </row>
    <row r="3315" spans="1:13" x14ac:dyDescent="0.2">
      <c r="A3315" s="2">
        <v>45253</v>
      </c>
      <c r="B3315" s="3">
        <f t="shared" si="155"/>
        <v>2024</v>
      </c>
      <c r="C3315" t="str">
        <f t="shared" si="153"/>
        <v>2023-2024</v>
      </c>
      <c r="D3315" t="s">
        <v>147</v>
      </c>
      <c r="E3315" t="s">
        <v>143</v>
      </c>
      <c r="F3315" t="str">
        <f t="shared" si="154"/>
        <v>New South Wales</v>
      </c>
      <c r="G3315" t="s">
        <v>10</v>
      </c>
      <c r="H3315">
        <v>2154</v>
      </c>
      <c r="I3315" t="s">
        <v>11</v>
      </c>
      <c r="J3315" t="s">
        <v>27</v>
      </c>
      <c r="K3315" t="s">
        <v>154</v>
      </c>
      <c r="L3315" t="s">
        <v>14</v>
      </c>
      <c r="M3315" s="5">
        <v>641.63</v>
      </c>
    </row>
    <row r="3316" spans="1:13" x14ac:dyDescent="0.2">
      <c r="A3316" s="2">
        <v>45633</v>
      </c>
      <c r="B3316" s="3">
        <f t="shared" si="155"/>
        <v>2025</v>
      </c>
      <c r="C3316" t="str">
        <f t="shared" si="153"/>
        <v>2024-2025</v>
      </c>
      <c r="D3316" t="s">
        <v>148</v>
      </c>
      <c r="E3316" t="s">
        <v>108</v>
      </c>
      <c r="F3316" t="str">
        <f t="shared" si="154"/>
        <v>Victoria</v>
      </c>
      <c r="G3316" t="s">
        <v>45</v>
      </c>
      <c r="H3316">
        <v>3018</v>
      </c>
      <c r="I3316" t="s">
        <v>11</v>
      </c>
      <c r="J3316" t="s">
        <v>46</v>
      </c>
      <c r="K3316" t="s">
        <v>19</v>
      </c>
      <c r="L3316" t="s">
        <v>23</v>
      </c>
      <c r="M3316" s="5">
        <v>642.30000000000007</v>
      </c>
    </row>
    <row r="3317" spans="1:13" x14ac:dyDescent="0.2">
      <c r="A3317" s="2">
        <v>45078</v>
      </c>
      <c r="B3317" s="3">
        <f t="shared" si="155"/>
        <v>2023</v>
      </c>
      <c r="C3317" t="str">
        <f t="shared" si="153"/>
        <v>2022-2023</v>
      </c>
      <c r="D3317" t="s">
        <v>147</v>
      </c>
      <c r="E3317" t="s">
        <v>95</v>
      </c>
      <c r="F3317" t="str">
        <f t="shared" si="154"/>
        <v>Victoria</v>
      </c>
      <c r="G3317" t="s">
        <v>45</v>
      </c>
      <c r="H3317">
        <v>3931</v>
      </c>
      <c r="I3317" t="s">
        <v>11</v>
      </c>
      <c r="J3317" t="s">
        <v>55</v>
      </c>
      <c r="K3317" t="s">
        <v>149</v>
      </c>
      <c r="L3317" t="s">
        <v>15</v>
      </c>
      <c r="M3317" s="5">
        <v>643.35</v>
      </c>
    </row>
    <row r="3318" spans="1:13" x14ac:dyDescent="0.2">
      <c r="A3318" s="2">
        <v>45023</v>
      </c>
      <c r="B3318" s="3">
        <f t="shared" si="155"/>
        <v>2023</v>
      </c>
      <c r="C3318" t="str">
        <f t="shared" si="153"/>
        <v>2022-2023</v>
      </c>
      <c r="D3318" t="s">
        <v>147</v>
      </c>
      <c r="E3318" t="s">
        <v>85</v>
      </c>
      <c r="F3318" t="str">
        <f t="shared" si="154"/>
        <v>Queensland</v>
      </c>
      <c r="G3318" t="s">
        <v>35</v>
      </c>
      <c r="H3318">
        <v>4883</v>
      </c>
      <c r="I3318" t="s">
        <v>11</v>
      </c>
      <c r="J3318" t="s">
        <v>36</v>
      </c>
      <c r="K3318" t="s">
        <v>153</v>
      </c>
      <c r="L3318" t="s">
        <v>16</v>
      </c>
      <c r="M3318" s="5">
        <v>643.77</v>
      </c>
    </row>
    <row r="3319" spans="1:13" x14ac:dyDescent="0.2">
      <c r="A3319" s="2">
        <v>45565</v>
      </c>
      <c r="B3319" s="3">
        <f t="shared" si="155"/>
        <v>2025</v>
      </c>
      <c r="C3319" t="str">
        <f t="shared" si="153"/>
        <v>2024-2025</v>
      </c>
      <c r="D3319" t="s">
        <v>148</v>
      </c>
      <c r="E3319" t="s">
        <v>100</v>
      </c>
      <c r="F3319" t="str">
        <f t="shared" si="154"/>
        <v>Western Australia</v>
      </c>
      <c r="G3319" t="s">
        <v>48</v>
      </c>
      <c r="H3319">
        <v>6021</v>
      </c>
      <c r="I3319" t="s">
        <v>11</v>
      </c>
      <c r="J3319" t="s">
        <v>49</v>
      </c>
      <c r="K3319" t="s">
        <v>150</v>
      </c>
      <c r="L3319" t="s">
        <v>18</v>
      </c>
      <c r="M3319" s="5">
        <v>646.71999999999991</v>
      </c>
    </row>
    <row r="3320" spans="1:13" x14ac:dyDescent="0.2">
      <c r="A3320" s="2">
        <v>45090</v>
      </c>
      <c r="B3320" s="3">
        <f t="shared" si="155"/>
        <v>2023</v>
      </c>
      <c r="C3320" t="str">
        <f t="shared" si="153"/>
        <v>2022-2023</v>
      </c>
      <c r="D3320" t="s">
        <v>147</v>
      </c>
      <c r="E3320" t="s">
        <v>125</v>
      </c>
      <c r="F3320" t="str">
        <f t="shared" si="154"/>
        <v>Victoria</v>
      </c>
      <c r="G3320" t="s">
        <v>45</v>
      </c>
      <c r="H3320">
        <v>3400</v>
      </c>
      <c r="I3320" t="s">
        <v>11</v>
      </c>
      <c r="J3320" t="s">
        <v>60</v>
      </c>
      <c r="K3320" t="s">
        <v>151</v>
      </c>
      <c r="L3320" t="s">
        <v>21</v>
      </c>
      <c r="M3320" s="5">
        <v>646.91000000000008</v>
      </c>
    </row>
    <row r="3321" spans="1:13" x14ac:dyDescent="0.2">
      <c r="A3321" s="2">
        <v>45062</v>
      </c>
      <c r="B3321" s="3">
        <f t="shared" si="155"/>
        <v>2023</v>
      </c>
      <c r="C3321" t="str">
        <f t="shared" si="153"/>
        <v>2022-2023</v>
      </c>
      <c r="D3321" t="s">
        <v>148</v>
      </c>
      <c r="E3321" t="s">
        <v>56</v>
      </c>
      <c r="F3321" t="str">
        <f t="shared" si="154"/>
        <v>Northern Territory</v>
      </c>
      <c r="G3321" t="s">
        <v>29</v>
      </c>
      <c r="H3321">
        <v>870</v>
      </c>
      <c r="I3321" t="s">
        <v>11</v>
      </c>
      <c r="J3321" t="s">
        <v>30</v>
      </c>
      <c r="K3321" t="s">
        <v>153</v>
      </c>
      <c r="L3321" t="s">
        <v>16</v>
      </c>
      <c r="M3321" s="5">
        <v>647.31000000000017</v>
      </c>
    </row>
    <row r="3322" spans="1:13" x14ac:dyDescent="0.2">
      <c r="A3322" s="2">
        <v>45529</v>
      </c>
      <c r="B3322" s="3">
        <f t="shared" si="155"/>
        <v>2025</v>
      </c>
      <c r="C3322" t="str">
        <f t="shared" si="153"/>
        <v>2024-2025</v>
      </c>
      <c r="D3322" t="s">
        <v>148</v>
      </c>
      <c r="E3322" t="s">
        <v>131</v>
      </c>
      <c r="F3322" t="str">
        <f t="shared" si="154"/>
        <v>Western Australia</v>
      </c>
      <c r="G3322" t="s">
        <v>48</v>
      </c>
      <c r="H3322">
        <v>6530</v>
      </c>
      <c r="I3322" t="s">
        <v>11</v>
      </c>
      <c r="J3322" t="s">
        <v>77</v>
      </c>
      <c r="K3322" t="s">
        <v>154</v>
      </c>
      <c r="L3322" t="s">
        <v>14</v>
      </c>
      <c r="M3322" s="5">
        <v>648.24</v>
      </c>
    </row>
    <row r="3323" spans="1:13" x14ac:dyDescent="0.2">
      <c r="A3323" s="2">
        <v>45534</v>
      </c>
      <c r="B3323" s="3">
        <f t="shared" si="155"/>
        <v>2025</v>
      </c>
      <c r="C3323" t="str">
        <f t="shared" si="153"/>
        <v>2024-2025</v>
      </c>
      <c r="D3323" t="s">
        <v>148</v>
      </c>
      <c r="E3323" t="s">
        <v>127</v>
      </c>
      <c r="F3323" t="str">
        <f t="shared" si="154"/>
        <v>New South Wales</v>
      </c>
      <c r="G3323" t="s">
        <v>10</v>
      </c>
      <c r="H3323">
        <v>2131</v>
      </c>
      <c r="I3323" t="s">
        <v>11</v>
      </c>
      <c r="J3323" t="s">
        <v>27</v>
      </c>
      <c r="K3323" t="s">
        <v>155</v>
      </c>
      <c r="L3323" t="s">
        <v>20</v>
      </c>
      <c r="M3323" s="5">
        <v>649.99</v>
      </c>
    </row>
    <row r="3324" spans="1:13" x14ac:dyDescent="0.2">
      <c r="A3324" s="2">
        <v>45054</v>
      </c>
      <c r="B3324" s="3">
        <f t="shared" si="155"/>
        <v>2023</v>
      </c>
      <c r="C3324" t="str">
        <f t="shared" si="153"/>
        <v>2022-2023</v>
      </c>
      <c r="D3324" t="s">
        <v>148</v>
      </c>
      <c r="E3324" t="s">
        <v>28</v>
      </c>
      <c r="F3324" t="str">
        <f t="shared" si="154"/>
        <v>Northern Territory</v>
      </c>
      <c r="G3324" t="s">
        <v>29</v>
      </c>
      <c r="H3324">
        <v>800</v>
      </c>
      <c r="I3324" t="s">
        <v>11</v>
      </c>
      <c r="J3324" t="s">
        <v>30</v>
      </c>
      <c r="K3324" t="s">
        <v>19</v>
      </c>
      <c r="L3324" t="s">
        <v>23</v>
      </c>
      <c r="M3324" s="5">
        <v>650.32000000000005</v>
      </c>
    </row>
    <row r="3325" spans="1:13" x14ac:dyDescent="0.2">
      <c r="A3325" s="2">
        <v>45115</v>
      </c>
      <c r="B3325" s="3">
        <f t="shared" si="155"/>
        <v>2024</v>
      </c>
      <c r="C3325" t="str">
        <f t="shared" si="153"/>
        <v>2023-2024</v>
      </c>
      <c r="D3325" t="s">
        <v>148</v>
      </c>
      <c r="E3325" t="s">
        <v>138</v>
      </c>
      <c r="F3325" t="str">
        <f t="shared" si="154"/>
        <v>Queensland</v>
      </c>
      <c r="G3325" t="s">
        <v>35</v>
      </c>
      <c r="H3325">
        <v>4558</v>
      </c>
      <c r="I3325" t="s">
        <v>11</v>
      </c>
      <c r="J3325" t="s">
        <v>120</v>
      </c>
      <c r="K3325" t="s">
        <v>150</v>
      </c>
      <c r="L3325" t="s">
        <v>18</v>
      </c>
      <c r="M3325" s="5">
        <v>650.62</v>
      </c>
    </row>
    <row r="3326" spans="1:13" x14ac:dyDescent="0.2">
      <c r="A3326" s="2">
        <v>45361</v>
      </c>
      <c r="B3326" s="3">
        <f t="shared" si="155"/>
        <v>2024</v>
      </c>
      <c r="C3326" t="str">
        <f t="shared" si="153"/>
        <v>2023-2024</v>
      </c>
      <c r="D3326" t="s">
        <v>147</v>
      </c>
      <c r="E3326" t="s">
        <v>75</v>
      </c>
      <c r="F3326" t="str">
        <f t="shared" si="154"/>
        <v>Victoria</v>
      </c>
      <c r="G3326" t="s">
        <v>45</v>
      </c>
      <c r="H3326">
        <v>3630</v>
      </c>
      <c r="I3326" t="s">
        <v>11</v>
      </c>
      <c r="J3326" t="s">
        <v>55</v>
      </c>
      <c r="K3326" t="s">
        <v>153</v>
      </c>
      <c r="L3326" t="s">
        <v>16</v>
      </c>
      <c r="M3326" s="5">
        <v>651.20000000000005</v>
      </c>
    </row>
    <row r="3327" spans="1:13" x14ac:dyDescent="0.2">
      <c r="A3327" s="2">
        <v>44965</v>
      </c>
      <c r="B3327" s="3">
        <f t="shared" si="155"/>
        <v>2023</v>
      </c>
      <c r="C3327" t="str">
        <f t="shared" si="153"/>
        <v>2022-2023</v>
      </c>
      <c r="D3327" t="s">
        <v>147</v>
      </c>
      <c r="E3327" t="s">
        <v>116</v>
      </c>
      <c r="F3327" t="str">
        <f t="shared" si="154"/>
        <v>Western Australia</v>
      </c>
      <c r="G3327" t="s">
        <v>48</v>
      </c>
      <c r="H3327">
        <v>6725</v>
      </c>
      <c r="I3327" t="s">
        <v>11</v>
      </c>
      <c r="J3327" t="s">
        <v>77</v>
      </c>
      <c r="K3327" t="s">
        <v>149</v>
      </c>
      <c r="L3327" t="s">
        <v>15</v>
      </c>
      <c r="M3327" s="5">
        <v>652.07000000000016</v>
      </c>
    </row>
    <row r="3328" spans="1:13" x14ac:dyDescent="0.2">
      <c r="A3328" s="2">
        <v>45506</v>
      </c>
      <c r="B3328" s="3">
        <f t="shared" si="155"/>
        <v>2025</v>
      </c>
      <c r="C3328" t="str">
        <f t="shared" si="153"/>
        <v>2024-2025</v>
      </c>
      <c r="D3328" t="s">
        <v>147</v>
      </c>
      <c r="E3328" t="s">
        <v>31</v>
      </c>
      <c r="F3328" t="str">
        <f t="shared" si="154"/>
        <v>South Australia</v>
      </c>
      <c r="G3328" t="s">
        <v>32</v>
      </c>
      <c r="H3328">
        <v>5168</v>
      </c>
      <c r="I3328" t="s">
        <v>11</v>
      </c>
      <c r="J3328" t="s">
        <v>33</v>
      </c>
      <c r="K3328" t="s">
        <v>150</v>
      </c>
      <c r="L3328" t="s">
        <v>18</v>
      </c>
      <c r="M3328" s="5">
        <v>652.14</v>
      </c>
    </row>
    <row r="3329" spans="1:13" x14ac:dyDescent="0.2">
      <c r="A3329" s="2">
        <v>45194</v>
      </c>
      <c r="B3329" s="3">
        <f t="shared" si="155"/>
        <v>2024</v>
      </c>
      <c r="C3329" t="str">
        <f t="shared" si="153"/>
        <v>2023-2024</v>
      </c>
      <c r="D3329" t="s">
        <v>147</v>
      </c>
      <c r="E3329" t="s">
        <v>136</v>
      </c>
      <c r="F3329" t="str">
        <f t="shared" si="154"/>
        <v>Victoria</v>
      </c>
      <c r="G3329" t="s">
        <v>45</v>
      </c>
      <c r="H3329">
        <v>3175</v>
      </c>
      <c r="I3329" t="s">
        <v>11</v>
      </c>
      <c r="J3329" t="s">
        <v>63</v>
      </c>
      <c r="K3329" t="s">
        <v>154</v>
      </c>
      <c r="L3329" t="s">
        <v>14</v>
      </c>
      <c r="M3329" s="5">
        <v>653.29999999999995</v>
      </c>
    </row>
    <row r="3330" spans="1:13" x14ac:dyDescent="0.2">
      <c r="A3330" s="2">
        <v>45003</v>
      </c>
      <c r="B3330" s="3">
        <f t="shared" si="155"/>
        <v>2023</v>
      </c>
      <c r="C3330" t="str">
        <f t="shared" ref="C3330:C3393" si="156">IF(MONTH(A3330) &gt;= 7, YEAR(A3330) &amp; "-" &amp; YEAR(A3330) + 1, YEAR(A3330) - 1 &amp; "-" &amp; YEAR(A3330))</f>
        <v>2022-2023</v>
      </c>
      <c r="D3330" t="s">
        <v>148</v>
      </c>
      <c r="E3330" t="s">
        <v>91</v>
      </c>
      <c r="F3330" t="str">
        <f t="shared" ref="F3330:F3393" si="157">IF(G3330="WA","Western Australia",
IF(G3330="NSW","New South Wales",
IF(G3330="QLD","Queensland",
IF(G3330="VIC","Victoria",
IF(G3330="TAS","Tasmania",
IF(G3330="SA","South Australia",
IF(G3330="NT","Northern Territory",
IF(G3330="ACT","Australian Capital Territory",G3330))))))))</f>
        <v>Victoria</v>
      </c>
      <c r="G3330" t="s">
        <v>45</v>
      </c>
      <c r="H3330">
        <v>3690</v>
      </c>
      <c r="I3330" t="s">
        <v>11</v>
      </c>
      <c r="J3330" t="s">
        <v>55</v>
      </c>
      <c r="K3330" t="s">
        <v>152</v>
      </c>
      <c r="L3330" t="s">
        <v>13</v>
      </c>
      <c r="M3330" s="5">
        <v>653.29999999999995</v>
      </c>
    </row>
    <row r="3331" spans="1:13" x14ac:dyDescent="0.2">
      <c r="A3331" s="2">
        <v>45056</v>
      </c>
      <c r="B3331" s="3">
        <f t="shared" ref="B3331:B3394" si="158">IF(MONTH(A3331)&gt;=7,YEAR(A3331)+1,YEAR(A3331))</f>
        <v>2023</v>
      </c>
      <c r="C3331" t="str">
        <f t="shared" si="156"/>
        <v>2022-2023</v>
      </c>
      <c r="D3331" t="s">
        <v>147</v>
      </c>
      <c r="E3331" t="s">
        <v>95</v>
      </c>
      <c r="F3331" t="str">
        <f t="shared" si="157"/>
        <v>Victoria</v>
      </c>
      <c r="G3331" t="s">
        <v>45</v>
      </c>
      <c r="H3331">
        <v>3931</v>
      </c>
      <c r="I3331" t="s">
        <v>11</v>
      </c>
      <c r="J3331" t="s">
        <v>55</v>
      </c>
      <c r="K3331" t="s">
        <v>151</v>
      </c>
      <c r="L3331" t="s">
        <v>21</v>
      </c>
      <c r="M3331" s="5">
        <v>653.88</v>
      </c>
    </row>
    <row r="3332" spans="1:13" x14ac:dyDescent="0.2">
      <c r="A3332" s="2">
        <v>45488</v>
      </c>
      <c r="B3332" s="3">
        <f t="shared" si="158"/>
        <v>2025</v>
      </c>
      <c r="C3332" t="str">
        <f t="shared" si="156"/>
        <v>2024-2025</v>
      </c>
      <c r="D3332" t="s">
        <v>148</v>
      </c>
      <c r="E3332" t="s">
        <v>85</v>
      </c>
      <c r="F3332" t="str">
        <f t="shared" si="157"/>
        <v>Queensland</v>
      </c>
      <c r="G3332" t="s">
        <v>35</v>
      </c>
      <c r="H3332">
        <v>4883</v>
      </c>
      <c r="I3332" t="s">
        <v>11</v>
      </c>
      <c r="J3332" t="s">
        <v>36</v>
      </c>
      <c r="K3332" t="s">
        <v>151</v>
      </c>
      <c r="L3332" t="s">
        <v>21</v>
      </c>
      <c r="M3332" s="5">
        <v>654.07000000000005</v>
      </c>
    </row>
    <row r="3333" spans="1:13" x14ac:dyDescent="0.2">
      <c r="A3333" s="2">
        <v>45403</v>
      </c>
      <c r="B3333" s="3">
        <f t="shared" si="158"/>
        <v>2024</v>
      </c>
      <c r="C3333" t="str">
        <f t="shared" si="156"/>
        <v>2023-2024</v>
      </c>
      <c r="D3333" t="s">
        <v>147</v>
      </c>
      <c r="E3333" t="s">
        <v>86</v>
      </c>
      <c r="F3333" t="str">
        <f t="shared" si="157"/>
        <v>New South Wales</v>
      </c>
      <c r="G3333" t="s">
        <v>10</v>
      </c>
      <c r="H3333">
        <v>2064</v>
      </c>
      <c r="I3333" t="s">
        <v>11</v>
      </c>
      <c r="J3333" t="s">
        <v>12</v>
      </c>
      <c r="K3333" t="s">
        <v>151</v>
      </c>
      <c r="L3333" t="s">
        <v>21</v>
      </c>
      <c r="M3333" s="5">
        <v>654.53</v>
      </c>
    </row>
    <row r="3334" spans="1:13" x14ac:dyDescent="0.2">
      <c r="A3334" s="2">
        <v>45110</v>
      </c>
      <c r="B3334" s="3">
        <f t="shared" si="158"/>
        <v>2024</v>
      </c>
      <c r="C3334" t="str">
        <f t="shared" si="156"/>
        <v>2023-2024</v>
      </c>
      <c r="D3334" t="s">
        <v>147</v>
      </c>
      <c r="E3334" t="s">
        <v>89</v>
      </c>
      <c r="F3334" t="str">
        <f t="shared" si="157"/>
        <v>Queensland</v>
      </c>
      <c r="G3334" t="s">
        <v>35</v>
      </c>
      <c r="H3334">
        <v>4655</v>
      </c>
      <c r="I3334" t="s">
        <v>11</v>
      </c>
      <c r="J3334" t="s">
        <v>51</v>
      </c>
      <c r="K3334" t="s">
        <v>155</v>
      </c>
      <c r="L3334" t="s">
        <v>20</v>
      </c>
      <c r="M3334" s="5">
        <v>655.29999999999995</v>
      </c>
    </row>
    <row r="3335" spans="1:13" x14ac:dyDescent="0.2">
      <c r="A3335" s="2">
        <v>45559</v>
      </c>
      <c r="B3335" s="3">
        <f t="shared" si="158"/>
        <v>2025</v>
      </c>
      <c r="C3335" t="str">
        <f t="shared" si="156"/>
        <v>2024-2025</v>
      </c>
      <c r="D3335" t="s">
        <v>148</v>
      </c>
      <c r="E3335" t="s">
        <v>138</v>
      </c>
      <c r="F3335" t="str">
        <f t="shared" si="157"/>
        <v>Queensland</v>
      </c>
      <c r="G3335" t="s">
        <v>35</v>
      </c>
      <c r="H3335">
        <v>4558</v>
      </c>
      <c r="I3335" t="s">
        <v>11</v>
      </c>
      <c r="J3335" t="s">
        <v>120</v>
      </c>
      <c r="K3335" t="s">
        <v>154</v>
      </c>
      <c r="L3335" t="s">
        <v>14</v>
      </c>
      <c r="M3335" s="5">
        <v>655.54</v>
      </c>
    </row>
    <row r="3336" spans="1:13" x14ac:dyDescent="0.2">
      <c r="A3336" s="2">
        <v>45031</v>
      </c>
      <c r="B3336" s="3">
        <f t="shared" si="158"/>
        <v>2023</v>
      </c>
      <c r="C3336" t="str">
        <f t="shared" si="156"/>
        <v>2022-2023</v>
      </c>
      <c r="D3336" t="s">
        <v>147</v>
      </c>
      <c r="E3336" t="s">
        <v>54</v>
      </c>
      <c r="F3336" t="str">
        <f t="shared" si="157"/>
        <v>Victoria</v>
      </c>
      <c r="G3336" t="s">
        <v>45</v>
      </c>
      <c r="H3336">
        <v>3977</v>
      </c>
      <c r="I3336" t="s">
        <v>11</v>
      </c>
      <c r="J3336" t="s">
        <v>55</v>
      </c>
      <c r="K3336" t="s">
        <v>151</v>
      </c>
      <c r="L3336" t="s">
        <v>21</v>
      </c>
      <c r="M3336" s="5">
        <v>655.78</v>
      </c>
    </row>
    <row r="3337" spans="1:13" x14ac:dyDescent="0.2">
      <c r="A3337" s="2">
        <v>45650</v>
      </c>
      <c r="B3337" s="3">
        <f t="shared" si="158"/>
        <v>2025</v>
      </c>
      <c r="C3337" t="str">
        <f t="shared" si="156"/>
        <v>2024-2025</v>
      </c>
      <c r="D3337" t="s">
        <v>147</v>
      </c>
      <c r="E3337" t="s">
        <v>121</v>
      </c>
      <c r="F3337" t="str">
        <f t="shared" si="157"/>
        <v>Queensland</v>
      </c>
      <c r="G3337" t="s">
        <v>35</v>
      </c>
      <c r="H3337">
        <v>4700</v>
      </c>
      <c r="I3337" t="s">
        <v>11</v>
      </c>
      <c r="J3337" t="s">
        <v>51</v>
      </c>
      <c r="K3337" t="s">
        <v>151</v>
      </c>
      <c r="L3337" t="s">
        <v>21</v>
      </c>
      <c r="M3337" s="5">
        <v>655.81</v>
      </c>
    </row>
    <row r="3338" spans="1:13" x14ac:dyDescent="0.2">
      <c r="A3338" s="2">
        <v>45402</v>
      </c>
      <c r="B3338" s="3">
        <f t="shared" si="158"/>
        <v>2024</v>
      </c>
      <c r="C3338" t="str">
        <f t="shared" si="156"/>
        <v>2023-2024</v>
      </c>
      <c r="D3338" t="s">
        <v>147</v>
      </c>
      <c r="E3338" t="s">
        <v>52</v>
      </c>
      <c r="F3338" t="str">
        <f t="shared" si="157"/>
        <v>Victoria</v>
      </c>
      <c r="G3338" t="s">
        <v>45</v>
      </c>
      <c r="H3338">
        <v>3030</v>
      </c>
      <c r="I3338" t="s">
        <v>11</v>
      </c>
      <c r="J3338" t="s">
        <v>46</v>
      </c>
      <c r="K3338" t="s">
        <v>151</v>
      </c>
      <c r="L3338" t="s">
        <v>21</v>
      </c>
      <c r="M3338" s="5">
        <v>658.26</v>
      </c>
    </row>
    <row r="3339" spans="1:13" x14ac:dyDescent="0.2">
      <c r="A3339" s="2">
        <v>45443</v>
      </c>
      <c r="B3339" s="3">
        <f t="shared" si="158"/>
        <v>2024</v>
      </c>
      <c r="C3339" t="str">
        <f t="shared" si="156"/>
        <v>2023-2024</v>
      </c>
      <c r="D3339" t="s">
        <v>147</v>
      </c>
      <c r="E3339" t="s">
        <v>132</v>
      </c>
      <c r="F3339" t="str">
        <f t="shared" si="157"/>
        <v>New South Wales</v>
      </c>
      <c r="G3339" t="s">
        <v>10</v>
      </c>
      <c r="H3339">
        <v>2800</v>
      </c>
      <c r="I3339" t="s">
        <v>11</v>
      </c>
      <c r="J3339" t="s">
        <v>25</v>
      </c>
      <c r="K3339" t="s">
        <v>151</v>
      </c>
      <c r="L3339" t="s">
        <v>21</v>
      </c>
      <c r="M3339" s="5">
        <v>658.82999999999993</v>
      </c>
    </row>
    <row r="3340" spans="1:13" x14ac:dyDescent="0.2">
      <c r="A3340" s="2">
        <v>45523</v>
      </c>
      <c r="B3340" s="3">
        <f t="shared" si="158"/>
        <v>2025</v>
      </c>
      <c r="C3340" t="str">
        <f t="shared" si="156"/>
        <v>2024-2025</v>
      </c>
      <c r="D3340" t="s">
        <v>147</v>
      </c>
      <c r="E3340" t="s">
        <v>53</v>
      </c>
      <c r="F3340" t="str">
        <f t="shared" si="157"/>
        <v>South Australia</v>
      </c>
      <c r="G3340" t="s">
        <v>32</v>
      </c>
      <c r="H3340">
        <v>5082</v>
      </c>
      <c r="I3340" t="s">
        <v>11</v>
      </c>
      <c r="J3340" t="s">
        <v>33</v>
      </c>
      <c r="K3340" t="s">
        <v>150</v>
      </c>
      <c r="L3340" t="s">
        <v>18</v>
      </c>
      <c r="M3340" s="5">
        <v>659.45</v>
      </c>
    </row>
    <row r="3341" spans="1:13" x14ac:dyDescent="0.2">
      <c r="A3341" s="2">
        <v>45015</v>
      </c>
      <c r="B3341" s="3">
        <f t="shared" si="158"/>
        <v>2023</v>
      </c>
      <c r="C3341" t="str">
        <f t="shared" si="156"/>
        <v>2022-2023</v>
      </c>
      <c r="D3341" t="s">
        <v>147</v>
      </c>
      <c r="E3341" t="s">
        <v>42</v>
      </c>
      <c r="F3341" t="str">
        <f t="shared" si="157"/>
        <v>Queensland</v>
      </c>
      <c r="G3341" t="s">
        <v>35</v>
      </c>
      <c r="H3341">
        <v>4053</v>
      </c>
      <c r="I3341" t="s">
        <v>11</v>
      </c>
      <c r="J3341" t="s">
        <v>43</v>
      </c>
      <c r="K3341" t="s">
        <v>156</v>
      </c>
      <c r="L3341" t="s">
        <v>17</v>
      </c>
      <c r="M3341" s="5">
        <v>659.70999999999992</v>
      </c>
    </row>
    <row r="3342" spans="1:13" x14ac:dyDescent="0.2">
      <c r="A3342" s="2">
        <v>45034</v>
      </c>
      <c r="B3342" s="3">
        <f t="shared" si="158"/>
        <v>2023</v>
      </c>
      <c r="C3342" t="str">
        <f t="shared" si="156"/>
        <v>2022-2023</v>
      </c>
      <c r="D3342" t="s">
        <v>147</v>
      </c>
      <c r="E3342" t="s">
        <v>118</v>
      </c>
      <c r="F3342" t="str">
        <f t="shared" si="157"/>
        <v>New South Wales</v>
      </c>
      <c r="G3342" t="s">
        <v>10</v>
      </c>
      <c r="H3342">
        <v>2158</v>
      </c>
      <c r="I3342" t="s">
        <v>11</v>
      </c>
      <c r="J3342" t="s">
        <v>27</v>
      </c>
      <c r="K3342" t="s">
        <v>154</v>
      </c>
      <c r="L3342" t="s">
        <v>14</v>
      </c>
      <c r="M3342" s="5">
        <v>660.34</v>
      </c>
    </row>
    <row r="3343" spans="1:13" x14ac:dyDescent="0.2">
      <c r="A3343" s="2">
        <v>45637</v>
      </c>
      <c r="B3343" s="3">
        <f t="shared" si="158"/>
        <v>2025</v>
      </c>
      <c r="C3343" t="str">
        <f t="shared" si="156"/>
        <v>2024-2025</v>
      </c>
      <c r="D3343" t="s">
        <v>147</v>
      </c>
      <c r="E3343" t="s">
        <v>101</v>
      </c>
      <c r="F3343" t="str">
        <f t="shared" si="157"/>
        <v>Victoria</v>
      </c>
      <c r="G3343" t="s">
        <v>45</v>
      </c>
      <c r="H3343">
        <v>3131</v>
      </c>
      <c r="I3343" t="s">
        <v>11</v>
      </c>
      <c r="J3343" t="s">
        <v>63</v>
      </c>
      <c r="K3343" t="s">
        <v>151</v>
      </c>
      <c r="L3343" t="s">
        <v>21</v>
      </c>
      <c r="M3343" s="5">
        <v>660.66000000000008</v>
      </c>
    </row>
    <row r="3344" spans="1:13" x14ac:dyDescent="0.2">
      <c r="A3344" s="2">
        <v>45094</v>
      </c>
      <c r="B3344" s="3">
        <f t="shared" si="158"/>
        <v>2023</v>
      </c>
      <c r="C3344" t="str">
        <f t="shared" si="156"/>
        <v>2022-2023</v>
      </c>
      <c r="D3344" t="s">
        <v>147</v>
      </c>
      <c r="E3344" t="s">
        <v>137</v>
      </c>
      <c r="F3344" t="str">
        <f t="shared" si="157"/>
        <v>New South Wales</v>
      </c>
      <c r="G3344" t="s">
        <v>10</v>
      </c>
      <c r="H3344">
        <v>2031</v>
      </c>
      <c r="I3344" t="s">
        <v>11</v>
      </c>
      <c r="J3344" t="s">
        <v>12</v>
      </c>
      <c r="K3344" t="s">
        <v>154</v>
      </c>
      <c r="L3344" t="s">
        <v>14</v>
      </c>
      <c r="M3344" s="5">
        <v>661.56000000000006</v>
      </c>
    </row>
    <row r="3345" spans="1:13" x14ac:dyDescent="0.2">
      <c r="A3345" s="2">
        <v>45291</v>
      </c>
      <c r="B3345" s="3">
        <f t="shared" si="158"/>
        <v>2024</v>
      </c>
      <c r="C3345" t="str">
        <f t="shared" si="156"/>
        <v>2023-2024</v>
      </c>
      <c r="D3345" t="s">
        <v>147</v>
      </c>
      <c r="E3345" t="s">
        <v>96</v>
      </c>
      <c r="F3345" t="str">
        <f t="shared" si="157"/>
        <v>Western Australia</v>
      </c>
      <c r="G3345" t="s">
        <v>48</v>
      </c>
      <c r="H3345">
        <v>6330</v>
      </c>
      <c r="I3345" t="s">
        <v>11</v>
      </c>
      <c r="J3345" t="s">
        <v>94</v>
      </c>
      <c r="K3345" t="s">
        <v>154</v>
      </c>
      <c r="L3345" t="s">
        <v>14</v>
      </c>
      <c r="M3345" s="5">
        <v>661.89</v>
      </c>
    </row>
    <row r="3346" spans="1:13" x14ac:dyDescent="0.2">
      <c r="A3346" s="2">
        <v>45257</v>
      </c>
      <c r="B3346" s="3">
        <f t="shared" si="158"/>
        <v>2024</v>
      </c>
      <c r="C3346" t="str">
        <f t="shared" si="156"/>
        <v>2023-2024</v>
      </c>
      <c r="D3346" t="s">
        <v>148</v>
      </c>
      <c r="E3346" t="s">
        <v>135</v>
      </c>
      <c r="F3346" t="str">
        <f t="shared" si="157"/>
        <v>Victoria</v>
      </c>
      <c r="G3346" t="s">
        <v>45</v>
      </c>
      <c r="H3346">
        <v>3550</v>
      </c>
      <c r="I3346" t="s">
        <v>11</v>
      </c>
      <c r="J3346" t="s">
        <v>60</v>
      </c>
      <c r="K3346" t="s">
        <v>154</v>
      </c>
      <c r="L3346" t="s">
        <v>14</v>
      </c>
      <c r="M3346" s="5">
        <v>662.09999999999991</v>
      </c>
    </row>
    <row r="3347" spans="1:13" x14ac:dyDescent="0.2">
      <c r="A3347" s="2">
        <v>44984</v>
      </c>
      <c r="B3347" s="3">
        <f t="shared" si="158"/>
        <v>2023</v>
      </c>
      <c r="C3347" t="str">
        <f t="shared" si="156"/>
        <v>2022-2023</v>
      </c>
      <c r="D3347" t="s">
        <v>148</v>
      </c>
      <c r="E3347" t="s">
        <v>85</v>
      </c>
      <c r="F3347" t="str">
        <f t="shared" si="157"/>
        <v>Queensland</v>
      </c>
      <c r="G3347" t="s">
        <v>35</v>
      </c>
      <c r="H3347">
        <v>4883</v>
      </c>
      <c r="I3347" t="s">
        <v>11</v>
      </c>
      <c r="J3347" t="s">
        <v>36</v>
      </c>
      <c r="K3347" t="s">
        <v>154</v>
      </c>
      <c r="L3347" t="s">
        <v>14</v>
      </c>
      <c r="M3347" s="5">
        <v>664.64</v>
      </c>
    </row>
    <row r="3348" spans="1:13" x14ac:dyDescent="0.2">
      <c r="A3348" s="2">
        <v>45574</v>
      </c>
      <c r="B3348" s="3">
        <f t="shared" si="158"/>
        <v>2025</v>
      </c>
      <c r="C3348" t="str">
        <f t="shared" si="156"/>
        <v>2024-2025</v>
      </c>
      <c r="D3348" t="s">
        <v>147</v>
      </c>
      <c r="E3348" t="s">
        <v>93</v>
      </c>
      <c r="F3348" t="str">
        <f t="shared" si="157"/>
        <v>Western Australia</v>
      </c>
      <c r="G3348" t="s">
        <v>48</v>
      </c>
      <c r="H3348">
        <v>6112</v>
      </c>
      <c r="I3348" t="s">
        <v>11</v>
      </c>
      <c r="J3348" t="s">
        <v>94</v>
      </c>
      <c r="K3348" t="s">
        <v>153</v>
      </c>
      <c r="L3348" t="s">
        <v>16</v>
      </c>
      <c r="M3348" s="5">
        <v>665.11000000000013</v>
      </c>
    </row>
    <row r="3349" spans="1:13" x14ac:dyDescent="0.2">
      <c r="A3349" s="2">
        <v>45045</v>
      </c>
      <c r="B3349" s="3">
        <f t="shared" si="158"/>
        <v>2023</v>
      </c>
      <c r="C3349" t="str">
        <f t="shared" si="156"/>
        <v>2022-2023</v>
      </c>
      <c r="D3349" t="s">
        <v>147</v>
      </c>
      <c r="E3349" t="s">
        <v>95</v>
      </c>
      <c r="F3349" t="str">
        <f t="shared" si="157"/>
        <v>Victoria</v>
      </c>
      <c r="G3349" t="s">
        <v>45</v>
      </c>
      <c r="H3349">
        <v>3931</v>
      </c>
      <c r="I3349" t="s">
        <v>11</v>
      </c>
      <c r="J3349" t="s">
        <v>55</v>
      </c>
      <c r="K3349" t="s">
        <v>153</v>
      </c>
      <c r="L3349" t="s">
        <v>16</v>
      </c>
      <c r="M3349" s="5">
        <v>665.34</v>
      </c>
    </row>
    <row r="3350" spans="1:13" x14ac:dyDescent="0.2">
      <c r="A3350" s="2">
        <v>45071</v>
      </c>
      <c r="B3350" s="3">
        <f t="shared" si="158"/>
        <v>2023</v>
      </c>
      <c r="C3350" t="str">
        <f t="shared" si="156"/>
        <v>2022-2023</v>
      </c>
      <c r="D3350" t="s">
        <v>147</v>
      </c>
      <c r="E3350" t="s">
        <v>102</v>
      </c>
      <c r="F3350" t="str">
        <f t="shared" si="157"/>
        <v>Queensland</v>
      </c>
      <c r="G3350" t="s">
        <v>35</v>
      </c>
      <c r="H3350">
        <v>4870</v>
      </c>
      <c r="I3350" t="s">
        <v>11</v>
      </c>
      <c r="J3350" t="s">
        <v>36</v>
      </c>
      <c r="K3350" t="s">
        <v>150</v>
      </c>
      <c r="L3350" t="s">
        <v>18</v>
      </c>
      <c r="M3350" s="5">
        <v>665.93000000000006</v>
      </c>
    </row>
    <row r="3351" spans="1:13" x14ac:dyDescent="0.2">
      <c r="A3351" s="2">
        <v>45295</v>
      </c>
      <c r="B3351" s="3">
        <f t="shared" si="158"/>
        <v>2024</v>
      </c>
      <c r="C3351" t="str">
        <f t="shared" si="156"/>
        <v>2023-2024</v>
      </c>
      <c r="D3351" t="s">
        <v>148</v>
      </c>
      <c r="E3351" t="s">
        <v>91</v>
      </c>
      <c r="F3351" t="str">
        <f t="shared" si="157"/>
        <v>Victoria</v>
      </c>
      <c r="G3351" t="s">
        <v>45</v>
      </c>
      <c r="H3351">
        <v>3690</v>
      </c>
      <c r="I3351" t="s">
        <v>11</v>
      </c>
      <c r="J3351" t="s">
        <v>55</v>
      </c>
      <c r="K3351" t="s">
        <v>155</v>
      </c>
      <c r="L3351" t="s">
        <v>20</v>
      </c>
      <c r="M3351" s="5">
        <v>667.46</v>
      </c>
    </row>
    <row r="3352" spans="1:13" x14ac:dyDescent="0.2">
      <c r="A3352" s="2">
        <v>45076</v>
      </c>
      <c r="B3352" s="3">
        <f t="shared" si="158"/>
        <v>2023</v>
      </c>
      <c r="C3352" t="str">
        <f t="shared" si="156"/>
        <v>2022-2023</v>
      </c>
      <c r="D3352" t="s">
        <v>147</v>
      </c>
      <c r="E3352" t="s">
        <v>86</v>
      </c>
      <c r="F3352" t="str">
        <f t="shared" si="157"/>
        <v>New South Wales</v>
      </c>
      <c r="G3352" t="s">
        <v>10</v>
      </c>
      <c r="H3352">
        <v>2064</v>
      </c>
      <c r="I3352" t="s">
        <v>11</v>
      </c>
      <c r="J3352" t="s">
        <v>12</v>
      </c>
      <c r="K3352" t="s">
        <v>150</v>
      </c>
      <c r="L3352" t="s">
        <v>18</v>
      </c>
      <c r="M3352" s="5">
        <v>671.42</v>
      </c>
    </row>
    <row r="3353" spans="1:13" x14ac:dyDescent="0.2">
      <c r="A3353" s="2">
        <v>45361</v>
      </c>
      <c r="B3353" s="3">
        <f t="shared" si="158"/>
        <v>2024</v>
      </c>
      <c r="C3353" t="str">
        <f t="shared" si="156"/>
        <v>2023-2024</v>
      </c>
      <c r="D3353" t="s">
        <v>147</v>
      </c>
      <c r="E3353" t="s">
        <v>65</v>
      </c>
      <c r="F3353" t="str">
        <f t="shared" si="157"/>
        <v>New South Wales</v>
      </c>
      <c r="G3353" t="s">
        <v>10</v>
      </c>
      <c r="H3353">
        <v>2541</v>
      </c>
      <c r="I3353" t="s">
        <v>11</v>
      </c>
      <c r="J3353" t="s">
        <v>58</v>
      </c>
      <c r="K3353" t="s">
        <v>154</v>
      </c>
      <c r="L3353" t="s">
        <v>14</v>
      </c>
      <c r="M3353" s="5">
        <v>671.75</v>
      </c>
    </row>
    <row r="3354" spans="1:13" x14ac:dyDescent="0.2">
      <c r="A3354" s="2">
        <v>45652</v>
      </c>
      <c r="B3354" s="3">
        <f t="shared" si="158"/>
        <v>2025</v>
      </c>
      <c r="C3354" t="str">
        <f t="shared" si="156"/>
        <v>2024-2025</v>
      </c>
      <c r="D3354" t="s">
        <v>148</v>
      </c>
      <c r="E3354" t="s">
        <v>28</v>
      </c>
      <c r="F3354" t="str">
        <f t="shared" si="157"/>
        <v>Northern Territory</v>
      </c>
      <c r="G3354" t="s">
        <v>29</v>
      </c>
      <c r="H3354">
        <v>800</v>
      </c>
      <c r="I3354" t="s">
        <v>11</v>
      </c>
      <c r="J3354" t="s">
        <v>30</v>
      </c>
      <c r="K3354" t="s">
        <v>150</v>
      </c>
      <c r="L3354" t="s">
        <v>18</v>
      </c>
      <c r="M3354" s="5">
        <v>672.34999999999991</v>
      </c>
    </row>
    <row r="3355" spans="1:13" x14ac:dyDescent="0.2">
      <c r="A3355" s="2">
        <v>44966</v>
      </c>
      <c r="B3355" s="3">
        <f t="shared" si="158"/>
        <v>2023</v>
      </c>
      <c r="C3355" t="str">
        <f t="shared" si="156"/>
        <v>2022-2023</v>
      </c>
      <c r="D3355" t="s">
        <v>147</v>
      </c>
      <c r="E3355" t="s">
        <v>54</v>
      </c>
      <c r="F3355" t="str">
        <f t="shared" si="157"/>
        <v>Victoria</v>
      </c>
      <c r="G3355" t="s">
        <v>45</v>
      </c>
      <c r="H3355">
        <v>3977</v>
      </c>
      <c r="I3355" t="s">
        <v>11</v>
      </c>
      <c r="J3355" t="s">
        <v>55</v>
      </c>
      <c r="K3355" t="s">
        <v>154</v>
      </c>
      <c r="L3355" t="s">
        <v>14</v>
      </c>
      <c r="M3355" s="5">
        <v>673.7299999999999</v>
      </c>
    </row>
    <row r="3356" spans="1:13" x14ac:dyDescent="0.2">
      <c r="A3356" s="2">
        <v>45524</v>
      </c>
      <c r="B3356" s="3">
        <f t="shared" si="158"/>
        <v>2025</v>
      </c>
      <c r="C3356" t="str">
        <f t="shared" si="156"/>
        <v>2024-2025</v>
      </c>
      <c r="D3356" t="s">
        <v>147</v>
      </c>
      <c r="E3356" t="s">
        <v>40</v>
      </c>
      <c r="F3356" t="str">
        <f t="shared" si="157"/>
        <v>New South Wales</v>
      </c>
      <c r="G3356" t="s">
        <v>10</v>
      </c>
      <c r="H3356">
        <v>2116</v>
      </c>
      <c r="I3356" t="s">
        <v>11</v>
      </c>
      <c r="J3356" t="s">
        <v>27</v>
      </c>
      <c r="K3356" t="s">
        <v>154</v>
      </c>
      <c r="L3356" t="s">
        <v>14</v>
      </c>
      <c r="M3356" s="5">
        <v>673.93</v>
      </c>
    </row>
    <row r="3357" spans="1:13" x14ac:dyDescent="0.2">
      <c r="A3357" s="2">
        <v>44974</v>
      </c>
      <c r="B3357" s="3">
        <f t="shared" si="158"/>
        <v>2023</v>
      </c>
      <c r="C3357" t="str">
        <f t="shared" si="156"/>
        <v>2022-2023</v>
      </c>
      <c r="D3357" t="s">
        <v>148</v>
      </c>
      <c r="E3357" t="s">
        <v>61</v>
      </c>
      <c r="F3357" t="str">
        <f t="shared" si="157"/>
        <v>New South Wales</v>
      </c>
      <c r="G3357" t="s">
        <v>10</v>
      </c>
      <c r="H3357">
        <v>2539</v>
      </c>
      <c r="I3357" t="s">
        <v>11</v>
      </c>
      <c r="J3357" t="s">
        <v>58</v>
      </c>
      <c r="K3357" t="s">
        <v>150</v>
      </c>
      <c r="L3357" t="s">
        <v>18</v>
      </c>
      <c r="M3357" s="5">
        <v>674.38</v>
      </c>
    </row>
    <row r="3358" spans="1:13" x14ac:dyDescent="0.2">
      <c r="A3358" s="2">
        <v>45311</v>
      </c>
      <c r="B3358" s="3">
        <f t="shared" si="158"/>
        <v>2024</v>
      </c>
      <c r="C3358" t="str">
        <f t="shared" si="156"/>
        <v>2023-2024</v>
      </c>
      <c r="D3358" t="s">
        <v>148</v>
      </c>
      <c r="E3358" t="s">
        <v>34</v>
      </c>
      <c r="F3358" t="str">
        <f t="shared" si="157"/>
        <v>Queensland</v>
      </c>
      <c r="G3358" t="s">
        <v>35</v>
      </c>
      <c r="H3358">
        <v>4802</v>
      </c>
      <c r="I3358" t="s">
        <v>11</v>
      </c>
      <c r="J3358" t="s">
        <v>36</v>
      </c>
      <c r="K3358" t="s">
        <v>151</v>
      </c>
      <c r="L3358" t="s">
        <v>21</v>
      </c>
      <c r="M3358" s="5">
        <v>674.89</v>
      </c>
    </row>
    <row r="3359" spans="1:13" x14ac:dyDescent="0.2">
      <c r="A3359" s="2">
        <v>45250</v>
      </c>
      <c r="B3359" s="3">
        <f t="shared" si="158"/>
        <v>2024</v>
      </c>
      <c r="C3359" t="str">
        <f t="shared" si="156"/>
        <v>2023-2024</v>
      </c>
      <c r="D3359" t="s">
        <v>147</v>
      </c>
      <c r="E3359" t="s">
        <v>50</v>
      </c>
      <c r="F3359" t="str">
        <f t="shared" si="157"/>
        <v>Queensland</v>
      </c>
      <c r="G3359" t="s">
        <v>35</v>
      </c>
      <c r="H3359">
        <v>4703</v>
      </c>
      <c r="I3359" t="s">
        <v>11</v>
      </c>
      <c r="J3359" t="s">
        <v>51</v>
      </c>
      <c r="K3359" t="s">
        <v>151</v>
      </c>
      <c r="L3359" t="s">
        <v>21</v>
      </c>
      <c r="M3359" s="5">
        <v>675.86</v>
      </c>
    </row>
    <row r="3360" spans="1:13" x14ac:dyDescent="0.2">
      <c r="A3360" s="2">
        <v>45365</v>
      </c>
      <c r="B3360" s="3">
        <f t="shared" si="158"/>
        <v>2024</v>
      </c>
      <c r="C3360" t="str">
        <f t="shared" si="156"/>
        <v>2023-2024</v>
      </c>
      <c r="D3360" t="s">
        <v>147</v>
      </c>
      <c r="E3360" t="s">
        <v>133</v>
      </c>
      <c r="F3360" t="str">
        <f t="shared" si="157"/>
        <v>Queensland</v>
      </c>
      <c r="G3360" t="s">
        <v>35</v>
      </c>
      <c r="H3360">
        <v>4305</v>
      </c>
      <c r="I3360" t="s">
        <v>11</v>
      </c>
      <c r="J3360" t="s">
        <v>104</v>
      </c>
      <c r="K3360" t="s">
        <v>151</v>
      </c>
      <c r="L3360" t="s">
        <v>21</v>
      </c>
      <c r="M3360" s="5">
        <v>678.63</v>
      </c>
    </row>
    <row r="3361" spans="1:13" x14ac:dyDescent="0.2">
      <c r="A3361" s="2">
        <v>45545</v>
      </c>
      <c r="B3361" s="3">
        <f t="shared" si="158"/>
        <v>2025</v>
      </c>
      <c r="C3361" t="str">
        <f t="shared" si="156"/>
        <v>2024-2025</v>
      </c>
      <c r="D3361" t="s">
        <v>148</v>
      </c>
      <c r="E3361" t="s">
        <v>135</v>
      </c>
      <c r="F3361" t="str">
        <f t="shared" si="157"/>
        <v>Victoria</v>
      </c>
      <c r="G3361" t="s">
        <v>45</v>
      </c>
      <c r="H3361">
        <v>3550</v>
      </c>
      <c r="I3361" t="s">
        <v>11</v>
      </c>
      <c r="J3361" t="s">
        <v>60</v>
      </c>
      <c r="K3361" t="s">
        <v>152</v>
      </c>
      <c r="L3361" t="s">
        <v>13</v>
      </c>
      <c r="M3361" s="5">
        <v>680.99000000000012</v>
      </c>
    </row>
    <row r="3362" spans="1:13" x14ac:dyDescent="0.2">
      <c r="A3362" s="2">
        <v>45109</v>
      </c>
      <c r="B3362" s="3">
        <f t="shared" si="158"/>
        <v>2024</v>
      </c>
      <c r="C3362" t="str">
        <f t="shared" si="156"/>
        <v>2023-2024</v>
      </c>
      <c r="D3362" t="s">
        <v>147</v>
      </c>
      <c r="E3362" t="s">
        <v>103</v>
      </c>
      <c r="F3362" t="str">
        <f t="shared" si="157"/>
        <v>Queensland</v>
      </c>
      <c r="G3362" t="s">
        <v>35</v>
      </c>
      <c r="H3362">
        <v>4509</v>
      </c>
      <c r="I3362" t="s">
        <v>11</v>
      </c>
      <c r="J3362" t="s">
        <v>104</v>
      </c>
      <c r="K3362" t="s">
        <v>154</v>
      </c>
      <c r="L3362" t="s">
        <v>14</v>
      </c>
      <c r="M3362" s="5">
        <v>682.06999999999994</v>
      </c>
    </row>
    <row r="3363" spans="1:13" x14ac:dyDescent="0.2">
      <c r="A3363" s="2">
        <v>45578</v>
      </c>
      <c r="B3363" s="3">
        <f t="shared" si="158"/>
        <v>2025</v>
      </c>
      <c r="C3363" t="str">
        <f t="shared" si="156"/>
        <v>2024-2025</v>
      </c>
      <c r="D3363" t="s">
        <v>147</v>
      </c>
      <c r="E3363" t="s">
        <v>99</v>
      </c>
      <c r="F3363" t="str">
        <f t="shared" si="157"/>
        <v>Victoria</v>
      </c>
      <c r="G3363" t="s">
        <v>45</v>
      </c>
      <c r="H3363">
        <v>3148</v>
      </c>
      <c r="I3363" t="s">
        <v>11</v>
      </c>
      <c r="J3363" t="s">
        <v>63</v>
      </c>
      <c r="K3363" t="s">
        <v>150</v>
      </c>
      <c r="L3363" t="s">
        <v>18</v>
      </c>
      <c r="M3363" s="5">
        <v>682.81</v>
      </c>
    </row>
    <row r="3364" spans="1:13" x14ac:dyDescent="0.2">
      <c r="A3364" s="2">
        <v>45462</v>
      </c>
      <c r="B3364" s="3">
        <f t="shared" si="158"/>
        <v>2024</v>
      </c>
      <c r="C3364" t="str">
        <f t="shared" si="156"/>
        <v>2023-2024</v>
      </c>
      <c r="D3364" t="s">
        <v>147</v>
      </c>
      <c r="E3364" t="s">
        <v>44</v>
      </c>
      <c r="F3364" t="str">
        <f t="shared" si="157"/>
        <v>Victoria</v>
      </c>
      <c r="G3364" t="s">
        <v>45</v>
      </c>
      <c r="H3364">
        <v>3066</v>
      </c>
      <c r="I3364" t="s">
        <v>11</v>
      </c>
      <c r="J3364" t="s">
        <v>46</v>
      </c>
      <c r="K3364" t="s">
        <v>152</v>
      </c>
      <c r="L3364" t="s">
        <v>13</v>
      </c>
      <c r="M3364" s="5">
        <v>684.44999999999993</v>
      </c>
    </row>
    <row r="3365" spans="1:13" x14ac:dyDescent="0.2">
      <c r="A3365" s="2">
        <v>45125</v>
      </c>
      <c r="B3365" s="3">
        <f t="shared" si="158"/>
        <v>2024</v>
      </c>
      <c r="C3365" t="str">
        <f t="shared" si="156"/>
        <v>2023-2024</v>
      </c>
      <c r="D3365" t="s">
        <v>147</v>
      </c>
      <c r="E3365" t="s">
        <v>89</v>
      </c>
      <c r="F3365" t="str">
        <f t="shared" si="157"/>
        <v>Queensland</v>
      </c>
      <c r="G3365" t="s">
        <v>35</v>
      </c>
      <c r="H3365">
        <v>4655</v>
      </c>
      <c r="I3365" t="s">
        <v>11</v>
      </c>
      <c r="J3365" t="s">
        <v>51</v>
      </c>
      <c r="K3365" t="s">
        <v>149</v>
      </c>
      <c r="L3365" t="s">
        <v>15</v>
      </c>
      <c r="M3365" s="5">
        <v>684.5</v>
      </c>
    </row>
    <row r="3366" spans="1:13" x14ac:dyDescent="0.2">
      <c r="A3366" s="2">
        <v>45030</v>
      </c>
      <c r="B3366" s="3">
        <f t="shared" si="158"/>
        <v>2023</v>
      </c>
      <c r="C3366" t="str">
        <f t="shared" si="156"/>
        <v>2022-2023</v>
      </c>
      <c r="D3366" t="s">
        <v>148</v>
      </c>
      <c r="E3366" t="s">
        <v>87</v>
      </c>
      <c r="F3366" t="str">
        <f t="shared" si="157"/>
        <v>New South Wales</v>
      </c>
      <c r="G3366" t="s">
        <v>10</v>
      </c>
      <c r="H3366">
        <v>2790</v>
      </c>
      <c r="I3366" t="s">
        <v>11</v>
      </c>
      <c r="J3366" t="s">
        <v>25</v>
      </c>
      <c r="K3366" t="s">
        <v>152</v>
      </c>
      <c r="L3366" t="s">
        <v>13</v>
      </c>
      <c r="M3366" s="5">
        <v>685.08</v>
      </c>
    </row>
    <row r="3367" spans="1:13" x14ac:dyDescent="0.2">
      <c r="A3367" s="2">
        <v>45031</v>
      </c>
      <c r="B3367" s="3">
        <f t="shared" si="158"/>
        <v>2023</v>
      </c>
      <c r="C3367" t="str">
        <f t="shared" si="156"/>
        <v>2022-2023</v>
      </c>
      <c r="D3367" t="s">
        <v>147</v>
      </c>
      <c r="E3367" t="s">
        <v>26</v>
      </c>
      <c r="F3367" t="str">
        <f t="shared" si="157"/>
        <v>New South Wales</v>
      </c>
      <c r="G3367" t="s">
        <v>10</v>
      </c>
      <c r="H3367">
        <v>2141</v>
      </c>
      <c r="I3367" t="s">
        <v>11</v>
      </c>
      <c r="J3367" t="s">
        <v>27</v>
      </c>
      <c r="K3367" t="s">
        <v>150</v>
      </c>
      <c r="L3367" t="s">
        <v>18</v>
      </c>
      <c r="M3367" s="5">
        <v>685.12</v>
      </c>
    </row>
    <row r="3368" spans="1:13" x14ac:dyDescent="0.2">
      <c r="A3368" s="2">
        <v>45395</v>
      </c>
      <c r="B3368" s="3">
        <f t="shared" si="158"/>
        <v>2024</v>
      </c>
      <c r="C3368" t="str">
        <f t="shared" si="156"/>
        <v>2023-2024</v>
      </c>
      <c r="D3368" t="s">
        <v>147</v>
      </c>
      <c r="E3368" t="s">
        <v>92</v>
      </c>
      <c r="F3368" t="str">
        <f t="shared" si="157"/>
        <v>Queensland</v>
      </c>
      <c r="G3368" t="s">
        <v>35</v>
      </c>
      <c r="H3368">
        <v>4068</v>
      </c>
      <c r="I3368" t="s">
        <v>11</v>
      </c>
      <c r="J3368" t="s">
        <v>43</v>
      </c>
      <c r="K3368" t="s">
        <v>152</v>
      </c>
      <c r="L3368" t="s">
        <v>13</v>
      </c>
      <c r="M3368" s="5">
        <v>686.7199999999998</v>
      </c>
    </row>
    <row r="3369" spans="1:13" x14ac:dyDescent="0.2">
      <c r="A3369" s="2">
        <v>45616</v>
      </c>
      <c r="B3369" s="3">
        <f t="shared" si="158"/>
        <v>2025</v>
      </c>
      <c r="C3369" t="str">
        <f t="shared" si="156"/>
        <v>2024-2025</v>
      </c>
      <c r="D3369" t="s">
        <v>147</v>
      </c>
      <c r="E3369" t="s">
        <v>115</v>
      </c>
      <c r="F3369" t="str">
        <f t="shared" si="157"/>
        <v>Western Australia</v>
      </c>
      <c r="G3369" t="s">
        <v>48</v>
      </c>
      <c r="H3369">
        <v>6280</v>
      </c>
      <c r="I3369" t="s">
        <v>11</v>
      </c>
      <c r="J3369" t="s">
        <v>94</v>
      </c>
      <c r="K3369" t="s">
        <v>152</v>
      </c>
      <c r="L3369" t="s">
        <v>13</v>
      </c>
      <c r="M3369" s="5">
        <v>686.93000000000006</v>
      </c>
    </row>
    <row r="3370" spans="1:13" x14ac:dyDescent="0.2">
      <c r="A3370" s="2">
        <v>45253</v>
      </c>
      <c r="B3370" s="3">
        <f t="shared" si="158"/>
        <v>2024</v>
      </c>
      <c r="C3370" t="str">
        <f t="shared" si="156"/>
        <v>2023-2024</v>
      </c>
      <c r="D3370" t="s">
        <v>148</v>
      </c>
      <c r="E3370" t="s">
        <v>96</v>
      </c>
      <c r="F3370" t="str">
        <f t="shared" si="157"/>
        <v>Western Australia</v>
      </c>
      <c r="G3370" t="s">
        <v>48</v>
      </c>
      <c r="H3370">
        <v>6330</v>
      </c>
      <c r="I3370" t="s">
        <v>11</v>
      </c>
      <c r="J3370" t="s">
        <v>94</v>
      </c>
      <c r="K3370" t="s">
        <v>149</v>
      </c>
      <c r="L3370" t="s">
        <v>15</v>
      </c>
      <c r="M3370" s="5">
        <v>687.45999999999992</v>
      </c>
    </row>
    <row r="3371" spans="1:13" x14ac:dyDescent="0.2">
      <c r="A3371" s="2">
        <v>45025</v>
      </c>
      <c r="B3371" s="3">
        <f t="shared" si="158"/>
        <v>2023</v>
      </c>
      <c r="C3371" t="str">
        <f t="shared" si="156"/>
        <v>2022-2023</v>
      </c>
      <c r="D3371" t="s">
        <v>147</v>
      </c>
      <c r="E3371" t="s">
        <v>40</v>
      </c>
      <c r="F3371" t="str">
        <f t="shared" si="157"/>
        <v>New South Wales</v>
      </c>
      <c r="G3371" t="s">
        <v>10</v>
      </c>
      <c r="H3371">
        <v>2116</v>
      </c>
      <c r="I3371" t="s">
        <v>11</v>
      </c>
      <c r="J3371" t="s">
        <v>27</v>
      </c>
      <c r="K3371" t="s">
        <v>154</v>
      </c>
      <c r="L3371" t="s">
        <v>14</v>
      </c>
      <c r="M3371" s="5">
        <v>688.07</v>
      </c>
    </row>
    <row r="3372" spans="1:13" x14ac:dyDescent="0.2">
      <c r="A3372" s="2">
        <v>45615</v>
      </c>
      <c r="B3372" s="3">
        <f t="shared" si="158"/>
        <v>2025</v>
      </c>
      <c r="C3372" t="str">
        <f t="shared" si="156"/>
        <v>2024-2025</v>
      </c>
      <c r="D3372" t="s">
        <v>147</v>
      </c>
      <c r="E3372" t="s">
        <v>42</v>
      </c>
      <c r="F3372" t="str">
        <f t="shared" si="157"/>
        <v>Queensland</v>
      </c>
      <c r="G3372" t="s">
        <v>35</v>
      </c>
      <c r="H3372">
        <v>4053</v>
      </c>
      <c r="I3372" t="s">
        <v>11</v>
      </c>
      <c r="J3372" t="s">
        <v>43</v>
      </c>
      <c r="K3372" t="s">
        <v>152</v>
      </c>
      <c r="L3372" t="s">
        <v>13</v>
      </c>
      <c r="M3372" s="5">
        <v>688.15000000000009</v>
      </c>
    </row>
    <row r="3373" spans="1:13" x14ac:dyDescent="0.2">
      <c r="A3373" s="2">
        <v>45082</v>
      </c>
      <c r="B3373" s="3">
        <f t="shared" si="158"/>
        <v>2023</v>
      </c>
      <c r="C3373" t="str">
        <f t="shared" si="156"/>
        <v>2022-2023</v>
      </c>
      <c r="D3373" t="s">
        <v>148</v>
      </c>
      <c r="E3373" t="s">
        <v>108</v>
      </c>
      <c r="F3373" t="str">
        <f t="shared" si="157"/>
        <v>Victoria</v>
      </c>
      <c r="G3373" t="s">
        <v>45</v>
      </c>
      <c r="H3373">
        <v>3018</v>
      </c>
      <c r="I3373" t="s">
        <v>11</v>
      </c>
      <c r="J3373" t="s">
        <v>46</v>
      </c>
      <c r="K3373" t="s">
        <v>156</v>
      </c>
      <c r="L3373" t="s">
        <v>17</v>
      </c>
      <c r="M3373" s="5">
        <v>690.15000000000009</v>
      </c>
    </row>
    <row r="3374" spans="1:13" x14ac:dyDescent="0.2">
      <c r="A3374" s="2">
        <v>45471</v>
      </c>
      <c r="B3374" s="3">
        <f t="shared" si="158"/>
        <v>2024</v>
      </c>
      <c r="C3374" t="str">
        <f t="shared" si="156"/>
        <v>2023-2024</v>
      </c>
      <c r="D3374" t="s">
        <v>147</v>
      </c>
      <c r="E3374" t="s">
        <v>37</v>
      </c>
      <c r="F3374" t="str">
        <f t="shared" si="157"/>
        <v>South Australia</v>
      </c>
      <c r="G3374" t="s">
        <v>32</v>
      </c>
      <c r="H3374">
        <v>5607</v>
      </c>
      <c r="I3374" t="s">
        <v>11</v>
      </c>
      <c r="J3374" t="s">
        <v>38</v>
      </c>
      <c r="K3374" t="s">
        <v>151</v>
      </c>
      <c r="L3374" t="s">
        <v>21</v>
      </c>
      <c r="M3374" s="5">
        <v>690.91</v>
      </c>
    </row>
    <row r="3375" spans="1:13" x14ac:dyDescent="0.2">
      <c r="A3375" s="2">
        <v>45333</v>
      </c>
      <c r="B3375" s="3">
        <f t="shared" si="158"/>
        <v>2024</v>
      </c>
      <c r="C3375" t="str">
        <f t="shared" si="156"/>
        <v>2023-2024</v>
      </c>
      <c r="D3375" t="s">
        <v>147</v>
      </c>
      <c r="E3375" t="s">
        <v>65</v>
      </c>
      <c r="F3375" t="str">
        <f t="shared" si="157"/>
        <v>New South Wales</v>
      </c>
      <c r="G3375" t="s">
        <v>10</v>
      </c>
      <c r="H3375">
        <v>2541</v>
      </c>
      <c r="I3375" t="s">
        <v>11</v>
      </c>
      <c r="J3375" t="s">
        <v>58</v>
      </c>
      <c r="K3375" t="s">
        <v>19</v>
      </c>
      <c r="L3375" t="s">
        <v>23</v>
      </c>
      <c r="M3375" s="5">
        <v>692.31</v>
      </c>
    </row>
    <row r="3376" spans="1:13" x14ac:dyDescent="0.2">
      <c r="A3376" s="2">
        <v>45551</v>
      </c>
      <c r="B3376" s="3">
        <f t="shared" si="158"/>
        <v>2025</v>
      </c>
      <c r="C3376" t="str">
        <f t="shared" si="156"/>
        <v>2024-2025</v>
      </c>
      <c r="D3376" t="s">
        <v>148</v>
      </c>
      <c r="E3376" t="s">
        <v>91</v>
      </c>
      <c r="F3376" t="str">
        <f t="shared" si="157"/>
        <v>Victoria</v>
      </c>
      <c r="G3376" t="s">
        <v>45</v>
      </c>
      <c r="H3376">
        <v>3690</v>
      </c>
      <c r="I3376" t="s">
        <v>11</v>
      </c>
      <c r="J3376" t="s">
        <v>55</v>
      </c>
      <c r="K3376" t="s">
        <v>150</v>
      </c>
      <c r="L3376" t="s">
        <v>18</v>
      </c>
      <c r="M3376" s="5">
        <v>693.95</v>
      </c>
    </row>
    <row r="3377" spans="1:13" x14ac:dyDescent="0.2">
      <c r="A3377" s="2">
        <v>45148</v>
      </c>
      <c r="B3377" s="3">
        <f t="shared" si="158"/>
        <v>2024</v>
      </c>
      <c r="C3377" t="str">
        <f t="shared" si="156"/>
        <v>2023-2024</v>
      </c>
      <c r="D3377" t="s">
        <v>147</v>
      </c>
      <c r="E3377" t="s">
        <v>122</v>
      </c>
      <c r="F3377" t="str">
        <f t="shared" si="157"/>
        <v>New South Wales</v>
      </c>
      <c r="G3377" t="s">
        <v>10</v>
      </c>
      <c r="H3377">
        <v>2650</v>
      </c>
      <c r="I3377" t="s">
        <v>11</v>
      </c>
      <c r="J3377" t="s">
        <v>25</v>
      </c>
      <c r="K3377" t="s">
        <v>19</v>
      </c>
      <c r="L3377" t="s">
        <v>23</v>
      </c>
      <c r="M3377" s="5">
        <v>694.9799999999999</v>
      </c>
    </row>
    <row r="3378" spans="1:13" x14ac:dyDescent="0.2">
      <c r="A3378" s="2">
        <v>45076</v>
      </c>
      <c r="B3378" s="3">
        <f t="shared" si="158"/>
        <v>2023</v>
      </c>
      <c r="C3378" t="str">
        <f t="shared" si="156"/>
        <v>2022-2023</v>
      </c>
      <c r="D3378" t="s">
        <v>147</v>
      </c>
      <c r="E3378" t="s">
        <v>64</v>
      </c>
      <c r="F3378" t="str">
        <f t="shared" si="157"/>
        <v>Victoria</v>
      </c>
      <c r="G3378" t="s">
        <v>45</v>
      </c>
      <c r="H3378">
        <v>3199</v>
      </c>
      <c r="I3378" t="s">
        <v>11</v>
      </c>
      <c r="J3378" t="s">
        <v>63</v>
      </c>
      <c r="K3378" t="s">
        <v>156</v>
      </c>
      <c r="L3378" t="s">
        <v>17</v>
      </c>
      <c r="M3378" s="5">
        <v>695.35</v>
      </c>
    </row>
    <row r="3379" spans="1:13" x14ac:dyDescent="0.2">
      <c r="A3379" s="2">
        <v>45187</v>
      </c>
      <c r="B3379" s="3">
        <f t="shared" si="158"/>
        <v>2024</v>
      </c>
      <c r="C3379" t="str">
        <f t="shared" si="156"/>
        <v>2023-2024</v>
      </c>
      <c r="D3379" t="s">
        <v>148</v>
      </c>
      <c r="E3379" t="s">
        <v>111</v>
      </c>
      <c r="F3379" t="str">
        <f t="shared" si="157"/>
        <v>New South Wales</v>
      </c>
      <c r="G3379" t="s">
        <v>10</v>
      </c>
      <c r="H3379">
        <v>2120</v>
      </c>
      <c r="I3379" t="s">
        <v>11</v>
      </c>
      <c r="J3379" t="s">
        <v>27</v>
      </c>
      <c r="K3379" t="s">
        <v>155</v>
      </c>
      <c r="L3379" t="s">
        <v>20</v>
      </c>
      <c r="M3379" s="5">
        <v>695.35</v>
      </c>
    </row>
    <row r="3380" spans="1:13" x14ac:dyDescent="0.2">
      <c r="A3380" s="2">
        <v>45525</v>
      </c>
      <c r="B3380" s="3">
        <f t="shared" si="158"/>
        <v>2025</v>
      </c>
      <c r="C3380" t="str">
        <f t="shared" si="156"/>
        <v>2024-2025</v>
      </c>
      <c r="D3380" t="s">
        <v>148</v>
      </c>
      <c r="E3380" t="s">
        <v>81</v>
      </c>
      <c r="F3380" t="str">
        <f t="shared" si="157"/>
        <v>New South Wales</v>
      </c>
      <c r="G3380" t="s">
        <v>10</v>
      </c>
      <c r="H3380">
        <v>2485</v>
      </c>
      <c r="I3380" t="s">
        <v>11</v>
      </c>
      <c r="J3380" t="s">
        <v>68</v>
      </c>
      <c r="K3380" t="s">
        <v>150</v>
      </c>
      <c r="L3380" t="s">
        <v>18</v>
      </c>
      <c r="M3380" s="5">
        <v>696.71</v>
      </c>
    </row>
    <row r="3381" spans="1:13" x14ac:dyDescent="0.2">
      <c r="A3381" s="2">
        <v>45491</v>
      </c>
      <c r="B3381" s="3">
        <f t="shared" si="158"/>
        <v>2025</v>
      </c>
      <c r="C3381" t="str">
        <f t="shared" si="156"/>
        <v>2024-2025</v>
      </c>
      <c r="D3381" t="s">
        <v>147</v>
      </c>
      <c r="E3381" t="s">
        <v>108</v>
      </c>
      <c r="F3381" t="str">
        <f t="shared" si="157"/>
        <v>Victoria</v>
      </c>
      <c r="G3381" t="s">
        <v>45</v>
      </c>
      <c r="H3381">
        <v>3018</v>
      </c>
      <c r="I3381" t="s">
        <v>11</v>
      </c>
      <c r="J3381" t="s">
        <v>46</v>
      </c>
      <c r="K3381" t="s">
        <v>154</v>
      </c>
      <c r="L3381" t="s">
        <v>14</v>
      </c>
      <c r="M3381" s="5">
        <v>698.61</v>
      </c>
    </row>
    <row r="3382" spans="1:13" x14ac:dyDescent="0.2">
      <c r="A3382" s="2">
        <v>45579</v>
      </c>
      <c r="B3382" s="3">
        <f t="shared" si="158"/>
        <v>2025</v>
      </c>
      <c r="C3382" t="str">
        <f t="shared" si="156"/>
        <v>2024-2025</v>
      </c>
      <c r="D3382" t="s">
        <v>147</v>
      </c>
      <c r="E3382" t="s">
        <v>114</v>
      </c>
      <c r="F3382" t="str">
        <f t="shared" si="157"/>
        <v>Victoria</v>
      </c>
      <c r="G3382" t="s">
        <v>45</v>
      </c>
      <c r="H3382">
        <v>3551</v>
      </c>
      <c r="I3382" t="s">
        <v>11</v>
      </c>
      <c r="J3382" t="s">
        <v>60</v>
      </c>
      <c r="K3382" t="s">
        <v>150</v>
      </c>
      <c r="L3382" t="s">
        <v>18</v>
      </c>
      <c r="M3382" s="5">
        <v>698.73</v>
      </c>
    </row>
    <row r="3383" spans="1:13" x14ac:dyDescent="0.2">
      <c r="A3383" s="2">
        <v>45421</v>
      </c>
      <c r="B3383" s="3">
        <f t="shared" si="158"/>
        <v>2024</v>
      </c>
      <c r="C3383" t="str">
        <f t="shared" si="156"/>
        <v>2023-2024</v>
      </c>
      <c r="D3383" t="s">
        <v>147</v>
      </c>
      <c r="E3383" t="s">
        <v>105</v>
      </c>
      <c r="F3383" t="str">
        <f t="shared" si="157"/>
        <v>Victoria</v>
      </c>
      <c r="G3383" t="s">
        <v>45</v>
      </c>
      <c r="H3383">
        <v>3500</v>
      </c>
      <c r="I3383" t="s">
        <v>11</v>
      </c>
      <c r="J3383" t="s">
        <v>60</v>
      </c>
      <c r="K3383" t="s">
        <v>151</v>
      </c>
      <c r="L3383" t="s">
        <v>21</v>
      </c>
      <c r="M3383" s="5">
        <v>698.73</v>
      </c>
    </row>
    <row r="3384" spans="1:13" x14ac:dyDescent="0.2">
      <c r="A3384" s="2">
        <v>45652</v>
      </c>
      <c r="B3384" s="3">
        <f t="shared" si="158"/>
        <v>2025</v>
      </c>
      <c r="C3384" t="str">
        <f t="shared" si="156"/>
        <v>2024-2025</v>
      </c>
      <c r="D3384" t="s">
        <v>147</v>
      </c>
      <c r="E3384" t="s">
        <v>102</v>
      </c>
      <c r="F3384" t="str">
        <f t="shared" si="157"/>
        <v>Queensland</v>
      </c>
      <c r="G3384" t="s">
        <v>35</v>
      </c>
      <c r="H3384">
        <v>4870</v>
      </c>
      <c r="I3384" t="s">
        <v>11</v>
      </c>
      <c r="J3384" t="s">
        <v>36</v>
      </c>
      <c r="K3384" t="s">
        <v>151</v>
      </c>
      <c r="L3384" t="s">
        <v>21</v>
      </c>
      <c r="M3384" s="5">
        <v>699.15000000000009</v>
      </c>
    </row>
    <row r="3385" spans="1:13" x14ac:dyDescent="0.2">
      <c r="A3385" s="2">
        <v>45231</v>
      </c>
      <c r="B3385" s="3">
        <f t="shared" si="158"/>
        <v>2024</v>
      </c>
      <c r="C3385" t="str">
        <f t="shared" si="156"/>
        <v>2023-2024</v>
      </c>
      <c r="D3385" t="s">
        <v>147</v>
      </c>
      <c r="E3385" t="s">
        <v>126</v>
      </c>
      <c r="F3385" t="str">
        <f t="shared" si="157"/>
        <v>Queensland</v>
      </c>
      <c r="G3385" t="s">
        <v>35</v>
      </c>
      <c r="H3385">
        <v>4551</v>
      </c>
      <c r="I3385" t="s">
        <v>11</v>
      </c>
      <c r="J3385" t="s">
        <v>120</v>
      </c>
      <c r="K3385" t="s">
        <v>154</v>
      </c>
      <c r="L3385" t="s">
        <v>14</v>
      </c>
      <c r="M3385" s="5">
        <v>699.94999999999993</v>
      </c>
    </row>
    <row r="3386" spans="1:13" x14ac:dyDescent="0.2">
      <c r="A3386" s="2">
        <v>45142</v>
      </c>
      <c r="B3386" s="3">
        <f t="shared" si="158"/>
        <v>2024</v>
      </c>
      <c r="C3386" t="str">
        <f t="shared" si="156"/>
        <v>2023-2024</v>
      </c>
      <c r="D3386" t="s">
        <v>147</v>
      </c>
      <c r="E3386" t="s">
        <v>74</v>
      </c>
      <c r="F3386" t="str">
        <f t="shared" si="157"/>
        <v>South Australia</v>
      </c>
      <c r="G3386" t="s">
        <v>32</v>
      </c>
      <c r="H3386">
        <v>5043</v>
      </c>
      <c r="I3386" t="s">
        <v>11</v>
      </c>
      <c r="J3386" t="s">
        <v>33</v>
      </c>
      <c r="K3386" t="s">
        <v>151</v>
      </c>
      <c r="L3386" t="s">
        <v>21</v>
      </c>
      <c r="M3386" s="5">
        <v>700.16</v>
      </c>
    </row>
    <row r="3387" spans="1:13" x14ac:dyDescent="0.2">
      <c r="A3387" s="2">
        <v>45345</v>
      </c>
      <c r="B3387" s="3">
        <f t="shared" si="158"/>
        <v>2024</v>
      </c>
      <c r="C3387" t="str">
        <f t="shared" si="156"/>
        <v>2023-2024</v>
      </c>
      <c r="D3387" t="s">
        <v>147</v>
      </c>
      <c r="E3387" t="s">
        <v>9</v>
      </c>
      <c r="F3387" t="str">
        <f t="shared" si="157"/>
        <v>New South Wales</v>
      </c>
      <c r="G3387" t="s">
        <v>10</v>
      </c>
      <c r="H3387">
        <v>2067</v>
      </c>
      <c r="I3387" t="s">
        <v>11</v>
      </c>
      <c r="J3387" t="s">
        <v>12</v>
      </c>
      <c r="K3387" t="s">
        <v>154</v>
      </c>
      <c r="L3387" t="s">
        <v>14</v>
      </c>
      <c r="M3387" s="5">
        <v>700.37999999999988</v>
      </c>
    </row>
    <row r="3388" spans="1:13" x14ac:dyDescent="0.2">
      <c r="A3388" s="2">
        <v>45122</v>
      </c>
      <c r="B3388" s="3">
        <f t="shared" si="158"/>
        <v>2024</v>
      </c>
      <c r="C3388" t="str">
        <f t="shared" si="156"/>
        <v>2023-2024</v>
      </c>
      <c r="D3388" t="s">
        <v>147</v>
      </c>
      <c r="E3388" t="s">
        <v>65</v>
      </c>
      <c r="F3388" t="str">
        <f t="shared" si="157"/>
        <v>New South Wales</v>
      </c>
      <c r="G3388" t="s">
        <v>10</v>
      </c>
      <c r="H3388">
        <v>2541</v>
      </c>
      <c r="I3388" t="s">
        <v>11</v>
      </c>
      <c r="J3388" t="s">
        <v>58</v>
      </c>
      <c r="K3388" t="s">
        <v>152</v>
      </c>
      <c r="L3388" t="s">
        <v>13</v>
      </c>
      <c r="M3388" s="5">
        <v>701.14999999999986</v>
      </c>
    </row>
    <row r="3389" spans="1:13" x14ac:dyDescent="0.2">
      <c r="A3389" s="2">
        <v>44968</v>
      </c>
      <c r="B3389" s="3">
        <f t="shared" si="158"/>
        <v>2023</v>
      </c>
      <c r="C3389" t="str">
        <f t="shared" si="156"/>
        <v>2022-2023</v>
      </c>
      <c r="D3389" t="s">
        <v>147</v>
      </c>
      <c r="E3389" t="s">
        <v>109</v>
      </c>
      <c r="F3389" t="str">
        <f t="shared" si="157"/>
        <v>New South Wales</v>
      </c>
      <c r="G3389" t="s">
        <v>10</v>
      </c>
      <c r="H3389">
        <v>2480</v>
      </c>
      <c r="I3389" t="s">
        <v>11</v>
      </c>
      <c r="J3389" t="s">
        <v>68</v>
      </c>
      <c r="K3389" t="s">
        <v>152</v>
      </c>
      <c r="L3389" t="s">
        <v>13</v>
      </c>
      <c r="M3389" s="5">
        <v>701.67000000000007</v>
      </c>
    </row>
    <row r="3390" spans="1:13" x14ac:dyDescent="0.2">
      <c r="A3390" s="2">
        <v>45152</v>
      </c>
      <c r="B3390" s="3">
        <f t="shared" si="158"/>
        <v>2024</v>
      </c>
      <c r="C3390" t="str">
        <f t="shared" si="156"/>
        <v>2023-2024</v>
      </c>
      <c r="D3390" t="s">
        <v>147</v>
      </c>
      <c r="E3390" t="s">
        <v>116</v>
      </c>
      <c r="F3390" t="str">
        <f t="shared" si="157"/>
        <v>Western Australia</v>
      </c>
      <c r="G3390" t="s">
        <v>48</v>
      </c>
      <c r="H3390">
        <v>6725</v>
      </c>
      <c r="I3390" t="s">
        <v>11</v>
      </c>
      <c r="J3390" t="s">
        <v>77</v>
      </c>
      <c r="K3390" t="s">
        <v>149</v>
      </c>
      <c r="L3390" t="s">
        <v>15</v>
      </c>
      <c r="M3390" s="5">
        <v>702.32999999999993</v>
      </c>
    </row>
    <row r="3391" spans="1:13" x14ac:dyDescent="0.2">
      <c r="A3391" s="2">
        <v>45615</v>
      </c>
      <c r="B3391" s="3">
        <f t="shared" si="158"/>
        <v>2025</v>
      </c>
      <c r="C3391" t="str">
        <f t="shared" si="156"/>
        <v>2024-2025</v>
      </c>
      <c r="D3391" t="s">
        <v>148</v>
      </c>
      <c r="E3391" t="s">
        <v>135</v>
      </c>
      <c r="F3391" t="str">
        <f t="shared" si="157"/>
        <v>Victoria</v>
      </c>
      <c r="G3391" t="s">
        <v>45</v>
      </c>
      <c r="H3391">
        <v>3550</v>
      </c>
      <c r="I3391" t="s">
        <v>11</v>
      </c>
      <c r="J3391" t="s">
        <v>60</v>
      </c>
      <c r="K3391" t="s">
        <v>154</v>
      </c>
      <c r="L3391" t="s">
        <v>14</v>
      </c>
      <c r="M3391" s="5">
        <v>702.54</v>
      </c>
    </row>
    <row r="3392" spans="1:13" x14ac:dyDescent="0.2">
      <c r="A3392" s="2">
        <v>44958</v>
      </c>
      <c r="B3392" s="3">
        <f t="shared" si="158"/>
        <v>2023</v>
      </c>
      <c r="C3392" t="str">
        <f t="shared" si="156"/>
        <v>2022-2023</v>
      </c>
      <c r="D3392" t="s">
        <v>147</v>
      </c>
      <c r="E3392" t="s">
        <v>123</v>
      </c>
      <c r="F3392" t="str">
        <f t="shared" si="157"/>
        <v>Western Australia</v>
      </c>
      <c r="G3392" t="s">
        <v>48</v>
      </c>
      <c r="H3392">
        <v>6109</v>
      </c>
      <c r="I3392" t="s">
        <v>11</v>
      </c>
      <c r="J3392" t="s">
        <v>94</v>
      </c>
      <c r="K3392" t="s">
        <v>149</v>
      </c>
      <c r="L3392" t="s">
        <v>15</v>
      </c>
      <c r="M3392" s="5">
        <v>703.34</v>
      </c>
    </row>
    <row r="3393" spans="1:13" x14ac:dyDescent="0.2">
      <c r="A3393" s="2">
        <v>45555</v>
      </c>
      <c r="B3393" s="3">
        <f t="shared" si="158"/>
        <v>2025</v>
      </c>
      <c r="C3393" t="str">
        <f t="shared" si="156"/>
        <v>2024-2025</v>
      </c>
      <c r="D3393" t="s">
        <v>147</v>
      </c>
      <c r="E3393" t="s">
        <v>84</v>
      </c>
      <c r="F3393" t="str">
        <f t="shared" si="157"/>
        <v>Queensland</v>
      </c>
      <c r="G3393" t="s">
        <v>35</v>
      </c>
      <c r="H3393">
        <v>4740</v>
      </c>
      <c r="I3393" t="s">
        <v>11</v>
      </c>
      <c r="J3393" t="s">
        <v>51</v>
      </c>
      <c r="K3393" t="s">
        <v>150</v>
      </c>
      <c r="L3393" t="s">
        <v>18</v>
      </c>
      <c r="M3393" s="5">
        <v>704.46</v>
      </c>
    </row>
    <row r="3394" spans="1:13" x14ac:dyDescent="0.2">
      <c r="A3394" s="2">
        <v>45437</v>
      </c>
      <c r="B3394" s="3">
        <f t="shared" si="158"/>
        <v>2024</v>
      </c>
      <c r="C3394" t="str">
        <f t="shared" ref="C3394:C3457" si="159">IF(MONTH(A3394) &gt;= 7, YEAR(A3394) &amp; "-" &amp; YEAR(A3394) + 1, YEAR(A3394) - 1 &amp; "-" &amp; YEAR(A3394))</f>
        <v>2023-2024</v>
      </c>
      <c r="D3394" t="s">
        <v>147</v>
      </c>
      <c r="E3394" t="s">
        <v>144</v>
      </c>
      <c r="F3394" t="str">
        <f t="shared" ref="F3394:F3457" si="160">IF(G3394="WA","Western Australia",
IF(G3394="NSW","New South Wales",
IF(G3394="QLD","Queensland",
IF(G3394="VIC","Victoria",
IF(G3394="TAS","Tasmania",
IF(G3394="SA","South Australia",
IF(G3394="NT","Northern Territory",
IF(G3394="ACT","Australian Capital Territory",G3394))))))))</f>
        <v>Queensland</v>
      </c>
      <c r="G3394" t="s">
        <v>35</v>
      </c>
      <c r="H3394">
        <v>4566</v>
      </c>
      <c r="I3394" t="s">
        <v>11</v>
      </c>
      <c r="J3394" t="s">
        <v>120</v>
      </c>
      <c r="K3394" t="s">
        <v>155</v>
      </c>
      <c r="L3394" t="s">
        <v>20</v>
      </c>
      <c r="M3394" s="5">
        <v>705.05</v>
      </c>
    </row>
    <row r="3395" spans="1:13" x14ac:dyDescent="0.2">
      <c r="A3395" s="2">
        <v>45455</v>
      </c>
      <c r="B3395" s="3">
        <f t="shared" ref="B3395:B3458" si="161">IF(MONTH(A3395)&gt;=7,YEAR(A3395)+1,YEAR(A3395))</f>
        <v>2024</v>
      </c>
      <c r="C3395" t="str">
        <f t="shared" si="159"/>
        <v>2023-2024</v>
      </c>
      <c r="D3395" t="s">
        <v>148</v>
      </c>
      <c r="E3395" t="s">
        <v>91</v>
      </c>
      <c r="F3395" t="str">
        <f t="shared" si="160"/>
        <v>Victoria</v>
      </c>
      <c r="G3395" t="s">
        <v>45</v>
      </c>
      <c r="H3395">
        <v>3690</v>
      </c>
      <c r="I3395" t="s">
        <v>11</v>
      </c>
      <c r="J3395" t="s">
        <v>55</v>
      </c>
      <c r="K3395" t="s">
        <v>150</v>
      </c>
      <c r="L3395" t="s">
        <v>18</v>
      </c>
      <c r="M3395" s="5">
        <v>706.39</v>
      </c>
    </row>
    <row r="3396" spans="1:13" x14ac:dyDescent="0.2">
      <c r="A3396" s="2">
        <v>45332</v>
      </c>
      <c r="B3396" s="3">
        <f t="shared" si="161"/>
        <v>2024</v>
      </c>
      <c r="C3396" t="str">
        <f t="shared" si="159"/>
        <v>2023-2024</v>
      </c>
      <c r="D3396" t="s">
        <v>148</v>
      </c>
      <c r="E3396" t="s">
        <v>108</v>
      </c>
      <c r="F3396" t="str">
        <f t="shared" si="160"/>
        <v>Victoria</v>
      </c>
      <c r="G3396" t="s">
        <v>45</v>
      </c>
      <c r="H3396">
        <v>3018</v>
      </c>
      <c r="I3396" t="s">
        <v>11</v>
      </c>
      <c r="J3396" t="s">
        <v>46</v>
      </c>
      <c r="K3396" t="s">
        <v>19</v>
      </c>
      <c r="L3396" t="s">
        <v>23</v>
      </c>
      <c r="M3396" s="5">
        <v>706.49</v>
      </c>
    </row>
    <row r="3397" spans="1:13" x14ac:dyDescent="0.2">
      <c r="A3397" s="2">
        <v>45066</v>
      </c>
      <c r="B3397" s="3">
        <f t="shared" si="161"/>
        <v>2023</v>
      </c>
      <c r="C3397" t="str">
        <f t="shared" si="159"/>
        <v>2022-2023</v>
      </c>
      <c r="D3397" t="s">
        <v>148</v>
      </c>
      <c r="E3397" t="s">
        <v>34</v>
      </c>
      <c r="F3397" t="str">
        <f t="shared" si="160"/>
        <v>Queensland</v>
      </c>
      <c r="G3397" t="s">
        <v>35</v>
      </c>
      <c r="H3397">
        <v>4802</v>
      </c>
      <c r="I3397" t="s">
        <v>11</v>
      </c>
      <c r="J3397" t="s">
        <v>36</v>
      </c>
      <c r="K3397" t="s">
        <v>149</v>
      </c>
      <c r="L3397" t="s">
        <v>15</v>
      </c>
      <c r="M3397" s="5">
        <v>710.89</v>
      </c>
    </row>
    <row r="3398" spans="1:13" x14ac:dyDescent="0.2">
      <c r="A3398" s="2">
        <v>45175</v>
      </c>
      <c r="B3398" s="3">
        <f t="shared" si="161"/>
        <v>2024</v>
      </c>
      <c r="C3398" t="str">
        <f t="shared" si="159"/>
        <v>2023-2024</v>
      </c>
      <c r="D3398" t="s">
        <v>147</v>
      </c>
      <c r="E3398" t="s">
        <v>131</v>
      </c>
      <c r="F3398" t="str">
        <f t="shared" si="160"/>
        <v>Western Australia</v>
      </c>
      <c r="G3398" t="s">
        <v>48</v>
      </c>
      <c r="H3398">
        <v>6530</v>
      </c>
      <c r="I3398" t="s">
        <v>11</v>
      </c>
      <c r="J3398" t="s">
        <v>77</v>
      </c>
      <c r="K3398" t="s">
        <v>19</v>
      </c>
      <c r="L3398" t="s">
        <v>23</v>
      </c>
      <c r="M3398" s="5">
        <v>715</v>
      </c>
    </row>
    <row r="3399" spans="1:13" x14ac:dyDescent="0.2">
      <c r="A3399" s="2">
        <v>45196</v>
      </c>
      <c r="B3399" s="3">
        <f t="shared" si="161"/>
        <v>2024</v>
      </c>
      <c r="C3399" t="str">
        <f t="shared" si="159"/>
        <v>2023-2024</v>
      </c>
      <c r="D3399" t="s">
        <v>147</v>
      </c>
      <c r="E3399" t="s">
        <v>62</v>
      </c>
      <c r="F3399" t="str">
        <f t="shared" si="160"/>
        <v>Victoria</v>
      </c>
      <c r="G3399" t="s">
        <v>45</v>
      </c>
      <c r="H3399">
        <v>3134</v>
      </c>
      <c r="I3399" t="s">
        <v>11</v>
      </c>
      <c r="J3399" t="s">
        <v>63</v>
      </c>
      <c r="K3399" t="s">
        <v>149</v>
      </c>
      <c r="L3399" t="s">
        <v>15</v>
      </c>
      <c r="M3399" s="5">
        <v>715.37</v>
      </c>
    </row>
    <row r="3400" spans="1:13" x14ac:dyDescent="0.2">
      <c r="A3400" s="2">
        <v>44981</v>
      </c>
      <c r="B3400" s="3">
        <f t="shared" si="161"/>
        <v>2023</v>
      </c>
      <c r="C3400" t="str">
        <f t="shared" si="159"/>
        <v>2022-2023</v>
      </c>
      <c r="D3400" t="s">
        <v>147</v>
      </c>
      <c r="E3400" t="s">
        <v>40</v>
      </c>
      <c r="F3400" t="str">
        <f t="shared" si="160"/>
        <v>New South Wales</v>
      </c>
      <c r="G3400" t="s">
        <v>10</v>
      </c>
      <c r="H3400">
        <v>2116</v>
      </c>
      <c r="I3400" t="s">
        <v>11</v>
      </c>
      <c r="J3400" t="s">
        <v>27</v>
      </c>
      <c r="K3400" t="s">
        <v>152</v>
      </c>
      <c r="L3400" t="s">
        <v>13</v>
      </c>
      <c r="M3400" s="5">
        <v>715.61999999999989</v>
      </c>
    </row>
    <row r="3401" spans="1:13" x14ac:dyDescent="0.2">
      <c r="A3401" s="2">
        <v>45540</v>
      </c>
      <c r="B3401" s="3">
        <f t="shared" si="161"/>
        <v>2025</v>
      </c>
      <c r="C3401" t="str">
        <f t="shared" si="159"/>
        <v>2024-2025</v>
      </c>
      <c r="D3401" t="s">
        <v>148</v>
      </c>
      <c r="E3401" t="s">
        <v>135</v>
      </c>
      <c r="F3401" t="str">
        <f t="shared" si="160"/>
        <v>Victoria</v>
      </c>
      <c r="G3401" t="s">
        <v>45</v>
      </c>
      <c r="H3401">
        <v>3550</v>
      </c>
      <c r="I3401" t="s">
        <v>11</v>
      </c>
      <c r="J3401" t="s">
        <v>60</v>
      </c>
      <c r="K3401" t="s">
        <v>151</v>
      </c>
      <c r="L3401" t="s">
        <v>21</v>
      </c>
      <c r="M3401" s="5">
        <v>715.88</v>
      </c>
    </row>
    <row r="3402" spans="1:13" x14ac:dyDescent="0.2">
      <c r="A3402" s="2">
        <v>44973</v>
      </c>
      <c r="B3402" s="3">
        <f t="shared" si="161"/>
        <v>2023</v>
      </c>
      <c r="C3402" t="str">
        <f t="shared" si="159"/>
        <v>2022-2023</v>
      </c>
      <c r="D3402" t="s">
        <v>147</v>
      </c>
      <c r="E3402" t="s">
        <v>50</v>
      </c>
      <c r="F3402" t="str">
        <f t="shared" si="160"/>
        <v>Queensland</v>
      </c>
      <c r="G3402" t="s">
        <v>35</v>
      </c>
      <c r="H3402">
        <v>4703</v>
      </c>
      <c r="I3402" t="s">
        <v>11</v>
      </c>
      <c r="J3402" t="s">
        <v>51</v>
      </c>
      <c r="K3402" t="s">
        <v>153</v>
      </c>
      <c r="L3402" t="s">
        <v>16</v>
      </c>
      <c r="M3402" s="5">
        <v>716.45</v>
      </c>
    </row>
    <row r="3403" spans="1:13" x14ac:dyDescent="0.2">
      <c r="A3403" s="2">
        <v>45213</v>
      </c>
      <c r="B3403" s="3">
        <f t="shared" si="161"/>
        <v>2024</v>
      </c>
      <c r="C3403" t="str">
        <f t="shared" si="159"/>
        <v>2023-2024</v>
      </c>
      <c r="D3403" t="s">
        <v>147</v>
      </c>
      <c r="E3403" t="s">
        <v>115</v>
      </c>
      <c r="F3403" t="str">
        <f t="shared" si="160"/>
        <v>Western Australia</v>
      </c>
      <c r="G3403" t="s">
        <v>48</v>
      </c>
      <c r="H3403">
        <v>6280</v>
      </c>
      <c r="I3403" t="s">
        <v>11</v>
      </c>
      <c r="J3403" t="s">
        <v>94</v>
      </c>
      <c r="K3403" t="s">
        <v>152</v>
      </c>
      <c r="L3403" t="s">
        <v>13</v>
      </c>
      <c r="M3403" s="5">
        <v>716.67000000000007</v>
      </c>
    </row>
    <row r="3404" spans="1:13" x14ac:dyDescent="0.2">
      <c r="A3404" s="2">
        <v>45464</v>
      </c>
      <c r="B3404" s="3">
        <f t="shared" si="161"/>
        <v>2024</v>
      </c>
      <c r="C3404" t="str">
        <f t="shared" si="159"/>
        <v>2023-2024</v>
      </c>
      <c r="D3404" t="s">
        <v>147</v>
      </c>
      <c r="E3404" t="s">
        <v>66</v>
      </c>
      <c r="F3404" t="str">
        <f t="shared" si="160"/>
        <v>South Australia</v>
      </c>
      <c r="G3404" t="s">
        <v>32</v>
      </c>
      <c r="H3404">
        <v>5169</v>
      </c>
      <c r="I3404" t="s">
        <v>11</v>
      </c>
      <c r="J3404" t="s">
        <v>33</v>
      </c>
      <c r="K3404" t="s">
        <v>150</v>
      </c>
      <c r="L3404" t="s">
        <v>18</v>
      </c>
      <c r="M3404" s="5">
        <v>717.45</v>
      </c>
    </row>
    <row r="3405" spans="1:13" x14ac:dyDescent="0.2">
      <c r="A3405" s="2">
        <v>45300</v>
      </c>
      <c r="B3405" s="3">
        <f t="shared" si="161"/>
        <v>2024</v>
      </c>
      <c r="C3405" t="str">
        <f t="shared" si="159"/>
        <v>2023-2024</v>
      </c>
      <c r="D3405" t="s">
        <v>147</v>
      </c>
      <c r="E3405" t="s">
        <v>74</v>
      </c>
      <c r="F3405" t="str">
        <f t="shared" si="160"/>
        <v>South Australia</v>
      </c>
      <c r="G3405" t="s">
        <v>32</v>
      </c>
      <c r="H3405">
        <v>5043</v>
      </c>
      <c r="I3405" t="s">
        <v>11</v>
      </c>
      <c r="J3405" t="s">
        <v>33</v>
      </c>
      <c r="K3405" t="s">
        <v>151</v>
      </c>
      <c r="L3405" t="s">
        <v>21</v>
      </c>
      <c r="M3405" s="5">
        <v>718.24</v>
      </c>
    </row>
    <row r="3406" spans="1:13" x14ac:dyDescent="0.2">
      <c r="A3406" s="2">
        <v>45260</v>
      </c>
      <c r="B3406" s="3">
        <f t="shared" si="161"/>
        <v>2024</v>
      </c>
      <c r="C3406" t="str">
        <f t="shared" si="159"/>
        <v>2023-2024</v>
      </c>
      <c r="D3406" t="s">
        <v>148</v>
      </c>
      <c r="E3406" t="s">
        <v>78</v>
      </c>
      <c r="F3406" t="str">
        <f t="shared" si="160"/>
        <v>New South Wales</v>
      </c>
      <c r="G3406" t="s">
        <v>10</v>
      </c>
      <c r="H3406">
        <v>2350</v>
      </c>
      <c r="I3406" t="s">
        <v>11</v>
      </c>
      <c r="J3406" t="s">
        <v>68</v>
      </c>
      <c r="K3406" t="s">
        <v>154</v>
      </c>
      <c r="L3406" t="s">
        <v>14</v>
      </c>
      <c r="M3406" s="5">
        <v>721.01999999999987</v>
      </c>
    </row>
    <row r="3407" spans="1:13" x14ac:dyDescent="0.2">
      <c r="A3407" s="2">
        <v>45148</v>
      </c>
      <c r="B3407" s="3">
        <f t="shared" si="161"/>
        <v>2024</v>
      </c>
      <c r="C3407" t="str">
        <f t="shared" si="159"/>
        <v>2023-2024</v>
      </c>
      <c r="D3407" t="s">
        <v>147</v>
      </c>
      <c r="E3407" t="s">
        <v>37</v>
      </c>
      <c r="F3407" t="str">
        <f t="shared" si="160"/>
        <v>South Australia</v>
      </c>
      <c r="G3407" t="s">
        <v>32</v>
      </c>
      <c r="H3407">
        <v>5607</v>
      </c>
      <c r="I3407" t="s">
        <v>11</v>
      </c>
      <c r="J3407" t="s">
        <v>38</v>
      </c>
      <c r="K3407" t="s">
        <v>149</v>
      </c>
      <c r="L3407" t="s">
        <v>15</v>
      </c>
      <c r="M3407" s="5">
        <v>721.04</v>
      </c>
    </row>
    <row r="3408" spans="1:13" x14ac:dyDescent="0.2">
      <c r="A3408" s="2">
        <v>45481</v>
      </c>
      <c r="B3408" s="3">
        <f t="shared" si="161"/>
        <v>2025</v>
      </c>
      <c r="C3408" t="str">
        <f t="shared" si="159"/>
        <v>2024-2025</v>
      </c>
      <c r="D3408" t="s">
        <v>147</v>
      </c>
      <c r="E3408" t="s">
        <v>143</v>
      </c>
      <c r="F3408" t="str">
        <f t="shared" si="160"/>
        <v>New South Wales</v>
      </c>
      <c r="G3408" t="s">
        <v>10</v>
      </c>
      <c r="H3408">
        <v>2154</v>
      </c>
      <c r="I3408" t="s">
        <v>11</v>
      </c>
      <c r="J3408" t="s">
        <v>27</v>
      </c>
      <c r="K3408" t="s">
        <v>154</v>
      </c>
      <c r="L3408" t="s">
        <v>14</v>
      </c>
      <c r="M3408" s="5">
        <v>721.23</v>
      </c>
    </row>
    <row r="3409" spans="1:13" x14ac:dyDescent="0.2">
      <c r="A3409" s="2">
        <v>45138</v>
      </c>
      <c r="B3409" s="3">
        <f t="shared" si="161"/>
        <v>2024</v>
      </c>
      <c r="C3409" t="str">
        <f t="shared" si="159"/>
        <v>2023-2024</v>
      </c>
      <c r="D3409" t="s">
        <v>147</v>
      </c>
      <c r="E3409" t="s">
        <v>132</v>
      </c>
      <c r="F3409" t="str">
        <f t="shared" si="160"/>
        <v>New South Wales</v>
      </c>
      <c r="G3409" t="s">
        <v>10</v>
      </c>
      <c r="H3409">
        <v>2800</v>
      </c>
      <c r="I3409" t="s">
        <v>11</v>
      </c>
      <c r="J3409" t="s">
        <v>25</v>
      </c>
      <c r="K3409" t="s">
        <v>150</v>
      </c>
      <c r="L3409" t="s">
        <v>18</v>
      </c>
      <c r="M3409" s="5">
        <v>721.40000000000009</v>
      </c>
    </row>
    <row r="3410" spans="1:13" x14ac:dyDescent="0.2">
      <c r="A3410" s="2">
        <v>45087</v>
      </c>
      <c r="B3410" s="3">
        <f t="shared" si="161"/>
        <v>2023</v>
      </c>
      <c r="C3410" t="str">
        <f t="shared" si="159"/>
        <v>2022-2023</v>
      </c>
      <c r="D3410" t="s">
        <v>147</v>
      </c>
      <c r="E3410" t="s">
        <v>65</v>
      </c>
      <c r="F3410" t="str">
        <f t="shared" si="160"/>
        <v>New South Wales</v>
      </c>
      <c r="G3410" t="s">
        <v>10</v>
      </c>
      <c r="H3410">
        <v>2541</v>
      </c>
      <c r="I3410" t="s">
        <v>11</v>
      </c>
      <c r="J3410" t="s">
        <v>58</v>
      </c>
      <c r="K3410" t="s">
        <v>154</v>
      </c>
      <c r="L3410" t="s">
        <v>14</v>
      </c>
      <c r="M3410" s="5">
        <v>721.7</v>
      </c>
    </row>
    <row r="3411" spans="1:13" x14ac:dyDescent="0.2">
      <c r="A3411" s="2">
        <v>45215</v>
      </c>
      <c r="B3411" s="3">
        <f t="shared" si="161"/>
        <v>2024</v>
      </c>
      <c r="C3411" t="str">
        <f t="shared" si="159"/>
        <v>2023-2024</v>
      </c>
      <c r="D3411" t="s">
        <v>147</v>
      </c>
      <c r="E3411" t="s">
        <v>105</v>
      </c>
      <c r="F3411" t="str">
        <f t="shared" si="160"/>
        <v>Victoria</v>
      </c>
      <c r="G3411" t="s">
        <v>45</v>
      </c>
      <c r="H3411">
        <v>3500</v>
      </c>
      <c r="I3411" t="s">
        <v>11</v>
      </c>
      <c r="J3411" t="s">
        <v>60</v>
      </c>
      <c r="K3411" t="s">
        <v>150</v>
      </c>
      <c r="L3411" t="s">
        <v>18</v>
      </c>
      <c r="M3411" s="5">
        <v>722.32999999999993</v>
      </c>
    </row>
    <row r="3412" spans="1:13" x14ac:dyDescent="0.2">
      <c r="A3412" s="2">
        <v>45342</v>
      </c>
      <c r="B3412" s="3">
        <f t="shared" si="161"/>
        <v>2024</v>
      </c>
      <c r="C3412" t="str">
        <f t="shared" si="159"/>
        <v>2023-2024</v>
      </c>
      <c r="D3412" t="s">
        <v>147</v>
      </c>
      <c r="E3412" t="s">
        <v>134</v>
      </c>
      <c r="F3412" t="str">
        <f t="shared" si="160"/>
        <v>Queensland</v>
      </c>
      <c r="G3412" t="s">
        <v>35</v>
      </c>
      <c r="H3412">
        <v>4825</v>
      </c>
      <c r="I3412" t="s">
        <v>11</v>
      </c>
      <c r="J3412" t="s">
        <v>36</v>
      </c>
      <c r="K3412" t="s">
        <v>151</v>
      </c>
      <c r="L3412" t="s">
        <v>21</v>
      </c>
      <c r="M3412" s="5">
        <v>723.53000000000009</v>
      </c>
    </row>
    <row r="3413" spans="1:13" x14ac:dyDescent="0.2">
      <c r="A3413" s="2">
        <v>45191</v>
      </c>
      <c r="B3413" s="3">
        <f t="shared" si="161"/>
        <v>2024</v>
      </c>
      <c r="C3413" t="str">
        <f t="shared" si="159"/>
        <v>2023-2024</v>
      </c>
      <c r="D3413" t="s">
        <v>147</v>
      </c>
      <c r="E3413" t="s">
        <v>31</v>
      </c>
      <c r="F3413" t="str">
        <f t="shared" si="160"/>
        <v>South Australia</v>
      </c>
      <c r="G3413" t="s">
        <v>32</v>
      </c>
      <c r="H3413">
        <v>5168</v>
      </c>
      <c r="I3413" t="s">
        <v>11</v>
      </c>
      <c r="J3413" t="s">
        <v>33</v>
      </c>
      <c r="K3413" t="s">
        <v>155</v>
      </c>
      <c r="L3413" t="s">
        <v>20</v>
      </c>
      <c r="M3413" s="5">
        <v>724.4</v>
      </c>
    </row>
    <row r="3414" spans="1:13" x14ac:dyDescent="0.2">
      <c r="A3414" s="2">
        <v>45363</v>
      </c>
      <c r="B3414" s="3">
        <f t="shared" si="161"/>
        <v>2024</v>
      </c>
      <c r="C3414" t="str">
        <f t="shared" si="159"/>
        <v>2023-2024</v>
      </c>
      <c r="D3414" t="s">
        <v>147</v>
      </c>
      <c r="E3414" t="s">
        <v>97</v>
      </c>
      <c r="F3414" t="str">
        <f t="shared" si="160"/>
        <v>Tasmania</v>
      </c>
      <c r="G3414" t="s">
        <v>70</v>
      </c>
      <c r="H3414">
        <v>7250</v>
      </c>
      <c r="I3414" t="s">
        <v>11</v>
      </c>
      <c r="J3414" t="s">
        <v>71</v>
      </c>
      <c r="K3414" t="s">
        <v>150</v>
      </c>
      <c r="L3414" t="s">
        <v>18</v>
      </c>
      <c r="M3414" s="5">
        <v>724.66000000000008</v>
      </c>
    </row>
    <row r="3415" spans="1:13" x14ac:dyDescent="0.2">
      <c r="A3415" s="2">
        <v>45567</v>
      </c>
      <c r="B3415" s="3">
        <f t="shared" si="161"/>
        <v>2025</v>
      </c>
      <c r="C3415" t="str">
        <f t="shared" si="159"/>
        <v>2024-2025</v>
      </c>
      <c r="D3415" t="s">
        <v>147</v>
      </c>
      <c r="E3415" t="s">
        <v>78</v>
      </c>
      <c r="F3415" t="str">
        <f t="shared" si="160"/>
        <v>New South Wales</v>
      </c>
      <c r="G3415" t="s">
        <v>10</v>
      </c>
      <c r="H3415">
        <v>2350</v>
      </c>
      <c r="I3415" t="s">
        <v>11</v>
      </c>
      <c r="J3415" t="s">
        <v>68</v>
      </c>
      <c r="K3415" t="s">
        <v>152</v>
      </c>
      <c r="L3415" t="s">
        <v>13</v>
      </c>
      <c r="M3415" s="5">
        <v>724.67999999999984</v>
      </c>
    </row>
    <row r="3416" spans="1:13" x14ac:dyDescent="0.2">
      <c r="A3416" s="2">
        <v>45585</v>
      </c>
      <c r="B3416" s="3">
        <f t="shared" si="161"/>
        <v>2025</v>
      </c>
      <c r="C3416" t="str">
        <f t="shared" si="159"/>
        <v>2024-2025</v>
      </c>
      <c r="D3416" t="s">
        <v>147</v>
      </c>
      <c r="E3416" t="s">
        <v>133</v>
      </c>
      <c r="F3416" t="str">
        <f t="shared" si="160"/>
        <v>Queensland</v>
      </c>
      <c r="G3416" t="s">
        <v>35</v>
      </c>
      <c r="H3416">
        <v>4305</v>
      </c>
      <c r="I3416" t="s">
        <v>11</v>
      </c>
      <c r="J3416" t="s">
        <v>104</v>
      </c>
      <c r="K3416" t="s">
        <v>151</v>
      </c>
      <c r="L3416" t="s">
        <v>21</v>
      </c>
      <c r="M3416" s="5">
        <v>724.75</v>
      </c>
    </row>
    <row r="3417" spans="1:13" x14ac:dyDescent="0.2">
      <c r="A3417" s="2">
        <v>45539</v>
      </c>
      <c r="B3417" s="3">
        <f t="shared" si="161"/>
        <v>2025</v>
      </c>
      <c r="C3417" t="str">
        <f t="shared" si="159"/>
        <v>2024-2025</v>
      </c>
      <c r="D3417" t="s">
        <v>148</v>
      </c>
      <c r="E3417" t="s">
        <v>61</v>
      </c>
      <c r="F3417" t="str">
        <f t="shared" si="160"/>
        <v>New South Wales</v>
      </c>
      <c r="G3417" t="s">
        <v>10</v>
      </c>
      <c r="H3417">
        <v>2539</v>
      </c>
      <c r="I3417" t="s">
        <v>11</v>
      </c>
      <c r="J3417" t="s">
        <v>58</v>
      </c>
      <c r="K3417" t="s">
        <v>149</v>
      </c>
      <c r="L3417" t="s">
        <v>15</v>
      </c>
      <c r="M3417" s="5">
        <v>726.35</v>
      </c>
    </row>
    <row r="3418" spans="1:13" x14ac:dyDescent="0.2">
      <c r="A3418" s="2">
        <v>44943</v>
      </c>
      <c r="B3418" s="3">
        <f t="shared" si="161"/>
        <v>2023</v>
      </c>
      <c r="C3418" t="str">
        <f t="shared" si="159"/>
        <v>2022-2023</v>
      </c>
      <c r="D3418" t="s">
        <v>147</v>
      </c>
      <c r="E3418" t="s">
        <v>64</v>
      </c>
      <c r="F3418" t="str">
        <f t="shared" si="160"/>
        <v>Victoria</v>
      </c>
      <c r="G3418" t="s">
        <v>45</v>
      </c>
      <c r="H3418">
        <v>3199</v>
      </c>
      <c r="I3418" t="s">
        <v>11</v>
      </c>
      <c r="J3418" t="s">
        <v>63</v>
      </c>
      <c r="K3418" t="s">
        <v>154</v>
      </c>
      <c r="L3418" t="s">
        <v>14</v>
      </c>
      <c r="M3418" s="5">
        <v>726.38</v>
      </c>
    </row>
    <row r="3419" spans="1:13" x14ac:dyDescent="0.2">
      <c r="A3419" s="2">
        <v>45333</v>
      </c>
      <c r="B3419" s="3">
        <f t="shared" si="161"/>
        <v>2024</v>
      </c>
      <c r="C3419" t="str">
        <f t="shared" si="159"/>
        <v>2023-2024</v>
      </c>
      <c r="D3419" t="s">
        <v>147</v>
      </c>
      <c r="E3419" t="s">
        <v>24</v>
      </c>
      <c r="F3419" t="str">
        <f t="shared" si="160"/>
        <v>New South Wales</v>
      </c>
      <c r="G3419" t="s">
        <v>10</v>
      </c>
      <c r="H3419">
        <v>2795</v>
      </c>
      <c r="I3419" t="s">
        <v>11</v>
      </c>
      <c r="J3419" t="s">
        <v>25</v>
      </c>
      <c r="K3419" t="s">
        <v>152</v>
      </c>
      <c r="L3419" t="s">
        <v>13</v>
      </c>
      <c r="M3419" s="5">
        <v>727.32999999999981</v>
      </c>
    </row>
    <row r="3420" spans="1:13" x14ac:dyDescent="0.2">
      <c r="A3420" s="2">
        <v>44989</v>
      </c>
      <c r="B3420" s="3">
        <f t="shared" si="161"/>
        <v>2023</v>
      </c>
      <c r="C3420" t="str">
        <f t="shared" si="159"/>
        <v>2022-2023</v>
      </c>
      <c r="D3420" t="s">
        <v>147</v>
      </c>
      <c r="E3420" t="s">
        <v>41</v>
      </c>
      <c r="F3420" t="str">
        <f t="shared" si="160"/>
        <v>New South Wales</v>
      </c>
      <c r="G3420" t="s">
        <v>10</v>
      </c>
      <c r="H3420">
        <v>2830</v>
      </c>
      <c r="I3420" t="s">
        <v>11</v>
      </c>
      <c r="J3420" t="s">
        <v>25</v>
      </c>
      <c r="K3420" t="s">
        <v>150</v>
      </c>
      <c r="L3420" t="s">
        <v>18</v>
      </c>
      <c r="M3420" s="5">
        <v>728.16000000000008</v>
      </c>
    </row>
    <row r="3421" spans="1:13" x14ac:dyDescent="0.2">
      <c r="A3421" s="2">
        <v>45019</v>
      </c>
      <c r="B3421" s="3">
        <f t="shared" si="161"/>
        <v>2023</v>
      </c>
      <c r="C3421" t="str">
        <f t="shared" si="159"/>
        <v>2022-2023</v>
      </c>
      <c r="D3421" t="s">
        <v>147</v>
      </c>
      <c r="E3421" t="s">
        <v>57</v>
      </c>
      <c r="F3421" t="str">
        <f t="shared" si="160"/>
        <v>New South Wales</v>
      </c>
      <c r="G3421" t="s">
        <v>10</v>
      </c>
      <c r="H3421">
        <v>2560</v>
      </c>
      <c r="I3421" t="s">
        <v>11</v>
      </c>
      <c r="J3421" t="s">
        <v>58</v>
      </c>
      <c r="K3421" t="s">
        <v>154</v>
      </c>
      <c r="L3421" t="s">
        <v>14</v>
      </c>
      <c r="M3421" s="5">
        <v>729.09</v>
      </c>
    </row>
    <row r="3422" spans="1:13" x14ac:dyDescent="0.2">
      <c r="A3422" s="2">
        <v>45108</v>
      </c>
      <c r="B3422" s="3">
        <f t="shared" si="161"/>
        <v>2024</v>
      </c>
      <c r="C3422" t="str">
        <f t="shared" si="159"/>
        <v>2023-2024</v>
      </c>
      <c r="D3422" t="s">
        <v>147</v>
      </c>
      <c r="E3422" t="s">
        <v>124</v>
      </c>
      <c r="F3422" t="str">
        <f t="shared" si="160"/>
        <v>New South Wales</v>
      </c>
      <c r="G3422" t="s">
        <v>10</v>
      </c>
      <c r="H3422">
        <v>2015</v>
      </c>
      <c r="I3422" t="s">
        <v>11</v>
      </c>
      <c r="J3422" t="s">
        <v>12</v>
      </c>
      <c r="K3422" t="s">
        <v>152</v>
      </c>
      <c r="L3422" t="s">
        <v>13</v>
      </c>
      <c r="M3422" s="5">
        <v>729.36</v>
      </c>
    </row>
    <row r="3423" spans="1:13" x14ac:dyDescent="0.2">
      <c r="A3423" s="2">
        <v>45405</v>
      </c>
      <c r="B3423" s="3">
        <f t="shared" si="161"/>
        <v>2024</v>
      </c>
      <c r="C3423" t="str">
        <f t="shared" si="159"/>
        <v>2023-2024</v>
      </c>
      <c r="D3423" t="s">
        <v>147</v>
      </c>
      <c r="E3423" t="s">
        <v>96</v>
      </c>
      <c r="F3423" t="str">
        <f t="shared" si="160"/>
        <v>Western Australia</v>
      </c>
      <c r="G3423" t="s">
        <v>48</v>
      </c>
      <c r="H3423">
        <v>6330</v>
      </c>
      <c r="I3423" t="s">
        <v>11</v>
      </c>
      <c r="J3423" t="s">
        <v>94</v>
      </c>
      <c r="K3423" t="s">
        <v>156</v>
      </c>
      <c r="L3423" t="s">
        <v>17</v>
      </c>
      <c r="M3423" s="5">
        <v>731.02</v>
      </c>
    </row>
    <row r="3424" spans="1:13" x14ac:dyDescent="0.2">
      <c r="A3424" s="2">
        <v>45557</v>
      </c>
      <c r="B3424" s="3">
        <f t="shared" si="161"/>
        <v>2025</v>
      </c>
      <c r="C3424" t="str">
        <f t="shared" si="159"/>
        <v>2024-2025</v>
      </c>
      <c r="D3424" t="s">
        <v>147</v>
      </c>
      <c r="E3424" t="s">
        <v>145</v>
      </c>
      <c r="F3424" t="str">
        <f t="shared" si="160"/>
        <v>New South Wales</v>
      </c>
      <c r="G3424" t="s">
        <v>10</v>
      </c>
      <c r="H3424">
        <v>2101</v>
      </c>
      <c r="I3424" t="s">
        <v>11</v>
      </c>
      <c r="J3424" t="s">
        <v>27</v>
      </c>
      <c r="K3424" t="s">
        <v>150</v>
      </c>
      <c r="L3424" t="s">
        <v>18</v>
      </c>
      <c r="M3424" s="5">
        <v>731.57999999999993</v>
      </c>
    </row>
    <row r="3425" spans="1:13" x14ac:dyDescent="0.2">
      <c r="A3425" s="2">
        <v>45034</v>
      </c>
      <c r="B3425" s="3">
        <f t="shared" si="161"/>
        <v>2023</v>
      </c>
      <c r="C3425" t="str">
        <f t="shared" si="159"/>
        <v>2022-2023</v>
      </c>
      <c r="D3425" t="s">
        <v>147</v>
      </c>
      <c r="E3425" t="s">
        <v>59</v>
      </c>
      <c r="F3425" t="str">
        <f t="shared" si="160"/>
        <v>Victoria</v>
      </c>
      <c r="G3425" t="s">
        <v>45</v>
      </c>
      <c r="H3425">
        <v>3280</v>
      </c>
      <c r="I3425" t="s">
        <v>11</v>
      </c>
      <c r="J3425" t="s">
        <v>60</v>
      </c>
      <c r="K3425" t="s">
        <v>153</v>
      </c>
      <c r="L3425" t="s">
        <v>16</v>
      </c>
      <c r="M3425" s="5">
        <v>733.47</v>
      </c>
    </row>
    <row r="3426" spans="1:13" x14ac:dyDescent="0.2">
      <c r="A3426" s="2">
        <v>45073</v>
      </c>
      <c r="B3426" s="3">
        <f t="shared" si="161"/>
        <v>2023</v>
      </c>
      <c r="C3426" t="str">
        <f t="shared" si="159"/>
        <v>2022-2023</v>
      </c>
      <c r="D3426" t="s">
        <v>148</v>
      </c>
      <c r="E3426" t="s">
        <v>138</v>
      </c>
      <c r="F3426" t="str">
        <f t="shared" si="160"/>
        <v>Queensland</v>
      </c>
      <c r="G3426" t="s">
        <v>35</v>
      </c>
      <c r="H3426">
        <v>4558</v>
      </c>
      <c r="I3426" t="s">
        <v>11</v>
      </c>
      <c r="J3426" t="s">
        <v>120</v>
      </c>
      <c r="K3426" t="s">
        <v>19</v>
      </c>
      <c r="L3426" t="s">
        <v>23</v>
      </c>
      <c r="M3426" s="5">
        <v>733.96</v>
      </c>
    </row>
    <row r="3427" spans="1:13" x14ac:dyDescent="0.2">
      <c r="A3427" s="2">
        <v>45577</v>
      </c>
      <c r="B3427" s="3">
        <f t="shared" si="161"/>
        <v>2025</v>
      </c>
      <c r="C3427" t="str">
        <f t="shared" si="159"/>
        <v>2024-2025</v>
      </c>
      <c r="D3427" t="s">
        <v>147</v>
      </c>
      <c r="E3427" t="s">
        <v>26</v>
      </c>
      <c r="F3427" t="str">
        <f t="shared" si="160"/>
        <v>New South Wales</v>
      </c>
      <c r="G3427" t="s">
        <v>10</v>
      </c>
      <c r="H3427">
        <v>2141</v>
      </c>
      <c r="I3427" t="s">
        <v>11</v>
      </c>
      <c r="J3427" t="s">
        <v>27</v>
      </c>
      <c r="K3427" t="s">
        <v>153</v>
      </c>
      <c r="L3427" t="s">
        <v>16</v>
      </c>
      <c r="M3427" s="5">
        <v>734.98</v>
      </c>
    </row>
    <row r="3428" spans="1:13" x14ac:dyDescent="0.2">
      <c r="A3428" s="2">
        <v>45177</v>
      </c>
      <c r="B3428" s="3">
        <f t="shared" si="161"/>
        <v>2024</v>
      </c>
      <c r="C3428" t="str">
        <f t="shared" si="159"/>
        <v>2023-2024</v>
      </c>
      <c r="D3428" t="s">
        <v>147</v>
      </c>
      <c r="E3428" t="s">
        <v>137</v>
      </c>
      <c r="F3428" t="str">
        <f t="shared" si="160"/>
        <v>New South Wales</v>
      </c>
      <c r="G3428" t="s">
        <v>10</v>
      </c>
      <c r="H3428">
        <v>2031</v>
      </c>
      <c r="I3428" t="s">
        <v>11</v>
      </c>
      <c r="J3428" t="s">
        <v>12</v>
      </c>
      <c r="K3428" t="s">
        <v>152</v>
      </c>
      <c r="L3428" t="s">
        <v>13</v>
      </c>
      <c r="M3428" s="5">
        <v>738.8599999999999</v>
      </c>
    </row>
    <row r="3429" spans="1:13" x14ac:dyDescent="0.2">
      <c r="A3429" s="2">
        <v>45616</v>
      </c>
      <c r="B3429" s="3">
        <f t="shared" si="161"/>
        <v>2025</v>
      </c>
      <c r="C3429" t="str">
        <f t="shared" si="159"/>
        <v>2024-2025</v>
      </c>
      <c r="D3429" t="s">
        <v>148</v>
      </c>
      <c r="E3429" t="s">
        <v>111</v>
      </c>
      <c r="F3429" t="str">
        <f t="shared" si="160"/>
        <v>New South Wales</v>
      </c>
      <c r="G3429" t="s">
        <v>10</v>
      </c>
      <c r="H3429">
        <v>2120</v>
      </c>
      <c r="I3429" t="s">
        <v>11</v>
      </c>
      <c r="J3429" t="s">
        <v>27</v>
      </c>
      <c r="K3429" t="s">
        <v>150</v>
      </c>
      <c r="L3429" t="s">
        <v>18</v>
      </c>
      <c r="M3429" s="5">
        <v>739.6099999999999</v>
      </c>
    </row>
    <row r="3430" spans="1:13" x14ac:dyDescent="0.2">
      <c r="A3430" s="2">
        <v>45339</v>
      </c>
      <c r="B3430" s="3">
        <f t="shared" si="161"/>
        <v>2024</v>
      </c>
      <c r="C3430" t="str">
        <f t="shared" si="159"/>
        <v>2023-2024</v>
      </c>
      <c r="D3430" t="s">
        <v>147</v>
      </c>
      <c r="E3430" t="s">
        <v>59</v>
      </c>
      <c r="F3430" t="str">
        <f t="shared" si="160"/>
        <v>Victoria</v>
      </c>
      <c r="G3430" t="s">
        <v>45</v>
      </c>
      <c r="H3430">
        <v>3280</v>
      </c>
      <c r="I3430" t="s">
        <v>11</v>
      </c>
      <c r="J3430" t="s">
        <v>60</v>
      </c>
      <c r="K3430" t="s">
        <v>152</v>
      </c>
      <c r="L3430" t="s">
        <v>13</v>
      </c>
      <c r="M3430" s="5">
        <v>739.65</v>
      </c>
    </row>
    <row r="3431" spans="1:13" x14ac:dyDescent="0.2">
      <c r="A3431" s="2">
        <v>44972</v>
      </c>
      <c r="B3431" s="3">
        <f t="shared" si="161"/>
        <v>2023</v>
      </c>
      <c r="C3431" t="str">
        <f t="shared" si="159"/>
        <v>2022-2023</v>
      </c>
      <c r="D3431" t="s">
        <v>147</v>
      </c>
      <c r="E3431" t="s">
        <v>114</v>
      </c>
      <c r="F3431" t="str">
        <f t="shared" si="160"/>
        <v>Victoria</v>
      </c>
      <c r="G3431" t="s">
        <v>45</v>
      </c>
      <c r="H3431">
        <v>3551</v>
      </c>
      <c r="I3431" t="s">
        <v>11</v>
      </c>
      <c r="J3431" t="s">
        <v>60</v>
      </c>
      <c r="K3431" t="s">
        <v>150</v>
      </c>
      <c r="L3431" t="s">
        <v>18</v>
      </c>
      <c r="M3431" s="5">
        <v>740.32</v>
      </c>
    </row>
    <row r="3432" spans="1:13" x14ac:dyDescent="0.2">
      <c r="A3432" s="2">
        <v>45291</v>
      </c>
      <c r="B3432" s="3">
        <f t="shared" si="161"/>
        <v>2024</v>
      </c>
      <c r="C3432" t="str">
        <f t="shared" si="159"/>
        <v>2023-2024</v>
      </c>
      <c r="D3432" t="s">
        <v>147</v>
      </c>
      <c r="E3432" t="s">
        <v>74</v>
      </c>
      <c r="F3432" t="str">
        <f t="shared" si="160"/>
        <v>South Australia</v>
      </c>
      <c r="G3432" t="s">
        <v>32</v>
      </c>
      <c r="H3432">
        <v>5043</v>
      </c>
      <c r="I3432" t="s">
        <v>11</v>
      </c>
      <c r="J3432" t="s">
        <v>33</v>
      </c>
      <c r="K3432" t="s">
        <v>149</v>
      </c>
      <c r="L3432" t="s">
        <v>15</v>
      </c>
      <c r="M3432" s="5">
        <v>741.28000000000009</v>
      </c>
    </row>
    <row r="3433" spans="1:13" x14ac:dyDescent="0.2">
      <c r="A3433" s="2">
        <v>45299</v>
      </c>
      <c r="B3433" s="3">
        <f t="shared" si="161"/>
        <v>2024</v>
      </c>
      <c r="C3433" t="str">
        <f t="shared" si="159"/>
        <v>2023-2024</v>
      </c>
      <c r="D3433" t="s">
        <v>148</v>
      </c>
      <c r="E3433" t="s">
        <v>142</v>
      </c>
      <c r="F3433" t="str">
        <f t="shared" si="160"/>
        <v>Australian Capital Territory</v>
      </c>
      <c r="G3433" t="s">
        <v>80</v>
      </c>
      <c r="H3433">
        <v>2609</v>
      </c>
      <c r="I3433" t="s">
        <v>11</v>
      </c>
      <c r="J3433" t="s">
        <v>58</v>
      </c>
      <c r="K3433" t="s">
        <v>151</v>
      </c>
      <c r="L3433" t="s">
        <v>21</v>
      </c>
      <c r="M3433" s="5">
        <v>741.83999999999992</v>
      </c>
    </row>
    <row r="3434" spans="1:13" x14ac:dyDescent="0.2">
      <c r="A3434" s="2">
        <v>45150</v>
      </c>
      <c r="B3434" s="3">
        <f t="shared" si="161"/>
        <v>2024</v>
      </c>
      <c r="C3434" t="str">
        <f t="shared" si="159"/>
        <v>2023-2024</v>
      </c>
      <c r="D3434" t="s">
        <v>148</v>
      </c>
      <c r="E3434" t="s">
        <v>28</v>
      </c>
      <c r="F3434" t="str">
        <f t="shared" si="160"/>
        <v>Northern Territory</v>
      </c>
      <c r="G3434" t="s">
        <v>29</v>
      </c>
      <c r="H3434">
        <v>800</v>
      </c>
      <c r="I3434" t="s">
        <v>11</v>
      </c>
      <c r="J3434" t="s">
        <v>30</v>
      </c>
      <c r="K3434" t="s">
        <v>154</v>
      </c>
      <c r="L3434" t="s">
        <v>14</v>
      </c>
      <c r="M3434" s="5">
        <v>742.08</v>
      </c>
    </row>
    <row r="3435" spans="1:13" x14ac:dyDescent="0.2">
      <c r="A3435" s="2">
        <v>45303</v>
      </c>
      <c r="B3435" s="3">
        <f t="shared" si="161"/>
        <v>2024</v>
      </c>
      <c r="C3435" t="str">
        <f t="shared" si="159"/>
        <v>2023-2024</v>
      </c>
      <c r="D3435" t="s">
        <v>147</v>
      </c>
      <c r="E3435" t="s">
        <v>83</v>
      </c>
      <c r="F3435" t="str">
        <f t="shared" si="160"/>
        <v>New South Wales</v>
      </c>
      <c r="G3435" t="s">
        <v>10</v>
      </c>
      <c r="H3435">
        <v>2750</v>
      </c>
      <c r="I3435" t="s">
        <v>11</v>
      </c>
      <c r="J3435" t="s">
        <v>25</v>
      </c>
      <c r="K3435" t="s">
        <v>150</v>
      </c>
      <c r="L3435" t="s">
        <v>18</v>
      </c>
      <c r="M3435" s="5">
        <v>742.91</v>
      </c>
    </row>
    <row r="3436" spans="1:13" x14ac:dyDescent="0.2">
      <c r="A3436" s="2">
        <v>45146</v>
      </c>
      <c r="B3436" s="3">
        <f t="shared" si="161"/>
        <v>2024</v>
      </c>
      <c r="C3436" t="str">
        <f t="shared" si="159"/>
        <v>2023-2024</v>
      </c>
      <c r="D3436" t="s">
        <v>147</v>
      </c>
      <c r="E3436" t="s">
        <v>112</v>
      </c>
      <c r="F3436" t="str">
        <f t="shared" si="160"/>
        <v>Victoria</v>
      </c>
      <c r="G3436" t="s">
        <v>45</v>
      </c>
      <c r="H3436">
        <v>3076</v>
      </c>
      <c r="I3436" t="s">
        <v>11</v>
      </c>
      <c r="J3436" t="s">
        <v>46</v>
      </c>
      <c r="K3436" t="s">
        <v>150</v>
      </c>
      <c r="L3436" t="s">
        <v>18</v>
      </c>
      <c r="M3436" s="5">
        <v>743.15</v>
      </c>
    </row>
    <row r="3437" spans="1:13" x14ac:dyDescent="0.2">
      <c r="A3437" s="2">
        <v>45186</v>
      </c>
      <c r="B3437" s="3">
        <f t="shared" si="161"/>
        <v>2024</v>
      </c>
      <c r="C3437" t="str">
        <f t="shared" si="159"/>
        <v>2023-2024</v>
      </c>
      <c r="D3437" t="s">
        <v>147</v>
      </c>
      <c r="E3437" t="s">
        <v>115</v>
      </c>
      <c r="F3437" t="str">
        <f t="shared" si="160"/>
        <v>Western Australia</v>
      </c>
      <c r="G3437" t="s">
        <v>48</v>
      </c>
      <c r="H3437">
        <v>6280</v>
      </c>
      <c r="I3437" t="s">
        <v>11</v>
      </c>
      <c r="J3437" t="s">
        <v>94</v>
      </c>
      <c r="K3437" t="s">
        <v>154</v>
      </c>
      <c r="L3437" t="s">
        <v>14</v>
      </c>
      <c r="M3437" s="5">
        <v>744.12</v>
      </c>
    </row>
    <row r="3438" spans="1:13" x14ac:dyDescent="0.2">
      <c r="A3438" s="2">
        <v>45172</v>
      </c>
      <c r="B3438" s="3">
        <f t="shared" si="161"/>
        <v>2024</v>
      </c>
      <c r="C3438" t="str">
        <f t="shared" si="159"/>
        <v>2023-2024</v>
      </c>
      <c r="D3438" t="s">
        <v>148</v>
      </c>
      <c r="E3438" t="s">
        <v>76</v>
      </c>
      <c r="F3438" t="str">
        <f t="shared" si="160"/>
        <v>Western Australia</v>
      </c>
      <c r="G3438" t="s">
        <v>48</v>
      </c>
      <c r="H3438">
        <v>6450</v>
      </c>
      <c r="I3438" t="s">
        <v>11</v>
      </c>
      <c r="J3438" t="s">
        <v>77</v>
      </c>
      <c r="K3438" t="s">
        <v>151</v>
      </c>
      <c r="L3438" t="s">
        <v>21</v>
      </c>
      <c r="M3438" s="5">
        <v>744.77</v>
      </c>
    </row>
    <row r="3439" spans="1:13" x14ac:dyDescent="0.2">
      <c r="A3439" s="2">
        <v>45451</v>
      </c>
      <c r="B3439" s="3">
        <f t="shared" si="161"/>
        <v>2024</v>
      </c>
      <c r="C3439" t="str">
        <f t="shared" si="159"/>
        <v>2023-2024</v>
      </c>
      <c r="D3439" t="s">
        <v>148</v>
      </c>
      <c r="E3439" t="s">
        <v>118</v>
      </c>
      <c r="F3439" t="str">
        <f t="shared" si="160"/>
        <v>New South Wales</v>
      </c>
      <c r="G3439" t="s">
        <v>10</v>
      </c>
      <c r="H3439">
        <v>2158</v>
      </c>
      <c r="I3439" t="s">
        <v>11</v>
      </c>
      <c r="J3439" t="s">
        <v>27</v>
      </c>
      <c r="K3439" t="s">
        <v>151</v>
      </c>
      <c r="L3439" t="s">
        <v>21</v>
      </c>
      <c r="M3439" s="5">
        <v>744.88</v>
      </c>
    </row>
    <row r="3440" spans="1:13" x14ac:dyDescent="0.2">
      <c r="A3440" s="2">
        <v>45176</v>
      </c>
      <c r="B3440" s="3">
        <f t="shared" si="161"/>
        <v>2024</v>
      </c>
      <c r="C3440" t="str">
        <f t="shared" si="159"/>
        <v>2023-2024</v>
      </c>
      <c r="D3440" t="s">
        <v>147</v>
      </c>
      <c r="E3440" t="s">
        <v>123</v>
      </c>
      <c r="F3440" t="str">
        <f t="shared" si="160"/>
        <v>Western Australia</v>
      </c>
      <c r="G3440" t="s">
        <v>48</v>
      </c>
      <c r="H3440">
        <v>6109</v>
      </c>
      <c r="I3440" t="s">
        <v>11</v>
      </c>
      <c r="J3440" t="s">
        <v>94</v>
      </c>
      <c r="K3440" t="s">
        <v>150</v>
      </c>
      <c r="L3440" t="s">
        <v>18</v>
      </c>
      <c r="M3440" s="5">
        <v>744.9899999999999</v>
      </c>
    </row>
    <row r="3441" spans="1:13" x14ac:dyDescent="0.2">
      <c r="A3441" s="2">
        <v>45211</v>
      </c>
      <c r="B3441" s="3">
        <f t="shared" si="161"/>
        <v>2024</v>
      </c>
      <c r="C3441" t="str">
        <f t="shared" si="159"/>
        <v>2023-2024</v>
      </c>
      <c r="D3441" t="s">
        <v>148</v>
      </c>
      <c r="E3441" t="s">
        <v>138</v>
      </c>
      <c r="F3441" t="str">
        <f t="shared" si="160"/>
        <v>Queensland</v>
      </c>
      <c r="G3441" t="s">
        <v>35</v>
      </c>
      <c r="H3441">
        <v>4558</v>
      </c>
      <c r="I3441" t="s">
        <v>11</v>
      </c>
      <c r="J3441" t="s">
        <v>120</v>
      </c>
      <c r="K3441" t="s">
        <v>19</v>
      </c>
      <c r="L3441" t="s">
        <v>23</v>
      </c>
      <c r="M3441" s="5">
        <v>745.32</v>
      </c>
    </row>
    <row r="3442" spans="1:13" x14ac:dyDescent="0.2">
      <c r="A3442" s="2">
        <v>45318</v>
      </c>
      <c r="B3442" s="3">
        <f t="shared" si="161"/>
        <v>2024</v>
      </c>
      <c r="C3442" t="str">
        <f t="shared" si="159"/>
        <v>2023-2024</v>
      </c>
      <c r="D3442" t="s">
        <v>148</v>
      </c>
      <c r="E3442" t="s">
        <v>118</v>
      </c>
      <c r="F3442" t="str">
        <f t="shared" si="160"/>
        <v>New South Wales</v>
      </c>
      <c r="G3442" t="s">
        <v>10</v>
      </c>
      <c r="H3442">
        <v>2158</v>
      </c>
      <c r="I3442" t="s">
        <v>11</v>
      </c>
      <c r="J3442" t="s">
        <v>27</v>
      </c>
      <c r="K3442" t="s">
        <v>151</v>
      </c>
      <c r="L3442" t="s">
        <v>21</v>
      </c>
      <c r="M3442" s="5">
        <v>746.06</v>
      </c>
    </row>
    <row r="3443" spans="1:13" x14ac:dyDescent="0.2">
      <c r="A3443" s="2">
        <v>44996</v>
      </c>
      <c r="B3443" s="3">
        <f t="shared" si="161"/>
        <v>2023</v>
      </c>
      <c r="C3443" t="str">
        <f t="shared" si="159"/>
        <v>2022-2023</v>
      </c>
      <c r="D3443" t="s">
        <v>147</v>
      </c>
      <c r="E3443" t="s">
        <v>113</v>
      </c>
      <c r="F3443" t="str">
        <f t="shared" si="160"/>
        <v>Queensland</v>
      </c>
      <c r="G3443" t="s">
        <v>35</v>
      </c>
      <c r="H3443">
        <v>4215</v>
      </c>
      <c r="I3443" t="s">
        <v>11</v>
      </c>
      <c r="J3443" t="s">
        <v>104</v>
      </c>
      <c r="K3443" t="s">
        <v>19</v>
      </c>
      <c r="L3443" t="s">
        <v>23</v>
      </c>
      <c r="M3443" s="5">
        <v>747.07</v>
      </c>
    </row>
    <row r="3444" spans="1:13" x14ac:dyDescent="0.2">
      <c r="A3444" s="2">
        <v>44981</v>
      </c>
      <c r="B3444" s="3">
        <f t="shared" si="161"/>
        <v>2023</v>
      </c>
      <c r="C3444" t="str">
        <f t="shared" si="159"/>
        <v>2022-2023</v>
      </c>
      <c r="D3444" t="s">
        <v>147</v>
      </c>
      <c r="E3444" t="s">
        <v>117</v>
      </c>
      <c r="F3444" t="str">
        <f t="shared" si="160"/>
        <v>Queensland</v>
      </c>
      <c r="G3444" t="s">
        <v>35</v>
      </c>
      <c r="H3444">
        <v>4119</v>
      </c>
      <c r="I3444" t="s">
        <v>11</v>
      </c>
      <c r="J3444" t="s">
        <v>43</v>
      </c>
      <c r="K3444" t="s">
        <v>151</v>
      </c>
      <c r="L3444" t="s">
        <v>21</v>
      </c>
      <c r="M3444" s="5">
        <v>747.11</v>
      </c>
    </row>
    <row r="3445" spans="1:13" x14ac:dyDescent="0.2">
      <c r="A3445" s="2">
        <v>45353</v>
      </c>
      <c r="B3445" s="3">
        <f t="shared" si="161"/>
        <v>2024</v>
      </c>
      <c r="C3445" t="str">
        <f t="shared" si="159"/>
        <v>2023-2024</v>
      </c>
      <c r="D3445" t="s">
        <v>147</v>
      </c>
      <c r="E3445" t="s">
        <v>93</v>
      </c>
      <c r="F3445" t="str">
        <f t="shared" si="160"/>
        <v>Western Australia</v>
      </c>
      <c r="G3445" t="s">
        <v>48</v>
      </c>
      <c r="H3445">
        <v>6112</v>
      </c>
      <c r="I3445" t="s">
        <v>11</v>
      </c>
      <c r="J3445" t="s">
        <v>94</v>
      </c>
      <c r="K3445" t="s">
        <v>152</v>
      </c>
      <c r="L3445" t="s">
        <v>13</v>
      </c>
      <c r="M3445" s="5">
        <v>747.30000000000007</v>
      </c>
    </row>
    <row r="3446" spans="1:13" x14ac:dyDescent="0.2">
      <c r="A3446" s="2">
        <v>45275</v>
      </c>
      <c r="B3446" s="3">
        <f t="shared" si="161"/>
        <v>2024</v>
      </c>
      <c r="C3446" t="str">
        <f t="shared" si="159"/>
        <v>2023-2024</v>
      </c>
      <c r="D3446" t="s">
        <v>147</v>
      </c>
      <c r="E3446" t="s">
        <v>79</v>
      </c>
      <c r="F3446" t="str">
        <f t="shared" si="160"/>
        <v>Australian Capital Territory</v>
      </c>
      <c r="G3446" t="s">
        <v>80</v>
      </c>
      <c r="H3446">
        <v>2617</v>
      </c>
      <c r="I3446" t="s">
        <v>11</v>
      </c>
      <c r="J3446" t="s">
        <v>58</v>
      </c>
      <c r="K3446" t="s">
        <v>153</v>
      </c>
      <c r="L3446" t="s">
        <v>16</v>
      </c>
      <c r="M3446" s="5">
        <v>747.34</v>
      </c>
    </row>
    <row r="3447" spans="1:13" x14ac:dyDescent="0.2">
      <c r="A3447" s="2">
        <v>45552</v>
      </c>
      <c r="B3447" s="3">
        <f t="shared" si="161"/>
        <v>2025</v>
      </c>
      <c r="C3447" t="str">
        <f t="shared" si="159"/>
        <v>2024-2025</v>
      </c>
      <c r="D3447" t="s">
        <v>147</v>
      </c>
      <c r="E3447" t="s">
        <v>53</v>
      </c>
      <c r="F3447" t="str">
        <f t="shared" si="160"/>
        <v>South Australia</v>
      </c>
      <c r="G3447" t="s">
        <v>32</v>
      </c>
      <c r="H3447">
        <v>5082</v>
      </c>
      <c r="I3447" t="s">
        <v>11</v>
      </c>
      <c r="J3447" t="s">
        <v>33</v>
      </c>
      <c r="K3447" t="s">
        <v>149</v>
      </c>
      <c r="L3447" t="s">
        <v>15</v>
      </c>
      <c r="M3447" s="5">
        <v>747.42000000000007</v>
      </c>
    </row>
    <row r="3448" spans="1:13" x14ac:dyDescent="0.2">
      <c r="A3448" s="2">
        <v>45386</v>
      </c>
      <c r="B3448" s="3">
        <f t="shared" si="161"/>
        <v>2024</v>
      </c>
      <c r="C3448" t="str">
        <f t="shared" si="159"/>
        <v>2023-2024</v>
      </c>
      <c r="D3448" t="s">
        <v>147</v>
      </c>
      <c r="E3448" t="s">
        <v>118</v>
      </c>
      <c r="F3448" t="str">
        <f t="shared" si="160"/>
        <v>New South Wales</v>
      </c>
      <c r="G3448" t="s">
        <v>10</v>
      </c>
      <c r="H3448">
        <v>2158</v>
      </c>
      <c r="I3448" t="s">
        <v>11</v>
      </c>
      <c r="J3448" t="s">
        <v>27</v>
      </c>
      <c r="K3448" t="s">
        <v>150</v>
      </c>
      <c r="L3448" t="s">
        <v>18</v>
      </c>
      <c r="M3448" s="5">
        <v>747.94</v>
      </c>
    </row>
    <row r="3449" spans="1:13" x14ac:dyDescent="0.2">
      <c r="A3449" s="2">
        <v>45317</v>
      </c>
      <c r="B3449" s="3">
        <f t="shared" si="161"/>
        <v>2024</v>
      </c>
      <c r="C3449" t="str">
        <f t="shared" si="159"/>
        <v>2023-2024</v>
      </c>
      <c r="D3449" t="s">
        <v>147</v>
      </c>
      <c r="E3449" t="s">
        <v>85</v>
      </c>
      <c r="F3449" t="str">
        <f t="shared" si="160"/>
        <v>Queensland</v>
      </c>
      <c r="G3449" t="s">
        <v>35</v>
      </c>
      <c r="H3449">
        <v>4883</v>
      </c>
      <c r="I3449" t="s">
        <v>11</v>
      </c>
      <c r="J3449" t="s">
        <v>36</v>
      </c>
      <c r="K3449" t="s">
        <v>149</v>
      </c>
      <c r="L3449" t="s">
        <v>15</v>
      </c>
      <c r="M3449" s="5">
        <v>748.43000000000006</v>
      </c>
    </row>
    <row r="3450" spans="1:13" x14ac:dyDescent="0.2">
      <c r="A3450" s="2">
        <v>45254</v>
      </c>
      <c r="B3450" s="3">
        <f t="shared" si="161"/>
        <v>2024</v>
      </c>
      <c r="C3450" t="str">
        <f t="shared" si="159"/>
        <v>2023-2024</v>
      </c>
      <c r="D3450" t="s">
        <v>147</v>
      </c>
      <c r="E3450" t="s">
        <v>121</v>
      </c>
      <c r="F3450" t="str">
        <f t="shared" si="160"/>
        <v>Queensland</v>
      </c>
      <c r="G3450" t="s">
        <v>35</v>
      </c>
      <c r="H3450">
        <v>4700</v>
      </c>
      <c r="I3450" t="s">
        <v>11</v>
      </c>
      <c r="J3450" t="s">
        <v>51</v>
      </c>
      <c r="K3450" t="s">
        <v>152</v>
      </c>
      <c r="L3450" t="s">
        <v>13</v>
      </c>
      <c r="M3450" s="5">
        <v>749.04</v>
      </c>
    </row>
    <row r="3451" spans="1:13" x14ac:dyDescent="0.2">
      <c r="A3451" s="2">
        <v>45464</v>
      </c>
      <c r="B3451" s="3">
        <f t="shared" si="161"/>
        <v>2024</v>
      </c>
      <c r="C3451" t="str">
        <f t="shared" si="159"/>
        <v>2023-2024</v>
      </c>
      <c r="D3451" t="s">
        <v>147</v>
      </c>
      <c r="E3451" t="s">
        <v>83</v>
      </c>
      <c r="F3451" t="str">
        <f t="shared" si="160"/>
        <v>New South Wales</v>
      </c>
      <c r="G3451" t="s">
        <v>10</v>
      </c>
      <c r="H3451">
        <v>2750</v>
      </c>
      <c r="I3451" t="s">
        <v>11</v>
      </c>
      <c r="J3451" t="s">
        <v>25</v>
      </c>
      <c r="K3451" t="s">
        <v>154</v>
      </c>
      <c r="L3451" t="s">
        <v>14</v>
      </c>
      <c r="M3451" s="5">
        <v>749.25</v>
      </c>
    </row>
    <row r="3452" spans="1:13" x14ac:dyDescent="0.2">
      <c r="A3452" s="2">
        <v>44963</v>
      </c>
      <c r="B3452" s="3">
        <f t="shared" si="161"/>
        <v>2023</v>
      </c>
      <c r="C3452" t="str">
        <f t="shared" si="159"/>
        <v>2022-2023</v>
      </c>
      <c r="D3452" t="s">
        <v>147</v>
      </c>
      <c r="E3452" t="s">
        <v>92</v>
      </c>
      <c r="F3452" t="str">
        <f t="shared" si="160"/>
        <v>Queensland</v>
      </c>
      <c r="G3452" t="s">
        <v>35</v>
      </c>
      <c r="H3452">
        <v>4068</v>
      </c>
      <c r="I3452" t="s">
        <v>11</v>
      </c>
      <c r="J3452" t="s">
        <v>43</v>
      </c>
      <c r="K3452" t="s">
        <v>154</v>
      </c>
      <c r="L3452" t="s">
        <v>14</v>
      </c>
      <c r="M3452" s="5">
        <v>749.56</v>
      </c>
    </row>
    <row r="3453" spans="1:13" x14ac:dyDescent="0.2">
      <c r="A3453" s="2">
        <v>44996</v>
      </c>
      <c r="B3453" s="3">
        <f t="shared" si="161"/>
        <v>2023</v>
      </c>
      <c r="C3453" t="str">
        <f t="shared" si="159"/>
        <v>2022-2023</v>
      </c>
      <c r="D3453" t="s">
        <v>147</v>
      </c>
      <c r="E3453" t="s">
        <v>84</v>
      </c>
      <c r="F3453" t="str">
        <f t="shared" si="160"/>
        <v>Queensland</v>
      </c>
      <c r="G3453" t="s">
        <v>35</v>
      </c>
      <c r="H3453">
        <v>4740</v>
      </c>
      <c r="I3453" t="s">
        <v>11</v>
      </c>
      <c r="J3453" t="s">
        <v>51</v>
      </c>
      <c r="K3453" t="s">
        <v>155</v>
      </c>
      <c r="L3453" t="s">
        <v>20</v>
      </c>
      <c r="M3453" s="5">
        <v>749.75</v>
      </c>
    </row>
    <row r="3454" spans="1:13" x14ac:dyDescent="0.2">
      <c r="A3454" s="2">
        <v>45087</v>
      </c>
      <c r="B3454" s="3">
        <f t="shared" si="161"/>
        <v>2023</v>
      </c>
      <c r="C3454" t="str">
        <f t="shared" si="159"/>
        <v>2022-2023</v>
      </c>
      <c r="D3454" t="s">
        <v>148</v>
      </c>
      <c r="E3454" t="s">
        <v>73</v>
      </c>
      <c r="F3454" t="str">
        <f t="shared" si="160"/>
        <v>Victoria</v>
      </c>
      <c r="G3454" t="s">
        <v>45</v>
      </c>
      <c r="H3454">
        <v>3136</v>
      </c>
      <c r="I3454" t="s">
        <v>11</v>
      </c>
      <c r="J3454" t="s">
        <v>63</v>
      </c>
      <c r="K3454" t="s">
        <v>155</v>
      </c>
      <c r="L3454" t="s">
        <v>20</v>
      </c>
      <c r="M3454" s="5">
        <v>750.6</v>
      </c>
    </row>
    <row r="3455" spans="1:13" x14ac:dyDescent="0.2">
      <c r="A3455" s="2">
        <v>45652</v>
      </c>
      <c r="B3455" s="3">
        <f t="shared" si="161"/>
        <v>2025</v>
      </c>
      <c r="C3455" t="str">
        <f t="shared" si="159"/>
        <v>2024-2025</v>
      </c>
      <c r="D3455" t="s">
        <v>147</v>
      </c>
      <c r="E3455" t="s">
        <v>146</v>
      </c>
      <c r="F3455" t="str">
        <f t="shared" si="160"/>
        <v>Victoria</v>
      </c>
      <c r="G3455" t="s">
        <v>45</v>
      </c>
      <c r="H3455">
        <v>3353</v>
      </c>
      <c r="I3455" t="s">
        <v>11</v>
      </c>
      <c r="J3455" t="s">
        <v>60</v>
      </c>
      <c r="K3455" t="s">
        <v>152</v>
      </c>
      <c r="L3455" t="s">
        <v>13</v>
      </c>
      <c r="M3455" s="5">
        <v>751.21</v>
      </c>
    </row>
    <row r="3456" spans="1:13" x14ac:dyDescent="0.2">
      <c r="A3456" s="2">
        <v>45542</v>
      </c>
      <c r="B3456" s="3">
        <f t="shared" si="161"/>
        <v>2025</v>
      </c>
      <c r="C3456" t="str">
        <f t="shared" si="159"/>
        <v>2024-2025</v>
      </c>
      <c r="D3456" t="s">
        <v>147</v>
      </c>
      <c r="E3456" t="s">
        <v>122</v>
      </c>
      <c r="F3456" t="str">
        <f t="shared" si="160"/>
        <v>New South Wales</v>
      </c>
      <c r="G3456" t="s">
        <v>10</v>
      </c>
      <c r="H3456">
        <v>2650</v>
      </c>
      <c r="I3456" t="s">
        <v>11</v>
      </c>
      <c r="J3456" t="s">
        <v>25</v>
      </c>
      <c r="K3456" t="s">
        <v>152</v>
      </c>
      <c r="L3456" t="s">
        <v>13</v>
      </c>
      <c r="M3456" s="5">
        <v>756.55000000000007</v>
      </c>
    </row>
    <row r="3457" spans="1:13" x14ac:dyDescent="0.2">
      <c r="A3457" s="2">
        <v>45409</v>
      </c>
      <c r="B3457" s="3">
        <f t="shared" si="161"/>
        <v>2024</v>
      </c>
      <c r="C3457" t="str">
        <f t="shared" si="159"/>
        <v>2023-2024</v>
      </c>
      <c r="D3457" t="s">
        <v>148</v>
      </c>
      <c r="E3457" t="s">
        <v>146</v>
      </c>
      <c r="F3457" t="str">
        <f t="shared" si="160"/>
        <v>Victoria</v>
      </c>
      <c r="G3457" t="s">
        <v>45</v>
      </c>
      <c r="H3457">
        <v>3353</v>
      </c>
      <c r="I3457" t="s">
        <v>11</v>
      </c>
      <c r="J3457" t="s">
        <v>60</v>
      </c>
      <c r="K3457" t="s">
        <v>19</v>
      </c>
      <c r="L3457" t="s">
        <v>23</v>
      </c>
      <c r="M3457" s="5">
        <v>756.94</v>
      </c>
    </row>
    <row r="3458" spans="1:13" x14ac:dyDescent="0.2">
      <c r="A3458" s="2">
        <v>45195</v>
      </c>
      <c r="B3458" s="3">
        <f t="shared" si="161"/>
        <v>2024</v>
      </c>
      <c r="C3458" t="str">
        <f t="shared" ref="C3458:C3521" si="162">IF(MONTH(A3458) &gt;= 7, YEAR(A3458) &amp; "-" &amp; YEAR(A3458) + 1, YEAR(A3458) - 1 &amp; "-" &amp; YEAR(A3458))</f>
        <v>2023-2024</v>
      </c>
      <c r="D3458" t="s">
        <v>147</v>
      </c>
      <c r="E3458" t="s">
        <v>109</v>
      </c>
      <c r="F3458" t="str">
        <f t="shared" ref="F3458:F3521" si="163">IF(G3458="WA","Western Australia",
IF(G3458="NSW","New South Wales",
IF(G3458="QLD","Queensland",
IF(G3458="VIC","Victoria",
IF(G3458="TAS","Tasmania",
IF(G3458="SA","South Australia",
IF(G3458="NT","Northern Territory",
IF(G3458="ACT","Australian Capital Territory",G3458))))))))</f>
        <v>New South Wales</v>
      </c>
      <c r="G3458" t="s">
        <v>10</v>
      </c>
      <c r="H3458">
        <v>2480</v>
      </c>
      <c r="I3458" t="s">
        <v>11</v>
      </c>
      <c r="J3458" t="s">
        <v>68</v>
      </c>
      <c r="K3458" t="s">
        <v>150</v>
      </c>
      <c r="L3458" t="s">
        <v>18</v>
      </c>
      <c r="M3458" s="5">
        <v>759.59</v>
      </c>
    </row>
    <row r="3459" spans="1:13" x14ac:dyDescent="0.2">
      <c r="A3459" s="2">
        <v>45177</v>
      </c>
      <c r="B3459" s="3">
        <f t="shared" ref="B3459:B3522" si="164">IF(MONTH(A3459)&gt;=7,YEAR(A3459)+1,YEAR(A3459))</f>
        <v>2024</v>
      </c>
      <c r="C3459" t="str">
        <f t="shared" si="162"/>
        <v>2023-2024</v>
      </c>
      <c r="D3459" t="s">
        <v>147</v>
      </c>
      <c r="E3459" t="s">
        <v>57</v>
      </c>
      <c r="F3459" t="str">
        <f t="shared" si="163"/>
        <v>New South Wales</v>
      </c>
      <c r="G3459" t="s">
        <v>10</v>
      </c>
      <c r="H3459">
        <v>2560</v>
      </c>
      <c r="I3459" t="s">
        <v>11</v>
      </c>
      <c r="J3459" t="s">
        <v>58</v>
      </c>
      <c r="K3459" t="s">
        <v>19</v>
      </c>
      <c r="L3459" t="s">
        <v>23</v>
      </c>
      <c r="M3459" s="5">
        <v>761.5200000000001</v>
      </c>
    </row>
    <row r="3460" spans="1:13" x14ac:dyDescent="0.2">
      <c r="A3460" s="2">
        <v>45121</v>
      </c>
      <c r="B3460" s="3">
        <f t="shared" si="164"/>
        <v>2024</v>
      </c>
      <c r="C3460" t="str">
        <f t="shared" si="162"/>
        <v>2023-2024</v>
      </c>
      <c r="D3460" t="s">
        <v>147</v>
      </c>
      <c r="E3460" t="s">
        <v>57</v>
      </c>
      <c r="F3460" t="str">
        <f t="shared" si="163"/>
        <v>New South Wales</v>
      </c>
      <c r="G3460" t="s">
        <v>10</v>
      </c>
      <c r="H3460">
        <v>2560</v>
      </c>
      <c r="I3460" t="s">
        <v>11</v>
      </c>
      <c r="J3460" t="s">
        <v>58</v>
      </c>
      <c r="K3460" t="s">
        <v>154</v>
      </c>
      <c r="L3460" t="s">
        <v>14</v>
      </c>
      <c r="M3460" s="5">
        <v>761.66000000000008</v>
      </c>
    </row>
    <row r="3461" spans="1:13" x14ac:dyDescent="0.2">
      <c r="A3461" s="2">
        <v>45188</v>
      </c>
      <c r="B3461" s="3">
        <f t="shared" si="164"/>
        <v>2024</v>
      </c>
      <c r="C3461" t="str">
        <f t="shared" si="162"/>
        <v>2023-2024</v>
      </c>
      <c r="D3461" t="s">
        <v>147</v>
      </c>
      <c r="E3461" t="s">
        <v>59</v>
      </c>
      <c r="F3461" t="str">
        <f t="shared" si="163"/>
        <v>Victoria</v>
      </c>
      <c r="G3461" t="s">
        <v>45</v>
      </c>
      <c r="H3461">
        <v>3280</v>
      </c>
      <c r="I3461" t="s">
        <v>11</v>
      </c>
      <c r="J3461" t="s">
        <v>60</v>
      </c>
      <c r="K3461" t="s">
        <v>150</v>
      </c>
      <c r="L3461" t="s">
        <v>18</v>
      </c>
      <c r="M3461" s="5">
        <v>762.15000000000009</v>
      </c>
    </row>
    <row r="3462" spans="1:13" x14ac:dyDescent="0.2">
      <c r="A3462" s="2">
        <v>45638</v>
      </c>
      <c r="B3462" s="3">
        <f t="shared" si="164"/>
        <v>2025</v>
      </c>
      <c r="C3462" t="str">
        <f t="shared" si="162"/>
        <v>2024-2025</v>
      </c>
      <c r="D3462" t="s">
        <v>147</v>
      </c>
      <c r="E3462" t="s">
        <v>83</v>
      </c>
      <c r="F3462" t="str">
        <f t="shared" si="163"/>
        <v>New South Wales</v>
      </c>
      <c r="G3462" t="s">
        <v>10</v>
      </c>
      <c r="H3462">
        <v>2750</v>
      </c>
      <c r="I3462" t="s">
        <v>11</v>
      </c>
      <c r="J3462" t="s">
        <v>25</v>
      </c>
      <c r="K3462" t="s">
        <v>150</v>
      </c>
      <c r="L3462" t="s">
        <v>18</v>
      </c>
      <c r="M3462" s="5">
        <v>763.2700000000001</v>
      </c>
    </row>
    <row r="3463" spans="1:13" x14ac:dyDescent="0.2">
      <c r="A3463" s="2">
        <v>45385</v>
      </c>
      <c r="B3463" s="3">
        <f t="shared" si="164"/>
        <v>2024</v>
      </c>
      <c r="C3463" t="str">
        <f t="shared" si="162"/>
        <v>2023-2024</v>
      </c>
      <c r="D3463" t="s">
        <v>147</v>
      </c>
      <c r="E3463" t="s">
        <v>67</v>
      </c>
      <c r="F3463" t="str">
        <f t="shared" si="163"/>
        <v>New South Wales</v>
      </c>
      <c r="G3463" t="s">
        <v>10</v>
      </c>
      <c r="H3463">
        <v>2478</v>
      </c>
      <c r="I3463" t="s">
        <v>11</v>
      </c>
      <c r="J3463" t="s">
        <v>68</v>
      </c>
      <c r="K3463" t="s">
        <v>151</v>
      </c>
      <c r="L3463" t="s">
        <v>21</v>
      </c>
      <c r="M3463" s="5">
        <v>764.81</v>
      </c>
    </row>
    <row r="3464" spans="1:13" x14ac:dyDescent="0.2">
      <c r="A3464" s="2">
        <v>45200</v>
      </c>
      <c r="B3464" s="3">
        <f t="shared" si="164"/>
        <v>2024</v>
      </c>
      <c r="C3464" t="str">
        <f t="shared" si="162"/>
        <v>2023-2024</v>
      </c>
      <c r="D3464" t="s">
        <v>147</v>
      </c>
      <c r="E3464" t="s">
        <v>75</v>
      </c>
      <c r="F3464" t="str">
        <f t="shared" si="163"/>
        <v>Victoria</v>
      </c>
      <c r="G3464" t="s">
        <v>45</v>
      </c>
      <c r="H3464">
        <v>3630</v>
      </c>
      <c r="I3464" t="s">
        <v>11</v>
      </c>
      <c r="J3464" t="s">
        <v>55</v>
      </c>
      <c r="K3464" t="s">
        <v>151</v>
      </c>
      <c r="L3464" t="s">
        <v>21</v>
      </c>
      <c r="M3464" s="5">
        <v>764.92</v>
      </c>
    </row>
    <row r="3465" spans="1:13" x14ac:dyDescent="0.2">
      <c r="A3465" s="2">
        <v>45100</v>
      </c>
      <c r="B3465" s="3">
        <f t="shared" si="164"/>
        <v>2023</v>
      </c>
      <c r="C3465" t="str">
        <f t="shared" si="162"/>
        <v>2022-2023</v>
      </c>
      <c r="D3465" t="s">
        <v>147</v>
      </c>
      <c r="E3465" t="s">
        <v>78</v>
      </c>
      <c r="F3465" t="str">
        <f t="shared" si="163"/>
        <v>New South Wales</v>
      </c>
      <c r="G3465" t="s">
        <v>10</v>
      </c>
      <c r="H3465">
        <v>2350</v>
      </c>
      <c r="I3465" t="s">
        <v>11</v>
      </c>
      <c r="J3465" t="s">
        <v>68</v>
      </c>
      <c r="K3465" t="s">
        <v>149</v>
      </c>
      <c r="L3465" t="s">
        <v>15</v>
      </c>
      <c r="M3465" s="5">
        <v>767.44999999999993</v>
      </c>
    </row>
    <row r="3466" spans="1:13" x14ac:dyDescent="0.2">
      <c r="A3466" s="2">
        <v>45035</v>
      </c>
      <c r="B3466" s="3">
        <f t="shared" si="164"/>
        <v>2023</v>
      </c>
      <c r="C3466" t="str">
        <f t="shared" si="162"/>
        <v>2022-2023</v>
      </c>
      <c r="D3466" t="s">
        <v>147</v>
      </c>
      <c r="E3466" t="s">
        <v>97</v>
      </c>
      <c r="F3466" t="str">
        <f t="shared" si="163"/>
        <v>Tasmania</v>
      </c>
      <c r="G3466" t="s">
        <v>70</v>
      </c>
      <c r="H3466">
        <v>7250</v>
      </c>
      <c r="I3466" t="s">
        <v>11</v>
      </c>
      <c r="J3466" t="s">
        <v>71</v>
      </c>
      <c r="K3466" t="s">
        <v>152</v>
      </c>
      <c r="L3466" t="s">
        <v>13</v>
      </c>
      <c r="M3466" s="5">
        <v>768.2</v>
      </c>
    </row>
    <row r="3467" spans="1:13" x14ac:dyDescent="0.2">
      <c r="A3467" s="2">
        <v>45581</v>
      </c>
      <c r="B3467" s="3">
        <f t="shared" si="164"/>
        <v>2025</v>
      </c>
      <c r="C3467" t="str">
        <f t="shared" si="162"/>
        <v>2024-2025</v>
      </c>
      <c r="D3467" t="s">
        <v>147</v>
      </c>
      <c r="E3467" t="s">
        <v>109</v>
      </c>
      <c r="F3467" t="str">
        <f t="shared" si="163"/>
        <v>New South Wales</v>
      </c>
      <c r="G3467" t="s">
        <v>10</v>
      </c>
      <c r="H3467">
        <v>2480</v>
      </c>
      <c r="I3467" t="s">
        <v>11</v>
      </c>
      <c r="J3467" t="s">
        <v>68</v>
      </c>
      <c r="K3467" t="s">
        <v>152</v>
      </c>
      <c r="L3467" t="s">
        <v>13</v>
      </c>
      <c r="M3467" s="5">
        <v>769.59</v>
      </c>
    </row>
    <row r="3468" spans="1:13" x14ac:dyDescent="0.2">
      <c r="A3468" s="2">
        <v>45131</v>
      </c>
      <c r="B3468" s="3">
        <f t="shared" si="164"/>
        <v>2024</v>
      </c>
      <c r="C3468" t="str">
        <f t="shared" si="162"/>
        <v>2023-2024</v>
      </c>
      <c r="D3468" t="s">
        <v>147</v>
      </c>
      <c r="E3468" t="s">
        <v>136</v>
      </c>
      <c r="F3468" t="str">
        <f t="shared" si="163"/>
        <v>Victoria</v>
      </c>
      <c r="G3468" t="s">
        <v>45</v>
      </c>
      <c r="H3468">
        <v>3175</v>
      </c>
      <c r="I3468" t="s">
        <v>11</v>
      </c>
      <c r="J3468" t="s">
        <v>63</v>
      </c>
      <c r="K3468" t="s">
        <v>154</v>
      </c>
      <c r="L3468" t="s">
        <v>14</v>
      </c>
      <c r="M3468" s="5">
        <v>769.93</v>
      </c>
    </row>
    <row r="3469" spans="1:13" x14ac:dyDescent="0.2">
      <c r="A3469" s="2">
        <v>45113</v>
      </c>
      <c r="B3469" s="3">
        <f t="shared" si="164"/>
        <v>2024</v>
      </c>
      <c r="C3469" t="str">
        <f t="shared" si="162"/>
        <v>2023-2024</v>
      </c>
      <c r="D3469" t="s">
        <v>147</v>
      </c>
      <c r="E3469" t="s">
        <v>64</v>
      </c>
      <c r="F3469" t="str">
        <f t="shared" si="163"/>
        <v>Victoria</v>
      </c>
      <c r="G3469" t="s">
        <v>45</v>
      </c>
      <c r="H3469">
        <v>3199</v>
      </c>
      <c r="I3469" t="s">
        <v>11</v>
      </c>
      <c r="J3469" t="s">
        <v>63</v>
      </c>
      <c r="K3469" t="s">
        <v>155</v>
      </c>
      <c r="L3469" t="s">
        <v>20</v>
      </c>
      <c r="M3469" s="5">
        <v>770.33999999999992</v>
      </c>
    </row>
    <row r="3470" spans="1:13" x14ac:dyDescent="0.2">
      <c r="A3470" s="2">
        <v>45588</v>
      </c>
      <c r="B3470" s="3">
        <f t="shared" si="164"/>
        <v>2025</v>
      </c>
      <c r="C3470" t="str">
        <f t="shared" si="162"/>
        <v>2024-2025</v>
      </c>
      <c r="D3470" t="s">
        <v>147</v>
      </c>
      <c r="E3470" t="s">
        <v>93</v>
      </c>
      <c r="F3470" t="str">
        <f t="shared" si="163"/>
        <v>Western Australia</v>
      </c>
      <c r="G3470" t="s">
        <v>48</v>
      </c>
      <c r="H3470">
        <v>6112</v>
      </c>
      <c r="I3470" t="s">
        <v>11</v>
      </c>
      <c r="J3470" t="s">
        <v>94</v>
      </c>
      <c r="K3470" t="s">
        <v>151</v>
      </c>
      <c r="L3470" t="s">
        <v>21</v>
      </c>
      <c r="M3470" s="5">
        <v>771.18999999999994</v>
      </c>
    </row>
    <row r="3471" spans="1:13" x14ac:dyDescent="0.2">
      <c r="A3471" s="2">
        <v>45446</v>
      </c>
      <c r="B3471" s="3">
        <f t="shared" si="164"/>
        <v>2024</v>
      </c>
      <c r="C3471" t="str">
        <f t="shared" si="162"/>
        <v>2023-2024</v>
      </c>
      <c r="D3471" t="s">
        <v>147</v>
      </c>
      <c r="E3471" t="s">
        <v>136</v>
      </c>
      <c r="F3471" t="str">
        <f t="shared" si="163"/>
        <v>Victoria</v>
      </c>
      <c r="G3471" t="s">
        <v>45</v>
      </c>
      <c r="H3471">
        <v>3175</v>
      </c>
      <c r="I3471" t="s">
        <v>11</v>
      </c>
      <c r="J3471" t="s">
        <v>63</v>
      </c>
      <c r="K3471" t="s">
        <v>19</v>
      </c>
      <c r="L3471" t="s">
        <v>23</v>
      </c>
      <c r="M3471" s="5">
        <v>771.22</v>
      </c>
    </row>
    <row r="3472" spans="1:13" x14ac:dyDescent="0.2">
      <c r="A3472" s="2">
        <v>45335</v>
      </c>
      <c r="B3472" s="3">
        <f t="shared" si="164"/>
        <v>2024</v>
      </c>
      <c r="C3472" t="str">
        <f t="shared" si="162"/>
        <v>2023-2024</v>
      </c>
      <c r="D3472" t="s">
        <v>147</v>
      </c>
      <c r="E3472" t="s">
        <v>142</v>
      </c>
      <c r="F3472" t="str">
        <f t="shared" si="163"/>
        <v>Australian Capital Territory</v>
      </c>
      <c r="G3472" t="s">
        <v>80</v>
      </c>
      <c r="H3472">
        <v>2609</v>
      </c>
      <c r="I3472" t="s">
        <v>11</v>
      </c>
      <c r="J3472" t="s">
        <v>58</v>
      </c>
      <c r="K3472" t="s">
        <v>155</v>
      </c>
      <c r="L3472" t="s">
        <v>20</v>
      </c>
      <c r="M3472" s="5">
        <v>771.81000000000006</v>
      </c>
    </row>
    <row r="3473" spans="1:13" x14ac:dyDescent="0.2">
      <c r="A3473" s="2">
        <v>45138</v>
      </c>
      <c r="B3473" s="3">
        <f t="shared" si="164"/>
        <v>2024</v>
      </c>
      <c r="C3473" t="str">
        <f t="shared" si="162"/>
        <v>2023-2024</v>
      </c>
      <c r="D3473" t="s">
        <v>148</v>
      </c>
      <c r="E3473" t="s">
        <v>61</v>
      </c>
      <c r="F3473" t="str">
        <f t="shared" si="163"/>
        <v>New South Wales</v>
      </c>
      <c r="G3473" t="s">
        <v>10</v>
      </c>
      <c r="H3473">
        <v>2539</v>
      </c>
      <c r="I3473" t="s">
        <v>11</v>
      </c>
      <c r="J3473" t="s">
        <v>58</v>
      </c>
      <c r="K3473" t="s">
        <v>149</v>
      </c>
      <c r="L3473" t="s">
        <v>15</v>
      </c>
      <c r="M3473" s="5">
        <v>773.53</v>
      </c>
    </row>
    <row r="3474" spans="1:13" x14ac:dyDescent="0.2">
      <c r="A3474" s="2">
        <v>45564</v>
      </c>
      <c r="B3474" s="3">
        <f t="shared" si="164"/>
        <v>2025</v>
      </c>
      <c r="C3474" t="str">
        <f t="shared" si="162"/>
        <v>2024-2025</v>
      </c>
      <c r="D3474" t="s">
        <v>147</v>
      </c>
      <c r="E3474" t="s">
        <v>26</v>
      </c>
      <c r="F3474" t="str">
        <f t="shared" si="163"/>
        <v>New South Wales</v>
      </c>
      <c r="G3474" t="s">
        <v>10</v>
      </c>
      <c r="H3474">
        <v>2141</v>
      </c>
      <c r="I3474" t="s">
        <v>11</v>
      </c>
      <c r="J3474" t="s">
        <v>27</v>
      </c>
      <c r="K3474" t="s">
        <v>149</v>
      </c>
      <c r="L3474" t="s">
        <v>15</v>
      </c>
      <c r="M3474" s="5">
        <v>776.77</v>
      </c>
    </row>
    <row r="3475" spans="1:13" x14ac:dyDescent="0.2">
      <c r="A3475" s="2">
        <v>45478</v>
      </c>
      <c r="B3475" s="3">
        <f t="shared" si="164"/>
        <v>2025</v>
      </c>
      <c r="C3475" t="str">
        <f t="shared" si="162"/>
        <v>2024-2025</v>
      </c>
      <c r="D3475" t="s">
        <v>148</v>
      </c>
      <c r="E3475" t="s">
        <v>127</v>
      </c>
      <c r="F3475" t="str">
        <f t="shared" si="163"/>
        <v>New South Wales</v>
      </c>
      <c r="G3475" t="s">
        <v>10</v>
      </c>
      <c r="H3475">
        <v>2131</v>
      </c>
      <c r="I3475" t="s">
        <v>11</v>
      </c>
      <c r="J3475" t="s">
        <v>27</v>
      </c>
      <c r="K3475" t="s">
        <v>154</v>
      </c>
      <c r="L3475" t="s">
        <v>14</v>
      </c>
      <c r="M3475" s="5">
        <v>777.14</v>
      </c>
    </row>
    <row r="3476" spans="1:13" x14ac:dyDescent="0.2">
      <c r="A3476" s="2">
        <v>45278</v>
      </c>
      <c r="B3476" s="3">
        <f t="shared" si="164"/>
        <v>2024</v>
      </c>
      <c r="C3476" t="str">
        <f t="shared" si="162"/>
        <v>2023-2024</v>
      </c>
      <c r="D3476" t="s">
        <v>147</v>
      </c>
      <c r="E3476" t="s">
        <v>37</v>
      </c>
      <c r="F3476" t="str">
        <f t="shared" si="163"/>
        <v>South Australia</v>
      </c>
      <c r="G3476" t="s">
        <v>32</v>
      </c>
      <c r="H3476">
        <v>5607</v>
      </c>
      <c r="I3476" t="s">
        <v>11</v>
      </c>
      <c r="J3476" t="s">
        <v>38</v>
      </c>
      <c r="K3476" t="s">
        <v>153</v>
      </c>
      <c r="L3476" t="s">
        <v>16</v>
      </c>
      <c r="M3476" s="5">
        <v>777.87</v>
      </c>
    </row>
    <row r="3477" spans="1:13" x14ac:dyDescent="0.2">
      <c r="A3477" s="2">
        <v>45135</v>
      </c>
      <c r="B3477" s="3">
        <f t="shared" si="164"/>
        <v>2024</v>
      </c>
      <c r="C3477" t="str">
        <f t="shared" si="162"/>
        <v>2023-2024</v>
      </c>
      <c r="D3477" t="s">
        <v>148</v>
      </c>
      <c r="E3477" t="s">
        <v>131</v>
      </c>
      <c r="F3477" t="str">
        <f t="shared" si="163"/>
        <v>Western Australia</v>
      </c>
      <c r="G3477" t="s">
        <v>48</v>
      </c>
      <c r="H3477">
        <v>6530</v>
      </c>
      <c r="I3477" t="s">
        <v>11</v>
      </c>
      <c r="J3477" t="s">
        <v>77</v>
      </c>
      <c r="K3477" t="s">
        <v>156</v>
      </c>
      <c r="L3477" t="s">
        <v>17</v>
      </c>
      <c r="M3477" s="5">
        <v>778.56000000000006</v>
      </c>
    </row>
    <row r="3478" spans="1:13" x14ac:dyDescent="0.2">
      <c r="A3478" s="2">
        <v>45167</v>
      </c>
      <c r="B3478" s="3">
        <f t="shared" si="164"/>
        <v>2024</v>
      </c>
      <c r="C3478" t="str">
        <f t="shared" si="162"/>
        <v>2023-2024</v>
      </c>
      <c r="D3478" t="s">
        <v>147</v>
      </c>
      <c r="E3478" t="s">
        <v>92</v>
      </c>
      <c r="F3478" t="str">
        <f t="shared" si="163"/>
        <v>Queensland</v>
      </c>
      <c r="G3478" t="s">
        <v>35</v>
      </c>
      <c r="H3478">
        <v>4068</v>
      </c>
      <c r="I3478" t="s">
        <v>11</v>
      </c>
      <c r="J3478" t="s">
        <v>43</v>
      </c>
      <c r="K3478" t="s">
        <v>151</v>
      </c>
      <c r="L3478" t="s">
        <v>21</v>
      </c>
      <c r="M3478" s="5">
        <v>779.41</v>
      </c>
    </row>
    <row r="3479" spans="1:13" x14ac:dyDescent="0.2">
      <c r="A3479" s="2">
        <v>45228</v>
      </c>
      <c r="B3479" s="3">
        <f t="shared" si="164"/>
        <v>2024</v>
      </c>
      <c r="C3479" t="str">
        <f t="shared" si="162"/>
        <v>2023-2024</v>
      </c>
      <c r="D3479" t="s">
        <v>147</v>
      </c>
      <c r="E3479" t="s">
        <v>82</v>
      </c>
      <c r="F3479" t="str">
        <f t="shared" si="163"/>
        <v>Queensland</v>
      </c>
      <c r="G3479" t="s">
        <v>35</v>
      </c>
      <c r="H3479">
        <v>4012</v>
      </c>
      <c r="I3479" t="s">
        <v>11</v>
      </c>
      <c r="J3479" t="s">
        <v>43</v>
      </c>
      <c r="K3479" t="s">
        <v>155</v>
      </c>
      <c r="L3479" t="s">
        <v>20</v>
      </c>
      <c r="M3479" s="5">
        <v>779.49</v>
      </c>
    </row>
    <row r="3480" spans="1:13" x14ac:dyDescent="0.2">
      <c r="A3480" s="2">
        <v>45287</v>
      </c>
      <c r="B3480" s="3">
        <f t="shared" si="164"/>
        <v>2024</v>
      </c>
      <c r="C3480" t="str">
        <f t="shared" si="162"/>
        <v>2023-2024</v>
      </c>
      <c r="D3480" t="s">
        <v>147</v>
      </c>
      <c r="E3480" t="s">
        <v>105</v>
      </c>
      <c r="F3480" t="str">
        <f t="shared" si="163"/>
        <v>Victoria</v>
      </c>
      <c r="G3480" t="s">
        <v>45</v>
      </c>
      <c r="H3480">
        <v>3500</v>
      </c>
      <c r="I3480" t="s">
        <v>11</v>
      </c>
      <c r="J3480" t="s">
        <v>60</v>
      </c>
      <c r="K3480" t="s">
        <v>152</v>
      </c>
      <c r="L3480" t="s">
        <v>13</v>
      </c>
      <c r="M3480" s="5">
        <v>780.21999999999991</v>
      </c>
    </row>
    <row r="3481" spans="1:13" x14ac:dyDescent="0.2">
      <c r="A3481" s="2">
        <v>45136</v>
      </c>
      <c r="B3481" s="3">
        <f t="shared" si="164"/>
        <v>2024</v>
      </c>
      <c r="C3481" t="str">
        <f t="shared" si="162"/>
        <v>2023-2024</v>
      </c>
      <c r="D3481" t="s">
        <v>148</v>
      </c>
      <c r="E3481" t="s">
        <v>76</v>
      </c>
      <c r="F3481" t="str">
        <f t="shared" si="163"/>
        <v>Western Australia</v>
      </c>
      <c r="G3481" t="s">
        <v>48</v>
      </c>
      <c r="H3481">
        <v>6450</v>
      </c>
      <c r="I3481" t="s">
        <v>11</v>
      </c>
      <c r="J3481" t="s">
        <v>77</v>
      </c>
      <c r="K3481" t="s">
        <v>153</v>
      </c>
      <c r="L3481" t="s">
        <v>16</v>
      </c>
      <c r="M3481" s="5">
        <v>780.56000000000006</v>
      </c>
    </row>
    <row r="3482" spans="1:13" x14ac:dyDescent="0.2">
      <c r="A3482" s="2">
        <v>44960</v>
      </c>
      <c r="B3482" s="3">
        <f t="shared" si="164"/>
        <v>2023</v>
      </c>
      <c r="C3482" t="str">
        <f t="shared" si="162"/>
        <v>2022-2023</v>
      </c>
      <c r="D3482" t="s">
        <v>147</v>
      </c>
      <c r="E3482" t="s">
        <v>52</v>
      </c>
      <c r="F3482" t="str">
        <f t="shared" si="163"/>
        <v>Victoria</v>
      </c>
      <c r="G3482" t="s">
        <v>45</v>
      </c>
      <c r="H3482">
        <v>3030</v>
      </c>
      <c r="I3482" t="s">
        <v>11</v>
      </c>
      <c r="J3482" t="s">
        <v>46</v>
      </c>
      <c r="K3482" t="s">
        <v>149</v>
      </c>
      <c r="L3482" t="s">
        <v>15</v>
      </c>
      <c r="M3482" s="5">
        <v>786.16000000000008</v>
      </c>
    </row>
    <row r="3483" spans="1:13" x14ac:dyDescent="0.2">
      <c r="A3483" s="2">
        <v>45182</v>
      </c>
      <c r="B3483" s="3">
        <f t="shared" si="164"/>
        <v>2024</v>
      </c>
      <c r="C3483" t="str">
        <f t="shared" si="162"/>
        <v>2023-2024</v>
      </c>
      <c r="D3483" t="s">
        <v>147</v>
      </c>
      <c r="E3483" t="s">
        <v>42</v>
      </c>
      <c r="F3483" t="str">
        <f t="shared" si="163"/>
        <v>Queensland</v>
      </c>
      <c r="G3483" t="s">
        <v>35</v>
      </c>
      <c r="H3483">
        <v>4053</v>
      </c>
      <c r="I3483" t="s">
        <v>11</v>
      </c>
      <c r="J3483" t="s">
        <v>43</v>
      </c>
      <c r="K3483" t="s">
        <v>154</v>
      </c>
      <c r="L3483" t="s">
        <v>14</v>
      </c>
      <c r="M3483" s="5">
        <v>786.38000000000011</v>
      </c>
    </row>
    <row r="3484" spans="1:13" x14ac:dyDescent="0.2">
      <c r="A3484" s="2">
        <v>44985</v>
      </c>
      <c r="B3484" s="3">
        <f t="shared" si="164"/>
        <v>2023</v>
      </c>
      <c r="C3484" t="str">
        <f t="shared" si="162"/>
        <v>2022-2023</v>
      </c>
      <c r="D3484" t="s">
        <v>147</v>
      </c>
      <c r="E3484" t="s">
        <v>31</v>
      </c>
      <c r="F3484" t="str">
        <f t="shared" si="163"/>
        <v>South Australia</v>
      </c>
      <c r="G3484" t="s">
        <v>32</v>
      </c>
      <c r="H3484">
        <v>5168</v>
      </c>
      <c r="I3484" t="s">
        <v>11</v>
      </c>
      <c r="J3484" t="s">
        <v>33</v>
      </c>
      <c r="K3484" t="s">
        <v>151</v>
      </c>
      <c r="L3484" t="s">
        <v>21</v>
      </c>
      <c r="M3484" s="5">
        <v>786.86</v>
      </c>
    </row>
    <row r="3485" spans="1:13" x14ac:dyDescent="0.2">
      <c r="A3485" s="2">
        <v>45100</v>
      </c>
      <c r="B3485" s="3">
        <f t="shared" si="164"/>
        <v>2023</v>
      </c>
      <c r="C3485" t="str">
        <f t="shared" si="162"/>
        <v>2022-2023</v>
      </c>
      <c r="D3485" t="s">
        <v>148</v>
      </c>
      <c r="E3485" t="s">
        <v>131</v>
      </c>
      <c r="F3485" t="str">
        <f t="shared" si="163"/>
        <v>Western Australia</v>
      </c>
      <c r="G3485" t="s">
        <v>48</v>
      </c>
      <c r="H3485">
        <v>6530</v>
      </c>
      <c r="I3485" t="s">
        <v>11</v>
      </c>
      <c r="J3485" t="s">
        <v>77</v>
      </c>
      <c r="K3485" t="s">
        <v>152</v>
      </c>
      <c r="L3485" t="s">
        <v>13</v>
      </c>
      <c r="M3485" s="5">
        <v>787.08000000000015</v>
      </c>
    </row>
    <row r="3486" spans="1:13" x14ac:dyDescent="0.2">
      <c r="A3486" s="2">
        <v>44937</v>
      </c>
      <c r="B3486" s="3">
        <f t="shared" si="164"/>
        <v>2023</v>
      </c>
      <c r="C3486" t="str">
        <f t="shared" si="162"/>
        <v>2022-2023</v>
      </c>
      <c r="D3486" t="s">
        <v>147</v>
      </c>
      <c r="E3486" t="s">
        <v>115</v>
      </c>
      <c r="F3486" t="str">
        <f t="shared" si="163"/>
        <v>Western Australia</v>
      </c>
      <c r="G3486" t="s">
        <v>48</v>
      </c>
      <c r="H3486">
        <v>6280</v>
      </c>
      <c r="I3486" t="s">
        <v>11</v>
      </c>
      <c r="J3486" t="s">
        <v>94</v>
      </c>
      <c r="K3486" t="s">
        <v>154</v>
      </c>
      <c r="L3486" t="s">
        <v>14</v>
      </c>
      <c r="M3486" s="5">
        <v>787.31999999999994</v>
      </c>
    </row>
    <row r="3487" spans="1:13" x14ac:dyDescent="0.2">
      <c r="A3487" s="2">
        <v>45230</v>
      </c>
      <c r="B3487" s="3">
        <f t="shared" si="164"/>
        <v>2024</v>
      </c>
      <c r="C3487" t="str">
        <f t="shared" si="162"/>
        <v>2023-2024</v>
      </c>
      <c r="D3487" t="s">
        <v>147</v>
      </c>
      <c r="E3487" t="s">
        <v>81</v>
      </c>
      <c r="F3487" t="str">
        <f t="shared" si="163"/>
        <v>New South Wales</v>
      </c>
      <c r="G3487" t="s">
        <v>10</v>
      </c>
      <c r="H3487">
        <v>2485</v>
      </c>
      <c r="I3487" t="s">
        <v>11</v>
      </c>
      <c r="J3487" t="s">
        <v>68</v>
      </c>
      <c r="K3487" t="s">
        <v>153</v>
      </c>
      <c r="L3487" t="s">
        <v>16</v>
      </c>
      <c r="M3487" s="5">
        <v>787.88</v>
      </c>
    </row>
    <row r="3488" spans="1:13" x14ac:dyDescent="0.2">
      <c r="A3488" s="2">
        <v>45622</v>
      </c>
      <c r="B3488" s="3">
        <f t="shared" si="164"/>
        <v>2025</v>
      </c>
      <c r="C3488" t="str">
        <f t="shared" si="162"/>
        <v>2024-2025</v>
      </c>
      <c r="D3488" t="s">
        <v>147</v>
      </c>
      <c r="E3488" t="s">
        <v>124</v>
      </c>
      <c r="F3488" t="str">
        <f t="shared" si="163"/>
        <v>New South Wales</v>
      </c>
      <c r="G3488" t="s">
        <v>10</v>
      </c>
      <c r="H3488">
        <v>2015</v>
      </c>
      <c r="I3488" t="s">
        <v>11</v>
      </c>
      <c r="J3488" t="s">
        <v>12</v>
      </c>
      <c r="K3488" t="s">
        <v>152</v>
      </c>
      <c r="L3488" t="s">
        <v>13</v>
      </c>
      <c r="M3488" s="5">
        <v>789.65</v>
      </c>
    </row>
    <row r="3489" spans="1:13" x14ac:dyDescent="0.2">
      <c r="A3489" s="2">
        <v>45048</v>
      </c>
      <c r="B3489" s="3">
        <f t="shared" si="164"/>
        <v>2023</v>
      </c>
      <c r="C3489" t="str">
        <f t="shared" si="162"/>
        <v>2022-2023</v>
      </c>
      <c r="D3489" t="s">
        <v>148</v>
      </c>
      <c r="E3489" t="s">
        <v>127</v>
      </c>
      <c r="F3489" t="str">
        <f t="shared" si="163"/>
        <v>New South Wales</v>
      </c>
      <c r="G3489" t="s">
        <v>10</v>
      </c>
      <c r="H3489">
        <v>2131</v>
      </c>
      <c r="I3489" t="s">
        <v>11</v>
      </c>
      <c r="J3489" t="s">
        <v>27</v>
      </c>
      <c r="K3489" t="s">
        <v>152</v>
      </c>
      <c r="L3489" t="s">
        <v>13</v>
      </c>
      <c r="M3489" s="5">
        <v>791.38999999999987</v>
      </c>
    </row>
    <row r="3490" spans="1:13" x14ac:dyDescent="0.2">
      <c r="A3490" s="2">
        <v>45196</v>
      </c>
      <c r="B3490" s="3">
        <f t="shared" si="164"/>
        <v>2024</v>
      </c>
      <c r="C3490" t="str">
        <f t="shared" si="162"/>
        <v>2023-2024</v>
      </c>
      <c r="D3490" t="s">
        <v>147</v>
      </c>
      <c r="E3490" t="s">
        <v>99</v>
      </c>
      <c r="F3490" t="str">
        <f t="shared" si="163"/>
        <v>Victoria</v>
      </c>
      <c r="G3490" t="s">
        <v>45</v>
      </c>
      <c r="H3490">
        <v>3148</v>
      </c>
      <c r="I3490" t="s">
        <v>11</v>
      </c>
      <c r="J3490" t="s">
        <v>63</v>
      </c>
      <c r="K3490" t="s">
        <v>152</v>
      </c>
      <c r="L3490" t="s">
        <v>13</v>
      </c>
      <c r="M3490" s="5">
        <v>791.57</v>
      </c>
    </row>
    <row r="3491" spans="1:13" x14ac:dyDescent="0.2">
      <c r="A3491" s="2">
        <v>45121</v>
      </c>
      <c r="B3491" s="3">
        <f t="shared" si="164"/>
        <v>2024</v>
      </c>
      <c r="C3491" t="str">
        <f t="shared" si="162"/>
        <v>2023-2024</v>
      </c>
      <c r="D3491" t="s">
        <v>147</v>
      </c>
      <c r="E3491" t="s">
        <v>114</v>
      </c>
      <c r="F3491" t="str">
        <f t="shared" si="163"/>
        <v>Victoria</v>
      </c>
      <c r="G3491" t="s">
        <v>45</v>
      </c>
      <c r="H3491">
        <v>3551</v>
      </c>
      <c r="I3491" t="s">
        <v>11</v>
      </c>
      <c r="J3491" t="s">
        <v>60</v>
      </c>
      <c r="K3491" t="s">
        <v>150</v>
      </c>
      <c r="L3491" t="s">
        <v>18</v>
      </c>
      <c r="M3491" s="5">
        <v>792.04999999999984</v>
      </c>
    </row>
    <row r="3492" spans="1:13" x14ac:dyDescent="0.2">
      <c r="A3492" s="2">
        <v>45453</v>
      </c>
      <c r="B3492" s="3">
        <f t="shared" si="164"/>
        <v>2024</v>
      </c>
      <c r="C3492" t="str">
        <f t="shared" si="162"/>
        <v>2023-2024</v>
      </c>
      <c r="D3492" t="s">
        <v>147</v>
      </c>
      <c r="E3492" t="s">
        <v>126</v>
      </c>
      <c r="F3492" t="str">
        <f t="shared" si="163"/>
        <v>Queensland</v>
      </c>
      <c r="G3492" t="s">
        <v>35</v>
      </c>
      <c r="H3492">
        <v>4551</v>
      </c>
      <c r="I3492" t="s">
        <v>11</v>
      </c>
      <c r="J3492" t="s">
        <v>120</v>
      </c>
      <c r="K3492" t="s">
        <v>152</v>
      </c>
      <c r="L3492" t="s">
        <v>13</v>
      </c>
      <c r="M3492" s="5">
        <v>795.31000000000006</v>
      </c>
    </row>
    <row r="3493" spans="1:13" x14ac:dyDescent="0.2">
      <c r="A3493" s="2">
        <v>45482</v>
      </c>
      <c r="B3493" s="3">
        <f t="shared" si="164"/>
        <v>2025</v>
      </c>
      <c r="C3493" t="str">
        <f t="shared" si="162"/>
        <v>2024-2025</v>
      </c>
      <c r="D3493" t="s">
        <v>147</v>
      </c>
      <c r="E3493" t="s">
        <v>31</v>
      </c>
      <c r="F3493" t="str">
        <f t="shared" si="163"/>
        <v>South Australia</v>
      </c>
      <c r="G3493" t="s">
        <v>32</v>
      </c>
      <c r="H3493">
        <v>5168</v>
      </c>
      <c r="I3493" t="s">
        <v>11</v>
      </c>
      <c r="J3493" t="s">
        <v>33</v>
      </c>
      <c r="K3493" t="s">
        <v>152</v>
      </c>
      <c r="L3493" t="s">
        <v>13</v>
      </c>
      <c r="M3493" s="5">
        <v>795.65</v>
      </c>
    </row>
    <row r="3494" spans="1:13" x14ac:dyDescent="0.2">
      <c r="A3494" s="2">
        <v>45126</v>
      </c>
      <c r="B3494" s="3">
        <f t="shared" si="164"/>
        <v>2024</v>
      </c>
      <c r="C3494" t="str">
        <f t="shared" si="162"/>
        <v>2023-2024</v>
      </c>
      <c r="D3494" t="s">
        <v>148</v>
      </c>
      <c r="E3494" t="s">
        <v>110</v>
      </c>
      <c r="F3494" t="str">
        <f t="shared" si="163"/>
        <v>Queensland</v>
      </c>
      <c r="G3494" t="s">
        <v>35</v>
      </c>
      <c r="H3494">
        <v>4680</v>
      </c>
      <c r="I3494" t="s">
        <v>11</v>
      </c>
      <c r="J3494" t="s">
        <v>51</v>
      </c>
      <c r="K3494" t="s">
        <v>150</v>
      </c>
      <c r="L3494" t="s">
        <v>18</v>
      </c>
      <c r="M3494" s="5">
        <v>796.52</v>
      </c>
    </row>
    <row r="3495" spans="1:13" x14ac:dyDescent="0.2">
      <c r="A3495" s="2">
        <v>45649</v>
      </c>
      <c r="B3495" s="3">
        <f t="shared" si="164"/>
        <v>2025</v>
      </c>
      <c r="C3495" t="str">
        <f t="shared" si="162"/>
        <v>2024-2025</v>
      </c>
      <c r="D3495" t="s">
        <v>147</v>
      </c>
      <c r="E3495" t="s">
        <v>122</v>
      </c>
      <c r="F3495" t="str">
        <f t="shared" si="163"/>
        <v>New South Wales</v>
      </c>
      <c r="G3495" t="s">
        <v>10</v>
      </c>
      <c r="H3495">
        <v>2650</v>
      </c>
      <c r="I3495" t="s">
        <v>11</v>
      </c>
      <c r="J3495" t="s">
        <v>25</v>
      </c>
      <c r="K3495" t="s">
        <v>152</v>
      </c>
      <c r="L3495" t="s">
        <v>13</v>
      </c>
      <c r="M3495" s="5">
        <v>796.76000000000033</v>
      </c>
    </row>
    <row r="3496" spans="1:13" x14ac:dyDescent="0.2">
      <c r="A3496" s="2">
        <v>45514</v>
      </c>
      <c r="B3496" s="3">
        <f t="shared" si="164"/>
        <v>2025</v>
      </c>
      <c r="C3496" t="str">
        <f t="shared" si="162"/>
        <v>2024-2025</v>
      </c>
      <c r="D3496" t="s">
        <v>147</v>
      </c>
      <c r="E3496" t="s">
        <v>103</v>
      </c>
      <c r="F3496" t="str">
        <f t="shared" si="163"/>
        <v>Queensland</v>
      </c>
      <c r="G3496" t="s">
        <v>35</v>
      </c>
      <c r="H3496">
        <v>4509</v>
      </c>
      <c r="I3496" t="s">
        <v>11</v>
      </c>
      <c r="J3496" t="s">
        <v>104</v>
      </c>
      <c r="K3496" t="s">
        <v>154</v>
      </c>
      <c r="L3496" t="s">
        <v>14</v>
      </c>
      <c r="M3496" s="5">
        <v>797.2</v>
      </c>
    </row>
    <row r="3497" spans="1:13" x14ac:dyDescent="0.2">
      <c r="A3497" s="2">
        <v>45389</v>
      </c>
      <c r="B3497" s="3">
        <f t="shared" si="164"/>
        <v>2024</v>
      </c>
      <c r="C3497" t="str">
        <f t="shared" si="162"/>
        <v>2023-2024</v>
      </c>
      <c r="D3497" t="s">
        <v>148</v>
      </c>
      <c r="E3497" t="s">
        <v>73</v>
      </c>
      <c r="F3497" t="str">
        <f t="shared" si="163"/>
        <v>Victoria</v>
      </c>
      <c r="G3497" t="s">
        <v>45</v>
      </c>
      <c r="H3497">
        <v>3136</v>
      </c>
      <c r="I3497" t="s">
        <v>11</v>
      </c>
      <c r="J3497" t="s">
        <v>63</v>
      </c>
      <c r="K3497" t="s">
        <v>150</v>
      </c>
      <c r="L3497" t="s">
        <v>18</v>
      </c>
      <c r="M3497" s="5">
        <v>797.62</v>
      </c>
    </row>
    <row r="3498" spans="1:13" x14ac:dyDescent="0.2">
      <c r="A3498" s="2">
        <v>45026</v>
      </c>
      <c r="B3498" s="3">
        <f t="shared" si="164"/>
        <v>2023</v>
      </c>
      <c r="C3498" t="str">
        <f t="shared" si="162"/>
        <v>2022-2023</v>
      </c>
      <c r="D3498" t="s">
        <v>147</v>
      </c>
      <c r="E3498" t="s">
        <v>9</v>
      </c>
      <c r="F3498" t="str">
        <f t="shared" si="163"/>
        <v>New South Wales</v>
      </c>
      <c r="G3498" t="s">
        <v>10</v>
      </c>
      <c r="H3498">
        <v>2067</v>
      </c>
      <c r="I3498" t="s">
        <v>11</v>
      </c>
      <c r="J3498" t="s">
        <v>12</v>
      </c>
      <c r="K3498" t="s">
        <v>156</v>
      </c>
      <c r="L3498" t="s">
        <v>17</v>
      </c>
      <c r="M3498" s="5">
        <v>797.75000000000011</v>
      </c>
    </row>
    <row r="3499" spans="1:13" x14ac:dyDescent="0.2">
      <c r="A3499" s="2">
        <v>45307</v>
      </c>
      <c r="B3499" s="3">
        <f t="shared" si="164"/>
        <v>2024</v>
      </c>
      <c r="C3499" t="str">
        <f t="shared" si="162"/>
        <v>2023-2024</v>
      </c>
      <c r="D3499" t="s">
        <v>147</v>
      </c>
      <c r="E3499" t="s">
        <v>145</v>
      </c>
      <c r="F3499" t="str">
        <f t="shared" si="163"/>
        <v>New South Wales</v>
      </c>
      <c r="G3499" t="s">
        <v>10</v>
      </c>
      <c r="H3499">
        <v>2101</v>
      </c>
      <c r="I3499" t="s">
        <v>11</v>
      </c>
      <c r="J3499" t="s">
        <v>27</v>
      </c>
      <c r="K3499" t="s">
        <v>19</v>
      </c>
      <c r="L3499" t="s">
        <v>23</v>
      </c>
      <c r="M3499" s="5">
        <v>798.23</v>
      </c>
    </row>
    <row r="3500" spans="1:13" x14ac:dyDescent="0.2">
      <c r="A3500" s="2">
        <v>45193</v>
      </c>
      <c r="B3500" s="3">
        <f t="shared" si="164"/>
        <v>2024</v>
      </c>
      <c r="C3500" t="str">
        <f t="shared" si="162"/>
        <v>2023-2024</v>
      </c>
      <c r="D3500" t="s">
        <v>147</v>
      </c>
      <c r="E3500" t="s">
        <v>132</v>
      </c>
      <c r="F3500" t="str">
        <f t="shared" si="163"/>
        <v>New South Wales</v>
      </c>
      <c r="G3500" t="s">
        <v>10</v>
      </c>
      <c r="H3500">
        <v>2800</v>
      </c>
      <c r="I3500" t="s">
        <v>11</v>
      </c>
      <c r="J3500" t="s">
        <v>25</v>
      </c>
      <c r="K3500" t="s">
        <v>155</v>
      </c>
      <c r="L3500" t="s">
        <v>20</v>
      </c>
      <c r="M3500" s="5">
        <v>798.24</v>
      </c>
    </row>
    <row r="3501" spans="1:13" x14ac:dyDescent="0.2">
      <c r="A3501" s="2">
        <v>45084</v>
      </c>
      <c r="B3501" s="3">
        <f t="shared" si="164"/>
        <v>2023</v>
      </c>
      <c r="C3501" t="str">
        <f t="shared" si="162"/>
        <v>2022-2023</v>
      </c>
      <c r="D3501" t="s">
        <v>147</v>
      </c>
      <c r="E3501" t="s">
        <v>133</v>
      </c>
      <c r="F3501" t="str">
        <f t="shared" si="163"/>
        <v>Queensland</v>
      </c>
      <c r="G3501" t="s">
        <v>35</v>
      </c>
      <c r="H3501">
        <v>4305</v>
      </c>
      <c r="I3501" t="s">
        <v>11</v>
      </c>
      <c r="J3501" t="s">
        <v>104</v>
      </c>
      <c r="K3501" t="s">
        <v>149</v>
      </c>
      <c r="L3501" t="s">
        <v>15</v>
      </c>
      <c r="M3501" s="5">
        <v>798.52</v>
      </c>
    </row>
    <row r="3502" spans="1:13" x14ac:dyDescent="0.2">
      <c r="A3502" s="2">
        <v>45142</v>
      </c>
      <c r="B3502" s="3">
        <f t="shared" si="164"/>
        <v>2024</v>
      </c>
      <c r="C3502" t="str">
        <f t="shared" si="162"/>
        <v>2023-2024</v>
      </c>
      <c r="D3502" t="s">
        <v>148</v>
      </c>
      <c r="E3502" t="s">
        <v>143</v>
      </c>
      <c r="F3502" t="str">
        <f t="shared" si="163"/>
        <v>New South Wales</v>
      </c>
      <c r="G3502" t="s">
        <v>10</v>
      </c>
      <c r="H3502">
        <v>2154</v>
      </c>
      <c r="I3502" t="s">
        <v>11</v>
      </c>
      <c r="J3502" t="s">
        <v>27</v>
      </c>
      <c r="K3502" t="s">
        <v>152</v>
      </c>
      <c r="L3502" t="s">
        <v>13</v>
      </c>
      <c r="M3502" s="5">
        <v>799.67</v>
      </c>
    </row>
    <row r="3503" spans="1:13" x14ac:dyDescent="0.2">
      <c r="A3503" s="2">
        <v>45215</v>
      </c>
      <c r="B3503" s="3">
        <f t="shared" si="164"/>
        <v>2024</v>
      </c>
      <c r="C3503" t="str">
        <f t="shared" si="162"/>
        <v>2023-2024</v>
      </c>
      <c r="D3503" t="s">
        <v>147</v>
      </c>
      <c r="E3503" t="s">
        <v>24</v>
      </c>
      <c r="F3503" t="str">
        <f t="shared" si="163"/>
        <v>New South Wales</v>
      </c>
      <c r="G3503" t="s">
        <v>10</v>
      </c>
      <c r="H3503">
        <v>2795</v>
      </c>
      <c r="I3503" t="s">
        <v>11</v>
      </c>
      <c r="J3503" t="s">
        <v>25</v>
      </c>
      <c r="K3503" t="s">
        <v>150</v>
      </c>
      <c r="L3503" t="s">
        <v>18</v>
      </c>
      <c r="M3503" s="5">
        <v>800.1</v>
      </c>
    </row>
    <row r="3504" spans="1:13" x14ac:dyDescent="0.2">
      <c r="A3504" s="2">
        <v>45282</v>
      </c>
      <c r="B3504" s="3">
        <f t="shared" si="164"/>
        <v>2024</v>
      </c>
      <c r="C3504" t="str">
        <f t="shared" si="162"/>
        <v>2023-2024</v>
      </c>
      <c r="D3504" t="s">
        <v>147</v>
      </c>
      <c r="E3504" t="s">
        <v>99</v>
      </c>
      <c r="F3504" t="str">
        <f t="shared" si="163"/>
        <v>Victoria</v>
      </c>
      <c r="G3504" t="s">
        <v>45</v>
      </c>
      <c r="H3504">
        <v>3148</v>
      </c>
      <c r="I3504" t="s">
        <v>11</v>
      </c>
      <c r="J3504" t="s">
        <v>63</v>
      </c>
      <c r="K3504" t="s">
        <v>156</v>
      </c>
      <c r="L3504" t="s">
        <v>17</v>
      </c>
      <c r="M3504" s="5">
        <v>800.23</v>
      </c>
    </row>
    <row r="3505" spans="1:13" x14ac:dyDescent="0.2">
      <c r="A3505" s="2">
        <v>45515</v>
      </c>
      <c r="B3505" s="3">
        <f t="shared" si="164"/>
        <v>2025</v>
      </c>
      <c r="C3505" t="str">
        <f t="shared" si="162"/>
        <v>2024-2025</v>
      </c>
      <c r="D3505" t="s">
        <v>147</v>
      </c>
      <c r="E3505" t="s">
        <v>106</v>
      </c>
      <c r="F3505" t="str">
        <f t="shared" si="163"/>
        <v>Victoria</v>
      </c>
      <c r="G3505" t="s">
        <v>45</v>
      </c>
      <c r="H3505">
        <v>3915</v>
      </c>
      <c r="I3505" t="s">
        <v>11</v>
      </c>
      <c r="J3505" t="s">
        <v>55</v>
      </c>
      <c r="K3505" t="s">
        <v>149</v>
      </c>
      <c r="L3505" t="s">
        <v>15</v>
      </c>
      <c r="M3505" s="5">
        <v>801.37</v>
      </c>
    </row>
    <row r="3506" spans="1:13" x14ac:dyDescent="0.2">
      <c r="A3506" s="2">
        <v>45409</v>
      </c>
      <c r="B3506" s="3">
        <f t="shared" si="164"/>
        <v>2024</v>
      </c>
      <c r="C3506" t="str">
        <f t="shared" si="162"/>
        <v>2023-2024</v>
      </c>
      <c r="D3506" t="s">
        <v>147</v>
      </c>
      <c r="E3506" t="s">
        <v>115</v>
      </c>
      <c r="F3506" t="str">
        <f t="shared" si="163"/>
        <v>Western Australia</v>
      </c>
      <c r="G3506" t="s">
        <v>48</v>
      </c>
      <c r="H3506">
        <v>6280</v>
      </c>
      <c r="I3506" t="s">
        <v>11</v>
      </c>
      <c r="J3506" t="s">
        <v>94</v>
      </c>
      <c r="K3506" t="s">
        <v>156</v>
      </c>
      <c r="L3506" t="s">
        <v>17</v>
      </c>
      <c r="M3506" s="5">
        <v>801.48000000000013</v>
      </c>
    </row>
    <row r="3507" spans="1:13" x14ac:dyDescent="0.2">
      <c r="A3507" s="2">
        <v>44991</v>
      </c>
      <c r="B3507" s="3">
        <f t="shared" si="164"/>
        <v>2023</v>
      </c>
      <c r="C3507" t="str">
        <f t="shared" si="162"/>
        <v>2022-2023</v>
      </c>
      <c r="D3507" t="s">
        <v>147</v>
      </c>
      <c r="E3507" t="s">
        <v>98</v>
      </c>
      <c r="F3507" t="str">
        <f t="shared" si="163"/>
        <v>Victoria</v>
      </c>
      <c r="G3507" t="s">
        <v>45</v>
      </c>
      <c r="H3507">
        <v>3429</v>
      </c>
      <c r="I3507" t="s">
        <v>11</v>
      </c>
      <c r="J3507" t="s">
        <v>60</v>
      </c>
      <c r="K3507" t="s">
        <v>155</v>
      </c>
      <c r="L3507" t="s">
        <v>20</v>
      </c>
      <c r="M3507" s="5">
        <v>801.68000000000006</v>
      </c>
    </row>
    <row r="3508" spans="1:13" x14ac:dyDescent="0.2">
      <c r="A3508" s="2">
        <v>45480</v>
      </c>
      <c r="B3508" s="3">
        <f t="shared" si="164"/>
        <v>2025</v>
      </c>
      <c r="C3508" t="str">
        <f t="shared" si="162"/>
        <v>2024-2025</v>
      </c>
      <c r="D3508" t="s">
        <v>147</v>
      </c>
      <c r="E3508" t="s">
        <v>108</v>
      </c>
      <c r="F3508" t="str">
        <f t="shared" si="163"/>
        <v>Victoria</v>
      </c>
      <c r="G3508" t="s">
        <v>45</v>
      </c>
      <c r="H3508">
        <v>3018</v>
      </c>
      <c r="I3508" t="s">
        <v>11</v>
      </c>
      <c r="J3508" t="s">
        <v>46</v>
      </c>
      <c r="K3508" t="s">
        <v>152</v>
      </c>
      <c r="L3508" t="s">
        <v>13</v>
      </c>
      <c r="M3508" s="5">
        <v>801.97</v>
      </c>
    </row>
    <row r="3509" spans="1:13" x14ac:dyDescent="0.2">
      <c r="A3509" s="2">
        <v>45406</v>
      </c>
      <c r="B3509" s="3">
        <f t="shared" si="164"/>
        <v>2024</v>
      </c>
      <c r="C3509" t="str">
        <f t="shared" si="162"/>
        <v>2023-2024</v>
      </c>
      <c r="D3509" t="s">
        <v>147</v>
      </c>
      <c r="E3509" t="s">
        <v>142</v>
      </c>
      <c r="F3509" t="str">
        <f t="shared" si="163"/>
        <v>Australian Capital Territory</v>
      </c>
      <c r="G3509" t="s">
        <v>80</v>
      </c>
      <c r="H3509">
        <v>2609</v>
      </c>
      <c r="I3509" t="s">
        <v>11</v>
      </c>
      <c r="J3509" t="s">
        <v>58</v>
      </c>
      <c r="K3509" t="s">
        <v>150</v>
      </c>
      <c r="L3509" t="s">
        <v>18</v>
      </c>
      <c r="M3509" s="5">
        <v>802.67</v>
      </c>
    </row>
    <row r="3510" spans="1:13" x14ac:dyDescent="0.2">
      <c r="A3510" s="2">
        <v>45042</v>
      </c>
      <c r="B3510" s="3">
        <f t="shared" si="164"/>
        <v>2023</v>
      </c>
      <c r="C3510" t="str">
        <f t="shared" si="162"/>
        <v>2022-2023</v>
      </c>
      <c r="D3510" t="s">
        <v>148</v>
      </c>
      <c r="E3510" t="s">
        <v>72</v>
      </c>
      <c r="F3510" t="str">
        <f t="shared" si="163"/>
        <v>Western Australia</v>
      </c>
      <c r="G3510" t="s">
        <v>48</v>
      </c>
      <c r="H3510">
        <v>6010</v>
      </c>
      <c r="I3510" t="s">
        <v>11</v>
      </c>
      <c r="J3510" t="s">
        <v>49</v>
      </c>
      <c r="K3510" t="s">
        <v>150</v>
      </c>
      <c r="L3510" t="s">
        <v>18</v>
      </c>
      <c r="M3510" s="5">
        <v>802.75000000000011</v>
      </c>
    </row>
    <row r="3511" spans="1:13" x14ac:dyDescent="0.2">
      <c r="A3511" s="2">
        <v>45284</v>
      </c>
      <c r="B3511" s="3">
        <f t="shared" si="164"/>
        <v>2024</v>
      </c>
      <c r="C3511" t="str">
        <f t="shared" si="162"/>
        <v>2023-2024</v>
      </c>
      <c r="D3511" t="s">
        <v>148</v>
      </c>
      <c r="E3511" t="s">
        <v>138</v>
      </c>
      <c r="F3511" t="str">
        <f t="shared" si="163"/>
        <v>Queensland</v>
      </c>
      <c r="G3511" t="s">
        <v>35</v>
      </c>
      <c r="H3511">
        <v>4558</v>
      </c>
      <c r="I3511" t="s">
        <v>11</v>
      </c>
      <c r="J3511" t="s">
        <v>120</v>
      </c>
      <c r="K3511" t="s">
        <v>154</v>
      </c>
      <c r="L3511" t="s">
        <v>14</v>
      </c>
      <c r="M3511" s="5">
        <v>803.27</v>
      </c>
    </row>
    <row r="3512" spans="1:13" x14ac:dyDescent="0.2">
      <c r="A3512" s="2">
        <v>45177</v>
      </c>
      <c r="B3512" s="3">
        <f t="shared" si="164"/>
        <v>2024</v>
      </c>
      <c r="C3512" t="str">
        <f t="shared" si="162"/>
        <v>2023-2024</v>
      </c>
      <c r="D3512" t="s">
        <v>148</v>
      </c>
      <c r="E3512" t="s">
        <v>91</v>
      </c>
      <c r="F3512" t="str">
        <f t="shared" si="163"/>
        <v>Victoria</v>
      </c>
      <c r="G3512" t="s">
        <v>45</v>
      </c>
      <c r="H3512">
        <v>3690</v>
      </c>
      <c r="I3512" t="s">
        <v>11</v>
      </c>
      <c r="J3512" t="s">
        <v>55</v>
      </c>
      <c r="K3512" t="s">
        <v>151</v>
      </c>
      <c r="L3512" t="s">
        <v>21</v>
      </c>
      <c r="M3512" s="5">
        <v>803.61999999999989</v>
      </c>
    </row>
    <row r="3513" spans="1:13" x14ac:dyDescent="0.2">
      <c r="A3513" s="2">
        <v>45358</v>
      </c>
      <c r="B3513" s="3">
        <f t="shared" si="164"/>
        <v>2024</v>
      </c>
      <c r="C3513" t="str">
        <f t="shared" si="162"/>
        <v>2023-2024</v>
      </c>
      <c r="D3513" t="s">
        <v>147</v>
      </c>
      <c r="E3513" t="s">
        <v>117</v>
      </c>
      <c r="F3513" t="str">
        <f t="shared" si="163"/>
        <v>Queensland</v>
      </c>
      <c r="G3513" t="s">
        <v>35</v>
      </c>
      <c r="H3513">
        <v>4119</v>
      </c>
      <c r="I3513" t="s">
        <v>11</v>
      </c>
      <c r="J3513" t="s">
        <v>43</v>
      </c>
      <c r="K3513" t="s">
        <v>154</v>
      </c>
      <c r="L3513" t="s">
        <v>14</v>
      </c>
      <c r="M3513" s="5">
        <v>803.81</v>
      </c>
    </row>
    <row r="3514" spans="1:13" x14ac:dyDescent="0.2">
      <c r="A3514" s="2">
        <v>44976</v>
      </c>
      <c r="B3514" s="3">
        <f t="shared" si="164"/>
        <v>2023</v>
      </c>
      <c r="C3514" t="str">
        <f t="shared" si="162"/>
        <v>2022-2023</v>
      </c>
      <c r="D3514" t="s">
        <v>147</v>
      </c>
      <c r="E3514" t="s">
        <v>117</v>
      </c>
      <c r="F3514" t="str">
        <f t="shared" si="163"/>
        <v>Queensland</v>
      </c>
      <c r="G3514" t="s">
        <v>35</v>
      </c>
      <c r="H3514">
        <v>4119</v>
      </c>
      <c r="I3514" t="s">
        <v>11</v>
      </c>
      <c r="J3514" t="s">
        <v>43</v>
      </c>
      <c r="K3514" t="s">
        <v>152</v>
      </c>
      <c r="L3514" t="s">
        <v>13</v>
      </c>
      <c r="M3514" s="5">
        <v>807.66999999999985</v>
      </c>
    </row>
    <row r="3515" spans="1:13" x14ac:dyDescent="0.2">
      <c r="A3515" s="2">
        <v>45411</v>
      </c>
      <c r="B3515" s="3">
        <f t="shared" si="164"/>
        <v>2024</v>
      </c>
      <c r="C3515" t="str">
        <f t="shared" si="162"/>
        <v>2023-2024</v>
      </c>
      <c r="D3515" t="s">
        <v>147</v>
      </c>
      <c r="E3515" t="s">
        <v>112</v>
      </c>
      <c r="F3515" t="str">
        <f t="shared" si="163"/>
        <v>Victoria</v>
      </c>
      <c r="G3515" t="s">
        <v>45</v>
      </c>
      <c r="H3515">
        <v>3076</v>
      </c>
      <c r="I3515" t="s">
        <v>11</v>
      </c>
      <c r="J3515" t="s">
        <v>46</v>
      </c>
      <c r="K3515" t="s">
        <v>151</v>
      </c>
      <c r="L3515" t="s">
        <v>21</v>
      </c>
      <c r="M3515" s="5">
        <v>808.07</v>
      </c>
    </row>
    <row r="3516" spans="1:13" x14ac:dyDescent="0.2">
      <c r="A3516" s="2">
        <v>45635</v>
      </c>
      <c r="B3516" s="3">
        <f t="shared" si="164"/>
        <v>2025</v>
      </c>
      <c r="C3516" t="str">
        <f t="shared" si="162"/>
        <v>2024-2025</v>
      </c>
      <c r="D3516" t="s">
        <v>147</v>
      </c>
      <c r="E3516" t="s">
        <v>59</v>
      </c>
      <c r="F3516" t="str">
        <f t="shared" si="163"/>
        <v>Victoria</v>
      </c>
      <c r="G3516" t="s">
        <v>45</v>
      </c>
      <c r="H3516">
        <v>3280</v>
      </c>
      <c r="I3516" t="s">
        <v>11</v>
      </c>
      <c r="J3516" t="s">
        <v>60</v>
      </c>
      <c r="K3516" t="s">
        <v>154</v>
      </c>
      <c r="L3516" t="s">
        <v>14</v>
      </c>
      <c r="M3516" s="5">
        <v>809.27</v>
      </c>
    </row>
    <row r="3517" spans="1:13" x14ac:dyDescent="0.2">
      <c r="A3517" s="2">
        <v>45161</v>
      </c>
      <c r="B3517" s="3">
        <f t="shared" si="164"/>
        <v>2024</v>
      </c>
      <c r="C3517" t="str">
        <f t="shared" si="162"/>
        <v>2023-2024</v>
      </c>
      <c r="D3517" t="s">
        <v>147</v>
      </c>
      <c r="E3517" t="s">
        <v>52</v>
      </c>
      <c r="F3517" t="str">
        <f t="shared" si="163"/>
        <v>Victoria</v>
      </c>
      <c r="G3517" t="s">
        <v>45</v>
      </c>
      <c r="H3517">
        <v>3030</v>
      </c>
      <c r="I3517" t="s">
        <v>11</v>
      </c>
      <c r="J3517" t="s">
        <v>46</v>
      </c>
      <c r="K3517" t="s">
        <v>149</v>
      </c>
      <c r="L3517" t="s">
        <v>15</v>
      </c>
      <c r="M3517" s="5">
        <v>809.31000000000006</v>
      </c>
    </row>
    <row r="3518" spans="1:13" x14ac:dyDescent="0.2">
      <c r="A3518" s="2">
        <v>45310</v>
      </c>
      <c r="B3518" s="3">
        <f t="shared" si="164"/>
        <v>2024</v>
      </c>
      <c r="C3518" t="str">
        <f t="shared" si="162"/>
        <v>2023-2024</v>
      </c>
      <c r="D3518" t="s">
        <v>148</v>
      </c>
      <c r="E3518" t="s">
        <v>146</v>
      </c>
      <c r="F3518" t="str">
        <f t="shared" si="163"/>
        <v>Victoria</v>
      </c>
      <c r="G3518" t="s">
        <v>45</v>
      </c>
      <c r="H3518">
        <v>3353</v>
      </c>
      <c r="I3518" t="s">
        <v>11</v>
      </c>
      <c r="J3518" t="s">
        <v>60</v>
      </c>
      <c r="K3518" t="s">
        <v>154</v>
      </c>
      <c r="L3518" t="s">
        <v>14</v>
      </c>
      <c r="M3518" s="5">
        <v>809.47</v>
      </c>
    </row>
    <row r="3519" spans="1:13" x14ac:dyDescent="0.2">
      <c r="A3519" s="2">
        <v>44971</v>
      </c>
      <c r="B3519" s="3">
        <f t="shared" si="164"/>
        <v>2023</v>
      </c>
      <c r="C3519" t="str">
        <f t="shared" si="162"/>
        <v>2022-2023</v>
      </c>
      <c r="D3519" t="s">
        <v>147</v>
      </c>
      <c r="E3519" t="s">
        <v>84</v>
      </c>
      <c r="F3519" t="str">
        <f t="shared" si="163"/>
        <v>Queensland</v>
      </c>
      <c r="G3519" t="s">
        <v>35</v>
      </c>
      <c r="H3519">
        <v>4740</v>
      </c>
      <c r="I3519" t="s">
        <v>11</v>
      </c>
      <c r="J3519" t="s">
        <v>51</v>
      </c>
      <c r="K3519" t="s">
        <v>154</v>
      </c>
      <c r="L3519" t="s">
        <v>14</v>
      </c>
      <c r="M3519" s="5">
        <v>811.31</v>
      </c>
    </row>
    <row r="3520" spans="1:13" x14ac:dyDescent="0.2">
      <c r="A3520" s="2">
        <v>45602</v>
      </c>
      <c r="B3520" s="3">
        <f t="shared" si="164"/>
        <v>2025</v>
      </c>
      <c r="C3520" t="str">
        <f t="shared" si="162"/>
        <v>2024-2025</v>
      </c>
      <c r="D3520" t="s">
        <v>148</v>
      </c>
      <c r="E3520" t="s">
        <v>129</v>
      </c>
      <c r="F3520" t="str">
        <f t="shared" si="163"/>
        <v>Tasmania</v>
      </c>
      <c r="G3520" t="s">
        <v>70</v>
      </c>
      <c r="H3520">
        <v>7010</v>
      </c>
      <c r="I3520" t="s">
        <v>11</v>
      </c>
      <c r="J3520" t="s">
        <v>71</v>
      </c>
      <c r="K3520" t="s">
        <v>150</v>
      </c>
      <c r="L3520" t="s">
        <v>18</v>
      </c>
      <c r="M3520" s="5">
        <v>812.18999999999994</v>
      </c>
    </row>
    <row r="3521" spans="1:13" x14ac:dyDescent="0.2">
      <c r="A3521" s="2">
        <v>45042</v>
      </c>
      <c r="B3521" s="3">
        <f t="shared" si="164"/>
        <v>2023</v>
      </c>
      <c r="C3521" t="str">
        <f t="shared" si="162"/>
        <v>2022-2023</v>
      </c>
      <c r="D3521" t="s">
        <v>147</v>
      </c>
      <c r="E3521" t="s">
        <v>103</v>
      </c>
      <c r="F3521" t="str">
        <f t="shared" si="163"/>
        <v>Queensland</v>
      </c>
      <c r="G3521" t="s">
        <v>35</v>
      </c>
      <c r="H3521">
        <v>4509</v>
      </c>
      <c r="I3521" t="s">
        <v>11</v>
      </c>
      <c r="J3521" t="s">
        <v>104</v>
      </c>
      <c r="K3521" t="s">
        <v>150</v>
      </c>
      <c r="L3521" t="s">
        <v>18</v>
      </c>
      <c r="M3521" s="5">
        <v>813.89</v>
      </c>
    </row>
    <row r="3522" spans="1:13" x14ac:dyDescent="0.2">
      <c r="A3522" s="2">
        <v>45073</v>
      </c>
      <c r="B3522" s="3">
        <f t="shared" si="164"/>
        <v>2023</v>
      </c>
      <c r="C3522" t="str">
        <f t="shared" ref="C3522:C3585" si="165">IF(MONTH(A3522) &gt;= 7, YEAR(A3522) &amp; "-" &amp; YEAR(A3522) + 1, YEAR(A3522) - 1 &amp; "-" &amp; YEAR(A3522))</f>
        <v>2022-2023</v>
      </c>
      <c r="D3522" t="s">
        <v>147</v>
      </c>
      <c r="E3522" t="s">
        <v>105</v>
      </c>
      <c r="F3522" t="str">
        <f t="shared" ref="F3522:F3585" si="166">IF(G3522="WA","Western Australia",
IF(G3522="NSW","New South Wales",
IF(G3522="QLD","Queensland",
IF(G3522="VIC","Victoria",
IF(G3522="TAS","Tasmania",
IF(G3522="SA","South Australia",
IF(G3522="NT","Northern Territory",
IF(G3522="ACT","Australian Capital Territory",G3522))))))))</f>
        <v>Victoria</v>
      </c>
      <c r="G3522" t="s">
        <v>45</v>
      </c>
      <c r="H3522">
        <v>3500</v>
      </c>
      <c r="I3522" t="s">
        <v>11</v>
      </c>
      <c r="J3522" t="s">
        <v>60</v>
      </c>
      <c r="K3522" t="s">
        <v>149</v>
      </c>
      <c r="L3522" t="s">
        <v>15</v>
      </c>
      <c r="M3522" s="5">
        <v>815.31</v>
      </c>
    </row>
    <row r="3523" spans="1:13" x14ac:dyDescent="0.2">
      <c r="A3523" s="2">
        <v>45430</v>
      </c>
      <c r="B3523" s="3">
        <f t="shared" ref="B3523:B3586" si="167">IF(MONTH(A3523)&gt;=7,YEAR(A3523)+1,YEAR(A3523))</f>
        <v>2024</v>
      </c>
      <c r="C3523" t="str">
        <f t="shared" si="165"/>
        <v>2023-2024</v>
      </c>
      <c r="D3523" t="s">
        <v>147</v>
      </c>
      <c r="E3523" t="s">
        <v>113</v>
      </c>
      <c r="F3523" t="str">
        <f t="shared" si="166"/>
        <v>Queensland</v>
      </c>
      <c r="G3523" t="s">
        <v>35</v>
      </c>
      <c r="H3523">
        <v>4215</v>
      </c>
      <c r="I3523" t="s">
        <v>11</v>
      </c>
      <c r="J3523" t="s">
        <v>104</v>
      </c>
      <c r="K3523" t="s">
        <v>152</v>
      </c>
      <c r="L3523" t="s">
        <v>13</v>
      </c>
      <c r="M3523" s="5">
        <v>815.60999999999979</v>
      </c>
    </row>
    <row r="3524" spans="1:13" x14ac:dyDescent="0.2">
      <c r="A3524" s="2">
        <v>45191</v>
      </c>
      <c r="B3524" s="3">
        <f t="shared" si="167"/>
        <v>2024</v>
      </c>
      <c r="C3524" t="str">
        <f t="shared" si="165"/>
        <v>2023-2024</v>
      </c>
      <c r="D3524" t="s">
        <v>148</v>
      </c>
      <c r="E3524" t="s">
        <v>34</v>
      </c>
      <c r="F3524" t="str">
        <f t="shared" si="166"/>
        <v>Queensland</v>
      </c>
      <c r="G3524" t="s">
        <v>35</v>
      </c>
      <c r="H3524">
        <v>4802</v>
      </c>
      <c r="I3524" t="s">
        <v>11</v>
      </c>
      <c r="J3524" t="s">
        <v>36</v>
      </c>
      <c r="K3524" t="s">
        <v>150</v>
      </c>
      <c r="L3524" t="s">
        <v>18</v>
      </c>
      <c r="M3524" s="5">
        <v>816.8900000000001</v>
      </c>
    </row>
    <row r="3525" spans="1:13" x14ac:dyDescent="0.2">
      <c r="A3525" s="2">
        <v>45597</v>
      </c>
      <c r="B3525" s="3">
        <f t="shared" si="167"/>
        <v>2025</v>
      </c>
      <c r="C3525" t="str">
        <f t="shared" si="165"/>
        <v>2024-2025</v>
      </c>
      <c r="D3525" t="s">
        <v>148</v>
      </c>
      <c r="E3525" t="s">
        <v>96</v>
      </c>
      <c r="F3525" t="str">
        <f t="shared" si="166"/>
        <v>Western Australia</v>
      </c>
      <c r="G3525" t="s">
        <v>48</v>
      </c>
      <c r="H3525">
        <v>6330</v>
      </c>
      <c r="I3525" t="s">
        <v>11</v>
      </c>
      <c r="J3525" t="s">
        <v>94</v>
      </c>
      <c r="K3525" t="s">
        <v>19</v>
      </c>
      <c r="L3525" t="s">
        <v>23</v>
      </c>
      <c r="M3525" s="5">
        <v>816.98000000000013</v>
      </c>
    </row>
    <row r="3526" spans="1:13" x14ac:dyDescent="0.2">
      <c r="A3526" s="2">
        <v>45628</v>
      </c>
      <c r="B3526" s="3">
        <f t="shared" si="167"/>
        <v>2025</v>
      </c>
      <c r="C3526" t="str">
        <f t="shared" si="165"/>
        <v>2024-2025</v>
      </c>
      <c r="D3526" t="s">
        <v>147</v>
      </c>
      <c r="E3526" t="s">
        <v>126</v>
      </c>
      <c r="F3526" t="str">
        <f t="shared" si="166"/>
        <v>Queensland</v>
      </c>
      <c r="G3526" t="s">
        <v>35</v>
      </c>
      <c r="H3526">
        <v>4551</v>
      </c>
      <c r="I3526" t="s">
        <v>11</v>
      </c>
      <c r="J3526" t="s">
        <v>120</v>
      </c>
      <c r="K3526" t="s">
        <v>152</v>
      </c>
      <c r="L3526" t="s">
        <v>13</v>
      </c>
      <c r="M3526" s="5">
        <v>817.61000000000013</v>
      </c>
    </row>
    <row r="3527" spans="1:13" x14ac:dyDescent="0.2">
      <c r="A3527" s="2">
        <v>44997</v>
      </c>
      <c r="B3527" s="3">
        <f t="shared" si="167"/>
        <v>2023</v>
      </c>
      <c r="C3527" t="str">
        <f t="shared" si="165"/>
        <v>2022-2023</v>
      </c>
      <c r="D3527" t="s">
        <v>148</v>
      </c>
      <c r="E3527" t="s">
        <v>108</v>
      </c>
      <c r="F3527" t="str">
        <f t="shared" si="166"/>
        <v>Victoria</v>
      </c>
      <c r="G3527" t="s">
        <v>45</v>
      </c>
      <c r="H3527">
        <v>3018</v>
      </c>
      <c r="I3527" t="s">
        <v>11</v>
      </c>
      <c r="J3527" t="s">
        <v>46</v>
      </c>
      <c r="K3527" t="s">
        <v>151</v>
      </c>
      <c r="L3527" t="s">
        <v>21</v>
      </c>
      <c r="M3527" s="5">
        <v>817.70000000000016</v>
      </c>
    </row>
    <row r="3528" spans="1:13" x14ac:dyDescent="0.2">
      <c r="A3528" s="2">
        <v>44991</v>
      </c>
      <c r="B3528" s="3">
        <f t="shared" si="167"/>
        <v>2023</v>
      </c>
      <c r="C3528" t="str">
        <f t="shared" si="165"/>
        <v>2022-2023</v>
      </c>
      <c r="D3528" t="s">
        <v>147</v>
      </c>
      <c r="E3528" t="s">
        <v>42</v>
      </c>
      <c r="F3528" t="str">
        <f t="shared" si="166"/>
        <v>Queensland</v>
      </c>
      <c r="G3528" t="s">
        <v>35</v>
      </c>
      <c r="H3528">
        <v>4053</v>
      </c>
      <c r="I3528" t="s">
        <v>11</v>
      </c>
      <c r="J3528" t="s">
        <v>43</v>
      </c>
      <c r="K3528" t="s">
        <v>154</v>
      </c>
      <c r="L3528" t="s">
        <v>14</v>
      </c>
      <c r="M3528" s="5">
        <v>818.34</v>
      </c>
    </row>
    <row r="3529" spans="1:13" x14ac:dyDescent="0.2">
      <c r="A3529" s="2">
        <v>45584</v>
      </c>
      <c r="B3529" s="3">
        <f t="shared" si="167"/>
        <v>2025</v>
      </c>
      <c r="C3529" t="str">
        <f t="shared" si="165"/>
        <v>2024-2025</v>
      </c>
      <c r="D3529" t="s">
        <v>147</v>
      </c>
      <c r="E3529" t="s">
        <v>69</v>
      </c>
      <c r="F3529" t="str">
        <f t="shared" si="166"/>
        <v>Tasmania</v>
      </c>
      <c r="G3529" t="s">
        <v>70</v>
      </c>
      <c r="H3529">
        <v>7018</v>
      </c>
      <c r="I3529" t="s">
        <v>11</v>
      </c>
      <c r="J3529" t="s">
        <v>71</v>
      </c>
      <c r="K3529" t="s">
        <v>152</v>
      </c>
      <c r="L3529" t="s">
        <v>13</v>
      </c>
      <c r="M3529" s="5">
        <v>819.13</v>
      </c>
    </row>
    <row r="3530" spans="1:13" x14ac:dyDescent="0.2">
      <c r="A3530" s="2">
        <v>45510</v>
      </c>
      <c r="B3530" s="3">
        <f t="shared" si="167"/>
        <v>2025</v>
      </c>
      <c r="C3530" t="str">
        <f t="shared" si="165"/>
        <v>2024-2025</v>
      </c>
      <c r="D3530" t="s">
        <v>147</v>
      </c>
      <c r="E3530" t="s">
        <v>9</v>
      </c>
      <c r="F3530" t="str">
        <f t="shared" si="166"/>
        <v>New South Wales</v>
      </c>
      <c r="G3530" t="s">
        <v>10</v>
      </c>
      <c r="H3530">
        <v>2067</v>
      </c>
      <c r="I3530" t="s">
        <v>11</v>
      </c>
      <c r="J3530" t="s">
        <v>12</v>
      </c>
      <c r="K3530" t="s">
        <v>149</v>
      </c>
      <c r="L3530" t="s">
        <v>15</v>
      </c>
      <c r="M3530" s="5">
        <v>819.1400000000001</v>
      </c>
    </row>
    <row r="3531" spans="1:13" x14ac:dyDescent="0.2">
      <c r="A3531" s="2">
        <v>45588</v>
      </c>
      <c r="B3531" s="3">
        <f t="shared" si="167"/>
        <v>2025</v>
      </c>
      <c r="C3531" t="str">
        <f t="shared" si="165"/>
        <v>2024-2025</v>
      </c>
      <c r="D3531" t="s">
        <v>147</v>
      </c>
      <c r="E3531" t="s">
        <v>74</v>
      </c>
      <c r="F3531" t="str">
        <f t="shared" si="166"/>
        <v>South Australia</v>
      </c>
      <c r="G3531" t="s">
        <v>32</v>
      </c>
      <c r="H3531">
        <v>5043</v>
      </c>
      <c r="I3531" t="s">
        <v>11</v>
      </c>
      <c r="J3531" t="s">
        <v>33</v>
      </c>
      <c r="K3531" t="s">
        <v>150</v>
      </c>
      <c r="L3531" t="s">
        <v>18</v>
      </c>
      <c r="M3531" s="5">
        <v>819.16</v>
      </c>
    </row>
    <row r="3532" spans="1:13" x14ac:dyDescent="0.2">
      <c r="A3532" s="2">
        <v>45431</v>
      </c>
      <c r="B3532" s="3">
        <f t="shared" si="167"/>
        <v>2024</v>
      </c>
      <c r="C3532" t="str">
        <f t="shared" si="165"/>
        <v>2023-2024</v>
      </c>
      <c r="D3532" t="s">
        <v>147</v>
      </c>
      <c r="E3532" t="s">
        <v>115</v>
      </c>
      <c r="F3532" t="str">
        <f t="shared" si="166"/>
        <v>Western Australia</v>
      </c>
      <c r="G3532" t="s">
        <v>48</v>
      </c>
      <c r="H3532">
        <v>6280</v>
      </c>
      <c r="I3532" t="s">
        <v>11</v>
      </c>
      <c r="J3532" t="s">
        <v>94</v>
      </c>
      <c r="K3532" t="s">
        <v>157</v>
      </c>
      <c r="L3532" t="s">
        <v>22</v>
      </c>
      <c r="M3532" s="5">
        <v>821.3599999999999</v>
      </c>
    </row>
    <row r="3533" spans="1:13" x14ac:dyDescent="0.2">
      <c r="A3533" s="2">
        <v>44945</v>
      </c>
      <c r="B3533" s="3">
        <f t="shared" si="167"/>
        <v>2023</v>
      </c>
      <c r="C3533" t="str">
        <f t="shared" si="165"/>
        <v>2022-2023</v>
      </c>
      <c r="D3533" t="s">
        <v>147</v>
      </c>
      <c r="E3533" t="s">
        <v>121</v>
      </c>
      <c r="F3533" t="str">
        <f t="shared" si="166"/>
        <v>Queensland</v>
      </c>
      <c r="G3533" t="s">
        <v>35</v>
      </c>
      <c r="H3533">
        <v>4700</v>
      </c>
      <c r="I3533" t="s">
        <v>11</v>
      </c>
      <c r="J3533" t="s">
        <v>51</v>
      </c>
      <c r="K3533" t="s">
        <v>151</v>
      </c>
      <c r="L3533" t="s">
        <v>21</v>
      </c>
      <c r="M3533" s="5">
        <v>827.26</v>
      </c>
    </row>
    <row r="3534" spans="1:13" x14ac:dyDescent="0.2">
      <c r="A3534" s="2">
        <v>45577</v>
      </c>
      <c r="B3534" s="3">
        <f t="shared" si="167"/>
        <v>2025</v>
      </c>
      <c r="C3534" t="str">
        <f t="shared" si="165"/>
        <v>2024-2025</v>
      </c>
      <c r="D3534" t="s">
        <v>147</v>
      </c>
      <c r="E3534" t="s">
        <v>39</v>
      </c>
      <c r="F3534" t="str">
        <f t="shared" si="166"/>
        <v>South Australia</v>
      </c>
      <c r="G3534" t="s">
        <v>32</v>
      </c>
      <c r="H3534">
        <v>5343</v>
      </c>
      <c r="I3534" t="s">
        <v>11</v>
      </c>
      <c r="J3534" t="s">
        <v>38</v>
      </c>
      <c r="K3534" t="s">
        <v>149</v>
      </c>
      <c r="L3534" t="s">
        <v>15</v>
      </c>
      <c r="M3534" s="5">
        <v>829.82</v>
      </c>
    </row>
    <row r="3535" spans="1:13" x14ac:dyDescent="0.2">
      <c r="A3535" s="2">
        <v>45548</v>
      </c>
      <c r="B3535" s="3">
        <f t="shared" si="167"/>
        <v>2025</v>
      </c>
      <c r="C3535" t="str">
        <f t="shared" si="165"/>
        <v>2024-2025</v>
      </c>
      <c r="D3535" t="s">
        <v>147</v>
      </c>
      <c r="E3535" t="s">
        <v>66</v>
      </c>
      <c r="F3535" t="str">
        <f t="shared" si="166"/>
        <v>South Australia</v>
      </c>
      <c r="G3535" t="s">
        <v>32</v>
      </c>
      <c r="H3535">
        <v>5169</v>
      </c>
      <c r="I3535" t="s">
        <v>11</v>
      </c>
      <c r="J3535" t="s">
        <v>33</v>
      </c>
      <c r="K3535" t="s">
        <v>151</v>
      </c>
      <c r="L3535" t="s">
        <v>21</v>
      </c>
      <c r="M3535" s="5">
        <v>833.69999999999993</v>
      </c>
    </row>
    <row r="3536" spans="1:13" x14ac:dyDescent="0.2">
      <c r="A3536" s="2">
        <v>45393</v>
      </c>
      <c r="B3536" s="3">
        <f t="shared" si="167"/>
        <v>2024</v>
      </c>
      <c r="C3536" t="str">
        <f t="shared" si="165"/>
        <v>2023-2024</v>
      </c>
      <c r="D3536" t="s">
        <v>147</v>
      </c>
      <c r="E3536" t="s">
        <v>126</v>
      </c>
      <c r="F3536" t="str">
        <f t="shared" si="166"/>
        <v>Queensland</v>
      </c>
      <c r="G3536" t="s">
        <v>35</v>
      </c>
      <c r="H3536">
        <v>4551</v>
      </c>
      <c r="I3536" t="s">
        <v>11</v>
      </c>
      <c r="J3536" t="s">
        <v>120</v>
      </c>
      <c r="K3536" t="s">
        <v>156</v>
      </c>
      <c r="L3536" t="s">
        <v>17</v>
      </c>
      <c r="M3536" s="5">
        <v>833.85</v>
      </c>
    </row>
    <row r="3537" spans="1:13" x14ac:dyDescent="0.2">
      <c r="A3537" s="2">
        <v>45027</v>
      </c>
      <c r="B3537" s="3">
        <f t="shared" si="167"/>
        <v>2023</v>
      </c>
      <c r="C3537" t="str">
        <f t="shared" si="165"/>
        <v>2022-2023</v>
      </c>
      <c r="D3537" t="s">
        <v>147</v>
      </c>
      <c r="E3537" t="s">
        <v>47</v>
      </c>
      <c r="F3537" t="str">
        <f t="shared" si="166"/>
        <v>Western Australia</v>
      </c>
      <c r="G3537" t="s">
        <v>48</v>
      </c>
      <c r="H3537">
        <v>6030</v>
      </c>
      <c r="I3537" t="s">
        <v>11</v>
      </c>
      <c r="J3537" t="s">
        <v>49</v>
      </c>
      <c r="K3537" t="s">
        <v>151</v>
      </c>
      <c r="L3537" t="s">
        <v>21</v>
      </c>
      <c r="M3537" s="5">
        <v>833.92</v>
      </c>
    </row>
    <row r="3538" spans="1:13" x14ac:dyDescent="0.2">
      <c r="A3538" s="2">
        <v>45029</v>
      </c>
      <c r="B3538" s="3">
        <f t="shared" si="167"/>
        <v>2023</v>
      </c>
      <c r="C3538" t="str">
        <f t="shared" si="165"/>
        <v>2022-2023</v>
      </c>
      <c r="D3538" t="s">
        <v>147</v>
      </c>
      <c r="E3538" t="s">
        <v>67</v>
      </c>
      <c r="F3538" t="str">
        <f t="shared" si="166"/>
        <v>New South Wales</v>
      </c>
      <c r="G3538" t="s">
        <v>10</v>
      </c>
      <c r="H3538">
        <v>2478</v>
      </c>
      <c r="I3538" t="s">
        <v>11</v>
      </c>
      <c r="J3538" t="s">
        <v>68</v>
      </c>
      <c r="K3538" t="s">
        <v>151</v>
      </c>
      <c r="L3538" t="s">
        <v>21</v>
      </c>
      <c r="M3538" s="5">
        <v>837.2700000000001</v>
      </c>
    </row>
    <row r="3539" spans="1:13" x14ac:dyDescent="0.2">
      <c r="A3539" s="2">
        <v>45399</v>
      </c>
      <c r="B3539" s="3">
        <f t="shared" si="167"/>
        <v>2024</v>
      </c>
      <c r="C3539" t="str">
        <f t="shared" si="165"/>
        <v>2023-2024</v>
      </c>
      <c r="D3539" t="s">
        <v>147</v>
      </c>
      <c r="E3539" t="s">
        <v>145</v>
      </c>
      <c r="F3539" t="str">
        <f t="shared" si="166"/>
        <v>New South Wales</v>
      </c>
      <c r="G3539" t="s">
        <v>10</v>
      </c>
      <c r="H3539">
        <v>2101</v>
      </c>
      <c r="I3539" t="s">
        <v>11</v>
      </c>
      <c r="J3539" t="s">
        <v>27</v>
      </c>
      <c r="K3539" t="s">
        <v>152</v>
      </c>
      <c r="L3539" t="s">
        <v>13</v>
      </c>
      <c r="M3539" s="5">
        <v>837.6400000000001</v>
      </c>
    </row>
    <row r="3540" spans="1:13" x14ac:dyDescent="0.2">
      <c r="A3540" s="2">
        <v>45112</v>
      </c>
      <c r="B3540" s="3">
        <f t="shared" si="167"/>
        <v>2024</v>
      </c>
      <c r="C3540" t="str">
        <f t="shared" si="165"/>
        <v>2023-2024</v>
      </c>
      <c r="D3540" t="s">
        <v>147</v>
      </c>
      <c r="E3540" t="s">
        <v>136</v>
      </c>
      <c r="F3540" t="str">
        <f t="shared" si="166"/>
        <v>Victoria</v>
      </c>
      <c r="G3540" t="s">
        <v>45</v>
      </c>
      <c r="H3540">
        <v>3175</v>
      </c>
      <c r="I3540" t="s">
        <v>11</v>
      </c>
      <c r="J3540" t="s">
        <v>63</v>
      </c>
      <c r="K3540" t="s">
        <v>154</v>
      </c>
      <c r="L3540" t="s">
        <v>14</v>
      </c>
      <c r="M3540" s="5">
        <v>842.62</v>
      </c>
    </row>
    <row r="3541" spans="1:13" x14ac:dyDescent="0.2">
      <c r="A3541" s="2">
        <v>45095</v>
      </c>
      <c r="B3541" s="3">
        <f t="shared" si="167"/>
        <v>2023</v>
      </c>
      <c r="C3541" t="str">
        <f t="shared" si="165"/>
        <v>2022-2023</v>
      </c>
      <c r="D3541" t="s">
        <v>148</v>
      </c>
      <c r="E3541" t="s">
        <v>135</v>
      </c>
      <c r="F3541" t="str">
        <f t="shared" si="166"/>
        <v>Victoria</v>
      </c>
      <c r="G3541" t="s">
        <v>45</v>
      </c>
      <c r="H3541">
        <v>3550</v>
      </c>
      <c r="I3541" t="s">
        <v>11</v>
      </c>
      <c r="J3541" t="s">
        <v>60</v>
      </c>
      <c r="K3541" t="s">
        <v>150</v>
      </c>
      <c r="L3541" t="s">
        <v>18</v>
      </c>
      <c r="M3541" s="5">
        <v>843.84</v>
      </c>
    </row>
    <row r="3542" spans="1:13" x14ac:dyDescent="0.2">
      <c r="A3542" s="2">
        <v>45639</v>
      </c>
      <c r="B3542" s="3">
        <f t="shared" si="167"/>
        <v>2025</v>
      </c>
      <c r="C3542" t="str">
        <f t="shared" si="165"/>
        <v>2024-2025</v>
      </c>
      <c r="D3542" t="s">
        <v>147</v>
      </c>
      <c r="E3542" t="s">
        <v>126</v>
      </c>
      <c r="F3542" t="str">
        <f t="shared" si="166"/>
        <v>Queensland</v>
      </c>
      <c r="G3542" t="s">
        <v>35</v>
      </c>
      <c r="H3542">
        <v>4551</v>
      </c>
      <c r="I3542" t="s">
        <v>11</v>
      </c>
      <c r="J3542" t="s">
        <v>120</v>
      </c>
      <c r="K3542" t="s">
        <v>150</v>
      </c>
      <c r="L3542" t="s">
        <v>18</v>
      </c>
      <c r="M3542" s="5">
        <v>844.2299999999999</v>
      </c>
    </row>
    <row r="3543" spans="1:13" x14ac:dyDescent="0.2">
      <c r="A3543" s="2">
        <v>45527</v>
      </c>
      <c r="B3543" s="3">
        <f t="shared" si="167"/>
        <v>2025</v>
      </c>
      <c r="C3543" t="str">
        <f t="shared" si="165"/>
        <v>2024-2025</v>
      </c>
      <c r="D3543" t="s">
        <v>148</v>
      </c>
      <c r="E3543" t="s">
        <v>24</v>
      </c>
      <c r="F3543" t="str">
        <f t="shared" si="166"/>
        <v>New South Wales</v>
      </c>
      <c r="G3543" t="s">
        <v>10</v>
      </c>
      <c r="H3543">
        <v>2795</v>
      </c>
      <c r="I3543" t="s">
        <v>11</v>
      </c>
      <c r="J3543" t="s">
        <v>25</v>
      </c>
      <c r="K3543" t="s">
        <v>149</v>
      </c>
      <c r="L3543" t="s">
        <v>15</v>
      </c>
      <c r="M3543" s="5">
        <v>844.36</v>
      </c>
    </row>
    <row r="3544" spans="1:13" x14ac:dyDescent="0.2">
      <c r="A3544" s="2">
        <v>45611</v>
      </c>
      <c r="B3544" s="3">
        <f t="shared" si="167"/>
        <v>2025</v>
      </c>
      <c r="C3544" t="str">
        <f t="shared" si="165"/>
        <v>2024-2025</v>
      </c>
      <c r="D3544" t="s">
        <v>147</v>
      </c>
      <c r="E3544" t="s">
        <v>117</v>
      </c>
      <c r="F3544" t="str">
        <f t="shared" si="166"/>
        <v>Queensland</v>
      </c>
      <c r="G3544" t="s">
        <v>35</v>
      </c>
      <c r="H3544">
        <v>4119</v>
      </c>
      <c r="I3544" t="s">
        <v>11</v>
      </c>
      <c r="J3544" t="s">
        <v>43</v>
      </c>
      <c r="K3544" t="s">
        <v>152</v>
      </c>
      <c r="L3544" t="s">
        <v>13</v>
      </c>
      <c r="M3544" s="5">
        <v>845.60000000000014</v>
      </c>
    </row>
    <row r="3545" spans="1:13" x14ac:dyDescent="0.2">
      <c r="A3545" s="2">
        <v>45469</v>
      </c>
      <c r="B3545" s="3">
        <f t="shared" si="167"/>
        <v>2024</v>
      </c>
      <c r="C3545" t="str">
        <f t="shared" si="165"/>
        <v>2023-2024</v>
      </c>
      <c r="D3545" t="s">
        <v>147</v>
      </c>
      <c r="E3545" t="s">
        <v>67</v>
      </c>
      <c r="F3545" t="str">
        <f t="shared" si="166"/>
        <v>New South Wales</v>
      </c>
      <c r="G3545" t="s">
        <v>10</v>
      </c>
      <c r="H3545">
        <v>2478</v>
      </c>
      <c r="I3545" t="s">
        <v>11</v>
      </c>
      <c r="J3545" t="s">
        <v>68</v>
      </c>
      <c r="K3545" t="s">
        <v>153</v>
      </c>
      <c r="L3545" t="s">
        <v>16</v>
      </c>
      <c r="M3545" s="5">
        <v>845.82999999999993</v>
      </c>
    </row>
    <row r="3546" spans="1:13" x14ac:dyDescent="0.2">
      <c r="A3546" s="2">
        <v>45161</v>
      </c>
      <c r="B3546" s="3">
        <f t="shared" si="167"/>
        <v>2024</v>
      </c>
      <c r="C3546" t="str">
        <f t="shared" si="165"/>
        <v>2023-2024</v>
      </c>
      <c r="D3546" t="s">
        <v>147</v>
      </c>
      <c r="E3546" t="s">
        <v>98</v>
      </c>
      <c r="F3546" t="str">
        <f t="shared" si="166"/>
        <v>Victoria</v>
      </c>
      <c r="G3546" t="s">
        <v>45</v>
      </c>
      <c r="H3546">
        <v>3429</v>
      </c>
      <c r="I3546" t="s">
        <v>11</v>
      </c>
      <c r="J3546" t="s">
        <v>60</v>
      </c>
      <c r="K3546" t="s">
        <v>150</v>
      </c>
      <c r="L3546" t="s">
        <v>18</v>
      </c>
      <c r="M3546" s="5">
        <v>846.90000000000009</v>
      </c>
    </row>
    <row r="3547" spans="1:13" x14ac:dyDescent="0.2">
      <c r="A3547" s="2">
        <v>45197</v>
      </c>
      <c r="B3547" s="3">
        <f t="shared" si="167"/>
        <v>2024</v>
      </c>
      <c r="C3547" t="str">
        <f t="shared" si="165"/>
        <v>2023-2024</v>
      </c>
      <c r="D3547" t="s">
        <v>147</v>
      </c>
      <c r="E3547" t="s">
        <v>122</v>
      </c>
      <c r="F3547" t="str">
        <f t="shared" si="166"/>
        <v>New South Wales</v>
      </c>
      <c r="G3547" t="s">
        <v>10</v>
      </c>
      <c r="H3547">
        <v>2650</v>
      </c>
      <c r="I3547" t="s">
        <v>11</v>
      </c>
      <c r="J3547" t="s">
        <v>25</v>
      </c>
      <c r="K3547" t="s">
        <v>155</v>
      </c>
      <c r="L3547" t="s">
        <v>20</v>
      </c>
      <c r="M3547" s="5">
        <v>847.17</v>
      </c>
    </row>
    <row r="3548" spans="1:13" x14ac:dyDescent="0.2">
      <c r="A3548" s="2">
        <v>45351</v>
      </c>
      <c r="B3548" s="3">
        <f t="shared" si="167"/>
        <v>2024</v>
      </c>
      <c r="C3548" t="str">
        <f t="shared" si="165"/>
        <v>2023-2024</v>
      </c>
      <c r="D3548" t="s">
        <v>147</v>
      </c>
      <c r="E3548" t="s">
        <v>135</v>
      </c>
      <c r="F3548" t="str">
        <f t="shared" si="166"/>
        <v>Victoria</v>
      </c>
      <c r="G3548" t="s">
        <v>45</v>
      </c>
      <c r="H3548">
        <v>3550</v>
      </c>
      <c r="I3548" t="s">
        <v>11</v>
      </c>
      <c r="J3548" t="s">
        <v>60</v>
      </c>
      <c r="K3548" t="s">
        <v>149</v>
      </c>
      <c r="L3548" t="s">
        <v>15</v>
      </c>
      <c r="M3548" s="5">
        <v>848.59</v>
      </c>
    </row>
    <row r="3549" spans="1:13" x14ac:dyDescent="0.2">
      <c r="A3549" s="2">
        <v>45508</v>
      </c>
      <c r="B3549" s="3">
        <f t="shared" si="167"/>
        <v>2025</v>
      </c>
      <c r="C3549" t="str">
        <f t="shared" si="165"/>
        <v>2024-2025</v>
      </c>
      <c r="D3549" t="s">
        <v>148</v>
      </c>
      <c r="E3549" t="s">
        <v>134</v>
      </c>
      <c r="F3549" t="str">
        <f t="shared" si="166"/>
        <v>Queensland</v>
      </c>
      <c r="G3549" t="s">
        <v>35</v>
      </c>
      <c r="H3549">
        <v>4825</v>
      </c>
      <c r="I3549" t="s">
        <v>11</v>
      </c>
      <c r="J3549" t="s">
        <v>36</v>
      </c>
      <c r="K3549" t="s">
        <v>151</v>
      </c>
      <c r="L3549" t="s">
        <v>21</v>
      </c>
      <c r="M3549" s="5">
        <v>848.81999999999994</v>
      </c>
    </row>
    <row r="3550" spans="1:13" x14ac:dyDescent="0.2">
      <c r="A3550" s="2">
        <v>45158</v>
      </c>
      <c r="B3550" s="3">
        <f t="shared" si="167"/>
        <v>2024</v>
      </c>
      <c r="C3550" t="str">
        <f t="shared" si="165"/>
        <v>2023-2024</v>
      </c>
      <c r="D3550" t="s">
        <v>147</v>
      </c>
      <c r="E3550" t="s">
        <v>117</v>
      </c>
      <c r="F3550" t="str">
        <f t="shared" si="166"/>
        <v>Queensland</v>
      </c>
      <c r="G3550" t="s">
        <v>35</v>
      </c>
      <c r="H3550">
        <v>4119</v>
      </c>
      <c r="I3550" t="s">
        <v>11</v>
      </c>
      <c r="J3550" t="s">
        <v>43</v>
      </c>
      <c r="K3550" t="s">
        <v>19</v>
      </c>
      <c r="L3550" t="s">
        <v>23</v>
      </c>
      <c r="M3550" s="5">
        <v>850.43000000000006</v>
      </c>
    </row>
    <row r="3551" spans="1:13" x14ac:dyDescent="0.2">
      <c r="A3551" s="2">
        <v>45137</v>
      </c>
      <c r="B3551" s="3">
        <f t="shared" si="167"/>
        <v>2024</v>
      </c>
      <c r="C3551" t="str">
        <f t="shared" si="165"/>
        <v>2023-2024</v>
      </c>
      <c r="D3551" t="s">
        <v>147</v>
      </c>
      <c r="E3551" t="s">
        <v>134</v>
      </c>
      <c r="F3551" t="str">
        <f t="shared" si="166"/>
        <v>Queensland</v>
      </c>
      <c r="G3551" t="s">
        <v>35</v>
      </c>
      <c r="H3551">
        <v>4825</v>
      </c>
      <c r="I3551" t="s">
        <v>11</v>
      </c>
      <c r="J3551" t="s">
        <v>36</v>
      </c>
      <c r="K3551" t="s">
        <v>149</v>
      </c>
      <c r="L3551" t="s">
        <v>15</v>
      </c>
      <c r="M3551" s="5">
        <v>850.7299999999999</v>
      </c>
    </row>
    <row r="3552" spans="1:13" x14ac:dyDescent="0.2">
      <c r="A3552" s="2">
        <v>45416</v>
      </c>
      <c r="B3552" s="3">
        <f t="shared" si="167"/>
        <v>2024</v>
      </c>
      <c r="C3552" t="str">
        <f t="shared" si="165"/>
        <v>2023-2024</v>
      </c>
      <c r="D3552" t="s">
        <v>148</v>
      </c>
      <c r="E3552" t="s">
        <v>82</v>
      </c>
      <c r="F3552" t="str">
        <f t="shared" si="166"/>
        <v>Queensland</v>
      </c>
      <c r="G3552" t="s">
        <v>35</v>
      </c>
      <c r="H3552">
        <v>4012</v>
      </c>
      <c r="I3552" t="s">
        <v>11</v>
      </c>
      <c r="J3552" t="s">
        <v>43</v>
      </c>
      <c r="K3552" t="s">
        <v>149</v>
      </c>
      <c r="L3552" t="s">
        <v>15</v>
      </c>
      <c r="M3552" s="5">
        <v>852.90000000000009</v>
      </c>
    </row>
    <row r="3553" spans="1:13" x14ac:dyDescent="0.2">
      <c r="A3553" s="2">
        <v>45157</v>
      </c>
      <c r="B3553" s="3">
        <f t="shared" si="167"/>
        <v>2024</v>
      </c>
      <c r="C3553" t="str">
        <f t="shared" si="165"/>
        <v>2023-2024</v>
      </c>
      <c r="D3553" t="s">
        <v>148</v>
      </c>
      <c r="E3553" t="s">
        <v>108</v>
      </c>
      <c r="F3553" t="str">
        <f t="shared" si="166"/>
        <v>Victoria</v>
      </c>
      <c r="G3553" t="s">
        <v>45</v>
      </c>
      <c r="H3553">
        <v>3018</v>
      </c>
      <c r="I3553" t="s">
        <v>11</v>
      </c>
      <c r="J3553" t="s">
        <v>46</v>
      </c>
      <c r="K3553" t="s">
        <v>153</v>
      </c>
      <c r="L3553" t="s">
        <v>16</v>
      </c>
      <c r="M3553" s="5">
        <v>853.53</v>
      </c>
    </row>
    <row r="3554" spans="1:13" x14ac:dyDescent="0.2">
      <c r="A3554" s="2">
        <v>44957</v>
      </c>
      <c r="B3554" s="3">
        <f t="shared" si="167"/>
        <v>2023</v>
      </c>
      <c r="C3554" t="str">
        <f t="shared" si="165"/>
        <v>2022-2023</v>
      </c>
      <c r="D3554" t="s">
        <v>147</v>
      </c>
      <c r="E3554" t="s">
        <v>41</v>
      </c>
      <c r="F3554" t="str">
        <f t="shared" si="166"/>
        <v>New South Wales</v>
      </c>
      <c r="G3554" t="s">
        <v>10</v>
      </c>
      <c r="H3554">
        <v>2830</v>
      </c>
      <c r="I3554" t="s">
        <v>11</v>
      </c>
      <c r="J3554" t="s">
        <v>25</v>
      </c>
      <c r="K3554" t="s">
        <v>156</v>
      </c>
      <c r="L3554" t="s">
        <v>17</v>
      </c>
      <c r="M3554" s="5">
        <v>855.37000000000012</v>
      </c>
    </row>
    <row r="3555" spans="1:13" x14ac:dyDescent="0.2">
      <c r="A3555" s="2">
        <v>45525</v>
      </c>
      <c r="B3555" s="3">
        <f t="shared" si="167"/>
        <v>2025</v>
      </c>
      <c r="C3555" t="str">
        <f t="shared" si="165"/>
        <v>2024-2025</v>
      </c>
      <c r="D3555" t="s">
        <v>147</v>
      </c>
      <c r="E3555" t="s">
        <v>101</v>
      </c>
      <c r="F3555" t="str">
        <f t="shared" si="166"/>
        <v>Victoria</v>
      </c>
      <c r="G3555" t="s">
        <v>45</v>
      </c>
      <c r="H3555">
        <v>3131</v>
      </c>
      <c r="I3555" t="s">
        <v>11</v>
      </c>
      <c r="J3555" t="s">
        <v>63</v>
      </c>
      <c r="K3555" t="s">
        <v>150</v>
      </c>
      <c r="L3555" t="s">
        <v>18</v>
      </c>
      <c r="M3555" s="5">
        <v>858.84</v>
      </c>
    </row>
    <row r="3556" spans="1:13" x14ac:dyDescent="0.2">
      <c r="A3556" s="2">
        <v>45379</v>
      </c>
      <c r="B3556" s="3">
        <f t="shared" si="167"/>
        <v>2024</v>
      </c>
      <c r="C3556" t="str">
        <f t="shared" si="165"/>
        <v>2023-2024</v>
      </c>
      <c r="D3556" t="s">
        <v>148</v>
      </c>
      <c r="E3556" t="s">
        <v>146</v>
      </c>
      <c r="F3556" t="str">
        <f t="shared" si="166"/>
        <v>Victoria</v>
      </c>
      <c r="G3556" t="s">
        <v>45</v>
      </c>
      <c r="H3556">
        <v>3353</v>
      </c>
      <c r="I3556" t="s">
        <v>11</v>
      </c>
      <c r="J3556" t="s">
        <v>60</v>
      </c>
      <c r="K3556" t="s">
        <v>152</v>
      </c>
      <c r="L3556" t="s">
        <v>13</v>
      </c>
      <c r="M3556" s="5">
        <v>858.88999999999987</v>
      </c>
    </row>
    <row r="3557" spans="1:13" x14ac:dyDescent="0.2">
      <c r="A3557" s="2">
        <v>45036</v>
      </c>
      <c r="B3557" s="3">
        <f t="shared" si="167"/>
        <v>2023</v>
      </c>
      <c r="C3557" t="str">
        <f t="shared" si="165"/>
        <v>2022-2023</v>
      </c>
      <c r="D3557" t="s">
        <v>148</v>
      </c>
      <c r="E3557" t="s">
        <v>56</v>
      </c>
      <c r="F3557" t="str">
        <f t="shared" si="166"/>
        <v>Northern Territory</v>
      </c>
      <c r="G3557" t="s">
        <v>29</v>
      </c>
      <c r="H3557">
        <v>870</v>
      </c>
      <c r="I3557" t="s">
        <v>11</v>
      </c>
      <c r="J3557" t="s">
        <v>30</v>
      </c>
      <c r="K3557" t="s">
        <v>151</v>
      </c>
      <c r="L3557" t="s">
        <v>21</v>
      </c>
      <c r="M3557" s="5">
        <v>858.9</v>
      </c>
    </row>
    <row r="3558" spans="1:13" x14ac:dyDescent="0.2">
      <c r="A3558" s="2">
        <v>44977</v>
      </c>
      <c r="B3558" s="3">
        <f t="shared" si="167"/>
        <v>2023</v>
      </c>
      <c r="C3558" t="str">
        <f t="shared" si="165"/>
        <v>2022-2023</v>
      </c>
      <c r="D3558" t="s">
        <v>147</v>
      </c>
      <c r="E3558" t="s">
        <v>121</v>
      </c>
      <c r="F3558" t="str">
        <f t="shared" si="166"/>
        <v>Queensland</v>
      </c>
      <c r="G3558" t="s">
        <v>35</v>
      </c>
      <c r="H3558">
        <v>4700</v>
      </c>
      <c r="I3558" t="s">
        <v>11</v>
      </c>
      <c r="J3558" t="s">
        <v>51</v>
      </c>
      <c r="K3558" t="s">
        <v>155</v>
      </c>
      <c r="L3558" t="s">
        <v>20</v>
      </c>
      <c r="M3558" s="5">
        <v>858.96</v>
      </c>
    </row>
    <row r="3559" spans="1:13" x14ac:dyDescent="0.2">
      <c r="A3559" s="2">
        <v>45164</v>
      </c>
      <c r="B3559" s="3">
        <f t="shared" si="167"/>
        <v>2024</v>
      </c>
      <c r="C3559" t="str">
        <f t="shared" si="165"/>
        <v>2023-2024</v>
      </c>
      <c r="D3559" t="s">
        <v>147</v>
      </c>
      <c r="E3559" t="s">
        <v>44</v>
      </c>
      <c r="F3559" t="str">
        <f t="shared" si="166"/>
        <v>Victoria</v>
      </c>
      <c r="G3559" t="s">
        <v>45</v>
      </c>
      <c r="H3559">
        <v>3066</v>
      </c>
      <c r="I3559" t="s">
        <v>11</v>
      </c>
      <c r="J3559" t="s">
        <v>46</v>
      </c>
      <c r="K3559" t="s">
        <v>154</v>
      </c>
      <c r="L3559" t="s">
        <v>14</v>
      </c>
      <c r="M3559" s="5">
        <v>860.88000000000011</v>
      </c>
    </row>
    <row r="3560" spans="1:13" x14ac:dyDescent="0.2">
      <c r="A3560" s="2">
        <v>45182</v>
      </c>
      <c r="B3560" s="3">
        <f t="shared" si="167"/>
        <v>2024</v>
      </c>
      <c r="C3560" t="str">
        <f t="shared" si="165"/>
        <v>2023-2024</v>
      </c>
      <c r="D3560" t="s">
        <v>147</v>
      </c>
      <c r="E3560" t="s">
        <v>37</v>
      </c>
      <c r="F3560" t="str">
        <f t="shared" si="166"/>
        <v>South Australia</v>
      </c>
      <c r="G3560" t="s">
        <v>32</v>
      </c>
      <c r="H3560">
        <v>5607</v>
      </c>
      <c r="I3560" t="s">
        <v>11</v>
      </c>
      <c r="J3560" t="s">
        <v>38</v>
      </c>
      <c r="K3560" t="s">
        <v>151</v>
      </c>
      <c r="L3560" t="s">
        <v>21</v>
      </c>
      <c r="M3560" s="5">
        <v>861.81999999999994</v>
      </c>
    </row>
    <row r="3561" spans="1:13" x14ac:dyDescent="0.2">
      <c r="A3561" s="2">
        <v>45411</v>
      </c>
      <c r="B3561" s="3">
        <f t="shared" si="167"/>
        <v>2024</v>
      </c>
      <c r="C3561" t="str">
        <f t="shared" si="165"/>
        <v>2023-2024</v>
      </c>
      <c r="D3561" t="s">
        <v>147</v>
      </c>
      <c r="E3561" t="s">
        <v>143</v>
      </c>
      <c r="F3561" t="str">
        <f t="shared" si="166"/>
        <v>New South Wales</v>
      </c>
      <c r="G3561" t="s">
        <v>10</v>
      </c>
      <c r="H3561">
        <v>2154</v>
      </c>
      <c r="I3561" t="s">
        <v>11</v>
      </c>
      <c r="J3561" t="s">
        <v>27</v>
      </c>
      <c r="K3561" t="s">
        <v>152</v>
      </c>
      <c r="L3561" t="s">
        <v>13</v>
      </c>
      <c r="M3561" s="5">
        <v>865.65999999999985</v>
      </c>
    </row>
    <row r="3562" spans="1:13" x14ac:dyDescent="0.2">
      <c r="A3562" s="2">
        <v>45073</v>
      </c>
      <c r="B3562" s="3">
        <f t="shared" si="167"/>
        <v>2023</v>
      </c>
      <c r="C3562" t="str">
        <f t="shared" si="165"/>
        <v>2022-2023</v>
      </c>
      <c r="D3562" t="s">
        <v>147</v>
      </c>
      <c r="E3562" t="s">
        <v>137</v>
      </c>
      <c r="F3562" t="str">
        <f t="shared" si="166"/>
        <v>New South Wales</v>
      </c>
      <c r="G3562" t="s">
        <v>10</v>
      </c>
      <c r="H3562">
        <v>2031</v>
      </c>
      <c r="I3562" t="s">
        <v>11</v>
      </c>
      <c r="J3562" t="s">
        <v>12</v>
      </c>
      <c r="K3562" t="s">
        <v>154</v>
      </c>
      <c r="L3562" t="s">
        <v>14</v>
      </c>
      <c r="M3562" s="5">
        <v>866.43000000000006</v>
      </c>
    </row>
    <row r="3563" spans="1:13" x14ac:dyDescent="0.2">
      <c r="A3563" s="2">
        <v>45530</v>
      </c>
      <c r="B3563" s="3">
        <f t="shared" si="167"/>
        <v>2025</v>
      </c>
      <c r="C3563" t="str">
        <f t="shared" si="165"/>
        <v>2024-2025</v>
      </c>
      <c r="D3563" t="s">
        <v>147</v>
      </c>
      <c r="E3563" t="s">
        <v>47</v>
      </c>
      <c r="F3563" t="str">
        <f t="shared" si="166"/>
        <v>Western Australia</v>
      </c>
      <c r="G3563" t="s">
        <v>48</v>
      </c>
      <c r="H3563">
        <v>6030</v>
      </c>
      <c r="I3563" t="s">
        <v>11</v>
      </c>
      <c r="J3563" t="s">
        <v>49</v>
      </c>
      <c r="K3563" t="s">
        <v>155</v>
      </c>
      <c r="L3563" t="s">
        <v>20</v>
      </c>
      <c r="M3563" s="5">
        <v>866.95</v>
      </c>
    </row>
    <row r="3564" spans="1:13" x14ac:dyDescent="0.2">
      <c r="A3564" s="2">
        <v>45525</v>
      </c>
      <c r="B3564" s="3">
        <f t="shared" si="167"/>
        <v>2025</v>
      </c>
      <c r="C3564" t="str">
        <f t="shared" si="165"/>
        <v>2024-2025</v>
      </c>
      <c r="D3564" t="s">
        <v>147</v>
      </c>
      <c r="E3564" t="s">
        <v>126</v>
      </c>
      <c r="F3564" t="str">
        <f t="shared" si="166"/>
        <v>Queensland</v>
      </c>
      <c r="G3564" t="s">
        <v>35</v>
      </c>
      <c r="H3564">
        <v>4551</v>
      </c>
      <c r="I3564" t="s">
        <v>11</v>
      </c>
      <c r="J3564" t="s">
        <v>120</v>
      </c>
      <c r="K3564" t="s">
        <v>154</v>
      </c>
      <c r="L3564" t="s">
        <v>14</v>
      </c>
      <c r="M3564" s="5">
        <v>869.43000000000006</v>
      </c>
    </row>
    <row r="3565" spans="1:13" x14ac:dyDescent="0.2">
      <c r="A3565" s="2">
        <v>45025</v>
      </c>
      <c r="B3565" s="3">
        <f t="shared" si="167"/>
        <v>2023</v>
      </c>
      <c r="C3565" t="str">
        <f t="shared" si="165"/>
        <v>2022-2023</v>
      </c>
      <c r="D3565" t="s">
        <v>148</v>
      </c>
      <c r="E3565" t="s">
        <v>34</v>
      </c>
      <c r="F3565" t="str">
        <f t="shared" si="166"/>
        <v>Queensland</v>
      </c>
      <c r="G3565" t="s">
        <v>35</v>
      </c>
      <c r="H3565">
        <v>4802</v>
      </c>
      <c r="I3565" t="s">
        <v>11</v>
      </c>
      <c r="J3565" t="s">
        <v>36</v>
      </c>
      <c r="K3565" t="s">
        <v>155</v>
      </c>
      <c r="L3565" t="s">
        <v>20</v>
      </c>
      <c r="M3565" s="5">
        <v>870.44999999999993</v>
      </c>
    </row>
    <row r="3566" spans="1:13" x14ac:dyDescent="0.2">
      <c r="A3566" s="2">
        <v>45323</v>
      </c>
      <c r="B3566" s="3">
        <f t="shared" si="167"/>
        <v>2024</v>
      </c>
      <c r="C3566" t="str">
        <f t="shared" si="165"/>
        <v>2023-2024</v>
      </c>
      <c r="D3566" t="s">
        <v>147</v>
      </c>
      <c r="E3566" t="s">
        <v>128</v>
      </c>
      <c r="F3566" t="str">
        <f t="shared" si="166"/>
        <v>Western Australia</v>
      </c>
      <c r="G3566" t="s">
        <v>48</v>
      </c>
      <c r="H3566">
        <v>6027</v>
      </c>
      <c r="I3566" t="s">
        <v>11</v>
      </c>
      <c r="J3566" t="s">
        <v>49</v>
      </c>
      <c r="K3566" t="s">
        <v>150</v>
      </c>
      <c r="L3566" t="s">
        <v>18</v>
      </c>
      <c r="M3566" s="5">
        <v>870.48</v>
      </c>
    </row>
    <row r="3567" spans="1:13" x14ac:dyDescent="0.2">
      <c r="A3567" s="2">
        <v>45570</v>
      </c>
      <c r="B3567" s="3">
        <f t="shared" si="167"/>
        <v>2025</v>
      </c>
      <c r="C3567" t="str">
        <f t="shared" si="165"/>
        <v>2024-2025</v>
      </c>
      <c r="D3567" t="s">
        <v>147</v>
      </c>
      <c r="E3567" t="s">
        <v>144</v>
      </c>
      <c r="F3567" t="str">
        <f t="shared" si="166"/>
        <v>Queensland</v>
      </c>
      <c r="G3567" t="s">
        <v>35</v>
      </c>
      <c r="H3567">
        <v>4566</v>
      </c>
      <c r="I3567" t="s">
        <v>11</v>
      </c>
      <c r="J3567" t="s">
        <v>120</v>
      </c>
      <c r="K3567" t="s">
        <v>153</v>
      </c>
      <c r="L3567" t="s">
        <v>16</v>
      </c>
      <c r="M3567" s="5">
        <v>872.49000000000012</v>
      </c>
    </row>
    <row r="3568" spans="1:13" x14ac:dyDescent="0.2">
      <c r="A3568" s="2">
        <v>45391</v>
      </c>
      <c r="B3568" s="3">
        <f t="shared" si="167"/>
        <v>2024</v>
      </c>
      <c r="C3568" t="str">
        <f t="shared" si="165"/>
        <v>2023-2024</v>
      </c>
      <c r="D3568" t="s">
        <v>147</v>
      </c>
      <c r="E3568" t="s">
        <v>113</v>
      </c>
      <c r="F3568" t="str">
        <f t="shared" si="166"/>
        <v>Queensland</v>
      </c>
      <c r="G3568" t="s">
        <v>35</v>
      </c>
      <c r="H3568">
        <v>4215</v>
      </c>
      <c r="I3568" t="s">
        <v>11</v>
      </c>
      <c r="J3568" t="s">
        <v>104</v>
      </c>
      <c r="K3568" t="s">
        <v>154</v>
      </c>
      <c r="L3568" t="s">
        <v>14</v>
      </c>
      <c r="M3568" s="5">
        <v>872.91000000000008</v>
      </c>
    </row>
    <row r="3569" spans="1:13" x14ac:dyDescent="0.2">
      <c r="A3569" s="2">
        <v>45400</v>
      </c>
      <c r="B3569" s="3">
        <f t="shared" si="167"/>
        <v>2024</v>
      </c>
      <c r="C3569" t="str">
        <f t="shared" si="165"/>
        <v>2023-2024</v>
      </c>
      <c r="D3569" t="s">
        <v>147</v>
      </c>
      <c r="E3569" t="s">
        <v>126</v>
      </c>
      <c r="F3569" t="str">
        <f t="shared" si="166"/>
        <v>Queensland</v>
      </c>
      <c r="G3569" t="s">
        <v>35</v>
      </c>
      <c r="H3569">
        <v>4551</v>
      </c>
      <c r="I3569" t="s">
        <v>11</v>
      </c>
      <c r="J3569" t="s">
        <v>120</v>
      </c>
      <c r="K3569" t="s">
        <v>151</v>
      </c>
      <c r="L3569" t="s">
        <v>21</v>
      </c>
      <c r="M3569" s="5">
        <v>873.34</v>
      </c>
    </row>
    <row r="3570" spans="1:13" x14ac:dyDescent="0.2">
      <c r="A3570" s="2">
        <v>45459</v>
      </c>
      <c r="B3570" s="3">
        <f t="shared" si="167"/>
        <v>2024</v>
      </c>
      <c r="C3570" t="str">
        <f t="shared" si="165"/>
        <v>2023-2024</v>
      </c>
      <c r="D3570" t="s">
        <v>148</v>
      </c>
      <c r="E3570" t="s">
        <v>138</v>
      </c>
      <c r="F3570" t="str">
        <f t="shared" si="166"/>
        <v>Queensland</v>
      </c>
      <c r="G3570" t="s">
        <v>35</v>
      </c>
      <c r="H3570">
        <v>4558</v>
      </c>
      <c r="I3570" t="s">
        <v>11</v>
      </c>
      <c r="J3570" t="s">
        <v>120</v>
      </c>
      <c r="K3570" t="s">
        <v>151</v>
      </c>
      <c r="L3570" t="s">
        <v>21</v>
      </c>
      <c r="M3570" s="5">
        <v>873.59</v>
      </c>
    </row>
    <row r="3571" spans="1:13" x14ac:dyDescent="0.2">
      <c r="A3571" s="2">
        <v>45520</v>
      </c>
      <c r="B3571" s="3">
        <f t="shared" si="167"/>
        <v>2025</v>
      </c>
      <c r="C3571" t="str">
        <f t="shared" si="165"/>
        <v>2024-2025</v>
      </c>
      <c r="D3571" t="s">
        <v>147</v>
      </c>
      <c r="E3571" t="s">
        <v>145</v>
      </c>
      <c r="F3571" t="str">
        <f t="shared" si="166"/>
        <v>New South Wales</v>
      </c>
      <c r="G3571" t="s">
        <v>10</v>
      </c>
      <c r="H3571">
        <v>2101</v>
      </c>
      <c r="I3571" t="s">
        <v>11</v>
      </c>
      <c r="J3571" t="s">
        <v>27</v>
      </c>
      <c r="K3571" t="s">
        <v>152</v>
      </c>
      <c r="L3571" t="s">
        <v>13</v>
      </c>
      <c r="M3571" s="5">
        <v>875</v>
      </c>
    </row>
    <row r="3572" spans="1:13" x14ac:dyDescent="0.2">
      <c r="A3572" s="2">
        <v>45090</v>
      </c>
      <c r="B3572" s="3">
        <f t="shared" si="167"/>
        <v>2023</v>
      </c>
      <c r="C3572" t="str">
        <f t="shared" si="165"/>
        <v>2022-2023</v>
      </c>
      <c r="D3572" t="s">
        <v>148</v>
      </c>
      <c r="E3572" t="s">
        <v>34</v>
      </c>
      <c r="F3572" t="str">
        <f t="shared" si="166"/>
        <v>Queensland</v>
      </c>
      <c r="G3572" t="s">
        <v>35</v>
      </c>
      <c r="H3572">
        <v>4802</v>
      </c>
      <c r="I3572" t="s">
        <v>11</v>
      </c>
      <c r="J3572" t="s">
        <v>36</v>
      </c>
      <c r="K3572" t="s">
        <v>150</v>
      </c>
      <c r="L3572" t="s">
        <v>18</v>
      </c>
      <c r="M3572" s="5">
        <v>876.85</v>
      </c>
    </row>
    <row r="3573" spans="1:13" x14ac:dyDescent="0.2">
      <c r="A3573" s="2">
        <v>45064</v>
      </c>
      <c r="B3573" s="3">
        <f t="shared" si="167"/>
        <v>2023</v>
      </c>
      <c r="C3573" t="str">
        <f t="shared" si="165"/>
        <v>2022-2023</v>
      </c>
      <c r="D3573" t="s">
        <v>147</v>
      </c>
      <c r="E3573" t="s">
        <v>123</v>
      </c>
      <c r="F3573" t="str">
        <f t="shared" si="166"/>
        <v>Western Australia</v>
      </c>
      <c r="G3573" t="s">
        <v>48</v>
      </c>
      <c r="H3573">
        <v>6109</v>
      </c>
      <c r="I3573" t="s">
        <v>11</v>
      </c>
      <c r="J3573" t="s">
        <v>94</v>
      </c>
      <c r="K3573" t="s">
        <v>151</v>
      </c>
      <c r="L3573" t="s">
        <v>21</v>
      </c>
      <c r="M3573" s="5">
        <v>877.06999999999994</v>
      </c>
    </row>
    <row r="3574" spans="1:13" x14ac:dyDescent="0.2">
      <c r="A3574" s="2">
        <v>45415</v>
      </c>
      <c r="B3574" s="3">
        <f t="shared" si="167"/>
        <v>2024</v>
      </c>
      <c r="C3574" t="str">
        <f t="shared" si="165"/>
        <v>2023-2024</v>
      </c>
      <c r="D3574" t="s">
        <v>147</v>
      </c>
      <c r="E3574" t="s">
        <v>137</v>
      </c>
      <c r="F3574" t="str">
        <f t="shared" si="166"/>
        <v>New South Wales</v>
      </c>
      <c r="G3574" t="s">
        <v>10</v>
      </c>
      <c r="H3574">
        <v>2031</v>
      </c>
      <c r="I3574" t="s">
        <v>11</v>
      </c>
      <c r="J3574" t="s">
        <v>12</v>
      </c>
      <c r="K3574" t="s">
        <v>19</v>
      </c>
      <c r="L3574" t="s">
        <v>23</v>
      </c>
      <c r="M3574" s="5">
        <v>878.53</v>
      </c>
    </row>
    <row r="3575" spans="1:13" x14ac:dyDescent="0.2">
      <c r="A3575" s="2">
        <v>45286</v>
      </c>
      <c r="B3575" s="3">
        <f t="shared" si="167"/>
        <v>2024</v>
      </c>
      <c r="C3575" t="str">
        <f t="shared" si="165"/>
        <v>2023-2024</v>
      </c>
      <c r="D3575" t="s">
        <v>147</v>
      </c>
      <c r="E3575" t="s">
        <v>89</v>
      </c>
      <c r="F3575" t="str">
        <f t="shared" si="166"/>
        <v>Queensland</v>
      </c>
      <c r="G3575" t="s">
        <v>35</v>
      </c>
      <c r="H3575">
        <v>4655</v>
      </c>
      <c r="I3575" t="s">
        <v>11</v>
      </c>
      <c r="J3575" t="s">
        <v>51</v>
      </c>
      <c r="K3575" t="s">
        <v>151</v>
      </c>
      <c r="L3575" t="s">
        <v>21</v>
      </c>
      <c r="M3575" s="5">
        <v>879.85</v>
      </c>
    </row>
    <row r="3576" spans="1:13" x14ac:dyDescent="0.2">
      <c r="A3576" s="2">
        <v>45174</v>
      </c>
      <c r="B3576" s="3">
        <f t="shared" si="167"/>
        <v>2024</v>
      </c>
      <c r="C3576" t="str">
        <f t="shared" si="165"/>
        <v>2023-2024</v>
      </c>
      <c r="D3576" t="s">
        <v>147</v>
      </c>
      <c r="E3576" t="s">
        <v>83</v>
      </c>
      <c r="F3576" t="str">
        <f t="shared" si="166"/>
        <v>New South Wales</v>
      </c>
      <c r="G3576" t="s">
        <v>10</v>
      </c>
      <c r="H3576">
        <v>2750</v>
      </c>
      <c r="I3576" t="s">
        <v>11</v>
      </c>
      <c r="J3576" t="s">
        <v>25</v>
      </c>
      <c r="K3576" t="s">
        <v>151</v>
      </c>
      <c r="L3576" t="s">
        <v>21</v>
      </c>
      <c r="M3576" s="5">
        <v>879.87</v>
      </c>
    </row>
    <row r="3577" spans="1:13" x14ac:dyDescent="0.2">
      <c r="A3577" s="2">
        <v>45274</v>
      </c>
      <c r="B3577" s="3">
        <f t="shared" si="167"/>
        <v>2024</v>
      </c>
      <c r="C3577" t="str">
        <f t="shared" si="165"/>
        <v>2023-2024</v>
      </c>
      <c r="D3577" t="s">
        <v>147</v>
      </c>
      <c r="E3577" t="s">
        <v>95</v>
      </c>
      <c r="F3577" t="str">
        <f t="shared" si="166"/>
        <v>Victoria</v>
      </c>
      <c r="G3577" t="s">
        <v>45</v>
      </c>
      <c r="H3577">
        <v>3931</v>
      </c>
      <c r="I3577" t="s">
        <v>11</v>
      </c>
      <c r="J3577" t="s">
        <v>55</v>
      </c>
      <c r="K3577" t="s">
        <v>149</v>
      </c>
      <c r="L3577" t="s">
        <v>15</v>
      </c>
      <c r="M3577" s="5">
        <v>882.53</v>
      </c>
    </row>
    <row r="3578" spans="1:13" x14ac:dyDescent="0.2">
      <c r="A3578" s="2">
        <v>45582</v>
      </c>
      <c r="B3578" s="3">
        <f t="shared" si="167"/>
        <v>2025</v>
      </c>
      <c r="C3578" t="str">
        <f t="shared" si="165"/>
        <v>2024-2025</v>
      </c>
      <c r="D3578" t="s">
        <v>147</v>
      </c>
      <c r="E3578" t="s">
        <v>138</v>
      </c>
      <c r="F3578" t="str">
        <f t="shared" si="166"/>
        <v>Queensland</v>
      </c>
      <c r="G3578" t="s">
        <v>35</v>
      </c>
      <c r="H3578">
        <v>4558</v>
      </c>
      <c r="I3578" t="s">
        <v>11</v>
      </c>
      <c r="J3578" t="s">
        <v>120</v>
      </c>
      <c r="K3578" t="s">
        <v>152</v>
      </c>
      <c r="L3578" t="s">
        <v>13</v>
      </c>
      <c r="M3578" s="5">
        <v>882.84</v>
      </c>
    </row>
    <row r="3579" spans="1:13" x14ac:dyDescent="0.2">
      <c r="A3579" s="2">
        <v>45065</v>
      </c>
      <c r="B3579" s="3">
        <f t="shared" si="167"/>
        <v>2023</v>
      </c>
      <c r="C3579" t="str">
        <f t="shared" si="165"/>
        <v>2022-2023</v>
      </c>
      <c r="D3579" t="s">
        <v>147</v>
      </c>
      <c r="E3579" t="s">
        <v>101</v>
      </c>
      <c r="F3579" t="str">
        <f t="shared" si="166"/>
        <v>Victoria</v>
      </c>
      <c r="G3579" t="s">
        <v>45</v>
      </c>
      <c r="H3579">
        <v>3131</v>
      </c>
      <c r="I3579" t="s">
        <v>11</v>
      </c>
      <c r="J3579" t="s">
        <v>63</v>
      </c>
      <c r="K3579" t="s">
        <v>150</v>
      </c>
      <c r="L3579" t="s">
        <v>18</v>
      </c>
      <c r="M3579" s="5">
        <v>884.31999999999994</v>
      </c>
    </row>
    <row r="3580" spans="1:13" x14ac:dyDescent="0.2">
      <c r="A3580" s="2">
        <v>45398</v>
      </c>
      <c r="B3580" s="3">
        <f t="shared" si="167"/>
        <v>2024</v>
      </c>
      <c r="C3580" t="str">
        <f t="shared" si="165"/>
        <v>2023-2024</v>
      </c>
      <c r="D3580" t="s">
        <v>147</v>
      </c>
      <c r="E3580" t="s">
        <v>103</v>
      </c>
      <c r="F3580" t="str">
        <f t="shared" si="166"/>
        <v>Queensland</v>
      </c>
      <c r="G3580" t="s">
        <v>35</v>
      </c>
      <c r="H3580">
        <v>4509</v>
      </c>
      <c r="I3580" t="s">
        <v>11</v>
      </c>
      <c r="J3580" t="s">
        <v>104</v>
      </c>
      <c r="K3580" t="s">
        <v>152</v>
      </c>
      <c r="L3580" t="s">
        <v>13</v>
      </c>
      <c r="M3580" s="5">
        <v>886.66999999999973</v>
      </c>
    </row>
    <row r="3581" spans="1:13" x14ac:dyDescent="0.2">
      <c r="A3581" s="2">
        <v>45315</v>
      </c>
      <c r="B3581" s="3">
        <f t="shared" si="167"/>
        <v>2024</v>
      </c>
      <c r="C3581" t="str">
        <f t="shared" si="165"/>
        <v>2023-2024</v>
      </c>
      <c r="D3581" t="s">
        <v>148</v>
      </c>
      <c r="E3581" t="s">
        <v>72</v>
      </c>
      <c r="F3581" t="str">
        <f t="shared" si="166"/>
        <v>Western Australia</v>
      </c>
      <c r="G3581" t="s">
        <v>48</v>
      </c>
      <c r="H3581">
        <v>6010</v>
      </c>
      <c r="I3581" t="s">
        <v>11</v>
      </c>
      <c r="J3581" t="s">
        <v>49</v>
      </c>
      <c r="K3581" t="s">
        <v>149</v>
      </c>
      <c r="L3581" t="s">
        <v>15</v>
      </c>
      <c r="M3581" s="5">
        <v>887.64</v>
      </c>
    </row>
    <row r="3582" spans="1:13" x14ac:dyDescent="0.2">
      <c r="A3582" s="2">
        <v>45607</v>
      </c>
      <c r="B3582" s="3">
        <f t="shared" si="167"/>
        <v>2025</v>
      </c>
      <c r="C3582" t="str">
        <f t="shared" si="165"/>
        <v>2024-2025</v>
      </c>
      <c r="D3582" t="s">
        <v>147</v>
      </c>
      <c r="E3582" t="s">
        <v>64</v>
      </c>
      <c r="F3582" t="str">
        <f t="shared" si="166"/>
        <v>Victoria</v>
      </c>
      <c r="G3582" t="s">
        <v>45</v>
      </c>
      <c r="H3582">
        <v>3199</v>
      </c>
      <c r="I3582" t="s">
        <v>11</v>
      </c>
      <c r="J3582" t="s">
        <v>63</v>
      </c>
      <c r="K3582" t="s">
        <v>154</v>
      </c>
      <c r="L3582" t="s">
        <v>14</v>
      </c>
      <c r="M3582" s="5">
        <v>887.92999999999984</v>
      </c>
    </row>
    <row r="3583" spans="1:13" x14ac:dyDescent="0.2">
      <c r="A3583" s="2">
        <v>45476</v>
      </c>
      <c r="B3583" s="3">
        <f t="shared" si="167"/>
        <v>2025</v>
      </c>
      <c r="C3583" t="str">
        <f t="shared" si="165"/>
        <v>2024-2025</v>
      </c>
      <c r="D3583" t="s">
        <v>147</v>
      </c>
      <c r="E3583" t="s">
        <v>39</v>
      </c>
      <c r="F3583" t="str">
        <f t="shared" si="166"/>
        <v>South Australia</v>
      </c>
      <c r="G3583" t="s">
        <v>32</v>
      </c>
      <c r="H3583">
        <v>5343</v>
      </c>
      <c r="I3583" t="s">
        <v>11</v>
      </c>
      <c r="J3583" t="s">
        <v>38</v>
      </c>
      <c r="K3583" t="s">
        <v>149</v>
      </c>
      <c r="L3583" t="s">
        <v>15</v>
      </c>
      <c r="M3583" s="5">
        <v>888.10000000000014</v>
      </c>
    </row>
    <row r="3584" spans="1:13" x14ac:dyDescent="0.2">
      <c r="A3584" s="2">
        <v>45364</v>
      </c>
      <c r="B3584" s="3">
        <f t="shared" si="167"/>
        <v>2024</v>
      </c>
      <c r="C3584" t="str">
        <f t="shared" si="165"/>
        <v>2023-2024</v>
      </c>
      <c r="D3584" t="s">
        <v>147</v>
      </c>
      <c r="E3584" t="s">
        <v>132</v>
      </c>
      <c r="F3584" t="str">
        <f t="shared" si="166"/>
        <v>New South Wales</v>
      </c>
      <c r="G3584" t="s">
        <v>10</v>
      </c>
      <c r="H3584">
        <v>2800</v>
      </c>
      <c r="I3584" t="s">
        <v>11</v>
      </c>
      <c r="J3584" t="s">
        <v>25</v>
      </c>
      <c r="K3584" t="s">
        <v>157</v>
      </c>
      <c r="L3584" t="s">
        <v>22</v>
      </c>
      <c r="M3584" s="5">
        <v>891.40000000000009</v>
      </c>
    </row>
    <row r="3585" spans="1:13" x14ac:dyDescent="0.2">
      <c r="A3585" s="2">
        <v>45180</v>
      </c>
      <c r="B3585" s="3">
        <f t="shared" si="167"/>
        <v>2024</v>
      </c>
      <c r="C3585" t="str">
        <f t="shared" si="165"/>
        <v>2023-2024</v>
      </c>
      <c r="D3585" t="s">
        <v>147</v>
      </c>
      <c r="E3585" t="s">
        <v>65</v>
      </c>
      <c r="F3585" t="str">
        <f t="shared" si="166"/>
        <v>New South Wales</v>
      </c>
      <c r="G3585" t="s">
        <v>10</v>
      </c>
      <c r="H3585">
        <v>2541</v>
      </c>
      <c r="I3585" t="s">
        <v>11</v>
      </c>
      <c r="J3585" t="s">
        <v>58</v>
      </c>
      <c r="K3585" t="s">
        <v>154</v>
      </c>
      <c r="L3585" t="s">
        <v>14</v>
      </c>
      <c r="M3585" s="5">
        <v>892.11000000000013</v>
      </c>
    </row>
    <row r="3586" spans="1:13" x14ac:dyDescent="0.2">
      <c r="A3586" s="2">
        <v>44927</v>
      </c>
      <c r="B3586" s="3">
        <f t="shared" si="167"/>
        <v>2023</v>
      </c>
      <c r="C3586" t="str">
        <f t="shared" ref="C3586:C3649" si="168">IF(MONTH(A3586) &gt;= 7, YEAR(A3586) &amp; "-" &amp; YEAR(A3586) + 1, YEAR(A3586) - 1 &amp; "-" &amp; YEAR(A3586))</f>
        <v>2022-2023</v>
      </c>
      <c r="D3586" t="s">
        <v>147</v>
      </c>
      <c r="E3586" t="s">
        <v>69</v>
      </c>
      <c r="F3586" t="str">
        <f t="shared" ref="F3586:F3649" si="169">IF(G3586="WA","Western Australia",
IF(G3586="NSW","New South Wales",
IF(G3586="QLD","Queensland",
IF(G3586="VIC","Victoria",
IF(G3586="TAS","Tasmania",
IF(G3586="SA","South Australia",
IF(G3586="NT","Northern Territory",
IF(G3586="ACT","Australian Capital Territory",G3586))))))))</f>
        <v>Tasmania</v>
      </c>
      <c r="G3586" t="s">
        <v>70</v>
      </c>
      <c r="H3586">
        <v>7018</v>
      </c>
      <c r="I3586" t="s">
        <v>11</v>
      </c>
      <c r="J3586" t="s">
        <v>71</v>
      </c>
      <c r="K3586" t="s">
        <v>153</v>
      </c>
      <c r="L3586" t="s">
        <v>16</v>
      </c>
      <c r="M3586" s="5">
        <v>893.23</v>
      </c>
    </row>
    <row r="3587" spans="1:13" x14ac:dyDescent="0.2">
      <c r="A3587" s="2">
        <v>45107</v>
      </c>
      <c r="B3587" s="3">
        <f t="shared" ref="B3587:B3650" si="170">IF(MONTH(A3587)&gt;=7,YEAR(A3587)+1,YEAR(A3587))</f>
        <v>2023</v>
      </c>
      <c r="C3587" t="str">
        <f t="shared" si="168"/>
        <v>2022-2023</v>
      </c>
      <c r="D3587" t="s">
        <v>147</v>
      </c>
      <c r="E3587" t="s">
        <v>85</v>
      </c>
      <c r="F3587" t="str">
        <f t="shared" si="169"/>
        <v>Queensland</v>
      </c>
      <c r="G3587" t="s">
        <v>35</v>
      </c>
      <c r="H3587">
        <v>4883</v>
      </c>
      <c r="I3587" t="s">
        <v>11</v>
      </c>
      <c r="J3587" t="s">
        <v>36</v>
      </c>
      <c r="K3587" t="s">
        <v>151</v>
      </c>
      <c r="L3587" t="s">
        <v>21</v>
      </c>
      <c r="M3587" s="5">
        <v>893.95</v>
      </c>
    </row>
    <row r="3588" spans="1:13" x14ac:dyDescent="0.2">
      <c r="A3588" s="2">
        <v>45495</v>
      </c>
      <c r="B3588" s="3">
        <f t="shared" si="170"/>
        <v>2025</v>
      </c>
      <c r="C3588" t="str">
        <f t="shared" si="168"/>
        <v>2024-2025</v>
      </c>
      <c r="D3588" t="s">
        <v>147</v>
      </c>
      <c r="E3588" t="s">
        <v>79</v>
      </c>
      <c r="F3588" t="str">
        <f t="shared" si="169"/>
        <v>Australian Capital Territory</v>
      </c>
      <c r="G3588" t="s">
        <v>80</v>
      </c>
      <c r="H3588">
        <v>2617</v>
      </c>
      <c r="I3588" t="s">
        <v>11</v>
      </c>
      <c r="J3588" t="s">
        <v>58</v>
      </c>
      <c r="K3588" t="s">
        <v>155</v>
      </c>
      <c r="L3588" t="s">
        <v>20</v>
      </c>
      <c r="M3588" s="5">
        <v>893.98999999999978</v>
      </c>
    </row>
    <row r="3589" spans="1:13" x14ac:dyDescent="0.2">
      <c r="A3589" s="2">
        <v>45158</v>
      </c>
      <c r="B3589" s="3">
        <f t="shared" si="170"/>
        <v>2024</v>
      </c>
      <c r="C3589" t="str">
        <f t="shared" si="168"/>
        <v>2023-2024</v>
      </c>
      <c r="D3589" t="s">
        <v>147</v>
      </c>
      <c r="E3589" t="s">
        <v>139</v>
      </c>
      <c r="F3589" t="str">
        <f t="shared" si="169"/>
        <v>New South Wales</v>
      </c>
      <c r="G3589" t="s">
        <v>10</v>
      </c>
      <c r="H3589">
        <v>2020</v>
      </c>
      <c r="I3589" t="s">
        <v>11</v>
      </c>
      <c r="J3589" t="s">
        <v>12</v>
      </c>
      <c r="K3589" t="s">
        <v>151</v>
      </c>
      <c r="L3589" t="s">
        <v>21</v>
      </c>
      <c r="M3589" s="5">
        <v>894.97</v>
      </c>
    </row>
    <row r="3590" spans="1:13" x14ac:dyDescent="0.2">
      <c r="A3590" s="2">
        <v>45034</v>
      </c>
      <c r="B3590" s="3">
        <f t="shared" si="170"/>
        <v>2023</v>
      </c>
      <c r="C3590" t="str">
        <f t="shared" si="168"/>
        <v>2022-2023</v>
      </c>
      <c r="D3590" t="s">
        <v>148</v>
      </c>
      <c r="E3590" t="s">
        <v>54</v>
      </c>
      <c r="F3590" t="str">
        <f t="shared" si="169"/>
        <v>Victoria</v>
      </c>
      <c r="G3590" t="s">
        <v>45</v>
      </c>
      <c r="H3590">
        <v>3977</v>
      </c>
      <c r="I3590" t="s">
        <v>11</v>
      </c>
      <c r="J3590" t="s">
        <v>55</v>
      </c>
      <c r="K3590" t="s">
        <v>150</v>
      </c>
      <c r="L3590" t="s">
        <v>18</v>
      </c>
      <c r="M3590" s="5">
        <v>895.24</v>
      </c>
    </row>
    <row r="3591" spans="1:13" x14ac:dyDescent="0.2">
      <c r="A3591" s="2">
        <v>45220</v>
      </c>
      <c r="B3591" s="3">
        <f t="shared" si="170"/>
        <v>2024</v>
      </c>
      <c r="C3591" t="str">
        <f t="shared" si="168"/>
        <v>2023-2024</v>
      </c>
      <c r="D3591" t="s">
        <v>147</v>
      </c>
      <c r="E3591" t="s">
        <v>131</v>
      </c>
      <c r="F3591" t="str">
        <f t="shared" si="169"/>
        <v>Western Australia</v>
      </c>
      <c r="G3591" t="s">
        <v>48</v>
      </c>
      <c r="H3591">
        <v>6530</v>
      </c>
      <c r="I3591" t="s">
        <v>11</v>
      </c>
      <c r="J3591" t="s">
        <v>77</v>
      </c>
      <c r="K3591" t="s">
        <v>154</v>
      </c>
      <c r="L3591" t="s">
        <v>14</v>
      </c>
      <c r="M3591" s="5">
        <v>895.92000000000007</v>
      </c>
    </row>
    <row r="3592" spans="1:13" x14ac:dyDescent="0.2">
      <c r="A3592" s="2">
        <v>45002</v>
      </c>
      <c r="B3592" s="3">
        <f t="shared" si="170"/>
        <v>2023</v>
      </c>
      <c r="C3592" t="str">
        <f t="shared" si="168"/>
        <v>2022-2023</v>
      </c>
      <c r="D3592" t="s">
        <v>147</v>
      </c>
      <c r="E3592" t="s">
        <v>114</v>
      </c>
      <c r="F3592" t="str">
        <f t="shared" si="169"/>
        <v>Victoria</v>
      </c>
      <c r="G3592" t="s">
        <v>45</v>
      </c>
      <c r="H3592">
        <v>3551</v>
      </c>
      <c r="I3592" t="s">
        <v>11</v>
      </c>
      <c r="J3592" t="s">
        <v>60</v>
      </c>
      <c r="K3592" t="s">
        <v>19</v>
      </c>
      <c r="L3592" t="s">
        <v>23</v>
      </c>
      <c r="M3592" s="5">
        <v>896.08</v>
      </c>
    </row>
    <row r="3593" spans="1:13" x14ac:dyDescent="0.2">
      <c r="A3593" s="2">
        <v>45069</v>
      </c>
      <c r="B3593" s="3">
        <f t="shared" si="170"/>
        <v>2023</v>
      </c>
      <c r="C3593" t="str">
        <f t="shared" si="168"/>
        <v>2022-2023</v>
      </c>
      <c r="D3593" t="s">
        <v>147</v>
      </c>
      <c r="E3593" t="s">
        <v>137</v>
      </c>
      <c r="F3593" t="str">
        <f t="shared" si="169"/>
        <v>New South Wales</v>
      </c>
      <c r="G3593" t="s">
        <v>10</v>
      </c>
      <c r="H3593">
        <v>2031</v>
      </c>
      <c r="I3593" t="s">
        <v>11</v>
      </c>
      <c r="J3593" t="s">
        <v>12</v>
      </c>
      <c r="K3593" t="s">
        <v>150</v>
      </c>
      <c r="L3593" t="s">
        <v>18</v>
      </c>
      <c r="M3593" s="5">
        <v>898.7</v>
      </c>
    </row>
    <row r="3594" spans="1:13" x14ac:dyDescent="0.2">
      <c r="A3594" s="2">
        <v>45038</v>
      </c>
      <c r="B3594" s="3">
        <f t="shared" si="170"/>
        <v>2023</v>
      </c>
      <c r="C3594" t="str">
        <f t="shared" si="168"/>
        <v>2022-2023</v>
      </c>
      <c r="D3594" t="s">
        <v>148</v>
      </c>
      <c r="E3594" t="s">
        <v>100</v>
      </c>
      <c r="F3594" t="str">
        <f t="shared" si="169"/>
        <v>Western Australia</v>
      </c>
      <c r="G3594" t="s">
        <v>48</v>
      </c>
      <c r="H3594">
        <v>6021</v>
      </c>
      <c r="I3594" t="s">
        <v>11</v>
      </c>
      <c r="J3594" t="s">
        <v>49</v>
      </c>
      <c r="K3594" t="s">
        <v>151</v>
      </c>
      <c r="L3594" t="s">
        <v>21</v>
      </c>
      <c r="M3594" s="5">
        <v>898.84</v>
      </c>
    </row>
    <row r="3595" spans="1:13" x14ac:dyDescent="0.2">
      <c r="A3595" s="2">
        <v>45544</v>
      </c>
      <c r="B3595" s="3">
        <f t="shared" si="170"/>
        <v>2025</v>
      </c>
      <c r="C3595" t="str">
        <f t="shared" si="168"/>
        <v>2024-2025</v>
      </c>
      <c r="D3595" t="s">
        <v>147</v>
      </c>
      <c r="E3595" t="s">
        <v>86</v>
      </c>
      <c r="F3595" t="str">
        <f t="shared" si="169"/>
        <v>New South Wales</v>
      </c>
      <c r="G3595" t="s">
        <v>10</v>
      </c>
      <c r="H3595">
        <v>2064</v>
      </c>
      <c r="I3595" t="s">
        <v>11</v>
      </c>
      <c r="J3595" t="s">
        <v>12</v>
      </c>
      <c r="K3595" t="s">
        <v>151</v>
      </c>
      <c r="L3595" t="s">
        <v>21</v>
      </c>
      <c r="M3595" s="5">
        <v>898.8599999999999</v>
      </c>
    </row>
    <row r="3596" spans="1:13" x14ac:dyDescent="0.2">
      <c r="A3596" s="2">
        <v>45169</v>
      </c>
      <c r="B3596" s="3">
        <f t="shared" si="170"/>
        <v>2024</v>
      </c>
      <c r="C3596" t="str">
        <f t="shared" si="168"/>
        <v>2023-2024</v>
      </c>
      <c r="D3596" t="s">
        <v>148</v>
      </c>
      <c r="E3596" t="s">
        <v>85</v>
      </c>
      <c r="F3596" t="str">
        <f t="shared" si="169"/>
        <v>Queensland</v>
      </c>
      <c r="G3596" t="s">
        <v>35</v>
      </c>
      <c r="H3596">
        <v>4883</v>
      </c>
      <c r="I3596" t="s">
        <v>11</v>
      </c>
      <c r="J3596" t="s">
        <v>36</v>
      </c>
      <c r="K3596" t="s">
        <v>151</v>
      </c>
      <c r="L3596" t="s">
        <v>21</v>
      </c>
      <c r="M3596" s="5">
        <v>899.55</v>
      </c>
    </row>
    <row r="3597" spans="1:13" x14ac:dyDescent="0.2">
      <c r="A3597" s="2">
        <v>45336</v>
      </c>
      <c r="B3597" s="3">
        <f t="shared" si="170"/>
        <v>2024</v>
      </c>
      <c r="C3597" t="str">
        <f t="shared" si="168"/>
        <v>2023-2024</v>
      </c>
      <c r="D3597" t="s">
        <v>148</v>
      </c>
      <c r="E3597" t="s">
        <v>135</v>
      </c>
      <c r="F3597" t="str">
        <f t="shared" si="169"/>
        <v>Victoria</v>
      </c>
      <c r="G3597" t="s">
        <v>45</v>
      </c>
      <c r="H3597">
        <v>3550</v>
      </c>
      <c r="I3597" t="s">
        <v>11</v>
      </c>
      <c r="J3597" t="s">
        <v>60</v>
      </c>
      <c r="K3597" t="s">
        <v>19</v>
      </c>
      <c r="L3597" t="s">
        <v>23</v>
      </c>
      <c r="M3597" s="5">
        <v>901.28999999999985</v>
      </c>
    </row>
    <row r="3598" spans="1:13" x14ac:dyDescent="0.2">
      <c r="A3598" s="2">
        <v>45533</v>
      </c>
      <c r="B3598" s="3">
        <f t="shared" si="170"/>
        <v>2025</v>
      </c>
      <c r="C3598" t="str">
        <f t="shared" si="168"/>
        <v>2024-2025</v>
      </c>
      <c r="D3598" t="s">
        <v>147</v>
      </c>
      <c r="E3598" t="s">
        <v>113</v>
      </c>
      <c r="F3598" t="str">
        <f t="shared" si="169"/>
        <v>Queensland</v>
      </c>
      <c r="G3598" t="s">
        <v>35</v>
      </c>
      <c r="H3598">
        <v>4215</v>
      </c>
      <c r="I3598" t="s">
        <v>11</v>
      </c>
      <c r="J3598" t="s">
        <v>104</v>
      </c>
      <c r="K3598" t="s">
        <v>156</v>
      </c>
      <c r="L3598" t="s">
        <v>17</v>
      </c>
      <c r="M3598" s="5">
        <v>902.49</v>
      </c>
    </row>
    <row r="3599" spans="1:13" x14ac:dyDescent="0.2">
      <c r="A3599" s="2">
        <v>45405</v>
      </c>
      <c r="B3599" s="3">
        <f t="shared" si="170"/>
        <v>2024</v>
      </c>
      <c r="C3599" t="str">
        <f t="shared" si="168"/>
        <v>2023-2024</v>
      </c>
      <c r="D3599" t="s">
        <v>147</v>
      </c>
      <c r="E3599" t="s">
        <v>136</v>
      </c>
      <c r="F3599" t="str">
        <f t="shared" si="169"/>
        <v>Victoria</v>
      </c>
      <c r="G3599" t="s">
        <v>45</v>
      </c>
      <c r="H3599">
        <v>3175</v>
      </c>
      <c r="I3599" t="s">
        <v>11</v>
      </c>
      <c r="J3599" t="s">
        <v>63</v>
      </c>
      <c r="K3599" t="s">
        <v>151</v>
      </c>
      <c r="L3599" t="s">
        <v>21</v>
      </c>
      <c r="M3599" s="5">
        <v>903.78</v>
      </c>
    </row>
    <row r="3600" spans="1:13" x14ac:dyDescent="0.2">
      <c r="A3600" s="2">
        <v>45599</v>
      </c>
      <c r="B3600" s="3">
        <f t="shared" si="170"/>
        <v>2025</v>
      </c>
      <c r="C3600" t="str">
        <f t="shared" si="168"/>
        <v>2024-2025</v>
      </c>
      <c r="D3600" t="s">
        <v>148</v>
      </c>
      <c r="E3600" t="s">
        <v>135</v>
      </c>
      <c r="F3600" t="str">
        <f t="shared" si="169"/>
        <v>Victoria</v>
      </c>
      <c r="G3600" t="s">
        <v>45</v>
      </c>
      <c r="H3600">
        <v>3550</v>
      </c>
      <c r="I3600" t="s">
        <v>11</v>
      </c>
      <c r="J3600" t="s">
        <v>60</v>
      </c>
      <c r="K3600" t="s">
        <v>157</v>
      </c>
      <c r="L3600" t="s">
        <v>22</v>
      </c>
      <c r="M3600" s="5">
        <v>903.89</v>
      </c>
    </row>
    <row r="3601" spans="1:13" x14ac:dyDescent="0.2">
      <c r="A3601" s="2">
        <v>45135</v>
      </c>
      <c r="B3601" s="3">
        <f t="shared" si="170"/>
        <v>2024</v>
      </c>
      <c r="C3601" t="str">
        <f t="shared" si="168"/>
        <v>2023-2024</v>
      </c>
      <c r="D3601" t="s">
        <v>147</v>
      </c>
      <c r="E3601" t="s">
        <v>57</v>
      </c>
      <c r="F3601" t="str">
        <f t="shared" si="169"/>
        <v>New South Wales</v>
      </c>
      <c r="G3601" t="s">
        <v>10</v>
      </c>
      <c r="H3601">
        <v>2560</v>
      </c>
      <c r="I3601" t="s">
        <v>11</v>
      </c>
      <c r="J3601" t="s">
        <v>58</v>
      </c>
      <c r="K3601" t="s">
        <v>19</v>
      </c>
      <c r="L3601" t="s">
        <v>23</v>
      </c>
      <c r="M3601" s="5">
        <v>903.99</v>
      </c>
    </row>
    <row r="3602" spans="1:13" x14ac:dyDescent="0.2">
      <c r="A3602" s="2">
        <v>45400</v>
      </c>
      <c r="B3602" s="3">
        <f t="shared" si="170"/>
        <v>2024</v>
      </c>
      <c r="C3602" t="str">
        <f t="shared" si="168"/>
        <v>2023-2024</v>
      </c>
      <c r="D3602" t="s">
        <v>148</v>
      </c>
      <c r="E3602" t="s">
        <v>54</v>
      </c>
      <c r="F3602" t="str">
        <f t="shared" si="169"/>
        <v>Victoria</v>
      </c>
      <c r="G3602" t="s">
        <v>45</v>
      </c>
      <c r="H3602">
        <v>3977</v>
      </c>
      <c r="I3602" t="s">
        <v>11</v>
      </c>
      <c r="J3602" t="s">
        <v>55</v>
      </c>
      <c r="K3602" t="s">
        <v>153</v>
      </c>
      <c r="L3602" t="s">
        <v>16</v>
      </c>
      <c r="M3602" s="5">
        <v>906.07999999999993</v>
      </c>
    </row>
    <row r="3603" spans="1:13" x14ac:dyDescent="0.2">
      <c r="A3603" s="2">
        <v>45390</v>
      </c>
      <c r="B3603" s="3">
        <f t="shared" si="170"/>
        <v>2024</v>
      </c>
      <c r="C3603" t="str">
        <f t="shared" si="168"/>
        <v>2023-2024</v>
      </c>
      <c r="D3603" t="s">
        <v>148</v>
      </c>
      <c r="E3603" t="s">
        <v>131</v>
      </c>
      <c r="F3603" t="str">
        <f t="shared" si="169"/>
        <v>Western Australia</v>
      </c>
      <c r="G3603" t="s">
        <v>48</v>
      </c>
      <c r="H3603">
        <v>6530</v>
      </c>
      <c r="I3603" t="s">
        <v>11</v>
      </c>
      <c r="J3603" t="s">
        <v>77</v>
      </c>
      <c r="K3603" t="s">
        <v>154</v>
      </c>
      <c r="L3603" t="s">
        <v>14</v>
      </c>
      <c r="M3603" s="5">
        <v>908.5100000000001</v>
      </c>
    </row>
    <row r="3604" spans="1:13" x14ac:dyDescent="0.2">
      <c r="A3604" s="2">
        <v>44951</v>
      </c>
      <c r="B3604" s="3">
        <f t="shared" si="170"/>
        <v>2023</v>
      </c>
      <c r="C3604" t="str">
        <f t="shared" si="168"/>
        <v>2022-2023</v>
      </c>
      <c r="D3604" t="s">
        <v>147</v>
      </c>
      <c r="E3604" t="s">
        <v>121</v>
      </c>
      <c r="F3604" t="str">
        <f t="shared" si="169"/>
        <v>Queensland</v>
      </c>
      <c r="G3604" t="s">
        <v>35</v>
      </c>
      <c r="H3604">
        <v>4700</v>
      </c>
      <c r="I3604" t="s">
        <v>11</v>
      </c>
      <c r="J3604" t="s">
        <v>51</v>
      </c>
      <c r="K3604" t="s">
        <v>153</v>
      </c>
      <c r="L3604" t="s">
        <v>16</v>
      </c>
      <c r="M3604" s="5">
        <v>912.27</v>
      </c>
    </row>
    <row r="3605" spans="1:13" x14ac:dyDescent="0.2">
      <c r="A3605" s="2">
        <v>44985</v>
      </c>
      <c r="B3605" s="3">
        <f t="shared" si="170"/>
        <v>2023</v>
      </c>
      <c r="C3605" t="str">
        <f t="shared" si="168"/>
        <v>2022-2023</v>
      </c>
      <c r="D3605" t="s">
        <v>147</v>
      </c>
      <c r="E3605" t="s">
        <v>107</v>
      </c>
      <c r="F3605" t="str">
        <f t="shared" si="169"/>
        <v>Queensland</v>
      </c>
      <c r="G3605" t="s">
        <v>35</v>
      </c>
      <c r="H3605">
        <v>4220</v>
      </c>
      <c r="I3605" t="s">
        <v>11</v>
      </c>
      <c r="J3605" t="s">
        <v>104</v>
      </c>
      <c r="K3605" t="s">
        <v>152</v>
      </c>
      <c r="L3605" t="s">
        <v>13</v>
      </c>
      <c r="M3605" s="5">
        <v>915.31999999999982</v>
      </c>
    </row>
    <row r="3606" spans="1:13" x14ac:dyDescent="0.2">
      <c r="A3606" s="2">
        <v>45426</v>
      </c>
      <c r="B3606" s="3">
        <f t="shared" si="170"/>
        <v>2024</v>
      </c>
      <c r="C3606" t="str">
        <f t="shared" si="168"/>
        <v>2023-2024</v>
      </c>
      <c r="D3606" t="s">
        <v>147</v>
      </c>
      <c r="E3606" t="s">
        <v>145</v>
      </c>
      <c r="F3606" t="str">
        <f t="shared" si="169"/>
        <v>New South Wales</v>
      </c>
      <c r="G3606" t="s">
        <v>10</v>
      </c>
      <c r="H3606">
        <v>2101</v>
      </c>
      <c r="I3606" t="s">
        <v>11</v>
      </c>
      <c r="J3606" t="s">
        <v>27</v>
      </c>
      <c r="K3606" t="s">
        <v>151</v>
      </c>
      <c r="L3606" t="s">
        <v>21</v>
      </c>
      <c r="M3606" s="5">
        <v>915.68</v>
      </c>
    </row>
    <row r="3607" spans="1:13" x14ac:dyDescent="0.2">
      <c r="A3607" s="2">
        <v>45557</v>
      </c>
      <c r="B3607" s="3">
        <f t="shared" si="170"/>
        <v>2025</v>
      </c>
      <c r="C3607" t="str">
        <f t="shared" si="168"/>
        <v>2024-2025</v>
      </c>
      <c r="D3607" t="s">
        <v>147</v>
      </c>
      <c r="E3607" t="s">
        <v>123</v>
      </c>
      <c r="F3607" t="str">
        <f t="shared" si="169"/>
        <v>Western Australia</v>
      </c>
      <c r="G3607" t="s">
        <v>48</v>
      </c>
      <c r="H3607">
        <v>6109</v>
      </c>
      <c r="I3607" t="s">
        <v>11</v>
      </c>
      <c r="J3607" t="s">
        <v>94</v>
      </c>
      <c r="K3607" t="s">
        <v>151</v>
      </c>
      <c r="L3607" t="s">
        <v>21</v>
      </c>
      <c r="M3607" s="5">
        <v>915.68000000000006</v>
      </c>
    </row>
    <row r="3608" spans="1:13" x14ac:dyDescent="0.2">
      <c r="A3608" s="2">
        <v>45322</v>
      </c>
      <c r="B3608" s="3">
        <f t="shared" si="170"/>
        <v>2024</v>
      </c>
      <c r="C3608" t="str">
        <f t="shared" si="168"/>
        <v>2023-2024</v>
      </c>
      <c r="D3608" t="s">
        <v>147</v>
      </c>
      <c r="E3608" t="s">
        <v>132</v>
      </c>
      <c r="F3608" t="str">
        <f t="shared" si="169"/>
        <v>New South Wales</v>
      </c>
      <c r="G3608" t="s">
        <v>10</v>
      </c>
      <c r="H3608">
        <v>2800</v>
      </c>
      <c r="I3608" t="s">
        <v>11</v>
      </c>
      <c r="J3608" t="s">
        <v>25</v>
      </c>
      <c r="K3608" t="s">
        <v>156</v>
      </c>
      <c r="L3608" t="s">
        <v>17</v>
      </c>
      <c r="M3608" s="5">
        <v>915.76</v>
      </c>
    </row>
    <row r="3609" spans="1:13" x14ac:dyDescent="0.2">
      <c r="A3609" s="2">
        <v>45220</v>
      </c>
      <c r="B3609" s="3">
        <f t="shared" si="170"/>
        <v>2024</v>
      </c>
      <c r="C3609" t="str">
        <f t="shared" si="168"/>
        <v>2023-2024</v>
      </c>
      <c r="D3609" t="s">
        <v>147</v>
      </c>
      <c r="E3609" t="s">
        <v>57</v>
      </c>
      <c r="F3609" t="str">
        <f t="shared" si="169"/>
        <v>New South Wales</v>
      </c>
      <c r="G3609" t="s">
        <v>10</v>
      </c>
      <c r="H3609">
        <v>2560</v>
      </c>
      <c r="I3609" t="s">
        <v>11</v>
      </c>
      <c r="J3609" t="s">
        <v>58</v>
      </c>
      <c r="K3609" t="s">
        <v>152</v>
      </c>
      <c r="L3609" t="s">
        <v>13</v>
      </c>
      <c r="M3609" s="5">
        <v>918.01999999999975</v>
      </c>
    </row>
    <row r="3610" spans="1:13" x14ac:dyDescent="0.2">
      <c r="A3610" s="2">
        <v>45143</v>
      </c>
      <c r="B3610" s="3">
        <f t="shared" si="170"/>
        <v>2024</v>
      </c>
      <c r="C3610" t="str">
        <f t="shared" si="168"/>
        <v>2023-2024</v>
      </c>
      <c r="D3610" t="s">
        <v>148</v>
      </c>
      <c r="E3610" t="s">
        <v>91</v>
      </c>
      <c r="F3610" t="str">
        <f t="shared" si="169"/>
        <v>Victoria</v>
      </c>
      <c r="G3610" t="s">
        <v>45</v>
      </c>
      <c r="H3610">
        <v>3690</v>
      </c>
      <c r="I3610" t="s">
        <v>11</v>
      </c>
      <c r="J3610" t="s">
        <v>55</v>
      </c>
      <c r="K3610" t="s">
        <v>151</v>
      </c>
      <c r="L3610" t="s">
        <v>21</v>
      </c>
      <c r="M3610" s="5">
        <v>918.2399999999999</v>
      </c>
    </row>
    <row r="3611" spans="1:13" x14ac:dyDescent="0.2">
      <c r="A3611" s="2">
        <v>45107</v>
      </c>
      <c r="B3611" s="3">
        <f t="shared" si="170"/>
        <v>2023</v>
      </c>
      <c r="C3611" t="str">
        <f t="shared" si="168"/>
        <v>2022-2023</v>
      </c>
      <c r="D3611" t="s">
        <v>148</v>
      </c>
      <c r="E3611" t="s">
        <v>86</v>
      </c>
      <c r="F3611" t="str">
        <f t="shared" si="169"/>
        <v>New South Wales</v>
      </c>
      <c r="G3611" t="s">
        <v>10</v>
      </c>
      <c r="H3611">
        <v>2064</v>
      </c>
      <c r="I3611" t="s">
        <v>11</v>
      </c>
      <c r="J3611" t="s">
        <v>12</v>
      </c>
      <c r="K3611" t="s">
        <v>149</v>
      </c>
      <c r="L3611" t="s">
        <v>15</v>
      </c>
      <c r="M3611" s="5">
        <v>918.24</v>
      </c>
    </row>
    <row r="3612" spans="1:13" x14ac:dyDescent="0.2">
      <c r="A3612" s="2">
        <v>45588</v>
      </c>
      <c r="B3612" s="3">
        <f t="shared" si="170"/>
        <v>2025</v>
      </c>
      <c r="C3612" t="str">
        <f t="shared" si="168"/>
        <v>2024-2025</v>
      </c>
      <c r="D3612" t="s">
        <v>147</v>
      </c>
      <c r="E3612" t="s">
        <v>99</v>
      </c>
      <c r="F3612" t="str">
        <f t="shared" si="169"/>
        <v>Victoria</v>
      </c>
      <c r="G3612" t="s">
        <v>45</v>
      </c>
      <c r="H3612">
        <v>3148</v>
      </c>
      <c r="I3612" t="s">
        <v>11</v>
      </c>
      <c r="J3612" t="s">
        <v>63</v>
      </c>
      <c r="K3612" t="s">
        <v>154</v>
      </c>
      <c r="L3612" t="s">
        <v>14</v>
      </c>
      <c r="M3612" s="5">
        <v>920.17000000000007</v>
      </c>
    </row>
    <row r="3613" spans="1:13" x14ac:dyDescent="0.2">
      <c r="A3613" s="2">
        <v>45280</v>
      </c>
      <c r="B3613" s="3">
        <f t="shared" si="170"/>
        <v>2024</v>
      </c>
      <c r="C3613" t="str">
        <f t="shared" si="168"/>
        <v>2023-2024</v>
      </c>
      <c r="D3613" t="s">
        <v>147</v>
      </c>
      <c r="E3613" t="s">
        <v>57</v>
      </c>
      <c r="F3613" t="str">
        <f t="shared" si="169"/>
        <v>New South Wales</v>
      </c>
      <c r="G3613" t="s">
        <v>10</v>
      </c>
      <c r="H3613">
        <v>2560</v>
      </c>
      <c r="I3613" t="s">
        <v>11</v>
      </c>
      <c r="J3613" t="s">
        <v>58</v>
      </c>
      <c r="K3613" t="s">
        <v>154</v>
      </c>
      <c r="L3613" t="s">
        <v>14</v>
      </c>
      <c r="M3613" s="5">
        <v>921.45999999999992</v>
      </c>
    </row>
    <row r="3614" spans="1:13" x14ac:dyDescent="0.2">
      <c r="A3614" s="2">
        <v>45473</v>
      </c>
      <c r="B3614" s="3">
        <f t="shared" si="170"/>
        <v>2024</v>
      </c>
      <c r="C3614" t="str">
        <f t="shared" si="168"/>
        <v>2023-2024</v>
      </c>
      <c r="D3614" t="s">
        <v>147</v>
      </c>
      <c r="E3614" t="s">
        <v>145</v>
      </c>
      <c r="F3614" t="str">
        <f t="shared" si="169"/>
        <v>New South Wales</v>
      </c>
      <c r="G3614" t="s">
        <v>10</v>
      </c>
      <c r="H3614">
        <v>2101</v>
      </c>
      <c r="I3614" t="s">
        <v>11</v>
      </c>
      <c r="J3614" t="s">
        <v>27</v>
      </c>
      <c r="K3614" t="s">
        <v>154</v>
      </c>
      <c r="L3614" t="s">
        <v>14</v>
      </c>
      <c r="M3614" s="5">
        <v>921.67</v>
      </c>
    </row>
    <row r="3615" spans="1:13" x14ac:dyDescent="0.2">
      <c r="A3615" s="2">
        <v>45578</v>
      </c>
      <c r="B3615" s="3">
        <f t="shared" si="170"/>
        <v>2025</v>
      </c>
      <c r="C3615" t="str">
        <f t="shared" si="168"/>
        <v>2024-2025</v>
      </c>
      <c r="D3615" t="s">
        <v>147</v>
      </c>
      <c r="E3615" t="s">
        <v>41</v>
      </c>
      <c r="F3615" t="str">
        <f t="shared" si="169"/>
        <v>New South Wales</v>
      </c>
      <c r="G3615" t="s">
        <v>10</v>
      </c>
      <c r="H3615">
        <v>2830</v>
      </c>
      <c r="I3615" t="s">
        <v>11</v>
      </c>
      <c r="J3615" t="s">
        <v>25</v>
      </c>
      <c r="K3615" t="s">
        <v>149</v>
      </c>
      <c r="L3615" t="s">
        <v>15</v>
      </c>
      <c r="M3615" s="5">
        <v>922.07</v>
      </c>
    </row>
    <row r="3616" spans="1:13" x14ac:dyDescent="0.2">
      <c r="A3616" s="2">
        <v>45170</v>
      </c>
      <c r="B3616" s="3">
        <f t="shared" si="170"/>
        <v>2024</v>
      </c>
      <c r="C3616" t="str">
        <f t="shared" si="168"/>
        <v>2023-2024</v>
      </c>
      <c r="D3616" t="s">
        <v>148</v>
      </c>
      <c r="E3616" t="s">
        <v>28</v>
      </c>
      <c r="F3616" t="str">
        <f t="shared" si="169"/>
        <v>Northern Territory</v>
      </c>
      <c r="G3616" t="s">
        <v>29</v>
      </c>
      <c r="H3616">
        <v>800</v>
      </c>
      <c r="I3616" t="s">
        <v>11</v>
      </c>
      <c r="J3616" t="s">
        <v>30</v>
      </c>
      <c r="K3616" t="s">
        <v>19</v>
      </c>
      <c r="L3616" t="s">
        <v>23</v>
      </c>
      <c r="M3616" s="5">
        <v>922.41</v>
      </c>
    </row>
    <row r="3617" spans="1:13" x14ac:dyDescent="0.2">
      <c r="A3617" s="2">
        <v>45558</v>
      </c>
      <c r="B3617" s="3">
        <f t="shared" si="170"/>
        <v>2025</v>
      </c>
      <c r="C3617" t="str">
        <f t="shared" si="168"/>
        <v>2024-2025</v>
      </c>
      <c r="D3617" t="s">
        <v>147</v>
      </c>
      <c r="E3617" t="s">
        <v>9</v>
      </c>
      <c r="F3617" t="str">
        <f t="shared" si="169"/>
        <v>New South Wales</v>
      </c>
      <c r="G3617" t="s">
        <v>10</v>
      </c>
      <c r="H3617">
        <v>2067</v>
      </c>
      <c r="I3617" t="s">
        <v>11</v>
      </c>
      <c r="J3617" t="s">
        <v>12</v>
      </c>
      <c r="K3617" t="s">
        <v>154</v>
      </c>
      <c r="L3617" t="s">
        <v>14</v>
      </c>
      <c r="M3617" s="5">
        <v>924.90000000000009</v>
      </c>
    </row>
    <row r="3618" spans="1:13" x14ac:dyDescent="0.2">
      <c r="A3618" s="2">
        <v>45435</v>
      </c>
      <c r="B3618" s="3">
        <f t="shared" si="170"/>
        <v>2024</v>
      </c>
      <c r="C3618" t="str">
        <f t="shared" si="168"/>
        <v>2023-2024</v>
      </c>
      <c r="D3618" t="s">
        <v>148</v>
      </c>
      <c r="E3618" t="s">
        <v>28</v>
      </c>
      <c r="F3618" t="str">
        <f t="shared" si="169"/>
        <v>Northern Territory</v>
      </c>
      <c r="G3618" t="s">
        <v>29</v>
      </c>
      <c r="H3618">
        <v>800</v>
      </c>
      <c r="I3618" t="s">
        <v>11</v>
      </c>
      <c r="J3618" t="s">
        <v>30</v>
      </c>
      <c r="K3618" t="s">
        <v>150</v>
      </c>
      <c r="L3618" t="s">
        <v>18</v>
      </c>
      <c r="M3618" s="5">
        <v>926.19999999999993</v>
      </c>
    </row>
    <row r="3619" spans="1:13" x14ac:dyDescent="0.2">
      <c r="A3619" s="2">
        <v>45656</v>
      </c>
      <c r="B3619" s="3">
        <f t="shared" si="170"/>
        <v>2025</v>
      </c>
      <c r="C3619" t="str">
        <f t="shared" si="168"/>
        <v>2024-2025</v>
      </c>
      <c r="D3619" t="s">
        <v>147</v>
      </c>
      <c r="E3619" t="s">
        <v>9</v>
      </c>
      <c r="F3619" t="str">
        <f t="shared" si="169"/>
        <v>New South Wales</v>
      </c>
      <c r="G3619" t="s">
        <v>10</v>
      </c>
      <c r="H3619">
        <v>2067</v>
      </c>
      <c r="I3619" t="s">
        <v>11</v>
      </c>
      <c r="J3619" t="s">
        <v>12</v>
      </c>
      <c r="K3619" t="s">
        <v>152</v>
      </c>
      <c r="L3619" t="s">
        <v>13</v>
      </c>
      <c r="M3619" s="5">
        <v>928.56000000000017</v>
      </c>
    </row>
    <row r="3620" spans="1:13" x14ac:dyDescent="0.2">
      <c r="A3620" s="2">
        <v>45165</v>
      </c>
      <c r="B3620" s="3">
        <f t="shared" si="170"/>
        <v>2024</v>
      </c>
      <c r="C3620" t="str">
        <f t="shared" si="168"/>
        <v>2023-2024</v>
      </c>
      <c r="D3620" t="s">
        <v>147</v>
      </c>
      <c r="E3620" t="s">
        <v>44</v>
      </c>
      <c r="F3620" t="str">
        <f t="shared" si="169"/>
        <v>Victoria</v>
      </c>
      <c r="G3620" t="s">
        <v>45</v>
      </c>
      <c r="H3620">
        <v>3066</v>
      </c>
      <c r="I3620" t="s">
        <v>11</v>
      </c>
      <c r="J3620" t="s">
        <v>46</v>
      </c>
      <c r="K3620" t="s">
        <v>152</v>
      </c>
      <c r="L3620" t="s">
        <v>13</v>
      </c>
      <c r="M3620" s="5">
        <v>928.68999999999983</v>
      </c>
    </row>
    <row r="3621" spans="1:13" x14ac:dyDescent="0.2">
      <c r="A3621" s="2">
        <v>45361</v>
      </c>
      <c r="B3621" s="3">
        <f t="shared" si="170"/>
        <v>2024</v>
      </c>
      <c r="C3621" t="str">
        <f t="shared" si="168"/>
        <v>2023-2024</v>
      </c>
      <c r="D3621" t="s">
        <v>147</v>
      </c>
      <c r="E3621" t="s">
        <v>53</v>
      </c>
      <c r="F3621" t="str">
        <f t="shared" si="169"/>
        <v>South Australia</v>
      </c>
      <c r="G3621" t="s">
        <v>32</v>
      </c>
      <c r="H3621">
        <v>5082</v>
      </c>
      <c r="I3621" t="s">
        <v>11</v>
      </c>
      <c r="J3621" t="s">
        <v>33</v>
      </c>
      <c r="K3621" t="s">
        <v>149</v>
      </c>
      <c r="L3621" t="s">
        <v>15</v>
      </c>
      <c r="M3621" s="5">
        <v>929.83</v>
      </c>
    </row>
    <row r="3622" spans="1:13" x14ac:dyDescent="0.2">
      <c r="A3622" s="2">
        <v>45488</v>
      </c>
      <c r="B3622" s="3">
        <f t="shared" si="170"/>
        <v>2025</v>
      </c>
      <c r="C3622" t="str">
        <f t="shared" si="168"/>
        <v>2024-2025</v>
      </c>
      <c r="D3622" t="s">
        <v>147</v>
      </c>
      <c r="E3622" t="s">
        <v>99</v>
      </c>
      <c r="F3622" t="str">
        <f t="shared" si="169"/>
        <v>Victoria</v>
      </c>
      <c r="G3622" t="s">
        <v>45</v>
      </c>
      <c r="H3622">
        <v>3148</v>
      </c>
      <c r="I3622" t="s">
        <v>11</v>
      </c>
      <c r="J3622" t="s">
        <v>63</v>
      </c>
      <c r="K3622" t="s">
        <v>151</v>
      </c>
      <c r="L3622" t="s">
        <v>21</v>
      </c>
      <c r="M3622" s="5">
        <v>931.80999999999972</v>
      </c>
    </row>
    <row r="3623" spans="1:13" x14ac:dyDescent="0.2">
      <c r="A3623" s="2">
        <v>45229</v>
      </c>
      <c r="B3623" s="3">
        <f t="shared" si="170"/>
        <v>2024</v>
      </c>
      <c r="C3623" t="str">
        <f t="shared" si="168"/>
        <v>2023-2024</v>
      </c>
      <c r="D3623" t="s">
        <v>147</v>
      </c>
      <c r="E3623" t="s">
        <v>135</v>
      </c>
      <c r="F3623" t="str">
        <f t="shared" si="169"/>
        <v>Victoria</v>
      </c>
      <c r="G3623" t="s">
        <v>45</v>
      </c>
      <c r="H3623">
        <v>3550</v>
      </c>
      <c r="I3623" t="s">
        <v>11</v>
      </c>
      <c r="J3623" t="s">
        <v>60</v>
      </c>
      <c r="K3623" t="s">
        <v>156</v>
      </c>
      <c r="L3623" t="s">
        <v>17</v>
      </c>
      <c r="M3623" s="5">
        <v>931.83999999999992</v>
      </c>
    </row>
    <row r="3624" spans="1:13" x14ac:dyDescent="0.2">
      <c r="A3624" s="2">
        <v>45099</v>
      </c>
      <c r="B3624" s="3">
        <f t="shared" si="170"/>
        <v>2023</v>
      </c>
      <c r="C3624" t="str">
        <f t="shared" si="168"/>
        <v>2022-2023</v>
      </c>
      <c r="D3624" t="s">
        <v>148</v>
      </c>
      <c r="E3624" t="s">
        <v>96</v>
      </c>
      <c r="F3624" t="str">
        <f t="shared" si="169"/>
        <v>Western Australia</v>
      </c>
      <c r="G3624" t="s">
        <v>48</v>
      </c>
      <c r="H3624">
        <v>6330</v>
      </c>
      <c r="I3624" t="s">
        <v>11</v>
      </c>
      <c r="J3624" t="s">
        <v>94</v>
      </c>
      <c r="K3624" t="s">
        <v>19</v>
      </c>
      <c r="L3624" t="s">
        <v>23</v>
      </c>
      <c r="M3624" s="5">
        <v>932.92000000000007</v>
      </c>
    </row>
    <row r="3625" spans="1:13" x14ac:dyDescent="0.2">
      <c r="A3625" s="2">
        <v>45613</v>
      </c>
      <c r="B3625" s="3">
        <f t="shared" si="170"/>
        <v>2025</v>
      </c>
      <c r="C3625" t="str">
        <f t="shared" si="168"/>
        <v>2024-2025</v>
      </c>
      <c r="D3625" t="s">
        <v>147</v>
      </c>
      <c r="E3625" t="s">
        <v>122</v>
      </c>
      <c r="F3625" t="str">
        <f t="shared" si="169"/>
        <v>New South Wales</v>
      </c>
      <c r="G3625" t="s">
        <v>10</v>
      </c>
      <c r="H3625">
        <v>2650</v>
      </c>
      <c r="I3625" t="s">
        <v>11</v>
      </c>
      <c r="J3625" t="s">
        <v>25</v>
      </c>
      <c r="K3625" t="s">
        <v>151</v>
      </c>
      <c r="L3625" t="s">
        <v>21</v>
      </c>
      <c r="M3625" s="5">
        <v>933.93999999999994</v>
      </c>
    </row>
    <row r="3626" spans="1:13" x14ac:dyDescent="0.2">
      <c r="A3626" s="2">
        <v>45089</v>
      </c>
      <c r="B3626" s="3">
        <f t="shared" si="170"/>
        <v>2023</v>
      </c>
      <c r="C3626" t="str">
        <f t="shared" si="168"/>
        <v>2022-2023</v>
      </c>
      <c r="D3626" t="s">
        <v>147</v>
      </c>
      <c r="E3626" t="s">
        <v>137</v>
      </c>
      <c r="F3626" t="str">
        <f t="shared" si="169"/>
        <v>New South Wales</v>
      </c>
      <c r="G3626" t="s">
        <v>10</v>
      </c>
      <c r="H3626">
        <v>2031</v>
      </c>
      <c r="I3626" t="s">
        <v>11</v>
      </c>
      <c r="J3626" t="s">
        <v>12</v>
      </c>
      <c r="K3626" t="s">
        <v>150</v>
      </c>
      <c r="L3626" t="s">
        <v>18</v>
      </c>
      <c r="M3626" s="5">
        <v>934.16</v>
      </c>
    </row>
    <row r="3627" spans="1:13" x14ac:dyDescent="0.2">
      <c r="A3627" s="2">
        <v>45091</v>
      </c>
      <c r="B3627" s="3">
        <f t="shared" si="170"/>
        <v>2023</v>
      </c>
      <c r="C3627" t="str">
        <f t="shared" si="168"/>
        <v>2022-2023</v>
      </c>
      <c r="D3627" t="s">
        <v>147</v>
      </c>
      <c r="E3627" t="s">
        <v>40</v>
      </c>
      <c r="F3627" t="str">
        <f t="shared" si="169"/>
        <v>New South Wales</v>
      </c>
      <c r="G3627" t="s">
        <v>10</v>
      </c>
      <c r="H3627">
        <v>2116</v>
      </c>
      <c r="I3627" t="s">
        <v>11</v>
      </c>
      <c r="J3627" t="s">
        <v>27</v>
      </c>
      <c r="K3627" t="s">
        <v>157</v>
      </c>
      <c r="L3627" t="s">
        <v>22</v>
      </c>
      <c r="M3627" s="5">
        <v>935.17</v>
      </c>
    </row>
    <row r="3628" spans="1:13" x14ac:dyDescent="0.2">
      <c r="A3628" s="2">
        <v>45438</v>
      </c>
      <c r="B3628" s="3">
        <f t="shared" si="170"/>
        <v>2024</v>
      </c>
      <c r="C3628" t="str">
        <f t="shared" si="168"/>
        <v>2023-2024</v>
      </c>
      <c r="D3628" t="s">
        <v>147</v>
      </c>
      <c r="E3628" t="s">
        <v>97</v>
      </c>
      <c r="F3628" t="str">
        <f t="shared" si="169"/>
        <v>Tasmania</v>
      </c>
      <c r="G3628" t="s">
        <v>70</v>
      </c>
      <c r="H3628">
        <v>7250</v>
      </c>
      <c r="I3628" t="s">
        <v>11</v>
      </c>
      <c r="J3628" t="s">
        <v>71</v>
      </c>
      <c r="K3628" t="s">
        <v>149</v>
      </c>
      <c r="L3628" t="s">
        <v>15</v>
      </c>
      <c r="M3628" s="5">
        <v>939.82999999999993</v>
      </c>
    </row>
    <row r="3629" spans="1:13" x14ac:dyDescent="0.2">
      <c r="A3629" s="2">
        <v>45346</v>
      </c>
      <c r="B3629" s="3">
        <f t="shared" si="170"/>
        <v>2024</v>
      </c>
      <c r="C3629" t="str">
        <f t="shared" si="168"/>
        <v>2023-2024</v>
      </c>
      <c r="D3629" t="s">
        <v>148</v>
      </c>
      <c r="E3629" t="s">
        <v>108</v>
      </c>
      <c r="F3629" t="str">
        <f t="shared" si="169"/>
        <v>Victoria</v>
      </c>
      <c r="G3629" t="s">
        <v>45</v>
      </c>
      <c r="H3629">
        <v>3018</v>
      </c>
      <c r="I3629" t="s">
        <v>11</v>
      </c>
      <c r="J3629" t="s">
        <v>46</v>
      </c>
      <c r="K3629" t="s">
        <v>154</v>
      </c>
      <c r="L3629" t="s">
        <v>14</v>
      </c>
      <c r="M3629" s="5">
        <v>940.20999999999992</v>
      </c>
    </row>
    <row r="3630" spans="1:13" x14ac:dyDescent="0.2">
      <c r="A3630" s="2">
        <v>45439</v>
      </c>
      <c r="B3630" s="3">
        <f t="shared" si="170"/>
        <v>2024</v>
      </c>
      <c r="C3630" t="str">
        <f t="shared" si="168"/>
        <v>2023-2024</v>
      </c>
      <c r="D3630" t="s">
        <v>147</v>
      </c>
      <c r="E3630" t="s">
        <v>143</v>
      </c>
      <c r="F3630" t="str">
        <f t="shared" si="169"/>
        <v>New South Wales</v>
      </c>
      <c r="G3630" t="s">
        <v>10</v>
      </c>
      <c r="H3630">
        <v>2154</v>
      </c>
      <c r="I3630" t="s">
        <v>11</v>
      </c>
      <c r="J3630" t="s">
        <v>27</v>
      </c>
      <c r="K3630" t="s">
        <v>157</v>
      </c>
      <c r="L3630" t="s">
        <v>22</v>
      </c>
      <c r="M3630" s="5">
        <v>940.69999999999993</v>
      </c>
    </row>
    <row r="3631" spans="1:13" x14ac:dyDescent="0.2">
      <c r="A3631" s="2">
        <v>45189</v>
      </c>
      <c r="B3631" s="3">
        <f t="shared" si="170"/>
        <v>2024</v>
      </c>
      <c r="C3631" t="str">
        <f t="shared" si="168"/>
        <v>2023-2024</v>
      </c>
      <c r="D3631" t="s">
        <v>147</v>
      </c>
      <c r="E3631" t="s">
        <v>134</v>
      </c>
      <c r="F3631" t="str">
        <f t="shared" si="169"/>
        <v>Queensland</v>
      </c>
      <c r="G3631" t="s">
        <v>35</v>
      </c>
      <c r="H3631">
        <v>4825</v>
      </c>
      <c r="I3631" t="s">
        <v>11</v>
      </c>
      <c r="J3631" t="s">
        <v>36</v>
      </c>
      <c r="K3631" t="s">
        <v>149</v>
      </c>
      <c r="L3631" t="s">
        <v>15</v>
      </c>
      <c r="M3631" s="5">
        <v>940.89</v>
      </c>
    </row>
    <row r="3632" spans="1:13" x14ac:dyDescent="0.2">
      <c r="A3632" s="2">
        <v>45226</v>
      </c>
      <c r="B3632" s="3">
        <f t="shared" si="170"/>
        <v>2024</v>
      </c>
      <c r="C3632" t="str">
        <f t="shared" si="168"/>
        <v>2023-2024</v>
      </c>
      <c r="D3632" t="s">
        <v>147</v>
      </c>
      <c r="E3632" t="s">
        <v>57</v>
      </c>
      <c r="F3632" t="str">
        <f t="shared" si="169"/>
        <v>New South Wales</v>
      </c>
      <c r="G3632" t="s">
        <v>10</v>
      </c>
      <c r="H3632">
        <v>2560</v>
      </c>
      <c r="I3632" t="s">
        <v>11</v>
      </c>
      <c r="J3632" t="s">
        <v>58</v>
      </c>
      <c r="K3632" t="s">
        <v>151</v>
      </c>
      <c r="L3632" t="s">
        <v>21</v>
      </c>
      <c r="M3632" s="5">
        <v>941.62</v>
      </c>
    </row>
    <row r="3633" spans="1:13" x14ac:dyDescent="0.2">
      <c r="A3633" s="2">
        <v>45418</v>
      </c>
      <c r="B3633" s="3">
        <f t="shared" si="170"/>
        <v>2024</v>
      </c>
      <c r="C3633" t="str">
        <f t="shared" si="168"/>
        <v>2023-2024</v>
      </c>
      <c r="D3633" t="s">
        <v>148</v>
      </c>
      <c r="E3633" t="s">
        <v>131</v>
      </c>
      <c r="F3633" t="str">
        <f t="shared" si="169"/>
        <v>Western Australia</v>
      </c>
      <c r="G3633" t="s">
        <v>48</v>
      </c>
      <c r="H3633">
        <v>6530</v>
      </c>
      <c r="I3633" t="s">
        <v>11</v>
      </c>
      <c r="J3633" t="s">
        <v>77</v>
      </c>
      <c r="K3633" t="s">
        <v>150</v>
      </c>
      <c r="L3633" t="s">
        <v>18</v>
      </c>
      <c r="M3633" s="5">
        <v>942.92</v>
      </c>
    </row>
    <row r="3634" spans="1:13" x14ac:dyDescent="0.2">
      <c r="A3634" s="2">
        <v>45362</v>
      </c>
      <c r="B3634" s="3">
        <f t="shared" si="170"/>
        <v>2024</v>
      </c>
      <c r="C3634" t="str">
        <f t="shared" si="168"/>
        <v>2023-2024</v>
      </c>
      <c r="D3634" t="s">
        <v>147</v>
      </c>
      <c r="E3634" t="s">
        <v>66</v>
      </c>
      <c r="F3634" t="str">
        <f t="shared" si="169"/>
        <v>South Australia</v>
      </c>
      <c r="G3634" t="s">
        <v>32</v>
      </c>
      <c r="H3634">
        <v>5169</v>
      </c>
      <c r="I3634" t="s">
        <v>11</v>
      </c>
      <c r="J3634" t="s">
        <v>33</v>
      </c>
      <c r="K3634" t="s">
        <v>149</v>
      </c>
      <c r="L3634" t="s">
        <v>15</v>
      </c>
      <c r="M3634" s="5">
        <v>942.95</v>
      </c>
    </row>
    <row r="3635" spans="1:13" x14ac:dyDescent="0.2">
      <c r="A3635" s="2">
        <v>45405</v>
      </c>
      <c r="B3635" s="3">
        <f t="shared" si="170"/>
        <v>2024</v>
      </c>
      <c r="C3635" t="str">
        <f t="shared" si="168"/>
        <v>2023-2024</v>
      </c>
      <c r="D3635" t="s">
        <v>148</v>
      </c>
      <c r="E3635" t="s">
        <v>111</v>
      </c>
      <c r="F3635" t="str">
        <f t="shared" si="169"/>
        <v>New South Wales</v>
      </c>
      <c r="G3635" t="s">
        <v>10</v>
      </c>
      <c r="H3635">
        <v>2120</v>
      </c>
      <c r="I3635" t="s">
        <v>11</v>
      </c>
      <c r="J3635" t="s">
        <v>27</v>
      </c>
      <c r="K3635" t="s">
        <v>149</v>
      </c>
      <c r="L3635" t="s">
        <v>15</v>
      </c>
      <c r="M3635" s="5">
        <v>943.72</v>
      </c>
    </row>
    <row r="3636" spans="1:13" x14ac:dyDescent="0.2">
      <c r="A3636" s="2">
        <v>45001</v>
      </c>
      <c r="B3636" s="3">
        <f t="shared" si="170"/>
        <v>2023</v>
      </c>
      <c r="C3636" t="str">
        <f t="shared" si="168"/>
        <v>2022-2023</v>
      </c>
      <c r="D3636" t="s">
        <v>147</v>
      </c>
      <c r="E3636" t="s">
        <v>112</v>
      </c>
      <c r="F3636" t="str">
        <f t="shared" si="169"/>
        <v>Victoria</v>
      </c>
      <c r="G3636" t="s">
        <v>45</v>
      </c>
      <c r="H3636">
        <v>3076</v>
      </c>
      <c r="I3636" t="s">
        <v>11</v>
      </c>
      <c r="J3636" t="s">
        <v>46</v>
      </c>
      <c r="K3636" t="s">
        <v>154</v>
      </c>
      <c r="L3636" t="s">
        <v>14</v>
      </c>
      <c r="M3636" s="5">
        <v>945.3</v>
      </c>
    </row>
    <row r="3637" spans="1:13" x14ac:dyDescent="0.2">
      <c r="A3637" s="2">
        <v>44971</v>
      </c>
      <c r="B3637" s="3">
        <f t="shared" si="170"/>
        <v>2023</v>
      </c>
      <c r="C3637" t="str">
        <f t="shared" si="168"/>
        <v>2022-2023</v>
      </c>
      <c r="D3637" t="s">
        <v>147</v>
      </c>
      <c r="E3637" t="s">
        <v>41</v>
      </c>
      <c r="F3637" t="str">
        <f t="shared" si="169"/>
        <v>New South Wales</v>
      </c>
      <c r="G3637" t="s">
        <v>10</v>
      </c>
      <c r="H3637">
        <v>2830</v>
      </c>
      <c r="I3637" t="s">
        <v>11</v>
      </c>
      <c r="J3637" t="s">
        <v>25</v>
      </c>
      <c r="K3637" t="s">
        <v>156</v>
      </c>
      <c r="L3637" t="s">
        <v>17</v>
      </c>
      <c r="M3637" s="5">
        <v>946.79000000000008</v>
      </c>
    </row>
    <row r="3638" spans="1:13" x14ac:dyDescent="0.2">
      <c r="A3638" s="2">
        <v>44978</v>
      </c>
      <c r="B3638" s="3">
        <f t="shared" si="170"/>
        <v>2023</v>
      </c>
      <c r="C3638" t="str">
        <f t="shared" si="168"/>
        <v>2022-2023</v>
      </c>
      <c r="D3638" t="s">
        <v>147</v>
      </c>
      <c r="E3638" t="s">
        <v>101</v>
      </c>
      <c r="F3638" t="str">
        <f t="shared" si="169"/>
        <v>Victoria</v>
      </c>
      <c r="G3638" t="s">
        <v>45</v>
      </c>
      <c r="H3638">
        <v>3131</v>
      </c>
      <c r="I3638" t="s">
        <v>11</v>
      </c>
      <c r="J3638" t="s">
        <v>63</v>
      </c>
      <c r="K3638" t="s">
        <v>155</v>
      </c>
      <c r="L3638" t="s">
        <v>20</v>
      </c>
      <c r="M3638" s="5">
        <v>948.54</v>
      </c>
    </row>
    <row r="3639" spans="1:13" x14ac:dyDescent="0.2">
      <c r="A3639" s="2">
        <v>45134</v>
      </c>
      <c r="B3639" s="3">
        <f t="shared" si="170"/>
        <v>2024</v>
      </c>
      <c r="C3639" t="str">
        <f t="shared" si="168"/>
        <v>2023-2024</v>
      </c>
      <c r="D3639" t="s">
        <v>147</v>
      </c>
      <c r="E3639" t="s">
        <v>127</v>
      </c>
      <c r="F3639" t="str">
        <f t="shared" si="169"/>
        <v>New South Wales</v>
      </c>
      <c r="G3639" t="s">
        <v>10</v>
      </c>
      <c r="H3639">
        <v>2131</v>
      </c>
      <c r="I3639" t="s">
        <v>11</v>
      </c>
      <c r="J3639" t="s">
        <v>27</v>
      </c>
      <c r="K3639" t="s">
        <v>151</v>
      </c>
      <c r="L3639" t="s">
        <v>21</v>
      </c>
      <c r="M3639" s="5">
        <v>948.81</v>
      </c>
    </row>
    <row r="3640" spans="1:13" x14ac:dyDescent="0.2">
      <c r="A3640" s="2">
        <v>45237</v>
      </c>
      <c r="B3640" s="3">
        <f t="shared" si="170"/>
        <v>2024</v>
      </c>
      <c r="C3640" t="str">
        <f t="shared" si="168"/>
        <v>2023-2024</v>
      </c>
      <c r="D3640" t="s">
        <v>147</v>
      </c>
      <c r="E3640" t="s">
        <v>24</v>
      </c>
      <c r="F3640" t="str">
        <f t="shared" si="169"/>
        <v>New South Wales</v>
      </c>
      <c r="G3640" t="s">
        <v>10</v>
      </c>
      <c r="H3640">
        <v>2795</v>
      </c>
      <c r="I3640" t="s">
        <v>11</v>
      </c>
      <c r="J3640" t="s">
        <v>25</v>
      </c>
      <c r="K3640" t="s">
        <v>157</v>
      </c>
      <c r="L3640" t="s">
        <v>22</v>
      </c>
      <c r="M3640" s="5">
        <v>951.57</v>
      </c>
    </row>
    <row r="3641" spans="1:13" x14ac:dyDescent="0.2">
      <c r="A3641" s="2">
        <v>45540</v>
      </c>
      <c r="B3641" s="3">
        <f t="shared" si="170"/>
        <v>2025</v>
      </c>
      <c r="C3641" t="str">
        <f t="shared" si="168"/>
        <v>2024-2025</v>
      </c>
      <c r="D3641" t="s">
        <v>147</v>
      </c>
      <c r="E3641" t="s">
        <v>96</v>
      </c>
      <c r="F3641" t="str">
        <f t="shared" si="169"/>
        <v>Western Australia</v>
      </c>
      <c r="G3641" t="s">
        <v>48</v>
      </c>
      <c r="H3641">
        <v>6330</v>
      </c>
      <c r="I3641" t="s">
        <v>11</v>
      </c>
      <c r="J3641" t="s">
        <v>94</v>
      </c>
      <c r="K3641" t="s">
        <v>152</v>
      </c>
      <c r="L3641" t="s">
        <v>13</v>
      </c>
      <c r="M3641" s="5">
        <v>951.83999999999958</v>
      </c>
    </row>
    <row r="3642" spans="1:13" x14ac:dyDescent="0.2">
      <c r="A3642" s="2">
        <v>44987</v>
      </c>
      <c r="B3642" s="3">
        <f t="shared" si="170"/>
        <v>2023</v>
      </c>
      <c r="C3642" t="str">
        <f t="shared" si="168"/>
        <v>2022-2023</v>
      </c>
      <c r="D3642" t="s">
        <v>147</v>
      </c>
      <c r="E3642" t="s">
        <v>42</v>
      </c>
      <c r="F3642" t="str">
        <f t="shared" si="169"/>
        <v>Queensland</v>
      </c>
      <c r="G3642" t="s">
        <v>35</v>
      </c>
      <c r="H3642">
        <v>4053</v>
      </c>
      <c r="I3642" t="s">
        <v>11</v>
      </c>
      <c r="J3642" t="s">
        <v>43</v>
      </c>
      <c r="K3642" t="s">
        <v>157</v>
      </c>
      <c r="L3642" t="s">
        <v>22</v>
      </c>
      <c r="M3642" s="5">
        <v>951.94</v>
      </c>
    </row>
    <row r="3643" spans="1:13" x14ac:dyDescent="0.2">
      <c r="A3643" s="2">
        <v>45633</v>
      </c>
      <c r="B3643" s="3">
        <f t="shared" si="170"/>
        <v>2025</v>
      </c>
      <c r="C3643" t="str">
        <f t="shared" si="168"/>
        <v>2024-2025</v>
      </c>
      <c r="D3643" t="s">
        <v>147</v>
      </c>
      <c r="E3643" t="s">
        <v>117</v>
      </c>
      <c r="F3643" t="str">
        <f t="shared" si="169"/>
        <v>Queensland</v>
      </c>
      <c r="G3643" t="s">
        <v>35</v>
      </c>
      <c r="H3643">
        <v>4119</v>
      </c>
      <c r="I3643" t="s">
        <v>11</v>
      </c>
      <c r="J3643" t="s">
        <v>43</v>
      </c>
      <c r="K3643" t="s">
        <v>154</v>
      </c>
      <c r="L3643" t="s">
        <v>14</v>
      </c>
      <c r="M3643" s="5">
        <v>954.63999999999987</v>
      </c>
    </row>
    <row r="3644" spans="1:13" x14ac:dyDescent="0.2">
      <c r="A3644" s="2">
        <v>45246</v>
      </c>
      <c r="B3644" s="3">
        <f t="shared" si="170"/>
        <v>2024</v>
      </c>
      <c r="C3644" t="str">
        <f t="shared" si="168"/>
        <v>2023-2024</v>
      </c>
      <c r="D3644" t="s">
        <v>147</v>
      </c>
      <c r="E3644" t="s">
        <v>62</v>
      </c>
      <c r="F3644" t="str">
        <f t="shared" si="169"/>
        <v>Victoria</v>
      </c>
      <c r="G3644" t="s">
        <v>45</v>
      </c>
      <c r="H3644">
        <v>3134</v>
      </c>
      <c r="I3644" t="s">
        <v>11</v>
      </c>
      <c r="J3644" t="s">
        <v>63</v>
      </c>
      <c r="K3644" t="s">
        <v>150</v>
      </c>
      <c r="L3644" t="s">
        <v>18</v>
      </c>
      <c r="M3644" s="5">
        <v>956.9</v>
      </c>
    </row>
    <row r="3645" spans="1:13" x14ac:dyDescent="0.2">
      <c r="A3645" s="2">
        <v>45513</v>
      </c>
      <c r="B3645" s="3">
        <f t="shared" si="170"/>
        <v>2025</v>
      </c>
      <c r="C3645" t="str">
        <f t="shared" si="168"/>
        <v>2024-2025</v>
      </c>
      <c r="D3645" t="s">
        <v>147</v>
      </c>
      <c r="E3645" t="s">
        <v>103</v>
      </c>
      <c r="F3645" t="str">
        <f t="shared" si="169"/>
        <v>Queensland</v>
      </c>
      <c r="G3645" t="s">
        <v>35</v>
      </c>
      <c r="H3645">
        <v>4509</v>
      </c>
      <c r="I3645" t="s">
        <v>11</v>
      </c>
      <c r="J3645" t="s">
        <v>104</v>
      </c>
      <c r="K3645" t="s">
        <v>152</v>
      </c>
      <c r="L3645" t="s">
        <v>13</v>
      </c>
      <c r="M3645" s="5">
        <v>963.69000000000028</v>
      </c>
    </row>
    <row r="3646" spans="1:13" x14ac:dyDescent="0.2">
      <c r="A3646" s="2">
        <v>45419</v>
      </c>
      <c r="B3646" s="3">
        <f t="shared" si="170"/>
        <v>2024</v>
      </c>
      <c r="C3646" t="str">
        <f t="shared" si="168"/>
        <v>2023-2024</v>
      </c>
      <c r="D3646" t="s">
        <v>147</v>
      </c>
      <c r="E3646" t="s">
        <v>110</v>
      </c>
      <c r="F3646" t="str">
        <f t="shared" si="169"/>
        <v>Queensland</v>
      </c>
      <c r="G3646" t="s">
        <v>35</v>
      </c>
      <c r="H3646">
        <v>4680</v>
      </c>
      <c r="I3646" t="s">
        <v>11</v>
      </c>
      <c r="J3646" t="s">
        <v>51</v>
      </c>
      <c r="K3646" t="s">
        <v>149</v>
      </c>
      <c r="L3646" t="s">
        <v>15</v>
      </c>
      <c r="M3646" s="5">
        <v>965.06</v>
      </c>
    </row>
    <row r="3647" spans="1:13" x14ac:dyDescent="0.2">
      <c r="A3647" s="2">
        <v>45487</v>
      </c>
      <c r="B3647" s="3">
        <f t="shared" si="170"/>
        <v>2025</v>
      </c>
      <c r="C3647" t="str">
        <f t="shared" si="168"/>
        <v>2024-2025</v>
      </c>
      <c r="D3647" t="s">
        <v>147</v>
      </c>
      <c r="E3647" t="s">
        <v>138</v>
      </c>
      <c r="F3647" t="str">
        <f t="shared" si="169"/>
        <v>Queensland</v>
      </c>
      <c r="G3647" t="s">
        <v>35</v>
      </c>
      <c r="H3647">
        <v>4558</v>
      </c>
      <c r="I3647" t="s">
        <v>11</v>
      </c>
      <c r="J3647" t="s">
        <v>120</v>
      </c>
      <c r="K3647" t="s">
        <v>152</v>
      </c>
      <c r="L3647" t="s">
        <v>13</v>
      </c>
      <c r="M3647" s="5">
        <v>965.93999999999971</v>
      </c>
    </row>
    <row r="3648" spans="1:13" x14ac:dyDescent="0.2">
      <c r="A3648" s="2">
        <v>45258</v>
      </c>
      <c r="B3648" s="3">
        <f t="shared" si="170"/>
        <v>2024</v>
      </c>
      <c r="C3648" t="str">
        <f t="shared" si="168"/>
        <v>2023-2024</v>
      </c>
      <c r="D3648" t="s">
        <v>147</v>
      </c>
      <c r="E3648" t="s">
        <v>99</v>
      </c>
      <c r="F3648" t="str">
        <f t="shared" si="169"/>
        <v>Victoria</v>
      </c>
      <c r="G3648" t="s">
        <v>45</v>
      </c>
      <c r="H3648">
        <v>3148</v>
      </c>
      <c r="I3648" t="s">
        <v>11</v>
      </c>
      <c r="J3648" t="s">
        <v>63</v>
      </c>
      <c r="K3648" t="s">
        <v>19</v>
      </c>
      <c r="L3648" t="s">
        <v>23</v>
      </c>
      <c r="M3648" s="5">
        <v>966.86000000000013</v>
      </c>
    </row>
    <row r="3649" spans="1:13" x14ac:dyDescent="0.2">
      <c r="A3649" s="2">
        <v>45483</v>
      </c>
      <c r="B3649" s="3">
        <f t="shared" si="170"/>
        <v>2025</v>
      </c>
      <c r="C3649" t="str">
        <f t="shared" si="168"/>
        <v>2024-2025</v>
      </c>
      <c r="D3649" t="s">
        <v>147</v>
      </c>
      <c r="E3649" t="s">
        <v>128</v>
      </c>
      <c r="F3649" t="str">
        <f t="shared" si="169"/>
        <v>Western Australia</v>
      </c>
      <c r="G3649" t="s">
        <v>48</v>
      </c>
      <c r="H3649">
        <v>6027</v>
      </c>
      <c r="I3649" t="s">
        <v>11</v>
      </c>
      <c r="J3649" t="s">
        <v>49</v>
      </c>
      <c r="K3649" t="s">
        <v>153</v>
      </c>
      <c r="L3649" t="s">
        <v>16</v>
      </c>
      <c r="M3649" s="5">
        <v>967.21</v>
      </c>
    </row>
    <row r="3650" spans="1:13" x14ac:dyDescent="0.2">
      <c r="A3650" s="2">
        <v>45053</v>
      </c>
      <c r="B3650" s="3">
        <f t="shared" si="170"/>
        <v>2023</v>
      </c>
      <c r="C3650" t="str">
        <f t="shared" ref="C3650:C3713" si="171">IF(MONTH(A3650) &gt;= 7, YEAR(A3650) &amp; "-" &amp; YEAR(A3650) + 1, YEAR(A3650) - 1 &amp; "-" &amp; YEAR(A3650))</f>
        <v>2022-2023</v>
      </c>
      <c r="D3650" t="s">
        <v>147</v>
      </c>
      <c r="E3650" t="s">
        <v>109</v>
      </c>
      <c r="F3650" t="str">
        <f t="shared" ref="F3650:F3713" si="172">IF(G3650="WA","Western Australia",
IF(G3650="NSW","New South Wales",
IF(G3650="QLD","Queensland",
IF(G3650="VIC","Victoria",
IF(G3650="TAS","Tasmania",
IF(G3650="SA","South Australia",
IF(G3650="NT","Northern Territory",
IF(G3650="ACT","Australian Capital Territory",G3650))))))))</f>
        <v>New South Wales</v>
      </c>
      <c r="G3650" t="s">
        <v>10</v>
      </c>
      <c r="H3650">
        <v>2480</v>
      </c>
      <c r="I3650" t="s">
        <v>11</v>
      </c>
      <c r="J3650" t="s">
        <v>68</v>
      </c>
      <c r="K3650" t="s">
        <v>19</v>
      </c>
      <c r="L3650" t="s">
        <v>23</v>
      </c>
      <c r="M3650" s="5">
        <v>972.04000000000008</v>
      </c>
    </row>
    <row r="3651" spans="1:13" x14ac:dyDescent="0.2">
      <c r="A3651" s="2">
        <v>45207</v>
      </c>
      <c r="B3651" s="3">
        <f t="shared" ref="B3651:B3714" si="173">IF(MONTH(A3651)&gt;=7,YEAR(A3651)+1,YEAR(A3651))</f>
        <v>2024</v>
      </c>
      <c r="C3651" t="str">
        <f t="shared" si="171"/>
        <v>2023-2024</v>
      </c>
      <c r="D3651" t="s">
        <v>147</v>
      </c>
      <c r="E3651" t="s">
        <v>75</v>
      </c>
      <c r="F3651" t="str">
        <f t="shared" si="172"/>
        <v>Victoria</v>
      </c>
      <c r="G3651" t="s">
        <v>45</v>
      </c>
      <c r="H3651">
        <v>3630</v>
      </c>
      <c r="I3651" t="s">
        <v>11</v>
      </c>
      <c r="J3651" t="s">
        <v>55</v>
      </c>
      <c r="K3651" t="s">
        <v>155</v>
      </c>
      <c r="L3651" t="s">
        <v>20</v>
      </c>
      <c r="M3651" s="5">
        <v>975.37000000000012</v>
      </c>
    </row>
    <row r="3652" spans="1:13" x14ac:dyDescent="0.2">
      <c r="A3652" s="2">
        <v>45084</v>
      </c>
      <c r="B3652" s="3">
        <f t="shared" si="173"/>
        <v>2023</v>
      </c>
      <c r="C3652" t="str">
        <f t="shared" si="171"/>
        <v>2022-2023</v>
      </c>
      <c r="D3652" t="s">
        <v>148</v>
      </c>
      <c r="E3652" t="s">
        <v>127</v>
      </c>
      <c r="F3652" t="str">
        <f t="shared" si="172"/>
        <v>New South Wales</v>
      </c>
      <c r="G3652" t="s">
        <v>10</v>
      </c>
      <c r="H3652">
        <v>2131</v>
      </c>
      <c r="I3652" t="s">
        <v>11</v>
      </c>
      <c r="J3652" t="s">
        <v>27</v>
      </c>
      <c r="K3652" t="s">
        <v>150</v>
      </c>
      <c r="L3652" t="s">
        <v>18</v>
      </c>
      <c r="M3652" s="5">
        <v>975.42000000000007</v>
      </c>
    </row>
    <row r="3653" spans="1:13" x14ac:dyDescent="0.2">
      <c r="A3653" s="2">
        <v>45236</v>
      </c>
      <c r="B3653" s="3">
        <f t="shared" si="173"/>
        <v>2024</v>
      </c>
      <c r="C3653" t="str">
        <f t="shared" si="171"/>
        <v>2023-2024</v>
      </c>
      <c r="D3653" t="s">
        <v>147</v>
      </c>
      <c r="E3653" t="s">
        <v>67</v>
      </c>
      <c r="F3653" t="str">
        <f t="shared" si="172"/>
        <v>New South Wales</v>
      </c>
      <c r="G3653" t="s">
        <v>10</v>
      </c>
      <c r="H3653">
        <v>2478</v>
      </c>
      <c r="I3653" t="s">
        <v>11</v>
      </c>
      <c r="J3653" t="s">
        <v>68</v>
      </c>
      <c r="K3653" t="s">
        <v>155</v>
      </c>
      <c r="L3653" t="s">
        <v>20</v>
      </c>
      <c r="M3653" s="5">
        <v>975.51999999999987</v>
      </c>
    </row>
    <row r="3654" spans="1:13" x14ac:dyDescent="0.2">
      <c r="A3654" s="2">
        <v>45413</v>
      </c>
      <c r="B3654" s="3">
        <f t="shared" si="173"/>
        <v>2024</v>
      </c>
      <c r="C3654" t="str">
        <f t="shared" si="171"/>
        <v>2023-2024</v>
      </c>
      <c r="D3654" t="s">
        <v>147</v>
      </c>
      <c r="E3654" t="s">
        <v>81</v>
      </c>
      <c r="F3654" t="str">
        <f t="shared" si="172"/>
        <v>New South Wales</v>
      </c>
      <c r="G3654" t="s">
        <v>10</v>
      </c>
      <c r="H3654">
        <v>2485</v>
      </c>
      <c r="I3654" t="s">
        <v>11</v>
      </c>
      <c r="J3654" t="s">
        <v>68</v>
      </c>
      <c r="K3654" t="s">
        <v>149</v>
      </c>
      <c r="L3654" t="s">
        <v>15</v>
      </c>
      <c r="M3654" s="5">
        <v>976.41</v>
      </c>
    </row>
    <row r="3655" spans="1:13" x14ac:dyDescent="0.2">
      <c r="A3655" s="2">
        <v>45026</v>
      </c>
      <c r="B3655" s="3">
        <f t="shared" si="173"/>
        <v>2023</v>
      </c>
      <c r="C3655" t="str">
        <f t="shared" si="171"/>
        <v>2022-2023</v>
      </c>
      <c r="D3655" t="s">
        <v>147</v>
      </c>
      <c r="E3655" t="s">
        <v>98</v>
      </c>
      <c r="F3655" t="str">
        <f t="shared" si="172"/>
        <v>Victoria</v>
      </c>
      <c r="G3655" t="s">
        <v>45</v>
      </c>
      <c r="H3655">
        <v>3429</v>
      </c>
      <c r="I3655" t="s">
        <v>11</v>
      </c>
      <c r="J3655" t="s">
        <v>60</v>
      </c>
      <c r="K3655" t="s">
        <v>149</v>
      </c>
      <c r="L3655" t="s">
        <v>15</v>
      </c>
      <c r="M3655" s="5">
        <v>977.03</v>
      </c>
    </row>
    <row r="3656" spans="1:13" x14ac:dyDescent="0.2">
      <c r="A3656" s="2">
        <v>45572</v>
      </c>
      <c r="B3656" s="3">
        <f t="shared" si="173"/>
        <v>2025</v>
      </c>
      <c r="C3656" t="str">
        <f t="shared" si="171"/>
        <v>2024-2025</v>
      </c>
      <c r="D3656" t="s">
        <v>148</v>
      </c>
      <c r="E3656" t="s">
        <v>136</v>
      </c>
      <c r="F3656" t="str">
        <f t="shared" si="172"/>
        <v>Victoria</v>
      </c>
      <c r="G3656" t="s">
        <v>45</v>
      </c>
      <c r="H3656">
        <v>3175</v>
      </c>
      <c r="I3656" t="s">
        <v>11</v>
      </c>
      <c r="J3656" t="s">
        <v>63</v>
      </c>
      <c r="K3656" t="s">
        <v>152</v>
      </c>
      <c r="L3656" t="s">
        <v>13</v>
      </c>
      <c r="M3656" s="5">
        <v>977.4899999999999</v>
      </c>
    </row>
    <row r="3657" spans="1:13" x14ac:dyDescent="0.2">
      <c r="A3657" s="2">
        <v>45243</v>
      </c>
      <c r="B3657" s="3">
        <f t="shared" si="173"/>
        <v>2024</v>
      </c>
      <c r="C3657" t="str">
        <f t="shared" si="171"/>
        <v>2023-2024</v>
      </c>
      <c r="D3657" t="s">
        <v>147</v>
      </c>
      <c r="E3657" t="s">
        <v>96</v>
      </c>
      <c r="F3657" t="str">
        <f t="shared" si="172"/>
        <v>Western Australia</v>
      </c>
      <c r="G3657" t="s">
        <v>48</v>
      </c>
      <c r="H3657">
        <v>6330</v>
      </c>
      <c r="I3657" t="s">
        <v>11</v>
      </c>
      <c r="J3657" t="s">
        <v>94</v>
      </c>
      <c r="K3657" t="s">
        <v>154</v>
      </c>
      <c r="L3657" t="s">
        <v>14</v>
      </c>
      <c r="M3657" s="5">
        <v>979.46</v>
      </c>
    </row>
    <row r="3658" spans="1:13" x14ac:dyDescent="0.2">
      <c r="A3658" s="2">
        <v>45413</v>
      </c>
      <c r="B3658" s="3">
        <f t="shared" si="173"/>
        <v>2024</v>
      </c>
      <c r="C3658" t="str">
        <f t="shared" si="171"/>
        <v>2023-2024</v>
      </c>
      <c r="D3658" t="s">
        <v>147</v>
      </c>
      <c r="E3658" t="s">
        <v>145</v>
      </c>
      <c r="F3658" t="str">
        <f t="shared" si="172"/>
        <v>New South Wales</v>
      </c>
      <c r="G3658" t="s">
        <v>10</v>
      </c>
      <c r="H3658">
        <v>2101</v>
      </c>
      <c r="I3658" t="s">
        <v>11</v>
      </c>
      <c r="J3658" t="s">
        <v>27</v>
      </c>
      <c r="K3658" t="s">
        <v>154</v>
      </c>
      <c r="L3658" t="s">
        <v>14</v>
      </c>
      <c r="M3658" s="5">
        <v>979.83999999999992</v>
      </c>
    </row>
    <row r="3659" spans="1:13" x14ac:dyDescent="0.2">
      <c r="A3659" s="2">
        <v>45140</v>
      </c>
      <c r="B3659" s="3">
        <f t="shared" si="173"/>
        <v>2024</v>
      </c>
      <c r="C3659" t="str">
        <f t="shared" si="171"/>
        <v>2023-2024</v>
      </c>
      <c r="D3659" t="s">
        <v>147</v>
      </c>
      <c r="E3659" t="s">
        <v>128</v>
      </c>
      <c r="F3659" t="str">
        <f t="shared" si="172"/>
        <v>Western Australia</v>
      </c>
      <c r="G3659" t="s">
        <v>48</v>
      </c>
      <c r="H3659">
        <v>6027</v>
      </c>
      <c r="I3659" t="s">
        <v>11</v>
      </c>
      <c r="J3659" t="s">
        <v>49</v>
      </c>
      <c r="K3659" t="s">
        <v>151</v>
      </c>
      <c r="L3659" t="s">
        <v>21</v>
      </c>
      <c r="M3659" s="5">
        <v>981.68000000000006</v>
      </c>
    </row>
    <row r="3660" spans="1:13" x14ac:dyDescent="0.2">
      <c r="A3660" s="2">
        <v>45007</v>
      </c>
      <c r="B3660" s="3">
        <f t="shared" si="173"/>
        <v>2023</v>
      </c>
      <c r="C3660" t="str">
        <f t="shared" si="171"/>
        <v>2022-2023</v>
      </c>
      <c r="D3660" t="s">
        <v>147</v>
      </c>
      <c r="E3660" t="s">
        <v>64</v>
      </c>
      <c r="F3660" t="str">
        <f t="shared" si="172"/>
        <v>Victoria</v>
      </c>
      <c r="G3660" t="s">
        <v>45</v>
      </c>
      <c r="H3660">
        <v>3199</v>
      </c>
      <c r="I3660" t="s">
        <v>11</v>
      </c>
      <c r="J3660" t="s">
        <v>63</v>
      </c>
      <c r="K3660" t="s">
        <v>154</v>
      </c>
      <c r="L3660" t="s">
        <v>14</v>
      </c>
      <c r="M3660" s="5">
        <v>981.79000000000008</v>
      </c>
    </row>
    <row r="3661" spans="1:13" x14ac:dyDescent="0.2">
      <c r="A3661" s="2">
        <v>45423</v>
      </c>
      <c r="B3661" s="3">
        <f t="shared" si="173"/>
        <v>2024</v>
      </c>
      <c r="C3661" t="str">
        <f t="shared" si="171"/>
        <v>2023-2024</v>
      </c>
      <c r="D3661" t="s">
        <v>147</v>
      </c>
      <c r="E3661" t="s">
        <v>64</v>
      </c>
      <c r="F3661" t="str">
        <f t="shared" si="172"/>
        <v>Victoria</v>
      </c>
      <c r="G3661" t="s">
        <v>45</v>
      </c>
      <c r="H3661">
        <v>3199</v>
      </c>
      <c r="I3661" t="s">
        <v>11</v>
      </c>
      <c r="J3661" t="s">
        <v>63</v>
      </c>
      <c r="K3661" t="s">
        <v>19</v>
      </c>
      <c r="L3661" t="s">
        <v>23</v>
      </c>
      <c r="M3661" s="5">
        <v>982.18999999999983</v>
      </c>
    </row>
    <row r="3662" spans="1:13" x14ac:dyDescent="0.2">
      <c r="A3662" s="2">
        <v>44947</v>
      </c>
      <c r="B3662" s="3">
        <f t="shared" si="173"/>
        <v>2023</v>
      </c>
      <c r="C3662" t="str">
        <f t="shared" si="171"/>
        <v>2022-2023</v>
      </c>
      <c r="D3662" t="s">
        <v>147</v>
      </c>
      <c r="E3662" t="s">
        <v>102</v>
      </c>
      <c r="F3662" t="str">
        <f t="shared" si="172"/>
        <v>Queensland</v>
      </c>
      <c r="G3662" t="s">
        <v>35</v>
      </c>
      <c r="H3662">
        <v>4870</v>
      </c>
      <c r="I3662" t="s">
        <v>11</v>
      </c>
      <c r="J3662" t="s">
        <v>36</v>
      </c>
      <c r="K3662" t="s">
        <v>149</v>
      </c>
      <c r="L3662" t="s">
        <v>15</v>
      </c>
      <c r="M3662" s="5">
        <v>983.55000000000007</v>
      </c>
    </row>
    <row r="3663" spans="1:13" x14ac:dyDescent="0.2">
      <c r="A3663" s="2">
        <v>45634</v>
      </c>
      <c r="B3663" s="3">
        <f t="shared" si="173"/>
        <v>2025</v>
      </c>
      <c r="C3663" t="str">
        <f t="shared" si="171"/>
        <v>2024-2025</v>
      </c>
      <c r="D3663" t="s">
        <v>148</v>
      </c>
      <c r="E3663" t="s">
        <v>40</v>
      </c>
      <c r="F3663" t="str">
        <f t="shared" si="172"/>
        <v>New South Wales</v>
      </c>
      <c r="G3663" t="s">
        <v>10</v>
      </c>
      <c r="H3663">
        <v>2116</v>
      </c>
      <c r="I3663" t="s">
        <v>11</v>
      </c>
      <c r="J3663" t="s">
        <v>27</v>
      </c>
      <c r="K3663" t="s">
        <v>151</v>
      </c>
      <c r="L3663" t="s">
        <v>21</v>
      </c>
      <c r="M3663" s="5">
        <v>983.78</v>
      </c>
    </row>
    <row r="3664" spans="1:13" x14ac:dyDescent="0.2">
      <c r="A3664" s="2">
        <v>44970</v>
      </c>
      <c r="B3664" s="3">
        <f t="shared" si="173"/>
        <v>2023</v>
      </c>
      <c r="C3664" t="str">
        <f t="shared" si="171"/>
        <v>2022-2023</v>
      </c>
      <c r="D3664" t="s">
        <v>147</v>
      </c>
      <c r="E3664" t="s">
        <v>89</v>
      </c>
      <c r="F3664" t="str">
        <f t="shared" si="172"/>
        <v>Queensland</v>
      </c>
      <c r="G3664" t="s">
        <v>35</v>
      </c>
      <c r="H3664">
        <v>4655</v>
      </c>
      <c r="I3664" t="s">
        <v>11</v>
      </c>
      <c r="J3664" t="s">
        <v>51</v>
      </c>
      <c r="K3664" t="s">
        <v>153</v>
      </c>
      <c r="L3664" t="s">
        <v>16</v>
      </c>
      <c r="M3664" s="5">
        <v>983.98</v>
      </c>
    </row>
    <row r="3665" spans="1:13" x14ac:dyDescent="0.2">
      <c r="A3665" s="2">
        <v>45573</v>
      </c>
      <c r="B3665" s="3">
        <f t="shared" si="173"/>
        <v>2025</v>
      </c>
      <c r="C3665" t="str">
        <f t="shared" si="171"/>
        <v>2024-2025</v>
      </c>
      <c r="D3665" t="s">
        <v>147</v>
      </c>
      <c r="E3665" t="s">
        <v>41</v>
      </c>
      <c r="F3665" t="str">
        <f t="shared" si="172"/>
        <v>New South Wales</v>
      </c>
      <c r="G3665" t="s">
        <v>10</v>
      </c>
      <c r="H3665">
        <v>2830</v>
      </c>
      <c r="I3665" t="s">
        <v>11</v>
      </c>
      <c r="J3665" t="s">
        <v>25</v>
      </c>
      <c r="K3665" t="s">
        <v>150</v>
      </c>
      <c r="L3665" t="s">
        <v>18</v>
      </c>
      <c r="M3665" s="5">
        <v>984.29</v>
      </c>
    </row>
    <row r="3666" spans="1:13" x14ac:dyDescent="0.2">
      <c r="A3666" s="2">
        <v>45017</v>
      </c>
      <c r="B3666" s="3">
        <f t="shared" si="173"/>
        <v>2023</v>
      </c>
      <c r="C3666" t="str">
        <f t="shared" si="171"/>
        <v>2022-2023</v>
      </c>
      <c r="D3666" t="s">
        <v>147</v>
      </c>
      <c r="E3666" t="s">
        <v>118</v>
      </c>
      <c r="F3666" t="str">
        <f t="shared" si="172"/>
        <v>New South Wales</v>
      </c>
      <c r="G3666" t="s">
        <v>10</v>
      </c>
      <c r="H3666">
        <v>2158</v>
      </c>
      <c r="I3666" t="s">
        <v>11</v>
      </c>
      <c r="J3666" t="s">
        <v>27</v>
      </c>
      <c r="K3666" t="s">
        <v>155</v>
      </c>
      <c r="L3666" t="s">
        <v>20</v>
      </c>
      <c r="M3666" s="5">
        <v>984.48</v>
      </c>
    </row>
    <row r="3667" spans="1:13" x14ac:dyDescent="0.2">
      <c r="A3667" s="2">
        <v>45408</v>
      </c>
      <c r="B3667" s="3">
        <f t="shared" si="173"/>
        <v>2024</v>
      </c>
      <c r="C3667" t="str">
        <f t="shared" si="171"/>
        <v>2023-2024</v>
      </c>
      <c r="D3667" t="s">
        <v>147</v>
      </c>
      <c r="E3667" t="s">
        <v>57</v>
      </c>
      <c r="F3667" t="str">
        <f t="shared" si="172"/>
        <v>New South Wales</v>
      </c>
      <c r="G3667" t="s">
        <v>10</v>
      </c>
      <c r="H3667">
        <v>2560</v>
      </c>
      <c r="I3667" t="s">
        <v>11</v>
      </c>
      <c r="J3667" t="s">
        <v>58</v>
      </c>
      <c r="K3667" t="s">
        <v>153</v>
      </c>
      <c r="L3667" t="s">
        <v>16</v>
      </c>
      <c r="M3667" s="5">
        <v>986.02</v>
      </c>
    </row>
    <row r="3668" spans="1:13" x14ac:dyDescent="0.2">
      <c r="A3668" s="2">
        <v>45498</v>
      </c>
      <c r="B3668" s="3">
        <f t="shared" si="173"/>
        <v>2025</v>
      </c>
      <c r="C3668" t="str">
        <f t="shared" si="171"/>
        <v>2024-2025</v>
      </c>
      <c r="D3668" t="s">
        <v>147</v>
      </c>
      <c r="E3668" t="s">
        <v>89</v>
      </c>
      <c r="F3668" t="str">
        <f t="shared" si="172"/>
        <v>Queensland</v>
      </c>
      <c r="G3668" t="s">
        <v>35</v>
      </c>
      <c r="H3668">
        <v>4655</v>
      </c>
      <c r="I3668" t="s">
        <v>11</v>
      </c>
      <c r="J3668" t="s">
        <v>51</v>
      </c>
      <c r="K3668" t="s">
        <v>151</v>
      </c>
      <c r="L3668" t="s">
        <v>21</v>
      </c>
      <c r="M3668" s="5">
        <v>988.03</v>
      </c>
    </row>
    <row r="3669" spans="1:13" x14ac:dyDescent="0.2">
      <c r="A3669" s="2">
        <v>45475</v>
      </c>
      <c r="B3669" s="3">
        <f t="shared" si="173"/>
        <v>2025</v>
      </c>
      <c r="C3669" t="str">
        <f t="shared" si="171"/>
        <v>2024-2025</v>
      </c>
      <c r="D3669" t="s">
        <v>147</v>
      </c>
      <c r="E3669" t="s">
        <v>114</v>
      </c>
      <c r="F3669" t="str">
        <f t="shared" si="172"/>
        <v>Victoria</v>
      </c>
      <c r="G3669" t="s">
        <v>45</v>
      </c>
      <c r="H3669">
        <v>3551</v>
      </c>
      <c r="I3669" t="s">
        <v>11</v>
      </c>
      <c r="J3669" t="s">
        <v>60</v>
      </c>
      <c r="K3669" t="s">
        <v>154</v>
      </c>
      <c r="L3669" t="s">
        <v>14</v>
      </c>
      <c r="M3669" s="5">
        <v>989.2</v>
      </c>
    </row>
    <row r="3670" spans="1:13" x14ac:dyDescent="0.2">
      <c r="A3670" s="2">
        <v>45261</v>
      </c>
      <c r="B3670" s="3">
        <f t="shared" si="173"/>
        <v>2024</v>
      </c>
      <c r="C3670" t="str">
        <f t="shared" si="171"/>
        <v>2023-2024</v>
      </c>
      <c r="D3670" t="s">
        <v>147</v>
      </c>
      <c r="E3670" t="s">
        <v>83</v>
      </c>
      <c r="F3670" t="str">
        <f t="shared" si="172"/>
        <v>New South Wales</v>
      </c>
      <c r="G3670" t="s">
        <v>10</v>
      </c>
      <c r="H3670">
        <v>2750</v>
      </c>
      <c r="I3670" t="s">
        <v>11</v>
      </c>
      <c r="J3670" t="s">
        <v>25</v>
      </c>
      <c r="K3670" t="s">
        <v>153</v>
      </c>
      <c r="L3670" t="s">
        <v>16</v>
      </c>
      <c r="M3670" s="5">
        <v>990.40000000000009</v>
      </c>
    </row>
    <row r="3671" spans="1:13" x14ac:dyDescent="0.2">
      <c r="A3671" s="2">
        <v>45464</v>
      </c>
      <c r="B3671" s="3">
        <f t="shared" si="173"/>
        <v>2024</v>
      </c>
      <c r="C3671" t="str">
        <f t="shared" si="171"/>
        <v>2023-2024</v>
      </c>
      <c r="D3671" t="s">
        <v>147</v>
      </c>
      <c r="E3671" t="s">
        <v>136</v>
      </c>
      <c r="F3671" t="str">
        <f t="shared" si="172"/>
        <v>Victoria</v>
      </c>
      <c r="G3671" t="s">
        <v>45</v>
      </c>
      <c r="H3671">
        <v>3175</v>
      </c>
      <c r="I3671" t="s">
        <v>11</v>
      </c>
      <c r="J3671" t="s">
        <v>63</v>
      </c>
      <c r="K3671" t="s">
        <v>152</v>
      </c>
      <c r="L3671" t="s">
        <v>13</v>
      </c>
      <c r="M3671" s="5">
        <v>991.14999999999975</v>
      </c>
    </row>
    <row r="3672" spans="1:13" x14ac:dyDescent="0.2">
      <c r="A3672" s="2">
        <v>45621</v>
      </c>
      <c r="B3672" s="3">
        <f t="shared" si="173"/>
        <v>2025</v>
      </c>
      <c r="C3672" t="str">
        <f t="shared" si="171"/>
        <v>2024-2025</v>
      </c>
      <c r="D3672" t="s">
        <v>148</v>
      </c>
      <c r="E3672" t="s">
        <v>34</v>
      </c>
      <c r="F3672" t="str">
        <f t="shared" si="172"/>
        <v>Queensland</v>
      </c>
      <c r="G3672" t="s">
        <v>35</v>
      </c>
      <c r="H3672">
        <v>4802</v>
      </c>
      <c r="I3672" t="s">
        <v>11</v>
      </c>
      <c r="J3672" t="s">
        <v>36</v>
      </c>
      <c r="K3672" t="s">
        <v>151</v>
      </c>
      <c r="L3672" t="s">
        <v>21</v>
      </c>
      <c r="M3672" s="5">
        <v>991.59</v>
      </c>
    </row>
    <row r="3673" spans="1:13" x14ac:dyDescent="0.2">
      <c r="A3673" s="2">
        <v>45288</v>
      </c>
      <c r="B3673" s="3">
        <f t="shared" si="173"/>
        <v>2024</v>
      </c>
      <c r="C3673" t="str">
        <f t="shared" si="171"/>
        <v>2023-2024</v>
      </c>
      <c r="D3673" t="s">
        <v>147</v>
      </c>
      <c r="E3673" t="s">
        <v>82</v>
      </c>
      <c r="F3673" t="str">
        <f t="shared" si="172"/>
        <v>Queensland</v>
      </c>
      <c r="G3673" t="s">
        <v>35</v>
      </c>
      <c r="H3673">
        <v>4012</v>
      </c>
      <c r="I3673" t="s">
        <v>11</v>
      </c>
      <c r="J3673" t="s">
        <v>43</v>
      </c>
      <c r="K3673" t="s">
        <v>150</v>
      </c>
      <c r="L3673" t="s">
        <v>18</v>
      </c>
      <c r="M3673" s="5">
        <v>995.30000000000007</v>
      </c>
    </row>
    <row r="3674" spans="1:13" x14ac:dyDescent="0.2">
      <c r="A3674" s="2">
        <v>45523</v>
      </c>
      <c r="B3674" s="3">
        <f t="shared" si="173"/>
        <v>2025</v>
      </c>
      <c r="C3674" t="str">
        <f t="shared" si="171"/>
        <v>2024-2025</v>
      </c>
      <c r="D3674" t="s">
        <v>148</v>
      </c>
      <c r="E3674" t="s">
        <v>108</v>
      </c>
      <c r="F3674" t="str">
        <f t="shared" si="172"/>
        <v>Victoria</v>
      </c>
      <c r="G3674" t="s">
        <v>45</v>
      </c>
      <c r="H3674">
        <v>3018</v>
      </c>
      <c r="I3674" t="s">
        <v>11</v>
      </c>
      <c r="J3674" t="s">
        <v>46</v>
      </c>
      <c r="K3674" t="s">
        <v>150</v>
      </c>
      <c r="L3674" t="s">
        <v>18</v>
      </c>
      <c r="M3674" s="5">
        <v>995.43</v>
      </c>
    </row>
    <row r="3675" spans="1:13" x14ac:dyDescent="0.2">
      <c r="A3675" s="2">
        <v>45491</v>
      </c>
      <c r="B3675" s="3">
        <f t="shared" si="173"/>
        <v>2025</v>
      </c>
      <c r="C3675" t="str">
        <f t="shared" si="171"/>
        <v>2024-2025</v>
      </c>
      <c r="D3675" t="s">
        <v>147</v>
      </c>
      <c r="E3675" t="s">
        <v>111</v>
      </c>
      <c r="F3675" t="str">
        <f t="shared" si="172"/>
        <v>New South Wales</v>
      </c>
      <c r="G3675" t="s">
        <v>10</v>
      </c>
      <c r="H3675">
        <v>2120</v>
      </c>
      <c r="I3675" t="s">
        <v>11</v>
      </c>
      <c r="J3675" t="s">
        <v>27</v>
      </c>
      <c r="K3675" t="s">
        <v>151</v>
      </c>
      <c r="L3675" t="s">
        <v>21</v>
      </c>
      <c r="M3675" s="5">
        <v>1002.6700000000001</v>
      </c>
    </row>
    <row r="3676" spans="1:13" x14ac:dyDescent="0.2">
      <c r="A3676" s="2">
        <v>45458</v>
      </c>
      <c r="B3676" s="3">
        <f t="shared" si="173"/>
        <v>2024</v>
      </c>
      <c r="C3676" t="str">
        <f t="shared" si="171"/>
        <v>2023-2024</v>
      </c>
      <c r="D3676" t="s">
        <v>147</v>
      </c>
      <c r="E3676" t="s">
        <v>140</v>
      </c>
      <c r="F3676" t="str">
        <f t="shared" si="172"/>
        <v>Tasmania</v>
      </c>
      <c r="G3676" t="s">
        <v>70</v>
      </c>
      <c r="H3676">
        <v>7320</v>
      </c>
      <c r="I3676" t="s">
        <v>11</v>
      </c>
      <c r="J3676" t="s">
        <v>71</v>
      </c>
      <c r="K3676" t="s">
        <v>151</v>
      </c>
      <c r="L3676" t="s">
        <v>21</v>
      </c>
      <c r="M3676" s="5">
        <v>1003.5</v>
      </c>
    </row>
    <row r="3677" spans="1:13" x14ac:dyDescent="0.2">
      <c r="A3677" s="2">
        <v>45336</v>
      </c>
      <c r="B3677" s="3">
        <f t="shared" si="173"/>
        <v>2024</v>
      </c>
      <c r="C3677" t="str">
        <f t="shared" si="171"/>
        <v>2023-2024</v>
      </c>
      <c r="D3677" t="s">
        <v>147</v>
      </c>
      <c r="E3677" t="s">
        <v>106</v>
      </c>
      <c r="F3677" t="str">
        <f t="shared" si="172"/>
        <v>Victoria</v>
      </c>
      <c r="G3677" t="s">
        <v>45</v>
      </c>
      <c r="H3677">
        <v>3915</v>
      </c>
      <c r="I3677" t="s">
        <v>11</v>
      </c>
      <c r="J3677" t="s">
        <v>55</v>
      </c>
      <c r="K3677" t="s">
        <v>150</v>
      </c>
      <c r="L3677" t="s">
        <v>18</v>
      </c>
      <c r="M3677" s="5">
        <v>1005.53</v>
      </c>
    </row>
    <row r="3678" spans="1:13" x14ac:dyDescent="0.2">
      <c r="A3678" s="2">
        <v>45104</v>
      </c>
      <c r="B3678" s="3">
        <f t="shared" si="173"/>
        <v>2023</v>
      </c>
      <c r="C3678" t="str">
        <f t="shared" si="171"/>
        <v>2022-2023</v>
      </c>
      <c r="D3678" t="s">
        <v>147</v>
      </c>
      <c r="E3678" t="s">
        <v>107</v>
      </c>
      <c r="F3678" t="str">
        <f t="shared" si="172"/>
        <v>Queensland</v>
      </c>
      <c r="G3678" t="s">
        <v>35</v>
      </c>
      <c r="H3678">
        <v>4220</v>
      </c>
      <c r="I3678" t="s">
        <v>11</v>
      </c>
      <c r="J3678" t="s">
        <v>104</v>
      </c>
      <c r="K3678" t="s">
        <v>153</v>
      </c>
      <c r="L3678" t="s">
        <v>16</v>
      </c>
      <c r="M3678" s="5">
        <v>1006.6500000000001</v>
      </c>
    </row>
    <row r="3679" spans="1:13" x14ac:dyDescent="0.2">
      <c r="A3679" s="2">
        <v>45369</v>
      </c>
      <c r="B3679" s="3">
        <f t="shared" si="173"/>
        <v>2024</v>
      </c>
      <c r="C3679" t="str">
        <f t="shared" si="171"/>
        <v>2023-2024</v>
      </c>
      <c r="D3679" t="s">
        <v>148</v>
      </c>
      <c r="E3679" t="s">
        <v>146</v>
      </c>
      <c r="F3679" t="str">
        <f t="shared" si="172"/>
        <v>Victoria</v>
      </c>
      <c r="G3679" t="s">
        <v>45</v>
      </c>
      <c r="H3679">
        <v>3353</v>
      </c>
      <c r="I3679" t="s">
        <v>11</v>
      </c>
      <c r="J3679" t="s">
        <v>60</v>
      </c>
      <c r="K3679" t="s">
        <v>151</v>
      </c>
      <c r="L3679" t="s">
        <v>21</v>
      </c>
      <c r="M3679" s="5">
        <v>1007.1499999999999</v>
      </c>
    </row>
    <row r="3680" spans="1:13" x14ac:dyDescent="0.2">
      <c r="A3680" s="2">
        <v>45464</v>
      </c>
      <c r="B3680" s="3">
        <f t="shared" si="173"/>
        <v>2024</v>
      </c>
      <c r="C3680" t="str">
        <f t="shared" si="171"/>
        <v>2023-2024</v>
      </c>
      <c r="D3680" t="s">
        <v>147</v>
      </c>
      <c r="E3680" t="s">
        <v>141</v>
      </c>
      <c r="F3680" t="str">
        <f t="shared" si="172"/>
        <v>Western Australia</v>
      </c>
      <c r="G3680" t="s">
        <v>48</v>
      </c>
      <c r="H3680">
        <v>6052</v>
      </c>
      <c r="I3680" t="s">
        <v>11</v>
      </c>
      <c r="J3680" t="s">
        <v>49</v>
      </c>
      <c r="K3680" t="s">
        <v>153</v>
      </c>
      <c r="L3680" t="s">
        <v>16</v>
      </c>
      <c r="M3680" s="5">
        <v>1007.7</v>
      </c>
    </row>
    <row r="3681" spans="1:13" x14ac:dyDescent="0.2">
      <c r="A3681" s="2">
        <v>45425</v>
      </c>
      <c r="B3681" s="3">
        <f t="shared" si="173"/>
        <v>2024</v>
      </c>
      <c r="C3681" t="str">
        <f t="shared" si="171"/>
        <v>2023-2024</v>
      </c>
      <c r="D3681" t="s">
        <v>148</v>
      </c>
      <c r="E3681" t="s">
        <v>72</v>
      </c>
      <c r="F3681" t="str">
        <f t="shared" si="172"/>
        <v>Western Australia</v>
      </c>
      <c r="G3681" t="s">
        <v>48</v>
      </c>
      <c r="H3681">
        <v>6010</v>
      </c>
      <c r="I3681" t="s">
        <v>11</v>
      </c>
      <c r="J3681" t="s">
        <v>49</v>
      </c>
      <c r="K3681" t="s">
        <v>153</v>
      </c>
      <c r="L3681" t="s">
        <v>16</v>
      </c>
      <c r="M3681" s="5">
        <v>1010.25</v>
      </c>
    </row>
    <row r="3682" spans="1:13" x14ac:dyDescent="0.2">
      <c r="A3682" s="2">
        <v>45483</v>
      </c>
      <c r="B3682" s="3">
        <f t="shared" si="173"/>
        <v>2025</v>
      </c>
      <c r="C3682" t="str">
        <f t="shared" si="171"/>
        <v>2024-2025</v>
      </c>
      <c r="D3682" t="s">
        <v>148</v>
      </c>
      <c r="E3682" t="s">
        <v>138</v>
      </c>
      <c r="F3682" t="str">
        <f t="shared" si="172"/>
        <v>Queensland</v>
      </c>
      <c r="G3682" t="s">
        <v>35</v>
      </c>
      <c r="H3682">
        <v>4558</v>
      </c>
      <c r="I3682" t="s">
        <v>11</v>
      </c>
      <c r="J3682" t="s">
        <v>120</v>
      </c>
      <c r="K3682" t="s">
        <v>150</v>
      </c>
      <c r="L3682" t="s">
        <v>18</v>
      </c>
      <c r="M3682" s="5">
        <v>1013.1399999999999</v>
      </c>
    </row>
    <row r="3683" spans="1:13" x14ac:dyDescent="0.2">
      <c r="A3683" s="2">
        <v>45553</v>
      </c>
      <c r="B3683" s="3">
        <f t="shared" si="173"/>
        <v>2025</v>
      </c>
      <c r="C3683" t="str">
        <f t="shared" si="171"/>
        <v>2024-2025</v>
      </c>
      <c r="D3683" t="s">
        <v>147</v>
      </c>
      <c r="E3683" t="s">
        <v>115</v>
      </c>
      <c r="F3683" t="str">
        <f t="shared" si="172"/>
        <v>Western Australia</v>
      </c>
      <c r="G3683" t="s">
        <v>48</v>
      </c>
      <c r="H3683">
        <v>6280</v>
      </c>
      <c r="I3683" t="s">
        <v>11</v>
      </c>
      <c r="J3683" t="s">
        <v>94</v>
      </c>
      <c r="K3683" t="s">
        <v>150</v>
      </c>
      <c r="L3683" t="s">
        <v>18</v>
      </c>
      <c r="M3683" s="5">
        <v>1013.6600000000001</v>
      </c>
    </row>
    <row r="3684" spans="1:13" x14ac:dyDescent="0.2">
      <c r="A3684" s="2">
        <v>44957</v>
      </c>
      <c r="B3684" s="3">
        <f t="shared" si="173"/>
        <v>2023</v>
      </c>
      <c r="C3684" t="str">
        <f t="shared" si="171"/>
        <v>2022-2023</v>
      </c>
      <c r="D3684" t="s">
        <v>147</v>
      </c>
      <c r="E3684" t="s">
        <v>64</v>
      </c>
      <c r="F3684" t="str">
        <f t="shared" si="172"/>
        <v>Victoria</v>
      </c>
      <c r="G3684" t="s">
        <v>45</v>
      </c>
      <c r="H3684">
        <v>3199</v>
      </c>
      <c r="I3684" t="s">
        <v>11</v>
      </c>
      <c r="J3684" t="s">
        <v>63</v>
      </c>
      <c r="K3684" t="s">
        <v>19</v>
      </c>
      <c r="L3684" t="s">
        <v>23</v>
      </c>
      <c r="M3684" s="5">
        <v>1014.3299999999999</v>
      </c>
    </row>
    <row r="3685" spans="1:13" x14ac:dyDescent="0.2">
      <c r="A3685" s="2">
        <v>45236</v>
      </c>
      <c r="B3685" s="3">
        <f t="shared" si="173"/>
        <v>2024</v>
      </c>
      <c r="C3685" t="str">
        <f t="shared" si="171"/>
        <v>2023-2024</v>
      </c>
      <c r="D3685" t="s">
        <v>147</v>
      </c>
      <c r="E3685" t="s">
        <v>74</v>
      </c>
      <c r="F3685" t="str">
        <f t="shared" si="172"/>
        <v>South Australia</v>
      </c>
      <c r="G3685" t="s">
        <v>32</v>
      </c>
      <c r="H3685">
        <v>5043</v>
      </c>
      <c r="I3685" t="s">
        <v>11</v>
      </c>
      <c r="J3685" t="s">
        <v>33</v>
      </c>
      <c r="K3685" t="s">
        <v>155</v>
      </c>
      <c r="L3685" t="s">
        <v>20</v>
      </c>
      <c r="M3685" s="5">
        <v>1017.76</v>
      </c>
    </row>
    <row r="3686" spans="1:13" x14ac:dyDescent="0.2">
      <c r="A3686" s="2">
        <v>45058</v>
      </c>
      <c r="B3686" s="3">
        <f t="shared" si="173"/>
        <v>2023</v>
      </c>
      <c r="C3686" t="str">
        <f t="shared" si="171"/>
        <v>2022-2023</v>
      </c>
      <c r="D3686" t="s">
        <v>147</v>
      </c>
      <c r="E3686" t="s">
        <v>139</v>
      </c>
      <c r="F3686" t="str">
        <f t="shared" si="172"/>
        <v>New South Wales</v>
      </c>
      <c r="G3686" t="s">
        <v>10</v>
      </c>
      <c r="H3686">
        <v>2020</v>
      </c>
      <c r="I3686" t="s">
        <v>11</v>
      </c>
      <c r="J3686" t="s">
        <v>12</v>
      </c>
      <c r="K3686" t="s">
        <v>153</v>
      </c>
      <c r="L3686" t="s">
        <v>16</v>
      </c>
      <c r="M3686" s="5">
        <v>1021.88</v>
      </c>
    </row>
    <row r="3687" spans="1:13" x14ac:dyDescent="0.2">
      <c r="A3687" s="2">
        <v>45164</v>
      </c>
      <c r="B3687" s="3">
        <f t="shared" si="173"/>
        <v>2024</v>
      </c>
      <c r="C3687" t="str">
        <f t="shared" si="171"/>
        <v>2023-2024</v>
      </c>
      <c r="D3687" t="s">
        <v>148</v>
      </c>
      <c r="E3687" t="s">
        <v>129</v>
      </c>
      <c r="F3687" t="str">
        <f t="shared" si="172"/>
        <v>Tasmania</v>
      </c>
      <c r="G3687" t="s">
        <v>70</v>
      </c>
      <c r="H3687">
        <v>7010</v>
      </c>
      <c r="I3687" t="s">
        <v>11</v>
      </c>
      <c r="J3687" t="s">
        <v>71</v>
      </c>
      <c r="K3687" t="s">
        <v>149</v>
      </c>
      <c r="L3687" t="s">
        <v>15</v>
      </c>
      <c r="M3687" s="5">
        <v>1024.46</v>
      </c>
    </row>
    <row r="3688" spans="1:13" x14ac:dyDescent="0.2">
      <c r="A3688" s="2">
        <v>45209</v>
      </c>
      <c r="B3688" s="3">
        <f t="shared" si="173"/>
        <v>2024</v>
      </c>
      <c r="C3688" t="str">
        <f t="shared" si="171"/>
        <v>2023-2024</v>
      </c>
      <c r="D3688" t="s">
        <v>147</v>
      </c>
      <c r="E3688" t="s">
        <v>90</v>
      </c>
      <c r="F3688" t="str">
        <f t="shared" si="172"/>
        <v>Victoria</v>
      </c>
      <c r="G3688" t="s">
        <v>45</v>
      </c>
      <c r="H3688">
        <v>3179</v>
      </c>
      <c r="I3688" t="s">
        <v>11</v>
      </c>
      <c r="J3688" t="s">
        <v>63</v>
      </c>
      <c r="K3688" t="s">
        <v>149</v>
      </c>
      <c r="L3688" t="s">
        <v>15</v>
      </c>
      <c r="M3688" s="5">
        <v>1024.8800000000001</v>
      </c>
    </row>
    <row r="3689" spans="1:13" x14ac:dyDescent="0.2">
      <c r="A3689" s="2">
        <v>45478</v>
      </c>
      <c r="B3689" s="3">
        <f t="shared" si="173"/>
        <v>2025</v>
      </c>
      <c r="C3689" t="str">
        <f t="shared" si="171"/>
        <v>2024-2025</v>
      </c>
      <c r="D3689" t="s">
        <v>147</v>
      </c>
      <c r="E3689" t="s">
        <v>79</v>
      </c>
      <c r="F3689" t="str">
        <f t="shared" si="172"/>
        <v>Australian Capital Territory</v>
      </c>
      <c r="G3689" t="s">
        <v>80</v>
      </c>
      <c r="H3689">
        <v>2617</v>
      </c>
      <c r="I3689" t="s">
        <v>11</v>
      </c>
      <c r="J3689" t="s">
        <v>58</v>
      </c>
      <c r="K3689" t="s">
        <v>150</v>
      </c>
      <c r="L3689" t="s">
        <v>18</v>
      </c>
      <c r="M3689" s="5">
        <v>1025.23</v>
      </c>
    </row>
    <row r="3690" spans="1:13" x14ac:dyDescent="0.2">
      <c r="A3690" s="2">
        <v>44957</v>
      </c>
      <c r="B3690" s="3">
        <f t="shared" si="173"/>
        <v>2023</v>
      </c>
      <c r="C3690" t="str">
        <f t="shared" si="171"/>
        <v>2022-2023</v>
      </c>
      <c r="D3690" t="s">
        <v>148</v>
      </c>
      <c r="E3690" t="s">
        <v>87</v>
      </c>
      <c r="F3690" t="str">
        <f t="shared" si="172"/>
        <v>New South Wales</v>
      </c>
      <c r="G3690" t="s">
        <v>10</v>
      </c>
      <c r="H3690">
        <v>2790</v>
      </c>
      <c r="I3690" t="s">
        <v>11</v>
      </c>
      <c r="J3690" t="s">
        <v>25</v>
      </c>
      <c r="K3690" t="s">
        <v>150</v>
      </c>
      <c r="L3690" t="s">
        <v>18</v>
      </c>
      <c r="M3690" s="5">
        <v>1028.55</v>
      </c>
    </row>
    <row r="3691" spans="1:13" x14ac:dyDescent="0.2">
      <c r="A3691" s="2">
        <v>45518</v>
      </c>
      <c r="B3691" s="3">
        <f t="shared" si="173"/>
        <v>2025</v>
      </c>
      <c r="C3691" t="str">
        <f t="shared" si="171"/>
        <v>2024-2025</v>
      </c>
      <c r="D3691" t="s">
        <v>147</v>
      </c>
      <c r="E3691" t="s">
        <v>26</v>
      </c>
      <c r="F3691" t="str">
        <f t="shared" si="172"/>
        <v>New South Wales</v>
      </c>
      <c r="G3691" t="s">
        <v>10</v>
      </c>
      <c r="H3691">
        <v>2141</v>
      </c>
      <c r="I3691" t="s">
        <v>11</v>
      </c>
      <c r="J3691" t="s">
        <v>27</v>
      </c>
      <c r="K3691" t="s">
        <v>150</v>
      </c>
      <c r="L3691" t="s">
        <v>18</v>
      </c>
      <c r="M3691" s="5">
        <v>1029.47</v>
      </c>
    </row>
    <row r="3692" spans="1:13" x14ac:dyDescent="0.2">
      <c r="A3692" s="2">
        <v>45465</v>
      </c>
      <c r="B3692" s="3">
        <f t="shared" si="173"/>
        <v>2024</v>
      </c>
      <c r="C3692" t="str">
        <f t="shared" si="171"/>
        <v>2023-2024</v>
      </c>
      <c r="D3692" t="s">
        <v>147</v>
      </c>
      <c r="E3692" t="s">
        <v>103</v>
      </c>
      <c r="F3692" t="str">
        <f t="shared" si="172"/>
        <v>Queensland</v>
      </c>
      <c r="G3692" t="s">
        <v>35</v>
      </c>
      <c r="H3692">
        <v>4509</v>
      </c>
      <c r="I3692" t="s">
        <v>11</v>
      </c>
      <c r="J3692" t="s">
        <v>104</v>
      </c>
      <c r="K3692" t="s">
        <v>19</v>
      </c>
      <c r="L3692" t="s">
        <v>23</v>
      </c>
      <c r="M3692" s="5">
        <v>1034.22</v>
      </c>
    </row>
    <row r="3693" spans="1:13" x14ac:dyDescent="0.2">
      <c r="A3693" s="2">
        <v>45618</v>
      </c>
      <c r="B3693" s="3">
        <f t="shared" si="173"/>
        <v>2025</v>
      </c>
      <c r="C3693" t="str">
        <f t="shared" si="171"/>
        <v>2024-2025</v>
      </c>
      <c r="D3693" t="s">
        <v>147</v>
      </c>
      <c r="E3693" t="s">
        <v>98</v>
      </c>
      <c r="F3693" t="str">
        <f t="shared" si="172"/>
        <v>Victoria</v>
      </c>
      <c r="G3693" t="s">
        <v>45</v>
      </c>
      <c r="H3693">
        <v>3429</v>
      </c>
      <c r="I3693" t="s">
        <v>11</v>
      </c>
      <c r="J3693" t="s">
        <v>60</v>
      </c>
      <c r="K3693" t="s">
        <v>149</v>
      </c>
      <c r="L3693" t="s">
        <v>15</v>
      </c>
      <c r="M3693" s="5">
        <v>1034.95</v>
      </c>
    </row>
    <row r="3694" spans="1:13" x14ac:dyDescent="0.2">
      <c r="A3694" s="2">
        <v>45107</v>
      </c>
      <c r="B3694" s="3">
        <f t="shared" si="173"/>
        <v>2023</v>
      </c>
      <c r="C3694" t="str">
        <f t="shared" si="171"/>
        <v>2022-2023</v>
      </c>
      <c r="D3694" t="s">
        <v>147</v>
      </c>
      <c r="E3694" t="s">
        <v>119</v>
      </c>
      <c r="F3694" t="str">
        <f t="shared" si="172"/>
        <v>Queensland</v>
      </c>
      <c r="G3694" t="s">
        <v>35</v>
      </c>
      <c r="H3694">
        <v>4570</v>
      </c>
      <c r="I3694" t="s">
        <v>11</v>
      </c>
      <c r="J3694" t="s">
        <v>120</v>
      </c>
      <c r="K3694" t="s">
        <v>153</v>
      </c>
      <c r="L3694" t="s">
        <v>16</v>
      </c>
      <c r="M3694" s="5">
        <v>1037.0300000000002</v>
      </c>
    </row>
    <row r="3695" spans="1:13" x14ac:dyDescent="0.2">
      <c r="A3695" s="2">
        <v>45399</v>
      </c>
      <c r="B3695" s="3">
        <f t="shared" si="173"/>
        <v>2024</v>
      </c>
      <c r="C3695" t="str">
        <f t="shared" si="171"/>
        <v>2023-2024</v>
      </c>
      <c r="D3695" t="s">
        <v>147</v>
      </c>
      <c r="E3695" t="s">
        <v>139</v>
      </c>
      <c r="F3695" t="str">
        <f t="shared" si="172"/>
        <v>New South Wales</v>
      </c>
      <c r="G3695" t="s">
        <v>10</v>
      </c>
      <c r="H3695">
        <v>2020</v>
      </c>
      <c r="I3695" t="s">
        <v>11</v>
      </c>
      <c r="J3695" t="s">
        <v>12</v>
      </c>
      <c r="K3695" t="s">
        <v>150</v>
      </c>
      <c r="L3695" t="s">
        <v>18</v>
      </c>
      <c r="M3695" s="5">
        <v>1040.9100000000001</v>
      </c>
    </row>
    <row r="3696" spans="1:13" x14ac:dyDescent="0.2">
      <c r="A3696" s="2">
        <v>45333</v>
      </c>
      <c r="B3696" s="3">
        <f t="shared" si="173"/>
        <v>2024</v>
      </c>
      <c r="C3696" t="str">
        <f t="shared" si="171"/>
        <v>2023-2024</v>
      </c>
      <c r="D3696" t="s">
        <v>147</v>
      </c>
      <c r="E3696" t="s">
        <v>113</v>
      </c>
      <c r="F3696" t="str">
        <f t="shared" si="172"/>
        <v>Queensland</v>
      </c>
      <c r="G3696" t="s">
        <v>35</v>
      </c>
      <c r="H3696">
        <v>4215</v>
      </c>
      <c r="I3696" t="s">
        <v>11</v>
      </c>
      <c r="J3696" t="s">
        <v>104</v>
      </c>
      <c r="K3696" t="s">
        <v>153</v>
      </c>
      <c r="L3696" t="s">
        <v>16</v>
      </c>
      <c r="M3696" s="5">
        <v>1043.78</v>
      </c>
    </row>
    <row r="3697" spans="1:13" x14ac:dyDescent="0.2">
      <c r="A3697" s="2">
        <v>45116</v>
      </c>
      <c r="B3697" s="3">
        <f t="shared" si="173"/>
        <v>2024</v>
      </c>
      <c r="C3697" t="str">
        <f t="shared" si="171"/>
        <v>2023-2024</v>
      </c>
      <c r="D3697" t="s">
        <v>147</v>
      </c>
      <c r="E3697" t="s">
        <v>131</v>
      </c>
      <c r="F3697" t="str">
        <f t="shared" si="172"/>
        <v>Western Australia</v>
      </c>
      <c r="G3697" t="s">
        <v>48</v>
      </c>
      <c r="H3697">
        <v>6530</v>
      </c>
      <c r="I3697" t="s">
        <v>11</v>
      </c>
      <c r="J3697" t="s">
        <v>77</v>
      </c>
      <c r="K3697" t="s">
        <v>153</v>
      </c>
      <c r="L3697" t="s">
        <v>16</v>
      </c>
      <c r="M3697" s="5">
        <v>1045.5699999999997</v>
      </c>
    </row>
    <row r="3698" spans="1:13" x14ac:dyDescent="0.2">
      <c r="A3698" s="2">
        <v>45278</v>
      </c>
      <c r="B3698" s="3">
        <f t="shared" si="173"/>
        <v>2024</v>
      </c>
      <c r="C3698" t="str">
        <f t="shared" si="171"/>
        <v>2023-2024</v>
      </c>
      <c r="D3698" t="s">
        <v>147</v>
      </c>
      <c r="E3698" t="s">
        <v>44</v>
      </c>
      <c r="F3698" t="str">
        <f t="shared" si="172"/>
        <v>Victoria</v>
      </c>
      <c r="G3698" t="s">
        <v>45</v>
      </c>
      <c r="H3698">
        <v>3066</v>
      </c>
      <c r="I3698" t="s">
        <v>11</v>
      </c>
      <c r="J3698" t="s">
        <v>46</v>
      </c>
      <c r="K3698" t="s">
        <v>19</v>
      </c>
      <c r="L3698" t="s">
        <v>23</v>
      </c>
      <c r="M3698" s="5">
        <v>1047.31</v>
      </c>
    </row>
    <row r="3699" spans="1:13" x14ac:dyDescent="0.2">
      <c r="A3699" s="2">
        <v>44986</v>
      </c>
      <c r="B3699" s="3">
        <f t="shared" si="173"/>
        <v>2023</v>
      </c>
      <c r="C3699" t="str">
        <f t="shared" si="171"/>
        <v>2022-2023</v>
      </c>
      <c r="D3699" t="s">
        <v>147</v>
      </c>
      <c r="E3699" t="s">
        <v>107</v>
      </c>
      <c r="F3699" t="str">
        <f t="shared" si="172"/>
        <v>Queensland</v>
      </c>
      <c r="G3699" t="s">
        <v>35</v>
      </c>
      <c r="H3699">
        <v>4220</v>
      </c>
      <c r="I3699" t="s">
        <v>11</v>
      </c>
      <c r="J3699" t="s">
        <v>104</v>
      </c>
      <c r="K3699" t="s">
        <v>150</v>
      </c>
      <c r="L3699" t="s">
        <v>18</v>
      </c>
      <c r="M3699" s="5">
        <v>1047.9899999999998</v>
      </c>
    </row>
    <row r="3700" spans="1:13" x14ac:dyDescent="0.2">
      <c r="A3700" s="2">
        <v>45312</v>
      </c>
      <c r="B3700" s="3">
        <f t="shared" si="173"/>
        <v>2024</v>
      </c>
      <c r="C3700" t="str">
        <f t="shared" si="171"/>
        <v>2023-2024</v>
      </c>
      <c r="D3700" t="s">
        <v>147</v>
      </c>
      <c r="E3700" t="s">
        <v>132</v>
      </c>
      <c r="F3700" t="str">
        <f t="shared" si="172"/>
        <v>New South Wales</v>
      </c>
      <c r="G3700" t="s">
        <v>10</v>
      </c>
      <c r="H3700">
        <v>2800</v>
      </c>
      <c r="I3700" t="s">
        <v>11</v>
      </c>
      <c r="J3700" t="s">
        <v>25</v>
      </c>
      <c r="K3700" t="s">
        <v>156</v>
      </c>
      <c r="L3700" t="s">
        <v>17</v>
      </c>
      <c r="M3700" s="5">
        <v>1048.3099999999997</v>
      </c>
    </row>
    <row r="3701" spans="1:13" x14ac:dyDescent="0.2">
      <c r="A3701" s="2">
        <v>45365</v>
      </c>
      <c r="B3701" s="3">
        <f t="shared" si="173"/>
        <v>2024</v>
      </c>
      <c r="C3701" t="str">
        <f t="shared" si="171"/>
        <v>2023-2024</v>
      </c>
      <c r="D3701" t="s">
        <v>147</v>
      </c>
      <c r="E3701" t="s">
        <v>59</v>
      </c>
      <c r="F3701" t="str">
        <f t="shared" si="172"/>
        <v>Victoria</v>
      </c>
      <c r="G3701" t="s">
        <v>45</v>
      </c>
      <c r="H3701">
        <v>3280</v>
      </c>
      <c r="I3701" t="s">
        <v>11</v>
      </c>
      <c r="J3701" t="s">
        <v>60</v>
      </c>
      <c r="K3701" t="s">
        <v>150</v>
      </c>
      <c r="L3701" t="s">
        <v>18</v>
      </c>
      <c r="M3701" s="5">
        <v>1049.07</v>
      </c>
    </row>
    <row r="3702" spans="1:13" x14ac:dyDescent="0.2">
      <c r="A3702" s="2">
        <v>45336</v>
      </c>
      <c r="B3702" s="3">
        <f t="shared" si="173"/>
        <v>2024</v>
      </c>
      <c r="C3702" t="str">
        <f t="shared" si="171"/>
        <v>2023-2024</v>
      </c>
      <c r="D3702" t="s">
        <v>147</v>
      </c>
      <c r="E3702" t="s">
        <v>136</v>
      </c>
      <c r="F3702" t="str">
        <f t="shared" si="172"/>
        <v>Victoria</v>
      </c>
      <c r="G3702" t="s">
        <v>45</v>
      </c>
      <c r="H3702">
        <v>3175</v>
      </c>
      <c r="I3702" t="s">
        <v>11</v>
      </c>
      <c r="J3702" t="s">
        <v>63</v>
      </c>
      <c r="K3702" t="s">
        <v>150</v>
      </c>
      <c r="L3702" t="s">
        <v>18</v>
      </c>
      <c r="M3702" s="5">
        <v>1050.08</v>
      </c>
    </row>
    <row r="3703" spans="1:13" x14ac:dyDescent="0.2">
      <c r="A3703" s="2">
        <v>45439</v>
      </c>
      <c r="B3703" s="3">
        <f t="shared" si="173"/>
        <v>2024</v>
      </c>
      <c r="C3703" t="str">
        <f t="shared" si="171"/>
        <v>2023-2024</v>
      </c>
      <c r="D3703" t="s">
        <v>148</v>
      </c>
      <c r="E3703" t="s">
        <v>127</v>
      </c>
      <c r="F3703" t="str">
        <f t="shared" si="172"/>
        <v>New South Wales</v>
      </c>
      <c r="G3703" t="s">
        <v>10</v>
      </c>
      <c r="H3703">
        <v>2131</v>
      </c>
      <c r="I3703" t="s">
        <v>11</v>
      </c>
      <c r="J3703" t="s">
        <v>27</v>
      </c>
      <c r="K3703" t="s">
        <v>149</v>
      </c>
      <c r="L3703" t="s">
        <v>15</v>
      </c>
      <c r="M3703" s="5">
        <v>1053.53</v>
      </c>
    </row>
    <row r="3704" spans="1:13" x14ac:dyDescent="0.2">
      <c r="A3704" s="2">
        <v>44964</v>
      </c>
      <c r="B3704" s="3">
        <f t="shared" si="173"/>
        <v>2023</v>
      </c>
      <c r="C3704" t="str">
        <f t="shared" si="171"/>
        <v>2022-2023</v>
      </c>
      <c r="D3704" t="s">
        <v>147</v>
      </c>
      <c r="E3704" t="s">
        <v>62</v>
      </c>
      <c r="F3704" t="str">
        <f t="shared" si="172"/>
        <v>Victoria</v>
      </c>
      <c r="G3704" t="s">
        <v>45</v>
      </c>
      <c r="H3704">
        <v>3134</v>
      </c>
      <c r="I3704" t="s">
        <v>11</v>
      </c>
      <c r="J3704" t="s">
        <v>63</v>
      </c>
      <c r="K3704" t="s">
        <v>153</v>
      </c>
      <c r="L3704" t="s">
        <v>16</v>
      </c>
      <c r="M3704" s="5">
        <v>1058.18</v>
      </c>
    </row>
    <row r="3705" spans="1:13" x14ac:dyDescent="0.2">
      <c r="A3705" s="2">
        <v>44961</v>
      </c>
      <c r="B3705" s="3">
        <f t="shared" si="173"/>
        <v>2023</v>
      </c>
      <c r="C3705" t="str">
        <f t="shared" si="171"/>
        <v>2022-2023</v>
      </c>
      <c r="D3705" t="s">
        <v>147</v>
      </c>
      <c r="E3705" t="s">
        <v>141</v>
      </c>
      <c r="F3705" t="str">
        <f t="shared" si="172"/>
        <v>Western Australia</v>
      </c>
      <c r="G3705" t="s">
        <v>48</v>
      </c>
      <c r="H3705">
        <v>6052</v>
      </c>
      <c r="I3705" t="s">
        <v>11</v>
      </c>
      <c r="J3705" t="s">
        <v>49</v>
      </c>
      <c r="K3705" t="s">
        <v>151</v>
      </c>
      <c r="L3705" t="s">
        <v>21</v>
      </c>
      <c r="M3705" s="5">
        <v>1059.79</v>
      </c>
    </row>
    <row r="3706" spans="1:13" x14ac:dyDescent="0.2">
      <c r="A3706" s="2">
        <v>45552</v>
      </c>
      <c r="B3706" s="3">
        <f t="shared" si="173"/>
        <v>2025</v>
      </c>
      <c r="C3706" t="str">
        <f t="shared" si="171"/>
        <v>2024-2025</v>
      </c>
      <c r="D3706" t="s">
        <v>148</v>
      </c>
      <c r="E3706" t="s">
        <v>81</v>
      </c>
      <c r="F3706" t="str">
        <f t="shared" si="172"/>
        <v>New South Wales</v>
      </c>
      <c r="G3706" t="s">
        <v>10</v>
      </c>
      <c r="H3706">
        <v>2485</v>
      </c>
      <c r="I3706" t="s">
        <v>11</v>
      </c>
      <c r="J3706" t="s">
        <v>68</v>
      </c>
      <c r="K3706" t="s">
        <v>151</v>
      </c>
      <c r="L3706" t="s">
        <v>21</v>
      </c>
      <c r="M3706" s="5">
        <v>1059.8399999999999</v>
      </c>
    </row>
    <row r="3707" spans="1:13" x14ac:dyDescent="0.2">
      <c r="A3707" s="2">
        <v>45027</v>
      </c>
      <c r="B3707" s="3">
        <f t="shared" si="173"/>
        <v>2023</v>
      </c>
      <c r="C3707" t="str">
        <f t="shared" si="171"/>
        <v>2022-2023</v>
      </c>
      <c r="D3707" t="s">
        <v>148</v>
      </c>
      <c r="E3707" t="s">
        <v>78</v>
      </c>
      <c r="F3707" t="str">
        <f t="shared" si="172"/>
        <v>New South Wales</v>
      </c>
      <c r="G3707" t="s">
        <v>10</v>
      </c>
      <c r="H3707">
        <v>2350</v>
      </c>
      <c r="I3707" t="s">
        <v>11</v>
      </c>
      <c r="J3707" t="s">
        <v>68</v>
      </c>
      <c r="K3707" t="s">
        <v>154</v>
      </c>
      <c r="L3707" t="s">
        <v>14</v>
      </c>
      <c r="M3707" s="5">
        <v>1063.3899999999999</v>
      </c>
    </row>
    <row r="3708" spans="1:13" x14ac:dyDescent="0.2">
      <c r="A3708" s="2">
        <v>45425</v>
      </c>
      <c r="B3708" s="3">
        <f t="shared" si="173"/>
        <v>2024</v>
      </c>
      <c r="C3708" t="str">
        <f t="shared" si="171"/>
        <v>2023-2024</v>
      </c>
      <c r="D3708" t="s">
        <v>147</v>
      </c>
      <c r="E3708" t="s">
        <v>103</v>
      </c>
      <c r="F3708" t="str">
        <f t="shared" si="172"/>
        <v>Queensland</v>
      </c>
      <c r="G3708" t="s">
        <v>35</v>
      </c>
      <c r="H3708">
        <v>4509</v>
      </c>
      <c r="I3708" t="s">
        <v>11</v>
      </c>
      <c r="J3708" t="s">
        <v>104</v>
      </c>
      <c r="K3708" t="s">
        <v>151</v>
      </c>
      <c r="L3708" t="s">
        <v>21</v>
      </c>
      <c r="M3708" s="5">
        <v>1065.18</v>
      </c>
    </row>
    <row r="3709" spans="1:13" x14ac:dyDescent="0.2">
      <c r="A3709" s="2">
        <v>45083</v>
      </c>
      <c r="B3709" s="3">
        <f t="shared" si="173"/>
        <v>2023</v>
      </c>
      <c r="C3709" t="str">
        <f t="shared" si="171"/>
        <v>2022-2023</v>
      </c>
      <c r="D3709" t="s">
        <v>147</v>
      </c>
      <c r="E3709" t="s">
        <v>113</v>
      </c>
      <c r="F3709" t="str">
        <f t="shared" si="172"/>
        <v>Queensland</v>
      </c>
      <c r="G3709" t="s">
        <v>35</v>
      </c>
      <c r="H3709">
        <v>4215</v>
      </c>
      <c r="I3709" t="s">
        <v>11</v>
      </c>
      <c r="J3709" t="s">
        <v>104</v>
      </c>
      <c r="K3709" t="s">
        <v>154</v>
      </c>
      <c r="L3709" t="s">
        <v>14</v>
      </c>
      <c r="M3709" s="5">
        <v>1065.98</v>
      </c>
    </row>
    <row r="3710" spans="1:13" x14ac:dyDescent="0.2">
      <c r="A3710" s="2">
        <v>45370</v>
      </c>
      <c r="B3710" s="3">
        <f t="shared" si="173"/>
        <v>2024</v>
      </c>
      <c r="C3710" t="str">
        <f t="shared" si="171"/>
        <v>2023-2024</v>
      </c>
      <c r="D3710" t="s">
        <v>147</v>
      </c>
      <c r="E3710" t="s">
        <v>96</v>
      </c>
      <c r="F3710" t="str">
        <f t="shared" si="172"/>
        <v>Western Australia</v>
      </c>
      <c r="G3710" t="s">
        <v>48</v>
      </c>
      <c r="H3710">
        <v>6330</v>
      </c>
      <c r="I3710" t="s">
        <v>11</v>
      </c>
      <c r="J3710" t="s">
        <v>94</v>
      </c>
      <c r="K3710" t="s">
        <v>149</v>
      </c>
      <c r="L3710" t="s">
        <v>15</v>
      </c>
      <c r="M3710" s="5">
        <v>1066.8999999999999</v>
      </c>
    </row>
    <row r="3711" spans="1:13" x14ac:dyDescent="0.2">
      <c r="A3711" s="2">
        <v>45623</v>
      </c>
      <c r="B3711" s="3">
        <f t="shared" si="173"/>
        <v>2025</v>
      </c>
      <c r="C3711" t="str">
        <f t="shared" si="171"/>
        <v>2024-2025</v>
      </c>
      <c r="D3711" t="s">
        <v>147</v>
      </c>
      <c r="E3711" t="s">
        <v>137</v>
      </c>
      <c r="F3711" t="str">
        <f t="shared" si="172"/>
        <v>New South Wales</v>
      </c>
      <c r="G3711" t="s">
        <v>10</v>
      </c>
      <c r="H3711">
        <v>2031</v>
      </c>
      <c r="I3711" t="s">
        <v>11</v>
      </c>
      <c r="J3711" t="s">
        <v>12</v>
      </c>
      <c r="K3711" t="s">
        <v>154</v>
      </c>
      <c r="L3711" t="s">
        <v>14</v>
      </c>
      <c r="M3711" s="5">
        <v>1067.18</v>
      </c>
    </row>
    <row r="3712" spans="1:13" x14ac:dyDescent="0.2">
      <c r="A3712" s="2">
        <v>45066</v>
      </c>
      <c r="B3712" s="3">
        <f t="shared" si="173"/>
        <v>2023</v>
      </c>
      <c r="C3712" t="str">
        <f t="shared" si="171"/>
        <v>2022-2023</v>
      </c>
      <c r="D3712" t="s">
        <v>147</v>
      </c>
      <c r="E3712" t="s">
        <v>109</v>
      </c>
      <c r="F3712" t="str">
        <f t="shared" si="172"/>
        <v>New South Wales</v>
      </c>
      <c r="G3712" t="s">
        <v>10</v>
      </c>
      <c r="H3712">
        <v>2480</v>
      </c>
      <c r="I3712" t="s">
        <v>11</v>
      </c>
      <c r="J3712" t="s">
        <v>68</v>
      </c>
      <c r="K3712" t="s">
        <v>151</v>
      </c>
      <c r="L3712" t="s">
        <v>21</v>
      </c>
      <c r="M3712" s="5">
        <v>1068.93</v>
      </c>
    </row>
    <row r="3713" spans="1:13" x14ac:dyDescent="0.2">
      <c r="A3713" s="2">
        <v>45654</v>
      </c>
      <c r="B3713" s="3">
        <f t="shared" si="173"/>
        <v>2025</v>
      </c>
      <c r="C3713" t="str">
        <f t="shared" si="171"/>
        <v>2024-2025</v>
      </c>
      <c r="D3713" t="s">
        <v>148</v>
      </c>
      <c r="E3713" t="s">
        <v>61</v>
      </c>
      <c r="F3713" t="str">
        <f t="shared" si="172"/>
        <v>New South Wales</v>
      </c>
      <c r="G3713" t="s">
        <v>10</v>
      </c>
      <c r="H3713">
        <v>2539</v>
      </c>
      <c r="I3713" t="s">
        <v>11</v>
      </c>
      <c r="J3713" t="s">
        <v>58</v>
      </c>
      <c r="K3713" t="s">
        <v>151</v>
      </c>
      <c r="L3713" t="s">
        <v>21</v>
      </c>
      <c r="M3713" s="5">
        <v>1070.0999999999999</v>
      </c>
    </row>
    <row r="3714" spans="1:13" x14ac:dyDescent="0.2">
      <c r="A3714" s="2">
        <v>45162</v>
      </c>
      <c r="B3714" s="3">
        <f t="shared" si="173"/>
        <v>2024</v>
      </c>
      <c r="C3714" t="str">
        <f t="shared" ref="C3714:C3777" si="174">IF(MONTH(A3714) &gt;= 7, YEAR(A3714) &amp; "-" &amp; YEAR(A3714) + 1, YEAR(A3714) - 1 &amp; "-" &amp; YEAR(A3714))</f>
        <v>2023-2024</v>
      </c>
      <c r="D3714" t="s">
        <v>147</v>
      </c>
      <c r="E3714" t="s">
        <v>102</v>
      </c>
      <c r="F3714" t="str">
        <f t="shared" ref="F3714:F3777" si="175">IF(G3714="WA","Western Australia",
IF(G3714="NSW","New South Wales",
IF(G3714="QLD","Queensland",
IF(G3714="VIC","Victoria",
IF(G3714="TAS","Tasmania",
IF(G3714="SA","South Australia",
IF(G3714="NT","Northern Territory",
IF(G3714="ACT","Australian Capital Territory",G3714))))))))</f>
        <v>Queensland</v>
      </c>
      <c r="G3714" t="s">
        <v>35</v>
      </c>
      <c r="H3714">
        <v>4870</v>
      </c>
      <c r="I3714" t="s">
        <v>11</v>
      </c>
      <c r="J3714" t="s">
        <v>36</v>
      </c>
      <c r="K3714" t="s">
        <v>150</v>
      </c>
      <c r="L3714" t="s">
        <v>18</v>
      </c>
      <c r="M3714" s="5">
        <v>1072.78</v>
      </c>
    </row>
    <row r="3715" spans="1:13" x14ac:dyDescent="0.2">
      <c r="A3715" s="2">
        <v>45282</v>
      </c>
      <c r="B3715" s="3">
        <f t="shared" ref="B3715:B3778" si="176">IF(MONTH(A3715)&gt;=7,YEAR(A3715)+1,YEAR(A3715))</f>
        <v>2024</v>
      </c>
      <c r="C3715" t="str">
        <f t="shared" si="174"/>
        <v>2023-2024</v>
      </c>
      <c r="D3715" t="s">
        <v>147</v>
      </c>
      <c r="E3715" t="s">
        <v>138</v>
      </c>
      <c r="F3715" t="str">
        <f t="shared" si="175"/>
        <v>Queensland</v>
      </c>
      <c r="G3715" t="s">
        <v>35</v>
      </c>
      <c r="H3715">
        <v>4558</v>
      </c>
      <c r="I3715" t="s">
        <v>11</v>
      </c>
      <c r="J3715" t="s">
        <v>120</v>
      </c>
      <c r="K3715" t="s">
        <v>157</v>
      </c>
      <c r="L3715" t="s">
        <v>22</v>
      </c>
      <c r="M3715" s="5">
        <v>1076.07</v>
      </c>
    </row>
    <row r="3716" spans="1:13" x14ac:dyDescent="0.2">
      <c r="A3716" s="2">
        <v>45188</v>
      </c>
      <c r="B3716" s="3">
        <f t="shared" si="176"/>
        <v>2024</v>
      </c>
      <c r="C3716" t="str">
        <f t="shared" si="174"/>
        <v>2023-2024</v>
      </c>
      <c r="D3716" t="s">
        <v>147</v>
      </c>
      <c r="E3716" t="s">
        <v>50</v>
      </c>
      <c r="F3716" t="str">
        <f t="shared" si="175"/>
        <v>Queensland</v>
      </c>
      <c r="G3716" t="s">
        <v>35</v>
      </c>
      <c r="H3716">
        <v>4703</v>
      </c>
      <c r="I3716" t="s">
        <v>11</v>
      </c>
      <c r="J3716" t="s">
        <v>51</v>
      </c>
      <c r="K3716" t="s">
        <v>150</v>
      </c>
      <c r="L3716" t="s">
        <v>18</v>
      </c>
      <c r="M3716" s="5">
        <v>1077.06</v>
      </c>
    </row>
    <row r="3717" spans="1:13" x14ac:dyDescent="0.2">
      <c r="A3717" s="2">
        <v>45340</v>
      </c>
      <c r="B3717" s="3">
        <f t="shared" si="176"/>
        <v>2024</v>
      </c>
      <c r="C3717" t="str">
        <f t="shared" si="174"/>
        <v>2023-2024</v>
      </c>
      <c r="D3717" t="s">
        <v>147</v>
      </c>
      <c r="E3717" t="s">
        <v>9</v>
      </c>
      <c r="F3717" t="str">
        <f t="shared" si="175"/>
        <v>New South Wales</v>
      </c>
      <c r="G3717" t="s">
        <v>10</v>
      </c>
      <c r="H3717">
        <v>2067</v>
      </c>
      <c r="I3717" t="s">
        <v>11</v>
      </c>
      <c r="J3717" t="s">
        <v>12</v>
      </c>
      <c r="K3717" t="s">
        <v>154</v>
      </c>
      <c r="L3717" t="s">
        <v>14</v>
      </c>
      <c r="M3717" s="5">
        <v>1077.3699999999999</v>
      </c>
    </row>
    <row r="3718" spans="1:13" x14ac:dyDescent="0.2">
      <c r="A3718" s="2">
        <v>45181</v>
      </c>
      <c r="B3718" s="3">
        <f t="shared" si="176"/>
        <v>2024</v>
      </c>
      <c r="C3718" t="str">
        <f t="shared" si="174"/>
        <v>2023-2024</v>
      </c>
      <c r="D3718" t="s">
        <v>147</v>
      </c>
      <c r="E3718" t="s">
        <v>93</v>
      </c>
      <c r="F3718" t="str">
        <f t="shared" si="175"/>
        <v>Western Australia</v>
      </c>
      <c r="G3718" t="s">
        <v>48</v>
      </c>
      <c r="H3718">
        <v>6112</v>
      </c>
      <c r="I3718" t="s">
        <v>11</v>
      </c>
      <c r="J3718" t="s">
        <v>94</v>
      </c>
      <c r="K3718" t="s">
        <v>151</v>
      </c>
      <c r="L3718" t="s">
        <v>21</v>
      </c>
      <c r="M3718" s="5">
        <v>1079.81</v>
      </c>
    </row>
    <row r="3719" spans="1:13" x14ac:dyDescent="0.2">
      <c r="A3719" s="2">
        <v>45162</v>
      </c>
      <c r="B3719" s="3">
        <f t="shared" si="176"/>
        <v>2024</v>
      </c>
      <c r="C3719" t="str">
        <f t="shared" si="174"/>
        <v>2023-2024</v>
      </c>
      <c r="D3719" t="s">
        <v>147</v>
      </c>
      <c r="E3719" t="s">
        <v>106</v>
      </c>
      <c r="F3719" t="str">
        <f t="shared" si="175"/>
        <v>Victoria</v>
      </c>
      <c r="G3719" t="s">
        <v>45</v>
      </c>
      <c r="H3719">
        <v>3915</v>
      </c>
      <c r="I3719" t="s">
        <v>11</v>
      </c>
      <c r="J3719" t="s">
        <v>55</v>
      </c>
      <c r="K3719" t="s">
        <v>153</v>
      </c>
      <c r="L3719" t="s">
        <v>16</v>
      </c>
      <c r="M3719" s="5">
        <v>1080.56</v>
      </c>
    </row>
    <row r="3720" spans="1:13" x14ac:dyDescent="0.2">
      <c r="A3720" s="2">
        <v>45374</v>
      </c>
      <c r="B3720" s="3">
        <f t="shared" si="176"/>
        <v>2024</v>
      </c>
      <c r="C3720" t="str">
        <f t="shared" si="174"/>
        <v>2023-2024</v>
      </c>
      <c r="D3720" t="s">
        <v>147</v>
      </c>
      <c r="E3720" t="s">
        <v>81</v>
      </c>
      <c r="F3720" t="str">
        <f t="shared" si="175"/>
        <v>New South Wales</v>
      </c>
      <c r="G3720" t="s">
        <v>10</v>
      </c>
      <c r="H3720">
        <v>2485</v>
      </c>
      <c r="I3720" t="s">
        <v>11</v>
      </c>
      <c r="J3720" t="s">
        <v>68</v>
      </c>
      <c r="K3720" t="s">
        <v>149</v>
      </c>
      <c r="L3720" t="s">
        <v>15</v>
      </c>
      <c r="M3720" s="5">
        <v>1084.98</v>
      </c>
    </row>
    <row r="3721" spans="1:13" x14ac:dyDescent="0.2">
      <c r="A3721" s="2">
        <v>45340</v>
      </c>
      <c r="B3721" s="3">
        <f t="shared" si="176"/>
        <v>2024</v>
      </c>
      <c r="C3721" t="str">
        <f t="shared" si="174"/>
        <v>2023-2024</v>
      </c>
      <c r="D3721" t="s">
        <v>147</v>
      </c>
      <c r="E3721" t="s">
        <v>135</v>
      </c>
      <c r="F3721" t="str">
        <f t="shared" si="175"/>
        <v>Victoria</v>
      </c>
      <c r="G3721" t="s">
        <v>45</v>
      </c>
      <c r="H3721">
        <v>3550</v>
      </c>
      <c r="I3721" t="s">
        <v>11</v>
      </c>
      <c r="J3721" t="s">
        <v>60</v>
      </c>
      <c r="K3721" t="s">
        <v>150</v>
      </c>
      <c r="L3721" t="s">
        <v>18</v>
      </c>
      <c r="M3721" s="5">
        <v>1085.72</v>
      </c>
    </row>
    <row r="3722" spans="1:13" x14ac:dyDescent="0.2">
      <c r="A3722" s="2">
        <v>45365</v>
      </c>
      <c r="B3722" s="3">
        <f t="shared" si="176"/>
        <v>2024</v>
      </c>
      <c r="C3722" t="str">
        <f t="shared" si="174"/>
        <v>2023-2024</v>
      </c>
      <c r="D3722" t="s">
        <v>147</v>
      </c>
      <c r="E3722" t="s">
        <v>111</v>
      </c>
      <c r="F3722" t="str">
        <f t="shared" si="175"/>
        <v>New South Wales</v>
      </c>
      <c r="G3722" t="s">
        <v>10</v>
      </c>
      <c r="H3722">
        <v>2120</v>
      </c>
      <c r="I3722" t="s">
        <v>11</v>
      </c>
      <c r="J3722" t="s">
        <v>27</v>
      </c>
      <c r="K3722" t="s">
        <v>153</v>
      </c>
      <c r="L3722" t="s">
        <v>16</v>
      </c>
      <c r="M3722" s="5">
        <v>1088.4699999999998</v>
      </c>
    </row>
    <row r="3723" spans="1:13" x14ac:dyDescent="0.2">
      <c r="A3723" s="2">
        <v>45390</v>
      </c>
      <c r="B3723" s="3">
        <f t="shared" si="176"/>
        <v>2024</v>
      </c>
      <c r="C3723" t="str">
        <f t="shared" si="174"/>
        <v>2023-2024</v>
      </c>
      <c r="D3723" t="s">
        <v>147</v>
      </c>
      <c r="E3723" t="s">
        <v>39</v>
      </c>
      <c r="F3723" t="str">
        <f t="shared" si="175"/>
        <v>South Australia</v>
      </c>
      <c r="G3723" t="s">
        <v>32</v>
      </c>
      <c r="H3723">
        <v>5343</v>
      </c>
      <c r="I3723" t="s">
        <v>11</v>
      </c>
      <c r="J3723" t="s">
        <v>38</v>
      </c>
      <c r="K3723" t="s">
        <v>151</v>
      </c>
      <c r="L3723" t="s">
        <v>21</v>
      </c>
      <c r="M3723" s="5">
        <v>1088.77</v>
      </c>
    </row>
    <row r="3724" spans="1:13" x14ac:dyDescent="0.2">
      <c r="A3724" s="2">
        <v>45135</v>
      </c>
      <c r="B3724" s="3">
        <f t="shared" si="176"/>
        <v>2024</v>
      </c>
      <c r="C3724" t="str">
        <f t="shared" si="174"/>
        <v>2023-2024</v>
      </c>
      <c r="D3724" t="s">
        <v>147</v>
      </c>
      <c r="E3724" t="s">
        <v>31</v>
      </c>
      <c r="F3724" t="str">
        <f t="shared" si="175"/>
        <v>South Australia</v>
      </c>
      <c r="G3724" t="s">
        <v>32</v>
      </c>
      <c r="H3724">
        <v>5168</v>
      </c>
      <c r="I3724" t="s">
        <v>11</v>
      </c>
      <c r="J3724" t="s">
        <v>33</v>
      </c>
      <c r="K3724" t="s">
        <v>149</v>
      </c>
      <c r="L3724" t="s">
        <v>15</v>
      </c>
      <c r="M3724" s="5">
        <v>1089.1500000000001</v>
      </c>
    </row>
    <row r="3725" spans="1:13" x14ac:dyDescent="0.2">
      <c r="A3725" s="2">
        <v>45446</v>
      </c>
      <c r="B3725" s="3">
        <f t="shared" si="176"/>
        <v>2024</v>
      </c>
      <c r="C3725" t="str">
        <f t="shared" si="174"/>
        <v>2023-2024</v>
      </c>
      <c r="D3725" t="s">
        <v>148</v>
      </c>
      <c r="E3725" t="s">
        <v>34</v>
      </c>
      <c r="F3725" t="str">
        <f t="shared" si="175"/>
        <v>Queensland</v>
      </c>
      <c r="G3725" t="s">
        <v>35</v>
      </c>
      <c r="H3725">
        <v>4802</v>
      </c>
      <c r="I3725" t="s">
        <v>11</v>
      </c>
      <c r="J3725" t="s">
        <v>36</v>
      </c>
      <c r="K3725" t="s">
        <v>150</v>
      </c>
      <c r="L3725" t="s">
        <v>18</v>
      </c>
      <c r="M3725" s="5">
        <v>1090.05</v>
      </c>
    </row>
    <row r="3726" spans="1:13" x14ac:dyDescent="0.2">
      <c r="A3726" s="2">
        <v>45632</v>
      </c>
      <c r="B3726" s="3">
        <f t="shared" si="176"/>
        <v>2025</v>
      </c>
      <c r="C3726" t="str">
        <f t="shared" si="174"/>
        <v>2024-2025</v>
      </c>
      <c r="D3726" t="s">
        <v>148</v>
      </c>
      <c r="E3726" t="s">
        <v>61</v>
      </c>
      <c r="F3726" t="str">
        <f t="shared" si="175"/>
        <v>New South Wales</v>
      </c>
      <c r="G3726" t="s">
        <v>10</v>
      </c>
      <c r="H3726">
        <v>2539</v>
      </c>
      <c r="I3726" t="s">
        <v>11</v>
      </c>
      <c r="J3726" t="s">
        <v>58</v>
      </c>
      <c r="K3726" t="s">
        <v>150</v>
      </c>
      <c r="L3726" t="s">
        <v>18</v>
      </c>
      <c r="M3726" s="5">
        <v>1091.2200000000003</v>
      </c>
    </row>
    <row r="3727" spans="1:13" x14ac:dyDescent="0.2">
      <c r="A3727" s="2">
        <v>45442</v>
      </c>
      <c r="B3727" s="3">
        <f t="shared" si="176"/>
        <v>2024</v>
      </c>
      <c r="C3727" t="str">
        <f t="shared" si="174"/>
        <v>2023-2024</v>
      </c>
      <c r="D3727" t="s">
        <v>148</v>
      </c>
      <c r="E3727" t="s">
        <v>87</v>
      </c>
      <c r="F3727" t="str">
        <f t="shared" si="175"/>
        <v>New South Wales</v>
      </c>
      <c r="G3727" t="s">
        <v>10</v>
      </c>
      <c r="H3727">
        <v>2790</v>
      </c>
      <c r="I3727" t="s">
        <v>11</v>
      </c>
      <c r="J3727" t="s">
        <v>25</v>
      </c>
      <c r="K3727" t="s">
        <v>155</v>
      </c>
      <c r="L3727" t="s">
        <v>20</v>
      </c>
      <c r="M3727" s="5">
        <v>1093.4399999999998</v>
      </c>
    </row>
    <row r="3728" spans="1:13" x14ac:dyDescent="0.2">
      <c r="A3728" s="2">
        <v>45076</v>
      </c>
      <c r="B3728" s="3">
        <f t="shared" si="176"/>
        <v>2023</v>
      </c>
      <c r="C3728" t="str">
        <f t="shared" si="174"/>
        <v>2022-2023</v>
      </c>
      <c r="D3728" t="s">
        <v>147</v>
      </c>
      <c r="E3728" t="s">
        <v>117</v>
      </c>
      <c r="F3728" t="str">
        <f t="shared" si="175"/>
        <v>Queensland</v>
      </c>
      <c r="G3728" t="s">
        <v>35</v>
      </c>
      <c r="H3728">
        <v>4119</v>
      </c>
      <c r="I3728" t="s">
        <v>11</v>
      </c>
      <c r="J3728" t="s">
        <v>43</v>
      </c>
      <c r="K3728" t="s">
        <v>157</v>
      </c>
      <c r="L3728" t="s">
        <v>22</v>
      </c>
      <c r="M3728" s="5">
        <v>1093.68</v>
      </c>
    </row>
    <row r="3729" spans="1:13" x14ac:dyDescent="0.2">
      <c r="A3729" s="2">
        <v>45424</v>
      </c>
      <c r="B3729" s="3">
        <f t="shared" si="176"/>
        <v>2024</v>
      </c>
      <c r="C3729" t="str">
        <f t="shared" si="174"/>
        <v>2023-2024</v>
      </c>
      <c r="D3729" t="s">
        <v>147</v>
      </c>
      <c r="E3729" t="s">
        <v>113</v>
      </c>
      <c r="F3729" t="str">
        <f t="shared" si="175"/>
        <v>Queensland</v>
      </c>
      <c r="G3729" t="s">
        <v>35</v>
      </c>
      <c r="H3729">
        <v>4215</v>
      </c>
      <c r="I3729" t="s">
        <v>11</v>
      </c>
      <c r="J3729" t="s">
        <v>104</v>
      </c>
      <c r="K3729" t="s">
        <v>154</v>
      </c>
      <c r="L3729" t="s">
        <v>14</v>
      </c>
      <c r="M3729" s="5">
        <v>1094.07</v>
      </c>
    </row>
    <row r="3730" spans="1:13" x14ac:dyDescent="0.2">
      <c r="A3730" s="2">
        <v>45550</v>
      </c>
      <c r="B3730" s="3">
        <f t="shared" si="176"/>
        <v>2025</v>
      </c>
      <c r="C3730" t="str">
        <f t="shared" si="174"/>
        <v>2024-2025</v>
      </c>
      <c r="D3730" t="s">
        <v>148</v>
      </c>
      <c r="E3730" t="s">
        <v>100</v>
      </c>
      <c r="F3730" t="str">
        <f t="shared" si="175"/>
        <v>Western Australia</v>
      </c>
      <c r="G3730" t="s">
        <v>48</v>
      </c>
      <c r="H3730">
        <v>6021</v>
      </c>
      <c r="I3730" t="s">
        <v>11</v>
      </c>
      <c r="J3730" t="s">
        <v>49</v>
      </c>
      <c r="K3730" t="s">
        <v>151</v>
      </c>
      <c r="L3730" t="s">
        <v>21</v>
      </c>
      <c r="M3730" s="5">
        <v>1095.78</v>
      </c>
    </row>
    <row r="3731" spans="1:13" x14ac:dyDescent="0.2">
      <c r="A3731" s="2">
        <v>45131</v>
      </c>
      <c r="B3731" s="3">
        <f t="shared" si="176"/>
        <v>2024</v>
      </c>
      <c r="C3731" t="str">
        <f t="shared" si="174"/>
        <v>2023-2024</v>
      </c>
      <c r="D3731" t="s">
        <v>147</v>
      </c>
      <c r="E3731" t="s">
        <v>99</v>
      </c>
      <c r="F3731" t="str">
        <f t="shared" si="175"/>
        <v>Victoria</v>
      </c>
      <c r="G3731" t="s">
        <v>45</v>
      </c>
      <c r="H3731">
        <v>3148</v>
      </c>
      <c r="I3731" t="s">
        <v>11</v>
      </c>
      <c r="J3731" t="s">
        <v>63</v>
      </c>
      <c r="K3731" t="s">
        <v>149</v>
      </c>
      <c r="L3731" t="s">
        <v>15</v>
      </c>
      <c r="M3731" s="5">
        <v>1096.19</v>
      </c>
    </row>
    <row r="3732" spans="1:13" x14ac:dyDescent="0.2">
      <c r="A3732" s="2">
        <v>45135</v>
      </c>
      <c r="B3732" s="3">
        <f t="shared" si="176"/>
        <v>2024</v>
      </c>
      <c r="C3732" t="str">
        <f t="shared" si="174"/>
        <v>2023-2024</v>
      </c>
      <c r="D3732" t="s">
        <v>147</v>
      </c>
      <c r="E3732" t="s">
        <v>64</v>
      </c>
      <c r="F3732" t="str">
        <f t="shared" si="175"/>
        <v>Victoria</v>
      </c>
      <c r="G3732" t="s">
        <v>45</v>
      </c>
      <c r="H3732">
        <v>3199</v>
      </c>
      <c r="I3732" t="s">
        <v>11</v>
      </c>
      <c r="J3732" t="s">
        <v>63</v>
      </c>
      <c r="K3732" t="s">
        <v>154</v>
      </c>
      <c r="L3732" t="s">
        <v>14</v>
      </c>
      <c r="M3732" s="5">
        <v>1099.27</v>
      </c>
    </row>
    <row r="3733" spans="1:13" x14ac:dyDescent="0.2">
      <c r="A3733" s="2">
        <v>45202</v>
      </c>
      <c r="B3733" s="3">
        <f t="shared" si="176"/>
        <v>2024</v>
      </c>
      <c r="C3733" t="str">
        <f t="shared" si="174"/>
        <v>2023-2024</v>
      </c>
      <c r="D3733" t="s">
        <v>147</v>
      </c>
      <c r="E3733" t="s">
        <v>88</v>
      </c>
      <c r="F3733" t="str">
        <f t="shared" si="175"/>
        <v>South Australia</v>
      </c>
      <c r="G3733" t="s">
        <v>32</v>
      </c>
      <c r="H3733">
        <v>5011</v>
      </c>
      <c r="I3733" t="s">
        <v>11</v>
      </c>
      <c r="J3733" t="s">
        <v>33</v>
      </c>
      <c r="K3733" t="s">
        <v>149</v>
      </c>
      <c r="L3733" t="s">
        <v>15</v>
      </c>
      <c r="M3733" s="5">
        <v>1100.4099999999999</v>
      </c>
    </row>
    <row r="3734" spans="1:13" x14ac:dyDescent="0.2">
      <c r="A3734" s="2">
        <v>45529</v>
      </c>
      <c r="B3734" s="3">
        <f t="shared" si="176"/>
        <v>2025</v>
      </c>
      <c r="C3734" t="str">
        <f t="shared" si="174"/>
        <v>2024-2025</v>
      </c>
      <c r="D3734" t="s">
        <v>147</v>
      </c>
      <c r="E3734" t="s">
        <v>52</v>
      </c>
      <c r="F3734" t="str">
        <f t="shared" si="175"/>
        <v>Victoria</v>
      </c>
      <c r="G3734" t="s">
        <v>45</v>
      </c>
      <c r="H3734">
        <v>3030</v>
      </c>
      <c r="I3734" t="s">
        <v>11</v>
      </c>
      <c r="J3734" t="s">
        <v>46</v>
      </c>
      <c r="K3734" t="s">
        <v>153</v>
      </c>
      <c r="L3734" t="s">
        <v>16</v>
      </c>
      <c r="M3734" s="5">
        <v>1101.0899999999999</v>
      </c>
    </row>
    <row r="3735" spans="1:13" x14ac:dyDescent="0.2">
      <c r="A3735" s="2">
        <v>45629</v>
      </c>
      <c r="B3735" s="3">
        <f t="shared" si="176"/>
        <v>2025</v>
      </c>
      <c r="C3735" t="str">
        <f t="shared" si="174"/>
        <v>2024-2025</v>
      </c>
      <c r="D3735" t="s">
        <v>147</v>
      </c>
      <c r="E3735" t="s">
        <v>141</v>
      </c>
      <c r="F3735" t="str">
        <f t="shared" si="175"/>
        <v>Western Australia</v>
      </c>
      <c r="G3735" t="s">
        <v>48</v>
      </c>
      <c r="H3735">
        <v>6052</v>
      </c>
      <c r="I3735" t="s">
        <v>11</v>
      </c>
      <c r="J3735" t="s">
        <v>49</v>
      </c>
      <c r="K3735" t="s">
        <v>151</v>
      </c>
      <c r="L3735" t="s">
        <v>21</v>
      </c>
      <c r="M3735" s="5">
        <v>1105.31</v>
      </c>
    </row>
    <row r="3736" spans="1:13" x14ac:dyDescent="0.2">
      <c r="A3736" s="2">
        <v>45037</v>
      </c>
      <c r="B3736" s="3">
        <f t="shared" si="176"/>
        <v>2023</v>
      </c>
      <c r="C3736" t="str">
        <f t="shared" si="174"/>
        <v>2022-2023</v>
      </c>
      <c r="D3736" t="s">
        <v>147</v>
      </c>
      <c r="E3736" t="s">
        <v>9</v>
      </c>
      <c r="F3736" t="str">
        <f t="shared" si="175"/>
        <v>New South Wales</v>
      </c>
      <c r="G3736" t="s">
        <v>10</v>
      </c>
      <c r="H3736">
        <v>2067</v>
      </c>
      <c r="I3736" t="s">
        <v>11</v>
      </c>
      <c r="J3736" t="s">
        <v>12</v>
      </c>
      <c r="K3736" t="s">
        <v>154</v>
      </c>
      <c r="L3736" t="s">
        <v>14</v>
      </c>
      <c r="M3736" s="5">
        <v>1105.97</v>
      </c>
    </row>
    <row r="3737" spans="1:13" x14ac:dyDescent="0.2">
      <c r="A3737" s="2">
        <v>45441</v>
      </c>
      <c r="B3737" s="3">
        <f t="shared" si="176"/>
        <v>2024</v>
      </c>
      <c r="C3737" t="str">
        <f t="shared" si="174"/>
        <v>2023-2024</v>
      </c>
      <c r="D3737" t="s">
        <v>147</v>
      </c>
      <c r="E3737" t="s">
        <v>113</v>
      </c>
      <c r="F3737" t="str">
        <f t="shared" si="175"/>
        <v>Queensland</v>
      </c>
      <c r="G3737" t="s">
        <v>35</v>
      </c>
      <c r="H3737">
        <v>4215</v>
      </c>
      <c r="I3737" t="s">
        <v>11</v>
      </c>
      <c r="J3737" t="s">
        <v>104</v>
      </c>
      <c r="K3737" t="s">
        <v>150</v>
      </c>
      <c r="L3737" t="s">
        <v>18</v>
      </c>
      <c r="M3737" s="5">
        <v>1106.07</v>
      </c>
    </row>
    <row r="3738" spans="1:13" x14ac:dyDescent="0.2">
      <c r="A3738" s="2">
        <v>44957</v>
      </c>
      <c r="B3738" s="3">
        <f t="shared" si="176"/>
        <v>2023</v>
      </c>
      <c r="C3738" t="str">
        <f t="shared" si="174"/>
        <v>2022-2023</v>
      </c>
      <c r="D3738" t="s">
        <v>147</v>
      </c>
      <c r="E3738" t="s">
        <v>101</v>
      </c>
      <c r="F3738" t="str">
        <f t="shared" si="175"/>
        <v>Victoria</v>
      </c>
      <c r="G3738" t="s">
        <v>45</v>
      </c>
      <c r="H3738">
        <v>3131</v>
      </c>
      <c r="I3738" t="s">
        <v>11</v>
      </c>
      <c r="J3738" t="s">
        <v>63</v>
      </c>
      <c r="K3738" t="s">
        <v>149</v>
      </c>
      <c r="L3738" t="s">
        <v>15</v>
      </c>
      <c r="M3738" s="5">
        <v>1107.77</v>
      </c>
    </row>
    <row r="3739" spans="1:13" x14ac:dyDescent="0.2">
      <c r="A3739" s="2">
        <v>44940</v>
      </c>
      <c r="B3739" s="3">
        <f t="shared" si="176"/>
        <v>2023</v>
      </c>
      <c r="C3739" t="str">
        <f t="shared" si="174"/>
        <v>2022-2023</v>
      </c>
      <c r="D3739" t="s">
        <v>148</v>
      </c>
      <c r="E3739" t="s">
        <v>96</v>
      </c>
      <c r="F3739" t="str">
        <f t="shared" si="175"/>
        <v>Western Australia</v>
      </c>
      <c r="G3739" t="s">
        <v>48</v>
      </c>
      <c r="H3739">
        <v>6330</v>
      </c>
      <c r="I3739" t="s">
        <v>11</v>
      </c>
      <c r="J3739" t="s">
        <v>94</v>
      </c>
      <c r="K3739" t="s">
        <v>154</v>
      </c>
      <c r="L3739" t="s">
        <v>14</v>
      </c>
      <c r="M3739" s="5">
        <v>1111.06</v>
      </c>
    </row>
    <row r="3740" spans="1:13" x14ac:dyDescent="0.2">
      <c r="A3740" s="2">
        <v>45179</v>
      </c>
      <c r="B3740" s="3">
        <f t="shared" si="176"/>
        <v>2024</v>
      </c>
      <c r="C3740" t="str">
        <f t="shared" si="174"/>
        <v>2023-2024</v>
      </c>
      <c r="D3740" t="s">
        <v>147</v>
      </c>
      <c r="E3740" t="s">
        <v>116</v>
      </c>
      <c r="F3740" t="str">
        <f t="shared" si="175"/>
        <v>Western Australia</v>
      </c>
      <c r="G3740" t="s">
        <v>48</v>
      </c>
      <c r="H3740">
        <v>6725</v>
      </c>
      <c r="I3740" t="s">
        <v>11</v>
      </c>
      <c r="J3740" t="s">
        <v>77</v>
      </c>
      <c r="K3740" t="s">
        <v>151</v>
      </c>
      <c r="L3740" t="s">
        <v>21</v>
      </c>
      <c r="M3740" s="5">
        <v>1115.3800000000001</v>
      </c>
    </row>
    <row r="3741" spans="1:13" x14ac:dyDescent="0.2">
      <c r="A3741" s="2">
        <v>45349</v>
      </c>
      <c r="B3741" s="3">
        <f t="shared" si="176"/>
        <v>2024</v>
      </c>
      <c r="C3741" t="str">
        <f t="shared" si="174"/>
        <v>2023-2024</v>
      </c>
      <c r="D3741" t="s">
        <v>147</v>
      </c>
      <c r="E3741" t="s">
        <v>41</v>
      </c>
      <c r="F3741" t="str">
        <f t="shared" si="175"/>
        <v>New South Wales</v>
      </c>
      <c r="G3741" t="s">
        <v>10</v>
      </c>
      <c r="H3741">
        <v>2830</v>
      </c>
      <c r="I3741" t="s">
        <v>11</v>
      </c>
      <c r="J3741" t="s">
        <v>25</v>
      </c>
      <c r="K3741" t="s">
        <v>157</v>
      </c>
      <c r="L3741" t="s">
        <v>22</v>
      </c>
      <c r="M3741" s="5">
        <v>1115.45</v>
      </c>
    </row>
    <row r="3742" spans="1:13" x14ac:dyDescent="0.2">
      <c r="A3742" s="2">
        <v>45062</v>
      </c>
      <c r="B3742" s="3">
        <f t="shared" si="176"/>
        <v>2023</v>
      </c>
      <c r="C3742" t="str">
        <f t="shared" si="174"/>
        <v>2022-2023</v>
      </c>
      <c r="D3742" t="s">
        <v>147</v>
      </c>
      <c r="E3742" t="s">
        <v>107</v>
      </c>
      <c r="F3742" t="str">
        <f t="shared" si="175"/>
        <v>Queensland</v>
      </c>
      <c r="G3742" t="s">
        <v>35</v>
      </c>
      <c r="H3742">
        <v>4220</v>
      </c>
      <c r="I3742" t="s">
        <v>11</v>
      </c>
      <c r="J3742" t="s">
        <v>104</v>
      </c>
      <c r="K3742" t="s">
        <v>155</v>
      </c>
      <c r="L3742" t="s">
        <v>20</v>
      </c>
      <c r="M3742" s="5">
        <v>1115.72</v>
      </c>
    </row>
    <row r="3743" spans="1:13" x14ac:dyDescent="0.2">
      <c r="A3743" s="2">
        <v>45053</v>
      </c>
      <c r="B3743" s="3">
        <f t="shared" si="176"/>
        <v>2023</v>
      </c>
      <c r="C3743" t="str">
        <f t="shared" si="174"/>
        <v>2022-2023</v>
      </c>
      <c r="D3743" t="s">
        <v>147</v>
      </c>
      <c r="E3743" t="s">
        <v>124</v>
      </c>
      <c r="F3743" t="str">
        <f t="shared" si="175"/>
        <v>New South Wales</v>
      </c>
      <c r="G3743" t="s">
        <v>10</v>
      </c>
      <c r="H3743">
        <v>2015</v>
      </c>
      <c r="I3743" t="s">
        <v>11</v>
      </c>
      <c r="J3743" t="s">
        <v>12</v>
      </c>
      <c r="K3743" t="s">
        <v>19</v>
      </c>
      <c r="L3743" t="s">
        <v>23</v>
      </c>
      <c r="M3743" s="5">
        <v>1115.99</v>
      </c>
    </row>
    <row r="3744" spans="1:13" x14ac:dyDescent="0.2">
      <c r="A3744" s="2">
        <v>45541</v>
      </c>
      <c r="B3744" s="3">
        <f t="shared" si="176"/>
        <v>2025</v>
      </c>
      <c r="C3744" t="str">
        <f t="shared" si="174"/>
        <v>2024-2025</v>
      </c>
      <c r="D3744" t="s">
        <v>147</v>
      </c>
      <c r="E3744" t="s">
        <v>134</v>
      </c>
      <c r="F3744" t="str">
        <f t="shared" si="175"/>
        <v>Queensland</v>
      </c>
      <c r="G3744" t="s">
        <v>35</v>
      </c>
      <c r="H3744">
        <v>4825</v>
      </c>
      <c r="I3744" t="s">
        <v>11</v>
      </c>
      <c r="J3744" t="s">
        <v>36</v>
      </c>
      <c r="K3744" t="s">
        <v>153</v>
      </c>
      <c r="L3744" t="s">
        <v>16</v>
      </c>
      <c r="M3744" s="5">
        <v>1119.6600000000001</v>
      </c>
    </row>
    <row r="3745" spans="1:13" x14ac:dyDescent="0.2">
      <c r="A3745" s="2">
        <v>45420</v>
      </c>
      <c r="B3745" s="3">
        <f t="shared" si="176"/>
        <v>2024</v>
      </c>
      <c r="C3745" t="str">
        <f t="shared" si="174"/>
        <v>2023-2024</v>
      </c>
      <c r="D3745" t="s">
        <v>148</v>
      </c>
      <c r="E3745" t="s">
        <v>76</v>
      </c>
      <c r="F3745" t="str">
        <f t="shared" si="175"/>
        <v>Western Australia</v>
      </c>
      <c r="G3745" t="s">
        <v>48</v>
      </c>
      <c r="H3745">
        <v>6450</v>
      </c>
      <c r="I3745" t="s">
        <v>11</v>
      </c>
      <c r="J3745" t="s">
        <v>77</v>
      </c>
      <c r="K3745" t="s">
        <v>150</v>
      </c>
      <c r="L3745" t="s">
        <v>18</v>
      </c>
      <c r="M3745" s="5">
        <v>1120.5</v>
      </c>
    </row>
    <row r="3746" spans="1:13" x14ac:dyDescent="0.2">
      <c r="A3746" s="2">
        <v>45465</v>
      </c>
      <c r="B3746" s="3">
        <f t="shared" si="176"/>
        <v>2024</v>
      </c>
      <c r="C3746" t="str">
        <f t="shared" si="174"/>
        <v>2023-2024</v>
      </c>
      <c r="D3746" t="s">
        <v>147</v>
      </c>
      <c r="E3746" t="s">
        <v>37</v>
      </c>
      <c r="F3746" t="str">
        <f t="shared" si="175"/>
        <v>South Australia</v>
      </c>
      <c r="G3746" t="s">
        <v>32</v>
      </c>
      <c r="H3746">
        <v>5607</v>
      </c>
      <c r="I3746" t="s">
        <v>11</v>
      </c>
      <c r="J3746" t="s">
        <v>38</v>
      </c>
      <c r="K3746" t="s">
        <v>150</v>
      </c>
      <c r="L3746" t="s">
        <v>18</v>
      </c>
      <c r="M3746" s="5">
        <v>1120.9100000000001</v>
      </c>
    </row>
    <row r="3747" spans="1:13" x14ac:dyDescent="0.2">
      <c r="A3747" s="2">
        <v>45172</v>
      </c>
      <c r="B3747" s="3">
        <f t="shared" si="176"/>
        <v>2024</v>
      </c>
      <c r="C3747" t="str">
        <f t="shared" si="174"/>
        <v>2023-2024</v>
      </c>
      <c r="D3747" t="s">
        <v>147</v>
      </c>
      <c r="E3747" t="s">
        <v>67</v>
      </c>
      <c r="F3747" t="str">
        <f t="shared" si="175"/>
        <v>New South Wales</v>
      </c>
      <c r="G3747" t="s">
        <v>10</v>
      </c>
      <c r="H3747">
        <v>2478</v>
      </c>
      <c r="I3747" t="s">
        <v>11</v>
      </c>
      <c r="J3747" t="s">
        <v>68</v>
      </c>
      <c r="K3747" t="s">
        <v>150</v>
      </c>
      <c r="L3747" t="s">
        <v>18</v>
      </c>
      <c r="M3747" s="5">
        <v>1123.33</v>
      </c>
    </row>
    <row r="3748" spans="1:13" x14ac:dyDescent="0.2">
      <c r="A3748" s="2">
        <v>45247</v>
      </c>
      <c r="B3748" s="3">
        <f t="shared" si="176"/>
        <v>2024</v>
      </c>
      <c r="C3748" t="str">
        <f t="shared" si="174"/>
        <v>2023-2024</v>
      </c>
      <c r="D3748" t="s">
        <v>148</v>
      </c>
      <c r="E3748" t="s">
        <v>56</v>
      </c>
      <c r="F3748" t="str">
        <f t="shared" si="175"/>
        <v>Northern Territory</v>
      </c>
      <c r="G3748" t="s">
        <v>29</v>
      </c>
      <c r="H3748">
        <v>870</v>
      </c>
      <c r="I3748" t="s">
        <v>11</v>
      </c>
      <c r="J3748" t="s">
        <v>30</v>
      </c>
      <c r="K3748" t="s">
        <v>150</v>
      </c>
      <c r="L3748" t="s">
        <v>18</v>
      </c>
      <c r="M3748" s="5">
        <v>1124.42</v>
      </c>
    </row>
    <row r="3749" spans="1:13" x14ac:dyDescent="0.2">
      <c r="A3749" s="2">
        <v>45429</v>
      </c>
      <c r="B3749" s="3">
        <f t="shared" si="176"/>
        <v>2024</v>
      </c>
      <c r="C3749" t="str">
        <f t="shared" si="174"/>
        <v>2023-2024</v>
      </c>
      <c r="D3749" t="s">
        <v>148</v>
      </c>
      <c r="E3749" t="s">
        <v>127</v>
      </c>
      <c r="F3749" t="str">
        <f t="shared" si="175"/>
        <v>New South Wales</v>
      </c>
      <c r="G3749" t="s">
        <v>10</v>
      </c>
      <c r="H3749">
        <v>2131</v>
      </c>
      <c r="I3749" t="s">
        <v>11</v>
      </c>
      <c r="J3749" t="s">
        <v>27</v>
      </c>
      <c r="K3749" t="s">
        <v>153</v>
      </c>
      <c r="L3749" t="s">
        <v>16</v>
      </c>
      <c r="M3749" s="5">
        <v>1126.3499999999999</v>
      </c>
    </row>
    <row r="3750" spans="1:13" x14ac:dyDescent="0.2">
      <c r="A3750" s="2">
        <v>45242</v>
      </c>
      <c r="B3750" s="3">
        <f t="shared" si="176"/>
        <v>2024</v>
      </c>
      <c r="C3750" t="str">
        <f t="shared" si="174"/>
        <v>2023-2024</v>
      </c>
      <c r="D3750" t="s">
        <v>147</v>
      </c>
      <c r="E3750" t="s">
        <v>89</v>
      </c>
      <c r="F3750" t="str">
        <f t="shared" si="175"/>
        <v>Queensland</v>
      </c>
      <c r="G3750" t="s">
        <v>35</v>
      </c>
      <c r="H3750">
        <v>4655</v>
      </c>
      <c r="I3750" t="s">
        <v>11</v>
      </c>
      <c r="J3750" t="s">
        <v>51</v>
      </c>
      <c r="K3750" t="s">
        <v>151</v>
      </c>
      <c r="L3750" t="s">
        <v>21</v>
      </c>
      <c r="M3750" s="5">
        <v>1127.54</v>
      </c>
    </row>
    <row r="3751" spans="1:13" x14ac:dyDescent="0.2">
      <c r="A3751" s="2">
        <v>45578</v>
      </c>
      <c r="B3751" s="3">
        <f t="shared" si="176"/>
        <v>2025</v>
      </c>
      <c r="C3751" t="str">
        <f t="shared" si="174"/>
        <v>2024-2025</v>
      </c>
      <c r="D3751" t="s">
        <v>147</v>
      </c>
      <c r="E3751" t="s">
        <v>66</v>
      </c>
      <c r="F3751" t="str">
        <f t="shared" si="175"/>
        <v>South Australia</v>
      </c>
      <c r="G3751" t="s">
        <v>32</v>
      </c>
      <c r="H3751">
        <v>5169</v>
      </c>
      <c r="I3751" t="s">
        <v>11</v>
      </c>
      <c r="J3751" t="s">
        <v>33</v>
      </c>
      <c r="K3751" t="s">
        <v>153</v>
      </c>
      <c r="L3751" t="s">
        <v>16</v>
      </c>
      <c r="M3751" s="5">
        <v>1130.8800000000001</v>
      </c>
    </row>
    <row r="3752" spans="1:13" x14ac:dyDescent="0.2">
      <c r="A3752" s="2">
        <v>45043</v>
      </c>
      <c r="B3752" s="3">
        <f t="shared" si="176"/>
        <v>2023</v>
      </c>
      <c r="C3752" t="str">
        <f t="shared" si="174"/>
        <v>2022-2023</v>
      </c>
      <c r="D3752" t="s">
        <v>147</v>
      </c>
      <c r="E3752" t="s">
        <v>130</v>
      </c>
      <c r="F3752" t="str">
        <f t="shared" si="175"/>
        <v>South Australia</v>
      </c>
      <c r="G3752" t="s">
        <v>32</v>
      </c>
      <c r="H3752">
        <v>5290</v>
      </c>
      <c r="I3752" t="s">
        <v>11</v>
      </c>
      <c r="J3752" t="s">
        <v>38</v>
      </c>
      <c r="K3752" t="s">
        <v>150</v>
      </c>
      <c r="L3752" t="s">
        <v>18</v>
      </c>
      <c r="M3752" s="5">
        <v>1131.2800000000002</v>
      </c>
    </row>
    <row r="3753" spans="1:13" x14ac:dyDescent="0.2">
      <c r="A3753" s="2">
        <v>44944</v>
      </c>
      <c r="B3753" s="3">
        <f t="shared" si="176"/>
        <v>2023</v>
      </c>
      <c r="C3753" t="str">
        <f t="shared" si="174"/>
        <v>2022-2023</v>
      </c>
      <c r="D3753" t="s">
        <v>147</v>
      </c>
      <c r="E3753" t="s">
        <v>64</v>
      </c>
      <c r="F3753" t="str">
        <f t="shared" si="175"/>
        <v>Victoria</v>
      </c>
      <c r="G3753" t="s">
        <v>45</v>
      </c>
      <c r="H3753">
        <v>3199</v>
      </c>
      <c r="I3753" t="s">
        <v>11</v>
      </c>
      <c r="J3753" t="s">
        <v>63</v>
      </c>
      <c r="K3753" t="s">
        <v>152</v>
      </c>
      <c r="L3753" t="s">
        <v>13</v>
      </c>
      <c r="M3753" s="5">
        <v>1131.7300000000002</v>
      </c>
    </row>
    <row r="3754" spans="1:13" x14ac:dyDescent="0.2">
      <c r="A3754" s="2">
        <v>45099</v>
      </c>
      <c r="B3754" s="3">
        <f t="shared" si="176"/>
        <v>2023</v>
      </c>
      <c r="C3754" t="str">
        <f t="shared" si="174"/>
        <v>2022-2023</v>
      </c>
      <c r="D3754" t="s">
        <v>147</v>
      </c>
      <c r="E3754" t="s">
        <v>139</v>
      </c>
      <c r="F3754" t="str">
        <f t="shared" si="175"/>
        <v>New South Wales</v>
      </c>
      <c r="G3754" t="s">
        <v>10</v>
      </c>
      <c r="H3754">
        <v>2020</v>
      </c>
      <c r="I3754" t="s">
        <v>11</v>
      </c>
      <c r="J3754" t="s">
        <v>12</v>
      </c>
      <c r="K3754" t="s">
        <v>156</v>
      </c>
      <c r="L3754" t="s">
        <v>17</v>
      </c>
      <c r="M3754" s="5">
        <v>1133.6300000000001</v>
      </c>
    </row>
    <row r="3755" spans="1:13" x14ac:dyDescent="0.2">
      <c r="A3755" s="2">
        <v>45259</v>
      </c>
      <c r="B3755" s="3">
        <f t="shared" si="176"/>
        <v>2024</v>
      </c>
      <c r="C3755" t="str">
        <f t="shared" si="174"/>
        <v>2023-2024</v>
      </c>
      <c r="D3755" t="s">
        <v>147</v>
      </c>
      <c r="E3755" t="s">
        <v>83</v>
      </c>
      <c r="F3755" t="str">
        <f t="shared" si="175"/>
        <v>New South Wales</v>
      </c>
      <c r="G3755" t="s">
        <v>10</v>
      </c>
      <c r="H3755">
        <v>2750</v>
      </c>
      <c r="I3755" t="s">
        <v>11</v>
      </c>
      <c r="J3755" t="s">
        <v>25</v>
      </c>
      <c r="K3755" t="s">
        <v>155</v>
      </c>
      <c r="L3755" t="s">
        <v>20</v>
      </c>
      <c r="M3755" s="5">
        <v>1135.1099999999999</v>
      </c>
    </row>
    <row r="3756" spans="1:13" x14ac:dyDescent="0.2">
      <c r="A3756" s="2">
        <v>45095</v>
      </c>
      <c r="B3756" s="3">
        <f t="shared" si="176"/>
        <v>2023</v>
      </c>
      <c r="C3756" t="str">
        <f t="shared" si="174"/>
        <v>2022-2023</v>
      </c>
      <c r="D3756" t="s">
        <v>148</v>
      </c>
      <c r="E3756" t="s">
        <v>61</v>
      </c>
      <c r="F3756" t="str">
        <f t="shared" si="175"/>
        <v>New South Wales</v>
      </c>
      <c r="G3756" t="s">
        <v>10</v>
      </c>
      <c r="H3756">
        <v>2539</v>
      </c>
      <c r="I3756" t="s">
        <v>11</v>
      </c>
      <c r="J3756" t="s">
        <v>58</v>
      </c>
      <c r="K3756" t="s">
        <v>155</v>
      </c>
      <c r="L3756" t="s">
        <v>20</v>
      </c>
      <c r="M3756" s="5">
        <v>1135.7600000000002</v>
      </c>
    </row>
    <row r="3757" spans="1:13" x14ac:dyDescent="0.2">
      <c r="A3757" s="2">
        <v>45054</v>
      </c>
      <c r="B3757" s="3">
        <f t="shared" si="176"/>
        <v>2023</v>
      </c>
      <c r="C3757" t="str">
        <f t="shared" si="174"/>
        <v>2022-2023</v>
      </c>
      <c r="D3757" t="s">
        <v>147</v>
      </c>
      <c r="E3757" t="s">
        <v>140</v>
      </c>
      <c r="F3757" t="str">
        <f t="shared" si="175"/>
        <v>Tasmania</v>
      </c>
      <c r="G3757" t="s">
        <v>70</v>
      </c>
      <c r="H3757">
        <v>7320</v>
      </c>
      <c r="I3757" t="s">
        <v>11</v>
      </c>
      <c r="J3757" t="s">
        <v>71</v>
      </c>
      <c r="K3757" t="s">
        <v>149</v>
      </c>
      <c r="L3757" t="s">
        <v>15</v>
      </c>
      <c r="M3757" s="5">
        <v>1136.53</v>
      </c>
    </row>
    <row r="3758" spans="1:13" x14ac:dyDescent="0.2">
      <c r="A3758" s="2">
        <v>45035</v>
      </c>
      <c r="B3758" s="3">
        <f t="shared" si="176"/>
        <v>2023</v>
      </c>
      <c r="C3758" t="str">
        <f t="shared" si="174"/>
        <v>2022-2023</v>
      </c>
      <c r="D3758" t="s">
        <v>147</v>
      </c>
      <c r="E3758" t="s">
        <v>145</v>
      </c>
      <c r="F3758" t="str">
        <f t="shared" si="175"/>
        <v>New South Wales</v>
      </c>
      <c r="G3758" t="s">
        <v>10</v>
      </c>
      <c r="H3758">
        <v>2101</v>
      </c>
      <c r="I3758" t="s">
        <v>11</v>
      </c>
      <c r="J3758" t="s">
        <v>27</v>
      </c>
      <c r="K3758" t="s">
        <v>154</v>
      </c>
      <c r="L3758" t="s">
        <v>14</v>
      </c>
      <c r="M3758" s="5">
        <v>1137.77</v>
      </c>
    </row>
    <row r="3759" spans="1:13" x14ac:dyDescent="0.2">
      <c r="A3759" s="2">
        <v>45626</v>
      </c>
      <c r="B3759" s="3">
        <f t="shared" si="176"/>
        <v>2025</v>
      </c>
      <c r="C3759" t="str">
        <f t="shared" si="174"/>
        <v>2024-2025</v>
      </c>
      <c r="D3759" t="s">
        <v>147</v>
      </c>
      <c r="E3759" t="s">
        <v>99</v>
      </c>
      <c r="F3759" t="str">
        <f t="shared" si="175"/>
        <v>Victoria</v>
      </c>
      <c r="G3759" t="s">
        <v>45</v>
      </c>
      <c r="H3759">
        <v>3148</v>
      </c>
      <c r="I3759" t="s">
        <v>11</v>
      </c>
      <c r="J3759" t="s">
        <v>63</v>
      </c>
      <c r="K3759" t="s">
        <v>149</v>
      </c>
      <c r="L3759" t="s">
        <v>15</v>
      </c>
      <c r="M3759" s="5">
        <v>1138.04</v>
      </c>
    </row>
    <row r="3760" spans="1:13" x14ac:dyDescent="0.2">
      <c r="A3760" s="2">
        <v>45507</v>
      </c>
      <c r="B3760" s="3">
        <f t="shared" si="176"/>
        <v>2025</v>
      </c>
      <c r="C3760" t="str">
        <f t="shared" si="174"/>
        <v>2024-2025</v>
      </c>
      <c r="D3760" t="s">
        <v>148</v>
      </c>
      <c r="E3760" t="s">
        <v>87</v>
      </c>
      <c r="F3760" t="str">
        <f t="shared" si="175"/>
        <v>New South Wales</v>
      </c>
      <c r="G3760" t="s">
        <v>10</v>
      </c>
      <c r="H3760">
        <v>2790</v>
      </c>
      <c r="I3760" t="s">
        <v>11</v>
      </c>
      <c r="J3760" t="s">
        <v>25</v>
      </c>
      <c r="K3760" t="s">
        <v>153</v>
      </c>
      <c r="L3760" t="s">
        <v>16</v>
      </c>
      <c r="M3760" s="5">
        <v>1138.8799999999999</v>
      </c>
    </row>
    <row r="3761" spans="1:13" x14ac:dyDescent="0.2">
      <c r="A3761" s="2">
        <v>45362</v>
      </c>
      <c r="B3761" s="3">
        <f t="shared" si="176"/>
        <v>2024</v>
      </c>
      <c r="C3761" t="str">
        <f t="shared" si="174"/>
        <v>2023-2024</v>
      </c>
      <c r="D3761" t="s">
        <v>147</v>
      </c>
      <c r="E3761" t="s">
        <v>90</v>
      </c>
      <c r="F3761" t="str">
        <f t="shared" si="175"/>
        <v>Victoria</v>
      </c>
      <c r="G3761" t="s">
        <v>45</v>
      </c>
      <c r="H3761">
        <v>3179</v>
      </c>
      <c r="I3761" t="s">
        <v>11</v>
      </c>
      <c r="J3761" t="s">
        <v>63</v>
      </c>
      <c r="K3761" t="s">
        <v>151</v>
      </c>
      <c r="L3761" t="s">
        <v>21</v>
      </c>
      <c r="M3761" s="5">
        <v>1139.74</v>
      </c>
    </row>
    <row r="3762" spans="1:13" x14ac:dyDescent="0.2">
      <c r="A3762" s="2">
        <v>45351</v>
      </c>
      <c r="B3762" s="3">
        <f t="shared" si="176"/>
        <v>2024</v>
      </c>
      <c r="C3762" t="str">
        <f t="shared" si="174"/>
        <v>2023-2024</v>
      </c>
      <c r="D3762" t="s">
        <v>147</v>
      </c>
      <c r="E3762" t="s">
        <v>69</v>
      </c>
      <c r="F3762" t="str">
        <f t="shared" si="175"/>
        <v>Tasmania</v>
      </c>
      <c r="G3762" t="s">
        <v>70</v>
      </c>
      <c r="H3762">
        <v>7018</v>
      </c>
      <c r="I3762" t="s">
        <v>11</v>
      </c>
      <c r="J3762" t="s">
        <v>71</v>
      </c>
      <c r="K3762" t="s">
        <v>150</v>
      </c>
      <c r="L3762" t="s">
        <v>18</v>
      </c>
      <c r="M3762" s="5">
        <v>1140.44</v>
      </c>
    </row>
    <row r="3763" spans="1:13" x14ac:dyDescent="0.2">
      <c r="A3763" s="2">
        <v>45040</v>
      </c>
      <c r="B3763" s="3">
        <f t="shared" si="176"/>
        <v>2023</v>
      </c>
      <c r="C3763" t="str">
        <f t="shared" si="174"/>
        <v>2022-2023</v>
      </c>
      <c r="D3763" t="s">
        <v>147</v>
      </c>
      <c r="E3763" t="s">
        <v>26</v>
      </c>
      <c r="F3763" t="str">
        <f t="shared" si="175"/>
        <v>New South Wales</v>
      </c>
      <c r="G3763" t="s">
        <v>10</v>
      </c>
      <c r="H3763">
        <v>2141</v>
      </c>
      <c r="I3763" t="s">
        <v>11</v>
      </c>
      <c r="J3763" t="s">
        <v>27</v>
      </c>
      <c r="K3763" t="s">
        <v>150</v>
      </c>
      <c r="L3763" t="s">
        <v>18</v>
      </c>
      <c r="M3763" s="5">
        <v>1141.2800000000002</v>
      </c>
    </row>
    <row r="3764" spans="1:13" x14ac:dyDescent="0.2">
      <c r="A3764" s="2">
        <v>45286</v>
      </c>
      <c r="B3764" s="3">
        <f t="shared" si="176"/>
        <v>2024</v>
      </c>
      <c r="C3764" t="str">
        <f t="shared" si="174"/>
        <v>2023-2024</v>
      </c>
      <c r="D3764" t="s">
        <v>147</v>
      </c>
      <c r="E3764" t="s">
        <v>65</v>
      </c>
      <c r="F3764" t="str">
        <f t="shared" si="175"/>
        <v>New South Wales</v>
      </c>
      <c r="G3764" t="s">
        <v>10</v>
      </c>
      <c r="H3764">
        <v>2541</v>
      </c>
      <c r="I3764" t="s">
        <v>11</v>
      </c>
      <c r="J3764" t="s">
        <v>58</v>
      </c>
      <c r="K3764" t="s">
        <v>19</v>
      </c>
      <c r="L3764" t="s">
        <v>23</v>
      </c>
      <c r="M3764" s="5">
        <v>1141.6099999999999</v>
      </c>
    </row>
    <row r="3765" spans="1:13" x14ac:dyDescent="0.2">
      <c r="A3765" s="2">
        <v>45463</v>
      </c>
      <c r="B3765" s="3">
        <f t="shared" si="176"/>
        <v>2024</v>
      </c>
      <c r="C3765" t="str">
        <f t="shared" si="174"/>
        <v>2023-2024</v>
      </c>
      <c r="D3765" t="s">
        <v>147</v>
      </c>
      <c r="E3765" t="s">
        <v>39</v>
      </c>
      <c r="F3765" t="str">
        <f t="shared" si="175"/>
        <v>South Australia</v>
      </c>
      <c r="G3765" t="s">
        <v>32</v>
      </c>
      <c r="H3765">
        <v>5343</v>
      </c>
      <c r="I3765" t="s">
        <v>11</v>
      </c>
      <c r="J3765" t="s">
        <v>38</v>
      </c>
      <c r="K3765" t="s">
        <v>153</v>
      </c>
      <c r="L3765" t="s">
        <v>16</v>
      </c>
      <c r="M3765" s="5">
        <v>1150.03</v>
      </c>
    </row>
    <row r="3766" spans="1:13" x14ac:dyDescent="0.2">
      <c r="A3766" s="2">
        <v>45103</v>
      </c>
      <c r="B3766" s="3">
        <f t="shared" si="176"/>
        <v>2023</v>
      </c>
      <c r="C3766" t="str">
        <f t="shared" si="174"/>
        <v>2022-2023</v>
      </c>
      <c r="D3766" t="s">
        <v>147</v>
      </c>
      <c r="E3766" t="s">
        <v>142</v>
      </c>
      <c r="F3766" t="str">
        <f t="shared" si="175"/>
        <v>Australian Capital Territory</v>
      </c>
      <c r="G3766" t="s">
        <v>80</v>
      </c>
      <c r="H3766">
        <v>2609</v>
      </c>
      <c r="I3766" t="s">
        <v>11</v>
      </c>
      <c r="J3766" t="s">
        <v>58</v>
      </c>
      <c r="K3766" t="s">
        <v>153</v>
      </c>
      <c r="L3766" t="s">
        <v>16</v>
      </c>
      <c r="M3766" s="5">
        <v>1150.03</v>
      </c>
    </row>
    <row r="3767" spans="1:13" x14ac:dyDescent="0.2">
      <c r="A3767" s="2">
        <v>45087</v>
      </c>
      <c r="B3767" s="3">
        <f t="shared" si="176"/>
        <v>2023</v>
      </c>
      <c r="C3767" t="str">
        <f t="shared" si="174"/>
        <v>2022-2023</v>
      </c>
      <c r="D3767" t="s">
        <v>147</v>
      </c>
      <c r="E3767" t="s">
        <v>26</v>
      </c>
      <c r="F3767" t="str">
        <f t="shared" si="175"/>
        <v>New South Wales</v>
      </c>
      <c r="G3767" t="s">
        <v>10</v>
      </c>
      <c r="H3767">
        <v>2141</v>
      </c>
      <c r="I3767" t="s">
        <v>11</v>
      </c>
      <c r="J3767" t="s">
        <v>27</v>
      </c>
      <c r="K3767" t="s">
        <v>155</v>
      </c>
      <c r="L3767" t="s">
        <v>20</v>
      </c>
      <c r="M3767" s="5">
        <v>1151.5899999999999</v>
      </c>
    </row>
    <row r="3768" spans="1:13" x14ac:dyDescent="0.2">
      <c r="A3768" s="2">
        <v>45154</v>
      </c>
      <c r="B3768" s="3">
        <f t="shared" si="176"/>
        <v>2024</v>
      </c>
      <c r="C3768" t="str">
        <f t="shared" si="174"/>
        <v>2023-2024</v>
      </c>
      <c r="D3768" t="s">
        <v>148</v>
      </c>
      <c r="E3768" t="s">
        <v>108</v>
      </c>
      <c r="F3768" t="str">
        <f t="shared" si="175"/>
        <v>Victoria</v>
      </c>
      <c r="G3768" t="s">
        <v>45</v>
      </c>
      <c r="H3768">
        <v>3018</v>
      </c>
      <c r="I3768" t="s">
        <v>11</v>
      </c>
      <c r="J3768" t="s">
        <v>46</v>
      </c>
      <c r="K3768" t="s">
        <v>149</v>
      </c>
      <c r="L3768" t="s">
        <v>15</v>
      </c>
      <c r="M3768" s="5">
        <v>1152.6500000000001</v>
      </c>
    </row>
    <row r="3769" spans="1:13" x14ac:dyDescent="0.2">
      <c r="A3769" s="2">
        <v>45519</v>
      </c>
      <c r="B3769" s="3">
        <f t="shared" si="176"/>
        <v>2025</v>
      </c>
      <c r="C3769" t="str">
        <f t="shared" si="174"/>
        <v>2024-2025</v>
      </c>
      <c r="D3769" t="s">
        <v>147</v>
      </c>
      <c r="E3769" t="s">
        <v>113</v>
      </c>
      <c r="F3769" t="str">
        <f t="shared" si="175"/>
        <v>Queensland</v>
      </c>
      <c r="G3769" t="s">
        <v>35</v>
      </c>
      <c r="H3769">
        <v>4215</v>
      </c>
      <c r="I3769" t="s">
        <v>11</v>
      </c>
      <c r="J3769" t="s">
        <v>104</v>
      </c>
      <c r="K3769" t="s">
        <v>150</v>
      </c>
      <c r="L3769" t="s">
        <v>18</v>
      </c>
      <c r="M3769" s="5">
        <v>1158.8400000000001</v>
      </c>
    </row>
    <row r="3770" spans="1:13" x14ac:dyDescent="0.2">
      <c r="A3770" s="2">
        <v>44976</v>
      </c>
      <c r="B3770" s="3">
        <f t="shared" si="176"/>
        <v>2023</v>
      </c>
      <c r="C3770" t="str">
        <f t="shared" si="174"/>
        <v>2022-2023</v>
      </c>
      <c r="D3770" t="s">
        <v>147</v>
      </c>
      <c r="E3770" t="s">
        <v>64</v>
      </c>
      <c r="F3770" t="str">
        <f t="shared" si="175"/>
        <v>Victoria</v>
      </c>
      <c r="G3770" t="s">
        <v>45</v>
      </c>
      <c r="H3770">
        <v>3199</v>
      </c>
      <c r="I3770" t="s">
        <v>11</v>
      </c>
      <c r="J3770" t="s">
        <v>63</v>
      </c>
      <c r="K3770" t="s">
        <v>156</v>
      </c>
      <c r="L3770" t="s">
        <v>17</v>
      </c>
      <c r="M3770" s="5">
        <v>1159.49</v>
      </c>
    </row>
    <row r="3771" spans="1:13" x14ac:dyDescent="0.2">
      <c r="A3771" s="2">
        <v>45177</v>
      </c>
      <c r="B3771" s="3">
        <f t="shared" si="176"/>
        <v>2024</v>
      </c>
      <c r="C3771" t="str">
        <f t="shared" si="174"/>
        <v>2023-2024</v>
      </c>
      <c r="D3771" t="s">
        <v>147</v>
      </c>
      <c r="E3771" t="s">
        <v>133</v>
      </c>
      <c r="F3771" t="str">
        <f t="shared" si="175"/>
        <v>Queensland</v>
      </c>
      <c r="G3771" t="s">
        <v>35</v>
      </c>
      <c r="H3771">
        <v>4305</v>
      </c>
      <c r="I3771" t="s">
        <v>11</v>
      </c>
      <c r="J3771" t="s">
        <v>104</v>
      </c>
      <c r="K3771" t="s">
        <v>153</v>
      </c>
      <c r="L3771" t="s">
        <v>16</v>
      </c>
      <c r="M3771" s="5">
        <v>1163.9799999999998</v>
      </c>
    </row>
    <row r="3772" spans="1:13" x14ac:dyDescent="0.2">
      <c r="A3772" s="2">
        <v>45336</v>
      </c>
      <c r="B3772" s="3">
        <f t="shared" si="176"/>
        <v>2024</v>
      </c>
      <c r="C3772" t="str">
        <f t="shared" si="174"/>
        <v>2023-2024</v>
      </c>
      <c r="D3772" t="s">
        <v>147</v>
      </c>
      <c r="E3772" t="s">
        <v>44</v>
      </c>
      <c r="F3772" t="str">
        <f t="shared" si="175"/>
        <v>Victoria</v>
      </c>
      <c r="G3772" t="s">
        <v>45</v>
      </c>
      <c r="H3772">
        <v>3066</v>
      </c>
      <c r="I3772" t="s">
        <v>11</v>
      </c>
      <c r="J3772" t="s">
        <v>46</v>
      </c>
      <c r="K3772" t="s">
        <v>150</v>
      </c>
      <c r="L3772" t="s">
        <v>18</v>
      </c>
      <c r="M3772" s="5">
        <v>1167.53</v>
      </c>
    </row>
    <row r="3773" spans="1:13" x14ac:dyDescent="0.2">
      <c r="A3773" s="2">
        <v>45531</v>
      </c>
      <c r="B3773" s="3">
        <f t="shared" si="176"/>
        <v>2025</v>
      </c>
      <c r="C3773" t="str">
        <f t="shared" si="174"/>
        <v>2024-2025</v>
      </c>
      <c r="D3773" t="s">
        <v>147</v>
      </c>
      <c r="E3773" t="s">
        <v>112</v>
      </c>
      <c r="F3773" t="str">
        <f t="shared" si="175"/>
        <v>Victoria</v>
      </c>
      <c r="G3773" t="s">
        <v>45</v>
      </c>
      <c r="H3773">
        <v>3076</v>
      </c>
      <c r="I3773" t="s">
        <v>11</v>
      </c>
      <c r="J3773" t="s">
        <v>46</v>
      </c>
      <c r="K3773" t="s">
        <v>156</v>
      </c>
      <c r="L3773" t="s">
        <v>17</v>
      </c>
      <c r="M3773" s="5">
        <v>1167.8700000000003</v>
      </c>
    </row>
    <row r="3774" spans="1:13" x14ac:dyDescent="0.2">
      <c r="A3774" s="2">
        <v>45463</v>
      </c>
      <c r="B3774" s="3">
        <f t="shared" si="176"/>
        <v>2024</v>
      </c>
      <c r="C3774" t="str">
        <f t="shared" si="174"/>
        <v>2023-2024</v>
      </c>
      <c r="D3774" t="s">
        <v>147</v>
      </c>
      <c r="E3774" t="s">
        <v>92</v>
      </c>
      <c r="F3774" t="str">
        <f t="shared" si="175"/>
        <v>Queensland</v>
      </c>
      <c r="G3774" t="s">
        <v>35</v>
      </c>
      <c r="H3774">
        <v>4068</v>
      </c>
      <c r="I3774" t="s">
        <v>11</v>
      </c>
      <c r="J3774" t="s">
        <v>43</v>
      </c>
      <c r="K3774" t="s">
        <v>154</v>
      </c>
      <c r="L3774" t="s">
        <v>14</v>
      </c>
      <c r="M3774" s="5">
        <v>1171.06</v>
      </c>
    </row>
    <row r="3775" spans="1:13" x14ac:dyDescent="0.2">
      <c r="A3775" s="2">
        <v>45560</v>
      </c>
      <c r="B3775" s="3">
        <f t="shared" si="176"/>
        <v>2025</v>
      </c>
      <c r="C3775" t="str">
        <f t="shared" si="174"/>
        <v>2024-2025</v>
      </c>
      <c r="D3775" t="s">
        <v>147</v>
      </c>
      <c r="E3775" t="s">
        <v>110</v>
      </c>
      <c r="F3775" t="str">
        <f t="shared" si="175"/>
        <v>Queensland</v>
      </c>
      <c r="G3775" t="s">
        <v>35</v>
      </c>
      <c r="H3775">
        <v>4680</v>
      </c>
      <c r="I3775" t="s">
        <v>11</v>
      </c>
      <c r="J3775" t="s">
        <v>51</v>
      </c>
      <c r="K3775" t="s">
        <v>151</v>
      </c>
      <c r="L3775" t="s">
        <v>21</v>
      </c>
      <c r="M3775" s="5">
        <v>1173.55</v>
      </c>
    </row>
    <row r="3776" spans="1:13" x14ac:dyDescent="0.2">
      <c r="A3776" s="2">
        <v>45115</v>
      </c>
      <c r="B3776" s="3">
        <f t="shared" si="176"/>
        <v>2024</v>
      </c>
      <c r="C3776" t="str">
        <f t="shared" si="174"/>
        <v>2023-2024</v>
      </c>
      <c r="D3776" t="s">
        <v>147</v>
      </c>
      <c r="E3776" t="s">
        <v>117</v>
      </c>
      <c r="F3776" t="str">
        <f t="shared" si="175"/>
        <v>Queensland</v>
      </c>
      <c r="G3776" t="s">
        <v>35</v>
      </c>
      <c r="H3776">
        <v>4119</v>
      </c>
      <c r="I3776" t="s">
        <v>11</v>
      </c>
      <c r="J3776" t="s">
        <v>43</v>
      </c>
      <c r="K3776" t="s">
        <v>150</v>
      </c>
      <c r="L3776" t="s">
        <v>18</v>
      </c>
      <c r="M3776" s="5">
        <v>1174.28</v>
      </c>
    </row>
    <row r="3777" spans="1:13" x14ac:dyDescent="0.2">
      <c r="A3777" s="2">
        <v>45389</v>
      </c>
      <c r="B3777" s="3">
        <f t="shared" si="176"/>
        <v>2024</v>
      </c>
      <c r="C3777" t="str">
        <f t="shared" si="174"/>
        <v>2023-2024</v>
      </c>
      <c r="D3777" t="s">
        <v>147</v>
      </c>
      <c r="E3777" t="s">
        <v>31</v>
      </c>
      <c r="F3777" t="str">
        <f t="shared" si="175"/>
        <v>South Australia</v>
      </c>
      <c r="G3777" t="s">
        <v>32</v>
      </c>
      <c r="H3777">
        <v>5168</v>
      </c>
      <c r="I3777" t="s">
        <v>11</v>
      </c>
      <c r="J3777" t="s">
        <v>33</v>
      </c>
      <c r="K3777" t="s">
        <v>151</v>
      </c>
      <c r="L3777" t="s">
        <v>21</v>
      </c>
      <c r="M3777" s="5">
        <v>1174.5700000000002</v>
      </c>
    </row>
    <row r="3778" spans="1:13" x14ac:dyDescent="0.2">
      <c r="A3778" s="2">
        <v>44974</v>
      </c>
      <c r="B3778" s="3">
        <f t="shared" si="176"/>
        <v>2023</v>
      </c>
      <c r="C3778" t="str">
        <f t="shared" ref="C3778:C3841" si="177">IF(MONTH(A3778) &gt;= 7, YEAR(A3778) &amp; "-" &amp; YEAR(A3778) + 1, YEAR(A3778) - 1 &amp; "-" &amp; YEAR(A3778))</f>
        <v>2022-2023</v>
      </c>
      <c r="D3778" t="s">
        <v>147</v>
      </c>
      <c r="E3778" t="s">
        <v>59</v>
      </c>
      <c r="F3778" t="str">
        <f t="shared" ref="F3778:F3841" si="178">IF(G3778="WA","Western Australia",
IF(G3778="NSW","New South Wales",
IF(G3778="QLD","Queensland",
IF(G3778="VIC","Victoria",
IF(G3778="TAS","Tasmania",
IF(G3778="SA","South Australia",
IF(G3778="NT","Northern Territory",
IF(G3778="ACT","Australian Capital Territory",G3778))))))))</f>
        <v>Victoria</v>
      </c>
      <c r="G3778" t="s">
        <v>45</v>
      </c>
      <c r="H3778">
        <v>3280</v>
      </c>
      <c r="I3778" t="s">
        <v>11</v>
      </c>
      <c r="J3778" t="s">
        <v>60</v>
      </c>
      <c r="K3778" t="s">
        <v>155</v>
      </c>
      <c r="L3778" t="s">
        <v>20</v>
      </c>
      <c r="M3778" s="5">
        <v>1175.0899999999999</v>
      </c>
    </row>
    <row r="3779" spans="1:13" x14ac:dyDescent="0.2">
      <c r="A3779" s="2">
        <v>45452</v>
      </c>
      <c r="B3779" s="3">
        <f t="shared" ref="B3779:B3842" si="179">IF(MONTH(A3779)&gt;=7,YEAR(A3779)+1,YEAR(A3779))</f>
        <v>2024</v>
      </c>
      <c r="C3779" t="str">
        <f t="shared" si="177"/>
        <v>2023-2024</v>
      </c>
      <c r="D3779" t="s">
        <v>147</v>
      </c>
      <c r="E3779" t="s">
        <v>103</v>
      </c>
      <c r="F3779" t="str">
        <f t="shared" si="178"/>
        <v>Queensland</v>
      </c>
      <c r="G3779" t="s">
        <v>35</v>
      </c>
      <c r="H3779">
        <v>4509</v>
      </c>
      <c r="I3779" t="s">
        <v>11</v>
      </c>
      <c r="J3779" t="s">
        <v>104</v>
      </c>
      <c r="K3779" t="s">
        <v>150</v>
      </c>
      <c r="L3779" t="s">
        <v>18</v>
      </c>
      <c r="M3779" s="5">
        <v>1175.1600000000001</v>
      </c>
    </row>
    <row r="3780" spans="1:13" x14ac:dyDescent="0.2">
      <c r="A3780" s="2">
        <v>45526</v>
      </c>
      <c r="B3780" s="3">
        <f t="shared" si="179"/>
        <v>2025</v>
      </c>
      <c r="C3780" t="str">
        <f t="shared" si="177"/>
        <v>2024-2025</v>
      </c>
      <c r="D3780" t="s">
        <v>147</v>
      </c>
      <c r="E3780" t="s">
        <v>95</v>
      </c>
      <c r="F3780" t="str">
        <f t="shared" si="178"/>
        <v>Victoria</v>
      </c>
      <c r="G3780" t="s">
        <v>45</v>
      </c>
      <c r="H3780">
        <v>3931</v>
      </c>
      <c r="I3780" t="s">
        <v>11</v>
      </c>
      <c r="J3780" t="s">
        <v>55</v>
      </c>
      <c r="K3780" t="s">
        <v>151</v>
      </c>
      <c r="L3780" t="s">
        <v>21</v>
      </c>
      <c r="M3780" s="5">
        <v>1178.76</v>
      </c>
    </row>
    <row r="3781" spans="1:13" x14ac:dyDescent="0.2">
      <c r="A3781" s="2">
        <v>45358</v>
      </c>
      <c r="B3781" s="3">
        <f t="shared" si="179"/>
        <v>2024</v>
      </c>
      <c r="C3781" t="str">
        <f t="shared" si="177"/>
        <v>2023-2024</v>
      </c>
      <c r="D3781" t="s">
        <v>147</v>
      </c>
      <c r="E3781" t="s">
        <v>41</v>
      </c>
      <c r="F3781" t="str">
        <f t="shared" si="178"/>
        <v>New South Wales</v>
      </c>
      <c r="G3781" t="s">
        <v>10</v>
      </c>
      <c r="H3781">
        <v>2830</v>
      </c>
      <c r="I3781" t="s">
        <v>11</v>
      </c>
      <c r="J3781" t="s">
        <v>25</v>
      </c>
      <c r="K3781" t="s">
        <v>153</v>
      </c>
      <c r="L3781" t="s">
        <v>16</v>
      </c>
      <c r="M3781" s="5">
        <v>1180.1300000000001</v>
      </c>
    </row>
    <row r="3782" spans="1:13" x14ac:dyDescent="0.2">
      <c r="A3782" s="2">
        <v>44927</v>
      </c>
      <c r="B3782" s="3">
        <f t="shared" si="179"/>
        <v>2023</v>
      </c>
      <c r="C3782" t="str">
        <f t="shared" si="177"/>
        <v>2022-2023</v>
      </c>
      <c r="D3782" t="s">
        <v>148</v>
      </c>
      <c r="E3782" t="s">
        <v>82</v>
      </c>
      <c r="F3782" t="str">
        <f t="shared" si="178"/>
        <v>Queensland</v>
      </c>
      <c r="G3782" t="s">
        <v>35</v>
      </c>
      <c r="H3782">
        <v>4012</v>
      </c>
      <c r="I3782" t="s">
        <v>11</v>
      </c>
      <c r="J3782" t="s">
        <v>43</v>
      </c>
      <c r="K3782" t="s">
        <v>151</v>
      </c>
      <c r="L3782" t="s">
        <v>21</v>
      </c>
      <c r="M3782" s="5">
        <v>1180.27</v>
      </c>
    </row>
    <row r="3783" spans="1:13" x14ac:dyDescent="0.2">
      <c r="A3783" s="2">
        <v>45126</v>
      </c>
      <c r="B3783" s="3">
        <f t="shared" si="179"/>
        <v>2024</v>
      </c>
      <c r="C3783" t="str">
        <f t="shared" si="177"/>
        <v>2023-2024</v>
      </c>
      <c r="D3783" t="s">
        <v>147</v>
      </c>
      <c r="E3783" t="s">
        <v>114</v>
      </c>
      <c r="F3783" t="str">
        <f t="shared" si="178"/>
        <v>Victoria</v>
      </c>
      <c r="G3783" t="s">
        <v>45</v>
      </c>
      <c r="H3783">
        <v>3551</v>
      </c>
      <c r="I3783" t="s">
        <v>11</v>
      </c>
      <c r="J3783" t="s">
        <v>60</v>
      </c>
      <c r="K3783" t="s">
        <v>157</v>
      </c>
      <c r="L3783" t="s">
        <v>22</v>
      </c>
      <c r="M3783" s="5">
        <v>1184.68</v>
      </c>
    </row>
    <row r="3784" spans="1:13" x14ac:dyDescent="0.2">
      <c r="A3784" s="2">
        <v>44940</v>
      </c>
      <c r="B3784" s="3">
        <f t="shared" si="179"/>
        <v>2023</v>
      </c>
      <c r="C3784" t="str">
        <f t="shared" si="177"/>
        <v>2022-2023</v>
      </c>
      <c r="D3784" t="s">
        <v>147</v>
      </c>
      <c r="E3784" t="s">
        <v>131</v>
      </c>
      <c r="F3784" t="str">
        <f t="shared" si="178"/>
        <v>Western Australia</v>
      </c>
      <c r="G3784" t="s">
        <v>48</v>
      </c>
      <c r="H3784">
        <v>6530</v>
      </c>
      <c r="I3784" t="s">
        <v>11</v>
      </c>
      <c r="J3784" t="s">
        <v>77</v>
      </c>
      <c r="K3784" t="s">
        <v>150</v>
      </c>
      <c r="L3784" t="s">
        <v>18</v>
      </c>
      <c r="M3784" s="5">
        <v>1188.6799999999998</v>
      </c>
    </row>
    <row r="3785" spans="1:13" x14ac:dyDescent="0.2">
      <c r="A3785" s="2">
        <v>45526</v>
      </c>
      <c r="B3785" s="3">
        <f t="shared" si="179"/>
        <v>2025</v>
      </c>
      <c r="C3785" t="str">
        <f t="shared" si="177"/>
        <v>2024-2025</v>
      </c>
      <c r="D3785" t="s">
        <v>148</v>
      </c>
      <c r="E3785" t="s">
        <v>146</v>
      </c>
      <c r="F3785" t="str">
        <f t="shared" si="178"/>
        <v>Victoria</v>
      </c>
      <c r="G3785" t="s">
        <v>45</v>
      </c>
      <c r="H3785">
        <v>3353</v>
      </c>
      <c r="I3785" t="s">
        <v>11</v>
      </c>
      <c r="J3785" t="s">
        <v>60</v>
      </c>
      <c r="K3785" t="s">
        <v>154</v>
      </c>
      <c r="L3785" t="s">
        <v>14</v>
      </c>
      <c r="M3785" s="5">
        <v>1189.83</v>
      </c>
    </row>
    <row r="3786" spans="1:13" x14ac:dyDescent="0.2">
      <c r="A3786" s="2">
        <v>45428</v>
      </c>
      <c r="B3786" s="3">
        <f t="shared" si="179"/>
        <v>2024</v>
      </c>
      <c r="C3786" t="str">
        <f t="shared" si="177"/>
        <v>2023-2024</v>
      </c>
      <c r="D3786" t="s">
        <v>147</v>
      </c>
      <c r="E3786" t="s">
        <v>47</v>
      </c>
      <c r="F3786" t="str">
        <f t="shared" si="178"/>
        <v>Western Australia</v>
      </c>
      <c r="G3786" t="s">
        <v>48</v>
      </c>
      <c r="H3786">
        <v>6030</v>
      </c>
      <c r="I3786" t="s">
        <v>11</v>
      </c>
      <c r="J3786" t="s">
        <v>49</v>
      </c>
      <c r="K3786" t="s">
        <v>150</v>
      </c>
      <c r="L3786" t="s">
        <v>18</v>
      </c>
      <c r="M3786" s="5">
        <v>1190.6799999999998</v>
      </c>
    </row>
    <row r="3787" spans="1:13" x14ac:dyDescent="0.2">
      <c r="A3787" s="2">
        <v>44988</v>
      </c>
      <c r="B3787" s="3">
        <f t="shared" si="179"/>
        <v>2023</v>
      </c>
      <c r="C3787" t="str">
        <f t="shared" si="177"/>
        <v>2022-2023</v>
      </c>
      <c r="D3787" t="s">
        <v>147</v>
      </c>
      <c r="E3787" t="s">
        <v>24</v>
      </c>
      <c r="F3787" t="str">
        <f t="shared" si="178"/>
        <v>New South Wales</v>
      </c>
      <c r="G3787" t="s">
        <v>10</v>
      </c>
      <c r="H3787">
        <v>2795</v>
      </c>
      <c r="I3787" t="s">
        <v>11</v>
      </c>
      <c r="J3787" t="s">
        <v>25</v>
      </c>
      <c r="K3787" t="s">
        <v>154</v>
      </c>
      <c r="L3787" t="s">
        <v>14</v>
      </c>
      <c r="M3787" s="5">
        <v>1191.03</v>
      </c>
    </row>
    <row r="3788" spans="1:13" x14ac:dyDescent="0.2">
      <c r="A3788" s="2">
        <v>44976</v>
      </c>
      <c r="B3788" s="3">
        <f t="shared" si="179"/>
        <v>2023</v>
      </c>
      <c r="C3788" t="str">
        <f t="shared" si="177"/>
        <v>2022-2023</v>
      </c>
      <c r="D3788" t="s">
        <v>148</v>
      </c>
      <c r="E3788" t="s">
        <v>34</v>
      </c>
      <c r="F3788" t="str">
        <f t="shared" si="178"/>
        <v>Queensland</v>
      </c>
      <c r="G3788" t="s">
        <v>35</v>
      </c>
      <c r="H3788">
        <v>4802</v>
      </c>
      <c r="I3788" t="s">
        <v>11</v>
      </c>
      <c r="J3788" t="s">
        <v>36</v>
      </c>
      <c r="K3788" t="s">
        <v>149</v>
      </c>
      <c r="L3788" t="s">
        <v>15</v>
      </c>
      <c r="M3788" s="5">
        <v>1191.32</v>
      </c>
    </row>
    <row r="3789" spans="1:13" x14ac:dyDescent="0.2">
      <c r="A3789" s="2">
        <v>45479</v>
      </c>
      <c r="B3789" s="3">
        <f t="shared" si="179"/>
        <v>2025</v>
      </c>
      <c r="C3789" t="str">
        <f t="shared" si="177"/>
        <v>2024-2025</v>
      </c>
      <c r="D3789" t="s">
        <v>147</v>
      </c>
      <c r="E3789" t="s">
        <v>122</v>
      </c>
      <c r="F3789" t="str">
        <f t="shared" si="178"/>
        <v>New South Wales</v>
      </c>
      <c r="G3789" t="s">
        <v>10</v>
      </c>
      <c r="H3789">
        <v>2650</v>
      </c>
      <c r="I3789" t="s">
        <v>11</v>
      </c>
      <c r="J3789" t="s">
        <v>25</v>
      </c>
      <c r="K3789" t="s">
        <v>157</v>
      </c>
      <c r="L3789" t="s">
        <v>22</v>
      </c>
      <c r="M3789" s="5">
        <v>1191.7600000000002</v>
      </c>
    </row>
    <row r="3790" spans="1:13" x14ac:dyDescent="0.2">
      <c r="A3790" s="2">
        <v>45396</v>
      </c>
      <c r="B3790" s="3">
        <f t="shared" si="179"/>
        <v>2024</v>
      </c>
      <c r="C3790" t="str">
        <f t="shared" si="177"/>
        <v>2023-2024</v>
      </c>
      <c r="D3790" t="s">
        <v>147</v>
      </c>
      <c r="E3790" t="s">
        <v>109</v>
      </c>
      <c r="F3790" t="str">
        <f t="shared" si="178"/>
        <v>New South Wales</v>
      </c>
      <c r="G3790" t="s">
        <v>10</v>
      </c>
      <c r="H3790">
        <v>2480</v>
      </c>
      <c r="I3790" t="s">
        <v>11</v>
      </c>
      <c r="J3790" t="s">
        <v>68</v>
      </c>
      <c r="K3790" t="s">
        <v>154</v>
      </c>
      <c r="L3790" t="s">
        <v>14</v>
      </c>
      <c r="M3790" s="5">
        <v>1194.6299999999999</v>
      </c>
    </row>
    <row r="3791" spans="1:13" x14ac:dyDescent="0.2">
      <c r="A3791" s="2">
        <v>44945</v>
      </c>
      <c r="B3791" s="3">
        <f t="shared" si="179"/>
        <v>2023</v>
      </c>
      <c r="C3791" t="str">
        <f t="shared" si="177"/>
        <v>2022-2023</v>
      </c>
      <c r="D3791" t="s">
        <v>148</v>
      </c>
      <c r="E3791" t="s">
        <v>127</v>
      </c>
      <c r="F3791" t="str">
        <f t="shared" si="178"/>
        <v>New South Wales</v>
      </c>
      <c r="G3791" t="s">
        <v>10</v>
      </c>
      <c r="H3791">
        <v>2131</v>
      </c>
      <c r="I3791" t="s">
        <v>11</v>
      </c>
      <c r="J3791" t="s">
        <v>27</v>
      </c>
      <c r="K3791" t="s">
        <v>149</v>
      </c>
      <c r="L3791" t="s">
        <v>15</v>
      </c>
      <c r="M3791" s="5">
        <v>1198.1999999999998</v>
      </c>
    </row>
    <row r="3792" spans="1:13" x14ac:dyDescent="0.2">
      <c r="A3792" s="2">
        <v>45298</v>
      </c>
      <c r="B3792" s="3">
        <f t="shared" si="179"/>
        <v>2024</v>
      </c>
      <c r="C3792" t="str">
        <f t="shared" si="177"/>
        <v>2023-2024</v>
      </c>
      <c r="D3792" t="s">
        <v>147</v>
      </c>
      <c r="E3792" t="s">
        <v>99</v>
      </c>
      <c r="F3792" t="str">
        <f t="shared" si="178"/>
        <v>Victoria</v>
      </c>
      <c r="G3792" t="s">
        <v>45</v>
      </c>
      <c r="H3792">
        <v>3148</v>
      </c>
      <c r="I3792" t="s">
        <v>11</v>
      </c>
      <c r="J3792" t="s">
        <v>63</v>
      </c>
      <c r="K3792" t="s">
        <v>156</v>
      </c>
      <c r="L3792" t="s">
        <v>17</v>
      </c>
      <c r="M3792" s="5">
        <v>1198.24</v>
      </c>
    </row>
    <row r="3793" spans="1:13" x14ac:dyDescent="0.2">
      <c r="A3793" s="2">
        <v>45478</v>
      </c>
      <c r="B3793" s="3">
        <f t="shared" si="179"/>
        <v>2025</v>
      </c>
      <c r="C3793" t="str">
        <f t="shared" si="177"/>
        <v>2024-2025</v>
      </c>
      <c r="D3793" t="s">
        <v>147</v>
      </c>
      <c r="E3793" t="s">
        <v>92</v>
      </c>
      <c r="F3793" t="str">
        <f t="shared" si="178"/>
        <v>Queensland</v>
      </c>
      <c r="G3793" t="s">
        <v>35</v>
      </c>
      <c r="H3793">
        <v>4068</v>
      </c>
      <c r="I3793" t="s">
        <v>11</v>
      </c>
      <c r="J3793" t="s">
        <v>43</v>
      </c>
      <c r="K3793" t="s">
        <v>157</v>
      </c>
      <c r="L3793" t="s">
        <v>22</v>
      </c>
      <c r="M3793" s="5">
        <v>1199.75</v>
      </c>
    </row>
    <row r="3794" spans="1:13" x14ac:dyDescent="0.2">
      <c r="A3794" s="2">
        <v>45595</v>
      </c>
      <c r="B3794" s="3">
        <f t="shared" si="179"/>
        <v>2025</v>
      </c>
      <c r="C3794" t="str">
        <f t="shared" si="177"/>
        <v>2024-2025</v>
      </c>
      <c r="D3794" t="s">
        <v>147</v>
      </c>
      <c r="E3794" t="s">
        <v>99</v>
      </c>
      <c r="F3794" t="str">
        <f t="shared" si="178"/>
        <v>Victoria</v>
      </c>
      <c r="G3794" t="s">
        <v>45</v>
      </c>
      <c r="H3794">
        <v>3148</v>
      </c>
      <c r="I3794" t="s">
        <v>11</v>
      </c>
      <c r="J3794" t="s">
        <v>63</v>
      </c>
      <c r="K3794" t="s">
        <v>154</v>
      </c>
      <c r="L3794" t="s">
        <v>14</v>
      </c>
      <c r="M3794" s="5">
        <v>1203.6600000000001</v>
      </c>
    </row>
    <row r="3795" spans="1:13" x14ac:dyDescent="0.2">
      <c r="A3795" s="2">
        <v>45610</v>
      </c>
      <c r="B3795" s="3">
        <f t="shared" si="179"/>
        <v>2025</v>
      </c>
      <c r="C3795" t="str">
        <f t="shared" si="177"/>
        <v>2024-2025</v>
      </c>
      <c r="D3795" t="s">
        <v>147</v>
      </c>
      <c r="E3795" t="s">
        <v>50</v>
      </c>
      <c r="F3795" t="str">
        <f t="shared" si="178"/>
        <v>Queensland</v>
      </c>
      <c r="G3795" t="s">
        <v>35</v>
      </c>
      <c r="H3795">
        <v>4703</v>
      </c>
      <c r="I3795" t="s">
        <v>11</v>
      </c>
      <c r="J3795" t="s">
        <v>51</v>
      </c>
      <c r="K3795" t="s">
        <v>153</v>
      </c>
      <c r="L3795" t="s">
        <v>16</v>
      </c>
      <c r="M3795" s="5">
        <v>1207.02</v>
      </c>
    </row>
    <row r="3796" spans="1:13" x14ac:dyDescent="0.2">
      <c r="A3796" s="2">
        <v>44997</v>
      </c>
      <c r="B3796" s="3">
        <f t="shared" si="179"/>
        <v>2023</v>
      </c>
      <c r="C3796" t="str">
        <f t="shared" si="177"/>
        <v>2022-2023</v>
      </c>
      <c r="D3796" t="s">
        <v>147</v>
      </c>
      <c r="E3796" t="s">
        <v>92</v>
      </c>
      <c r="F3796" t="str">
        <f t="shared" si="178"/>
        <v>Queensland</v>
      </c>
      <c r="G3796" t="s">
        <v>35</v>
      </c>
      <c r="H3796">
        <v>4068</v>
      </c>
      <c r="I3796" t="s">
        <v>11</v>
      </c>
      <c r="J3796" t="s">
        <v>43</v>
      </c>
      <c r="K3796" t="s">
        <v>154</v>
      </c>
      <c r="L3796" t="s">
        <v>14</v>
      </c>
      <c r="M3796" s="5">
        <v>1207.94</v>
      </c>
    </row>
    <row r="3797" spans="1:13" x14ac:dyDescent="0.2">
      <c r="A3797" s="2">
        <v>45480</v>
      </c>
      <c r="B3797" s="3">
        <f t="shared" si="179"/>
        <v>2025</v>
      </c>
      <c r="C3797" t="str">
        <f t="shared" si="177"/>
        <v>2024-2025</v>
      </c>
      <c r="D3797" t="s">
        <v>147</v>
      </c>
      <c r="E3797" t="s">
        <v>92</v>
      </c>
      <c r="F3797" t="str">
        <f t="shared" si="178"/>
        <v>Queensland</v>
      </c>
      <c r="G3797" t="s">
        <v>35</v>
      </c>
      <c r="H3797">
        <v>4068</v>
      </c>
      <c r="I3797" t="s">
        <v>11</v>
      </c>
      <c r="J3797" t="s">
        <v>43</v>
      </c>
      <c r="K3797" t="s">
        <v>156</v>
      </c>
      <c r="L3797" t="s">
        <v>17</v>
      </c>
      <c r="M3797" s="5">
        <v>1209.1500000000001</v>
      </c>
    </row>
    <row r="3798" spans="1:13" x14ac:dyDescent="0.2">
      <c r="A3798" s="2">
        <v>45446</v>
      </c>
      <c r="B3798" s="3">
        <f t="shared" si="179"/>
        <v>2024</v>
      </c>
      <c r="C3798" t="str">
        <f t="shared" si="177"/>
        <v>2023-2024</v>
      </c>
      <c r="D3798" t="s">
        <v>148</v>
      </c>
      <c r="E3798" t="s">
        <v>61</v>
      </c>
      <c r="F3798" t="str">
        <f t="shared" si="178"/>
        <v>New South Wales</v>
      </c>
      <c r="G3798" t="s">
        <v>10</v>
      </c>
      <c r="H3798">
        <v>2539</v>
      </c>
      <c r="I3798" t="s">
        <v>11</v>
      </c>
      <c r="J3798" t="s">
        <v>58</v>
      </c>
      <c r="K3798" t="s">
        <v>153</v>
      </c>
      <c r="L3798" t="s">
        <v>16</v>
      </c>
      <c r="M3798" s="5">
        <v>1211.1400000000001</v>
      </c>
    </row>
    <row r="3799" spans="1:13" x14ac:dyDescent="0.2">
      <c r="A3799" s="2">
        <v>45513</v>
      </c>
      <c r="B3799" s="3">
        <f t="shared" si="179"/>
        <v>2025</v>
      </c>
      <c r="C3799" t="str">
        <f t="shared" si="177"/>
        <v>2024-2025</v>
      </c>
      <c r="D3799" t="s">
        <v>147</v>
      </c>
      <c r="E3799" t="s">
        <v>99</v>
      </c>
      <c r="F3799" t="str">
        <f t="shared" si="178"/>
        <v>Victoria</v>
      </c>
      <c r="G3799" t="s">
        <v>45</v>
      </c>
      <c r="H3799">
        <v>3148</v>
      </c>
      <c r="I3799" t="s">
        <v>11</v>
      </c>
      <c r="J3799" t="s">
        <v>63</v>
      </c>
      <c r="K3799" t="s">
        <v>154</v>
      </c>
      <c r="L3799" t="s">
        <v>14</v>
      </c>
      <c r="M3799" s="5">
        <v>1211.68</v>
      </c>
    </row>
    <row r="3800" spans="1:13" x14ac:dyDescent="0.2">
      <c r="A3800" s="2">
        <v>45290</v>
      </c>
      <c r="B3800" s="3">
        <f t="shared" si="179"/>
        <v>2024</v>
      </c>
      <c r="C3800" t="str">
        <f t="shared" si="177"/>
        <v>2023-2024</v>
      </c>
      <c r="D3800" t="s">
        <v>147</v>
      </c>
      <c r="E3800" t="s">
        <v>115</v>
      </c>
      <c r="F3800" t="str">
        <f t="shared" si="178"/>
        <v>Western Australia</v>
      </c>
      <c r="G3800" t="s">
        <v>48</v>
      </c>
      <c r="H3800">
        <v>6280</v>
      </c>
      <c r="I3800" t="s">
        <v>11</v>
      </c>
      <c r="J3800" t="s">
        <v>94</v>
      </c>
      <c r="K3800" t="s">
        <v>19</v>
      </c>
      <c r="L3800" t="s">
        <v>23</v>
      </c>
      <c r="M3800" s="5">
        <v>1212.0899999999999</v>
      </c>
    </row>
    <row r="3801" spans="1:13" x14ac:dyDescent="0.2">
      <c r="A3801" s="2">
        <v>45396</v>
      </c>
      <c r="B3801" s="3">
        <f t="shared" si="179"/>
        <v>2024</v>
      </c>
      <c r="C3801" t="str">
        <f t="shared" si="177"/>
        <v>2023-2024</v>
      </c>
      <c r="D3801" t="s">
        <v>147</v>
      </c>
      <c r="E3801" t="s">
        <v>57</v>
      </c>
      <c r="F3801" t="str">
        <f t="shared" si="178"/>
        <v>New South Wales</v>
      </c>
      <c r="G3801" t="s">
        <v>10</v>
      </c>
      <c r="H3801">
        <v>2560</v>
      </c>
      <c r="I3801" t="s">
        <v>11</v>
      </c>
      <c r="J3801" t="s">
        <v>58</v>
      </c>
      <c r="K3801" t="s">
        <v>149</v>
      </c>
      <c r="L3801" t="s">
        <v>15</v>
      </c>
      <c r="M3801" s="5">
        <v>1212.42</v>
      </c>
    </row>
    <row r="3802" spans="1:13" x14ac:dyDescent="0.2">
      <c r="A3802" s="2">
        <v>45088</v>
      </c>
      <c r="B3802" s="3">
        <f t="shared" si="179"/>
        <v>2023</v>
      </c>
      <c r="C3802" t="str">
        <f t="shared" si="177"/>
        <v>2022-2023</v>
      </c>
      <c r="D3802" t="s">
        <v>147</v>
      </c>
      <c r="E3802" t="s">
        <v>47</v>
      </c>
      <c r="F3802" t="str">
        <f t="shared" si="178"/>
        <v>Western Australia</v>
      </c>
      <c r="G3802" t="s">
        <v>48</v>
      </c>
      <c r="H3802">
        <v>6030</v>
      </c>
      <c r="I3802" t="s">
        <v>11</v>
      </c>
      <c r="J3802" t="s">
        <v>49</v>
      </c>
      <c r="K3802" t="s">
        <v>151</v>
      </c>
      <c r="L3802" t="s">
        <v>21</v>
      </c>
      <c r="M3802" s="5">
        <v>1213.28</v>
      </c>
    </row>
    <row r="3803" spans="1:13" x14ac:dyDescent="0.2">
      <c r="A3803" s="2">
        <v>45412</v>
      </c>
      <c r="B3803" s="3">
        <f t="shared" si="179"/>
        <v>2024</v>
      </c>
      <c r="C3803" t="str">
        <f t="shared" si="177"/>
        <v>2023-2024</v>
      </c>
      <c r="D3803" t="s">
        <v>148</v>
      </c>
      <c r="E3803" t="s">
        <v>87</v>
      </c>
      <c r="F3803" t="str">
        <f t="shared" si="178"/>
        <v>New South Wales</v>
      </c>
      <c r="G3803" t="s">
        <v>10</v>
      </c>
      <c r="H3803">
        <v>2790</v>
      </c>
      <c r="I3803" t="s">
        <v>11</v>
      </c>
      <c r="J3803" t="s">
        <v>25</v>
      </c>
      <c r="K3803" t="s">
        <v>151</v>
      </c>
      <c r="L3803" t="s">
        <v>21</v>
      </c>
      <c r="M3803" s="5">
        <v>1214.6100000000001</v>
      </c>
    </row>
    <row r="3804" spans="1:13" x14ac:dyDescent="0.2">
      <c r="A3804" s="2">
        <v>45406</v>
      </c>
      <c r="B3804" s="3">
        <f t="shared" si="179"/>
        <v>2024</v>
      </c>
      <c r="C3804" t="str">
        <f t="shared" si="177"/>
        <v>2023-2024</v>
      </c>
      <c r="D3804" t="s">
        <v>147</v>
      </c>
      <c r="E3804" t="s">
        <v>107</v>
      </c>
      <c r="F3804" t="str">
        <f t="shared" si="178"/>
        <v>Queensland</v>
      </c>
      <c r="G3804" t="s">
        <v>35</v>
      </c>
      <c r="H3804">
        <v>4220</v>
      </c>
      <c r="I3804" t="s">
        <v>11</v>
      </c>
      <c r="J3804" t="s">
        <v>104</v>
      </c>
      <c r="K3804" t="s">
        <v>151</v>
      </c>
      <c r="L3804" t="s">
        <v>21</v>
      </c>
      <c r="M3804" s="5">
        <v>1215.47</v>
      </c>
    </row>
    <row r="3805" spans="1:13" x14ac:dyDescent="0.2">
      <c r="A3805" s="2">
        <v>45318</v>
      </c>
      <c r="B3805" s="3">
        <f t="shared" si="179"/>
        <v>2024</v>
      </c>
      <c r="C3805" t="str">
        <f t="shared" si="177"/>
        <v>2023-2024</v>
      </c>
      <c r="D3805" t="s">
        <v>148</v>
      </c>
      <c r="E3805" t="s">
        <v>108</v>
      </c>
      <c r="F3805" t="str">
        <f t="shared" si="178"/>
        <v>Victoria</v>
      </c>
      <c r="G3805" t="s">
        <v>45</v>
      </c>
      <c r="H3805">
        <v>3018</v>
      </c>
      <c r="I3805" t="s">
        <v>11</v>
      </c>
      <c r="J3805" t="s">
        <v>46</v>
      </c>
      <c r="K3805" t="s">
        <v>154</v>
      </c>
      <c r="L3805" t="s">
        <v>14</v>
      </c>
      <c r="M3805" s="5">
        <v>1217.6699999999998</v>
      </c>
    </row>
    <row r="3806" spans="1:13" x14ac:dyDescent="0.2">
      <c r="A3806" s="2">
        <v>45554</v>
      </c>
      <c r="B3806" s="3">
        <f t="shared" si="179"/>
        <v>2025</v>
      </c>
      <c r="C3806" t="str">
        <f t="shared" si="177"/>
        <v>2024-2025</v>
      </c>
      <c r="D3806" t="s">
        <v>147</v>
      </c>
      <c r="E3806" t="s">
        <v>115</v>
      </c>
      <c r="F3806" t="str">
        <f t="shared" si="178"/>
        <v>Western Australia</v>
      </c>
      <c r="G3806" t="s">
        <v>48</v>
      </c>
      <c r="H3806">
        <v>6280</v>
      </c>
      <c r="I3806" t="s">
        <v>11</v>
      </c>
      <c r="J3806" t="s">
        <v>94</v>
      </c>
      <c r="K3806" t="s">
        <v>150</v>
      </c>
      <c r="L3806" t="s">
        <v>18</v>
      </c>
      <c r="M3806" s="5">
        <v>1219.3799999999999</v>
      </c>
    </row>
    <row r="3807" spans="1:13" x14ac:dyDescent="0.2">
      <c r="A3807" s="2">
        <v>45479</v>
      </c>
      <c r="B3807" s="3">
        <f t="shared" si="179"/>
        <v>2025</v>
      </c>
      <c r="C3807" t="str">
        <f t="shared" si="177"/>
        <v>2024-2025</v>
      </c>
      <c r="D3807" t="s">
        <v>147</v>
      </c>
      <c r="E3807" t="s">
        <v>115</v>
      </c>
      <c r="F3807" t="str">
        <f t="shared" si="178"/>
        <v>Western Australia</v>
      </c>
      <c r="G3807" t="s">
        <v>48</v>
      </c>
      <c r="H3807">
        <v>6280</v>
      </c>
      <c r="I3807" t="s">
        <v>11</v>
      </c>
      <c r="J3807" t="s">
        <v>94</v>
      </c>
      <c r="K3807" t="s">
        <v>153</v>
      </c>
      <c r="L3807" t="s">
        <v>16</v>
      </c>
      <c r="M3807" s="5">
        <v>1224.49</v>
      </c>
    </row>
    <row r="3808" spans="1:13" x14ac:dyDescent="0.2">
      <c r="A3808" s="2">
        <v>45423</v>
      </c>
      <c r="B3808" s="3">
        <f t="shared" si="179"/>
        <v>2024</v>
      </c>
      <c r="C3808" t="str">
        <f t="shared" si="177"/>
        <v>2023-2024</v>
      </c>
      <c r="D3808" t="s">
        <v>147</v>
      </c>
      <c r="E3808" t="s">
        <v>102</v>
      </c>
      <c r="F3808" t="str">
        <f t="shared" si="178"/>
        <v>Queensland</v>
      </c>
      <c r="G3808" t="s">
        <v>35</v>
      </c>
      <c r="H3808">
        <v>4870</v>
      </c>
      <c r="I3808" t="s">
        <v>11</v>
      </c>
      <c r="J3808" t="s">
        <v>36</v>
      </c>
      <c r="K3808" t="s">
        <v>153</v>
      </c>
      <c r="L3808" t="s">
        <v>16</v>
      </c>
      <c r="M3808" s="5">
        <v>1233.97</v>
      </c>
    </row>
    <row r="3809" spans="1:13" x14ac:dyDescent="0.2">
      <c r="A3809" s="2">
        <v>45237</v>
      </c>
      <c r="B3809" s="3">
        <f t="shared" si="179"/>
        <v>2024</v>
      </c>
      <c r="C3809" t="str">
        <f t="shared" si="177"/>
        <v>2023-2024</v>
      </c>
      <c r="D3809" t="s">
        <v>147</v>
      </c>
      <c r="E3809" t="s">
        <v>110</v>
      </c>
      <c r="F3809" t="str">
        <f t="shared" si="178"/>
        <v>Queensland</v>
      </c>
      <c r="G3809" t="s">
        <v>35</v>
      </c>
      <c r="H3809">
        <v>4680</v>
      </c>
      <c r="I3809" t="s">
        <v>11</v>
      </c>
      <c r="J3809" t="s">
        <v>51</v>
      </c>
      <c r="K3809" t="s">
        <v>149</v>
      </c>
      <c r="L3809" t="s">
        <v>15</v>
      </c>
      <c r="M3809" s="5">
        <v>1235.45</v>
      </c>
    </row>
    <row r="3810" spans="1:13" x14ac:dyDescent="0.2">
      <c r="A3810" s="2">
        <v>45382</v>
      </c>
      <c r="B3810" s="3">
        <f t="shared" si="179"/>
        <v>2024</v>
      </c>
      <c r="C3810" t="str">
        <f t="shared" si="177"/>
        <v>2023-2024</v>
      </c>
      <c r="D3810" t="s">
        <v>147</v>
      </c>
      <c r="E3810" t="s">
        <v>65</v>
      </c>
      <c r="F3810" t="str">
        <f t="shared" si="178"/>
        <v>New South Wales</v>
      </c>
      <c r="G3810" t="s">
        <v>10</v>
      </c>
      <c r="H3810">
        <v>2541</v>
      </c>
      <c r="I3810" t="s">
        <v>11</v>
      </c>
      <c r="J3810" t="s">
        <v>58</v>
      </c>
      <c r="K3810" t="s">
        <v>156</v>
      </c>
      <c r="L3810" t="s">
        <v>17</v>
      </c>
      <c r="M3810" s="5">
        <v>1238.4000000000001</v>
      </c>
    </row>
    <row r="3811" spans="1:13" x14ac:dyDescent="0.2">
      <c r="A3811" s="2">
        <v>45046</v>
      </c>
      <c r="B3811" s="3">
        <f t="shared" si="179"/>
        <v>2023</v>
      </c>
      <c r="C3811" t="str">
        <f t="shared" si="177"/>
        <v>2022-2023</v>
      </c>
      <c r="D3811" t="s">
        <v>147</v>
      </c>
      <c r="E3811" t="s">
        <v>143</v>
      </c>
      <c r="F3811" t="str">
        <f t="shared" si="178"/>
        <v>New South Wales</v>
      </c>
      <c r="G3811" t="s">
        <v>10</v>
      </c>
      <c r="H3811">
        <v>2154</v>
      </c>
      <c r="I3811" t="s">
        <v>11</v>
      </c>
      <c r="J3811" t="s">
        <v>27</v>
      </c>
      <c r="K3811" t="s">
        <v>156</v>
      </c>
      <c r="L3811" t="s">
        <v>17</v>
      </c>
      <c r="M3811" s="5">
        <v>1239.77</v>
      </c>
    </row>
    <row r="3812" spans="1:13" x14ac:dyDescent="0.2">
      <c r="A3812" s="2">
        <v>45280</v>
      </c>
      <c r="B3812" s="3">
        <f t="shared" si="179"/>
        <v>2024</v>
      </c>
      <c r="C3812" t="str">
        <f t="shared" si="177"/>
        <v>2023-2024</v>
      </c>
      <c r="D3812" t="s">
        <v>147</v>
      </c>
      <c r="E3812" t="s">
        <v>88</v>
      </c>
      <c r="F3812" t="str">
        <f t="shared" si="178"/>
        <v>South Australia</v>
      </c>
      <c r="G3812" t="s">
        <v>32</v>
      </c>
      <c r="H3812">
        <v>5011</v>
      </c>
      <c r="I3812" t="s">
        <v>11</v>
      </c>
      <c r="J3812" t="s">
        <v>33</v>
      </c>
      <c r="K3812" t="s">
        <v>150</v>
      </c>
      <c r="L3812" t="s">
        <v>18</v>
      </c>
      <c r="M3812" s="5">
        <v>1242.19</v>
      </c>
    </row>
    <row r="3813" spans="1:13" x14ac:dyDescent="0.2">
      <c r="A3813" s="2">
        <v>45081</v>
      </c>
      <c r="B3813" s="3">
        <f t="shared" si="179"/>
        <v>2023</v>
      </c>
      <c r="C3813" t="str">
        <f t="shared" si="177"/>
        <v>2022-2023</v>
      </c>
      <c r="D3813" t="s">
        <v>147</v>
      </c>
      <c r="E3813" t="s">
        <v>140</v>
      </c>
      <c r="F3813" t="str">
        <f t="shared" si="178"/>
        <v>Tasmania</v>
      </c>
      <c r="G3813" t="s">
        <v>70</v>
      </c>
      <c r="H3813">
        <v>7320</v>
      </c>
      <c r="I3813" t="s">
        <v>11</v>
      </c>
      <c r="J3813" t="s">
        <v>71</v>
      </c>
      <c r="K3813" t="s">
        <v>151</v>
      </c>
      <c r="L3813" t="s">
        <v>21</v>
      </c>
      <c r="M3813" s="5">
        <v>1243.44</v>
      </c>
    </row>
    <row r="3814" spans="1:13" x14ac:dyDescent="0.2">
      <c r="A3814" s="2">
        <v>45144</v>
      </c>
      <c r="B3814" s="3">
        <f t="shared" si="179"/>
        <v>2024</v>
      </c>
      <c r="C3814" t="str">
        <f t="shared" si="177"/>
        <v>2023-2024</v>
      </c>
      <c r="D3814" t="s">
        <v>147</v>
      </c>
      <c r="E3814" t="s">
        <v>117</v>
      </c>
      <c r="F3814" t="str">
        <f t="shared" si="178"/>
        <v>Queensland</v>
      </c>
      <c r="G3814" t="s">
        <v>35</v>
      </c>
      <c r="H3814">
        <v>4119</v>
      </c>
      <c r="I3814" t="s">
        <v>11</v>
      </c>
      <c r="J3814" t="s">
        <v>43</v>
      </c>
      <c r="K3814" t="s">
        <v>156</v>
      </c>
      <c r="L3814" t="s">
        <v>17</v>
      </c>
      <c r="M3814" s="5">
        <v>1245.8799999999999</v>
      </c>
    </row>
    <row r="3815" spans="1:13" x14ac:dyDescent="0.2">
      <c r="A3815" s="2">
        <v>45135</v>
      </c>
      <c r="B3815" s="3">
        <f t="shared" si="179"/>
        <v>2024</v>
      </c>
      <c r="C3815" t="str">
        <f t="shared" si="177"/>
        <v>2023-2024</v>
      </c>
      <c r="D3815" t="s">
        <v>148</v>
      </c>
      <c r="E3815" t="s">
        <v>28</v>
      </c>
      <c r="F3815" t="str">
        <f t="shared" si="178"/>
        <v>Northern Territory</v>
      </c>
      <c r="G3815" t="s">
        <v>29</v>
      </c>
      <c r="H3815">
        <v>800</v>
      </c>
      <c r="I3815" t="s">
        <v>11</v>
      </c>
      <c r="J3815" t="s">
        <v>30</v>
      </c>
      <c r="K3815" t="s">
        <v>153</v>
      </c>
      <c r="L3815" t="s">
        <v>16</v>
      </c>
      <c r="M3815" s="5">
        <v>1248.6600000000001</v>
      </c>
    </row>
    <row r="3816" spans="1:13" x14ac:dyDescent="0.2">
      <c r="A3816" s="2">
        <v>45468</v>
      </c>
      <c r="B3816" s="3">
        <f t="shared" si="179"/>
        <v>2024</v>
      </c>
      <c r="C3816" t="str">
        <f t="shared" si="177"/>
        <v>2023-2024</v>
      </c>
      <c r="D3816" t="s">
        <v>147</v>
      </c>
      <c r="E3816" t="s">
        <v>117</v>
      </c>
      <c r="F3816" t="str">
        <f t="shared" si="178"/>
        <v>Queensland</v>
      </c>
      <c r="G3816" t="s">
        <v>35</v>
      </c>
      <c r="H3816">
        <v>4119</v>
      </c>
      <c r="I3816" t="s">
        <v>11</v>
      </c>
      <c r="J3816" t="s">
        <v>43</v>
      </c>
      <c r="K3816" t="s">
        <v>156</v>
      </c>
      <c r="L3816" t="s">
        <v>17</v>
      </c>
      <c r="M3816" s="5">
        <v>1249.0400000000002</v>
      </c>
    </row>
    <row r="3817" spans="1:13" x14ac:dyDescent="0.2">
      <c r="A3817" s="2">
        <v>45607</v>
      </c>
      <c r="B3817" s="3">
        <f t="shared" si="179"/>
        <v>2025</v>
      </c>
      <c r="C3817" t="str">
        <f t="shared" si="177"/>
        <v>2024-2025</v>
      </c>
      <c r="D3817" t="s">
        <v>148</v>
      </c>
      <c r="E3817" t="s">
        <v>87</v>
      </c>
      <c r="F3817" t="str">
        <f t="shared" si="178"/>
        <v>New South Wales</v>
      </c>
      <c r="G3817" t="s">
        <v>10</v>
      </c>
      <c r="H3817">
        <v>2790</v>
      </c>
      <c r="I3817" t="s">
        <v>11</v>
      </c>
      <c r="J3817" t="s">
        <v>25</v>
      </c>
      <c r="K3817" t="s">
        <v>149</v>
      </c>
      <c r="L3817" t="s">
        <v>15</v>
      </c>
      <c r="M3817" s="5">
        <v>1250.54</v>
      </c>
    </row>
    <row r="3818" spans="1:13" x14ac:dyDescent="0.2">
      <c r="A3818" s="2">
        <v>45267</v>
      </c>
      <c r="B3818" s="3">
        <f t="shared" si="179"/>
        <v>2024</v>
      </c>
      <c r="C3818" t="str">
        <f t="shared" si="177"/>
        <v>2023-2024</v>
      </c>
      <c r="D3818" t="s">
        <v>147</v>
      </c>
      <c r="E3818" t="s">
        <v>139</v>
      </c>
      <c r="F3818" t="str">
        <f t="shared" si="178"/>
        <v>New South Wales</v>
      </c>
      <c r="G3818" t="s">
        <v>10</v>
      </c>
      <c r="H3818">
        <v>2020</v>
      </c>
      <c r="I3818" t="s">
        <v>11</v>
      </c>
      <c r="J3818" t="s">
        <v>12</v>
      </c>
      <c r="K3818" t="s">
        <v>150</v>
      </c>
      <c r="L3818" t="s">
        <v>18</v>
      </c>
      <c r="M3818" s="5">
        <v>1252.6200000000001</v>
      </c>
    </row>
    <row r="3819" spans="1:13" x14ac:dyDescent="0.2">
      <c r="A3819" s="2">
        <v>45097</v>
      </c>
      <c r="B3819" s="3">
        <f t="shared" si="179"/>
        <v>2023</v>
      </c>
      <c r="C3819" t="str">
        <f t="shared" si="177"/>
        <v>2022-2023</v>
      </c>
      <c r="D3819" t="s">
        <v>148</v>
      </c>
      <c r="E3819" t="s">
        <v>40</v>
      </c>
      <c r="F3819" t="str">
        <f t="shared" si="178"/>
        <v>New South Wales</v>
      </c>
      <c r="G3819" t="s">
        <v>10</v>
      </c>
      <c r="H3819">
        <v>2116</v>
      </c>
      <c r="I3819" t="s">
        <v>11</v>
      </c>
      <c r="J3819" t="s">
        <v>27</v>
      </c>
      <c r="K3819" t="s">
        <v>150</v>
      </c>
      <c r="L3819" t="s">
        <v>18</v>
      </c>
      <c r="M3819" s="5">
        <v>1253.29</v>
      </c>
    </row>
    <row r="3820" spans="1:13" x14ac:dyDescent="0.2">
      <c r="A3820" s="2">
        <v>45260</v>
      </c>
      <c r="B3820" s="3">
        <f t="shared" si="179"/>
        <v>2024</v>
      </c>
      <c r="C3820" t="str">
        <f t="shared" si="177"/>
        <v>2023-2024</v>
      </c>
      <c r="D3820" t="s">
        <v>148</v>
      </c>
      <c r="E3820" t="s">
        <v>124</v>
      </c>
      <c r="F3820" t="str">
        <f t="shared" si="178"/>
        <v>New South Wales</v>
      </c>
      <c r="G3820" t="s">
        <v>10</v>
      </c>
      <c r="H3820">
        <v>2015</v>
      </c>
      <c r="I3820" t="s">
        <v>11</v>
      </c>
      <c r="J3820" t="s">
        <v>12</v>
      </c>
      <c r="K3820" t="s">
        <v>150</v>
      </c>
      <c r="L3820" t="s">
        <v>18</v>
      </c>
      <c r="M3820" s="5">
        <v>1254.3599999999999</v>
      </c>
    </row>
    <row r="3821" spans="1:13" x14ac:dyDescent="0.2">
      <c r="A3821" s="2">
        <v>44977</v>
      </c>
      <c r="B3821" s="3">
        <f t="shared" si="179"/>
        <v>2023</v>
      </c>
      <c r="C3821" t="str">
        <f t="shared" si="177"/>
        <v>2022-2023</v>
      </c>
      <c r="D3821" t="s">
        <v>148</v>
      </c>
      <c r="E3821" t="s">
        <v>111</v>
      </c>
      <c r="F3821" t="str">
        <f t="shared" si="178"/>
        <v>New South Wales</v>
      </c>
      <c r="G3821" t="s">
        <v>10</v>
      </c>
      <c r="H3821">
        <v>2120</v>
      </c>
      <c r="I3821" t="s">
        <v>11</v>
      </c>
      <c r="J3821" t="s">
        <v>27</v>
      </c>
      <c r="K3821" t="s">
        <v>151</v>
      </c>
      <c r="L3821" t="s">
        <v>21</v>
      </c>
      <c r="M3821" s="5">
        <v>1254.73</v>
      </c>
    </row>
    <row r="3822" spans="1:13" x14ac:dyDescent="0.2">
      <c r="A3822" s="2">
        <v>45296</v>
      </c>
      <c r="B3822" s="3">
        <f t="shared" si="179"/>
        <v>2024</v>
      </c>
      <c r="C3822" t="str">
        <f t="shared" si="177"/>
        <v>2023-2024</v>
      </c>
      <c r="D3822" t="s">
        <v>147</v>
      </c>
      <c r="E3822" t="s">
        <v>62</v>
      </c>
      <c r="F3822" t="str">
        <f t="shared" si="178"/>
        <v>Victoria</v>
      </c>
      <c r="G3822" t="s">
        <v>45</v>
      </c>
      <c r="H3822">
        <v>3134</v>
      </c>
      <c r="I3822" t="s">
        <v>11</v>
      </c>
      <c r="J3822" t="s">
        <v>63</v>
      </c>
      <c r="K3822" t="s">
        <v>151</v>
      </c>
      <c r="L3822" t="s">
        <v>21</v>
      </c>
      <c r="M3822" s="5">
        <v>1254.78</v>
      </c>
    </row>
    <row r="3823" spans="1:13" x14ac:dyDescent="0.2">
      <c r="A3823" s="2">
        <v>45513</v>
      </c>
      <c r="B3823" s="3">
        <f t="shared" si="179"/>
        <v>2025</v>
      </c>
      <c r="C3823" t="str">
        <f t="shared" si="177"/>
        <v>2024-2025</v>
      </c>
      <c r="D3823" t="s">
        <v>147</v>
      </c>
      <c r="E3823" t="s">
        <v>57</v>
      </c>
      <c r="F3823" t="str">
        <f t="shared" si="178"/>
        <v>New South Wales</v>
      </c>
      <c r="G3823" t="s">
        <v>10</v>
      </c>
      <c r="H3823">
        <v>2560</v>
      </c>
      <c r="I3823" t="s">
        <v>11</v>
      </c>
      <c r="J3823" t="s">
        <v>58</v>
      </c>
      <c r="K3823" t="s">
        <v>154</v>
      </c>
      <c r="L3823" t="s">
        <v>14</v>
      </c>
      <c r="M3823" s="5">
        <v>1257.97</v>
      </c>
    </row>
    <row r="3824" spans="1:13" x14ac:dyDescent="0.2">
      <c r="A3824" s="2">
        <v>45028</v>
      </c>
      <c r="B3824" s="3">
        <f t="shared" si="179"/>
        <v>2023</v>
      </c>
      <c r="C3824" t="str">
        <f t="shared" si="177"/>
        <v>2022-2023</v>
      </c>
      <c r="D3824" t="s">
        <v>148</v>
      </c>
      <c r="E3824" t="s">
        <v>64</v>
      </c>
      <c r="F3824" t="str">
        <f t="shared" si="178"/>
        <v>Victoria</v>
      </c>
      <c r="G3824" t="s">
        <v>45</v>
      </c>
      <c r="H3824">
        <v>3199</v>
      </c>
      <c r="I3824" t="s">
        <v>11</v>
      </c>
      <c r="J3824" t="s">
        <v>63</v>
      </c>
      <c r="K3824" t="s">
        <v>152</v>
      </c>
      <c r="L3824" t="s">
        <v>13</v>
      </c>
      <c r="M3824" s="5">
        <v>1261.9399999999996</v>
      </c>
    </row>
    <row r="3825" spans="1:13" x14ac:dyDescent="0.2">
      <c r="A3825" s="2">
        <v>45449</v>
      </c>
      <c r="B3825" s="3">
        <f t="shared" si="179"/>
        <v>2024</v>
      </c>
      <c r="C3825" t="str">
        <f t="shared" si="177"/>
        <v>2023-2024</v>
      </c>
      <c r="D3825" t="s">
        <v>148</v>
      </c>
      <c r="E3825" t="s">
        <v>87</v>
      </c>
      <c r="F3825" t="str">
        <f t="shared" si="178"/>
        <v>New South Wales</v>
      </c>
      <c r="G3825" t="s">
        <v>10</v>
      </c>
      <c r="H3825">
        <v>2790</v>
      </c>
      <c r="I3825" t="s">
        <v>11</v>
      </c>
      <c r="J3825" t="s">
        <v>25</v>
      </c>
      <c r="K3825" t="s">
        <v>151</v>
      </c>
      <c r="L3825" t="s">
        <v>21</v>
      </c>
      <c r="M3825" s="5">
        <v>1266.28</v>
      </c>
    </row>
    <row r="3826" spans="1:13" x14ac:dyDescent="0.2">
      <c r="A3826" s="2">
        <v>45518</v>
      </c>
      <c r="B3826" s="3">
        <f t="shared" si="179"/>
        <v>2025</v>
      </c>
      <c r="C3826" t="str">
        <f t="shared" si="177"/>
        <v>2024-2025</v>
      </c>
      <c r="D3826" t="s">
        <v>147</v>
      </c>
      <c r="E3826" t="s">
        <v>92</v>
      </c>
      <c r="F3826" t="str">
        <f t="shared" si="178"/>
        <v>Queensland</v>
      </c>
      <c r="G3826" t="s">
        <v>35</v>
      </c>
      <c r="H3826">
        <v>4068</v>
      </c>
      <c r="I3826" t="s">
        <v>11</v>
      </c>
      <c r="J3826" t="s">
        <v>43</v>
      </c>
      <c r="K3826" t="s">
        <v>150</v>
      </c>
      <c r="L3826" t="s">
        <v>18</v>
      </c>
      <c r="M3826" s="5">
        <v>1267.02</v>
      </c>
    </row>
    <row r="3827" spans="1:13" x14ac:dyDescent="0.2">
      <c r="A3827" s="2">
        <v>45105</v>
      </c>
      <c r="B3827" s="3">
        <f t="shared" si="179"/>
        <v>2023</v>
      </c>
      <c r="C3827" t="str">
        <f t="shared" si="177"/>
        <v>2022-2023</v>
      </c>
      <c r="D3827" t="s">
        <v>147</v>
      </c>
      <c r="E3827" t="s">
        <v>141</v>
      </c>
      <c r="F3827" t="str">
        <f t="shared" si="178"/>
        <v>Western Australia</v>
      </c>
      <c r="G3827" t="s">
        <v>48</v>
      </c>
      <c r="H3827">
        <v>6052</v>
      </c>
      <c r="I3827" t="s">
        <v>11</v>
      </c>
      <c r="J3827" t="s">
        <v>49</v>
      </c>
      <c r="K3827" t="s">
        <v>151</v>
      </c>
      <c r="L3827" t="s">
        <v>21</v>
      </c>
      <c r="M3827" s="5">
        <v>1267.2700000000002</v>
      </c>
    </row>
    <row r="3828" spans="1:13" x14ac:dyDescent="0.2">
      <c r="A3828" s="2">
        <v>45225</v>
      </c>
      <c r="B3828" s="3">
        <f t="shared" si="179"/>
        <v>2024</v>
      </c>
      <c r="C3828" t="str">
        <f t="shared" si="177"/>
        <v>2023-2024</v>
      </c>
      <c r="D3828" t="s">
        <v>147</v>
      </c>
      <c r="E3828" t="s">
        <v>142</v>
      </c>
      <c r="F3828" t="str">
        <f t="shared" si="178"/>
        <v>Australian Capital Territory</v>
      </c>
      <c r="G3828" t="s">
        <v>80</v>
      </c>
      <c r="H3828">
        <v>2609</v>
      </c>
      <c r="I3828" t="s">
        <v>11</v>
      </c>
      <c r="J3828" t="s">
        <v>58</v>
      </c>
      <c r="K3828" t="s">
        <v>151</v>
      </c>
      <c r="L3828" t="s">
        <v>21</v>
      </c>
      <c r="M3828" s="5">
        <v>1268.5500000000002</v>
      </c>
    </row>
    <row r="3829" spans="1:13" x14ac:dyDescent="0.2">
      <c r="A3829" s="2">
        <v>45205</v>
      </c>
      <c r="B3829" s="3">
        <f t="shared" si="179"/>
        <v>2024</v>
      </c>
      <c r="C3829" t="str">
        <f t="shared" si="177"/>
        <v>2023-2024</v>
      </c>
      <c r="D3829" t="s">
        <v>147</v>
      </c>
      <c r="E3829" t="s">
        <v>81</v>
      </c>
      <c r="F3829" t="str">
        <f t="shared" si="178"/>
        <v>New South Wales</v>
      </c>
      <c r="G3829" t="s">
        <v>10</v>
      </c>
      <c r="H3829">
        <v>2485</v>
      </c>
      <c r="I3829" t="s">
        <v>11</v>
      </c>
      <c r="J3829" t="s">
        <v>68</v>
      </c>
      <c r="K3829" t="s">
        <v>151</v>
      </c>
      <c r="L3829" t="s">
        <v>21</v>
      </c>
      <c r="M3829" s="5">
        <v>1268.6399999999999</v>
      </c>
    </row>
    <row r="3830" spans="1:13" x14ac:dyDescent="0.2">
      <c r="A3830" s="2">
        <v>45185</v>
      </c>
      <c r="B3830" s="3">
        <f t="shared" si="179"/>
        <v>2024</v>
      </c>
      <c r="C3830" t="str">
        <f t="shared" si="177"/>
        <v>2023-2024</v>
      </c>
      <c r="D3830" t="s">
        <v>147</v>
      </c>
      <c r="E3830" t="s">
        <v>102</v>
      </c>
      <c r="F3830" t="str">
        <f t="shared" si="178"/>
        <v>Queensland</v>
      </c>
      <c r="G3830" t="s">
        <v>35</v>
      </c>
      <c r="H3830">
        <v>4870</v>
      </c>
      <c r="I3830" t="s">
        <v>11</v>
      </c>
      <c r="J3830" t="s">
        <v>36</v>
      </c>
      <c r="K3830" t="s">
        <v>151</v>
      </c>
      <c r="L3830" t="s">
        <v>21</v>
      </c>
      <c r="M3830" s="5">
        <v>1269.76</v>
      </c>
    </row>
    <row r="3831" spans="1:13" x14ac:dyDescent="0.2">
      <c r="A3831" s="2">
        <v>45082</v>
      </c>
      <c r="B3831" s="3">
        <f t="shared" si="179"/>
        <v>2023</v>
      </c>
      <c r="C3831" t="str">
        <f t="shared" si="177"/>
        <v>2022-2023</v>
      </c>
      <c r="D3831" t="s">
        <v>147</v>
      </c>
      <c r="E3831" t="s">
        <v>64</v>
      </c>
      <c r="F3831" t="str">
        <f t="shared" si="178"/>
        <v>Victoria</v>
      </c>
      <c r="G3831" t="s">
        <v>45</v>
      </c>
      <c r="H3831">
        <v>3199</v>
      </c>
      <c r="I3831" t="s">
        <v>11</v>
      </c>
      <c r="J3831" t="s">
        <v>63</v>
      </c>
      <c r="K3831" t="s">
        <v>151</v>
      </c>
      <c r="L3831" t="s">
        <v>21</v>
      </c>
      <c r="M3831" s="5">
        <v>1270.9699999999998</v>
      </c>
    </row>
    <row r="3832" spans="1:13" x14ac:dyDescent="0.2">
      <c r="A3832" s="2">
        <v>45461</v>
      </c>
      <c r="B3832" s="3">
        <f t="shared" si="179"/>
        <v>2024</v>
      </c>
      <c r="C3832" t="str">
        <f t="shared" si="177"/>
        <v>2023-2024</v>
      </c>
      <c r="D3832" t="s">
        <v>147</v>
      </c>
      <c r="E3832" t="s">
        <v>57</v>
      </c>
      <c r="F3832" t="str">
        <f t="shared" si="178"/>
        <v>New South Wales</v>
      </c>
      <c r="G3832" t="s">
        <v>10</v>
      </c>
      <c r="H3832">
        <v>2560</v>
      </c>
      <c r="I3832" t="s">
        <v>11</v>
      </c>
      <c r="J3832" t="s">
        <v>58</v>
      </c>
      <c r="K3832" t="s">
        <v>156</v>
      </c>
      <c r="L3832" t="s">
        <v>17</v>
      </c>
      <c r="M3832" s="5">
        <v>1271.2</v>
      </c>
    </row>
    <row r="3833" spans="1:13" x14ac:dyDescent="0.2">
      <c r="A3833" s="2">
        <v>45254</v>
      </c>
      <c r="B3833" s="3">
        <f t="shared" si="179"/>
        <v>2024</v>
      </c>
      <c r="C3833" t="str">
        <f t="shared" si="177"/>
        <v>2023-2024</v>
      </c>
      <c r="D3833" t="s">
        <v>148</v>
      </c>
      <c r="E3833" t="s">
        <v>105</v>
      </c>
      <c r="F3833" t="str">
        <f t="shared" si="178"/>
        <v>Victoria</v>
      </c>
      <c r="G3833" t="s">
        <v>45</v>
      </c>
      <c r="H3833">
        <v>3500</v>
      </c>
      <c r="I3833" t="s">
        <v>11</v>
      </c>
      <c r="J3833" t="s">
        <v>60</v>
      </c>
      <c r="K3833" t="s">
        <v>151</v>
      </c>
      <c r="L3833" t="s">
        <v>21</v>
      </c>
      <c r="M3833" s="5">
        <v>1271.7399999999998</v>
      </c>
    </row>
    <row r="3834" spans="1:13" x14ac:dyDescent="0.2">
      <c r="A3834" s="2">
        <v>45319</v>
      </c>
      <c r="B3834" s="3">
        <f t="shared" si="179"/>
        <v>2024</v>
      </c>
      <c r="C3834" t="str">
        <f t="shared" si="177"/>
        <v>2023-2024</v>
      </c>
      <c r="D3834" t="s">
        <v>147</v>
      </c>
      <c r="E3834" t="s">
        <v>91</v>
      </c>
      <c r="F3834" t="str">
        <f t="shared" si="178"/>
        <v>Victoria</v>
      </c>
      <c r="G3834" t="s">
        <v>45</v>
      </c>
      <c r="H3834">
        <v>3690</v>
      </c>
      <c r="I3834" t="s">
        <v>11</v>
      </c>
      <c r="J3834" t="s">
        <v>55</v>
      </c>
      <c r="K3834" t="s">
        <v>149</v>
      </c>
      <c r="L3834" t="s">
        <v>15</v>
      </c>
      <c r="M3834" s="5">
        <v>1274.1300000000001</v>
      </c>
    </row>
    <row r="3835" spans="1:13" x14ac:dyDescent="0.2">
      <c r="A3835" s="2">
        <v>45056</v>
      </c>
      <c r="B3835" s="3">
        <f t="shared" si="179"/>
        <v>2023</v>
      </c>
      <c r="C3835" t="str">
        <f t="shared" si="177"/>
        <v>2022-2023</v>
      </c>
      <c r="D3835" t="s">
        <v>147</v>
      </c>
      <c r="E3835" t="s">
        <v>41</v>
      </c>
      <c r="F3835" t="str">
        <f t="shared" si="178"/>
        <v>New South Wales</v>
      </c>
      <c r="G3835" t="s">
        <v>10</v>
      </c>
      <c r="H3835">
        <v>2830</v>
      </c>
      <c r="I3835" t="s">
        <v>11</v>
      </c>
      <c r="J3835" t="s">
        <v>25</v>
      </c>
      <c r="K3835" t="s">
        <v>19</v>
      </c>
      <c r="L3835" t="s">
        <v>23</v>
      </c>
      <c r="M3835" s="5">
        <v>1276.3699999999999</v>
      </c>
    </row>
    <row r="3836" spans="1:13" x14ac:dyDescent="0.2">
      <c r="A3836" s="2">
        <v>45049</v>
      </c>
      <c r="B3836" s="3">
        <f t="shared" si="179"/>
        <v>2023</v>
      </c>
      <c r="C3836" t="str">
        <f t="shared" si="177"/>
        <v>2022-2023</v>
      </c>
      <c r="D3836" t="s">
        <v>147</v>
      </c>
      <c r="E3836" t="s">
        <v>44</v>
      </c>
      <c r="F3836" t="str">
        <f t="shared" si="178"/>
        <v>Victoria</v>
      </c>
      <c r="G3836" t="s">
        <v>45</v>
      </c>
      <c r="H3836">
        <v>3066</v>
      </c>
      <c r="I3836" t="s">
        <v>11</v>
      </c>
      <c r="J3836" t="s">
        <v>46</v>
      </c>
      <c r="K3836" t="s">
        <v>19</v>
      </c>
      <c r="L3836" t="s">
        <v>23</v>
      </c>
      <c r="M3836" s="5">
        <v>1281.54</v>
      </c>
    </row>
    <row r="3837" spans="1:13" x14ac:dyDescent="0.2">
      <c r="A3837" s="2">
        <v>44999</v>
      </c>
      <c r="B3837" s="3">
        <f t="shared" si="179"/>
        <v>2023</v>
      </c>
      <c r="C3837" t="str">
        <f t="shared" si="177"/>
        <v>2022-2023</v>
      </c>
      <c r="D3837" t="s">
        <v>147</v>
      </c>
      <c r="E3837" t="s">
        <v>98</v>
      </c>
      <c r="F3837" t="str">
        <f t="shared" si="178"/>
        <v>Victoria</v>
      </c>
      <c r="G3837" t="s">
        <v>45</v>
      </c>
      <c r="H3837">
        <v>3429</v>
      </c>
      <c r="I3837" t="s">
        <v>11</v>
      </c>
      <c r="J3837" t="s">
        <v>60</v>
      </c>
      <c r="K3837" t="s">
        <v>151</v>
      </c>
      <c r="L3837" t="s">
        <v>21</v>
      </c>
      <c r="M3837" s="5">
        <v>1285.48</v>
      </c>
    </row>
    <row r="3838" spans="1:13" x14ac:dyDescent="0.2">
      <c r="A3838" s="2">
        <v>45185</v>
      </c>
      <c r="B3838" s="3">
        <f t="shared" si="179"/>
        <v>2024</v>
      </c>
      <c r="C3838" t="str">
        <f t="shared" si="177"/>
        <v>2023-2024</v>
      </c>
      <c r="D3838" t="s">
        <v>147</v>
      </c>
      <c r="E3838" t="s">
        <v>24</v>
      </c>
      <c r="F3838" t="str">
        <f t="shared" si="178"/>
        <v>New South Wales</v>
      </c>
      <c r="G3838" t="s">
        <v>10</v>
      </c>
      <c r="H3838">
        <v>2795</v>
      </c>
      <c r="I3838" t="s">
        <v>11</v>
      </c>
      <c r="J3838" t="s">
        <v>25</v>
      </c>
      <c r="K3838" t="s">
        <v>150</v>
      </c>
      <c r="L3838" t="s">
        <v>18</v>
      </c>
      <c r="M3838" s="5">
        <v>1290.23</v>
      </c>
    </row>
    <row r="3839" spans="1:13" x14ac:dyDescent="0.2">
      <c r="A3839" s="2">
        <v>45614</v>
      </c>
      <c r="B3839" s="3">
        <f t="shared" si="179"/>
        <v>2025</v>
      </c>
      <c r="C3839" t="str">
        <f t="shared" si="177"/>
        <v>2024-2025</v>
      </c>
      <c r="D3839" t="s">
        <v>147</v>
      </c>
      <c r="E3839" t="s">
        <v>114</v>
      </c>
      <c r="F3839" t="str">
        <f t="shared" si="178"/>
        <v>Victoria</v>
      </c>
      <c r="G3839" t="s">
        <v>45</v>
      </c>
      <c r="H3839">
        <v>3551</v>
      </c>
      <c r="I3839" t="s">
        <v>11</v>
      </c>
      <c r="J3839" t="s">
        <v>60</v>
      </c>
      <c r="K3839" t="s">
        <v>150</v>
      </c>
      <c r="L3839" t="s">
        <v>18</v>
      </c>
      <c r="M3839" s="5">
        <v>1291.3399999999999</v>
      </c>
    </row>
    <row r="3840" spans="1:13" x14ac:dyDescent="0.2">
      <c r="A3840" s="2">
        <v>45386</v>
      </c>
      <c r="B3840" s="3">
        <f t="shared" si="179"/>
        <v>2024</v>
      </c>
      <c r="C3840" t="str">
        <f t="shared" si="177"/>
        <v>2023-2024</v>
      </c>
      <c r="D3840" t="s">
        <v>148</v>
      </c>
      <c r="E3840" t="s">
        <v>28</v>
      </c>
      <c r="F3840" t="str">
        <f t="shared" si="178"/>
        <v>Northern Territory</v>
      </c>
      <c r="G3840" t="s">
        <v>29</v>
      </c>
      <c r="H3840">
        <v>800</v>
      </c>
      <c r="I3840" t="s">
        <v>11</v>
      </c>
      <c r="J3840" t="s">
        <v>30</v>
      </c>
      <c r="K3840" t="s">
        <v>19</v>
      </c>
      <c r="L3840" t="s">
        <v>23</v>
      </c>
      <c r="M3840" s="5">
        <v>1292.26</v>
      </c>
    </row>
    <row r="3841" spans="1:13" x14ac:dyDescent="0.2">
      <c r="A3841" s="2">
        <v>45521</v>
      </c>
      <c r="B3841" s="3">
        <f t="shared" si="179"/>
        <v>2025</v>
      </c>
      <c r="C3841" t="str">
        <f t="shared" si="177"/>
        <v>2024-2025</v>
      </c>
      <c r="D3841" t="s">
        <v>147</v>
      </c>
      <c r="E3841" t="s">
        <v>124</v>
      </c>
      <c r="F3841" t="str">
        <f t="shared" si="178"/>
        <v>New South Wales</v>
      </c>
      <c r="G3841" t="s">
        <v>10</v>
      </c>
      <c r="H3841">
        <v>2015</v>
      </c>
      <c r="I3841" t="s">
        <v>11</v>
      </c>
      <c r="J3841" t="s">
        <v>12</v>
      </c>
      <c r="K3841" t="s">
        <v>156</v>
      </c>
      <c r="L3841" t="s">
        <v>17</v>
      </c>
      <c r="M3841" s="5">
        <v>1294.3400000000001</v>
      </c>
    </row>
    <row r="3842" spans="1:13" x14ac:dyDescent="0.2">
      <c r="A3842" s="2">
        <v>45360</v>
      </c>
      <c r="B3842" s="3">
        <f t="shared" si="179"/>
        <v>2024</v>
      </c>
      <c r="C3842" t="str">
        <f t="shared" ref="C3842:C3905" si="180">IF(MONTH(A3842) &gt;= 7, YEAR(A3842) &amp; "-" &amp; YEAR(A3842) + 1, YEAR(A3842) - 1 &amp; "-" &amp; YEAR(A3842))</f>
        <v>2023-2024</v>
      </c>
      <c r="D3842" t="s">
        <v>147</v>
      </c>
      <c r="E3842" t="s">
        <v>97</v>
      </c>
      <c r="F3842" t="str">
        <f t="shared" ref="F3842:F3905" si="181">IF(G3842="WA","Western Australia",
IF(G3842="NSW","New South Wales",
IF(G3842="QLD","Queensland",
IF(G3842="VIC","Victoria",
IF(G3842="TAS","Tasmania",
IF(G3842="SA","South Australia",
IF(G3842="NT","Northern Territory",
IF(G3842="ACT","Australian Capital Territory",G3842))))))))</f>
        <v>Tasmania</v>
      </c>
      <c r="G3842" t="s">
        <v>70</v>
      </c>
      <c r="H3842">
        <v>7250</v>
      </c>
      <c r="I3842" t="s">
        <v>11</v>
      </c>
      <c r="J3842" t="s">
        <v>71</v>
      </c>
      <c r="K3842" t="s">
        <v>149</v>
      </c>
      <c r="L3842" t="s">
        <v>15</v>
      </c>
      <c r="M3842" s="5">
        <v>1294.73</v>
      </c>
    </row>
    <row r="3843" spans="1:13" x14ac:dyDescent="0.2">
      <c r="A3843" s="2">
        <v>45112</v>
      </c>
      <c r="B3843" s="3">
        <f t="shared" ref="B3843:B3906" si="182">IF(MONTH(A3843)&gt;=7,YEAR(A3843)+1,YEAR(A3843))</f>
        <v>2024</v>
      </c>
      <c r="C3843" t="str">
        <f t="shared" si="180"/>
        <v>2023-2024</v>
      </c>
      <c r="D3843" t="s">
        <v>147</v>
      </c>
      <c r="E3843" t="s">
        <v>96</v>
      </c>
      <c r="F3843" t="str">
        <f t="shared" si="181"/>
        <v>Western Australia</v>
      </c>
      <c r="G3843" t="s">
        <v>48</v>
      </c>
      <c r="H3843">
        <v>6330</v>
      </c>
      <c r="I3843" t="s">
        <v>11</v>
      </c>
      <c r="J3843" t="s">
        <v>94</v>
      </c>
      <c r="K3843" t="s">
        <v>157</v>
      </c>
      <c r="L3843" t="s">
        <v>22</v>
      </c>
      <c r="M3843" s="5">
        <v>1298.8799999999999</v>
      </c>
    </row>
    <row r="3844" spans="1:13" x14ac:dyDescent="0.2">
      <c r="A3844" s="2">
        <v>45202</v>
      </c>
      <c r="B3844" s="3">
        <f t="shared" si="182"/>
        <v>2024</v>
      </c>
      <c r="C3844" t="str">
        <f t="shared" si="180"/>
        <v>2023-2024</v>
      </c>
      <c r="D3844" t="s">
        <v>147</v>
      </c>
      <c r="E3844" t="s">
        <v>114</v>
      </c>
      <c r="F3844" t="str">
        <f t="shared" si="181"/>
        <v>Victoria</v>
      </c>
      <c r="G3844" t="s">
        <v>45</v>
      </c>
      <c r="H3844">
        <v>3551</v>
      </c>
      <c r="I3844" t="s">
        <v>11</v>
      </c>
      <c r="J3844" t="s">
        <v>60</v>
      </c>
      <c r="K3844" t="s">
        <v>153</v>
      </c>
      <c r="L3844" t="s">
        <v>16</v>
      </c>
      <c r="M3844" s="5">
        <v>1298.9299999999998</v>
      </c>
    </row>
    <row r="3845" spans="1:13" x14ac:dyDescent="0.2">
      <c r="A3845" s="2">
        <v>45525</v>
      </c>
      <c r="B3845" s="3">
        <f t="shared" si="182"/>
        <v>2025</v>
      </c>
      <c r="C3845" t="str">
        <f t="shared" si="180"/>
        <v>2024-2025</v>
      </c>
      <c r="D3845" t="s">
        <v>147</v>
      </c>
      <c r="E3845" t="s">
        <v>92</v>
      </c>
      <c r="F3845" t="str">
        <f t="shared" si="181"/>
        <v>Queensland</v>
      </c>
      <c r="G3845" t="s">
        <v>35</v>
      </c>
      <c r="H3845">
        <v>4068</v>
      </c>
      <c r="I3845" t="s">
        <v>11</v>
      </c>
      <c r="J3845" t="s">
        <v>43</v>
      </c>
      <c r="K3845" t="s">
        <v>150</v>
      </c>
      <c r="L3845" t="s">
        <v>18</v>
      </c>
      <c r="M3845" s="5">
        <v>1301.8</v>
      </c>
    </row>
    <row r="3846" spans="1:13" x14ac:dyDescent="0.2">
      <c r="A3846" s="2">
        <v>45608</v>
      </c>
      <c r="B3846" s="3">
        <f t="shared" si="182"/>
        <v>2025</v>
      </c>
      <c r="C3846" t="str">
        <f t="shared" si="180"/>
        <v>2024-2025</v>
      </c>
      <c r="D3846" t="s">
        <v>147</v>
      </c>
      <c r="E3846" t="s">
        <v>122</v>
      </c>
      <c r="F3846" t="str">
        <f t="shared" si="181"/>
        <v>New South Wales</v>
      </c>
      <c r="G3846" t="s">
        <v>10</v>
      </c>
      <c r="H3846">
        <v>2650</v>
      </c>
      <c r="I3846" t="s">
        <v>11</v>
      </c>
      <c r="J3846" t="s">
        <v>25</v>
      </c>
      <c r="K3846" t="s">
        <v>154</v>
      </c>
      <c r="L3846" t="s">
        <v>14</v>
      </c>
      <c r="M3846" s="5">
        <v>1306.3</v>
      </c>
    </row>
    <row r="3847" spans="1:13" x14ac:dyDescent="0.2">
      <c r="A3847" s="2">
        <v>44991</v>
      </c>
      <c r="B3847" s="3">
        <f t="shared" si="182"/>
        <v>2023</v>
      </c>
      <c r="C3847" t="str">
        <f t="shared" si="180"/>
        <v>2022-2023</v>
      </c>
      <c r="D3847" t="s">
        <v>147</v>
      </c>
      <c r="E3847" t="s">
        <v>137</v>
      </c>
      <c r="F3847" t="str">
        <f t="shared" si="181"/>
        <v>New South Wales</v>
      </c>
      <c r="G3847" t="s">
        <v>10</v>
      </c>
      <c r="H3847">
        <v>2031</v>
      </c>
      <c r="I3847" t="s">
        <v>11</v>
      </c>
      <c r="J3847" t="s">
        <v>12</v>
      </c>
      <c r="K3847" t="s">
        <v>156</v>
      </c>
      <c r="L3847" t="s">
        <v>17</v>
      </c>
      <c r="M3847" s="5">
        <v>1308.1899999999998</v>
      </c>
    </row>
    <row r="3848" spans="1:13" x14ac:dyDescent="0.2">
      <c r="A3848" s="2">
        <v>45114</v>
      </c>
      <c r="B3848" s="3">
        <f t="shared" si="182"/>
        <v>2024</v>
      </c>
      <c r="C3848" t="str">
        <f t="shared" si="180"/>
        <v>2023-2024</v>
      </c>
      <c r="D3848" t="s">
        <v>147</v>
      </c>
      <c r="E3848" t="s">
        <v>42</v>
      </c>
      <c r="F3848" t="str">
        <f t="shared" si="181"/>
        <v>Queensland</v>
      </c>
      <c r="G3848" t="s">
        <v>35</v>
      </c>
      <c r="H3848">
        <v>4053</v>
      </c>
      <c r="I3848" t="s">
        <v>11</v>
      </c>
      <c r="J3848" t="s">
        <v>43</v>
      </c>
      <c r="K3848" t="s">
        <v>153</v>
      </c>
      <c r="L3848" t="s">
        <v>16</v>
      </c>
      <c r="M3848" s="5">
        <v>1314.9799999999998</v>
      </c>
    </row>
    <row r="3849" spans="1:13" x14ac:dyDescent="0.2">
      <c r="A3849" s="2">
        <v>45039</v>
      </c>
      <c r="B3849" s="3">
        <f t="shared" si="182"/>
        <v>2023</v>
      </c>
      <c r="C3849" t="str">
        <f t="shared" si="180"/>
        <v>2022-2023</v>
      </c>
      <c r="D3849" t="s">
        <v>147</v>
      </c>
      <c r="E3849" t="s">
        <v>64</v>
      </c>
      <c r="F3849" t="str">
        <f t="shared" si="181"/>
        <v>Victoria</v>
      </c>
      <c r="G3849" t="s">
        <v>45</v>
      </c>
      <c r="H3849">
        <v>3199</v>
      </c>
      <c r="I3849" t="s">
        <v>11</v>
      </c>
      <c r="J3849" t="s">
        <v>63</v>
      </c>
      <c r="K3849" t="s">
        <v>154</v>
      </c>
      <c r="L3849" t="s">
        <v>14</v>
      </c>
      <c r="M3849" s="5">
        <v>1315.8399999999997</v>
      </c>
    </row>
    <row r="3850" spans="1:13" x14ac:dyDescent="0.2">
      <c r="A3850" s="2">
        <v>45028</v>
      </c>
      <c r="B3850" s="3">
        <f t="shared" si="182"/>
        <v>2023</v>
      </c>
      <c r="C3850" t="str">
        <f t="shared" si="180"/>
        <v>2022-2023</v>
      </c>
      <c r="D3850" t="s">
        <v>147</v>
      </c>
      <c r="E3850" t="s">
        <v>118</v>
      </c>
      <c r="F3850" t="str">
        <f t="shared" si="181"/>
        <v>New South Wales</v>
      </c>
      <c r="G3850" t="s">
        <v>10</v>
      </c>
      <c r="H3850">
        <v>2158</v>
      </c>
      <c r="I3850" t="s">
        <v>11</v>
      </c>
      <c r="J3850" t="s">
        <v>27</v>
      </c>
      <c r="K3850" t="s">
        <v>149</v>
      </c>
      <c r="L3850" t="s">
        <v>15</v>
      </c>
      <c r="M3850" s="5">
        <v>1316.53</v>
      </c>
    </row>
    <row r="3851" spans="1:13" x14ac:dyDescent="0.2">
      <c r="A3851" s="2">
        <v>44957</v>
      </c>
      <c r="B3851" s="3">
        <f t="shared" si="182"/>
        <v>2023</v>
      </c>
      <c r="C3851" t="str">
        <f t="shared" si="180"/>
        <v>2022-2023</v>
      </c>
      <c r="D3851" t="s">
        <v>147</v>
      </c>
      <c r="E3851" t="s">
        <v>143</v>
      </c>
      <c r="F3851" t="str">
        <f t="shared" si="181"/>
        <v>New South Wales</v>
      </c>
      <c r="G3851" t="s">
        <v>10</v>
      </c>
      <c r="H3851">
        <v>2154</v>
      </c>
      <c r="I3851" t="s">
        <v>11</v>
      </c>
      <c r="J3851" t="s">
        <v>27</v>
      </c>
      <c r="K3851" t="s">
        <v>150</v>
      </c>
      <c r="L3851" t="s">
        <v>18</v>
      </c>
      <c r="M3851" s="5">
        <v>1316.56</v>
      </c>
    </row>
    <row r="3852" spans="1:13" x14ac:dyDescent="0.2">
      <c r="A3852" s="2">
        <v>45031</v>
      </c>
      <c r="B3852" s="3">
        <f t="shared" si="182"/>
        <v>2023</v>
      </c>
      <c r="C3852" t="str">
        <f t="shared" si="180"/>
        <v>2022-2023</v>
      </c>
      <c r="D3852" t="s">
        <v>147</v>
      </c>
      <c r="E3852" t="s">
        <v>103</v>
      </c>
      <c r="F3852" t="str">
        <f t="shared" si="181"/>
        <v>Queensland</v>
      </c>
      <c r="G3852" t="s">
        <v>35</v>
      </c>
      <c r="H3852">
        <v>4509</v>
      </c>
      <c r="I3852" t="s">
        <v>11</v>
      </c>
      <c r="J3852" t="s">
        <v>104</v>
      </c>
      <c r="K3852" t="s">
        <v>150</v>
      </c>
      <c r="L3852" t="s">
        <v>18</v>
      </c>
      <c r="M3852" s="5">
        <v>1316.6</v>
      </c>
    </row>
    <row r="3853" spans="1:13" x14ac:dyDescent="0.2">
      <c r="A3853" s="2">
        <v>45290</v>
      </c>
      <c r="B3853" s="3">
        <f t="shared" si="182"/>
        <v>2024</v>
      </c>
      <c r="C3853" t="str">
        <f t="shared" si="180"/>
        <v>2023-2024</v>
      </c>
      <c r="D3853" t="s">
        <v>147</v>
      </c>
      <c r="E3853" t="s">
        <v>114</v>
      </c>
      <c r="F3853" t="str">
        <f t="shared" si="181"/>
        <v>Victoria</v>
      </c>
      <c r="G3853" t="s">
        <v>45</v>
      </c>
      <c r="H3853">
        <v>3551</v>
      </c>
      <c r="I3853" t="s">
        <v>11</v>
      </c>
      <c r="J3853" t="s">
        <v>60</v>
      </c>
      <c r="K3853" t="s">
        <v>154</v>
      </c>
      <c r="L3853" t="s">
        <v>14</v>
      </c>
      <c r="M3853" s="5">
        <v>1317.65</v>
      </c>
    </row>
    <row r="3854" spans="1:13" x14ac:dyDescent="0.2">
      <c r="A3854" s="2">
        <v>45001</v>
      </c>
      <c r="B3854" s="3">
        <f t="shared" si="182"/>
        <v>2023</v>
      </c>
      <c r="C3854" t="str">
        <f t="shared" si="180"/>
        <v>2022-2023</v>
      </c>
      <c r="D3854" t="s">
        <v>147</v>
      </c>
      <c r="E3854" t="s">
        <v>98</v>
      </c>
      <c r="F3854" t="str">
        <f t="shared" si="181"/>
        <v>Victoria</v>
      </c>
      <c r="G3854" t="s">
        <v>45</v>
      </c>
      <c r="H3854">
        <v>3429</v>
      </c>
      <c r="I3854" t="s">
        <v>11</v>
      </c>
      <c r="J3854" t="s">
        <v>60</v>
      </c>
      <c r="K3854" t="s">
        <v>153</v>
      </c>
      <c r="L3854" t="s">
        <v>16</v>
      </c>
      <c r="M3854" s="5">
        <v>1318.03</v>
      </c>
    </row>
    <row r="3855" spans="1:13" x14ac:dyDescent="0.2">
      <c r="A3855" s="2">
        <v>45200</v>
      </c>
      <c r="B3855" s="3">
        <f t="shared" si="182"/>
        <v>2024</v>
      </c>
      <c r="C3855" t="str">
        <f t="shared" si="180"/>
        <v>2023-2024</v>
      </c>
      <c r="D3855" t="s">
        <v>147</v>
      </c>
      <c r="E3855" t="s">
        <v>139</v>
      </c>
      <c r="F3855" t="str">
        <f t="shared" si="181"/>
        <v>New South Wales</v>
      </c>
      <c r="G3855" t="s">
        <v>10</v>
      </c>
      <c r="H3855">
        <v>2020</v>
      </c>
      <c r="I3855" t="s">
        <v>11</v>
      </c>
      <c r="J3855" t="s">
        <v>12</v>
      </c>
      <c r="K3855" t="s">
        <v>150</v>
      </c>
      <c r="L3855" t="s">
        <v>18</v>
      </c>
      <c r="M3855" s="5">
        <v>1322.81</v>
      </c>
    </row>
    <row r="3856" spans="1:13" x14ac:dyDescent="0.2">
      <c r="A3856" s="2">
        <v>45216</v>
      </c>
      <c r="B3856" s="3">
        <f t="shared" si="182"/>
        <v>2024</v>
      </c>
      <c r="C3856" t="str">
        <f t="shared" si="180"/>
        <v>2023-2024</v>
      </c>
      <c r="D3856" t="s">
        <v>147</v>
      </c>
      <c r="E3856" t="s">
        <v>135</v>
      </c>
      <c r="F3856" t="str">
        <f t="shared" si="181"/>
        <v>Victoria</v>
      </c>
      <c r="G3856" t="s">
        <v>45</v>
      </c>
      <c r="H3856">
        <v>3550</v>
      </c>
      <c r="I3856" t="s">
        <v>11</v>
      </c>
      <c r="J3856" t="s">
        <v>60</v>
      </c>
      <c r="K3856" t="s">
        <v>19</v>
      </c>
      <c r="L3856" t="s">
        <v>23</v>
      </c>
      <c r="M3856" s="5">
        <v>1322.8999999999999</v>
      </c>
    </row>
    <row r="3857" spans="1:13" x14ac:dyDescent="0.2">
      <c r="A3857" s="2">
        <v>45087</v>
      </c>
      <c r="B3857" s="3">
        <f t="shared" si="182"/>
        <v>2023</v>
      </c>
      <c r="C3857" t="str">
        <f t="shared" si="180"/>
        <v>2022-2023</v>
      </c>
      <c r="D3857" t="s">
        <v>147</v>
      </c>
      <c r="E3857" t="s">
        <v>119</v>
      </c>
      <c r="F3857" t="str">
        <f t="shared" si="181"/>
        <v>Queensland</v>
      </c>
      <c r="G3857" t="s">
        <v>35</v>
      </c>
      <c r="H3857">
        <v>4570</v>
      </c>
      <c r="I3857" t="s">
        <v>11</v>
      </c>
      <c r="J3857" t="s">
        <v>120</v>
      </c>
      <c r="K3857" t="s">
        <v>151</v>
      </c>
      <c r="L3857" t="s">
        <v>21</v>
      </c>
      <c r="M3857" s="5">
        <v>1324.48</v>
      </c>
    </row>
    <row r="3858" spans="1:13" x14ac:dyDescent="0.2">
      <c r="A3858" s="2">
        <v>45337</v>
      </c>
      <c r="B3858" s="3">
        <f t="shared" si="182"/>
        <v>2024</v>
      </c>
      <c r="C3858" t="str">
        <f t="shared" si="180"/>
        <v>2023-2024</v>
      </c>
      <c r="D3858" t="s">
        <v>147</v>
      </c>
      <c r="E3858" t="s">
        <v>66</v>
      </c>
      <c r="F3858" t="str">
        <f t="shared" si="181"/>
        <v>South Australia</v>
      </c>
      <c r="G3858" t="s">
        <v>32</v>
      </c>
      <c r="H3858">
        <v>5169</v>
      </c>
      <c r="I3858" t="s">
        <v>11</v>
      </c>
      <c r="J3858" t="s">
        <v>33</v>
      </c>
      <c r="K3858" t="s">
        <v>151</v>
      </c>
      <c r="L3858" t="s">
        <v>21</v>
      </c>
      <c r="M3858" s="5">
        <v>1325.69</v>
      </c>
    </row>
    <row r="3859" spans="1:13" x14ac:dyDescent="0.2">
      <c r="A3859" s="2">
        <v>45120</v>
      </c>
      <c r="B3859" s="3">
        <f t="shared" si="182"/>
        <v>2024</v>
      </c>
      <c r="C3859" t="str">
        <f t="shared" si="180"/>
        <v>2023-2024</v>
      </c>
      <c r="D3859" t="s">
        <v>147</v>
      </c>
      <c r="E3859" t="s">
        <v>24</v>
      </c>
      <c r="F3859" t="str">
        <f t="shared" si="181"/>
        <v>New South Wales</v>
      </c>
      <c r="G3859" t="s">
        <v>10</v>
      </c>
      <c r="H3859">
        <v>2795</v>
      </c>
      <c r="I3859" t="s">
        <v>11</v>
      </c>
      <c r="J3859" t="s">
        <v>25</v>
      </c>
      <c r="K3859" t="s">
        <v>156</v>
      </c>
      <c r="L3859" t="s">
        <v>17</v>
      </c>
      <c r="M3859" s="5">
        <v>1327.69</v>
      </c>
    </row>
    <row r="3860" spans="1:13" x14ac:dyDescent="0.2">
      <c r="A3860" s="2">
        <v>45103</v>
      </c>
      <c r="B3860" s="3">
        <f t="shared" si="182"/>
        <v>2023</v>
      </c>
      <c r="C3860" t="str">
        <f t="shared" si="180"/>
        <v>2022-2023</v>
      </c>
      <c r="D3860" t="s">
        <v>147</v>
      </c>
      <c r="E3860" t="s">
        <v>126</v>
      </c>
      <c r="F3860" t="str">
        <f t="shared" si="181"/>
        <v>Queensland</v>
      </c>
      <c r="G3860" t="s">
        <v>35</v>
      </c>
      <c r="H3860">
        <v>4551</v>
      </c>
      <c r="I3860" t="s">
        <v>11</v>
      </c>
      <c r="J3860" t="s">
        <v>120</v>
      </c>
      <c r="K3860" t="s">
        <v>150</v>
      </c>
      <c r="L3860" t="s">
        <v>18</v>
      </c>
      <c r="M3860" s="5">
        <v>1331.67</v>
      </c>
    </row>
    <row r="3861" spans="1:13" x14ac:dyDescent="0.2">
      <c r="A3861" s="2">
        <v>45364</v>
      </c>
      <c r="B3861" s="3">
        <f t="shared" si="182"/>
        <v>2024</v>
      </c>
      <c r="C3861" t="str">
        <f t="shared" si="180"/>
        <v>2023-2024</v>
      </c>
      <c r="D3861" t="s">
        <v>147</v>
      </c>
      <c r="E3861" t="s">
        <v>24</v>
      </c>
      <c r="F3861" t="str">
        <f t="shared" si="181"/>
        <v>New South Wales</v>
      </c>
      <c r="G3861" t="s">
        <v>10</v>
      </c>
      <c r="H3861">
        <v>2795</v>
      </c>
      <c r="I3861" t="s">
        <v>11</v>
      </c>
      <c r="J3861" t="s">
        <v>25</v>
      </c>
      <c r="K3861" t="s">
        <v>154</v>
      </c>
      <c r="L3861" t="s">
        <v>14</v>
      </c>
      <c r="M3861" s="5">
        <v>1331.9500000000003</v>
      </c>
    </row>
    <row r="3862" spans="1:13" x14ac:dyDescent="0.2">
      <c r="A3862" s="2">
        <v>45279</v>
      </c>
      <c r="B3862" s="3">
        <f t="shared" si="182"/>
        <v>2024</v>
      </c>
      <c r="C3862" t="str">
        <f t="shared" si="180"/>
        <v>2023-2024</v>
      </c>
      <c r="D3862" t="s">
        <v>147</v>
      </c>
      <c r="E3862" t="s">
        <v>126</v>
      </c>
      <c r="F3862" t="str">
        <f t="shared" si="181"/>
        <v>Queensland</v>
      </c>
      <c r="G3862" t="s">
        <v>35</v>
      </c>
      <c r="H3862">
        <v>4551</v>
      </c>
      <c r="I3862" t="s">
        <v>11</v>
      </c>
      <c r="J3862" t="s">
        <v>120</v>
      </c>
      <c r="K3862" t="s">
        <v>150</v>
      </c>
      <c r="L3862" t="s">
        <v>18</v>
      </c>
      <c r="M3862" s="5">
        <v>1334.1699999999998</v>
      </c>
    </row>
    <row r="3863" spans="1:13" x14ac:dyDescent="0.2">
      <c r="A3863" s="2">
        <v>45585</v>
      </c>
      <c r="B3863" s="3">
        <f t="shared" si="182"/>
        <v>2025</v>
      </c>
      <c r="C3863" t="str">
        <f t="shared" si="180"/>
        <v>2024-2025</v>
      </c>
      <c r="D3863" t="s">
        <v>147</v>
      </c>
      <c r="E3863" t="s">
        <v>90</v>
      </c>
      <c r="F3863" t="str">
        <f t="shared" si="181"/>
        <v>Victoria</v>
      </c>
      <c r="G3863" t="s">
        <v>45</v>
      </c>
      <c r="H3863">
        <v>3179</v>
      </c>
      <c r="I3863" t="s">
        <v>11</v>
      </c>
      <c r="J3863" t="s">
        <v>63</v>
      </c>
      <c r="K3863" t="s">
        <v>151</v>
      </c>
      <c r="L3863" t="s">
        <v>21</v>
      </c>
      <c r="M3863" s="5">
        <v>1335.4099999999999</v>
      </c>
    </row>
    <row r="3864" spans="1:13" x14ac:dyDescent="0.2">
      <c r="A3864" s="2">
        <v>45372</v>
      </c>
      <c r="B3864" s="3">
        <f t="shared" si="182"/>
        <v>2024</v>
      </c>
      <c r="C3864" t="str">
        <f t="shared" si="180"/>
        <v>2023-2024</v>
      </c>
      <c r="D3864" t="s">
        <v>147</v>
      </c>
      <c r="E3864" t="s">
        <v>131</v>
      </c>
      <c r="F3864" t="str">
        <f t="shared" si="181"/>
        <v>Western Australia</v>
      </c>
      <c r="G3864" t="s">
        <v>48</v>
      </c>
      <c r="H3864">
        <v>6530</v>
      </c>
      <c r="I3864" t="s">
        <v>11</v>
      </c>
      <c r="J3864" t="s">
        <v>77</v>
      </c>
      <c r="K3864" t="s">
        <v>154</v>
      </c>
      <c r="L3864" t="s">
        <v>14</v>
      </c>
      <c r="M3864" s="5">
        <v>1335.7900000000002</v>
      </c>
    </row>
    <row r="3865" spans="1:13" x14ac:dyDescent="0.2">
      <c r="A3865" s="2">
        <v>44946</v>
      </c>
      <c r="B3865" s="3">
        <f t="shared" si="182"/>
        <v>2023</v>
      </c>
      <c r="C3865" t="str">
        <f t="shared" si="180"/>
        <v>2022-2023</v>
      </c>
      <c r="D3865" t="s">
        <v>147</v>
      </c>
      <c r="E3865" t="s">
        <v>79</v>
      </c>
      <c r="F3865" t="str">
        <f t="shared" si="181"/>
        <v>Australian Capital Territory</v>
      </c>
      <c r="G3865" t="s">
        <v>80</v>
      </c>
      <c r="H3865">
        <v>2617</v>
      </c>
      <c r="I3865" t="s">
        <v>11</v>
      </c>
      <c r="J3865" t="s">
        <v>58</v>
      </c>
      <c r="K3865" t="s">
        <v>152</v>
      </c>
      <c r="L3865" t="s">
        <v>13</v>
      </c>
      <c r="M3865" s="5">
        <v>1340.7800000000002</v>
      </c>
    </row>
    <row r="3866" spans="1:13" x14ac:dyDescent="0.2">
      <c r="A3866" s="2">
        <v>45057</v>
      </c>
      <c r="B3866" s="3">
        <f t="shared" si="182"/>
        <v>2023</v>
      </c>
      <c r="C3866" t="str">
        <f t="shared" si="180"/>
        <v>2022-2023</v>
      </c>
      <c r="D3866" t="s">
        <v>148</v>
      </c>
      <c r="E3866" t="s">
        <v>86</v>
      </c>
      <c r="F3866" t="str">
        <f t="shared" si="181"/>
        <v>New South Wales</v>
      </c>
      <c r="G3866" t="s">
        <v>10</v>
      </c>
      <c r="H3866">
        <v>2064</v>
      </c>
      <c r="I3866" t="s">
        <v>11</v>
      </c>
      <c r="J3866" t="s">
        <v>12</v>
      </c>
      <c r="K3866" t="s">
        <v>151</v>
      </c>
      <c r="L3866" t="s">
        <v>21</v>
      </c>
      <c r="M3866" s="5">
        <v>1340.9499999999998</v>
      </c>
    </row>
    <row r="3867" spans="1:13" x14ac:dyDescent="0.2">
      <c r="A3867" s="2">
        <v>45371</v>
      </c>
      <c r="B3867" s="3">
        <f t="shared" si="182"/>
        <v>2024</v>
      </c>
      <c r="C3867" t="str">
        <f t="shared" si="180"/>
        <v>2023-2024</v>
      </c>
      <c r="D3867" t="s">
        <v>147</v>
      </c>
      <c r="E3867" t="s">
        <v>129</v>
      </c>
      <c r="F3867" t="str">
        <f t="shared" si="181"/>
        <v>Tasmania</v>
      </c>
      <c r="G3867" t="s">
        <v>70</v>
      </c>
      <c r="H3867">
        <v>7010</v>
      </c>
      <c r="I3867" t="s">
        <v>11</v>
      </c>
      <c r="J3867" t="s">
        <v>71</v>
      </c>
      <c r="K3867" t="s">
        <v>153</v>
      </c>
      <c r="L3867" t="s">
        <v>16</v>
      </c>
      <c r="M3867" s="5">
        <v>1343.96</v>
      </c>
    </row>
    <row r="3868" spans="1:13" x14ac:dyDescent="0.2">
      <c r="A3868" s="2">
        <v>45401</v>
      </c>
      <c r="B3868" s="3">
        <f t="shared" si="182"/>
        <v>2024</v>
      </c>
      <c r="C3868" t="str">
        <f t="shared" si="180"/>
        <v>2023-2024</v>
      </c>
      <c r="D3868" t="s">
        <v>147</v>
      </c>
      <c r="E3868" t="s">
        <v>47</v>
      </c>
      <c r="F3868" t="str">
        <f t="shared" si="181"/>
        <v>Western Australia</v>
      </c>
      <c r="G3868" t="s">
        <v>48</v>
      </c>
      <c r="H3868">
        <v>6030</v>
      </c>
      <c r="I3868" t="s">
        <v>11</v>
      </c>
      <c r="J3868" t="s">
        <v>49</v>
      </c>
      <c r="K3868" t="s">
        <v>151</v>
      </c>
      <c r="L3868" t="s">
        <v>21</v>
      </c>
      <c r="M3868" s="5">
        <v>1344.5700000000002</v>
      </c>
    </row>
    <row r="3869" spans="1:13" x14ac:dyDescent="0.2">
      <c r="A3869" s="2">
        <v>44939</v>
      </c>
      <c r="B3869" s="3">
        <f t="shared" si="182"/>
        <v>2023</v>
      </c>
      <c r="C3869" t="str">
        <f t="shared" si="180"/>
        <v>2022-2023</v>
      </c>
      <c r="D3869" t="s">
        <v>147</v>
      </c>
      <c r="E3869" t="s">
        <v>88</v>
      </c>
      <c r="F3869" t="str">
        <f t="shared" si="181"/>
        <v>South Australia</v>
      </c>
      <c r="G3869" t="s">
        <v>32</v>
      </c>
      <c r="H3869">
        <v>5011</v>
      </c>
      <c r="I3869" t="s">
        <v>11</v>
      </c>
      <c r="J3869" t="s">
        <v>33</v>
      </c>
      <c r="K3869" t="s">
        <v>153</v>
      </c>
      <c r="L3869" t="s">
        <v>16</v>
      </c>
      <c r="M3869" s="5">
        <v>1347.3</v>
      </c>
    </row>
    <row r="3870" spans="1:13" x14ac:dyDescent="0.2">
      <c r="A3870" s="2">
        <v>45169</v>
      </c>
      <c r="B3870" s="3">
        <f t="shared" si="182"/>
        <v>2024</v>
      </c>
      <c r="C3870" t="str">
        <f t="shared" si="180"/>
        <v>2023-2024</v>
      </c>
      <c r="D3870" t="s">
        <v>147</v>
      </c>
      <c r="E3870" t="s">
        <v>53</v>
      </c>
      <c r="F3870" t="str">
        <f t="shared" si="181"/>
        <v>South Australia</v>
      </c>
      <c r="G3870" t="s">
        <v>32</v>
      </c>
      <c r="H3870">
        <v>5082</v>
      </c>
      <c r="I3870" t="s">
        <v>11</v>
      </c>
      <c r="J3870" t="s">
        <v>33</v>
      </c>
      <c r="K3870" t="s">
        <v>151</v>
      </c>
      <c r="L3870" t="s">
        <v>21</v>
      </c>
      <c r="M3870" s="5">
        <v>1348.18</v>
      </c>
    </row>
    <row r="3871" spans="1:13" x14ac:dyDescent="0.2">
      <c r="A3871" s="2">
        <v>45444</v>
      </c>
      <c r="B3871" s="3">
        <f t="shared" si="182"/>
        <v>2024</v>
      </c>
      <c r="C3871" t="str">
        <f t="shared" si="180"/>
        <v>2023-2024</v>
      </c>
      <c r="D3871" t="s">
        <v>147</v>
      </c>
      <c r="E3871" t="s">
        <v>129</v>
      </c>
      <c r="F3871" t="str">
        <f t="shared" si="181"/>
        <v>Tasmania</v>
      </c>
      <c r="G3871" t="s">
        <v>70</v>
      </c>
      <c r="H3871">
        <v>7010</v>
      </c>
      <c r="I3871" t="s">
        <v>11</v>
      </c>
      <c r="J3871" t="s">
        <v>71</v>
      </c>
      <c r="K3871" t="s">
        <v>149</v>
      </c>
      <c r="L3871" t="s">
        <v>15</v>
      </c>
      <c r="M3871" s="5">
        <v>1349.51</v>
      </c>
    </row>
    <row r="3872" spans="1:13" x14ac:dyDescent="0.2">
      <c r="A3872" s="2">
        <v>45259</v>
      </c>
      <c r="B3872" s="3">
        <f t="shared" si="182"/>
        <v>2024</v>
      </c>
      <c r="C3872" t="str">
        <f t="shared" si="180"/>
        <v>2023-2024</v>
      </c>
      <c r="D3872" t="s">
        <v>147</v>
      </c>
      <c r="E3872" t="s">
        <v>91</v>
      </c>
      <c r="F3872" t="str">
        <f t="shared" si="181"/>
        <v>Victoria</v>
      </c>
      <c r="G3872" t="s">
        <v>45</v>
      </c>
      <c r="H3872">
        <v>3690</v>
      </c>
      <c r="I3872" t="s">
        <v>11</v>
      </c>
      <c r="J3872" t="s">
        <v>55</v>
      </c>
      <c r="K3872" t="s">
        <v>149</v>
      </c>
      <c r="L3872" t="s">
        <v>15</v>
      </c>
      <c r="M3872" s="5">
        <v>1352.06</v>
      </c>
    </row>
    <row r="3873" spans="1:13" x14ac:dyDescent="0.2">
      <c r="A3873" s="2">
        <v>44927</v>
      </c>
      <c r="B3873" s="3">
        <f t="shared" si="182"/>
        <v>2023</v>
      </c>
      <c r="C3873" t="str">
        <f t="shared" si="180"/>
        <v>2022-2023</v>
      </c>
      <c r="D3873" t="s">
        <v>147</v>
      </c>
      <c r="E3873" t="s">
        <v>103</v>
      </c>
      <c r="F3873" t="str">
        <f t="shared" si="181"/>
        <v>Queensland</v>
      </c>
      <c r="G3873" t="s">
        <v>35</v>
      </c>
      <c r="H3873">
        <v>4509</v>
      </c>
      <c r="I3873" t="s">
        <v>11</v>
      </c>
      <c r="J3873" t="s">
        <v>104</v>
      </c>
      <c r="K3873" t="s">
        <v>154</v>
      </c>
      <c r="L3873" t="s">
        <v>14</v>
      </c>
      <c r="M3873" s="5">
        <v>1354.21</v>
      </c>
    </row>
    <row r="3874" spans="1:13" x14ac:dyDescent="0.2">
      <c r="A3874" s="2">
        <v>45082</v>
      </c>
      <c r="B3874" s="3">
        <f t="shared" si="182"/>
        <v>2023</v>
      </c>
      <c r="C3874" t="str">
        <f t="shared" si="180"/>
        <v>2022-2023</v>
      </c>
      <c r="D3874" t="s">
        <v>148</v>
      </c>
      <c r="E3874" t="s">
        <v>78</v>
      </c>
      <c r="F3874" t="str">
        <f t="shared" si="181"/>
        <v>New South Wales</v>
      </c>
      <c r="G3874" t="s">
        <v>10</v>
      </c>
      <c r="H3874">
        <v>2350</v>
      </c>
      <c r="I3874" t="s">
        <v>11</v>
      </c>
      <c r="J3874" t="s">
        <v>68</v>
      </c>
      <c r="K3874" t="s">
        <v>150</v>
      </c>
      <c r="L3874" t="s">
        <v>18</v>
      </c>
      <c r="M3874" s="5">
        <v>1354.81</v>
      </c>
    </row>
    <row r="3875" spans="1:13" x14ac:dyDescent="0.2">
      <c r="A3875" s="2">
        <v>45226</v>
      </c>
      <c r="B3875" s="3">
        <f t="shared" si="182"/>
        <v>2024</v>
      </c>
      <c r="C3875" t="str">
        <f t="shared" si="180"/>
        <v>2023-2024</v>
      </c>
      <c r="D3875" t="s">
        <v>147</v>
      </c>
      <c r="E3875" t="s">
        <v>139</v>
      </c>
      <c r="F3875" t="str">
        <f t="shared" si="181"/>
        <v>New South Wales</v>
      </c>
      <c r="G3875" t="s">
        <v>10</v>
      </c>
      <c r="H3875">
        <v>2020</v>
      </c>
      <c r="I3875" t="s">
        <v>11</v>
      </c>
      <c r="J3875" t="s">
        <v>12</v>
      </c>
      <c r="K3875" t="s">
        <v>150</v>
      </c>
      <c r="L3875" t="s">
        <v>18</v>
      </c>
      <c r="M3875" s="5">
        <v>1357.43</v>
      </c>
    </row>
    <row r="3876" spans="1:13" x14ac:dyDescent="0.2">
      <c r="A3876" s="2">
        <v>45450</v>
      </c>
      <c r="B3876" s="3">
        <f t="shared" si="182"/>
        <v>2024</v>
      </c>
      <c r="C3876" t="str">
        <f t="shared" si="180"/>
        <v>2023-2024</v>
      </c>
      <c r="D3876" t="s">
        <v>147</v>
      </c>
      <c r="E3876" t="s">
        <v>113</v>
      </c>
      <c r="F3876" t="str">
        <f t="shared" si="181"/>
        <v>Queensland</v>
      </c>
      <c r="G3876" t="s">
        <v>35</v>
      </c>
      <c r="H3876">
        <v>4215</v>
      </c>
      <c r="I3876" t="s">
        <v>11</v>
      </c>
      <c r="J3876" t="s">
        <v>104</v>
      </c>
      <c r="K3876" t="s">
        <v>150</v>
      </c>
      <c r="L3876" t="s">
        <v>18</v>
      </c>
      <c r="M3876" s="5">
        <v>1361.63</v>
      </c>
    </row>
    <row r="3877" spans="1:13" x14ac:dyDescent="0.2">
      <c r="A3877" s="2">
        <v>45424</v>
      </c>
      <c r="B3877" s="3">
        <f t="shared" si="182"/>
        <v>2024</v>
      </c>
      <c r="C3877" t="str">
        <f t="shared" si="180"/>
        <v>2023-2024</v>
      </c>
      <c r="D3877" t="s">
        <v>147</v>
      </c>
      <c r="E3877" t="s">
        <v>122</v>
      </c>
      <c r="F3877" t="str">
        <f t="shared" si="181"/>
        <v>New South Wales</v>
      </c>
      <c r="G3877" t="s">
        <v>10</v>
      </c>
      <c r="H3877">
        <v>2650</v>
      </c>
      <c r="I3877" t="s">
        <v>11</v>
      </c>
      <c r="J3877" t="s">
        <v>25</v>
      </c>
      <c r="K3877" t="s">
        <v>150</v>
      </c>
      <c r="L3877" t="s">
        <v>18</v>
      </c>
      <c r="M3877" s="5">
        <v>1364.0400000000002</v>
      </c>
    </row>
    <row r="3878" spans="1:13" x14ac:dyDescent="0.2">
      <c r="A3878" s="2">
        <v>45655</v>
      </c>
      <c r="B3878" s="3">
        <f t="shared" si="182"/>
        <v>2025</v>
      </c>
      <c r="C3878" t="str">
        <f t="shared" si="180"/>
        <v>2024-2025</v>
      </c>
      <c r="D3878" t="s">
        <v>147</v>
      </c>
      <c r="E3878" t="s">
        <v>131</v>
      </c>
      <c r="F3878" t="str">
        <f t="shared" si="181"/>
        <v>Western Australia</v>
      </c>
      <c r="G3878" t="s">
        <v>48</v>
      </c>
      <c r="H3878">
        <v>6530</v>
      </c>
      <c r="I3878" t="s">
        <v>11</v>
      </c>
      <c r="J3878" t="s">
        <v>77</v>
      </c>
      <c r="K3878" t="s">
        <v>150</v>
      </c>
      <c r="L3878" t="s">
        <v>18</v>
      </c>
      <c r="M3878" s="5">
        <v>1369.14</v>
      </c>
    </row>
    <row r="3879" spans="1:13" x14ac:dyDescent="0.2">
      <c r="A3879" s="2">
        <v>44971</v>
      </c>
      <c r="B3879" s="3">
        <f t="shared" si="182"/>
        <v>2023</v>
      </c>
      <c r="C3879" t="str">
        <f t="shared" si="180"/>
        <v>2022-2023</v>
      </c>
      <c r="D3879" t="s">
        <v>147</v>
      </c>
      <c r="E3879" t="s">
        <v>81</v>
      </c>
      <c r="F3879" t="str">
        <f t="shared" si="181"/>
        <v>New South Wales</v>
      </c>
      <c r="G3879" t="s">
        <v>10</v>
      </c>
      <c r="H3879">
        <v>2485</v>
      </c>
      <c r="I3879" t="s">
        <v>11</v>
      </c>
      <c r="J3879" t="s">
        <v>68</v>
      </c>
      <c r="K3879" t="s">
        <v>151</v>
      </c>
      <c r="L3879" t="s">
        <v>21</v>
      </c>
      <c r="M3879" s="5">
        <v>1369.3999999999999</v>
      </c>
    </row>
    <row r="3880" spans="1:13" x14ac:dyDescent="0.2">
      <c r="A3880" s="2">
        <v>45597</v>
      </c>
      <c r="B3880" s="3">
        <f t="shared" si="182"/>
        <v>2025</v>
      </c>
      <c r="C3880" t="str">
        <f t="shared" si="180"/>
        <v>2024-2025</v>
      </c>
      <c r="D3880" t="s">
        <v>147</v>
      </c>
      <c r="E3880" t="s">
        <v>31</v>
      </c>
      <c r="F3880" t="str">
        <f t="shared" si="181"/>
        <v>South Australia</v>
      </c>
      <c r="G3880" t="s">
        <v>32</v>
      </c>
      <c r="H3880">
        <v>5168</v>
      </c>
      <c r="I3880" t="s">
        <v>11</v>
      </c>
      <c r="J3880" t="s">
        <v>33</v>
      </c>
      <c r="K3880" t="s">
        <v>149</v>
      </c>
      <c r="L3880" t="s">
        <v>15</v>
      </c>
      <c r="M3880" s="5">
        <v>1372.4099999999999</v>
      </c>
    </row>
    <row r="3881" spans="1:13" x14ac:dyDescent="0.2">
      <c r="A3881" s="2">
        <v>45414</v>
      </c>
      <c r="B3881" s="3">
        <f t="shared" si="182"/>
        <v>2024</v>
      </c>
      <c r="C3881" t="str">
        <f t="shared" si="180"/>
        <v>2023-2024</v>
      </c>
      <c r="D3881" t="s">
        <v>147</v>
      </c>
      <c r="E3881" t="s">
        <v>24</v>
      </c>
      <c r="F3881" t="str">
        <f t="shared" si="181"/>
        <v>New South Wales</v>
      </c>
      <c r="G3881" t="s">
        <v>10</v>
      </c>
      <c r="H3881">
        <v>2795</v>
      </c>
      <c r="I3881" t="s">
        <v>11</v>
      </c>
      <c r="J3881" t="s">
        <v>25</v>
      </c>
      <c r="K3881" t="s">
        <v>150</v>
      </c>
      <c r="L3881" t="s">
        <v>18</v>
      </c>
      <c r="M3881" s="5">
        <v>1379.7000000000003</v>
      </c>
    </row>
    <row r="3882" spans="1:13" x14ac:dyDescent="0.2">
      <c r="A3882" s="2">
        <v>45603</v>
      </c>
      <c r="B3882" s="3">
        <f t="shared" si="182"/>
        <v>2025</v>
      </c>
      <c r="C3882" t="str">
        <f t="shared" si="180"/>
        <v>2024-2025</v>
      </c>
      <c r="D3882" t="s">
        <v>148</v>
      </c>
      <c r="E3882" t="s">
        <v>108</v>
      </c>
      <c r="F3882" t="str">
        <f t="shared" si="181"/>
        <v>Victoria</v>
      </c>
      <c r="G3882" t="s">
        <v>45</v>
      </c>
      <c r="H3882">
        <v>3018</v>
      </c>
      <c r="I3882" t="s">
        <v>11</v>
      </c>
      <c r="J3882" t="s">
        <v>46</v>
      </c>
      <c r="K3882" t="s">
        <v>156</v>
      </c>
      <c r="L3882" t="s">
        <v>17</v>
      </c>
      <c r="M3882" s="5">
        <v>1388.12</v>
      </c>
    </row>
    <row r="3883" spans="1:13" x14ac:dyDescent="0.2">
      <c r="A3883" s="2">
        <v>45458</v>
      </c>
      <c r="B3883" s="3">
        <f t="shared" si="182"/>
        <v>2024</v>
      </c>
      <c r="C3883" t="str">
        <f t="shared" si="180"/>
        <v>2023-2024</v>
      </c>
      <c r="D3883" t="s">
        <v>147</v>
      </c>
      <c r="E3883" t="s">
        <v>134</v>
      </c>
      <c r="F3883" t="str">
        <f t="shared" si="181"/>
        <v>Queensland</v>
      </c>
      <c r="G3883" t="s">
        <v>35</v>
      </c>
      <c r="H3883">
        <v>4825</v>
      </c>
      <c r="I3883" t="s">
        <v>11</v>
      </c>
      <c r="J3883" t="s">
        <v>36</v>
      </c>
      <c r="K3883" t="s">
        <v>151</v>
      </c>
      <c r="L3883" t="s">
        <v>21</v>
      </c>
      <c r="M3883" s="5">
        <v>1392.32</v>
      </c>
    </row>
    <row r="3884" spans="1:13" x14ac:dyDescent="0.2">
      <c r="A3884" s="2">
        <v>45166</v>
      </c>
      <c r="B3884" s="3">
        <f t="shared" si="182"/>
        <v>2024</v>
      </c>
      <c r="C3884" t="str">
        <f t="shared" si="180"/>
        <v>2023-2024</v>
      </c>
      <c r="D3884" t="s">
        <v>147</v>
      </c>
      <c r="E3884" t="s">
        <v>115</v>
      </c>
      <c r="F3884" t="str">
        <f t="shared" si="181"/>
        <v>Western Australia</v>
      </c>
      <c r="G3884" t="s">
        <v>48</v>
      </c>
      <c r="H3884">
        <v>6280</v>
      </c>
      <c r="I3884" t="s">
        <v>11</v>
      </c>
      <c r="J3884" t="s">
        <v>94</v>
      </c>
      <c r="K3884" t="s">
        <v>150</v>
      </c>
      <c r="L3884" t="s">
        <v>18</v>
      </c>
      <c r="M3884" s="5">
        <v>1404.29</v>
      </c>
    </row>
    <row r="3885" spans="1:13" x14ac:dyDescent="0.2">
      <c r="A3885" s="2">
        <v>45353</v>
      </c>
      <c r="B3885" s="3">
        <f t="shared" si="182"/>
        <v>2024</v>
      </c>
      <c r="C3885" t="str">
        <f t="shared" si="180"/>
        <v>2023-2024</v>
      </c>
      <c r="D3885" t="s">
        <v>147</v>
      </c>
      <c r="E3885" t="s">
        <v>114</v>
      </c>
      <c r="F3885" t="str">
        <f t="shared" si="181"/>
        <v>Victoria</v>
      </c>
      <c r="G3885" t="s">
        <v>45</v>
      </c>
      <c r="H3885">
        <v>3551</v>
      </c>
      <c r="I3885" t="s">
        <v>11</v>
      </c>
      <c r="J3885" t="s">
        <v>60</v>
      </c>
      <c r="K3885" t="s">
        <v>150</v>
      </c>
      <c r="L3885" t="s">
        <v>18</v>
      </c>
      <c r="M3885" s="5">
        <v>1405.2700000000002</v>
      </c>
    </row>
    <row r="3886" spans="1:13" x14ac:dyDescent="0.2">
      <c r="A3886" s="2">
        <v>45090</v>
      </c>
      <c r="B3886" s="3">
        <f t="shared" si="182"/>
        <v>2023</v>
      </c>
      <c r="C3886" t="str">
        <f t="shared" si="180"/>
        <v>2022-2023</v>
      </c>
      <c r="D3886" t="s">
        <v>148</v>
      </c>
      <c r="E3886" t="s">
        <v>86</v>
      </c>
      <c r="F3886" t="str">
        <f t="shared" si="181"/>
        <v>New South Wales</v>
      </c>
      <c r="G3886" t="s">
        <v>10</v>
      </c>
      <c r="H3886">
        <v>2064</v>
      </c>
      <c r="I3886" t="s">
        <v>11</v>
      </c>
      <c r="J3886" t="s">
        <v>12</v>
      </c>
      <c r="K3886" t="s">
        <v>154</v>
      </c>
      <c r="L3886" t="s">
        <v>14</v>
      </c>
      <c r="M3886" s="5">
        <v>1406.6399999999999</v>
      </c>
    </row>
    <row r="3887" spans="1:13" x14ac:dyDescent="0.2">
      <c r="A3887" s="2">
        <v>45584</v>
      </c>
      <c r="B3887" s="3">
        <f t="shared" si="182"/>
        <v>2025</v>
      </c>
      <c r="C3887" t="str">
        <f t="shared" si="180"/>
        <v>2024-2025</v>
      </c>
      <c r="D3887" t="s">
        <v>147</v>
      </c>
      <c r="E3887" t="s">
        <v>64</v>
      </c>
      <c r="F3887" t="str">
        <f t="shared" si="181"/>
        <v>Victoria</v>
      </c>
      <c r="G3887" t="s">
        <v>45</v>
      </c>
      <c r="H3887">
        <v>3199</v>
      </c>
      <c r="I3887" t="s">
        <v>11</v>
      </c>
      <c r="J3887" t="s">
        <v>63</v>
      </c>
      <c r="K3887" t="s">
        <v>153</v>
      </c>
      <c r="L3887" t="s">
        <v>16</v>
      </c>
      <c r="M3887" s="5">
        <v>1409.15</v>
      </c>
    </row>
    <row r="3888" spans="1:13" x14ac:dyDescent="0.2">
      <c r="A3888" s="2">
        <v>45585</v>
      </c>
      <c r="B3888" s="3">
        <f t="shared" si="182"/>
        <v>2025</v>
      </c>
      <c r="C3888" t="str">
        <f t="shared" si="180"/>
        <v>2024-2025</v>
      </c>
      <c r="D3888" t="s">
        <v>147</v>
      </c>
      <c r="E3888" t="s">
        <v>41</v>
      </c>
      <c r="F3888" t="str">
        <f t="shared" si="181"/>
        <v>New South Wales</v>
      </c>
      <c r="G3888" t="s">
        <v>10</v>
      </c>
      <c r="H3888">
        <v>2830</v>
      </c>
      <c r="I3888" t="s">
        <v>11</v>
      </c>
      <c r="J3888" t="s">
        <v>25</v>
      </c>
      <c r="K3888" t="s">
        <v>154</v>
      </c>
      <c r="L3888" t="s">
        <v>14</v>
      </c>
      <c r="M3888" s="5">
        <v>1413.3300000000002</v>
      </c>
    </row>
    <row r="3889" spans="1:13" x14ac:dyDescent="0.2">
      <c r="A3889" s="2">
        <v>45015</v>
      </c>
      <c r="B3889" s="3">
        <f t="shared" si="182"/>
        <v>2023</v>
      </c>
      <c r="C3889" t="str">
        <f t="shared" si="180"/>
        <v>2022-2023</v>
      </c>
      <c r="D3889" t="s">
        <v>148</v>
      </c>
      <c r="E3889" t="s">
        <v>146</v>
      </c>
      <c r="F3889" t="str">
        <f t="shared" si="181"/>
        <v>Victoria</v>
      </c>
      <c r="G3889" t="s">
        <v>45</v>
      </c>
      <c r="H3889">
        <v>3353</v>
      </c>
      <c r="I3889" t="s">
        <v>11</v>
      </c>
      <c r="J3889" t="s">
        <v>60</v>
      </c>
      <c r="K3889" t="s">
        <v>157</v>
      </c>
      <c r="L3889" t="s">
        <v>22</v>
      </c>
      <c r="M3889" s="5">
        <v>1413.93</v>
      </c>
    </row>
    <row r="3890" spans="1:13" x14ac:dyDescent="0.2">
      <c r="A3890" s="2">
        <v>45389</v>
      </c>
      <c r="B3890" s="3">
        <f t="shared" si="182"/>
        <v>2024</v>
      </c>
      <c r="C3890" t="str">
        <f t="shared" si="180"/>
        <v>2023-2024</v>
      </c>
      <c r="D3890" t="s">
        <v>147</v>
      </c>
      <c r="E3890" t="s">
        <v>110</v>
      </c>
      <c r="F3890" t="str">
        <f t="shared" si="181"/>
        <v>Queensland</v>
      </c>
      <c r="G3890" t="s">
        <v>35</v>
      </c>
      <c r="H3890">
        <v>4680</v>
      </c>
      <c r="I3890" t="s">
        <v>11</v>
      </c>
      <c r="J3890" t="s">
        <v>51</v>
      </c>
      <c r="K3890" t="s">
        <v>153</v>
      </c>
      <c r="L3890" t="s">
        <v>16</v>
      </c>
      <c r="M3890" s="5">
        <v>1414.1299999999999</v>
      </c>
    </row>
    <row r="3891" spans="1:13" x14ac:dyDescent="0.2">
      <c r="A3891" s="2">
        <v>45115</v>
      </c>
      <c r="B3891" s="3">
        <f t="shared" si="182"/>
        <v>2024</v>
      </c>
      <c r="C3891" t="str">
        <f t="shared" si="180"/>
        <v>2023-2024</v>
      </c>
      <c r="D3891" t="s">
        <v>148</v>
      </c>
      <c r="E3891" t="s">
        <v>108</v>
      </c>
      <c r="F3891" t="str">
        <f t="shared" si="181"/>
        <v>Victoria</v>
      </c>
      <c r="G3891" t="s">
        <v>45</v>
      </c>
      <c r="H3891">
        <v>3018</v>
      </c>
      <c r="I3891" t="s">
        <v>11</v>
      </c>
      <c r="J3891" t="s">
        <v>46</v>
      </c>
      <c r="K3891" t="s">
        <v>153</v>
      </c>
      <c r="L3891" t="s">
        <v>16</v>
      </c>
      <c r="M3891" s="5">
        <v>1415.48</v>
      </c>
    </row>
    <row r="3892" spans="1:13" x14ac:dyDescent="0.2">
      <c r="A3892" s="2">
        <v>45371</v>
      </c>
      <c r="B3892" s="3">
        <f t="shared" si="182"/>
        <v>2024</v>
      </c>
      <c r="C3892" t="str">
        <f t="shared" si="180"/>
        <v>2023-2024</v>
      </c>
      <c r="D3892" t="s">
        <v>148</v>
      </c>
      <c r="E3892" t="s">
        <v>76</v>
      </c>
      <c r="F3892" t="str">
        <f t="shared" si="181"/>
        <v>Western Australia</v>
      </c>
      <c r="G3892" t="s">
        <v>48</v>
      </c>
      <c r="H3892">
        <v>6450</v>
      </c>
      <c r="I3892" t="s">
        <v>11</v>
      </c>
      <c r="J3892" t="s">
        <v>77</v>
      </c>
      <c r="K3892" t="s">
        <v>153</v>
      </c>
      <c r="L3892" t="s">
        <v>16</v>
      </c>
      <c r="M3892" s="5">
        <v>1416.15</v>
      </c>
    </row>
    <row r="3893" spans="1:13" x14ac:dyDescent="0.2">
      <c r="A3893" s="2">
        <v>45299</v>
      </c>
      <c r="B3893" s="3">
        <f t="shared" si="182"/>
        <v>2024</v>
      </c>
      <c r="C3893" t="str">
        <f t="shared" si="180"/>
        <v>2023-2024</v>
      </c>
      <c r="D3893" t="s">
        <v>147</v>
      </c>
      <c r="E3893" t="s">
        <v>84</v>
      </c>
      <c r="F3893" t="str">
        <f t="shared" si="181"/>
        <v>Queensland</v>
      </c>
      <c r="G3893" t="s">
        <v>35</v>
      </c>
      <c r="H3893">
        <v>4740</v>
      </c>
      <c r="I3893" t="s">
        <v>11</v>
      </c>
      <c r="J3893" t="s">
        <v>51</v>
      </c>
      <c r="K3893" t="s">
        <v>153</v>
      </c>
      <c r="L3893" t="s">
        <v>16</v>
      </c>
      <c r="M3893" s="5">
        <v>1419.4699999999996</v>
      </c>
    </row>
    <row r="3894" spans="1:13" x14ac:dyDescent="0.2">
      <c r="A3894" s="2">
        <v>45536</v>
      </c>
      <c r="B3894" s="3">
        <f t="shared" si="182"/>
        <v>2025</v>
      </c>
      <c r="C3894" t="str">
        <f t="shared" si="180"/>
        <v>2024-2025</v>
      </c>
      <c r="D3894" t="s">
        <v>147</v>
      </c>
      <c r="E3894" t="s">
        <v>112</v>
      </c>
      <c r="F3894" t="str">
        <f t="shared" si="181"/>
        <v>Victoria</v>
      </c>
      <c r="G3894" t="s">
        <v>45</v>
      </c>
      <c r="H3894">
        <v>3076</v>
      </c>
      <c r="I3894" t="s">
        <v>11</v>
      </c>
      <c r="J3894" t="s">
        <v>46</v>
      </c>
      <c r="K3894" t="s">
        <v>150</v>
      </c>
      <c r="L3894" t="s">
        <v>18</v>
      </c>
      <c r="M3894" s="5">
        <v>1419.69</v>
      </c>
    </row>
    <row r="3895" spans="1:13" x14ac:dyDescent="0.2">
      <c r="A3895" s="2">
        <v>45335</v>
      </c>
      <c r="B3895" s="3">
        <f t="shared" si="182"/>
        <v>2024</v>
      </c>
      <c r="C3895" t="str">
        <f t="shared" si="180"/>
        <v>2023-2024</v>
      </c>
      <c r="D3895" t="s">
        <v>148</v>
      </c>
      <c r="E3895" t="s">
        <v>108</v>
      </c>
      <c r="F3895" t="str">
        <f t="shared" si="181"/>
        <v>Victoria</v>
      </c>
      <c r="G3895" t="s">
        <v>45</v>
      </c>
      <c r="H3895">
        <v>3018</v>
      </c>
      <c r="I3895" t="s">
        <v>11</v>
      </c>
      <c r="J3895" t="s">
        <v>46</v>
      </c>
      <c r="K3895" t="s">
        <v>150</v>
      </c>
      <c r="L3895" t="s">
        <v>18</v>
      </c>
      <c r="M3895" s="5">
        <v>1421.04</v>
      </c>
    </row>
    <row r="3896" spans="1:13" x14ac:dyDescent="0.2">
      <c r="A3896" s="2">
        <v>44954</v>
      </c>
      <c r="B3896" s="3">
        <f t="shared" si="182"/>
        <v>2023</v>
      </c>
      <c r="C3896" t="str">
        <f t="shared" si="180"/>
        <v>2022-2023</v>
      </c>
      <c r="D3896" t="s">
        <v>147</v>
      </c>
      <c r="E3896" t="s">
        <v>139</v>
      </c>
      <c r="F3896" t="str">
        <f t="shared" si="181"/>
        <v>New South Wales</v>
      </c>
      <c r="G3896" t="s">
        <v>10</v>
      </c>
      <c r="H3896">
        <v>2020</v>
      </c>
      <c r="I3896" t="s">
        <v>11</v>
      </c>
      <c r="J3896" t="s">
        <v>12</v>
      </c>
      <c r="K3896" t="s">
        <v>154</v>
      </c>
      <c r="L3896" t="s">
        <v>14</v>
      </c>
      <c r="M3896" s="5">
        <v>1425.63</v>
      </c>
    </row>
    <row r="3897" spans="1:13" x14ac:dyDescent="0.2">
      <c r="A3897" s="2">
        <v>45283</v>
      </c>
      <c r="B3897" s="3">
        <f t="shared" si="182"/>
        <v>2024</v>
      </c>
      <c r="C3897" t="str">
        <f t="shared" si="180"/>
        <v>2023-2024</v>
      </c>
      <c r="D3897" t="s">
        <v>147</v>
      </c>
      <c r="E3897" t="s">
        <v>75</v>
      </c>
      <c r="F3897" t="str">
        <f t="shared" si="181"/>
        <v>Victoria</v>
      </c>
      <c r="G3897" t="s">
        <v>45</v>
      </c>
      <c r="H3897">
        <v>3630</v>
      </c>
      <c r="I3897" t="s">
        <v>11</v>
      </c>
      <c r="J3897" t="s">
        <v>55</v>
      </c>
      <c r="K3897" t="s">
        <v>149</v>
      </c>
      <c r="L3897" t="s">
        <v>15</v>
      </c>
      <c r="M3897" s="5">
        <v>1425.6599999999999</v>
      </c>
    </row>
    <row r="3898" spans="1:13" x14ac:dyDescent="0.2">
      <c r="A3898" s="2">
        <v>45562</v>
      </c>
      <c r="B3898" s="3">
        <f t="shared" si="182"/>
        <v>2025</v>
      </c>
      <c r="C3898" t="str">
        <f t="shared" si="180"/>
        <v>2024-2025</v>
      </c>
      <c r="D3898" t="s">
        <v>147</v>
      </c>
      <c r="E3898" t="s">
        <v>92</v>
      </c>
      <c r="F3898" t="str">
        <f t="shared" si="181"/>
        <v>Queensland</v>
      </c>
      <c r="G3898" t="s">
        <v>35</v>
      </c>
      <c r="H3898">
        <v>4068</v>
      </c>
      <c r="I3898" t="s">
        <v>11</v>
      </c>
      <c r="J3898" t="s">
        <v>43</v>
      </c>
      <c r="K3898" t="s">
        <v>150</v>
      </c>
      <c r="L3898" t="s">
        <v>18</v>
      </c>
      <c r="M3898" s="5">
        <v>1426.21</v>
      </c>
    </row>
    <row r="3899" spans="1:13" x14ac:dyDescent="0.2">
      <c r="A3899" s="2">
        <v>45212</v>
      </c>
      <c r="B3899" s="3">
        <f t="shared" si="182"/>
        <v>2024</v>
      </c>
      <c r="C3899" t="str">
        <f t="shared" si="180"/>
        <v>2023-2024</v>
      </c>
      <c r="D3899" t="s">
        <v>148</v>
      </c>
      <c r="E3899" t="s">
        <v>124</v>
      </c>
      <c r="F3899" t="str">
        <f t="shared" si="181"/>
        <v>New South Wales</v>
      </c>
      <c r="G3899" t="s">
        <v>10</v>
      </c>
      <c r="H3899">
        <v>2015</v>
      </c>
      <c r="I3899" t="s">
        <v>11</v>
      </c>
      <c r="J3899" t="s">
        <v>12</v>
      </c>
      <c r="K3899" t="s">
        <v>153</v>
      </c>
      <c r="L3899" t="s">
        <v>16</v>
      </c>
      <c r="M3899" s="5">
        <v>1428.9</v>
      </c>
    </row>
    <row r="3900" spans="1:13" x14ac:dyDescent="0.2">
      <c r="A3900" s="2">
        <v>45596</v>
      </c>
      <c r="B3900" s="3">
        <f t="shared" si="182"/>
        <v>2025</v>
      </c>
      <c r="C3900" t="str">
        <f t="shared" si="180"/>
        <v>2024-2025</v>
      </c>
      <c r="D3900" t="s">
        <v>148</v>
      </c>
      <c r="E3900" t="s">
        <v>78</v>
      </c>
      <c r="F3900" t="str">
        <f t="shared" si="181"/>
        <v>New South Wales</v>
      </c>
      <c r="G3900" t="s">
        <v>10</v>
      </c>
      <c r="H3900">
        <v>2350</v>
      </c>
      <c r="I3900" t="s">
        <v>11</v>
      </c>
      <c r="J3900" t="s">
        <v>68</v>
      </c>
      <c r="K3900" t="s">
        <v>154</v>
      </c>
      <c r="L3900" t="s">
        <v>14</v>
      </c>
      <c r="M3900" s="5">
        <v>1430.29</v>
      </c>
    </row>
    <row r="3901" spans="1:13" x14ac:dyDescent="0.2">
      <c r="A3901" s="2">
        <v>45064</v>
      </c>
      <c r="B3901" s="3">
        <f t="shared" si="182"/>
        <v>2023</v>
      </c>
      <c r="C3901" t="str">
        <f t="shared" si="180"/>
        <v>2022-2023</v>
      </c>
      <c r="D3901" t="s">
        <v>147</v>
      </c>
      <c r="E3901" t="s">
        <v>129</v>
      </c>
      <c r="F3901" t="str">
        <f t="shared" si="181"/>
        <v>Tasmania</v>
      </c>
      <c r="G3901" t="s">
        <v>70</v>
      </c>
      <c r="H3901">
        <v>7010</v>
      </c>
      <c r="I3901" t="s">
        <v>11</v>
      </c>
      <c r="J3901" t="s">
        <v>71</v>
      </c>
      <c r="K3901" t="s">
        <v>151</v>
      </c>
      <c r="L3901" t="s">
        <v>21</v>
      </c>
      <c r="M3901" s="5">
        <v>1431.45</v>
      </c>
    </row>
    <row r="3902" spans="1:13" x14ac:dyDescent="0.2">
      <c r="A3902" s="2">
        <v>45292</v>
      </c>
      <c r="B3902" s="3">
        <f t="shared" si="182"/>
        <v>2024</v>
      </c>
      <c r="C3902" t="str">
        <f t="shared" si="180"/>
        <v>2023-2024</v>
      </c>
      <c r="D3902" t="s">
        <v>147</v>
      </c>
      <c r="E3902" t="s">
        <v>98</v>
      </c>
      <c r="F3902" t="str">
        <f t="shared" si="181"/>
        <v>Victoria</v>
      </c>
      <c r="G3902" t="s">
        <v>45</v>
      </c>
      <c r="H3902">
        <v>3429</v>
      </c>
      <c r="I3902" t="s">
        <v>11</v>
      </c>
      <c r="J3902" t="s">
        <v>60</v>
      </c>
      <c r="K3902" t="s">
        <v>151</v>
      </c>
      <c r="L3902" t="s">
        <v>21</v>
      </c>
      <c r="M3902" s="5">
        <v>1434.67</v>
      </c>
    </row>
    <row r="3903" spans="1:13" x14ac:dyDescent="0.2">
      <c r="A3903" s="2">
        <v>45185</v>
      </c>
      <c r="B3903" s="3">
        <f t="shared" si="182"/>
        <v>2024</v>
      </c>
      <c r="C3903" t="str">
        <f t="shared" si="180"/>
        <v>2023-2024</v>
      </c>
      <c r="D3903" t="s">
        <v>148</v>
      </c>
      <c r="E3903" t="s">
        <v>85</v>
      </c>
      <c r="F3903" t="str">
        <f t="shared" si="181"/>
        <v>Queensland</v>
      </c>
      <c r="G3903" t="s">
        <v>35</v>
      </c>
      <c r="H3903">
        <v>4883</v>
      </c>
      <c r="I3903" t="s">
        <v>11</v>
      </c>
      <c r="J3903" t="s">
        <v>36</v>
      </c>
      <c r="K3903" t="s">
        <v>149</v>
      </c>
      <c r="L3903" t="s">
        <v>15</v>
      </c>
      <c r="M3903" s="5">
        <v>1434.96</v>
      </c>
    </row>
    <row r="3904" spans="1:13" x14ac:dyDescent="0.2">
      <c r="A3904" s="2">
        <v>45514</v>
      </c>
      <c r="B3904" s="3">
        <f t="shared" si="182"/>
        <v>2025</v>
      </c>
      <c r="C3904" t="str">
        <f t="shared" si="180"/>
        <v>2024-2025</v>
      </c>
      <c r="D3904" t="s">
        <v>148</v>
      </c>
      <c r="E3904" t="s">
        <v>78</v>
      </c>
      <c r="F3904" t="str">
        <f t="shared" si="181"/>
        <v>New South Wales</v>
      </c>
      <c r="G3904" t="s">
        <v>10</v>
      </c>
      <c r="H3904">
        <v>2350</v>
      </c>
      <c r="I3904" t="s">
        <v>11</v>
      </c>
      <c r="J3904" t="s">
        <v>68</v>
      </c>
      <c r="K3904" t="s">
        <v>151</v>
      </c>
      <c r="L3904" t="s">
        <v>21</v>
      </c>
      <c r="M3904" s="5">
        <v>1437.5700000000002</v>
      </c>
    </row>
    <row r="3905" spans="1:13" x14ac:dyDescent="0.2">
      <c r="A3905" s="2">
        <v>45104</v>
      </c>
      <c r="B3905" s="3">
        <f t="shared" si="182"/>
        <v>2023</v>
      </c>
      <c r="C3905" t="str">
        <f t="shared" si="180"/>
        <v>2022-2023</v>
      </c>
      <c r="D3905" t="s">
        <v>147</v>
      </c>
      <c r="E3905" t="s">
        <v>112</v>
      </c>
      <c r="F3905" t="str">
        <f t="shared" si="181"/>
        <v>Victoria</v>
      </c>
      <c r="G3905" t="s">
        <v>45</v>
      </c>
      <c r="H3905">
        <v>3076</v>
      </c>
      <c r="I3905" t="s">
        <v>11</v>
      </c>
      <c r="J3905" t="s">
        <v>46</v>
      </c>
      <c r="K3905" t="s">
        <v>155</v>
      </c>
      <c r="L3905" t="s">
        <v>20</v>
      </c>
      <c r="M3905" s="5">
        <v>1438.7499999999998</v>
      </c>
    </row>
    <row r="3906" spans="1:13" x14ac:dyDescent="0.2">
      <c r="A3906" s="2">
        <v>45106</v>
      </c>
      <c r="B3906" s="3">
        <f t="shared" si="182"/>
        <v>2023</v>
      </c>
      <c r="C3906" t="str">
        <f t="shared" ref="C3906:C3969" si="183">IF(MONTH(A3906) &gt;= 7, YEAR(A3906) &amp; "-" &amp; YEAR(A3906) + 1, YEAR(A3906) - 1 &amp; "-" &amp; YEAR(A3906))</f>
        <v>2022-2023</v>
      </c>
      <c r="D3906" t="s">
        <v>147</v>
      </c>
      <c r="E3906" t="s">
        <v>115</v>
      </c>
      <c r="F3906" t="str">
        <f t="shared" ref="F3906:F3969" si="184">IF(G3906="WA","Western Australia",
IF(G3906="NSW","New South Wales",
IF(G3906="QLD","Queensland",
IF(G3906="VIC","Victoria",
IF(G3906="TAS","Tasmania",
IF(G3906="SA","South Australia",
IF(G3906="NT","Northern Territory",
IF(G3906="ACT","Australian Capital Territory",G3906))))))))</f>
        <v>Western Australia</v>
      </c>
      <c r="G3906" t="s">
        <v>48</v>
      </c>
      <c r="H3906">
        <v>6280</v>
      </c>
      <c r="I3906" t="s">
        <v>11</v>
      </c>
      <c r="J3906" t="s">
        <v>94</v>
      </c>
      <c r="K3906" t="s">
        <v>154</v>
      </c>
      <c r="L3906" t="s">
        <v>14</v>
      </c>
      <c r="M3906" s="5">
        <v>1441.91</v>
      </c>
    </row>
    <row r="3907" spans="1:13" x14ac:dyDescent="0.2">
      <c r="A3907" s="2">
        <v>45646</v>
      </c>
      <c r="B3907" s="3">
        <f t="shared" ref="B3907:B3970" si="185">IF(MONTH(A3907)&gt;=7,YEAR(A3907)+1,YEAR(A3907))</f>
        <v>2025</v>
      </c>
      <c r="C3907" t="str">
        <f t="shared" si="183"/>
        <v>2024-2025</v>
      </c>
      <c r="D3907" t="s">
        <v>147</v>
      </c>
      <c r="E3907" t="s">
        <v>137</v>
      </c>
      <c r="F3907" t="str">
        <f t="shared" si="184"/>
        <v>New South Wales</v>
      </c>
      <c r="G3907" t="s">
        <v>10</v>
      </c>
      <c r="H3907">
        <v>2031</v>
      </c>
      <c r="I3907" t="s">
        <v>11</v>
      </c>
      <c r="J3907" t="s">
        <v>12</v>
      </c>
      <c r="K3907" t="s">
        <v>150</v>
      </c>
      <c r="L3907" t="s">
        <v>18</v>
      </c>
      <c r="M3907" s="5">
        <v>1442.9899999999998</v>
      </c>
    </row>
    <row r="3908" spans="1:13" x14ac:dyDescent="0.2">
      <c r="A3908" s="2">
        <v>45393</v>
      </c>
      <c r="B3908" s="3">
        <f t="shared" si="185"/>
        <v>2024</v>
      </c>
      <c r="C3908" t="str">
        <f t="shared" si="183"/>
        <v>2023-2024</v>
      </c>
      <c r="D3908" t="s">
        <v>147</v>
      </c>
      <c r="E3908" t="s">
        <v>69</v>
      </c>
      <c r="F3908" t="str">
        <f t="shared" si="184"/>
        <v>Tasmania</v>
      </c>
      <c r="G3908" t="s">
        <v>70</v>
      </c>
      <c r="H3908">
        <v>7018</v>
      </c>
      <c r="I3908" t="s">
        <v>11</v>
      </c>
      <c r="J3908" t="s">
        <v>71</v>
      </c>
      <c r="K3908" t="s">
        <v>151</v>
      </c>
      <c r="L3908" t="s">
        <v>21</v>
      </c>
      <c r="M3908" s="5">
        <v>1443.0800000000002</v>
      </c>
    </row>
    <row r="3909" spans="1:13" x14ac:dyDescent="0.2">
      <c r="A3909" s="2">
        <v>45520</v>
      </c>
      <c r="B3909" s="3">
        <f t="shared" si="185"/>
        <v>2025</v>
      </c>
      <c r="C3909" t="str">
        <f t="shared" si="183"/>
        <v>2024-2025</v>
      </c>
      <c r="D3909" t="s">
        <v>147</v>
      </c>
      <c r="E3909" t="s">
        <v>143</v>
      </c>
      <c r="F3909" t="str">
        <f t="shared" si="184"/>
        <v>New South Wales</v>
      </c>
      <c r="G3909" t="s">
        <v>10</v>
      </c>
      <c r="H3909">
        <v>2154</v>
      </c>
      <c r="I3909" t="s">
        <v>11</v>
      </c>
      <c r="J3909" t="s">
        <v>27</v>
      </c>
      <c r="K3909" t="s">
        <v>151</v>
      </c>
      <c r="L3909" t="s">
        <v>21</v>
      </c>
      <c r="M3909" s="5">
        <v>1444.28</v>
      </c>
    </row>
    <row r="3910" spans="1:13" x14ac:dyDescent="0.2">
      <c r="A3910" s="2">
        <v>45197</v>
      </c>
      <c r="B3910" s="3">
        <f t="shared" si="185"/>
        <v>2024</v>
      </c>
      <c r="C3910" t="str">
        <f t="shared" si="183"/>
        <v>2023-2024</v>
      </c>
      <c r="D3910" t="s">
        <v>147</v>
      </c>
      <c r="E3910" t="s">
        <v>135</v>
      </c>
      <c r="F3910" t="str">
        <f t="shared" si="184"/>
        <v>Victoria</v>
      </c>
      <c r="G3910" t="s">
        <v>45</v>
      </c>
      <c r="H3910">
        <v>3550</v>
      </c>
      <c r="I3910" t="s">
        <v>11</v>
      </c>
      <c r="J3910" t="s">
        <v>60</v>
      </c>
      <c r="K3910" t="s">
        <v>150</v>
      </c>
      <c r="L3910" t="s">
        <v>18</v>
      </c>
      <c r="M3910" s="5">
        <v>1448.8899999999999</v>
      </c>
    </row>
    <row r="3911" spans="1:13" x14ac:dyDescent="0.2">
      <c r="A3911" s="2">
        <v>45514</v>
      </c>
      <c r="B3911" s="3">
        <f t="shared" si="185"/>
        <v>2025</v>
      </c>
      <c r="C3911" t="str">
        <f t="shared" si="183"/>
        <v>2024-2025</v>
      </c>
      <c r="D3911" t="s">
        <v>147</v>
      </c>
      <c r="E3911" t="s">
        <v>126</v>
      </c>
      <c r="F3911" t="str">
        <f t="shared" si="184"/>
        <v>Queensland</v>
      </c>
      <c r="G3911" t="s">
        <v>35</v>
      </c>
      <c r="H3911">
        <v>4551</v>
      </c>
      <c r="I3911" t="s">
        <v>11</v>
      </c>
      <c r="J3911" t="s">
        <v>120</v>
      </c>
      <c r="K3911" t="s">
        <v>154</v>
      </c>
      <c r="L3911" t="s">
        <v>14</v>
      </c>
      <c r="M3911" s="5">
        <v>1450.49</v>
      </c>
    </row>
    <row r="3912" spans="1:13" x14ac:dyDescent="0.2">
      <c r="A3912" s="2">
        <v>45053</v>
      </c>
      <c r="B3912" s="3">
        <f t="shared" si="185"/>
        <v>2023</v>
      </c>
      <c r="C3912" t="str">
        <f t="shared" si="183"/>
        <v>2022-2023</v>
      </c>
      <c r="D3912" t="s">
        <v>148</v>
      </c>
      <c r="E3912" t="s">
        <v>110</v>
      </c>
      <c r="F3912" t="str">
        <f t="shared" si="184"/>
        <v>Queensland</v>
      </c>
      <c r="G3912" t="s">
        <v>35</v>
      </c>
      <c r="H3912">
        <v>4680</v>
      </c>
      <c r="I3912" t="s">
        <v>11</v>
      </c>
      <c r="J3912" t="s">
        <v>51</v>
      </c>
      <c r="K3912" t="s">
        <v>151</v>
      </c>
      <c r="L3912" t="s">
        <v>21</v>
      </c>
      <c r="M3912" s="5">
        <v>1452.26</v>
      </c>
    </row>
    <row r="3913" spans="1:13" x14ac:dyDescent="0.2">
      <c r="A3913" s="2">
        <v>45592</v>
      </c>
      <c r="B3913" s="3">
        <f t="shared" si="185"/>
        <v>2025</v>
      </c>
      <c r="C3913" t="str">
        <f t="shared" si="183"/>
        <v>2024-2025</v>
      </c>
      <c r="D3913" t="s">
        <v>147</v>
      </c>
      <c r="E3913" t="s">
        <v>91</v>
      </c>
      <c r="F3913" t="str">
        <f t="shared" si="184"/>
        <v>Victoria</v>
      </c>
      <c r="G3913" t="s">
        <v>45</v>
      </c>
      <c r="H3913">
        <v>3690</v>
      </c>
      <c r="I3913" t="s">
        <v>11</v>
      </c>
      <c r="J3913" t="s">
        <v>55</v>
      </c>
      <c r="K3913" t="s">
        <v>151</v>
      </c>
      <c r="L3913" t="s">
        <v>21</v>
      </c>
      <c r="M3913" s="5">
        <v>1458.73</v>
      </c>
    </row>
    <row r="3914" spans="1:13" x14ac:dyDescent="0.2">
      <c r="A3914" s="2">
        <v>45510</v>
      </c>
      <c r="B3914" s="3">
        <f t="shared" si="185"/>
        <v>2025</v>
      </c>
      <c r="C3914" t="str">
        <f t="shared" si="183"/>
        <v>2024-2025</v>
      </c>
      <c r="D3914" t="s">
        <v>147</v>
      </c>
      <c r="E3914" t="s">
        <v>101</v>
      </c>
      <c r="F3914" t="str">
        <f t="shared" si="184"/>
        <v>Victoria</v>
      </c>
      <c r="G3914" t="s">
        <v>45</v>
      </c>
      <c r="H3914">
        <v>3131</v>
      </c>
      <c r="I3914" t="s">
        <v>11</v>
      </c>
      <c r="J3914" t="s">
        <v>63</v>
      </c>
      <c r="K3914" t="s">
        <v>153</v>
      </c>
      <c r="L3914" t="s">
        <v>16</v>
      </c>
      <c r="M3914" s="5">
        <v>1460.24</v>
      </c>
    </row>
    <row r="3915" spans="1:13" x14ac:dyDescent="0.2">
      <c r="A3915" s="2">
        <v>45014</v>
      </c>
      <c r="B3915" s="3">
        <f t="shared" si="185"/>
        <v>2023</v>
      </c>
      <c r="C3915" t="str">
        <f t="shared" si="183"/>
        <v>2022-2023</v>
      </c>
      <c r="D3915" t="s">
        <v>147</v>
      </c>
      <c r="E3915" t="s">
        <v>44</v>
      </c>
      <c r="F3915" t="str">
        <f t="shared" si="184"/>
        <v>Victoria</v>
      </c>
      <c r="G3915" t="s">
        <v>45</v>
      </c>
      <c r="H3915">
        <v>3066</v>
      </c>
      <c r="I3915" t="s">
        <v>11</v>
      </c>
      <c r="J3915" t="s">
        <v>46</v>
      </c>
      <c r="K3915" t="s">
        <v>151</v>
      </c>
      <c r="L3915" t="s">
        <v>21</v>
      </c>
      <c r="M3915" s="5">
        <v>1461.2600000000002</v>
      </c>
    </row>
    <row r="3916" spans="1:13" x14ac:dyDescent="0.2">
      <c r="A3916" s="2">
        <v>45213</v>
      </c>
      <c r="B3916" s="3">
        <f t="shared" si="185"/>
        <v>2024</v>
      </c>
      <c r="C3916" t="str">
        <f t="shared" si="183"/>
        <v>2023-2024</v>
      </c>
      <c r="D3916" t="s">
        <v>148</v>
      </c>
      <c r="E3916" t="s">
        <v>78</v>
      </c>
      <c r="F3916" t="str">
        <f t="shared" si="184"/>
        <v>New South Wales</v>
      </c>
      <c r="G3916" t="s">
        <v>10</v>
      </c>
      <c r="H3916">
        <v>2350</v>
      </c>
      <c r="I3916" t="s">
        <v>11</v>
      </c>
      <c r="J3916" t="s">
        <v>68</v>
      </c>
      <c r="K3916" t="s">
        <v>157</v>
      </c>
      <c r="L3916" t="s">
        <v>22</v>
      </c>
      <c r="M3916" s="5">
        <v>1468.24</v>
      </c>
    </row>
    <row r="3917" spans="1:13" x14ac:dyDescent="0.2">
      <c r="A3917" s="2">
        <v>45559</v>
      </c>
      <c r="B3917" s="3">
        <f t="shared" si="185"/>
        <v>2025</v>
      </c>
      <c r="C3917" t="str">
        <f t="shared" si="183"/>
        <v>2024-2025</v>
      </c>
      <c r="D3917" t="s">
        <v>147</v>
      </c>
      <c r="E3917" t="s">
        <v>83</v>
      </c>
      <c r="F3917" t="str">
        <f t="shared" si="184"/>
        <v>New South Wales</v>
      </c>
      <c r="G3917" t="s">
        <v>10</v>
      </c>
      <c r="H3917">
        <v>2750</v>
      </c>
      <c r="I3917" t="s">
        <v>11</v>
      </c>
      <c r="J3917" t="s">
        <v>25</v>
      </c>
      <c r="K3917" t="s">
        <v>150</v>
      </c>
      <c r="L3917" t="s">
        <v>18</v>
      </c>
      <c r="M3917" s="5">
        <v>1470.4000000000003</v>
      </c>
    </row>
    <row r="3918" spans="1:13" x14ac:dyDescent="0.2">
      <c r="A3918" s="2">
        <v>45028</v>
      </c>
      <c r="B3918" s="3">
        <f t="shared" si="185"/>
        <v>2023</v>
      </c>
      <c r="C3918" t="str">
        <f t="shared" si="183"/>
        <v>2022-2023</v>
      </c>
      <c r="D3918" t="s">
        <v>147</v>
      </c>
      <c r="E3918" t="s">
        <v>93</v>
      </c>
      <c r="F3918" t="str">
        <f t="shared" si="184"/>
        <v>Western Australia</v>
      </c>
      <c r="G3918" t="s">
        <v>48</v>
      </c>
      <c r="H3918">
        <v>6112</v>
      </c>
      <c r="I3918" t="s">
        <v>11</v>
      </c>
      <c r="J3918" t="s">
        <v>94</v>
      </c>
      <c r="K3918" t="s">
        <v>150</v>
      </c>
      <c r="L3918" t="s">
        <v>18</v>
      </c>
      <c r="M3918" s="5">
        <v>1472.9199999999998</v>
      </c>
    </row>
    <row r="3919" spans="1:13" x14ac:dyDescent="0.2">
      <c r="A3919" s="2">
        <v>45302</v>
      </c>
      <c r="B3919" s="3">
        <f t="shared" si="185"/>
        <v>2024</v>
      </c>
      <c r="C3919" t="str">
        <f t="shared" si="183"/>
        <v>2023-2024</v>
      </c>
      <c r="D3919" t="s">
        <v>147</v>
      </c>
      <c r="E3919" t="s">
        <v>109</v>
      </c>
      <c r="F3919" t="str">
        <f t="shared" si="184"/>
        <v>New South Wales</v>
      </c>
      <c r="G3919" t="s">
        <v>10</v>
      </c>
      <c r="H3919">
        <v>2480</v>
      </c>
      <c r="I3919" t="s">
        <v>11</v>
      </c>
      <c r="J3919" t="s">
        <v>68</v>
      </c>
      <c r="K3919" t="s">
        <v>150</v>
      </c>
      <c r="L3919" t="s">
        <v>18</v>
      </c>
      <c r="M3919" s="5">
        <v>1473.54</v>
      </c>
    </row>
    <row r="3920" spans="1:13" x14ac:dyDescent="0.2">
      <c r="A3920" s="2">
        <v>44957</v>
      </c>
      <c r="B3920" s="3">
        <f t="shared" si="185"/>
        <v>2023</v>
      </c>
      <c r="C3920" t="str">
        <f t="shared" si="183"/>
        <v>2022-2023</v>
      </c>
      <c r="D3920" t="s">
        <v>147</v>
      </c>
      <c r="E3920" t="s">
        <v>9</v>
      </c>
      <c r="F3920" t="str">
        <f t="shared" si="184"/>
        <v>New South Wales</v>
      </c>
      <c r="G3920" t="s">
        <v>10</v>
      </c>
      <c r="H3920">
        <v>2067</v>
      </c>
      <c r="I3920" t="s">
        <v>11</v>
      </c>
      <c r="J3920" t="s">
        <v>12</v>
      </c>
      <c r="K3920" t="s">
        <v>150</v>
      </c>
      <c r="L3920" t="s">
        <v>18</v>
      </c>
      <c r="M3920" s="5">
        <v>1473.64</v>
      </c>
    </row>
    <row r="3921" spans="1:13" x14ac:dyDescent="0.2">
      <c r="A3921" s="2">
        <v>45061</v>
      </c>
      <c r="B3921" s="3">
        <f t="shared" si="185"/>
        <v>2023</v>
      </c>
      <c r="C3921" t="str">
        <f t="shared" si="183"/>
        <v>2022-2023</v>
      </c>
      <c r="D3921" t="s">
        <v>147</v>
      </c>
      <c r="E3921" t="s">
        <v>44</v>
      </c>
      <c r="F3921" t="str">
        <f t="shared" si="184"/>
        <v>Victoria</v>
      </c>
      <c r="G3921" t="s">
        <v>45</v>
      </c>
      <c r="H3921">
        <v>3066</v>
      </c>
      <c r="I3921" t="s">
        <v>11</v>
      </c>
      <c r="J3921" t="s">
        <v>46</v>
      </c>
      <c r="K3921" t="s">
        <v>150</v>
      </c>
      <c r="L3921" t="s">
        <v>18</v>
      </c>
      <c r="M3921" s="5">
        <v>1473.94</v>
      </c>
    </row>
    <row r="3922" spans="1:13" x14ac:dyDescent="0.2">
      <c r="A3922" s="2">
        <v>45646</v>
      </c>
      <c r="B3922" s="3">
        <f t="shared" si="185"/>
        <v>2025</v>
      </c>
      <c r="C3922" t="str">
        <f t="shared" si="183"/>
        <v>2024-2025</v>
      </c>
      <c r="D3922" t="s">
        <v>147</v>
      </c>
      <c r="E3922" t="s">
        <v>125</v>
      </c>
      <c r="F3922" t="str">
        <f t="shared" si="184"/>
        <v>Victoria</v>
      </c>
      <c r="G3922" t="s">
        <v>45</v>
      </c>
      <c r="H3922">
        <v>3400</v>
      </c>
      <c r="I3922" t="s">
        <v>11</v>
      </c>
      <c r="J3922" t="s">
        <v>60</v>
      </c>
      <c r="K3922" t="s">
        <v>150</v>
      </c>
      <c r="L3922" t="s">
        <v>18</v>
      </c>
      <c r="M3922" s="5">
        <v>1474.1</v>
      </c>
    </row>
    <row r="3923" spans="1:13" x14ac:dyDescent="0.2">
      <c r="A3923" s="2">
        <v>44952</v>
      </c>
      <c r="B3923" s="3">
        <f t="shared" si="185"/>
        <v>2023</v>
      </c>
      <c r="C3923" t="str">
        <f t="shared" si="183"/>
        <v>2022-2023</v>
      </c>
      <c r="D3923" t="s">
        <v>147</v>
      </c>
      <c r="E3923" t="s">
        <v>44</v>
      </c>
      <c r="F3923" t="str">
        <f t="shared" si="184"/>
        <v>Victoria</v>
      </c>
      <c r="G3923" t="s">
        <v>45</v>
      </c>
      <c r="H3923">
        <v>3066</v>
      </c>
      <c r="I3923" t="s">
        <v>11</v>
      </c>
      <c r="J3923" t="s">
        <v>46</v>
      </c>
      <c r="K3923" t="s">
        <v>157</v>
      </c>
      <c r="L3923" t="s">
        <v>22</v>
      </c>
      <c r="M3923" s="5">
        <v>1474.3000000000002</v>
      </c>
    </row>
    <row r="3924" spans="1:13" x14ac:dyDescent="0.2">
      <c r="A3924" s="2">
        <v>45186</v>
      </c>
      <c r="B3924" s="3">
        <f t="shared" si="185"/>
        <v>2024</v>
      </c>
      <c r="C3924" t="str">
        <f t="shared" si="183"/>
        <v>2023-2024</v>
      </c>
      <c r="D3924" t="s">
        <v>147</v>
      </c>
      <c r="E3924" t="s">
        <v>145</v>
      </c>
      <c r="F3924" t="str">
        <f t="shared" si="184"/>
        <v>New South Wales</v>
      </c>
      <c r="G3924" t="s">
        <v>10</v>
      </c>
      <c r="H3924">
        <v>2101</v>
      </c>
      <c r="I3924" t="s">
        <v>11</v>
      </c>
      <c r="J3924" t="s">
        <v>27</v>
      </c>
      <c r="K3924" t="s">
        <v>150</v>
      </c>
      <c r="L3924" t="s">
        <v>18</v>
      </c>
      <c r="M3924" s="5">
        <v>1475.4399999999998</v>
      </c>
    </row>
    <row r="3925" spans="1:13" x14ac:dyDescent="0.2">
      <c r="A3925" s="2">
        <v>45217</v>
      </c>
      <c r="B3925" s="3">
        <f t="shared" si="185"/>
        <v>2024</v>
      </c>
      <c r="C3925" t="str">
        <f t="shared" si="183"/>
        <v>2023-2024</v>
      </c>
      <c r="D3925" t="s">
        <v>147</v>
      </c>
      <c r="E3925" t="s">
        <v>145</v>
      </c>
      <c r="F3925" t="str">
        <f t="shared" si="184"/>
        <v>New South Wales</v>
      </c>
      <c r="G3925" t="s">
        <v>10</v>
      </c>
      <c r="H3925">
        <v>2101</v>
      </c>
      <c r="I3925" t="s">
        <v>11</v>
      </c>
      <c r="J3925" t="s">
        <v>27</v>
      </c>
      <c r="K3925" t="s">
        <v>157</v>
      </c>
      <c r="L3925" t="s">
        <v>22</v>
      </c>
      <c r="M3925" s="5">
        <v>1477.34</v>
      </c>
    </row>
    <row r="3926" spans="1:13" x14ac:dyDescent="0.2">
      <c r="A3926" s="2">
        <v>45594</v>
      </c>
      <c r="B3926" s="3">
        <f t="shared" si="185"/>
        <v>2025</v>
      </c>
      <c r="C3926" t="str">
        <f t="shared" si="183"/>
        <v>2024-2025</v>
      </c>
      <c r="D3926" t="s">
        <v>147</v>
      </c>
      <c r="E3926" t="s">
        <v>136</v>
      </c>
      <c r="F3926" t="str">
        <f t="shared" si="184"/>
        <v>Victoria</v>
      </c>
      <c r="G3926" t="s">
        <v>45</v>
      </c>
      <c r="H3926">
        <v>3175</v>
      </c>
      <c r="I3926" t="s">
        <v>11</v>
      </c>
      <c r="J3926" t="s">
        <v>63</v>
      </c>
      <c r="K3926" t="s">
        <v>157</v>
      </c>
      <c r="L3926" t="s">
        <v>22</v>
      </c>
      <c r="M3926" s="5">
        <v>1480.54</v>
      </c>
    </row>
    <row r="3927" spans="1:13" x14ac:dyDescent="0.2">
      <c r="A3927" s="2">
        <v>45140</v>
      </c>
      <c r="B3927" s="3">
        <f t="shared" si="185"/>
        <v>2024</v>
      </c>
      <c r="C3927" t="str">
        <f t="shared" si="183"/>
        <v>2023-2024</v>
      </c>
      <c r="D3927" t="s">
        <v>147</v>
      </c>
      <c r="E3927" t="s">
        <v>114</v>
      </c>
      <c r="F3927" t="str">
        <f t="shared" si="184"/>
        <v>Victoria</v>
      </c>
      <c r="G3927" t="s">
        <v>45</v>
      </c>
      <c r="H3927">
        <v>3551</v>
      </c>
      <c r="I3927" t="s">
        <v>11</v>
      </c>
      <c r="J3927" t="s">
        <v>60</v>
      </c>
      <c r="K3927" t="s">
        <v>155</v>
      </c>
      <c r="L3927" t="s">
        <v>20</v>
      </c>
      <c r="M3927" s="5">
        <v>1482.9900000000002</v>
      </c>
    </row>
    <row r="3928" spans="1:13" x14ac:dyDescent="0.2">
      <c r="A3928" s="2">
        <v>45229</v>
      </c>
      <c r="B3928" s="3">
        <f t="shared" si="185"/>
        <v>2024</v>
      </c>
      <c r="C3928" t="str">
        <f t="shared" si="183"/>
        <v>2023-2024</v>
      </c>
      <c r="D3928" t="s">
        <v>147</v>
      </c>
      <c r="E3928" t="s">
        <v>57</v>
      </c>
      <c r="F3928" t="str">
        <f t="shared" si="184"/>
        <v>New South Wales</v>
      </c>
      <c r="G3928" t="s">
        <v>10</v>
      </c>
      <c r="H3928">
        <v>2560</v>
      </c>
      <c r="I3928" t="s">
        <v>11</v>
      </c>
      <c r="J3928" t="s">
        <v>58</v>
      </c>
      <c r="K3928" t="s">
        <v>156</v>
      </c>
      <c r="L3928" t="s">
        <v>17</v>
      </c>
      <c r="M3928" s="5">
        <v>1484.6099999999997</v>
      </c>
    </row>
    <row r="3929" spans="1:13" x14ac:dyDescent="0.2">
      <c r="A3929" s="2">
        <v>45039</v>
      </c>
      <c r="B3929" s="3">
        <f t="shared" si="185"/>
        <v>2023</v>
      </c>
      <c r="C3929" t="str">
        <f t="shared" si="183"/>
        <v>2022-2023</v>
      </c>
      <c r="D3929" t="s">
        <v>147</v>
      </c>
      <c r="E3929" t="s">
        <v>136</v>
      </c>
      <c r="F3929" t="str">
        <f t="shared" si="184"/>
        <v>Victoria</v>
      </c>
      <c r="G3929" t="s">
        <v>45</v>
      </c>
      <c r="H3929">
        <v>3175</v>
      </c>
      <c r="I3929" t="s">
        <v>11</v>
      </c>
      <c r="J3929" t="s">
        <v>63</v>
      </c>
      <c r="K3929" t="s">
        <v>154</v>
      </c>
      <c r="L3929" t="s">
        <v>14</v>
      </c>
      <c r="M3929" s="5">
        <v>1485.79</v>
      </c>
    </row>
    <row r="3930" spans="1:13" x14ac:dyDescent="0.2">
      <c r="A3930" s="2">
        <v>45006</v>
      </c>
      <c r="B3930" s="3">
        <f t="shared" si="185"/>
        <v>2023</v>
      </c>
      <c r="C3930" t="str">
        <f t="shared" si="183"/>
        <v>2022-2023</v>
      </c>
      <c r="D3930" t="s">
        <v>147</v>
      </c>
      <c r="E3930" t="s">
        <v>131</v>
      </c>
      <c r="F3930" t="str">
        <f t="shared" si="184"/>
        <v>Western Australia</v>
      </c>
      <c r="G3930" t="s">
        <v>48</v>
      </c>
      <c r="H3930">
        <v>6530</v>
      </c>
      <c r="I3930" t="s">
        <v>11</v>
      </c>
      <c r="J3930" t="s">
        <v>77</v>
      </c>
      <c r="K3930" t="s">
        <v>150</v>
      </c>
      <c r="L3930" t="s">
        <v>18</v>
      </c>
      <c r="M3930" s="5">
        <v>1487.17</v>
      </c>
    </row>
    <row r="3931" spans="1:13" x14ac:dyDescent="0.2">
      <c r="A3931" s="2">
        <v>45283</v>
      </c>
      <c r="B3931" s="3">
        <f t="shared" si="185"/>
        <v>2024</v>
      </c>
      <c r="C3931" t="str">
        <f t="shared" si="183"/>
        <v>2023-2024</v>
      </c>
      <c r="D3931" t="s">
        <v>147</v>
      </c>
      <c r="E3931" t="s">
        <v>103</v>
      </c>
      <c r="F3931" t="str">
        <f t="shared" si="184"/>
        <v>Queensland</v>
      </c>
      <c r="G3931" t="s">
        <v>35</v>
      </c>
      <c r="H3931">
        <v>4509</v>
      </c>
      <c r="I3931" t="s">
        <v>11</v>
      </c>
      <c r="J3931" t="s">
        <v>104</v>
      </c>
      <c r="K3931" t="s">
        <v>153</v>
      </c>
      <c r="L3931" t="s">
        <v>16</v>
      </c>
      <c r="M3931" s="5">
        <v>1490.0799999999997</v>
      </c>
    </row>
    <row r="3932" spans="1:13" x14ac:dyDescent="0.2">
      <c r="A3932" s="2">
        <v>45120</v>
      </c>
      <c r="B3932" s="3">
        <f t="shared" si="185"/>
        <v>2024</v>
      </c>
      <c r="C3932" t="str">
        <f t="shared" si="183"/>
        <v>2023-2024</v>
      </c>
      <c r="D3932" t="s">
        <v>147</v>
      </c>
      <c r="E3932" t="s">
        <v>128</v>
      </c>
      <c r="F3932" t="str">
        <f t="shared" si="184"/>
        <v>Western Australia</v>
      </c>
      <c r="G3932" t="s">
        <v>48</v>
      </c>
      <c r="H3932">
        <v>6027</v>
      </c>
      <c r="I3932" t="s">
        <v>11</v>
      </c>
      <c r="J3932" t="s">
        <v>49</v>
      </c>
      <c r="K3932" t="s">
        <v>151</v>
      </c>
      <c r="L3932" t="s">
        <v>21</v>
      </c>
      <c r="M3932" s="5">
        <v>1490.72</v>
      </c>
    </row>
    <row r="3933" spans="1:13" x14ac:dyDescent="0.2">
      <c r="A3933" s="2">
        <v>45460</v>
      </c>
      <c r="B3933" s="3">
        <f t="shared" si="185"/>
        <v>2024</v>
      </c>
      <c r="C3933" t="str">
        <f t="shared" si="183"/>
        <v>2023-2024</v>
      </c>
      <c r="D3933" t="s">
        <v>148</v>
      </c>
      <c r="E3933" t="s">
        <v>78</v>
      </c>
      <c r="F3933" t="str">
        <f t="shared" si="184"/>
        <v>New South Wales</v>
      </c>
      <c r="G3933" t="s">
        <v>10</v>
      </c>
      <c r="H3933">
        <v>2350</v>
      </c>
      <c r="I3933" t="s">
        <v>11</v>
      </c>
      <c r="J3933" t="s">
        <v>68</v>
      </c>
      <c r="K3933" t="s">
        <v>150</v>
      </c>
      <c r="L3933" t="s">
        <v>18</v>
      </c>
      <c r="M3933" s="5">
        <v>1491.2399999999998</v>
      </c>
    </row>
    <row r="3934" spans="1:13" x14ac:dyDescent="0.2">
      <c r="A3934" s="2">
        <v>45307</v>
      </c>
      <c r="B3934" s="3">
        <f t="shared" si="185"/>
        <v>2024</v>
      </c>
      <c r="C3934" t="str">
        <f t="shared" si="183"/>
        <v>2023-2024</v>
      </c>
      <c r="D3934" t="s">
        <v>148</v>
      </c>
      <c r="E3934" t="s">
        <v>78</v>
      </c>
      <c r="F3934" t="str">
        <f t="shared" si="184"/>
        <v>New South Wales</v>
      </c>
      <c r="G3934" t="s">
        <v>10</v>
      </c>
      <c r="H3934">
        <v>2350</v>
      </c>
      <c r="I3934" t="s">
        <v>11</v>
      </c>
      <c r="J3934" t="s">
        <v>68</v>
      </c>
      <c r="K3934" t="s">
        <v>150</v>
      </c>
      <c r="L3934" t="s">
        <v>18</v>
      </c>
      <c r="M3934" s="5">
        <v>1492.09</v>
      </c>
    </row>
    <row r="3935" spans="1:13" x14ac:dyDescent="0.2">
      <c r="A3935" s="2">
        <v>45447</v>
      </c>
      <c r="B3935" s="3">
        <f t="shared" si="185"/>
        <v>2024</v>
      </c>
      <c r="C3935" t="str">
        <f t="shared" si="183"/>
        <v>2023-2024</v>
      </c>
      <c r="D3935" t="s">
        <v>147</v>
      </c>
      <c r="E3935" t="s">
        <v>44</v>
      </c>
      <c r="F3935" t="str">
        <f t="shared" si="184"/>
        <v>Victoria</v>
      </c>
      <c r="G3935" t="s">
        <v>45</v>
      </c>
      <c r="H3935">
        <v>3066</v>
      </c>
      <c r="I3935" t="s">
        <v>11</v>
      </c>
      <c r="J3935" t="s">
        <v>46</v>
      </c>
      <c r="K3935" t="s">
        <v>150</v>
      </c>
      <c r="L3935" t="s">
        <v>18</v>
      </c>
      <c r="M3935" s="5">
        <v>1493.2400000000002</v>
      </c>
    </row>
    <row r="3936" spans="1:13" x14ac:dyDescent="0.2">
      <c r="A3936" s="2">
        <v>45282</v>
      </c>
      <c r="B3936" s="3">
        <f t="shared" si="185"/>
        <v>2024</v>
      </c>
      <c r="C3936" t="str">
        <f t="shared" si="183"/>
        <v>2023-2024</v>
      </c>
      <c r="D3936" t="s">
        <v>148</v>
      </c>
      <c r="E3936" t="s">
        <v>124</v>
      </c>
      <c r="F3936" t="str">
        <f t="shared" si="184"/>
        <v>New South Wales</v>
      </c>
      <c r="G3936" t="s">
        <v>10</v>
      </c>
      <c r="H3936">
        <v>2015</v>
      </c>
      <c r="I3936" t="s">
        <v>11</v>
      </c>
      <c r="J3936" t="s">
        <v>12</v>
      </c>
      <c r="K3936" t="s">
        <v>150</v>
      </c>
      <c r="L3936" t="s">
        <v>18</v>
      </c>
      <c r="M3936" s="5">
        <v>1497.97</v>
      </c>
    </row>
    <row r="3937" spans="1:13" x14ac:dyDescent="0.2">
      <c r="A3937" s="2">
        <v>45310</v>
      </c>
      <c r="B3937" s="3">
        <f t="shared" si="185"/>
        <v>2024</v>
      </c>
      <c r="C3937" t="str">
        <f t="shared" si="183"/>
        <v>2023-2024</v>
      </c>
      <c r="D3937" t="s">
        <v>148</v>
      </c>
      <c r="E3937" t="s">
        <v>73</v>
      </c>
      <c r="F3937" t="str">
        <f t="shared" si="184"/>
        <v>Victoria</v>
      </c>
      <c r="G3937" t="s">
        <v>45</v>
      </c>
      <c r="H3937">
        <v>3136</v>
      </c>
      <c r="I3937" t="s">
        <v>11</v>
      </c>
      <c r="J3937" t="s">
        <v>63</v>
      </c>
      <c r="K3937" t="s">
        <v>153</v>
      </c>
      <c r="L3937" t="s">
        <v>16</v>
      </c>
      <c r="M3937" s="5">
        <v>1500.08</v>
      </c>
    </row>
    <row r="3938" spans="1:13" x14ac:dyDescent="0.2">
      <c r="A3938" s="2">
        <v>45452</v>
      </c>
      <c r="B3938" s="3">
        <f t="shared" si="185"/>
        <v>2024</v>
      </c>
      <c r="C3938" t="str">
        <f t="shared" si="183"/>
        <v>2023-2024</v>
      </c>
      <c r="D3938" t="s">
        <v>147</v>
      </c>
      <c r="E3938" t="s">
        <v>75</v>
      </c>
      <c r="F3938" t="str">
        <f t="shared" si="184"/>
        <v>Victoria</v>
      </c>
      <c r="G3938" t="s">
        <v>45</v>
      </c>
      <c r="H3938">
        <v>3630</v>
      </c>
      <c r="I3938" t="s">
        <v>11</v>
      </c>
      <c r="J3938" t="s">
        <v>55</v>
      </c>
      <c r="K3938" t="s">
        <v>150</v>
      </c>
      <c r="L3938" t="s">
        <v>18</v>
      </c>
      <c r="M3938" s="5">
        <v>1501.3999999999999</v>
      </c>
    </row>
    <row r="3939" spans="1:13" x14ac:dyDescent="0.2">
      <c r="A3939" s="2">
        <v>44999</v>
      </c>
      <c r="B3939" s="3">
        <f t="shared" si="185"/>
        <v>2023</v>
      </c>
      <c r="C3939" t="str">
        <f t="shared" si="183"/>
        <v>2022-2023</v>
      </c>
      <c r="D3939" t="s">
        <v>147</v>
      </c>
      <c r="E3939" t="s">
        <v>137</v>
      </c>
      <c r="F3939" t="str">
        <f t="shared" si="184"/>
        <v>New South Wales</v>
      </c>
      <c r="G3939" t="s">
        <v>10</v>
      </c>
      <c r="H3939">
        <v>2031</v>
      </c>
      <c r="I3939" t="s">
        <v>11</v>
      </c>
      <c r="J3939" t="s">
        <v>12</v>
      </c>
      <c r="K3939" t="s">
        <v>155</v>
      </c>
      <c r="L3939" t="s">
        <v>20</v>
      </c>
      <c r="M3939" s="5">
        <v>1513.3800000000006</v>
      </c>
    </row>
    <row r="3940" spans="1:13" x14ac:dyDescent="0.2">
      <c r="A3940" s="2">
        <v>45281</v>
      </c>
      <c r="B3940" s="3">
        <f t="shared" si="185"/>
        <v>2024</v>
      </c>
      <c r="C3940" t="str">
        <f t="shared" si="183"/>
        <v>2023-2024</v>
      </c>
      <c r="D3940" t="s">
        <v>147</v>
      </c>
      <c r="E3940" t="s">
        <v>62</v>
      </c>
      <c r="F3940" t="str">
        <f t="shared" si="184"/>
        <v>Victoria</v>
      </c>
      <c r="G3940" t="s">
        <v>45</v>
      </c>
      <c r="H3940">
        <v>3134</v>
      </c>
      <c r="I3940" t="s">
        <v>11</v>
      </c>
      <c r="J3940" t="s">
        <v>63</v>
      </c>
      <c r="K3940" t="s">
        <v>150</v>
      </c>
      <c r="L3940" t="s">
        <v>18</v>
      </c>
      <c r="M3940" s="5">
        <v>1513.91</v>
      </c>
    </row>
    <row r="3941" spans="1:13" x14ac:dyDescent="0.2">
      <c r="A3941" s="2">
        <v>45308</v>
      </c>
      <c r="B3941" s="3">
        <f t="shared" si="185"/>
        <v>2024</v>
      </c>
      <c r="C3941" t="str">
        <f t="shared" si="183"/>
        <v>2023-2024</v>
      </c>
      <c r="D3941" t="s">
        <v>147</v>
      </c>
      <c r="E3941" t="s">
        <v>139</v>
      </c>
      <c r="F3941" t="str">
        <f t="shared" si="184"/>
        <v>New South Wales</v>
      </c>
      <c r="G3941" t="s">
        <v>10</v>
      </c>
      <c r="H3941">
        <v>2020</v>
      </c>
      <c r="I3941" t="s">
        <v>11</v>
      </c>
      <c r="J3941" t="s">
        <v>12</v>
      </c>
      <c r="K3941" t="s">
        <v>152</v>
      </c>
      <c r="L3941" t="s">
        <v>13</v>
      </c>
      <c r="M3941" s="5">
        <v>1517.0400000000022</v>
      </c>
    </row>
    <row r="3942" spans="1:13" x14ac:dyDescent="0.2">
      <c r="A3942" s="2">
        <v>45009</v>
      </c>
      <c r="B3942" s="3">
        <f t="shared" si="185"/>
        <v>2023</v>
      </c>
      <c r="C3942" t="str">
        <f t="shared" si="183"/>
        <v>2022-2023</v>
      </c>
      <c r="D3942" t="s">
        <v>147</v>
      </c>
      <c r="E3942" t="s">
        <v>42</v>
      </c>
      <c r="F3942" t="str">
        <f t="shared" si="184"/>
        <v>Queensland</v>
      </c>
      <c r="G3942" t="s">
        <v>35</v>
      </c>
      <c r="H3942">
        <v>4053</v>
      </c>
      <c r="I3942" t="s">
        <v>11</v>
      </c>
      <c r="J3942" t="s">
        <v>43</v>
      </c>
      <c r="K3942" t="s">
        <v>150</v>
      </c>
      <c r="L3942" t="s">
        <v>18</v>
      </c>
      <c r="M3942" s="5">
        <v>1519.16</v>
      </c>
    </row>
    <row r="3943" spans="1:13" x14ac:dyDescent="0.2">
      <c r="A3943" s="2">
        <v>45321</v>
      </c>
      <c r="B3943" s="3">
        <f t="shared" si="185"/>
        <v>2024</v>
      </c>
      <c r="C3943" t="str">
        <f t="shared" si="183"/>
        <v>2023-2024</v>
      </c>
      <c r="D3943" t="s">
        <v>147</v>
      </c>
      <c r="E3943" t="s">
        <v>97</v>
      </c>
      <c r="F3943" t="str">
        <f t="shared" si="184"/>
        <v>Tasmania</v>
      </c>
      <c r="G3943" t="s">
        <v>70</v>
      </c>
      <c r="H3943">
        <v>7250</v>
      </c>
      <c r="I3943" t="s">
        <v>11</v>
      </c>
      <c r="J3943" t="s">
        <v>71</v>
      </c>
      <c r="K3943" t="s">
        <v>151</v>
      </c>
      <c r="L3943" t="s">
        <v>21</v>
      </c>
      <c r="M3943" s="5">
        <v>1522.7399999999998</v>
      </c>
    </row>
    <row r="3944" spans="1:13" x14ac:dyDescent="0.2">
      <c r="A3944" s="2">
        <v>45218</v>
      </c>
      <c r="B3944" s="3">
        <f t="shared" si="185"/>
        <v>2024</v>
      </c>
      <c r="C3944" t="str">
        <f t="shared" si="183"/>
        <v>2023-2024</v>
      </c>
      <c r="D3944" t="s">
        <v>147</v>
      </c>
      <c r="E3944" t="s">
        <v>131</v>
      </c>
      <c r="F3944" t="str">
        <f t="shared" si="184"/>
        <v>Western Australia</v>
      </c>
      <c r="G3944" t="s">
        <v>48</v>
      </c>
      <c r="H3944">
        <v>6530</v>
      </c>
      <c r="I3944" t="s">
        <v>11</v>
      </c>
      <c r="J3944" t="s">
        <v>77</v>
      </c>
      <c r="K3944" t="s">
        <v>151</v>
      </c>
      <c r="L3944" t="s">
        <v>21</v>
      </c>
      <c r="M3944" s="5">
        <v>1532.53</v>
      </c>
    </row>
    <row r="3945" spans="1:13" x14ac:dyDescent="0.2">
      <c r="A3945" s="2">
        <v>45315</v>
      </c>
      <c r="B3945" s="3">
        <f t="shared" si="185"/>
        <v>2024</v>
      </c>
      <c r="C3945" t="str">
        <f t="shared" si="183"/>
        <v>2023-2024</v>
      </c>
      <c r="D3945" t="s">
        <v>148</v>
      </c>
      <c r="E3945" t="s">
        <v>124</v>
      </c>
      <c r="F3945" t="str">
        <f t="shared" si="184"/>
        <v>New South Wales</v>
      </c>
      <c r="G3945" t="s">
        <v>10</v>
      </c>
      <c r="H3945">
        <v>2015</v>
      </c>
      <c r="I3945" t="s">
        <v>11</v>
      </c>
      <c r="J3945" t="s">
        <v>12</v>
      </c>
      <c r="K3945" t="s">
        <v>154</v>
      </c>
      <c r="L3945" t="s">
        <v>14</v>
      </c>
      <c r="M3945" s="5">
        <v>1540.18</v>
      </c>
    </row>
    <row r="3946" spans="1:13" x14ac:dyDescent="0.2">
      <c r="A3946" s="2">
        <v>45470</v>
      </c>
      <c r="B3946" s="3">
        <f t="shared" si="185"/>
        <v>2024</v>
      </c>
      <c r="C3946" t="str">
        <f t="shared" si="183"/>
        <v>2023-2024</v>
      </c>
      <c r="D3946" t="s">
        <v>147</v>
      </c>
      <c r="E3946" t="s">
        <v>114</v>
      </c>
      <c r="F3946" t="str">
        <f t="shared" si="184"/>
        <v>Victoria</v>
      </c>
      <c r="G3946" t="s">
        <v>45</v>
      </c>
      <c r="H3946">
        <v>3551</v>
      </c>
      <c r="I3946" t="s">
        <v>11</v>
      </c>
      <c r="J3946" t="s">
        <v>60</v>
      </c>
      <c r="K3946" t="s">
        <v>151</v>
      </c>
      <c r="L3946" t="s">
        <v>21</v>
      </c>
      <c r="M3946" s="5">
        <v>1548.9099999999999</v>
      </c>
    </row>
    <row r="3947" spans="1:13" x14ac:dyDescent="0.2">
      <c r="A3947" s="2">
        <v>45142</v>
      </c>
      <c r="B3947" s="3">
        <f t="shared" si="185"/>
        <v>2024</v>
      </c>
      <c r="C3947" t="str">
        <f t="shared" si="183"/>
        <v>2023-2024</v>
      </c>
      <c r="D3947" t="s">
        <v>147</v>
      </c>
      <c r="E3947" t="s">
        <v>103</v>
      </c>
      <c r="F3947" t="str">
        <f t="shared" si="184"/>
        <v>Queensland</v>
      </c>
      <c r="G3947" t="s">
        <v>35</v>
      </c>
      <c r="H3947">
        <v>4509</v>
      </c>
      <c r="I3947" t="s">
        <v>11</v>
      </c>
      <c r="J3947" t="s">
        <v>104</v>
      </c>
      <c r="K3947" t="s">
        <v>157</v>
      </c>
      <c r="L3947" t="s">
        <v>22</v>
      </c>
      <c r="M3947" s="5">
        <v>1550.3300000000002</v>
      </c>
    </row>
    <row r="3948" spans="1:13" x14ac:dyDescent="0.2">
      <c r="A3948" s="2">
        <v>45649</v>
      </c>
      <c r="B3948" s="3">
        <f t="shared" si="185"/>
        <v>2025</v>
      </c>
      <c r="C3948" t="str">
        <f t="shared" si="183"/>
        <v>2024-2025</v>
      </c>
      <c r="D3948" t="s">
        <v>148</v>
      </c>
      <c r="E3948" t="s">
        <v>40</v>
      </c>
      <c r="F3948" t="str">
        <f t="shared" si="184"/>
        <v>New South Wales</v>
      </c>
      <c r="G3948" t="s">
        <v>10</v>
      </c>
      <c r="H3948">
        <v>2116</v>
      </c>
      <c r="I3948" t="s">
        <v>11</v>
      </c>
      <c r="J3948" t="s">
        <v>27</v>
      </c>
      <c r="K3948" t="s">
        <v>154</v>
      </c>
      <c r="L3948" t="s">
        <v>14</v>
      </c>
      <c r="M3948" s="5">
        <v>1552.36</v>
      </c>
    </row>
    <row r="3949" spans="1:13" x14ac:dyDescent="0.2">
      <c r="A3949" s="2">
        <v>45383</v>
      </c>
      <c r="B3949" s="3">
        <f t="shared" si="185"/>
        <v>2024</v>
      </c>
      <c r="C3949" t="str">
        <f t="shared" si="183"/>
        <v>2023-2024</v>
      </c>
      <c r="D3949" t="s">
        <v>148</v>
      </c>
      <c r="E3949" t="s">
        <v>34</v>
      </c>
      <c r="F3949" t="str">
        <f t="shared" si="184"/>
        <v>Queensland</v>
      </c>
      <c r="G3949" t="s">
        <v>35</v>
      </c>
      <c r="H3949">
        <v>4802</v>
      </c>
      <c r="I3949" t="s">
        <v>11</v>
      </c>
      <c r="J3949" t="s">
        <v>36</v>
      </c>
      <c r="K3949" t="s">
        <v>153</v>
      </c>
      <c r="L3949" t="s">
        <v>16</v>
      </c>
      <c r="M3949" s="5">
        <v>1552.4099999999996</v>
      </c>
    </row>
    <row r="3950" spans="1:13" x14ac:dyDescent="0.2">
      <c r="A3950" s="2">
        <v>45227</v>
      </c>
      <c r="B3950" s="3">
        <f t="shared" si="185"/>
        <v>2024</v>
      </c>
      <c r="C3950" t="str">
        <f t="shared" si="183"/>
        <v>2023-2024</v>
      </c>
      <c r="D3950" t="s">
        <v>147</v>
      </c>
      <c r="E3950" t="s">
        <v>115</v>
      </c>
      <c r="F3950" t="str">
        <f t="shared" si="184"/>
        <v>Western Australia</v>
      </c>
      <c r="G3950" t="s">
        <v>48</v>
      </c>
      <c r="H3950">
        <v>6280</v>
      </c>
      <c r="I3950" t="s">
        <v>11</v>
      </c>
      <c r="J3950" t="s">
        <v>94</v>
      </c>
      <c r="K3950" t="s">
        <v>155</v>
      </c>
      <c r="L3950" t="s">
        <v>20</v>
      </c>
      <c r="M3950" s="5">
        <v>1554.86</v>
      </c>
    </row>
    <row r="3951" spans="1:13" x14ac:dyDescent="0.2">
      <c r="A3951" s="2">
        <v>45020</v>
      </c>
      <c r="B3951" s="3">
        <f t="shared" si="185"/>
        <v>2023</v>
      </c>
      <c r="C3951" t="str">
        <f t="shared" si="183"/>
        <v>2022-2023</v>
      </c>
      <c r="D3951" t="s">
        <v>147</v>
      </c>
      <c r="E3951" t="s">
        <v>75</v>
      </c>
      <c r="F3951" t="str">
        <f t="shared" si="184"/>
        <v>Victoria</v>
      </c>
      <c r="G3951" t="s">
        <v>45</v>
      </c>
      <c r="H3951">
        <v>3630</v>
      </c>
      <c r="I3951" t="s">
        <v>11</v>
      </c>
      <c r="J3951" t="s">
        <v>55</v>
      </c>
      <c r="K3951" t="s">
        <v>149</v>
      </c>
      <c r="L3951" t="s">
        <v>15</v>
      </c>
      <c r="M3951" s="5">
        <v>1564.75</v>
      </c>
    </row>
    <row r="3952" spans="1:13" x14ac:dyDescent="0.2">
      <c r="A3952" s="2">
        <v>45054</v>
      </c>
      <c r="B3952" s="3">
        <f t="shared" si="185"/>
        <v>2023</v>
      </c>
      <c r="C3952" t="str">
        <f t="shared" si="183"/>
        <v>2022-2023</v>
      </c>
      <c r="D3952" t="s">
        <v>147</v>
      </c>
      <c r="E3952" t="s">
        <v>28</v>
      </c>
      <c r="F3952" t="str">
        <f t="shared" si="184"/>
        <v>Northern Territory</v>
      </c>
      <c r="G3952" t="s">
        <v>29</v>
      </c>
      <c r="H3952">
        <v>800</v>
      </c>
      <c r="I3952" t="s">
        <v>11</v>
      </c>
      <c r="J3952" t="s">
        <v>30</v>
      </c>
      <c r="K3952" t="s">
        <v>155</v>
      </c>
      <c r="L3952" t="s">
        <v>20</v>
      </c>
      <c r="M3952" s="5">
        <v>1571.03</v>
      </c>
    </row>
    <row r="3953" spans="1:13" x14ac:dyDescent="0.2">
      <c r="A3953" s="2">
        <v>45292</v>
      </c>
      <c r="B3953" s="3">
        <f t="shared" si="185"/>
        <v>2024</v>
      </c>
      <c r="C3953" t="str">
        <f t="shared" si="183"/>
        <v>2023-2024</v>
      </c>
      <c r="D3953" t="s">
        <v>147</v>
      </c>
      <c r="E3953" t="s">
        <v>112</v>
      </c>
      <c r="F3953" t="str">
        <f t="shared" si="184"/>
        <v>Victoria</v>
      </c>
      <c r="G3953" t="s">
        <v>45</v>
      </c>
      <c r="H3953">
        <v>3076</v>
      </c>
      <c r="I3953" t="s">
        <v>11</v>
      </c>
      <c r="J3953" t="s">
        <v>46</v>
      </c>
      <c r="K3953" t="s">
        <v>150</v>
      </c>
      <c r="L3953" t="s">
        <v>18</v>
      </c>
      <c r="M3953" s="5">
        <v>1572.1400000000003</v>
      </c>
    </row>
    <row r="3954" spans="1:13" x14ac:dyDescent="0.2">
      <c r="A3954" s="2">
        <v>45073</v>
      </c>
      <c r="B3954" s="3">
        <f t="shared" si="185"/>
        <v>2023</v>
      </c>
      <c r="C3954" t="str">
        <f t="shared" si="183"/>
        <v>2022-2023</v>
      </c>
      <c r="D3954" t="s">
        <v>147</v>
      </c>
      <c r="E3954" t="s">
        <v>109</v>
      </c>
      <c r="F3954" t="str">
        <f t="shared" si="184"/>
        <v>New South Wales</v>
      </c>
      <c r="G3954" t="s">
        <v>10</v>
      </c>
      <c r="H3954">
        <v>2480</v>
      </c>
      <c r="I3954" t="s">
        <v>11</v>
      </c>
      <c r="J3954" t="s">
        <v>68</v>
      </c>
      <c r="K3954" t="s">
        <v>150</v>
      </c>
      <c r="L3954" t="s">
        <v>18</v>
      </c>
      <c r="M3954" s="5">
        <v>1574.01</v>
      </c>
    </row>
    <row r="3955" spans="1:13" x14ac:dyDescent="0.2">
      <c r="A3955" s="2">
        <v>45548</v>
      </c>
      <c r="B3955" s="3">
        <f t="shared" si="185"/>
        <v>2025</v>
      </c>
      <c r="C3955" t="str">
        <f t="shared" si="183"/>
        <v>2024-2025</v>
      </c>
      <c r="D3955" t="s">
        <v>148</v>
      </c>
      <c r="E3955" t="s">
        <v>56</v>
      </c>
      <c r="F3955" t="str">
        <f t="shared" si="184"/>
        <v>Northern Territory</v>
      </c>
      <c r="G3955" t="s">
        <v>29</v>
      </c>
      <c r="H3955">
        <v>870</v>
      </c>
      <c r="I3955" t="s">
        <v>11</v>
      </c>
      <c r="J3955" t="s">
        <v>30</v>
      </c>
      <c r="K3955" t="s">
        <v>150</v>
      </c>
      <c r="L3955" t="s">
        <v>18</v>
      </c>
      <c r="M3955" s="5">
        <v>1574.3799999999999</v>
      </c>
    </row>
    <row r="3956" spans="1:13" x14ac:dyDescent="0.2">
      <c r="A3956" s="2">
        <v>45212</v>
      </c>
      <c r="B3956" s="3">
        <f t="shared" si="185"/>
        <v>2024</v>
      </c>
      <c r="C3956" t="str">
        <f t="shared" si="183"/>
        <v>2023-2024</v>
      </c>
      <c r="D3956" t="s">
        <v>147</v>
      </c>
      <c r="E3956" t="s">
        <v>74</v>
      </c>
      <c r="F3956" t="str">
        <f t="shared" si="184"/>
        <v>South Australia</v>
      </c>
      <c r="G3956" t="s">
        <v>32</v>
      </c>
      <c r="H3956">
        <v>5043</v>
      </c>
      <c r="I3956" t="s">
        <v>11</v>
      </c>
      <c r="J3956" t="s">
        <v>33</v>
      </c>
      <c r="K3956" t="s">
        <v>153</v>
      </c>
      <c r="L3956" t="s">
        <v>16</v>
      </c>
      <c r="M3956" s="5">
        <v>1576.86</v>
      </c>
    </row>
    <row r="3957" spans="1:13" x14ac:dyDescent="0.2">
      <c r="A3957" s="2">
        <v>45213</v>
      </c>
      <c r="B3957" s="3">
        <f t="shared" si="185"/>
        <v>2024</v>
      </c>
      <c r="C3957" t="str">
        <f t="shared" si="183"/>
        <v>2023-2024</v>
      </c>
      <c r="D3957" t="s">
        <v>147</v>
      </c>
      <c r="E3957" t="s">
        <v>88</v>
      </c>
      <c r="F3957" t="str">
        <f t="shared" si="184"/>
        <v>South Australia</v>
      </c>
      <c r="G3957" t="s">
        <v>32</v>
      </c>
      <c r="H3957">
        <v>5011</v>
      </c>
      <c r="I3957" t="s">
        <v>11</v>
      </c>
      <c r="J3957" t="s">
        <v>33</v>
      </c>
      <c r="K3957" t="s">
        <v>151</v>
      </c>
      <c r="L3957" t="s">
        <v>21</v>
      </c>
      <c r="M3957" s="5">
        <v>1587.5</v>
      </c>
    </row>
    <row r="3958" spans="1:13" x14ac:dyDescent="0.2">
      <c r="A3958" s="2">
        <v>45482</v>
      </c>
      <c r="B3958" s="3">
        <f t="shared" si="185"/>
        <v>2025</v>
      </c>
      <c r="C3958" t="str">
        <f t="shared" si="183"/>
        <v>2024-2025</v>
      </c>
      <c r="D3958" t="s">
        <v>147</v>
      </c>
      <c r="E3958" t="s">
        <v>57</v>
      </c>
      <c r="F3958" t="str">
        <f t="shared" si="184"/>
        <v>New South Wales</v>
      </c>
      <c r="G3958" t="s">
        <v>10</v>
      </c>
      <c r="H3958">
        <v>2560</v>
      </c>
      <c r="I3958" t="s">
        <v>11</v>
      </c>
      <c r="J3958" t="s">
        <v>58</v>
      </c>
      <c r="K3958" t="s">
        <v>150</v>
      </c>
      <c r="L3958" t="s">
        <v>18</v>
      </c>
      <c r="M3958" s="5">
        <v>1590.76</v>
      </c>
    </row>
    <row r="3959" spans="1:13" x14ac:dyDescent="0.2">
      <c r="A3959" s="2">
        <v>45556</v>
      </c>
      <c r="B3959" s="3">
        <f t="shared" si="185"/>
        <v>2025</v>
      </c>
      <c r="C3959" t="str">
        <f t="shared" si="183"/>
        <v>2024-2025</v>
      </c>
      <c r="D3959" t="s">
        <v>147</v>
      </c>
      <c r="E3959" t="s">
        <v>75</v>
      </c>
      <c r="F3959" t="str">
        <f t="shared" si="184"/>
        <v>Victoria</v>
      </c>
      <c r="G3959" t="s">
        <v>45</v>
      </c>
      <c r="H3959">
        <v>3630</v>
      </c>
      <c r="I3959" t="s">
        <v>11</v>
      </c>
      <c r="J3959" t="s">
        <v>55</v>
      </c>
      <c r="K3959" t="s">
        <v>151</v>
      </c>
      <c r="L3959" t="s">
        <v>21</v>
      </c>
      <c r="M3959" s="5">
        <v>1591.8200000000004</v>
      </c>
    </row>
    <row r="3960" spans="1:13" x14ac:dyDescent="0.2">
      <c r="A3960" s="2">
        <v>45051</v>
      </c>
      <c r="B3960" s="3">
        <f t="shared" si="185"/>
        <v>2023</v>
      </c>
      <c r="C3960" t="str">
        <f t="shared" si="183"/>
        <v>2022-2023</v>
      </c>
      <c r="D3960" t="s">
        <v>147</v>
      </c>
      <c r="E3960" t="s">
        <v>39</v>
      </c>
      <c r="F3960" t="str">
        <f t="shared" si="184"/>
        <v>South Australia</v>
      </c>
      <c r="G3960" t="s">
        <v>32</v>
      </c>
      <c r="H3960">
        <v>5343</v>
      </c>
      <c r="I3960" t="s">
        <v>11</v>
      </c>
      <c r="J3960" t="s">
        <v>38</v>
      </c>
      <c r="K3960" t="s">
        <v>150</v>
      </c>
      <c r="L3960" t="s">
        <v>18</v>
      </c>
      <c r="M3960" s="5">
        <v>1596.6399999999999</v>
      </c>
    </row>
    <row r="3961" spans="1:13" x14ac:dyDescent="0.2">
      <c r="A3961" s="2">
        <v>45251</v>
      </c>
      <c r="B3961" s="3">
        <f t="shared" si="185"/>
        <v>2024</v>
      </c>
      <c r="C3961" t="str">
        <f t="shared" si="183"/>
        <v>2023-2024</v>
      </c>
      <c r="D3961" t="s">
        <v>148</v>
      </c>
      <c r="E3961" t="s">
        <v>138</v>
      </c>
      <c r="F3961" t="str">
        <f t="shared" si="184"/>
        <v>Queensland</v>
      </c>
      <c r="G3961" t="s">
        <v>35</v>
      </c>
      <c r="H3961">
        <v>4558</v>
      </c>
      <c r="I3961" t="s">
        <v>11</v>
      </c>
      <c r="J3961" t="s">
        <v>120</v>
      </c>
      <c r="K3961" t="s">
        <v>150</v>
      </c>
      <c r="L3961" t="s">
        <v>18</v>
      </c>
      <c r="M3961" s="5">
        <v>1599.8400000000004</v>
      </c>
    </row>
    <row r="3962" spans="1:13" x14ac:dyDescent="0.2">
      <c r="A3962" s="2">
        <v>45077</v>
      </c>
      <c r="B3962" s="3">
        <f t="shared" si="185"/>
        <v>2023</v>
      </c>
      <c r="C3962" t="str">
        <f t="shared" si="183"/>
        <v>2022-2023</v>
      </c>
      <c r="D3962" t="s">
        <v>148</v>
      </c>
      <c r="E3962" t="s">
        <v>40</v>
      </c>
      <c r="F3962" t="str">
        <f t="shared" si="184"/>
        <v>New South Wales</v>
      </c>
      <c r="G3962" t="s">
        <v>10</v>
      </c>
      <c r="H3962">
        <v>2116</v>
      </c>
      <c r="I3962" t="s">
        <v>11</v>
      </c>
      <c r="J3962" t="s">
        <v>27</v>
      </c>
      <c r="K3962" t="s">
        <v>150</v>
      </c>
      <c r="L3962" t="s">
        <v>18</v>
      </c>
      <c r="M3962" s="5">
        <v>1599.9899999999998</v>
      </c>
    </row>
    <row r="3963" spans="1:13" x14ac:dyDescent="0.2">
      <c r="A3963" s="2">
        <v>45015</v>
      </c>
      <c r="B3963" s="3">
        <f t="shared" si="185"/>
        <v>2023</v>
      </c>
      <c r="C3963" t="str">
        <f t="shared" si="183"/>
        <v>2022-2023</v>
      </c>
      <c r="D3963" t="s">
        <v>147</v>
      </c>
      <c r="E3963" t="s">
        <v>24</v>
      </c>
      <c r="F3963" t="str">
        <f t="shared" si="184"/>
        <v>New South Wales</v>
      </c>
      <c r="G3963" t="s">
        <v>10</v>
      </c>
      <c r="H3963">
        <v>2795</v>
      </c>
      <c r="I3963" t="s">
        <v>11</v>
      </c>
      <c r="J3963" t="s">
        <v>25</v>
      </c>
      <c r="K3963" t="s">
        <v>155</v>
      </c>
      <c r="L3963" t="s">
        <v>20</v>
      </c>
      <c r="M3963" s="5">
        <v>1601.73</v>
      </c>
    </row>
    <row r="3964" spans="1:13" x14ac:dyDescent="0.2">
      <c r="A3964" s="2">
        <v>45442</v>
      </c>
      <c r="B3964" s="3">
        <f t="shared" si="185"/>
        <v>2024</v>
      </c>
      <c r="C3964" t="str">
        <f t="shared" si="183"/>
        <v>2023-2024</v>
      </c>
      <c r="D3964" t="s">
        <v>147</v>
      </c>
      <c r="E3964" t="s">
        <v>112</v>
      </c>
      <c r="F3964" t="str">
        <f t="shared" si="184"/>
        <v>Victoria</v>
      </c>
      <c r="G3964" t="s">
        <v>45</v>
      </c>
      <c r="H3964">
        <v>3076</v>
      </c>
      <c r="I3964" t="s">
        <v>11</v>
      </c>
      <c r="J3964" t="s">
        <v>46</v>
      </c>
      <c r="K3964" t="s">
        <v>157</v>
      </c>
      <c r="L3964" t="s">
        <v>22</v>
      </c>
      <c r="M3964" s="5">
        <v>1606.3</v>
      </c>
    </row>
    <row r="3965" spans="1:13" x14ac:dyDescent="0.2">
      <c r="A3965" s="2">
        <v>45295</v>
      </c>
      <c r="B3965" s="3">
        <f t="shared" si="185"/>
        <v>2024</v>
      </c>
      <c r="C3965" t="str">
        <f t="shared" si="183"/>
        <v>2023-2024</v>
      </c>
      <c r="D3965" t="s">
        <v>147</v>
      </c>
      <c r="E3965" t="s">
        <v>9</v>
      </c>
      <c r="F3965" t="str">
        <f t="shared" si="184"/>
        <v>New South Wales</v>
      </c>
      <c r="G3965" t="s">
        <v>10</v>
      </c>
      <c r="H3965">
        <v>2067</v>
      </c>
      <c r="I3965" t="s">
        <v>11</v>
      </c>
      <c r="J3965" t="s">
        <v>12</v>
      </c>
      <c r="K3965" t="s">
        <v>153</v>
      </c>
      <c r="L3965" t="s">
        <v>16</v>
      </c>
      <c r="M3965" s="5">
        <v>1607.1399999999999</v>
      </c>
    </row>
    <row r="3966" spans="1:13" x14ac:dyDescent="0.2">
      <c r="A3966" s="2">
        <v>45347</v>
      </c>
      <c r="B3966" s="3">
        <f t="shared" si="185"/>
        <v>2024</v>
      </c>
      <c r="C3966" t="str">
        <f t="shared" si="183"/>
        <v>2023-2024</v>
      </c>
      <c r="D3966" t="s">
        <v>147</v>
      </c>
      <c r="E3966" t="s">
        <v>107</v>
      </c>
      <c r="F3966" t="str">
        <f t="shared" si="184"/>
        <v>Queensland</v>
      </c>
      <c r="G3966" t="s">
        <v>35</v>
      </c>
      <c r="H3966">
        <v>4220</v>
      </c>
      <c r="I3966" t="s">
        <v>11</v>
      </c>
      <c r="J3966" t="s">
        <v>104</v>
      </c>
      <c r="K3966" t="s">
        <v>151</v>
      </c>
      <c r="L3966" t="s">
        <v>21</v>
      </c>
      <c r="M3966" s="5">
        <v>1610.69</v>
      </c>
    </row>
    <row r="3967" spans="1:13" x14ac:dyDescent="0.2">
      <c r="A3967" s="2">
        <v>45028</v>
      </c>
      <c r="B3967" s="3">
        <f t="shared" si="185"/>
        <v>2023</v>
      </c>
      <c r="C3967" t="str">
        <f t="shared" si="183"/>
        <v>2022-2023</v>
      </c>
      <c r="D3967" t="s">
        <v>147</v>
      </c>
      <c r="E3967" t="s">
        <v>112</v>
      </c>
      <c r="F3967" t="str">
        <f t="shared" si="184"/>
        <v>Victoria</v>
      </c>
      <c r="G3967" t="s">
        <v>45</v>
      </c>
      <c r="H3967">
        <v>3076</v>
      </c>
      <c r="I3967" t="s">
        <v>11</v>
      </c>
      <c r="J3967" t="s">
        <v>46</v>
      </c>
      <c r="K3967" t="s">
        <v>153</v>
      </c>
      <c r="L3967" t="s">
        <v>16</v>
      </c>
      <c r="M3967" s="5">
        <v>1612.65</v>
      </c>
    </row>
    <row r="3968" spans="1:13" x14ac:dyDescent="0.2">
      <c r="A3968" s="2">
        <v>45612</v>
      </c>
      <c r="B3968" s="3">
        <f t="shared" si="185"/>
        <v>2025</v>
      </c>
      <c r="C3968" t="str">
        <f t="shared" si="183"/>
        <v>2024-2025</v>
      </c>
      <c r="D3968" t="s">
        <v>147</v>
      </c>
      <c r="E3968" t="s">
        <v>42</v>
      </c>
      <c r="F3968" t="str">
        <f t="shared" si="184"/>
        <v>Queensland</v>
      </c>
      <c r="G3968" t="s">
        <v>35</v>
      </c>
      <c r="H3968">
        <v>4053</v>
      </c>
      <c r="I3968" t="s">
        <v>11</v>
      </c>
      <c r="J3968" t="s">
        <v>43</v>
      </c>
      <c r="K3968" t="s">
        <v>155</v>
      </c>
      <c r="L3968" t="s">
        <v>20</v>
      </c>
      <c r="M3968" s="5">
        <v>1613.2200000000003</v>
      </c>
    </row>
    <row r="3969" spans="1:13" x14ac:dyDescent="0.2">
      <c r="A3969" s="2">
        <v>45130</v>
      </c>
      <c r="B3969" s="3">
        <f t="shared" si="185"/>
        <v>2024</v>
      </c>
      <c r="C3969" t="str">
        <f t="shared" si="183"/>
        <v>2023-2024</v>
      </c>
      <c r="D3969" t="s">
        <v>147</v>
      </c>
      <c r="E3969" t="s">
        <v>69</v>
      </c>
      <c r="F3969" t="str">
        <f t="shared" si="184"/>
        <v>Tasmania</v>
      </c>
      <c r="G3969" t="s">
        <v>70</v>
      </c>
      <c r="H3969">
        <v>7018</v>
      </c>
      <c r="I3969" t="s">
        <v>11</v>
      </c>
      <c r="J3969" t="s">
        <v>71</v>
      </c>
      <c r="K3969" t="s">
        <v>151</v>
      </c>
      <c r="L3969" t="s">
        <v>21</v>
      </c>
      <c r="M3969" s="5">
        <v>1613.69</v>
      </c>
    </row>
    <row r="3970" spans="1:13" x14ac:dyDescent="0.2">
      <c r="A3970" s="2">
        <v>45013</v>
      </c>
      <c r="B3970" s="3">
        <f t="shared" si="185"/>
        <v>2023</v>
      </c>
      <c r="C3970" t="str">
        <f t="shared" ref="C3970:C4033" si="186">IF(MONTH(A3970) &gt;= 7, YEAR(A3970) &amp; "-" &amp; YEAR(A3970) + 1, YEAR(A3970) - 1 &amp; "-" &amp; YEAR(A3970))</f>
        <v>2022-2023</v>
      </c>
      <c r="D3970" t="s">
        <v>148</v>
      </c>
      <c r="E3970" t="s">
        <v>96</v>
      </c>
      <c r="F3970" t="str">
        <f t="shared" ref="F3970:F4033" si="187">IF(G3970="WA","Western Australia",
IF(G3970="NSW","New South Wales",
IF(G3970="QLD","Queensland",
IF(G3970="VIC","Victoria",
IF(G3970="TAS","Tasmania",
IF(G3970="SA","South Australia",
IF(G3970="NT","Northern Territory",
IF(G3970="ACT","Australian Capital Territory",G3970))))))))</f>
        <v>Western Australia</v>
      </c>
      <c r="G3970" t="s">
        <v>48</v>
      </c>
      <c r="H3970">
        <v>6330</v>
      </c>
      <c r="I3970" t="s">
        <v>11</v>
      </c>
      <c r="J3970" t="s">
        <v>94</v>
      </c>
      <c r="K3970" t="s">
        <v>152</v>
      </c>
      <c r="L3970" t="s">
        <v>13</v>
      </c>
      <c r="M3970" s="5">
        <v>1618.07</v>
      </c>
    </row>
    <row r="3971" spans="1:13" x14ac:dyDescent="0.2">
      <c r="A3971" s="2">
        <v>44932</v>
      </c>
      <c r="B3971" s="3">
        <f t="shared" ref="B3971:B4034" si="188">IF(MONTH(A3971)&gt;=7,YEAR(A3971)+1,YEAR(A3971))</f>
        <v>2023</v>
      </c>
      <c r="C3971" t="str">
        <f t="shared" si="186"/>
        <v>2022-2023</v>
      </c>
      <c r="D3971" t="s">
        <v>148</v>
      </c>
      <c r="E3971" t="s">
        <v>100</v>
      </c>
      <c r="F3971" t="str">
        <f t="shared" si="187"/>
        <v>Western Australia</v>
      </c>
      <c r="G3971" t="s">
        <v>48</v>
      </c>
      <c r="H3971">
        <v>6021</v>
      </c>
      <c r="I3971" t="s">
        <v>11</v>
      </c>
      <c r="J3971" t="s">
        <v>49</v>
      </c>
      <c r="K3971" t="s">
        <v>151</v>
      </c>
      <c r="L3971" t="s">
        <v>21</v>
      </c>
      <c r="M3971" s="5">
        <v>1624.77</v>
      </c>
    </row>
    <row r="3972" spans="1:13" x14ac:dyDescent="0.2">
      <c r="A3972" s="2">
        <v>45258</v>
      </c>
      <c r="B3972" s="3">
        <f t="shared" si="188"/>
        <v>2024</v>
      </c>
      <c r="C3972" t="str">
        <f t="shared" si="186"/>
        <v>2023-2024</v>
      </c>
      <c r="D3972" t="s">
        <v>147</v>
      </c>
      <c r="E3972" t="s">
        <v>140</v>
      </c>
      <c r="F3972" t="str">
        <f t="shared" si="187"/>
        <v>Tasmania</v>
      </c>
      <c r="G3972" t="s">
        <v>70</v>
      </c>
      <c r="H3972">
        <v>7320</v>
      </c>
      <c r="I3972" t="s">
        <v>11</v>
      </c>
      <c r="J3972" t="s">
        <v>71</v>
      </c>
      <c r="K3972" t="s">
        <v>151</v>
      </c>
      <c r="L3972" t="s">
        <v>21</v>
      </c>
      <c r="M3972" s="5">
        <v>1626.0800000000002</v>
      </c>
    </row>
    <row r="3973" spans="1:13" x14ac:dyDescent="0.2">
      <c r="A3973" s="2">
        <v>45249</v>
      </c>
      <c r="B3973" s="3">
        <f t="shared" si="188"/>
        <v>2024</v>
      </c>
      <c r="C3973" t="str">
        <f t="shared" si="186"/>
        <v>2023-2024</v>
      </c>
      <c r="D3973" t="s">
        <v>147</v>
      </c>
      <c r="E3973" t="s">
        <v>122</v>
      </c>
      <c r="F3973" t="str">
        <f t="shared" si="187"/>
        <v>New South Wales</v>
      </c>
      <c r="G3973" t="s">
        <v>10</v>
      </c>
      <c r="H3973">
        <v>2650</v>
      </c>
      <c r="I3973" t="s">
        <v>11</v>
      </c>
      <c r="J3973" t="s">
        <v>25</v>
      </c>
      <c r="K3973" t="s">
        <v>150</v>
      </c>
      <c r="L3973" t="s">
        <v>18</v>
      </c>
      <c r="M3973" s="5">
        <v>1627.1999999999998</v>
      </c>
    </row>
    <row r="3974" spans="1:13" x14ac:dyDescent="0.2">
      <c r="A3974" s="2">
        <v>45454</v>
      </c>
      <c r="B3974" s="3">
        <f t="shared" si="188"/>
        <v>2024</v>
      </c>
      <c r="C3974" t="str">
        <f t="shared" si="186"/>
        <v>2023-2024</v>
      </c>
      <c r="D3974" t="s">
        <v>147</v>
      </c>
      <c r="E3974" t="s">
        <v>31</v>
      </c>
      <c r="F3974" t="str">
        <f t="shared" si="187"/>
        <v>South Australia</v>
      </c>
      <c r="G3974" t="s">
        <v>32</v>
      </c>
      <c r="H3974">
        <v>5168</v>
      </c>
      <c r="I3974" t="s">
        <v>11</v>
      </c>
      <c r="J3974" t="s">
        <v>33</v>
      </c>
      <c r="K3974" t="s">
        <v>150</v>
      </c>
      <c r="L3974" t="s">
        <v>18</v>
      </c>
      <c r="M3974" s="5">
        <v>1630.7900000000002</v>
      </c>
    </row>
    <row r="3975" spans="1:13" x14ac:dyDescent="0.2">
      <c r="A3975" s="2">
        <v>45511</v>
      </c>
      <c r="B3975" s="3">
        <f t="shared" si="188"/>
        <v>2025</v>
      </c>
      <c r="C3975" t="str">
        <f t="shared" si="186"/>
        <v>2024-2025</v>
      </c>
      <c r="D3975" t="s">
        <v>147</v>
      </c>
      <c r="E3975" t="s">
        <v>126</v>
      </c>
      <c r="F3975" t="str">
        <f t="shared" si="187"/>
        <v>Queensland</v>
      </c>
      <c r="G3975" t="s">
        <v>35</v>
      </c>
      <c r="H3975">
        <v>4551</v>
      </c>
      <c r="I3975" t="s">
        <v>11</v>
      </c>
      <c r="J3975" t="s">
        <v>120</v>
      </c>
      <c r="K3975" t="s">
        <v>157</v>
      </c>
      <c r="L3975" t="s">
        <v>22</v>
      </c>
      <c r="M3975" s="5">
        <v>1636.1100000000001</v>
      </c>
    </row>
    <row r="3976" spans="1:13" x14ac:dyDescent="0.2">
      <c r="A3976" s="2">
        <v>45507</v>
      </c>
      <c r="B3976" s="3">
        <f t="shared" si="188"/>
        <v>2025</v>
      </c>
      <c r="C3976" t="str">
        <f t="shared" si="186"/>
        <v>2024-2025</v>
      </c>
      <c r="D3976" t="s">
        <v>148</v>
      </c>
      <c r="E3976" t="s">
        <v>40</v>
      </c>
      <c r="F3976" t="str">
        <f t="shared" si="187"/>
        <v>New South Wales</v>
      </c>
      <c r="G3976" t="s">
        <v>10</v>
      </c>
      <c r="H3976">
        <v>2116</v>
      </c>
      <c r="I3976" t="s">
        <v>11</v>
      </c>
      <c r="J3976" t="s">
        <v>27</v>
      </c>
      <c r="K3976" t="s">
        <v>153</v>
      </c>
      <c r="L3976" t="s">
        <v>16</v>
      </c>
      <c r="M3976" s="5">
        <v>1637.24</v>
      </c>
    </row>
    <row r="3977" spans="1:13" x14ac:dyDescent="0.2">
      <c r="A3977" s="2">
        <v>45480</v>
      </c>
      <c r="B3977" s="3">
        <f t="shared" si="188"/>
        <v>2025</v>
      </c>
      <c r="C3977" t="str">
        <f t="shared" si="186"/>
        <v>2024-2025</v>
      </c>
      <c r="D3977" t="s">
        <v>147</v>
      </c>
      <c r="E3977" t="s">
        <v>118</v>
      </c>
      <c r="F3977" t="str">
        <f t="shared" si="187"/>
        <v>New South Wales</v>
      </c>
      <c r="G3977" t="s">
        <v>10</v>
      </c>
      <c r="H3977">
        <v>2158</v>
      </c>
      <c r="I3977" t="s">
        <v>11</v>
      </c>
      <c r="J3977" t="s">
        <v>27</v>
      </c>
      <c r="K3977" t="s">
        <v>153</v>
      </c>
      <c r="L3977" t="s">
        <v>16</v>
      </c>
      <c r="M3977" s="5">
        <v>1642.0000000000002</v>
      </c>
    </row>
    <row r="3978" spans="1:13" x14ac:dyDescent="0.2">
      <c r="A3978" s="2">
        <v>45370</v>
      </c>
      <c r="B3978" s="3">
        <f t="shared" si="188"/>
        <v>2024</v>
      </c>
      <c r="C3978" t="str">
        <f t="shared" si="186"/>
        <v>2023-2024</v>
      </c>
      <c r="D3978" t="s">
        <v>147</v>
      </c>
      <c r="E3978" t="s">
        <v>59</v>
      </c>
      <c r="F3978" t="str">
        <f t="shared" si="187"/>
        <v>Victoria</v>
      </c>
      <c r="G3978" t="s">
        <v>45</v>
      </c>
      <c r="H3978">
        <v>3280</v>
      </c>
      <c r="I3978" t="s">
        <v>11</v>
      </c>
      <c r="J3978" t="s">
        <v>60</v>
      </c>
      <c r="K3978" t="s">
        <v>149</v>
      </c>
      <c r="L3978" t="s">
        <v>15</v>
      </c>
      <c r="M3978" s="5">
        <v>1644.0900000000001</v>
      </c>
    </row>
    <row r="3979" spans="1:13" x14ac:dyDescent="0.2">
      <c r="A3979" s="2">
        <v>45103</v>
      </c>
      <c r="B3979" s="3">
        <f t="shared" si="188"/>
        <v>2023</v>
      </c>
      <c r="C3979" t="str">
        <f t="shared" si="186"/>
        <v>2022-2023</v>
      </c>
      <c r="D3979" t="s">
        <v>147</v>
      </c>
      <c r="E3979" t="s">
        <v>31</v>
      </c>
      <c r="F3979" t="str">
        <f t="shared" si="187"/>
        <v>South Australia</v>
      </c>
      <c r="G3979" t="s">
        <v>32</v>
      </c>
      <c r="H3979">
        <v>5168</v>
      </c>
      <c r="I3979" t="s">
        <v>11</v>
      </c>
      <c r="J3979" t="s">
        <v>33</v>
      </c>
      <c r="K3979" t="s">
        <v>153</v>
      </c>
      <c r="L3979" t="s">
        <v>16</v>
      </c>
      <c r="M3979" s="5">
        <v>1647.6399999999996</v>
      </c>
    </row>
    <row r="3980" spans="1:13" x14ac:dyDescent="0.2">
      <c r="A3980" s="2">
        <v>45184</v>
      </c>
      <c r="B3980" s="3">
        <f t="shared" si="188"/>
        <v>2024</v>
      </c>
      <c r="C3980" t="str">
        <f t="shared" si="186"/>
        <v>2023-2024</v>
      </c>
      <c r="D3980" t="s">
        <v>147</v>
      </c>
      <c r="E3980" t="s">
        <v>135</v>
      </c>
      <c r="F3980" t="str">
        <f t="shared" si="187"/>
        <v>Victoria</v>
      </c>
      <c r="G3980" t="s">
        <v>45</v>
      </c>
      <c r="H3980">
        <v>3550</v>
      </c>
      <c r="I3980" t="s">
        <v>11</v>
      </c>
      <c r="J3980" t="s">
        <v>60</v>
      </c>
      <c r="K3980" t="s">
        <v>154</v>
      </c>
      <c r="L3980" t="s">
        <v>14</v>
      </c>
      <c r="M3980" s="5">
        <v>1650.06</v>
      </c>
    </row>
    <row r="3981" spans="1:13" x14ac:dyDescent="0.2">
      <c r="A3981" s="2">
        <v>44978</v>
      </c>
      <c r="B3981" s="3">
        <f t="shared" si="188"/>
        <v>2023</v>
      </c>
      <c r="C3981" t="str">
        <f t="shared" si="186"/>
        <v>2022-2023</v>
      </c>
      <c r="D3981" t="s">
        <v>147</v>
      </c>
      <c r="E3981" t="s">
        <v>126</v>
      </c>
      <c r="F3981" t="str">
        <f t="shared" si="187"/>
        <v>Queensland</v>
      </c>
      <c r="G3981" t="s">
        <v>35</v>
      </c>
      <c r="H3981">
        <v>4551</v>
      </c>
      <c r="I3981" t="s">
        <v>11</v>
      </c>
      <c r="J3981" t="s">
        <v>120</v>
      </c>
      <c r="K3981" t="s">
        <v>153</v>
      </c>
      <c r="L3981" t="s">
        <v>16</v>
      </c>
      <c r="M3981" s="5">
        <v>1653.3899999999994</v>
      </c>
    </row>
    <row r="3982" spans="1:13" x14ac:dyDescent="0.2">
      <c r="A3982" s="2">
        <v>45439</v>
      </c>
      <c r="B3982" s="3">
        <f t="shared" si="188"/>
        <v>2024</v>
      </c>
      <c r="C3982" t="str">
        <f t="shared" si="186"/>
        <v>2023-2024</v>
      </c>
      <c r="D3982" t="s">
        <v>147</v>
      </c>
      <c r="E3982" t="s">
        <v>113</v>
      </c>
      <c r="F3982" t="str">
        <f t="shared" si="187"/>
        <v>Queensland</v>
      </c>
      <c r="G3982" t="s">
        <v>35</v>
      </c>
      <c r="H3982">
        <v>4215</v>
      </c>
      <c r="I3982" t="s">
        <v>11</v>
      </c>
      <c r="J3982" t="s">
        <v>104</v>
      </c>
      <c r="K3982" t="s">
        <v>157</v>
      </c>
      <c r="L3982" t="s">
        <v>22</v>
      </c>
      <c r="M3982" s="5">
        <v>1655.8599999999997</v>
      </c>
    </row>
    <row r="3983" spans="1:13" x14ac:dyDescent="0.2">
      <c r="A3983" s="2">
        <v>45534</v>
      </c>
      <c r="B3983" s="3">
        <f t="shared" si="188"/>
        <v>2025</v>
      </c>
      <c r="C3983" t="str">
        <f t="shared" si="186"/>
        <v>2024-2025</v>
      </c>
      <c r="D3983" t="s">
        <v>147</v>
      </c>
      <c r="E3983" t="s">
        <v>24</v>
      </c>
      <c r="F3983" t="str">
        <f t="shared" si="187"/>
        <v>New South Wales</v>
      </c>
      <c r="G3983" t="s">
        <v>10</v>
      </c>
      <c r="H3983">
        <v>2795</v>
      </c>
      <c r="I3983" t="s">
        <v>11</v>
      </c>
      <c r="J3983" t="s">
        <v>25</v>
      </c>
      <c r="K3983" t="s">
        <v>151</v>
      </c>
      <c r="L3983" t="s">
        <v>21</v>
      </c>
      <c r="M3983" s="5">
        <v>1659.3600000000001</v>
      </c>
    </row>
    <row r="3984" spans="1:13" x14ac:dyDescent="0.2">
      <c r="A3984" s="2">
        <v>45129</v>
      </c>
      <c r="B3984" s="3">
        <f t="shared" si="188"/>
        <v>2024</v>
      </c>
      <c r="C3984" t="str">
        <f t="shared" si="186"/>
        <v>2023-2024</v>
      </c>
      <c r="D3984" t="s">
        <v>148</v>
      </c>
      <c r="E3984" t="s">
        <v>56</v>
      </c>
      <c r="F3984" t="str">
        <f t="shared" si="187"/>
        <v>Northern Territory</v>
      </c>
      <c r="G3984" t="s">
        <v>29</v>
      </c>
      <c r="H3984">
        <v>870</v>
      </c>
      <c r="I3984" t="s">
        <v>11</v>
      </c>
      <c r="J3984" t="s">
        <v>30</v>
      </c>
      <c r="K3984" t="s">
        <v>151</v>
      </c>
      <c r="L3984" t="s">
        <v>21</v>
      </c>
      <c r="M3984" s="5">
        <v>1666.6100000000001</v>
      </c>
    </row>
    <row r="3985" spans="1:13" x14ac:dyDescent="0.2">
      <c r="A3985" s="2">
        <v>45638</v>
      </c>
      <c r="B3985" s="3">
        <f t="shared" si="188"/>
        <v>2025</v>
      </c>
      <c r="C3985" t="str">
        <f t="shared" si="186"/>
        <v>2024-2025</v>
      </c>
      <c r="D3985" t="s">
        <v>147</v>
      </c>
      <c r="E3985" t="s">
        <v>59</v>
      </c>
      <c r="F3985" t="str">
        <f t="shared" si="187"/>
        <v>Victoria</v>
      </c>
      <c r="G3985" t="s">
        <v>45</v>
      </c>
      <c r="H3985">
        <v>3280</v>
      </c>
      <c r="I3985" t="s">
        <v>11</v>
      </c>
      <c r="J3985" t="s">
        <v>60</v>
      </c>
      <c r="K3985" t="s">
        <v>149</v>
      </c>
      <c r="L3985" t="s">
        <v>15</v>
      </c>
      <c r="M3985" s="5">
        <v>1668.9800000000002</v>
      </c>
    </row>
    <row r="3986" spans="1:13" x14ac:dyDescent="0.2">
      <c r="A3986" s="2">
        <v>45170</v>
      </c>
      <c r="B3986" s="3">
        <f t="shared" si="188"/>
        <v>2024</v>
      </c>
      <c r="C3986" t="str">
        <f t="shared" si="186"/>
        <v>2023-2024</v>
      </c>
      <c r="D3986" t="s">
        <v>148</v>
      </c>
      <c r="E3986" t="s">
        <v>124</v>
      </c>
      <c r="F3986" t="str">
        <f t="shared" si="187"/>
        <v>New South Wales</v>
      </c>
      <c r="G3986" t="s">
        <v>10</v>
      </c>
      <c r="H3986">
        <v>2015</v>
      </c>
      <c r="I3986" t="s">
        <v>11</v>
      </c>
      <c r="J3986" t="s">
        <v>12</v>
      </c>
      <c r="K3986" t="s">
        <v>151</v>
      </c>
      <c r="L3986" t="s">
        <v>21</v>
      </c>
      <c r="M3986" s="5">
        <v>1676.7599999999998</v>
      </c>
    </row>
    <row r="3987" spans="1:13" x14ac:dyDescent="0.2">
      <c r="A3987" s="2">
        <v>44957</v>
      </c>
      <c r="B3987" s="3">
        <f t="shared" si="188"/>
        <v>2023</v>
      </c>
      <c r="C3987" t="str">
        <f t="shared" si="186"/>
        <v>2022-2023</v>
      </c>
      <c r="D3987" t="s">
        <v>148</v>
      </c>
      <c r="E3987" t="s">
        <v>138</v>
      </c>
      <c r="F3987" t="str">
        <f t="shared" si="187"/>
        <v>Queensland</v>
      </c>
      <c r="G3987" t="s">
        <v>35</v>
      </c>
      <c r="H3987">
        <v>4558</v>
      </c>
      <c r="I3987" t="s">
        <v>11</v>
      </c>
      <c r="J3987" t="s">
        <v>120</v>
      </c>
      <c r="K3987" t="s">
        <v>153</v>
      </c>
      <c r="L3987" t="s">
        <v>16</v>
      </c>
      <c r="M3987" s="5">
        <v>1678.2399999999998</v>
      </c>
    </row>
    <row r="3988" spans="1:13" x14ac:dyDescent="0.2">
      <c r="A3988" s="2">
        <v>45627</v>
      </c>
      <c r="B3988" s="3">
        <f t="shared" si="188"/>
        <v>2025</v>
      </c>
      <c r="C3988" t="str">
        <f t="shared" si="186"/>
        <v>2024-2025</v>
      </c>
      <c r="D3988" t="s">
        <v>147</v>
      </c>
      <c r="E3988" t="s">
        <v>109</v>
      </c>
      <c r="F3988" t="str">
        <f t="shared" si="187"/>
        <v>New South Wales</v>
      </c>
      <c r="G3988" t="s">
        <v>10</v>
      </c>
      <c r="H3988">
        <v>2480</v>
      </c>
      <c r="I3988" t="s">
        <v>11</v>
      </c>
      <c r="J3988" t="s">
        <v>68</v>
      </c>
      <c r="K3988" t="s">
        <v>150</v>
      </c>
      <c r="L3988" t="s">
        <v>18</v>
      </c>
      <c r="M3988" s="5">
        <v>1679.6999999999998</v>
      </c>
    </row>
    <row r="3989" spans="1:13" x14ac:dyDescent="0.2">
      <c r="A3989" s="2">
        <v>45600</v>
      </c>
      <c r="B3989" s="3">
        <f t="shared" si="188"/>
        <v>2025</v>
      </c>
      <c r="C3989" t="str">
        <f t="shared" si="186"/>
        <v>2024-2025</v>
      </c>
      <c r="D3989" t="s">
        <v>147</v>
      </c>
      <c r="E3989" t="s">
        <v>102</v>
      </c>
      <c r="F3989" t="str">
        <f t="shared" si="187"/>
        <v>Queensland</v>
      </c>
      <c r="G3989" t="s">
        <v>35</v>
      </c>
      <c r="H3989">
        <v>4870</v>
      </c>
      <c r="I3989" t="s">
        <v>11</v>
      </c>
      <c r="J3989" t="s">
        <v>36</v>
      </c>
      <c r="K3989" t="s">
        <v>151</v>
      </c>
      <c r="L3989" t="s">
        <v>21</v>
      </c>
      <c r="M3989" s="5">
        <v>1681.4099999999999</v>
      </c>
    </row>
    <row r="3990" spans="1:13" x14ac:dyDescent="0.2">
      <c r="A3990" s="2">
        <v>44940</v>
      </c>
      <c r="B3990" s="3">
        <f t="shared" si="188"/>
        <v>2023</v>
      </c>
      <c r="C3990" t="str">
        <f t="shared" si="186"/>
        <v>2022-2023</v>
      </c>
      <c r="D3990" t="s">
        <v>148</v>
      </c>
      <c r="E3990" t="s">
        <v>124</v>
      </c>
      <c r="F3990" t="str">
        <f t="shared" si="187"/>
        <v>New South Wales</v>
      </c>
      <c r="G3990" t="s">
        <v>10</v>
      </c>
      <c r="H3990">
        <v>2015</v>
      </c>
      <c r="I3990" t="s">
        <v>11</v>
      </c>
      <c r="J3990" t="s">
        <v>12</v>
      </c>
      <c r="K3990" t="s">
        <v>150</v>
      </c>
      <c r="L3990" t="s">
        <v>18</v>
      </c>
      <c r="M3990" s="5">
        <v>1685.24</v>
      </c>
    </row>
    <row r="3991" spans="1:13" x14ac:dyDescent="0.2">
      <c r="A3991" s="2">
        <v>45455</v>
      </c>
      <c r="B3991" s="3">
        <f t="shared" si="188"/>
        <v>2024</v>
      </c>
      <c r="C3991" t="str">
        <f t="shared" si="186"/>
        <v>2023-2024</v>
      </c>
      <c r="D3991" t="s">
        <v>147</v>
      </c>
      <c r="E3991" t="s">
        <v>24</v>
      </c>
      <c r="F3991" t="str">
        <f t="shared" si="187"/>
        <v>New South Wales</v>
      </c>
      <c r="G3991" t="s">
        <v>10</v>
      </c>
      <c r="H3991">
        <v>2795</v>
      </c>
      <c r="I3991" t="s">
        <v>11</v>
      </c>
      <c r="J3991" t="s">
        <v>25</v>
      </c>
      <c r="K3991" t="s">
        <v>150</v>
      </c>
      <c r="L3991" t="s">
        <v>18</v>
      </c>
      <c r="M3991" s="5">
        <v>1685.32</v>
      </c>
    </row>
    <row r="3992" spans="1:13" x14ac:dyDescent="0.2">
      <c r="A3992" s="2">
        <v>45234</v>
      </c>
      <c r="B3992" s="3">
        <f t="shared" si="188"/>
        <v>2024</v>
      </c>
      <c r="C3992" t="str">
        <f t="shared" si="186"/>
        <v>2023-2024</v>
      </c>
      <c r="D3992" t="s">
        <v>147</v>
      </c>
      <c r="E3992" t="s">
        <v>105</v>
      </c>
      <c r="F3992" t="str">
        <f t="shared" si="187"/>
        <v>Victoria</v>
      </c>
      <c r="G3992" t="s">
        <v>45</v>
      </c>
      <c r="H3992">
        <v>3500</v>
      </c>
      <c r="I3992" t="s">
        <v>11</v>
      </c>
      <c r="J3992" t="s">
        <v>60</v>
      </c>
      <c r="K3992" t="s">
        <v>150</v>
      </c>
      <c r="L3992" t="s">
        <v>18</v>
      </c>
      <c r="M3992" s="5">
        <v>1694</v>
      </c>
    </row>
    <row r="3993" spans="1:13" x14ac:dyDescent="0.2">
      <c r="A3993" s="2">
        <v>45035</v>
      </c>
      <c r="B3993" s="3">
        <f t="shared" si="188"/>
        <v>2023</v>
      </c>
      <c r="C3993" t="str">
        <f t="shared" si="186"/>
        <v>2022-2023</v>
      </c>
      <c r="D3993" t="s">
        <v>148</v>
      </c>
      <c r="E3993" t="s">
        <v>72</v>
      </c>
      <c r="F3993" t="str">
        <f t="shared" si="187"/>
        <v>Western Australia</v>
      </c>
      <c r="G3993" t="s">
        <v>48</v>
      </c>
      <c r="H3993">
        <v>6010</v>
      </c>
      <c r="I3993" t="s">
        <v>11</v>
      </c>
      <c r="J3993" t="s">
        <v>49</v>
      </c>
      <c r="K3993" t="s">
        <v>151</v>
      </c>
      <c r="L3993" t="s">
        <v>21</v>
      </c>
      <c r="M3993" s="5">
        <v>1695.33</v>
      </c>
    </row>
    <row r="3994" spans="1:13" x14ac:dyDescent="0.2">
      <c r="A3994" s="2">
        <v>45574</v>
      </c>
      <c r="B3994" s="3">
        <f t="shared" si="188"/>
        <v>2025</v>
      </c>
      <c r="C3994" t="str">
        <f t="shared" si="186"/>
        <v>2024-2025</v>
      </c>
      <c r="D3994" t="s">
        <v>148</v>
      </c>
      <c r="E3994" t="s">
        <v>96</v>
      </c>
      <c r="F3994" t="str">
        <f t="shared" si="187"/>
        <v>Western Australia</v>
      </c>
      <c r="G3994" t="s">
        <v>48</v>
      </c>
      <c r="H3994">
        <v>6330</v>
      </c>
      <c r="I3994" t="s">
        <v>11</v>
      </c>
      <c r="J3994" t="s">
        <v>94</v>
      </c>
      <c r="K3994" t="s">
        <v>151</v>
      </c>
      <c r="L3994" t="s">
        <v>21</v>
      </c>
      <c r="M3994" s="5">
        <v>1696.4499999999998</v>
      </c>
    </row>
    <row r="3995" spans="1:13" x14ac:dyDescent="0.2">
      <c r="A3995" s="2">
        <v>45627</v>
      </c>
      <c r="B3995" s="3">
        <f t="shared" si="188"/>
        <v>2025</v>
      </c>
      <c r="C3995" t="str">
        <f t="shared" si="186"/>
        <v>2024-2025</v>
      </c>
      <c r="D3995" t="s">
        <v>147</v>
      </c>
      <c r="E3995" t="s">
        <v>126</v>
      </c>
      <c r="F3995" t="str">
        <f t="shared" si="187"/>
        <v>Queensland</v>
      </c>
      <c r="G3995" t="s">
        <v>35</v>
      </c>
      <c r="H3995">
        <v>4551</v>
      </c>
      <c r="I3995" t="s">
        <v>11</v>
      </c>
      <c r="J3995" t="s">
        <v>120</v>
      </c>
      <c r="K3995" t="s">
        <v>150</v>
      </c>
      <c r="L3995" t="s">
        <v>18</v>
      </c>
      <c r="M3995" s="5">
        <v>1700.33</v>
      </c>
    </row>
    <row r="3996" spans="1:13" x14ac:dyDescent="0.2">
      <c r="A3996" s="2">
        <v>45470</v>
      </c>
      <c r="B3996" s="3">
        <f t="shared" si="188"/>
        <v>2024</v>
      </c>
      <c r="C3996" t="str">
        <f t="shared" si="186"/>
        <v>2023-2024</v>
      </c>
      <c r="D3996" t="s">
        <v>147</v>
      </c>
      <c r="E3996" t="s">
        <v>65</v>
      </c>
      <c r="F3996" t="str">
        <f t="shared" si="187"/>
        <v>New South Wales</v>
      </c>
      <c r="G3996" t="s">
        <v>10</v>
      </c>
      <c r="H3996">
        <v>2541</v>
      </c>
      <c r="I3996" t="s">
        <v>11</v>
      </c>
      <c r="J3996" t="s">
        <v>58</v>
      </c>
      <c r="K3996" t="s">
        <v>150</v>
      </c>
      <c r="L3996" t="s">
        <v>18</v>
      </c>
      <c r="M3996" s="5">
        <v>1704.66</v>
      </c>
    </row>
    <row r="3997" spans="1:13" x14ac:dyDescent="0.2">
      <c r="A3997" s="2">
        <v>45176</v>
      </c>
      <c r="B3997" s="3">
        <f t="shared" si="188"/>
        <v>2024</v>
      </c>
      <c r="C3997" t="str">
        <f t="shared" si="186"/>
        <v>2023-2024</v>
      </c>
      <c r="D3997" t="s">
        <v>147</v>
      </c>
      <c r="E3997" t="s">
        <v>109</v>
      </c>
      <c r="F3997" t="str">
        <f t="shared" si="187"/>
        <v>New South Wales</v>
      </c>
      <c r="G3997" t="s">
        <v>10</v>
      </c>
      <c r="H3997">
        <v>2480</v>
      </c>
      <c r="I3997" t="s">
        <v>11</v>
      </c>
      <c r="J3997" t="s">
        <v>68</v>
      </c>
      <c r="K3997" t="s">
        <v>151</v>
      </c>
      <c r="L3997" t="s">
        <v>21</v>
      </c>
      <c r="M3997" s="5">
        <v>1710.4299999999998</v>
      </c>
    </row>
    <row r="3998" spans="1:13" x14ac:dyDescent="0.2">
      <c r="A3998" s="2">
        <v>45394</v>
      </c>
      <c r="B3998" s="3">
        <f t="shared" si="188"/>
        <v>2024</v>
      </c>
      <c r="C3998" t="str">
        <f t="shared" si="186"/>
        <v>2023-2024</v>
      </c>
      <c r="D3998" t="s">
        <v>148</v>
      </c>
      <c r="E3998" t="s">
        <v>111</v>
      </c>
      <c r="F3998" t="str">
        <f t="shared" si="187"/>
        <v>New South Wales</v>
      </c>
      <c r="G3998" t="s">
        <v>10</v>
      </c>
      <c r="H3998">
        <v>2120</v>
      </c>
      <c r="I3998" t="s">
        <v>11</v>
      </c>
      <c r="J3998" t="s">
        <v>27</v>
      </c>
      <c r="K3998" t="s">
        <v>151</v>
      </c>
      <c r="L3998" t="s">
        <v>21</v>
      </c>
      <c r="M3998" s="5">
        <v>1712.8899999999999</v>
      </c>
    </row>
    <row r="3999" spans="1:13" x14ac:dyDescent="0.2">
      <c r="A3999" s="2">
        <v>45008</v>
      </c>
      <c r="B3999" s="3">
        <f t="shared" si="188"/>
        <v>2023</v>
      </c>
      <c r="C3999" t="str">
        <f t="shared" si="186"/>
        <v>2022-2023</v>
      </c>
      <c r="D3999" t="s">
        <v>147</v>
      </c>
      <c r="E3999" t="s">
        <v>64</v>
      </c>
      <c r="F3999" t="str">
        <f t="shared" si="187"/>
        <v>Victoria</v>
      </c>
      <c r="G3999" t="s">
        <v>45</v>
      </c>
      <c r="H3999">
        <v>3199</v>
      </c>
      <c r="I3999" t="s">
        <v>11</v>
      </c>
      <c r="J3999" t="s">
        <v>63</v>
      </c>
      <c r="K3999" t="s">
        <v>19</v>
      </c>
      <c r="L3999" t="s">
        <v>23</v>
      </c>
      <c r="M3999" s="5">
        <v>1717.0900000000004</v>
      </c>
    </row>
    <row r="4000" spans="1:13" x14ac:dyDescent="0.2">
      <c r="A4000" s="2">
        <v>45605</v>
      </c>
      <c r="B4000" s="3">
        <f t="shared" si="188"/>
        <v>2025</v>
      </c>
      <c r="C4000" t="str">
        <f t="shared" si="186"/>
        <v>2024-2025</v>
      </c>
      <c r="D4000" t="s">
        <v>148</v>
      </c>
      <c r="E4000" t="s">
        <v>108</v>
      </c>
      <c r="F4000" t="str">
        <f t="shared" si="187"/>
        <v>Victoria</v>
      </c>
      <c r="G4000" t="s">
        <v>45</v>
      </c>
      <c r="H4000">
        <v>3018</v>
      </c>
      <c r="I4000" t="s">
        <v>11</v>
      </c>
      <c r="J4000" t="s">
        <v>46</v>
      </c>
      <c r="K4000" t="s">
        <v>150</v>
      </c>
      <c r="L4000" t="s">
        <v>18</v>
      </c>
      <c r="M4000" s="5">
        <v>1719.85</v>
      </c>
    </row>
    <row r="4001" spans="1:13" x14ac:dyDescent="0.2">
      <c r="A4001" s="2">
        <v>45631</v>
      </c>
      <c r="B4001" s="3">
        <f t="shared" si="188"/>
        <v>2025</v>
      </c>
      <c r="C4001" t="str">
        <f t="shared" si="186"/>
        <v>2024-2025</v>
      </c>
      <c r="D4001" t="s">
        <v>148</v>
      </c>
      <c r="E4001" t="s">
        <v>108</v>
      </c>
      <c r="F4001" t="str">
        <f t="shared" si="187"/>
        <v>Victoria</v>
      </c>
      <c r="G4001" t="s">
        <v>45</v>
      </c>
      <c r="H4001">
        <v>3018</v>
      </c>
      <c r="I4001" t="s">
        <v>11</v>
      </c>
      <c r="J4001" t="s">
        <v>46</v>
      </c>
      <c r="K4001" t="s">
        <v>154</v>
      </c>
      <c r="L4001" t="s">
        <v>14</v>
      </c>
      <c r="M4001" s="5">
        <v>1721.62</v>
      </c>
    </row>
    <row r="4002" spans="1:13" x14ac:dyDescent="0.2">
      <c r="A4002" s="2">
        <v>44975</v>
      </c>
      <c r="B4002" s="3">
        <f t="shared" si="188"/>
        <v>2023</v>
      </c>
      <c r="C4002" t="str">
        <f t="shared" si="186"/>
        <v>2022-2023</v>
      </c>
      <c r="D4002" t="s">
        <v>147</v>
      </c>
      <c r="E4002" t="s">
        <v>72</v>
      </c>
      <c r="F4002" t="str">
        <f t="shared" si="187"/>
        <v>Western Australia</v>
      </c>
      <c r="G4002" t="s">
        <v>48</v>
      </c>
      <c r="H4002">
        <v>6010</v>
      </c>
      <c r="I4002" t="s">
        <v>11</v>
      </c>
      <c r="J4002" t="s">
        <v>49</v>
      </c>
      <c r="K4002" t="s">
        <v>151</v>
      </c>
      <c r="L4002" t="s">
        <v>21</v>
      </c>
      <c r="M4002" s="5">
        <v>1722.97</v>
      </c>
    </row>
    <row r="4003" spans="1:13" x14ac:dyDescent="0.2">
      <c r="A4003" s="2">
        <v>45603</v>
      </c>
      <c r="B4003" s="3">
        <f t="shared" si="188"/>
        <v>2025</v>
      </c>
      <c r="C4003" t="str">
        <f t="shared" si="186"/>
        <v>2024-2025</v>
      </c>
      <c r="D4003" t="s">
        <v>147</v>
      </c>
      <c r="E4003" t="s">
        <v>65</v>
      </c>
      <c r="F4003" t="str">
        <f t="shared" si="187"/>
        <v>New South Wales</v>
      </c>
      <c r="G4003" t="s">
        <v>10</v>
      </c>
      <c r="H4003">
        <v>2541</v>
      </c>
      <c r="I4003" t="s">
        <v>11</v>
      </c>
      <c r="J4003" t="s">
        <v>58</v>
      </c>
      <c r="K4003" t="s">
        <v>150</v>
      </c>
      <c r="L4003" t="s">
        <v>18</v>
      </c>
      <c r="M4003" s="5">
        <v>1724.36</v>
      </c>
    </row>
    <row r="4004" spans="1:13" x14ac:dyDescent="0.2">
      <c r="A4004" s="2">
        <v>45481</v>
      </c>
      <c r="B4004" s="3">
        <f t="shared" si="188"/>
        <v>2025</v>
      </c>
      <c r="C4004" t="str">
        <f t="shared" si="186"/>
        <v>2024-2025</v>
      </c>
      <c r="D4004" t="s">
        <v>147</v>
      </c>
      <c r="E4004" t="s">
        <v>115</v>
      </c>
      <c r="F4004" t="str">
        <f t="shared" si="187"/>
        <v>Western Australia</v>
      </c>
      <c r="G4004" t="s">
        <v>48</v>
      </c>
      <c r="H4004">
        <v>6280</v>
      </c>
      <c r="I4004" t="s">
        <v>11</v>
      </c>
      <c r="J4004" t="s">
        <v>94</v>
      </c>
      <c r="K4004" t="s">
        <v>150</v>
      </c>
      <c r="L4004" t="s">
        <v>18</v>
      </c>
      <c r="M4004" s="5">
        <v>1724.3700000000001</v>
      </c>
    </row>
    <row r="4005" spans="1:13" x14ac:dyDescent="0.2">
      <c r="A4005" s="2">
        <v>45639</v>
      </c>
      <c r="B4005" s="3">
        <f t="shared" si="188"/>
        <v>2025</v>
      </c>
      <c r="C4005" t="str">
        <f t="shared" si="186"/>
        <v>2024-2025</v>
      </c>
      <c r="D4005" t="s">
        <v>147</v>
      </c>
      <c r="E4005" t="s">
        <v>116</v>
      </c>
      <c r="F4005" t="str">
        <f t="shared" si="187"/>
        <v>Western Australia</v>
      </c>
      <c r="G4005" t="s">
        <v>48</v>
      </c>
      <c r="H4005">
        <v>6725</v>
      </c>
      <c r="I4005" t="s">
        <v>11</v>
      </c>
      <c r="J4005" t="s">
        <v>77</v>
      </c>
      <c r="K4005" t="s">
        <v>153</v>
      </c>
      <c r="L4005" t="s">
        <v>16</v>
      </c>
      <c r="M4005" s="5">
        <v>1725.2199999999998</v>
      </c>
    </row>
    <row r="4006" spans="1:13" x14ac:dyDescent="0.2">
      <c r="A4006" s="2">
        <v>45281</v>
      </c>
      <c r="B4006" s="3">
        <f t="shared" si="188"/>
        <v>2024</v>
      </c>
      <c r="C4006" t="str">
        <f t="shared" si="186"/>
        <v>2023-2024</v>
      </c>
      <c r="D4006" t="s">
        <v>147</v>
      </c>
      <c r="E4006" t="s">
        <v>123</v>
      </c>
      <c r="F4006" t="str">
        <f t="shared" si="187"/>
        <v>Western Australia</v>
      </c>
      <c r="G4006" t="s">
        <v>48</v>
      </c>
      <c r="H4006">
        <v>6109</v>
      </c>
      <c r="I4006" t="s">
        <v>11</v>
      </c>
      <c r="J4006" t="s">
        <v>94</v>
      </c>
      <c r="K4006" t="s">
        <v>153</v>
      </c>
      <c r="L4006" t="s">
        <v>16</v>
      </c>
      <c r="M4006" s="5">
        <v>1726.45</v>
      </c>
    </row>
    <row r="4007" spans="1:13" x14ac:dyDescent="0.2">
      <c r="A4007" s="2">
        <v>45316</v>
      </c>
      <c r="B4007" s="3">
        <f t="shared" si="188"/>
        <v>2024</v>
      </c>
      <c r="C4007" t="str">
        <f t="shared" si="186"/>
        <v>2023-2024</v>
      </c>
      <c r="D4007" t="s">
        <v>148</v>
      </c>
      <c r="E4007" t="s">
        <v>78</v>
      </c>
      <c r="F4007" t="str">
        <f t="shared" si="187"/>
        <v>New South Wales</v>
      </c>
      <c r="G4007" t="s">
        <v>10</v>
      </c>
      <c r="H4007">
        <v>2350</v>
      </c>
      <c r="I4007" t="s">
        <v>11</v>
      </c>
      <c r="J4007" t="s">
        <v>68</v>
      </c>
      <c r="K4007" t="s">
        <v>156</v>
      </c>
      <c r="L4007" t="s">
        <v>17</v>
      </c>
      <c r="M4007" s="5">
        <v>1739.97</v>
      </c>
    </row>
    <row r="4008" spans="1:13" x14ac:dyDescent="0.2">
      <c r="A4008" s="2">
        <v>44957</v>
      </c>
      <c r="B4008" s="3">
        <f t="shared" si="188"/>
        <v>2023</v>
      </c>
      <c r="C4008" t="str">
        <f t="shared" si="186"/>
        <v>2022-2023</v>
      </c>
      <c r="D4008" t="s">
        <v>147</v>
      </c>
      <c r="E4008" t="s">
        <v>9</v>
      </c>
      <c r="F4008" t="str">
        <f t="shared" si="187"/>
        <v>New South Wales</v>
      </c>
      <c r="G4008" t="s">
        <v>10</v>
      </c>
      <c r="H4008">
        <v>2067</v>
      </c>
      <c r="I4008" t="s">
        <v>11</v>
      </c>
      <c r="J4008" t="s">
        <v>12</v>
      </c>
      <c r="K4008" t="s">
        <v>151</v>
      </c>
      <c r="L4008" t="s">
        <v>21</v>
      </c>
      <c r="M4008" s="5">
        <v>1741.8</v>
      </c>
    </row>
    <row r="4009" spans="1:13" x14ac:dyDescent="0.2">
      <c r="A4009" s="2">
        <v>45144</v>
      </c>
      <c r="B4009" s="3">
        <f t="shared" si="188"/>
        <v>2024</v>
      </c>
      <c r="C4009" t="str">
        <f t="shared" si="186"/>
        <v>2023-2024</v>
      </c>
      <c r="D4009" t="s">
        <v>148</v>
      </c>
      <c r="E4009" t="s">
        <v>146</v>
      </c>
      <c r="F4009" t="str">
        <f t="shared" si="187"/>
        <v>Victoria</v>
      </c>
      <c r="G4009" t="s">
        <v>45</v>
      </c>
      <c r="H4009">
        <v>3353</v>
      </c>
      <c r="I4009" t="s">
        <v>11</v>
      </c>
      <c r="J4009" t="s">
        <v>60</v>
      </c>
      <c r="K4009" t="s">
        <v>150</v>
      </c>
      <c r="L4009" t="s">
        <v>18</v>
      </c>
      <c r="M4009" s="5">
        <v>1744.54</v>
      </c>
    </row>
    <row r="4010" spans="1:13" x14ac:dyDescent="0.2">
      <c r="A4010" s="2">
        <v>45491</v>
      </c>
      <c r="B4010" s="3">
        <f t="shared" si="188"/>
        <v>2025</v>
      </c>
      <c r="C4010" t="str">
        <f t="shared" si="186"/>
        <v>2024-2025</v>
      </c>
      <c r="D4010" t="s">
        <v>147</v>
      </c>
      <c r="E4010" t="s">
        <v>65</v>
      </c>
      <c r="F4010" t="str">
        <f t="shared" si="187"/>
        <v>New South Wales</v>
      </c>
      <c r="G4010" t="s">
        <v>10</v>
      </c>
      <c r="H4010">
        <v>2541</v>
      </c>
      <c r="I4010" t="s">
        <v>11</v>
      </c>
      <c r="J4010" t="s">
        <v>58</v>
      </c>
      <c r="K4010" t="s">
        <v>154</v>
      </c>
      <c r="L4010" t="s">
        <v>14</v>
      </c>
      <c r="M4010" s="5">
        <v>1745.6</v>
      </c>
    </row>
    <row r="4011" spans="1:13" x14ac:dyDescent="0.2">
      <c r="A4011" s="2">
        <v>45601</v>
      </c>
      <c r="B4011" s="3">
        <f t="shared" si="188"/>
        <v>2025</v>
      </c>
      <c r="C4011" t="str">
        <f t="shared" si="186"/>
        <v>2024-2025</v>
      </c>
      <c r="D4011" t="s">
        <v>148</v>
      </c>
      <c r="E4011" t="s">
        <v>100</v>
      </c>
      <c r="F4011" t="str">
        <f t="shared" si="187"/>
        <v>Western Australia</v>
      </c>
      <c r="G4011" t="s">
        <v>48</v>
      </c>
      <c r="H4011">
        <v>6021</v>
      </c>
      <c r="I4011" t="s">
        <v>11</v>
      </c>
      <c r="J4011" t="s">
        <v>49</v>
      </c>
      <c r="K4011" t="s">
        <v>153</v>
      </c>
      <c r="L4011" t="s">
        <v>16</v>
      </c>
      <c r="M4011" s="5">
        <v>1746.3400000000001</v>
      </c>
    </row>
    <row r="4012" spans="1:13" x14ac:dyDescent="0.2">
      <c r="A4012" s="2">
        <v>45414</v>
      </c>
      <c r="B4012" s="3">
        <f t="shared" si="188"/>
        <v>2024</v>
      </c>
      <c r="C4012" t="str">
        <f t="shared" si="186"/>
        <v>2023-2024</v>
      </c>
      <c r="D4012" t="s">
        <v>147</v>
      </c>
      <c r="E4012" t="s">
        <v>133</v>
      </c>
      <c r="F4012" t="str">
        <f t="shared" si="187"/>
        <v>Queensland</v>
      </c>
      <c r="G4012" t="s">
        <v>35</v>
      </c>
      <c r="H4012">
        <v>4305</v>
      </c>
      <c r="I4012" t="s">
        <v>11</v>
      </c>
      <c r="J4012" t="s">
        <v>104</v>
      </c>
      <c r="K4012" t="s">
        <v>150</v>
      </c>
      <c r="L4012" t="s">
        <v>18</v>
      </c>
      <c r="M4012" s="5">
        <v>1751.7700000000002</v>
      </c>
    </row>
    <row r="4013" spans="1:13" x14ac:dyDescent="0.2">
      <c r="A4013" s="2">
        <v>45461</v>
      </c>
      <c r="B4013" s="3">
        <f t="shared" si="188"/>
        <v>2024</v>
      </c>
      <c r="C4013" t="str">
        <f t="shared" si="186"/>
        <v>2023-2024</v>
      </c>
      <c r="D4013" t="s">
        <v>147</v>
      </c>
      <c r="E4013" t="s">
        <v>24</v>
      </c>
      <c r="F4013" t="str">
        <f t="shared" si="187"/>
        <v>New South Wales</v>
      </c>
      <c r="G4013" t="s">
        <v>10</v>
      </c>
      <c r="H4013">
        <v>2795</v>
      </c>
      <c r="I4013" t="s">
        <v>11</v>
      </c>
      <c r="J4013" t="s">
        <v>25</v>
      </c>
      <c r="K4013" t="s">
        <v>153</v>
      </c>
      <c r="L4013" t="s">
        <v>16</v>
      </c>
      <c r="M4013" s="5">
        <v>1754.39</v>
      </c>
    </row>
    <row r="4014" spans="1:13" x14ac:dyDescent="0.2">
      <c r="A4014" s="2">
        <v>45306</v>
      </c>
      <c r="B4014" s="3">
        <f t="shared" si="188"/>
        <v>2024</v>
      </c>
      <c r="C4014" t="str">
        <f t="shared" si="186"/>
        <v>2023-2024</v>
      </c>
      <c r="D4014" t="s">
        <v>147</v>
      </c>
      <c r="E4014" t="s">
        <v>143</v>
      </c>
      <c r="F4014" t="str">
        <f t="shared" si="187"/>
        <v>New South Wales</v>
      </c>
      <c r="G4014" t="s">
        <v>10</v>
      </c>
      <c r="H4014">
        <v>2154</v>
      </c>
      <c r="I4014" t="s">
        <v>11</v>
      </c>
      <c r="J4014" t="s">
        <v>27</v>
      </c>
      <c r="K4014" t="s">
        <v>154</v>
      </c>
      <c r="L4014" t="s">
        <v>14</v>
      </c>
      <c r="M4014" s="5">
        <v>1761.7900000000002</v>
      </c>
    </row>
    <row r="4015" spans="1:13" x14ac:dyDescent="0.2">
      <c r="A4015" s="2">
        <v>45536</v>
      </c>
      <c r="B4015" s="3">
        <f t="shared" si="188"/>
        <v>2025</v>
      </c>
      <c r="C4015" t="str">
        <f t="shared" si="186"/>
        <v>2024-2025</v>
      </c>
      <c r="D4015" t="s">
        <v>147</v>
      </c>
      <c r="E4015" t="s">
        <v>84</v>
      </c>
      <c r="F4015" t="str">
        <f t="shared" si="187"/>
        <v>Queensland</v>
      </c>
      <c r="G4015" t="s">
        <v>35</v>
      </c>
      <c r="H4015">
        <v>4740</v>
      </c>
      <c r="I4015" t="s">
        <v>11</v>
      </c>
      <c r="J4015" t="s">
        <v>51</v>
      </c>
      <c r="K4015" t="s">
        <v>151</v>
      </c>
      <c r="L4015" t="s">
        <v>21</v>
      </c>
      <c r="M4015" s="5">
        <v>1764.82</v>
      </c>
    </row>
    <row r="4016" spans="1:13" x14ac:dyDescent="0.2">
      <c r="A4016" s="2">
        <v>45281</v>
      </c>
      <c r="B4016" s="3">
        <f t="shared" si="188"/>
        <v>2024</v>
      </c>
      <c r="C4016" t="str">
        <f t="shared" si="186"/>
        <v>2023-2024</v>
      </c>
      <c r="D4016" t="s">
        <v>148</v>
      </c>
      <c r="E4016" t="s">
        <v>96</v>
      </c>
      <c r="F4016" t="str">
        <f t="shared" si="187"/>
        <v>Western Australia</v>
      </c>
      <c r="G4016" t="s">
        <v>48</v>
      </c>
      <c r="H4016">
        <v>6330</v>
      </c>
      <c r="I4016" t="s">
        <v>11</v>
      </c>
      <c r="J4016" t="s">
        <v>94</v>
      </c>
      <c r="K4016" t="s">
        <v>150</v>
      </c>
      <c r="L4016" t="s">
        <v>18</v>
      </c>
      <c r="M4016" s="5">
        <v>1765.1</v>
      </c>
    </row>
    <row r="4017" spans="1:13" x14ac:dyDescent="0.2">
      <c r="A4017" s="2">
        <v>44952</v>
      </c>
      <c r="B4017" s="3">
        <f t="shared" si="188"/>
        <v>2023</v>
      </c>
      <c r="C4017" t="str">
        <f t="shared" si="186"/>
        <v>2022-2023</v>
      </c>
      <c r="D4017" t="s">
        <v>147</v>
      </c>
      <c r="E4017" t="s">
        <v>140</v>
      </c>
      <c r="F4017" t="str">
        <f t="shared" si="187"/>
        <v>Tasmania</v>
      </c>
      <c r="G4017" t="s">
        <v>70</v>
      </c>
      <c r="H4017">
        <v>7320</v>
      </c>
      <c r="I4017" t="s">
        <v>11</v>
      </c>
      <c r="J4017" t="s">
        <v>71</v>
      </c>
      <c r="K4017" t="s">
        <v>153</v>
      </c>
      <c r="L4017" t="s">
        <v>16</v>
      </c>
      <c r="M4017" s="5">
        <v>1765.4799999999993</v>
      </c>
    </row>
    <row r="4018" spans="1:13" x14ac:dyDescent="0.2">
      <c r="A4018" s="2">
        <v>45208</v>
      </c>
      <c r="B4018" s="3">
        <f t="shared" si="188"/>
        <v>2024</v>
      </c>
      <c r="C4018" t="str">
        <f t="shared" si="186"/>
        <v>2023-2024</v>
      </c>
      <c r="D4018" t="s">
        <v>147</v>
      </c>
      <c r="E4018" t="s">
        <v>62</v>
      </c>
      <c r="F4018" t="str">
        <f t="shared" si="187"/>
        <v>Victoria</v>
      </c>
      <c r="G4018" t="s">
        <v>45</v>
      </c>
      <c r="H4018">
        <v>3134</v>
      </c>
      <c r="I4018" t="s">
        <v>11</v>
      </c>
      <c r="J4018" t="s">
        <v>63</v>
      </c>
      <c r="K4018" t="s">
        <v>150</v>
      </c>
      <c r="L4018" t="s">
        <v>18</v>
      </c>
      <c r="M4018" s="5">
        <v>1774.84</v>
      </c>
    </row>
    <row r="4019" spans="1:13" x14ac:dyDescent="0.2">
      <c r="A4019" s="2">
        <v>45518</v>
      </c>
      <c r="B4019" s="3">
        <f t="shared" si="188"/>
        <v>2025</v>
      </c>
      <c r="C4019" t="str">
        <f t="shared" si="186"/>
        <v>2024-2025</v>
      </c>
      <c r="D4019" t="s">
        <v>147</v>
      </c>
      <c r="E4019" t="s">
        <v>44</v>
      </c>
      <c r="F4019" t="str">
        <f t="shared" si="187"/>
        <v>Victoria</v>
      </c>
      <c r="G4019" t="s">
        <v>45</v>
      </c>
      <c r="H4019">
        <v>3066</v>
      </c>
      <c r="I4019" t="s">
        <v>11</v>
      </c>
      <c r="J4019" t="s">
        <v>46</v>
      </c>
      <c r="K4019" t="s">
        <v>154</v>
      </c>
      <c r="L4019" t="s">
        <v>14</v>
      </c>
      <c r="M4019" s="5">
        <v>1778.2000000000003</v>
      </c>
    </row>
    <row r="4020" spans="1:13" x14ac:dyDescent="0.2">
      <c r="A4020" s="2">
        <v>45342</v>
      </c>
      <c r="B4020" s="3">
        <f t="shared" si="188"/>
        <v>2024</v>
      </c>
      <c r="C4020" t="str">
        <f t="shared" si="186"/>
        <v>2023-2024</v>
      </c>
      <c r="D4020" t="s">
        <v>147</v>
      </c>
      <c r="E4020" t="s">
        <v>41</v>
      </c>
      <c r="F4020" t="str">
        <f t="shared" si="187"/>
        <v>New South Wales</v>
      </c>
      <c r="G4020" t="s">
        <v>10</v>
      </c>
      <c r="H4020">
        <v>2830</v>
      </c>
      <c r="I4020" t="s">
        <v>11</v>
      </c>
      <c r="J4020" t="s">
        <v>25</v>
      </c>
      <c r="K4020" t="s">
        <v>151</v>
      </c>
      <c r="L4020" t="s">
        <v>21</v>
      </c>
      <c r="M4020" s="5">
        <v>1780.1200000000001</v>
      </c>
    </row>
    <row r="4021" spans="1:13" x14ac:dyDescent="0.2">
      <c r="A4021" s="2">
        <v>45219</v>
      </c>
      <c r="B4021" s="3">
        <f t="shared" si="188"/>
        <v>2024</v>
      </c>
      <c r="C4021" t="str">
        <f t="shared" si="186"/>
        <v>2023-2024</v>
      </c>
      <c r="D4021" t="s">
        <v>148</v>
      </c>
      <c r="E4021" t="s">
        <v>88</v>
      </c>
      <c r="F4021" t="str">
        <f t="shared" si="187"/>
        <v>South Australia</v>
      </c>
      <c r="G4021" t="s">
        <v>32</v>
      </c>
      <c r="H4021">
        <v>5011</v>
      </c>
      <c r="I4021" t="s">
        <v>11</v>
      </c>
      <c r="J4021" t="s">
        <v>33</v>
      </c>
      <c r="K4021" t="s">
        <v>151</v>
      </c>
      <c r="L4021" t="s">
        <v>21</v>
      </c>
      <c r="M4021" s="5">
        <v>1784.0700000000002</v>
      </c>
    </row>
    <row r="4022" spans="1:13" x14ac:dyDescent="0.2">
      <c r="A4022" s="2">
        <v>45423</v>
      </c>
      <c r="B4022" s="3">
        <f t="shared" si="188"/>
        <v>2024</v>
      </c>
      <c r="C4022" t="str">
        <f t="shared" si="186"/>
        <v>2023-2024</v>
      </c>
      <c r="D4022" t="s">
        <v>147</v>
      </c>
      <c r="E4022" t="s">
        <v>137</v>
      </c>
      <c r="F4022" t="str">
        <f t="shared" si="187"/>
        <v>New South Wales</v>
      </c>
      <c r="G4022" t="s">
        <v>10</v>
      </c>
      <c r="H4022">
        <v>2031</v>
      </c>
      <c r="I4022" t="s">
        <v>11</v>
      </c>
      <c r="J4022" t="s">
        <v>12</v>
      </c>
      <c r="K4022" t="s">
        <v>153</v>
      </c>
      <c r="L4022" t="s">
        <v>16</v>
      </c>
      <c r="M4022" s="5">
        <v>1789.2100000000003</v>
      </c>
    </row>
    <row r="4023" spans="1:13" x14ac:dyDescent="0.2">
      <c r="A4023" s="2">
        <v>45290</v>
      </c>
      <c r="B4023" s="3">
        <f t="shared" si="188"/>
        <v>2024</v>
      </c>
      <c r="C4023" t="str">
        <f t="shared" si="186"/>
        <v>2023-2024</v>
      </c>
      <c r="D4023" t="s">
        <v>148</v>
      </c>
      <c r="E4023" t="s">
        <v>40</v>
      </c>
      <c r="F4023" t="str">
        <f t="shared" si="187"/>
        <v>New South Wales</v>
      </c>
      <c r="G4023" t="s">
        <v>10</v>
      </c>
      <c r="H4023">
        <v>2116</v>
      </c>
      <c r="I4023" t="s">
        <v>11</v>
      </c>
      <c r="J4023" t="s">
        <v>27</v>
      </c>
      <c r="K4023" t="s">
        <v>155</v>
      </c>
      <c r="L4023" t="s">
        <v>20</v>
      </c>
      <c r="M4023" s="5">
        <v>1791.0299999999997</v>
      </c>
    </row>
    <row r="4024" spans="1:13" x14ac:dyDescent="0.2">
      <c r="A4024" s="2">
        <v>45525</v>
      </c>
      <c r="B4024" s="3">
        <f t="shared" si="188"/>
        <v>2025</v>
      </c>
      <c r="C4024" t="str">
        <f t="shared" si="186"/>
        <v>2024-2025</v>
      </c>
      <c r="D4024" t="s">
        <v>147</v>
      </c>
      <c r="E4024" t="s">
        <v>122</v>
      </c>
      <c r="F4024" t="str">
        <f t="shared" si="187"/>
        <v>New South Wales</v>
      </c>
      <c r="G4024" t="s">
        <v>10</v>
      </c>
      <c r="H4024">
        <v>2650</v>
      </c>
      <c r="I4024" t="s">
        <v>11</v>
      </c>
      <c r="J4024" t="s">
        <v>25</v>
      </c>
      <c r="K4024" t="s">
        <v>153</v>
      </c>
      <c r="L4024" t="s">
        <v>16</v>
      </c>
      <c r="M4024" s="5">
        <v>1791.4500000000003</v>
      </c>
    </row>
    <row r="4025" spans="1:13" x14ac:dyDescent="0.2">
      <c r="A4025" s="2">
        <v>45502</v>
      </c>
      <c r="B4025" s="3">
        <f t="shared" si="188"/>
        <v>2025</v>
      </c>
      <c r="C4025" t="str">
        <f t="shared" si="186"/>
        <v>2024-2025</v>
      </c>
      <c r="D4025" t="s">
        <v>148</v>
      </c>
      <c r="E4025" t="s">
        <v>86</v>
      </c>
      <c r="F4025" t="str">
        <f t="shared" si="187"/>
        <v>New South Wales</v>
      </c>
      <c r="G4025" t="s">
        <v>10</v>
      </c>
      <c r="H4025">
        <v>2064</v>
      </c>
      <c r="I4025" t="s">
        <v>11</v>
      </c>
      <c r="J4025" t="s">
        <v>12</v>
      </c>
      <c r="K4025" t="s">
        <v>155</v>
      </c>
      <c r="L4025" t="s">
        <v>20</v>
      </c>
      <c r="M4025" s="5">
        <v>1793.64</v>
      </c>
    </row>
    <row r="4026" spans="1:13" x14ac:dyDescent="0.2">
      <c r="A4026" s="2">
        <v>45104</v>
      </c>
      <c r="B4026" s="3">
        <f t="shared" si="188"/>
        <v>2023</v>
      </c>
      <c r="C4026" t="str">
        <f t="shared" si="186"/>
        <v>2022-2023</v>
      </c>
      <c r="D4026" t="s">
        <v>147</v>
      </c>
      <c r="E4026" t="s">
        <v>92</v>
      </c>
      <c r="F4026" t="str">
        <f t="shared" si="187"/>
        <v>Queensland</v>
      </c>
      <c r="G4026" t="s">
        <v>35</v>
      </c>
      <c r="H4026">
        <v>4068</v>
      </c>
      <c r="I4026" t="s">
        <v>11</v>
      </c>
      <c r="J4026" t="s">
        <v>43</v>
      </c>
      <c r="K4026" t="s">
        <v>152</v>
      </c>
      <c r="L4026" t="s">
        <v>13</v>
      </c>
      <c r="M4026" s="5">
        <v>1803.82</v>
      </c>
    </row>
    <row r="4027" spans="1:13" x14ac:dyDescent="0.2">
      <c r="A4027" s="2">
        <v>45428</v>
      </c>
      <c r="B4027" s="3">
        <f t="shared" si="188"/>
        <v>2024</v>
      </c>
      <c r="C4027" t="str">
        <f t="shared" si="186"/>
        <v>2023-2024</v>
      </c>
      <c r="D4027" t="s">
        <v>147</v>
      </c>
      <c r="E4027" t="s">
        <v>99</v>
      </c>
      <c r="F4027" t="str">
        <f t="shared" si="187"/>
        <v>Victoria</v>
      </c>
      <c r="G4027" t="s">
        <v>45</v>
      </c>
      <c r="H4027">
        <v>3148</v>
      </c>
      <c r="I4027" t="s">
        <v>11</v>
      </c>
      <c r="J4027" t="s">
        <v>63</v>
      </c>
      <c r="K4027" t="s">
        <v>150</v>
      </c>
      <c r="L4027" t="s">
        <v>18</v>
      </c>
      <c r="M4027" s="5">
        <v>1807.66</v>
      </c>
    </row>
    <row r="4028" spans="1:13" x14ac:dyDescent="0.2">
      <c r="A4028" s="2">
        <v>45221</v>
      </c>
      <c r="B4028" s="3">
        <f t="shared" si="188"/>
        <v>2024</v>
      </c>
      <c r="C4028" t="str">
        <f t="shared" si="186"/>
        <v>2023-2024</v>
      </c>
      <c r="D4028" t="s">
        <v>147</v>
      </c>
      <c r="E4028" t="s">
        <v>137</v>
      </c>
      <c r="F4028" t="str">
        <f t="shared" si="187"/>
        <v>New South Wales</v>
      </c>
      <c r="G4028" t="s">
        <v>10</v>
      </c>
      <c r="H4028">
        <v>2031</v>
      </c>
      <c r="I4028" t="s">
        <v>11</v>
      </c>
      <c r="J4028" t="s">
        <v>12</v>
      </c>
      <c r="K4028" t="s">
        <v>157</v>
      </c>
      <c r="L4028" t="s">
        <v>22</v>
      </c>
      <c r="M4028" s="5">
        <v>1809.2499999999998</v>
      </c>
    </row>
    <row r="4029" spans="1:13" x14ac:dyDescent="0.2">
      <c r="A4029" s="2">
        <v>45198</v>
      </c>
      <c r="B4029" s="3">
        <f t="shared" si="188"/>
        <v>2024</v>
      </c>
      <c r="C4029" t="str">
        <f t="shared" si="186"/>
        <v>2023-2024</v>
      </c>
      <c r="D4029" t="s">
        <v>148</v>
      </c>
      <c r="E4029" t="s">
        <v>78</v>
      </c>
      <c r="F4029" t="str">
        <f t="shared" si="187"/>
        <v>New South Wales</v>
      </c>
      <c r="G4029" t="s">
        <v>10</v>
      </c>
      <c r="H4029">
        <v>2350</v>
      </c>
      <c r="I4029" t="s">
        <v>11</v>
      </c>
      <c r="J4029" t="s">
        <v>68</v>
      </c>
      <c r="K4029" t="s">
        <v>152</v>
      </c>
      <c r="L4029" t="s">
        <v>13</v>
      </c>
      <c r="M4029" s="5">
        <v>1810.51</v>
      </c>
    </row>
    <row r="4030" spans="1:13" x14ac:dyDescent="0.2">
      <c r="A4030" s="2">
        <v>45617</v>
      </c>
      <c r="B4030" s="3">
        <f t="shared" si="188"/>
        <v>2025</v>
      </c>
      <c r="C4030" t="str">
        <f t="shared" si="186"/>
        <v>2024-2025</v>
      </c>
      <c r="D4030" t="s">
        <v>147</v>
      </c>
      <c r="E4030" t="s">
        <v>136</v>
      </c>
      <c r="F4030" t="str">
        <f t="shared" si="187"/>
        <v>Victoria</v>
      </c>
      <c r="G4030" t="s">
        <v>45</v>
      </c>
      <c r="H4030">
        <v>3175</v>
      </c>
      <c r="I4030" t="s">
        <v>11</v>
      </c>
      <c r="J4030" t="s">
        <v>63</v>
      </c>
      <c r="K4030" t="s">
        <v>150</v>
      </c>
      <c r="L4030" t="s">
        <v>18</v>
      </c>
      <c r="M4030" s="5">
        <v>1817.0900000000001</v>
      </c>
    </row>
    <row r="4031" spans="1:13" x14ac:dyDescent="0.2">
      <c r="A4031" s="2">
        <v>45541</v>
      </c>
      <c r="B4031" s="3">
        <f t="shared" si="188"/>
        <v>2025</v>
      </c>
      <c r="C4031" t="str">
        <f t="shared" si="186"/>
        <v>2024-2025</v>
      </c>
      <c r="D4031" t="s">
        <v>147</v>
      </c>
      <c r="E4031" t="s">
        <v>59</v>
      </c>
      <c r="F4031" t="str">
        <f t="shared" si="187"/>
        <v>Victoria</v>
      </c>
      <c r="G4031" t="s">
        <v>45</v>
      </c>
      <c r="H4031">
        <v>3280</v>
      </c>
      <c r="I4031" t="s">
        <v>11</v>
      </c>
      <c r="J4031" t="s">
        <v>60</v>
      </c>
      <c r="K4031" t="s">
        <v>151</v>
      </c>
      <c r="L4031" t="s">
        <v>21</v>
      </c>
      <c r="M4031" s="5">
        <v>1821.3399999999997</v>
      </c>
    </row>
    <row r="4032" spans="1:13" x14ac:dyDescent="0.2">
      <c r="A4032" s="2">
        <v>45217</v>
      </c>
      <c r="B4032" s="3">
        <f t="shared" si="188"/>
        <v>2024</v>
      </c>
      <c r="C4032" t="str">
        <f t="shared" si="186"/>
        <v>2023-2024</v>
      </c>
      <c r="D4032" t="s">
        <v>147</v>
      </c>
      <c r="E4032" t="s">
        <v>99</v>
      </c>
      <c r="F4032" t="str">
        <f t="shared" si="187"/>
        <v>Victoria</v>
      </c>
      <c r="G4032" t="s">
        <v>45</v>
      </c>
      <c r="H4032">
        <v>3148</v>
      </c>
      <c r="I4032" t="s">
        <v>11</v>
      </c>
      <c r="J4032" t="s">
        <v>63</v>
      </c>
      <c r="K4032" t="s">
        <v>150</v>
      </c>
      <c r="L4032" t="s">
        <v>18</v>
      </c>
      <c r="M4032" s="5">
        <v>1821.5799999999997</v>
      </c>
    </row>
    <row r="4033" spans="1:13" x14ac:dyDescent="0.2">
      <c r="A4033" s="2">
        <v>45641</v>
      </c>
      <c r="B4033" s="3">
        <f t="shared" si="188"/>
        <v>2025</v>
      </c>
      <c r="C4033" t="str">
        <f t="shared" si="186"/>
        <v>2024-2025</v>
      </c>
      <c r="D4033" t="s">
        <v>147</v>
      </c>
      <c r="E4033" t="s">
        <v>26</v>
      </c>
      <c r="F4033" t="str">
        <f t="shared" si="187"/>
        <v>New South Wales</v>
      </c>
      <c r="G4033" t="s">
        <v>10</v>
      </c>
      <c r="H4033">
        <v>2141</v>
      </c>
      <c r="I4033" t="s">
        <v>11</v>
      </c>
      <c r="J4033" t="s">
        <v>27</v>
      </c>
      <c r="K4033" t="s">
        <v>151</v>
      </c>
      <c r="L4033" t="s">
        <v>21</v>
      </c>
      <c r="M4033" s="5">
        <v>1825.67</v>
      </c>
    </row>
    <row r="4034" spans="1:13" x14ac:dyDescent="0.2">
      <c r="A4034" s="2">
        <v>45133</v>
      </c>
      <c r="B4034" s="3">
        <f t="shared" si="188"/>
        <v>2024</v>
      </c>
      <c r="C4034" t="str">
        <f t="shared" ref="C4034:C4097" si="189">IF(MONTH(A4034) &gt;= 7, YEAR(A4034) &amp; "-" &amp; YEAR(A4034) + 1, YEAR(A4034) - 1 &amp; "-" &amp; YEAR(A4034))</f>
        <v>2023-2024</v>
      </c>
      <c r="D4034" t="s">
        <v>147</v>
      </c>
      <c r="E4034" t="s">
        <v>145</v>
      </c>
      <c r="F4034" t="str">
        <f t="shared" ref="F4034:F4097" si="190">IF(G4034="WA","Western Australia",
IF(G4034="NSW","New South Wales",
IF(G4034="QLD","Queensland",
IF(G4034="VIC","Victoria",
IF(G4034="TAS","Tasmania",
IF(G4034="SA","South Australia",
IF(G4034="NT","Northern Territory",
IF(G4034="ACT","Australian Capital Territory",G4034))))))))</f>
        <v>New South Wales</v>
      </c>
      <c r="G4034" t="s">
        <v>10</v>
      </c>
      <c r="H4034">
        <v>2101</v>
      </c>
      <c r="I4034" t="s">
        <v>11</v>
      </c>
      <c r="J4034" t="s">
        <v>27</v>
      </c>
      <c r="K4034" t="s">
        <v>153</v>
      </c>
      <c r="L4034" t="s">
        <v>16</v>
      </c>
      <c r="M4034" s="5">
        <v>1826.9199999999998</v>
      </c>
    </row>
    <row r="4035" spans="1:13" x14ac:dyDescent="0.2">
      <c r="A4035" s="2">
        <v>45528</v>
      </c>
      <c r="B4035" s="3">
        <f t="shared" ref="B4035:B4098" si="191">IF(MONTH(A4035)&gt;=7,YEAR(A4035)+1,YEAR(A4035))</f>
        <v>2025</v>
      </c>
      <c r="C4035" t="str">
        <f t="shared" si="189"/>
        <v>2024-2025</v>
      </c>
      <c r="D4035" t="s">
        <v>147</v>
      </c>
      <c r="E4035" t="s">
        <v>112</v>
      </c>
      <c r="F4035" t="str">
        <f t="shared" si="190"/>
        <v>Victoria</v>
      </c>
      <c r="G4035" t="s">
        <v>45</v>
      </c>
      <c r="H4035">
        <v>3076</v>
      </c>
      <c r="I4035" t="s">
        <v>11</v>
      </c>
      <c r="J4035" t="s">
        <v>46</v>
      </c>
      <c r="K4035" t="s">
        <v>150</v>
      </c>
      <c r="L4035" t="s">
        <v>18</v>
      </c>
      <c r="M4035" s="5">
        <v>1828.1499999999999</v>
      </c>
    </row>
    <row r="4036" spans="1:13" x14ac:dyDescent="0.2">
      <c r="A4036" s="2">
        <v>45543</v>
      </c>
      <c r="B4036" s="3">
        <f t="shared" si="191"/>
        <v>2025</v>
      </c>
      <c r="C4036" t="str">
        <f t="shared" si="189"/>
        <v>2024-2025</v>
      </c>
      <c r="D4036" t="s">
        <v>147</v>
      </c>
      <c r="E4036" t="s">
        <v>119</v>
      </c>
      <c r="F4036" t="str">
        <f t="shared" si="190"/>
        <v>Queensland</v>
      </c>
      <c r="G4036" t="s">
        <v>35</v>
      </c>
      <c r="H4036">
        <v>4570</v>
      </c>
      <c r="I4036" t="s">
        <v>11</v>
      </c>
      <c r="J4036" t="s">
        <v>120</v>
      </c>
      <c r="K4036" t="s">
        <v>150</v>
      </c>
      <c r="L4036" t="s">
        <v>18</v>
      </c>
      <c r="M4036" s="5">
        <v>1836.5</v>
      </c>
    </row>
    <row r="4037" spans="1:13" x14ac:dyDescent="0.2">
      <c r="A4037" s="2">
        <v>45491</v>
      </c>
      <c r="B4037" s="3">
        <f t="shared" si="191"/>
        <v>2025</v>
      </c>
      <c r="C4037" t="str">
        <f t="shared" si="189"/>
        <v>2024-2025</v>
      </c>
      <c r="D4037" t="s">
        <v>147</v>
      </c>
      <c r="E4037" t="s">
        <v>121</v>
      </c>
      <c r="F4037" t="str">
        <f t="shared" si="190"/>
        <v>Queensland</v>
      </c>
      <c r="G4037" t="s">
        <v>35</v>
      </c>
      <c r="H4037">
        <v>4700</v>
      </c>
      <c r="I4037" t="s">
        <v>11</v>
      </c>
      <c r="J4037" t="s">
        <v>51</v>
      </c>
      <c r="K4037" t="s">
        <v>150</v>
      </c>
      <c r="L4037" t="s">
        <v>18</v>
      </c>
      <c r="M4037" s="5">
        <v>1839.3799999999997</v>
      </c>
    </row>
    <row r="4038" spans="1:13" x14ac:dyDescent="0.2">
      <c r="A4038" s="2">
        <v>44979</v>
      </c>
      <c r="B4038" s="3">
        <f t="shared" si="191"/>
        <v>2023</v>
      </c>
      <c r="C4038" t="str">
        <f t="shared" si="189"/>
        <v>2022-2023</v>
      </c>
      <c r="D4038" t="s">
        <v>147</v>
      </c>
      <c r="E4038" t="s">
        <v>131</v>
      </c>
      <c r="F4038" t="str">
        <f t="shared" si="190"/>
        <v>Western Australia</v>
      </c>
      <c r="G4038" t="s">
        <v>48</v>
      </c>
      <c r="H4038">
        <v>6530</v>
      </c>
      <c r="I4038" t="s">
        <v>11</v>
      </c>
      <c r="J4038" t="s">
        <v>77</v>
      </c>
      <c r="K4038" t="s">
        <v>19</v>
      </c>
      <c r="L4038" t="s">
        <v>23</v>
      </c>
      <c r="M4038" s="5">
        <v>1849.1499999999999</v>
      </c>
    </row>
    <row r="4039" spans="1:13" x14ac:dyDescent="0.2">
      <c r="A4039" s="2">
        <v>45612</v>
      </c>
      <c r="B4039" s="3">
        <f t="shared" si="191"/>
        <v>2025</v>
      </c>
      <c r="C4039" t="str">
        <f t="shared" si="189"/>
        <v>2024-2025</v>
      </c>
      <c r="D4039" t="s">
        <v>147</v>
      </c>
      <c r="E4039" t="s">
        <v>145</v>
      </c>
      <c r="F4039" t="str">
        <f t="shared" si="190"/>
        <v>New South Wales</v>
      </c>
      <c r="G4039" t="s">
        <v>10</v>
      </c>
      <c r="H4039">
        <v>2101</v>
      </c>
      <c r="I4039" t="s">
        <v>11</v>
      </c>
      <c r="J4039" t="s">
        <v>27</v>
      </c>
      <c r="K4039" t="s">
        <v>150</v>
      </c>
      <c r="L4039" t="s">
        <v>18</v>
      </c>
      <c r="M4039" s="5">
        <v>1851.43</v>
      </c>
    </row>
    <row r="4040" spans="1:13" x14ac:dyDescent="0.2">
      <c r="A4040" s="2">
        <v>45345</v>
      </c>
      <c r="B4040" s="3">
        <f t="shared" si="191"/>
        <v>2024</v>
      </c>
      <c r="C4040" t="str">
        <f t="shared" si="189"/>
        <v>2023-2024</v>
      </c>
      <c r="D4040" t="s">
        <v>148</v>
      </c>
      <c r="E4040" t="s">
        <v>129</v>
      </c>
      <c r="F4040" t="str">
        <f t="shared" si="190"/>
        <v>Tasmania</v>
      </c>
      <c r="G4040" t="s">
        <v>70</v>
      </c>
      <c r="H4040">
        <v>7010</v>
      </c>
      <c r="I4040" t="s">
        <v>11</v>
      </c>
      <c r="J4040" t="s">
        <v>71</v>
      </c>
      <c r="K4040" t="s">
        <v>151</v>
      </c>
      <c r="L4040" t="s">
        <v>21</v>
      </c>
      <c r="M4040" s="5">
        <v>1853.17</v>
      </c>
    </row>
    <row r="4041" spans="1:13" x14ac:dyDescent="0.2">
      <c r="A4041" s="2">
        <v>45083</v>
      </c>
      <c r="B4041" s="3">
        <f t="shared" si="191"/>
        <v>2023</v>
      </c>
      <c r="C4041" t="str">
        <f t="shared" si="189"/>
        <v>2022-2023</v>
      </c>
      <c r="D4041" t="s">
        <v>147</v>
      </c>
      <c r="E4041" t="s">
        <v>90</v>
      </c>
      <c r="F4041" t="str">
        <f t="shared" si="190"/>
        <v>Victoria</v>
      </c>
      <c r="G4041" t="s">
        <v>45</v>
      </c>
      <c r="H4041">
        <v>3179</v>
      </c>
      <c r="I4041" t="s">
        <v>11</v>
      </c>
      <c r="J4041" t="s">
        <v>63</v>
      </c>
      <c r="K4041" t="s">
        <v>150</v>
      </c>
      <c r="L4041" t="s">
        <v>18</v>
      </c>
      <c r="M4041" s="5">
        <v>1854.48</v>
      </c>
    </row>
    <row r="4042" spans="1:13" x14ac:dyDescent="0.2">
      <c r="A4042" s="2">
        <v>45070</v>
      </c>
      <c r="B4042" s="3">
        <f t="shared" si="191"/>
        <v>2023</v>
      </c>
      <c r="C4042" t="str">
        <f t="shared" si="189"/>
        <v>2022-2023</v>
      </c>
      <c r="D4042" t="s">
        <v>148</v>
      </c>
      <c r="E4042" t="s">
        <v>76</v>
      </c>
      <c r="F4042" t="str">
        <f t="shared" si="190"/>
        <v>Western Australia</v>
      </c>
      <c r="G4042" t="s">
        <v>48</v>
      </c>
      <c r="H4042">
        <v>6450</v>
      </c>
      <c r="I4042" t="s">
        <v>11</v>
      </c>
      <c r="J4042" t="s">
        <v>77</v>
      </c>
      <c r="K4042" t="s">
        <v>151</v>
      </c>
      <c r="L4042" t="s">
        <v>21</v>
      </c>
      <c r="M4042" s="5">
        <v>1857.1200000000001</v>
      </c>
    </row>
    <row r="4043" spans="1:13" x14ac:dyDescent="0.2">
      <c r="A4043" s="2">
        <v>45101</v>
      </c>
      <c r="B4043" s="3">
        <f t="shared" si="191"/>
        <v>2023</v>
      </c>
      <c r="C4043" t="str">
        <f t="shared" si="189"/>
        <v>2022-2023</v>
      </c>
      <c r="D4043" t="s">
        <v>147</v>
      </c>
      <c r="E4043" t="s">
        <v>131</v>
      </c>
      <c r="F4043" t="str">
        <f t="shared" si="190"/>
        <v>Western Australia</v>
      </c>
      <c r="G4043" t="s">
        <v>48</v>
      </c>
      <c r="H4043">
        <v>6530</v>
      </c>
      <c r="I4043" t="s">
        <v>11</v>
      </c>
      <c r="J4043" t="s">
        <v>77</v>
      </c>
      <c r="K4043" t="s">
        <v>157</v>
      </c>
      <c r="L4043" t="s">
        <v>22</v>
      </c>
      <c r="M4043" s="5">
        <v>1859.42</v>
      </c>
    </row>
    <row r="4044" spans="1:13" x14ac:dyDescent="0.2">
      <c r="A4044" s="2">
        <v>45385</v>
      </c>
      <c r="B4044" s="3">
        <f t="shared" si="191"/>
        <v>2024</v>
      </c>
      <c r="C4044" t="str">
        <f t="shared" si="189"/>
        <v>2023-2024</v>
      </c>
      <c r="D4044" t="s">
        <v>147</v>
      </c>
      <c r="E4044" t="s">
        <v>44</v>
      </c>
      <c r="F4044" t="str">
        <f t="shared" si="190"/>
        <v>Victoria</v>
      </c>
      <c r="G4044" t="s">
        <v>45</v>
      </c>
      <c r="H4044">
        <v>3066</v>
      </c>
      <c r="I4044" t="s">
        <v>11</v>
      </c>
      <c r="J4044" t="s">
        <v>46</v>
      </c>
      <c r="K4044" t="s">
        <v>155</v>
      </c>
      <c r="L4044" t="s">
        <v>20</v>
      </c>
      <c r="M4044" s="5">
        <v>1870.0700000000002</v>
      </c>
    </row>
    <row r="4045" spans="1:13" x14ac:dyDescent="0.2">
      <c r="A4045" s="2">
        <v>45426</v>
      </c>
      <c r="B4045" s="3">
        <f t="shared" si="191"/>
        <v>2024</v>
      </c>
      <c r="C4045" t="str">
        <f t="shared" si="189"/>
        <v>2023-2024</v>
      </c>
      <c r="D4045" t="s">
        <v>148</v>
      </c>
      <c r="E4045" t="s">
        <v>96</v>
      </c>
      <c r="F4045" t="str">
        <f t="shared" si="190"/>
        <v>Western Australia</v>
      </c>
      <c r="G4045" t="s">
        <v>48</v>
      </c>
      <c r="H4045">
        <v>6330</v>
      </c>
      <c r="I4045" t="s">
        <v>11</v>
      </c>
      <c r="J4045" t="s">
        <v>94</v>
      </c>
      <c r="K4045" t="s">
        <v>150</v>
      </c>
      <c r="L4045" t="s">
        <v>18</v>
      </c>
      <c r="M4045" s="5">
        <v>1870.51</v>
      </c>
    </row>
    <row r="4046" spans="1:13" x14ac:dyDescent="0.2">
      <c r="A4046" s="2">
        <v>45637</v>
      </c>
      <c r="B4046" s="3">
        <f t="shared" si="191"/>
        <v>2025</v>
      </c>
      <c r="C4046" t="str">
        <f t="shared" si="189"/>
        <v>2024-2025</v>
      </c>
      <c r="D4046" t="s">
        <v>147</v>
      </c>
      <c r="E4046" t="s">
        <v>83</v>
      </c>
      <c r="F4046" t="str">
        <f t="shared" si="190"/>
        <v>New South Wales</v>
      </c>
      <c r="G4046" t="s">
        <v>10</v>
      </c>
      <c r="H4046">
        <v>2750</v>
      </c>
      <c r="I4046" t="s">
        <v>11</v>
      </c>
      <c r="J4046" t="s">
        <v>25</v>
      </c>
      <c r="K4046" t="s">
        <v>150</v>
      </c>
      <c r="L4046" t="s">
        <v>18</v>
      </c>
      <c r="M4046" s="5">
        <v>1872.8100000000002</v>
      </c>
    </row>
    <row r="4047" spans="1:13" x14ac:dyDescent="0.2">
      <c r="A4047" s="2">
        <v>45094</v>
      </c>
      <c r="B4047" s="3">
        <f t="shared" si="191"/>
        <v>2023</v>
      </c>
      <c r="C4047" t="str">
        <f t="shared" si="189"/>
        <v>2022-2023</v>
      </c>
      <c r="D4047" t="s">
        <v>147</v>
      </c>
      <c r="E4047" t="s">
        <v>90</v>
      </c>
      <c r="F4047" t="str">
        <f t="shared" si="190"/>
        <v>Victoria</v>
      </c>
      <c r="G4047" t="s">
        <v>45</v>
      </c>
      <c r="H4047">
        <v>3179</v>
      </c>
      <c r="I4047" t="s">
        <v>11</v>
      </c>
      <c r="J4047" t="s">
        <v>63</v>
      </c>
      <c r="K4047" t="s">
        <v>153</v>
      </c>
      <c r="L4047" t="s">
        <v>16</v>
      </c>
      <c r="M4047" s="5">
        <v>1878.0900000000001</v>
      </c>
    </row>
    <row r="4048" spans="1:13" x14ac:dyDescent="0.2">
      <c r="A4048" s="2">
        <v>45307</v>
      </c>
      <c r="B4048" s="3">
        <f t="shared" si="191"/>
        <v>2024</v>
      </c>
      <c r="C4048" t="str">
        <f t="shared" si="189"/>
        <v>2023-2024</v>
      </c>
      <c r="D4048" t="s">
        <v>147</v>
      </c>
      <c r="E4048" t="s">
        <v>42</v>
      </c>
      <c r="F4048" t="str">
        <f t="shared" si="190"/>
        <v>Queensland</v>
      </c>
      <c r="G4048" t="s">
        <v>35</v>
      </c>
      <c r="H4048">
        <v>4053</v>
      </c>
      <c r="I4048" t="s">
        <v>11</v>
      </c>
      <c r="J4048" t="s">
        <v>43</v>
      </c>
      <c r="K4048" t="s">
        <v>154</v>
      </c>
      <c r="L4048" t="s">
        <v>14</v>
      </c>
      <c r="M4048" s="5">
        <v>1882.03</v>
      </c>
    </row>
    <row r="4049" spans="1:13" x14ac:dyDescent="0.2">
      <c r="A4049" s="2">
        <v>45405</v>
      </c>
      <c r="B4049" s="3">
        <f t="shared" si="191"/>
        <v>2024</v>
      </c>
      <c r="C4049" t="str">
        <f t="shared" si="189"/>
        <v>2023-2024</v>
      </c>
      <c r="D4049" t="s">
        <v>147</v>
      </c>
      <c r="E4049" t="s">
        <v>26</v>
      </c>
      <c r="F4049" t="str">
        <f t="shared" si="190"/>
        <v>New South Wales</v>
      </c>
      <c r="G4049" t="s">
        <v>10</v>
      </c>
      <c r="H4049">
        <v>2141</v>
      </c>
      <c r="I4049" t="s">
        <v>11</v>
      </c>
      <c r="J4049" t="s">
        <v>27</v>
      </c>
      <c r="K4049" t="s">
        <v>151</v>
      </c>
      <c r="L4049" t="s">
        <v>21</v>
      </c>
      <c r="M4049" s="5">
        <v>1884.95</v>
      </c>
    </row>
    <row r="4050" spans="1:13" x14ac:dyDescent="0.2">
      <c r="A4050" s="2">
        <v>45150</v>
      </c>
      <c r="B4050" s="3">
        <f t="shared" si="191"/>
        <v>2024</v>
      </c>
      <c r="C4050" t="str">
        <f t="shared" si="189"/>
        <v>2023-2024</v>
      </c>
      <c r="D4050" t="s">
        <v>147</v>
      </c>
      <c r="E4050" t="s">
        <v>81</v>
      </c>
      <c r="F4050" t="str">
        <f t="shared" si="190"/>
        <v>New South Wales</v>
      </c>
      <c r="G4050" t="s">
        <v>10</v>
      </c>
      <c r="H4050">
        <v>2485</v>
      </c>
      <c r="I4050" t="s">
        <v>11</v>
      </c>
      <c r="J4050" t="s">
        <v>68</v>
      </c>
      <c r="K4050" t="s">
        <v>153</v>
      </c>
      <c r="L4050" t="s">
        <v>16</v>
      </c>
      <c r="M4050" s="5">
        <v>1888.4100000000003</v>
      </c>
    </row>
    <row r="4051" spans="1:13" x14ac:dyDescent="0.2">
      <c r="A4051" s="2">
        <v>44939</v>
      </c>
      <c r="B4051" s="3">
        <f t="shared" si="191"/>
        <v>2023</v>
      </c>
      <c r="C4051" t="str">
        <f t="shared" si="189"/>
        <v>2022-2023</v>
      </c>
      <c r="D4051" t="s">
        <v>147</v>
      </c>
      <c r="E4051" t="s">
        <v>41</v>
      </c>
      <c r="F4051" t="str">
        <f t="shared" si="190"/>
        <v>New South Wales</v>
      </c>
      <c r="G4051" t="s">
        <v>10</v>
      </c>
      <c r="H4051">
        <v>2830</v>
      </c>
      <c r="I4051" t="s">
        <v>11</v>
      </c>
      <c r="J4051" t="s">
        <v>25</v>
      </c>
      <c r="K4051" t="s">
        <v>155</v>
      </c>
      <c r="L4051" t="s">
        <v>20</v>
      </c>
      <c r="M4051" s="5">
        <v>1890.1700000000008</v>
      </c>
    </row>
    <row r="4052" spans="1:13" x14ac:dyDescent="0.2">
      <c r="A4052" s="2">
        <v>45300</v>
      </c>
      <c r="B4052" s="3">
        <f t="shared" si="191"/>
        <v>2024</v>
      </c>
      <c r="C4052" t="str">
        <f t="shared" si="189"/>
        <v>2023-2024</v>
      </c>
      <c r="D4052" t="s">
        <v>148</v>
      </c>
      <c r="E4052" t="s">
        <v>127</v>
      </c>
      <c r="F4052" t="str">
        <f t="shared" si="190"/>
        <v>New South Wales</v>
      </c>
      <c r="G4052" t="s">
        <v>10</v>
      </c>
      <c r="H4052">
        <v>2131</v>
      </c>
      <c r="I4052" t="s">
        <v>11</v>
      </c>
      <c r="J4052" t="s">
        <v>27</v>
      </c>
      <c r="K4052" t="s">
        <v>150</v>
      </c>
      <c r="L4052" t="s">
        <v>18</v>
      </c>
      <c r="M4052" s="5">
        <v>1892.6399999999999</v>
      </c>
    </row>
    <row r="4053" spans="1:13" x14ac:dyDescent="0.2">
      <c r="A4053" s="2">
        <v>45197</v>
      </c>
      <c r="B4053" s="3">
        <f t="shared" si="191"/>
        <v>2024</v>
      </c>
      <c r="C4053" t="str">
        <f t="shared" si="189"/>
        <v>2023-2024</v>
      </c>
      <c r="D4053" t="s">
        <v>147</v>
      </c>
      <c r="E4053" t="s">
        <v>126</v>
      </c>
      <c r="F4053" t="str">
        <f t="shared" si="190"/>
        <v>Queensland</v>
      </c>
      <c r="G4053" t="s">
        <v>35</v>
      </c>
      <c r="H4053">
        <v>4551</v>
      </c>
      <c r="I4053" t="s">
        <v>11</v>
      </c>
      <c r="J4053" t="s">
        <v>120</v>
      </c>
      <c r="K4053" t="s">
        <v>155</v>
      </c>
      <c r="L4053" t="s">
        <v>20</v>
      </c>
      <c r="M4053" s="5">
        <v>1893.1000000000008</v>
      </c>
    </row>
    <row r="4054" spans="1:13" x14ac:dyDescent="0.2">
      <c r="A4054" s="2">
        <v>45033</v>
      </c>
      <c r="B4054" s="3">
        <f t="shared" si="191"/>
        <v>2023</v>
      </c>
      <c r="C4054" t="str">
        <f t="shared" si="189"/>
        <v>2022-2023</v>
      </c>
      <c r="D4054" t="s">
        <v>147</v>
      </c>
      <c r="E4054" t="s">
        <v>79</v>
      </c>
      <c r="F4054" t="str">
        <f t="shared" si="190"/>
        <v>Australian Capital Territory</v>
      </c>
      <c r="G4054" t="s">
        <v>80</v>
      </c>
      <c r="H4054">
        <v>2617</v>
      </c>
      <c r="I4054" t="s">
        <v>11</v>
      </c>
      <c r="J4054" t="s">
        <v>58</v>
      </c>
      <c r="K4054" t="s">
        <v>151</v>
      </c>
      <c r="L4054" t="s">
        <v>21</v>
      </c>
      <c r="M4054" s="5">
        <v>1905.38</v>
      </c>
    </row>
    <row r="4055" spans="1:13" x14ac:dyDescent="0.2">
      <c r="A4055" s="2">
        <v>45063</v>
      </c>
      <c r="B4055" s="3">
        <f t="shared" si="191"/>
        <v>2023</v>
      </c>
      <c r="C4055" t="str">
        <f t="shared" si="189"/>
        <v>2022-2023</v>
      </c>
      <c r="D4055" t="s">
        <v>147</v>
      </c>
      <c r="E4055" t="s">
        <v>136</v>
      </c>
      <c r="F4055" t="str">
        <f t="shared" si="190"/>
        <v>Victoria</v>
      </c>
      <c r="G4055" t="s">
        <v>45</v>
      </c>
      <c r="H4055">
        <v>3175</v>
      </c>
      <c r="I4055" t="s">
        <v>11</v>
      </c>
      <c r="J4055" t="s">
        <v>63</v>
      </c>
      <c r="K4055" t="s">
        <v>153</v>
      </c>
      <c r="L4055" t="s">
        <v>16</v>
      </c>
      <c r="M4055" s="5">
        <v>1905.3900000000003</v>
      </c>
    </row>
    <row r="4056" spans="1:13" x14ac:dyDescent="0.2">
      <c r="A4056" s="2">
        <v>45186</v>
      </c>
      <c r="B4056" s="3">
        <f t="shared" si="191"/>
        <v>2024</v>
      </c>
      <c r="C4056" t="str">
        <f t="shared" si="189"/>
        <v>2023-2024</v>
      </c>
      <c r="D4056" t="s">
        <v>147</v>
      </c>
      <c r="E4056" t="s">
        <v>52</v>
      </c>
      <c r="F4056" t="str">
        <f t="shared" si="190"/>
        <v>Victoria</v>
      </c>
      <c r="G4056" t="s">
        <v>45</v>
      </c>
      <c r="H4056">
        <v>3030</v>
      </c>
      <c r="I4056" t="s">
        <v>11</v>
      </c>
      <c r="J4056" t="s">
        <v>46</v>
      </c>
      <c r="K4056" t="s">
        <v>150</v>
      </c>
      <c r="L4056" t="s">
        <v>18</v>
      </c>
      <c r="M4056" s="5">
        <v>1906.3600000000001</v>
      </c>
    </row>
    <row r="4057" spans="1:13" x14ac:dyDescent="0.2">
      <c r="A4057" s="2">
        <v>45492</v>
      </c>
      <c r="B4057" s="3">
        <f t="shared" si="191"/>
        <v>2025</v>
      </c>
      <c r="C4057" t="str">
        <f t="shared" si="189"/>
        <v>2024-2025</v>
      </c>
      <c r="D4057" t="s">
        <v>147</v>
      </c>
      <c r="E4057" t="s">
        <v>82</v>
      </c>
      <c r="F4057" t="str">
        <f t="shared" si="190"/>
        <v>Queensland</v>
      </c>
      <c r="G4057" t="s">
        <v>35</v>
      </c>
      <c r="H4057">
        <v>4012</v>
      </c>
      <c r="I4057" t="s">
        <v>11</v>
      </c>
      <c r="J4057" t="s">
        <v>43</v>
      </c>
      <c r="K4057" t="s">
        <v>151</v>
      </c>
      <c r="L4057" t="s">
        <v>21</v>
      </c>
      <c r="M4057" s="5">
        <v>1913.18</v>
      </c>
    </row>
    <row r="4058" spans="1:13" x14ac:dyDescent="0.2">
      <c r="A4058" s="2">
        <v>45613</v>
      </c>
      <c r="B4058" s="3">
        <f t="shared" si="191"/>
        <v>2025</v>
      </c>
      <c r="C4058" t="str">
        <f t="shared" si="189"/>
        <v>2024-2025</v>
      </c>
      <c r="D4058" t="s">
        <v>147</v>
      </c>
      <c r="E4058" t="s">
        <v>75</v>
      </c>
      <c r="F4058" t="str">
        <f t="shared" si="190"/>
        <v>Victoria</v>
      </c>
      <c r="G4058" t="s">
        <v>45</v>
      </c>
      <c r="H4058">
        <v>3630</v>
      </c>
      <c r="I4058" t="s">
        <v>11</v>
      </c>
      <c r="J4058" t="s">
        <v>55</v>
      </c>
      <c r="K4058" t="s">
        <v>153</v>
      </c>
      <c r="L4058" t="s">
        <v>16</v>
      </c>
      <c r="M4058" s="5">
        <v>1921.9499999999998</v>
      </c>
    </row>
    <row r="4059" spans="1:13" x14ac:dyDescent="0.2">
      <c r="A4059" s="2">
        <v>45030</v>
      </c>
      <c r="B4059" s="3">
        <f t="shared" si="191"/>
        <v>2023</v>
      </c>
      <c r="C4059" t="str">
        <f t="shared" si="189"/>
        <v>2022-2023</v>
      </c>
      <c r="D4059" t="s">
        <v>147</v>
      </c>
      <c r="E4059" t="s">
        <v>117</v>
      </c>
      <c r="F4059" t="str">
        <f t="shared" si="190"/>
        <v>Queensland</v>
      </c>
      <c r="G4059" t="s">
        <v>35</v>
      </c>
      <c r="H4059">
        <v>4119</v>
      </c>
      <c r="I4059" t="s">
        <v>11</v>
      </c>
      <c r="J4059" t="s">
        <v>43</v>
      </c>
      <c r="K4059" t="s">
        <v>150</v>
      </c>
      <c r="L4059" t="s">
        <v>18</v>
      </c>
      <c r="M4059" s="5">
        <v>1925.47</v>
      </c>
    </row>
    <row r="4060" spans="1:13" x14ac:dyDescent="0.2">
      <c r="A4060" s="2">
        <v>44946</v>
      </c>
      <c r="B4060" s="3">
        <f t="shared" si="191"/>
        <v>2023</v>
      </c>
      <c r="C4060" t="str">
        <f t="shared" si="189"/>
        <v>2022-2023</v>
      </c>
      <c r="D4060" t="s">
        <v>147</v>
      </c>
      <c r="E4060" t="s">
        <v>105</v>
      </c>
      <c r="F4060" t="str">
        <f t="shared" si="190"/>
        <v>Victoria</v>
      </c>
      <c r="G4060" t="s">
        <v>45</v>
      </c>
      <c r="H4060">
        <v>3500</v>
      </c>
      <c r="I4060" t="s">
        <v>11</v>
      </c>
      <c r="J4060" t="s">
        <v>60</v>
      </c>
      <c r="K4060" t="s">
        <v>153</v>
      </c>
      <c r="L4060" t="s">
        <v>16</v>
      </c>
      <c r="M4060" s="5">
        <v>1927.9600000000003</v>
      </c>
    </row>
    <row r="4061" spans="1:13" x14ac:dyDescent="0.2">
      <c r="A4061" s="2">
        <v>45328</v>
      </c>
      <c r="B4061" s="3">
        <f t="shared" si="191"/>
        <v>2024</v>
      </c>
      <c r="C4061" t="str">
        <f t="shared" si="189"/>
        <v>2023-2024</v>
      </c>
      <c r="D4061" t="s">
        <v>147</v>
      </c>
      <c r="E4061" t="s">
        <v>135</v>
      </c>
      <c r="F4061" t="str">
        <f t="shared" si="190"/>
        <v>Victoria</v>
      </c>
      <c r="G4061" t="s">
        <v>45</v>
      </c>
      <c r="H4061">
        <v>3550</v>
      </c>
      <c r="I4061" t="s">
        <v>11</v>
      </c>
      <c r="J4061" t="s">
        <v>60</v>
      </c>
      <c r="K4061" t="s">
        <v>153</v>
      </c>
      <c r="L4061" t="s">
        <v>16</v>
      </c>
      <c r="M4061" s="5">
        <v>1930.6699999999998</v>
      </c>
    </row>
    <row r="4062" spans="1:13" x14ac:dyDescent="0.2">
      <c r="A4062" s="2">
        <v>45028</v>
      </c>
      <c r="B4062" s="3">
        <f t="shared" si="191"/>
        <v>2023</v>
      </c>
      <c r="C4062" t="str">
        <f t="shared" si="189"/>
        <v>2022-2023</v>
      </c>
      <c r="D4062" t="s">
        <v>148</v>
      </c>
      <c r="E4062" t="s">
        <v>61</v>
      </c>
      <c r="F4062" t="str">
        <f t="shared" si="190"/>
        <v>New South Wales</v>
      </c>
      <c r="G4062" t="s">
        <v>10</v>
      </c>
      <c r="H4062">
        <v>2539</v>
      </c>
      <c r="I4062" t="s">
        <v>11</v>
      </c>
      <c r="J4062" t="s">
        <v>58</v>
      </c>
      <c r="K4062" t="s">
        <v>151</v>
      </c>
      <c r="L4062" t="s">
        <v>21</v>
      </c>
      <c r="M4062" s="5">
        <v>1933.56</v>
      </c>
    </row>
    <row r="4063" spans="1:13" x14ac:dyDescent="0.2">
      <c r="A4063" s="2">
        <v>45183</v>
      </c>
      <c r="B4063" s="3">
        <f t="shared" si="191"/>
        <v>2024</v>
      </c>
      <c r="C4063" t="str">
        <f t="shared" si="189"/>
        <v>2023-2024</v>
      </c>
      <c r="D4063" t="s">
        <v>147</v>
      </c>
      <c r="E4063" t="s">
        <v>92</v>
      </c>
      <c r="F4063" t="str">
        <f t="shared" si="190"/>
        <v>Queensland</v>
      </c>
      <c r="G4063" t="s">
        <v>35</v>
      </c>
      <c r="H4063">
        <v>4068</v>
      </c>
      <c r="I4063" t="s">
        <v>11</v>
      </c>
      <c r="J4063" t="s">
        <v>43</v>
      </c>
      <c r="K4063" t="s">
        <v>150</v>
      </c>
      <c r="L4063" t="s">
        <v>18</v>
      </c>
      <c r="M4063" s="5">
        <v>1942.3200000000002</v>
      </c>
    </row>
    <row r="4064" spans="1:13" x14ac:dyDescent="0.2">
      <c r="A4064" s="2">
        <v>45218</v>
      </c>
      <c r="B4064" s="3">
        <f t="shared" si="191"/>
        <v>2024</v>
      </c>
      <c r="C4064" t="str">
        <f t="shared" si="189"/>
        <v>2023-2024</v>
      </c>
      <c r="D4064" t="s">
        <v>147</v>
      </c>
      <c r="E4064" t="s">
        <v>97</v>
      </c>
      <c r="F4064" t="str">
        <f t="shared" si="190"/>
        <v>Tasmania</v>
      </c>
      <c r="G4064" t="s">
        <v>70</v>
      </c>
      <c r="H4064">
        <v>7250</v>
      </c>
      <c r="I4064" t="s">
        <v>11</v>
      </c>
      <c r="J4064" t="s">
        <v>71</v>
      </c>
      <c r="K4064" t="s">
        <v>153</v>
      </c>
      <c r="L4064" t="s">
        <v>16</v>
      </c>
      <c r="M4064" s="5">
        <v>1944.79</v>
      </c>
    </row>
    <row r="4065" spans="1:13" x14ac:dyDescent="0.2">
      <c r="A4065" s="2">
        <v>45018</v>
      </c>
      <c r="B4065" s="3">
        <f t="shared" si="191"/>
        <v>2023</v>
      </c>
      <c r="C4065" t="str">
        <f t="shared" si="189"/>
        <v>2022-2023</v>
      </c>
      <c r="D4065" t="s">
        <v>147</v>
      </c>
      <c r="E4065" t="s">
        <v>132</v>
      </c>
      <c r="F4065" t="str">
        <f t="shared" si="190"/>
        <v>New South Wales</v>
      </c>
      <c r="G4065" t="s">
        <v>10</v>
      </c>
      <c r="H4065">
        <v>2800</v>
      </c>
      <c r="I4065" t="s">
        <v>11</v>
      </c>
      <c r="J4065" t="s">
        <v>25</v>
      </c>
      <c r="K4065" t="s">
        <v>150</v>
      </c>
      <c r="L4065" t="s">
        <v>18</v>
      </c>
      <c r="M4065" s="5">
        <v>1945.35</v>
      </c>
    </row>
    <row r="4066" spans="1:13" x14ac:dyDescent="0.2">
      <c r="A4066" s="2">
        <v>45399</v>
      </c>
      <c r="B4066" s="3">
        <f t="shared" si="191"/>
        <v>2024</v>
      </c>
      <c r="C4066" t="str">
        <f t="shared" si="189"/>
        <v>2023-2024</v>
      </c>
      <c r="D4066" t="s">
        <v>147</v>
      </c>
      <c r="E4066" t="s">
        <v>144</v>
      </c>
      <c r="F4066" t="str">
        <f t="shared" si="190"/>
        <v>Queensland</v>
      </c>
      <c r="G4066" t="s">
        <v>35</v>
      </c>
      <c r="H4066">
        <v>4566</v>
      </c>
      <c r="I4066" t="s">
        <v>11</v>
      </c>
      <c r="J4066" t="s">
        <v>120</v>
      </c>
      <c r="K4066" t="s">
        <v>150</v>
      </c>
      <c r="L4066" t="s">
        <v>18</v>
      </c>
      <c r="M4066" s="5">
        <v>1948.58</v>
      </c>
    </row>
    <row r="4067" spans="1:13" x14ac:dyDescent="0.2">
      <c r="A4067" s="2">
        <v>45151</v>
      </c>
      <c r="B4067" s="3">
        <f t="shared" si="191"/>
        <v>2024</v>
      </c>
      <c r="C4067" t="str">
        <f t="shared" si="189"/>
        <v>2023-2024</v>
      </c>
      <c r="D4067" t="s">
        <v>147</v>
      </c>
      <c r="E4067" t="s">
        <v>59</v>
      </c>
      <c r="F4067" t="str">
        <f t="shared" si="190"/>
        <v>Victoria</v>
      </c>
      <c r="G4067" t="s">
        <v>45</v>
      </c>
      <c r="H4067">
        <v>3280</v>
      </c>
      <c r="I4067" t="s">
        <v>11</v>
      </c>
      <c r="J4067" t="s">
        <v>60</v>
      </c>
      <c r="K4067" t="s">
        <v>151</v>
      </c>
      <c r="L4067" t="s">
        <v>21</v>
      </c>
      <c r="M4067" s="5">
        <v>1952.6000000000001</v>
      </c>
    </row>
    <row r="4068" spans="1:13" x14ac:dyDescent="0.2">
      <c r="A4068" s="2">
        <v>45135</v>
      </c>
      <c r="B4068" s="3">
        <f t="shared" si="191"/>
        <v>2024</v>
      </c>
      <c r="C4068" t="str">
        <f t="shared" si="189"/>
        <v>2023-2024</v>
      </c>
      <c r="D4068" t="s">
        <v>147</v>
      </c>
      <c r="E4068" t="s">
        <v>143</v>
      </c>
      <c r="F4068" t="str">
        <f t="shared" si="190"/>
        <v>New South Wales</v>
      </c>
      <c r="G4068" t="s">
        <v>10</v>
      </c>
      <c r="H4068">
        <v>2154</v>
      </c>
      <c r="I4068" t="s">
        <v>11</v>
      </c>
      <c r="J4068" t="s">
        <v>27</v>
      </c>
      <c r="K4068" t="s">
        <v>151</v>
      </c>
      <c r="L4068" t="s">
        <v>21</v>
      </c>
      <c r="M4068" s="5">
        <v>1956.56</v>
      </c>
    </row>
    <row r="4069" spans="1:13" x14ac:dyDescent="0.2">
      <c r="A4069" s="2">
        <v>44963</v>
      </c>
      <c r="B4069" s="3">
        <f t="shared" si="191"/>
        <v>2023</v>
      </c>
      <c r="C4069" t="str">
        <f t="shared" si="189"/>
        <v>2022-2023</v>
      </c>
      <c r="D4069" t="s">
        <v>147</v>
      </c>
      <c r="E4069" t="s">
        <v>28</v>
      </c>
      <c r="F4069" t="str">
        <f t="shared" si="190"/>
        <v>Northern Territory</v>
      </c>
      <c r="G4069" t="s">
        <v>29</v>
      </c>
      <c r="H4069">
        <v>800</v>
      </c>
      <c r="I4069" t="s">
        <v>11</v>
      </c>
      <c r="J4069" t="s">
        <v>30</v>
      </c>
      <c r="K4069" t="s">
        <v>150</v>
      </c>
      <c r="L4069" t="s">
        <v>18</v>
      </c>
      <c r="M4069" s="5">
        <v>1956.58</v>
      </c>
    </row>
    <row r="4070" spans="1:13" x14ac:dyDescent="0.2">
      <c r="A4070" s="2">
        <v>45605</v>
      </c>
      <c r="B4070" s="3">
        <f t="shared" si="191"/>
        <v>2025</v>
      </c>
      <c r="C4070" t="str">
        <f t="shared" si="189"/>
        <v>2024-2025</v>
      </c>
      <c r="D4070" t="s">
        <v>147</v>
      </c>
      <c r="E4070" t="s">
        <v>122</v>
      </c>
      <c r="F4070" t="str">
        <f t="shared" si="190"/>
        <v>New South Wales</v>
      </c>
      <c r="G4070" t="s">
        <v>10</v>
      </c>
      <c r="H4070">
        <v>2650</v>
      </c>
      <c r="I4070" t="s">
        <v>11</v>
      </c>
      <c r="J4070" t="s">
        <v>25</v>
      </c>
      <c r="K4070" t="s">
        <v>150</v>
      </c>
      <c r="L4070" t="s">
        <v>18</v>
      </c>
      <c r="M4070" s="5">
        <v>1970.0800000000002</v>
      </c>
    </row>
    <row r="4071" spans="1:13" x14ac:dyDescent="0.2">
      <c r="A4071" s="2">
        <v>45653</v>
      </c>
      <c r="B4071" s="3">
        <f t="shared" si="191"/>
        <v>2025</v>
      </c>
      <c r="C4071" t="str">
        <f t="shared" si="189"/>
        <v>2024-2025</v>
      </c>
      <c r="D4071" t="s">
        <v>147</v>
      </c>
      <c r="E4071" t="s">
        <v>99</v>
      </c>
      <c r="F4071" t="str">
        <f t="shared" si="190"/>
        <v>Victoria</v>
      </c>
      <c r="G4071" t="s">
        <v>45</v>
      </c>
      <c r="H4071">
        <v>3148</v>
      </c>
      <c r="I4071" t="s">
        <v>11</v>
      </c>
      <c r="J4071" t="s">
        <v>63</v>
      </c>
      <c r="K4071" t="s">
        <v>153</v>
      </c>
      <c r="L4071" t="s">
        <v>16</v>
      </c>
      <c r="M4071" s="5">
        <v>1970.7899999999995</v>
      </c>
    </row>
    <row r="4072" spans="1:13" x14ac:dyDescent="0.2">
      <c r="A4072" s="2">
        <v>45254</v>
      </c>
      <c r="B4072" s="3">
        <f t="shared" si="191"/>
        <v>2024</v>
      </c>
      <c r="C4072" t="str">
        <f t="shared" si="189"/>
        <v>2023-2024</v>
      </c>
      <c r="D4072" t="s">
        <v>148</v>
      </c>
      <c r="E4072" t="s">
        <v>108</v>
      </c>
      <c r="F4072" t="str">
        <f t="shared" si="190"/>
        <v>Victoria</v>
      </c>
      <c r="G4072" t="s">
        <v>45</v>
      </c>
      <c r="H4072">
        <v>3018</v>
      </c>
      <c r="I4072" t="s">
        <v>11</v>
      </c>
      <c r="J4072" t="s">
        <v>46</v>
      </c>
      <c r="K4072" t="s">
        <v>157</v>
      </c>
      <c r="L4072" t="s">
        <v>22</v>
      </c>
      <c r="M4072" s="5">
        <v>1985.2800000000002</v>
      </c>
    </row>
    <row r="4073" spans="1:13" x14ac:dyDescent="0.2">
      <c r="A4073" s="2">
        <v>45455</v>
      </c>
      <c r="B4073" s="3">
        <f t="shared" si="191"/>
        <v>2024</v>
      </c>
      <c r="C4073" t="str">
        <f t="shared" si="189"/>
        <v>2023-2024</v>
      </c>
      <c r="D4073" t="s">
        <v>148</v>
      </c>
      <c r="E4073" t="s">
        <v>61</v>
      </c>
      <c r="F4073" t="str">
        <f t="shared" si="190"/>
        <v>New South Wales</v>
      </c>
      <c r="G4073" t="s">
        <v>10</v>
      </c>
      <c r="H4073">
        <v>2539</v>
      </c>
      <c r="I4073" t="s">
        <v>11</v>
      </c>
      <c r="J4073" t="s">
        <v>58</v>
      </c>
      <c r="K4073" t="s">
        <v>150</v>
      </c>
      <c r="L4073" t="s">
        <v>18</v>
      </c>
      <c r="M4073" s="5">
        <v>1987.97</v>
      </c>
    </row>
    <row r="4074" spans="1:13" x14ac:dyDescent="0.2">
      <c r="A4074" s="2">
        <v>45086</v>
      </c>
      <c r="B4074" s="3">
        <f t="shared" si="191"/>
        <v>2023</v>
      </c>
      <c r="C4074" t="str">
        <f t="shared" si="189"/>
        <v>2022-2023</v>
      </c>
      <c r="D4074" t="s">
        <v>148</v>
      </c>
      <c r="E4074" t="s">
        <v>85</v>
      </c>
      <c r="F4074" t="str">
        <f t="shared" si="190"/>
        <v>Queensland</v>
      </c>
      <c r="G4074" t="s">
        <v>35</v>
      </c>
      <c r="H4074">
        <v>4883</v>
      </c>
      <c r="I4074" t="s">
        <v>11</v>
      </c>
      <c r="J4074" t="s">
        <v>36</v>
      </c>
      <c r="K4074" t="s">
        <v>153</v>
      </c>
      <c r="L4074" t="s">
        <v>16</v>
      </c>
      <c r="M4074" s="5">
        <v>1998.7800000000004</v>
      </c>
    </row>
    <row r="4075" spans="1:13" x14ac:dyDescent="0.2">
      <c r="A4075" s="2">
        <v>45495</v>
      </c>
      <c r="B4075" s="3">
        <f t="shared" si="191"/>
        <v>2025</v>
      </c>
      <c r="C4075" t="str">
        <f t="shared" si="189"/>
        <v>2024-2025</v>
      </c>
      <c r="D4075" t="s">
        <v>147</v>
      </c>
      <c r="E4075" t="s">
        <v>122</v>
      </c>
      <c r="F4075" t="str">
        <f t="shared" si="190"/>
        <v>New South Wales</v>
      </c>
      <c r="G4075" t="s">
        <v>10</v>
      </c>
      <c r="H4075">
        <v>2650</v>
      </c>
      <c r="I4075" t="s">
        <v>11</v>
      </c>
      <c r="J4075" t="s">
        <v>25</v>
      </c>
      <c r="K4075" t="s">
        <v>154</v>
      </c>
      <c r="L4075" t="s">
        <v>14</v>
      </c>
      <c r="M4075" s="5">
        <v>2003.5599999999995</v>
      </c>
    </row>
    <row r="4076" spans="1:13" x14ac:dyDescent="0.2">
      <c r="A4076" s="2">
        <v>45021</v>
      </c>
      <c r="B4076" s="3">
        <f t="shared" si="191"/>
        <v>2023</v>
      </c>
      <c r="C4076" t="str">
        <f t="shared" si="189"/>
        <v>2022-2023</v>
      </c>
      <c r="D4076" t="s">
        <v>147</v>
      </c>
      <c r="E4076" t="s">
        <v>28</v>
      </c>
      <c r="F4076" t="str">
        <f t="shared" si="190"/>
        <v>Northern Territory</v>
      </c>
      <c r="G4076" t="s">
        <v>29</v>
      </c>
      <c r="H4076">
        <v>800</v>
      </c>
      <c r="I4076" t="s">
        <v>11</v>
      </c>
      <c r="J4076" t="s">
        <v>30</v>
      </c>
      <c r="K4076" t="s">
        <v>154</v>
      </c>
      <c r="L4076" t="s">
        <v>14</v>
      </c>
      <c r="M4076" s="5">
        <v>2004.58</v>
      </c>
    </row>
    <row r="4077" spans="1:13" x14ac:dyDescent="0.2">
      <c r="A4077" s="2">
        <v>45372</v>
      </c>
      <c r="B4077" s="3">
        <f t="shared" si="191"/>
        <v>2024</v>
      </c>
      <c r="C4077" t="str">
        <f t="shared" si="189"/>
        <v>2023-2024</v>
      </c>
      <c r="D4077" t="s">
        <v>147</v>
      </c>
      <c r="E4077" t="s">
        <v>9</v>
      </c>
      <c r="F4077" t="str">
        <f t="shared" si="190"/>
        <v>New South Wales</v>
      </c>
      <c r="G4077" t="s">
        <v>10</v>
      </c>
      <c r="H4077">
        <v>2067</v>
      </c>
      <c r="I4077" t="s">
        <v>11</v>
      </c>
      <c r="J4077" t="s">
        <v>12</v>
      </c>
      <c r="K4077" t="s">
        <v>150</v>
      </c>
      <c r="L4077" t="s">
        <v>18</v>
      </c>
      <c r="M4077" s="5">
        <v>2005.3999999999999</v>
      </c>
    </row>
    <row r="4078" spans="1:13" x14ac:dyDescent="0.2">
      <c r="A4078" s="2">
        <v>45129</v>
      </c>
      <c r="B4078" s="3">
        <f t="shared" si="191"/>
        <v>2024</v>
      </c>
      <c r="C4078" t="str">
        <f t="shared" si="189"/>
        <v>2023-2024</v>
      </c>
      <c r="D4078" t="s">
        <v>147</v>
      </c>
      <c r="E4078" t="s">
        <v>79</v>
      </c>
      <c r="F4078" t="str">
        <f t="shared" si="190"/>
        <v>Australian Capital Territory</v>
      </c>
      <c r="G4078" t="s">
        <v>80</v>
      </c>
      <c r="H4078">
        <v>2617</v>
      </c>
      <c r="I4078" t="s">
        <v>11</v>
      </c>
      <c r="J4078" t="s">
        <v>58</v>
      </c>
      <c r="K4078" t="s">
        <v>151</v>
      </c>
      <c r="L4078" t="s">
        <v>21</v>
      </c>
      <c r="M4078" s="5">
        <v>2006.2800000000002</v>
      </c>
    </row>
    <row r="4079" spans="1:13" x14ac:dyDescent="0.2">
      <c r="A4079" s="2">
        <v>45173</v>
      </c>
      <c r="B4079" s="3">
        <f t="shared" si="191"/>
        <v>2024</v>
      </c>
      <c r="C4079" t="str">
        <f t="shared" si="189"/>
        <v>2023-2024</v>
      </c>
      <c r="D4079" t="s">
        <v>147</v>
      </c>
      <c r="E4079" t="s">
        <v>132</v>
      </c>
      <c r="F4079" t="str">
        <f t="shared" si="190"/>
        <v>New South Wales</v>
      </c>
      <c r="G4079" t="s">
        <v>10</v>
      </c>
      <c r="H4079">
        <v>2800</v>
      </c>
      <c r="I4079" t="s">
        <v>11</v>
      </c>
      <c r="J4079" t="s">
        <v>25</v>
      </c>
      <c r="K4079" t="s">
        <v>155</v>
      </c>
      <c r="L4079" t="s">
        <v>20</v>
      </c>
      <c r="M4079" s="5">
        <v>2011.12</v>
      </c>
    </row>
    <row r="4080" spans="1:13" x14ac:dyDescent="0.2">
      <c r="A4080" s="2">
        <v>45005</v>
      </c>
      <c r="B4080" s="3">
        <f t="shared" si="191"/>
        <v>2023</v>
      </c>
      <c r="C4080" t="str">
        <f t="shared" si="189"/>
        <v>2022-2023</v>
      </c>
      <c r="D4080" t="s">
        <v>147</v>
      </c>
      <c r="E4080" t="s">
        <v>118</v>
      </c>
      <c r="F4080" t="str">
        <f t="shared" si="190"/>
        <v>New South Wales</v>
      </c>
      <c r="G4080" t="s">
        <v>10</v>
      </c>
      <c r="H4080">
        <v>2158</v>
      </c>
      <c r="I4080" t="s">
        <v>11</v>
      </c>
      <c r="J4080" t="s">
        <v>27</v>
      </c>
      <c r="K4080" t="s">
        <v>151</v>
      </c>
      <c r="L4080" t="s">
        <v>21</v>
      </c>
      <c r="M4080" s="5">
        <v>2013.6899999999998</v>
      </c>
    </row>
    <row r="4081" spans="1:13" x14ac:dyDescent="0.2">
      <c r="A4081" s="2">
        <v>45528</v>
      </c>
      <c r="B4081" s="3">
        <f t="shared" si="191"/>
        <v>2025</v>
      </c>
      <c r="C4081" t="str">
        <f t="shared" si="189"/>
        <v>2024-2025</v>
      </c>
      <c r="D4081" t="s">
        <v>148</v>
      </c>
      <c r="E4081" t="s">
        <v>124</v>
      </c>
      <c r="F4081" t="str">
        <f t="shared" si="190"/>
        <v>New South Wales</v>
      </c>
      <c r="G4081" t="s">
        <v>10</v>
      </c>
      <c r="H4081">
        <v>2015</v>
      </c>
      <c r="I4081" t="s">
        <v>11</v>
      </c>
      <c r="J4081" t="s">
        <v>12</v>
      </c>
      <c r="K4081" t="s">
        <v>155</v>
      </c>
      <c r="L4081" t="s">
        <v>20</v>
      </c>
      <c r="M4081" s="5">
        <v>2017.0000000000005</v>
      </c>
    </row>
    <row r="4082" spans="1:13" x14ac:dyDescent="0.2">
      <c r="A4082" s="2">
        <v>45154</v>
      </c>
      <c r="B4082" s="3">
        <f t="shared" si="191"/>
        <v>2024</v>
      </c>
      <c r="C4082" t="str">
        <f t="shared" si="189"/>
        <v>2023-2024</v>
      </c>
      <c r="D4082" t="s">
        <v>148</v>
      </c>
      <c r="E4082" t="s">
        <v>96</v>
      </c>
      <c r="F4082" t="str">
        <f t="shared" si="190"/>
        <v>Western Australia</v>
      </c>
      <c r="G4082" t="s">
        <v>48</v>
      </c>
      <c r="H4082">
        <v>6330</v>
      </c>
      <c r="I4082" t="s">
        <v>11</v>
      </c>
      <c r="J4082" t="s">
        <v>94</v>
      </c>
      <c r="K4082" t="s">
        <v>153</v>
      </c>
      <c r="L4082" t="s">
        <v>16</v>
      </c>
      <c r="M4082" s="5">
        <v>2022.7499999999995</v>
      </c>
    </row>
    <row r="4083" spans="1:13" x14ac:dyDescent="0.2">
      <c r="A4083" s="2">
        <v>44967</v>
      </c>
      <c r="B4083" s="3">
        <f t="shared" si="191"/>
        <v>2023</v>
      </c>
      <c r="C4083" t="str">
        <f t="shared" si="189"/>
        <v>2022-2023</v>
      </c>
      <c r="D4083" t="s">
        <v>147</v>
      </c>
      <c r="E4083" t="s">
        <v>126</v>
      </c>
      <c r="F4083" t="str">
        <f t="shared" si="190"/>
        <v>Queensland</v>
      </c>
      <c r="G4083" t="s">
        <v>35</v>
      </c>
      <c r="H4083">
        <v>4551</v>
      </c>
      <c r="I4083" t="s">
        <v>11</v>
      </c>
      <c r="J4083" t="s">
        <v>120</v>
      </c>
      <c r="K4083" t="s">
        <v>154</v>
      </c>
      <c r="L4083" t="s">
        <v>14</v>
      </c>
      <c r="M4083" s="5">
        <v>2026.4899999999998</v>
      </c>
    </row>
    <row r="4084" spans="1:13" x14ac:dyDescent="0.2">
      <c r="A4084" s="2">
        <v>45290</v>
      </c>
      <c r="B4084" s="3">
        <f t="shared" si="191"/>
        <v>2024</v>
      </c>
      <c r="C4084" t="str">
        <f t="shared" si="189"/>
        <v>2023-2024</v>
      </c>
      <c r="D4084" t="s">
        <v>147</v>
      </c>
      <c r="E4084" t="s">
        <v>103</v>
      </c>
      <c r="F4084" t="str">
        <f t="shared" si="190"/>
        <v>Queensland</v>
      </c>
      <c r="G4084" t="s">
        <v>35</v>
      </c>
      <c r="H4084">
        <v>4509</v>
      </c>
      <c r="I4084" t="s">
        <v>11</v>
      </c>
      <c r="J4084" t="s">
        <v>104</v>
      </c>
      <c r="K4084" t="s">
        <v>150</v>
      </c>
      <c r="L4084" t="s">
        <v>18</v>
      </c>
      <c r="M4084" s="5">
        <v>2028.3</v>
      </c>
    </row>
    <row r="4085" spans="1:13" x14ac:dyDescent="0.2">
      <c r="A4085" s="2">
        <v>45133</v>
      </c>
      <c r="B4085" s="3">
        <f t="shared" si="191"/>
        <v>2024</v>
      </c>
      <c r="C4085" t="str">
        <f t="shared" si="189"/>
        <v>2023-2024</v>
      </c>
      <c r="D4085" t="s">
        <v>147</v>
      </c>
      <c r="E4085" t="s">
        <v>117</v>
      </c>
      <c r="F4085" t="str">
        <f t="shared" si="190"/>
        <v>Queensland</v>
      </c>
      <c r="G4085" t="s">
        <v>35</v>
      </c>
      <c r="H4085">
        <v>4119</v>
      </c>
      <c r="I4085" t="s">
        <v>11</v>
      </c>
      <c r="J4085" t="s">
        <v>43</v>
      </c>
      <c r="K4085" t="s">
        <v>154</v>
      </c>
      <c r="L4085" t="s">
        <v>14</v>
      </c>
      <c r="M4085" s="5">
        <v>2031.5599999999997</v>
      </c>
    </row>
    <row r="4086" spans="1:13" x14ac:dyDescent="0.2">
      <c r="A4086" s="2">
        <v>45428</v>
      </c>
      <c r="B4086" s="3">
        <f t="shared" si="191"/>
        <v>2024</v>
      </c>
      <c r="C4086" t="str">
        <f t="shared" si="189"/>
        <v>2023-2024</v>
      </c>
      <c r="D4086" t="s">
        <v>147</v>
      </c>
      <c r="E4086" t="s">
        <v>79</v>
      </c>
      <c r="F4086" t="str">
        <f t="shared" si="190"/>
        <v>Australian Capital Territory</v>
      </c>
      <c r="G4086" t="s">
        <v>80</v>
      </c>
      <c r="H4086">
        <v>2617</v>
      </c>
      <c r="I4086" t="s">
        <v>11</v>
      </c>
      <c r="J4086" t="s">
        <v>58</v>
      </c>
      <c r="K4086" t="s">
        <v>152</v>
      </c>
      <c r="L4086" t="s">
        <v>13</v>
      </c>
      <c r="M4086" s="5">
        <v>2032.0600000000009</v>
      </c>
    </row>
    <row r="4087" spans="1:13" x14ac:dyDescent="0.2">
      <c r="A4087" s="2">
        <v>45596</v>
      </c>
      <c r="B4087" s="3">
        <f t="shared" si="191"/>
        <v>2025</v>
      </c>
      <c r="C4087" t="str">
        <f t="shared" si="189"/>
        <v>2024-2025</v>
      </c>
      <c r="D4087" t="s">
        <v>147</v>
      </c>
      <c r="E4087" t="s">
        <v>53</v>
      </c>
      <c r="F4087" t="str">
        <f t="shared" si="190"/>
        <v>South Australia</v>
      </c>
      <c r="G4087" t="s">
        <v>32</v>
      </c>
      <c r="H4087">
        <v>5082</v>
      </c>
      <c r="I4087" t="s">
        <v>11</v>
      </c>
      <c r="J4087" t="s">
        <v>33</v>
      </c>
      <c r="K4087" t="s">
        <v>151</v>
      </c>
      <c r="L4087" t="s">
        <v>21</v>
      </c>
      <c r="M4087" s="5">
        <v>2034.7</v>
      </c>
    </row>
    <row r="4088" spans="1:13" x14ac:dyDescent="0.2">
      <c r="A4088" s="2">
        <v>45288</v>
      </c>
      <c r="B4088" s="3">
        <f t="shared" si="191"/>
        <v>2024</v>
      </c>
      <c r="C4088" t="str">
        <f t="shared" si="189"/>
        <v>2023-2024</v>
      </c>
      <c r="D4088" t="s">
        <v>147</v>
      </c>
      <c r="E4088" t="s">
        <v>99</v>
      </c>
      <c r="F4088" t="str">
        <f t="shared" si="190"/>
        <v>Victoria</v>
      </c>
      <c r="G4088" t="s">
        <v>45</v>
      </c>
      <c r="H4088">
        <v>3148</v>
      </c>
      <c r="I4088" t="s">
        <v>11</v>
      </c>
      <c r="J4088" t="s">
        <v>63</v>
      </c>
      <c r="K4088" t="s">
        <v>150</v>
      </c>
      <c r="L4088" t="s">
        <v>18</v>
      </c>
      <c r="M4088" s="5">
        <v>2036.75</v>
      </c>
    </row>
    <row r="4089" spans="1:13" x14ac:dyDescent="0.2">
      <c r="A4089" s="2">
        <v>45533</v>
      </c>
      <c r="B4089" s="3">
        <f t="shared" si="191"/>
        <v>2025</v>
      </c>
      <c r="C4089" t="str">
        <f t="shared" si="189"/>
        <v>2024-2025</v>
      </c>
      <c r="D4089" t="s">
        <v>148</v>
      </c>
      <c r="E4089" t="s">
        <v>146</v>
      </c>
      <c r="F4089" t="str">
        <f t="shared" si="190"/>
        <v>Victoria</v>
      </c>
      <c r="G4089" t="s">
        <v>45</v>
      </c>
      <c r="H4089">
        <v>3353</v>
      </c>
      <c r="I4089" t="s">
        <v>11</v>
      </c>
      <c r="J4089" t="s">
        <v>60</v>
      </c>
      <c r="K4089" t="s">
        <v>150</v>
      </c>
      <c r="L4089" t="s">
        <v>18</v>
      </c>
      <c r="M4089" s="5">
        <v>2037.5700000000002</v>
      </c>
    </row>
    <row r="4090" spans="1:13" x14ac:dyDescent="0.2">
      <c r="A4090" s="2">
        <v>44945</v>
      </c>
      <c r="B4090" s="3">
        <f t="shared" si="191"/>
        <v>2023</v>
      </c>
      <c r="C4090" t="str">
        <f t="shared" si="189"/>
        <v>2022-2023</v>
      </c>
      <c r="D4090" t="s">
        <v>148</v>
      </c>
      <c r="E4090" t="s">
        <v>146</v>
      </c>
      <c r="F4090" t="str">
        <f t="shared" si="190"/>
        <v>Victoria</v>
      </c>
      <c r="G4090" t="s">
        <v>45</v>
      </c>
      <c r="H4090">
        <v>3353</v>
      </c>
      <c r="I4090" t="s">
        <v>11</v>
      </c>
      <c r="J4090" t="s">
        <v>60</v>
      </c>
      <c r="K4090" t="s">
        <v>153</v>
      </c>
      <c r="L4090" t="s">
        <v>16</v>
      </c>
      <c r="M4090" s="5">
        <v>2043.5500000000002</v>
      </c>
    </row>
    <row r="4091" spans="1:13" x14ac:dyDescent="0.2">
      <c r="A4091" s="2">
        <v>45395</v>
      </c>
      <c r="B4091" s="3">
        <f t="shared" si="191"/>
        <v>2024</v>
      </c>
      <c r="C4091" t="str">
        <f t="shared" si="189"/>
        <v>2023-2024</v>
      </c>
      <c r="D4091" t="s">
        <v>148</v>
      </c>
      <c r="E4091" t="s">
        <v>44</v>
      </c>
      <c r="F4091" t="str">
        <f t="shared" si="190"/>
        <v>Victoria</v>
      </c>
      <c r="G4091" t="s">
        <v>45</v>
      </c>
      <c r="H4091">
        <v>3066</v>
      </c>
      <c r="I4091" t="s">
        <v>11</v>
      </c>
      <c r="J4091" t="s">
        <v>46</v>
      </c>
      <c r="K4091" t="s">
        <v>153</v>
      </c>
      <c r="L4091" t="s">
        <v>16</v>
      </c>
      <c r="M4091" s="5">
        <v>2046.0099999999998</v>
      </c>
    </row>
    <row r="4092" spans="1:13" x14ac:dyDescent="0.2">
      <c r="A4092" s="2">
        <v>45299</v>
      </c>
      <c r="B4092" s="3">
        <f t="shared" si="191"/>
        <v>2024</v>
      </c>
      <c r="C4092" t="str">
        <f t="shared" si="189"/>
        <v>2023-2024</v>
      </c>
      <c r="D4092" t="s">
        <v>147</v>
      </c>
      <c r="E4092" t="s">
        <v>57</v>
      </c>
      <c r="F4092" t="str">
        <f t="shared" si="190"/>
        <v>New South Wales</v>
      </c>
      <c r="G4092" t="s">
        <v>10</v>
      </c>
      <c r="H4092">
        <v>2560</v>
      </c>
      <c r="I4092" t="s">
        <v>11</v>
      </c>
      <c r="J4092" t="s">
        <v>58</v>
      </c>
      <c r="K4092" t="s">
        <v>154</v>
      </c>
      <c r="L4092" t="s">
        <v>14</v>
      </c>
      <c r="M4092" s="5">
        <v>2050.27</v>
      </c>
    </row>
    <row r="4093" spans="1:13" x14ac:dyDescent="0.2">
      <c r="A4093" s="2">
        <v>45012</v>
      </c>
      <c r="B4093" s="3">
        <f t="shared" si="191"/>
        <v>2023</v>
      </c>
      <c r="C4093" t="str">
        <f t="shared" si="189"/>
        <v>2022-2023</v>
      </c>
      <c r="D4093" t="s">
        <v>148</v>
      </c>
      <c r="E4093" t="s">
        <v>108</v>
      </c>
      <c r="F4093" t="str">
        <f t="shared" si="190"/>
        <v>Victoria</v>
      </c>
      <c r="G4093" t="s">
        <v>45</v>
      </c>
      <c r="H4093">
        <v>3018</v>
      </c>
      <c r="I4093" t="s">
        <v>11</v>
      </c>
      <c r="J4093" t="s">
        <v>46</v>
      </c>
      <c r="K4093" t="s">
        <v>155</v>
      </c>
      <c r="L4093" t="s">
        <v>20</v>
      </c>
      <c r="M4093" s="5">
        <v>2052.5300000000007</v>
      </c>
    </row>
    <row r="4094" spans="1:13" x14ac:dyDescent="0.2">
      <c r="A4094" s="2">
        <v>44986</v>
      </c>
      <c r="B4094" s="3">
        <f t="shared" si="191"/>
        <v>2023</v>
      </c>
      <c r="C4094" t="str">
        <f t="shared" si="189"/>
        <v>2022-2023</v>
      </c>
      <c r="D4094" t="s">
        <v>147</v>
      </c>
      <c r="E4094" t="s">
        <v>146</v>
      </c>
      <c r="F4094" t="str">
        <f t="shared" si="190"/>
        <v>Victoria</v>
      </c>
      <c r="G4094" t="s">
        <v>45</v>
      </c>
      <c r="H4094">
        <v>3353</v>
      </c>
      <c r="I4094" t="s">
        <v>11</v>
      </c>
      <c r="J4094" t="s">
        <v>60</v>
      </c>
      <c r="K4094" t="s">
        <v>155</v>
      </c>
      <c r="L4094" t="s">
        <v>20</v>
      </c>
      <c r="M4094" s="5">
        <v>2054.2000000000003</v>
      </c>
    </row>
    <row r="4095" spans="1:13" x14ac:dyDescent="0.2">
      <c r="A4095" s="2">
        <v>45336</v>
      </c>
      <c r="B4095" s="3">
        <f t="shared" si="191"/>
        <v>2024</v>
      </c>
      <c r="C4095" t="str">
        <f t="shared" si="189"/>
        <v>2023-2024</v>
      </c>
      <c r="D4095" t="s">
        <v>147</v>
      </c>
      <c r="E4095" t="s">
        <v>42</v>
      </c>
      <c r="F4095" t="str">
        <f t="shared" si="190"/>
        <v>Queensland</v>
      </c>
      <c r="G4095" t="s">
        <v>35</v>
      </c>
      <c r="H4095">
        <v>4053</v>
      </c>
      <c r="I4095" t="s">
        <v>11</v>
      </c>
      <c r="J4095" t="s">
        <v>43</v>
      </c>
      <c r="K4095" t="s">
        <v>150</v>
      </c>
      <c r="L4095" t="s">
        <v>18</v>
      </c>
      <c r="M4095" s="5">
        <v>2064.2299999999996</v>
      </c>
    </row>
    <row r="4096" spans="1:13" x14ac:dyDescent="0.2">
      <c r="A4096" s="2">
        <v>45318</v>
      </c>
      <c r="B4096" s="3">
        <f t="shared" si="191"/>
        <v>2024</v>
      </c>
      <c r="C4096" t="str">
        <f t="shared" si="189"/>
        <v>2023-2024</v>
      </c>
      <c r="D4096" t="s">
        <v>147</v>
      </c>
      <c r="E4096" t="s">
        <v>135</v>
      </c>
      <c r="F4096" t="str">
        <f t="shared" si="190"/>
        <v>Victoria</v>
      </c>
      <c r="G4096" t="s">
        <v>45</v>
      </c>
      <c r="H4096">
        <v>3550</v>
      </c>
      <c r="I4096" t="s">
        <v>11</v>
      </c>
      <c r="J4096" t="s">
        <v>60</v>
      </c>
      <c r="K4096" t="s">
        <v>150</v>
      </c>
      <c r="L4096" t="s">
        <v>18</v>
      </c>
      <c r="M4096" s="5">
        <v>2070.02</v>
      </c>
    </row>
    <row r="4097" spans="1:13" x14ac:dyDescent="0.2">
      <c r="A4097" s="2">
        <v>45290</v>
      </c>
      <c r="B4097" s="3">
        <f t="shared" si="191"/>
        <v>2024</v>
      </c>
      <c r="C4097" t="str">
        <f t="shared" si="189"/>
        <v>2023-2024</v>
      </c>
      <c r="D4097" t="s">
        <v>147</v>
      </c>
      <c r="E4097" t="s">
        <v>132</v>
      </c>
      <c r="F4097" t="str">
        <f t="shared" si="190"/>
        <v>New South Wales</v>
      </c>
      <c r="G4097" t="s">
        <v>10</v>
      </c>
      <c r="H4097">
        <v>2800</v>
      </c>
      <c r="I4097" t="s">
        <v>11</v>
      </c>
      <c r="J4097" t="s">
        <v>25</v>
      </c>
      <c r="K4097" t="s">
        <v>154</v>
      </c>
      <c r="L4097" t="s">
        <v>14</v>
      </c>
      <c r="M4097" s="5">
        <v>2075.1999999999998</v>
      </c>
    </row>
    <row r="4098" spans="1:13" x14ac:dyDescent="0.2">
      <c r="A4098" s="2">
        <v>45047</v>
      </c>
      <c r="B4098" s="3">
        <f t="shared" si="191"/>
        <v>2023</v>
      </c>
      <c r="C4098" t="str">
        <f t="shared" ref="C4098:C4161" si="192">IF(MONTH(A4098) &gt;= 7, YEAR(A4098) &amp; "-" &amp; YEAR(A4098) + 1, YEAR(A4098) - 1 &amp; "-" &amp; YEAR(A4098))</f>
        <v>2022-2023</v>
      </c>
      <c r="D4098" t="s">
        <v>148</v>
      </c>
      <c r="E4098" t="s">
        <v>127</v>
      </c>
      <c r="F4098" t="str">
        <f t="shared" ref="F4098:F4161" si="193">IF(G4098="WA","Western Australia",
IF(G4098="NSW","New South Wales",
IF(G4098="QLD","Queensland",
IF(G4098="VIC","Victoria",
IF(G4098="TAS","Tasmania",
IF(G4098="SA","South Australia",
IF(G4098="NT","Northern Territory",
IF(G4098="ACT","Australian Capital Territory",G4098))))))))</f>
        <v>New South Wales</v>
      </c>
      <c r="G4098" t="s">
        <v>10</v>
      </c>
      <c r="H4098">
        <v>2131</v>
      </c>
      <c r="I4098" t="s">
        <v>11</v>
      </c>
      <c r="J4098" t="s">
        <v>27</v>
      </c>
      <c r="K4098" t="s">
        <v>153</v>
      </c>
      <c r="L4098" t="s">
        <v>16</v>
      </c>
      <c r="M4098" s="5">
        <v>2075.67</v>
      </c>
    </row>
    <row r="4099" spans="1:13" x14ac:dyDescent="0.2">
      <c r="A4099" s="2">
        <v>44972</v>
      </c>
      <c r="B4099" s="3">
        <f t="shared" ref="B4099:B4162" si="194">IF(MONTH(A4099)&gt;=7,YEAR(A4099)+1,YEAR(A4099))</f>
        <v>2023</v>
      </c>
      <c r="C4099" t="str">
        <f t="shared" si="192"/>
        <v>2022-2023</v>
      </c>
      <c r="D4099" t="s">
        <v>147</v>
      </c>
      <c r="E4099" t="s">
        <v>50</v>
      </c>
      <c r="F4099" t="str">
        <f t="shared" si="193"/>
        <v>Queensland</v>
      </c>
      <c r="G4099" t="s">
        <v>35</v>
      </c>
      <c r="H4099">
        <v>4703</v>
      </c>
      <c r="I4099" t="s">
        <v>11</v>
      </c>
      <c r="J4099" t="s">
        <v>51</v>
      </c>
      <c r="K4099" t="s">
        <v>150</v>
      </c>
      <c r="L4099" t="s">
        <v>18</v>
      </c>
      <c r="M4099" s="5">
        <v>2078.84</v>
      </c>
    </row>
    <row r="4100" spans="1:13" x14ac:dyDescent="0.2">
      <c r="A4100" s="2">
        <v>45192</v>
      </c>
      <c r="B4100" s="3">
        <f t="shared" si="194"/>
        <v>2024</v>
      </c>
      <c r="C4100" t="str">
        <f t="shared" si="192"/>
        <v>2023-2024</v>
      </c>
      <c r="D4100" t="s">
        <v>147</v>
      </c>
      <c r="E4100" t="s">
        <v>99</v>
      </c>
      <c r="F4100" t="str">
        <f t="shared" si="193"/>
        <v>Victoria</v>
      </c>
      <c r="G4100" t="s">
        <v>45</v>
      </c>
      <c r="H4100">
        <v>3148</v>
      </c>
      <c r="I4100" t="s">
        <v>11</v>
      </c>
      <c r="J4100" t="s">
        <v>63</v>
      </c>
      <c r="K4100" t="s">
        <v>157</v>
      </c>
      <c r="L4100" t="s">
        <v>22</v>
      </c>
      <c r="M4100" s="5">
        <v>2084.89</v>
      </c>
    </row>
    <row r="4101" spans="1:13" x14ac:dyDescent="0.2">
      <c r="A4101" s="2">
        <v>44968</v>
      </c>
      <c r="B4101" s="3">
        <f t="shared" si="194"/>
        <v>2023</v>
      </c>
      <c r="C4101" t="str">
        <f t="shared" si="192"/>
        <v>2022-2023</v>
      </c>
      <c r="D4101" t="s">
        <v>147</v>
      </c>
      <c r="E4101" t="s">
        <v>26</v>
      </c>
      <c r="F4101" t="str">
        <f t="shared" si="193"/>
        <v>New South Wales</v>
      </c>
      <c r="G4101" t="s">
        <v>10</v>
      </c>
      <c r="H4101">
        <v>2141</v>
      </c>
      <c r="I4101" t="s">
        <v>11</v>
      </c>
      <c r="J4101" t="s">
        <v>27</v>
      </c>
      <c r="K4101" t="s">
        <v>153</v>
      </c>
      <c r="L4101" t="s">
        <v>16</v>
      </c>
      <c r="M4101" s="5">
        <v>2088.8900000000003</v>
      </c>
    </row>
    <row r="4102" spans="1:13" x14ac:dyDescent="0.2">
      <c r="A4102" s="2">
        <v>45102</v>
      </c>
      <c r="B4102" s="3">
        <f t="shared" si="194"/>
        <v>2023</v>
      </c>
      <c r="C4102" t="str">
        <f t="shared" si="192"/>
        <v>2022-2023</v>
      </c>
      <c r="D4102" t="s">
        <v>147</v>
      </c>
      <c r="E4102" t="s">
        <v>82</v>
      </c>
      <c r="F4102" t="str">
        <f t="shared" si="193"/>
        <v>Queensland</v>
      </c>
      <c r="G4102" t="s">
        <v>35</v>
      </c>
      <c r="H4102">
        <v>4012</v>
      </c>
      <c r="I4102" t="s">
        <v>11</v>
      </c>
      <c r="J4102" t="s">
        <v>43</v>
      </c>
      <c r="K4102" t="s">
        <v>149</v>
      </c>
      <c r="L4102" t="s">
        <v>15</v>
      </c>
      <c r="M4102" s="5">
        <v>2096.44</v>
      </c>
    </row>
    <row r="4103" spans="1:13" x14ac:dyDescent="0.2">
      <c r="A4103" s="2">
        <v>45542</v>
      </c>
      <c r="B4103" s="3">
        <f t="shared" si="194"/>
        <v>2025</v>
      </c>
      <c r="C4103" t="str">
        <f t="shared" si="192"/>
        <v>2024-2025</v>
      </c>
      <c r="D4103" t="s">
        <v>148</v>
      </c>
      <c r="E4103" t="s">
        <v>40</v>
      </c>
      <c r="F4103" t="str">
        <f t="shared" si="193"/>
        <v>New South Wales</v>
      </c>
      <c r="G4103" t="s">
        <v>10</v>
      </c>
      <c r="H4103">
        <v>2116</v>
      </c>
      <c r="I4103" t="s">
        <v>11</v>
      </c>
      <c r="J4103" t="s">
        <v>27</v>
      </c>
      <c r="K4103" t="s">
        <v>150</v>
      </c>
      <c r="L4103" t="s">
        <v>18</v>
      </c>
      <c r="M4103" s="5">
        <v>2100.3100000000004</v>
      </c>
    </row>
    <row r="4104" spans="1:13" x14ac:dyDescent="0.2">
      <c r="A4104" s="2">
        <v>44958</v>
      </c>
      <c r="B4104" s="3">
        <f t="shared" si="194"/>
        <v>2023</v>
      </c>
      <c r="C4104" t="str">
        <f t="shared" si="192"/>
        <v>2022-2023</v>
      </c>
      <c r="D4104" t="s">
        <v>147</v>
      </c>
      <c r="E4104" t="s">
        <v>139</v>
      </c>
      <c r="F4104" t="str">
        <f t="shared" si="193"/>
        <v>New South Wales</v>
      </c>
      <c r="G4104" t="s">
        <v>10</v>
      </c>
      <c r="H4104">
        <v>2020</v>
      </c>
      <c r="I4104" t="s">
        <v>11</v>
      </c>
      <c r="J4104" t="s">
        <v>12</v>
      </c>
      <c r="K4104" t="s">
        <v>155</v>
      </c>
      <c r="L4104" t="s">
        <v>20</v>
      </c>
      <c r="M4104" s="5">
        <v>2102.9300000000007</v>
      </c>
    </row>
    <row r="4105" spans="1:13" x14ac:dyDescent="0.2">
      <c r="A4105" s="2">
        <v>44941</v>
      </c>
      <c r="B4105" s="3">
        <f t="shared" si="194"/>
        <v>2023</v>
      </c>
      <c r="C4105" t="str">
        <f t="shared" si="192"/>
        <v>2022-2023</v>
      </c>
      <c r="D4105" t="s">
        <v>147</v>
      </c>
      <c r="E4105" t="s">
        <v>117</v>
      </c>
      <c r="F4105" t="str">
        <f t="shared" si="193"/>
        <v>Queensland</v>
      </c>
      <c r="G4105" t="s">
        <v>35</v>
      </c>
      <c r="H4105">
        <v>4119</v>
      </c>
      <c r="I4105" t="s">
        <v>11</v>
      </c>
      <c r="J4105" t="s">
        <v>43</v>
      </c>
      <c r="K4105" t="s">
        <v>155</v>
      </c>
      <c r="L4105" t="s">
        <v>20</v>
      </c>
      <c r="M4105" s="5">
        <v>2104.5300000000007</v>
      </c>
    </row>
    <row r="4106" spans="1:13" x14ac:dyDescent="0.2">
      <c r="A4106" s="2">
        <v>45400</v>
      </c>
      <c r="B4106" s="3">
        <f t="shared" si="194"/>
        <v>2024</v>
      </c>
      <c r="C4106" t="str">
        <f t="shared" si="192"/>
        <v>2023-2024</v>
      </c>
      <c r="D4106" t="s">
        <v>147</v>
      </c>
      <c r="E4106" t="s">
        <v>64</v>
      </c>
      <c r="F4106" t="str">
        <f t="shared" si="193"/>
        <v>Victoria</v>
      </c>
      <c r="G4106" t="s">
        <v>45</v>
      </c>
      <c r="H4106">
        <v>3199</v>
      </c>
      <c r="I4106" t="s">
        <v>11</v>
      </c>
      <c r="J4106" t="s">
        <v>63</v>
      </c>
      <c r="K4106" t="s">
        <v>150</v>
      </c>
      <c r="L4106" t="s">
        <v>18</v>
      </c>
      <c r="M4106" s="5">
        <v>2109.84</v>
      </c>
    </row>
    <row r="4107" spans="1:13" x14ac:dyDescent="0.2">
      <c r="A4107" s="2">
        <v>45576</v>
      </c>
      <c r="B4107" s="3">
        <f t="shared" si="194"/>
        <v>2025</v>
      </c>
      <c r="C4107" t="str">
        <f t="shared" si="192"/>
        <v>2024-2025</v>
      </c>
      <c r="D4107" t="s">
        <v>147</v>
      </c>
      <c r="E4107" t="s">
        <v>92</v>
      </c>
      <c r="F4107" t="str">
        <f t="shared" si="193"/>
        <v>Queensland</v>
      </c>
      <c r="G4107" t="s">
        <v>35</v>
      </c>
      <c r="H4107">
        <v>4068</v>
      </c>
      <c r="I4107" t="s">
        <v>11</v>
      </c>
      <c r="J4107" t="s">
        <v>43</v>
      </c>
      <c r="K4107" t="s">
        <v>153</v>
      </c>
      <c r="L4107" t="s">
        <v>16</v>
      </c>
      <c r="M4107" s="5">
        <v>2111.92</v>
      </c>
    </row>
    <row r="4108" spans="1:13" x14ac:dyDescent="0.2">
      <c r="A4108" s="2">
        <v>45115</v>
      </c>
      <c r="B4108" s="3">
        <f t="shared" si="194"/>
        <v>2024</v>
      </c>
      <c r="C4108" t="str">
        <f t="shared" si="192"/>
        <v>2023-2024</v>
      </c>
      <c r="D4108" t="s">
        <v>148</v>
      </c>
      <c r="E4108" t="s">
        <v>146</v>
      </c>
      <c r="F4108" t="str">
        <f t="shared" si="193"/>
        <v>Victoria</v>
      </c>
      <c r="G4108" t="s">
        <v>45</v>
      </c>
      <c r="H4108">
        <v>3353</v>
      </c>
      <c r="I4108" t="s">
        <v>11</v>
      </c>
      <c r="J4108" t="s">
        <v>60</v>
      </c>
      <c r="K4108" t="s">
        <v>150</v>
      </c>
      <c r="L4108" t="s">
        <v>18</v>
      </c>
      <c r="M4108" s="5">
        <v>2117.17</v>
      </c>
    </row>
    <row r="4109" spans="1:13" x14ac:dyDescent="0.2">
      <c r="A4109" s="2">
        <v>45020</v>
      </c>
      <c r="B4109" s="3">
        <f t="shared" si="194"/>
        <v>2023</v>
      </c>
      <c r="C4109" t="str">
        <f t="shared" si="192"/>
        <v>2022-2023</v>
      </c>
      <c r="D4109" t="s">
        <v>147</v>
      </c>
      <c r="E4109" t="s">
        <v>145</v>
      </c>
      <c r="F4109" t="str">
        <f t="shared" si="193"/>
        <v>New South Wales</v>
      </c>
      <c r="G4109" t="s">
        <v>10</v>
      </c>
      <c r="H4109">
        <v>2101</v>
      </c>
      <c r="I4109" t="s">
        <v>11</v>
      </c>
      <c r="J4109" t="s">
        <v>27</v>
      </c>
      <c r="K4109" t="s">
        <v>150</v>
      </c>
      <c r="L4109" t="s">
        <v>18</v>
      </c>
      <c r="M4109" s="5">
        <v>2121.4</v>
      </c>
    </row>
    <row r="4110" spans="1:13" x14ac:dyDescent="0.2">
      <c r="A4110" s="2">
        <v>45032</v>
      </c>
      <c r="B4110" s="3">
        <f t="shared" si="194"/>
        <v>2023</v>
      </c>
      <c r="C4110" t="str">
        <f t="shared" si="192"/>
        <v>2022-2023</v>
      </c>
      <c r="D4110" t="s">
        <v>147</v>
      </c>
      <c r="E4110" t="s">
        <v>113</v>
      </c>
      <c r="F4110" t="str">
        <f t="shared" si="193"/>
        <v>Queensland</v>
      </c>
      <c r="G4110" t="s">
        <v>35</v>
      </c>
      <c r="H4110">
        <v>4215</v>
      </c>
      <c r="I4110" t="s">
        <v>11</v>
      </c>
      <c r="J4110" t="s">
        <v>104</v>
      </c>
      <c r="K4110" t="s">
        <v>155</v>
      </c>
      <c r="L4110" t="s">
        <v>20</v>
      </c>
      <c r="M4110" s="5">
        <v>2139.3100000000004</v>
      </c>
    </row>
    <row r="4111" spans="1:13" x14ac:dyDescent="0.2">
      <c r="A4111" s="2">
        <v>45486</v>
      </c>
      <c r="B4111" s="3">
        <f t="shared" si="194"/>
        <v>2025</v>
      </c>
      <c r="C4111" t="str">
        <f t="shared" si="192"/>
        <v>2024-2025</v>
      </c>
      <c r="D4111" t="s">
        <v>147</v>
      </c>
      <c r="E4111" t="s">
        <v>110</v>
      </c>
      <c r="F4111" t="str">
        <f t="shared" si="193"/>
        <v>Queensland</v>
      </c>
      <c r="G4111" t="s">
        <v>35</v>
      </c>
      <c r="H4111">
        <v>4680</v>
      </c>
      <c r="I4111" t="s">
        <v>11</v>
      </c>
      <c r="J4111" t="s">
        <v>51</v>
      </c>
      <c r="K4111" t="s">
        <v>150</v>
      </c>
      <c r="L4111" t="s">
        <v>18</v>
      </c>
      <c r="M4111" s="5">
        <v>2140.92</v>
      </c>
    </row>
    <row r="4112" spans="1:13" x14ac:dyDescent="0.2">
      <c r="A4112" s="2">
        <v>45254</v>
      </c>
      <c r="B4112" s="3">
        <f t="shared" si="194"/>
        <v>2024</v>
      </c>
      <c r="C4112" t="str">
        <f t="shared" si="192"/>
        <v>2023-2024</v>
      </c>
      <c r="D4112" t="s">
        <v>147</v>
      </c>
      <c r="E4112" t="s">
        <v>146</v>
      </c>
      <c r="F4112" t="str">
        <f t="shared" si="193"/>
        <v>Victoria</v>
      </c>
      <c r="G4112" t="s">
        <v>45</v>
      </c>
      <c r="H4112">
        <v>3353</v>
      </c>
      <c r="I4112" t="s">
        <v>11</v>
      </c>
      <c r="J4112" t="s">
        <v>60</v>
      </c>
      <c r="K4112" t="s">
        <v>154</v>
      </c>
      <c r="L4112" t="s">
        <v>14</v>
      </c>
      <c r="M4112" s="5">
        <v>2150.0699999999997</v>
      </c>
    </row>
    <row r="4113" spans="1:13" x14ac:dyDescent="0.2">
      <c r="A4113" s="2">
        <v>45396</v>
      </c>
      <c r="B4113" s="3">
        <f t="shared" si="194"/>
        <v>2024</v>
      </c>
      <c r="C4113" t="str">
        <f t="shared" si="192"/>
        <v>2023-2024</v>
      </c>
      <c r="D4113" t="s">
        <v>148</v>
      </c>
      <c r="E4113" t="s">
        <v>124</v>
      </c>
      <c r="F4113" t="str">
        <f t="shared" si="193"/>
        <v>New South Wales</v>
      </c>
      <c r="G4113" t="s">
        <v>10</v>
      </c>
      <c r="H4113">
        <v>2015</v>
      </c>
      <c r="I4113" t="s">
        <v>11</v>
      </c>
      <c r="J4113" t="s">
        <v>12</v>
      </c>
      <c r="K4113" t="s">
        <v>151</v>
      </c>
      <c r="L4113" t="s">
        <v>21</v>
      </c>
      <c r="M4113" s="5">
        <v>2150.67</v>
      </c>
    </row>
    <row r="4114" spans="1:13" x14ac:dyDescent="0.2">
      <c r="A4114" s="2">
        <v>45443</v>
      </c>
      <c r="B4114" s="3">
        <f t="shared" si="194"/>
        <v>2024</v>
      </c>
      <c r="C4114" t="str">
        <f t="shared" si="192"/>
        <v>2023-2024</v>
      </c>
      <c r="D4114" t="s">
        <v>147</v>
      </c>
      <c r="E4114" t="s">
        <v>59</v>
      </c>
      <c r="F4114" t="str">
        <f t="shared" si="193"/>
        <v>Victoria</v>
      </c>
      <c r="G4114" t="s">
        <v>45</v>
      </c>
      <c r="H4114">
        <v>3280</v>
      </c>
      <c r="I4114" t="s">
        <v>11</v>
      </c>
      <c r="J4114" t="s">
        <v>60</v>
      </c>
      <c r="K4114" t="s">
        <v>151</v>
      </c>
      <c r="L4114" t="s">
        <v>21</v>
      </c>
      <c r="M4114" s="5">
        <v>2151.63</v>
      </c>
    </row>
    <row r="4115" spans="1:13" x14ac:dyDescent="0.2">
      <c r="A4115" s="2">
        <v>45004</v>
      </c>
      <c r="B4115" s="3">
        <f t="shared" si="194"/>
        <v>2023</v>
      </c>
      <c r="C4115" t="str">
        <f t="shared" si="192"/>
        <v>2022-2023</v>
      </c>
      <c r="D4115" t="s">
        <v>147</v>
      </c>
      <c r="E4115" t="s">
        <v>57</v>
      </c>
      <c r="F4115" t="str">
        <f t="shared" si="193"/>
        <v>New South Wales</v>
      </c>
      <c r="G4115" t="s">
        <v>10</v>
      </c>
      <c r="H4115">
        <v>2560</v>
      </c>
      <c r="I4115" t="s">
        <v>11</v>
      </c>
      <c r="J4115" t="s">
        <v>58</v>
      </c>
      <c r="K4115" t="s">
        <v>150</v>
      </c>
      <c r="L4115" t="s">
        <v>18</v>
      </c>
      <c r="M4115" s="5">
        <v>2156.38</v>
      </c>
    </row>
    <row r="4116" spans="1:13" x14ac:dyDescent="0.2">
      <c r="A4116" s="2">
        <v>45431</v>
      </c>
      <c r="B4116" s="3">
        <f t="shared" si="194"/>
        <v>2024</v>
      </c>
      <c r="C4116" t="str">
        <f t="shared" si="192"/>
        <v>2023-2024</v>
      </c>
      <c r="D4116" t="s">
        <v>148</v>
      </c>
      <c r="E4116" t="s">
        <v>78</v>
      </c>
      <c r="F4116" t="str">
        <f t="shared" si="193"/>
        <v>New South Wales</v>
      </c>
      <c r="G4116" t="s">
        <v>10</v>
      </c>
      <c r="H4116">
        <v>2350</v>
      </c>
      <c r="I4116" t="s">
        <v>11</v>
      </c>
      <c r="J4116" t="s">
        <v>68</v>
      </c>
      <c r="K4116" t="s">
        <v>150</v>
      </c>
      <c r="L4116" t="s">
        <v>18</v>
      </c>
      <c r="M4116" s="5">
        <v>2156.83</v>
      </c>
    </row>
    <row r="4117" spans="1:13" x14ac:dyDescent="0.2">
      <c r="A4117" s="2">
        <v>44984</v>
      </c>
      <c r="B4117" s="3">
        <f t="shared" si="194"/>
        <v>2023</v>
      </c>
      <c r="C4117" t="str">
        <f t="shared" si="192"/>
        <v>2022-2023</v>
      </c>
      <c r="D4117" t="s">
        <v>147</v>
      </c>
      <c r="E4117" t="s">
        <v>140</v>
      </c>
      <c r="F4117" t="str">
        <f t="shared" si="193"/>
        <v>Tasmania</v>
      </c>
      <c r="G4117" t="s">
        <v>70</v>
      </c>
      <c r="H4117">
        <v>7320</v>
      </c>
      <c r="I4117" t="s">
        <v>11</v>
      </c>
      <c r="J4117" t="s">
        <v>71</v>
      </c>
      <c r="K4117" t="s">
        <v>150</v>
      </c>
      <c r="L4117" t="s">
        <v>18</v>
      </c>
      <c r="M4117" s="5">
        <v>2156.9399999999996</v>
      </c>
    </row>
    <row r="4118" spans="1:13" x14ac:dyDescent="0.2">
      <c r="A4118" s="2">
        <v>45265</v>
      </c>
      <c r="B4118" s="3">
        <f t="shared" si="194"/>
        <v>2024</v>
      </c>
      <c r="C4118" t="str">
        <f t="shared" si="192"/>
        <v>2023-2024</v>
      </c>
      <c r="D4118" t="s">
        <v>147</v>
      </c>
      <c r="E4118" t="s">
        <v>41</v>
      </c>
      <c r="F4118" t="str">
        <f t="shared" si="193"/>
        <v>New South Wales</v>
      </c>
      <c r="G4118" t="s">
        <v>10</v>
      </c>
      <c r="H4118">
        <v>2830</v>
      </c>
      <c r="I4118" t="s">
        <v>11</v>
      </c>
      <c r="J4118" t="s">
        <v>25</v>
      </c>
      <c r="K4118" t="s">
        <v>150</v>
      </c>
      <c r="L4118" t="s">
        <v>18</v>
      </c>
      <c r="M4118" s="5">
        <v>2169.37</v>
      </c>
    </row>
    <row r="4119" spans="1:13" x14ac:dyDescent="0.2">
      <c r="A4119" s="2">
        <v>45509</v>
      </c>
      <c r="B4119" s="3">
        <f t="shared" si="194"/>
        <v>2025</v>
      </c>
      <c r="C4119" t="str">
        <f t="shared" si="192"/>
        <v>2024-2025</v>
      </c>
      <c r="D4119" t="s">
        <v>147</v>
      </c>
      <c r="E4119" t="s">
        <v>65</v>
      </c>
      <c r="F4119" t="str">
        <f t="shared" si="193"/>
        <v>New South Wales</v>
      </c>
      <c r="G4119" t="s">
        <v>10</v>
      </c>
      <c r="H4119">
        <v>2541</v>
      </c>
      <c r="I4119" t="s">
        <v>11</v>
      </c>
      <c r="J4119" t="s">
        <v>58</v>
      </c>
      <c r="K4119" t="s">
        <v>155</v>
      </c>
      <c r="L4119" t="s">
        <v>20</v>
      </c>
      <c r="M4119" s="5">
        <v>2171.88</v>
      </c>
    </row>
    <row r="4120" spans="1:13" x14ac:dyDescent="0.2">
      <c r="A4120" s="2">
        <v>45496</v>
      </c>
      <c r="B4120" s="3">
        <f t="shared" si="194"/>
        <v>2025</v>
      </c>
      <c r="C4120" t="str">
        <f t="shared" si="192"/>
        <v>2024-2025</v>
      </c>
      <c r="D4120" t="s">
        <v>147</v>
      </c>
      <c r="E4120" t="s">
        <v>67</v>
      </c>
      <c r="F4120" t="str">
        <f t="shared" si="193"/>
        <v>New South Wales</v>
      </c>
      <c r="G4120" t="s">
        <v>10</v>
      </c>
      <c r="H4120">
        <v>2478</v>
      </c>
      <c r="I4120" t="s">
        <v>11</v>
      </c>
      <c r="J4120" t="s">
        <v>68</v>
      </c>
      <c r="K4120" t="s">
        <v>151</v>
      </c>
      <c r="L4120" t="s">
        <v>21</v>
      </c>
      <c r="M4120" s="5">
        <v>2181.59</v>
      </c>
    </row>
    <row r="4121" spans="1:13" x14ac:dyDescent="0.2">
      <c r="A4121" s="2">
        <v>45576</v>
      </c>
      <c r="B4121" s="3">
        <f t="shared" si="194"/>
        <v>2025</v>
      </c>
      <c r="C4121" t="str">
        <f t="shared" si="192"/>
        <v>2024-2025</v>
      </c>
      <c r="D4121" t="s">
        <v>148</v>
      </c>
      <c r="E4121" t="s">
        <v>100</v>
      </c>
      <c r="F4121" t="str">
        <f t="shared" si="193"/>
        <v>Western Australia</v>
      </c>
      <c r="G4121" t="s">
        <v>48</v>
      </c>
      <c r="H4121">
        <v>6021</v>
      </c>
      <c r="I4121" t="s">
        <v>11</v>
      </c>
      <c r="J4121" t="s">
        <v>49</v>
      </c>
      <c r="K4121" t="s">
        <v>150</v>
      </c>
      <c r="L4121" t="s">
        <v>18</v>
      </c>
      <c r="M4121" s="5">
        <v>2190.23</v>
      </c>
    </row>
    <row r="4122" spans="1:13" x14ac:dyDescent="0.2">
      <c r="A4122" s="2">
        <v>45596</v>
      </c>
      <c r="B4122" s="3">
        <f t="shared" si="194"/>
        <v>2025</v>
      </c>
      <c r="C4122" t="str">
        <f t="shared" si="192"/>
        <v>2024-2025</v>
      </c>
      <c r="D4122" t="s">
        <v>147</v>
      </c>
      <c r="E4122" t="s">
        <v>65</v>
      </c>
      <c r="F4122" t="str">
        <f t="shared" si="193"/>
        <v>New South Wales</v>
      </c>
      <c r="G4122" t="s">
        <v>10</v>
      </c>
      <c r="H4122">
        <v>2541</v>
      </c>
      <c r="I4122" t="s">
        <v>11</v>
      </c>
      <c r="J4122" t="s">
        <v>58</v>
      </c>
      <c r="K4122" t="s">
        <v>151</v>
      </c>
      <c r="L4122" t="s">
        <v>21</v>
      </c>
      <c r="M4122" s="5">
        <v>2200.87</v>
      </c>
    </row>
    <row r="4123" spans="1:13" x14ac:dyDescent="0.2">
      <c r="A4123" s="2">
        <v>45343</v>
      </c>
      <c r="B4123" s="3">
        <f t="shared" si="194"/>
        <v>2024</v>
      </c>
      <c r="C4123" t="str">
        <f t="shared" si="192"/>
        <v>2023-2024</v>
      </c>
      <c r="D4123" t="s">
        <v>147</v>
      </c>
      <c r="E4123" t="s">
        <v>135</v>
      </c>
      <c r="F4123" t="str">
        <f t="shared" si="193"/>
        <v>Victoria</v>
      </c>
      <c r="G4123" t="s">
        <v>45</v>
      </c>
      <c r="H4123">
        <v>3550</v>
      </c>
      <c r="I4123" t="s">
        <v>11</v>
      </c>
      <c r="J4123" t="s">
        <v>60</v>
      </c>
      <c r="K4123" t="s">
        <v>155</v>
      </c>
      <c r="L4123" t="s">
        <v>20</v>
      </c>
      <c r="M4123" s="5">
        <v>2202.71</v>
      </c>
    </row>
    <row r="4124" spans="1:13" x14ac:dyDescent="0.2">
      <c r="A4124" s="2">
        <v>45278</v>
      </c>
      <c r="B4124" s="3">
        <f t="shared" si="194"/>
        <v>2024</v>
      </c>
      <c r="C4124" t="str">
        <f t="shared" si="192"/>
        <v>2023-2024</v>
      </c>
      <c r="D4124" t="s">
        <v>147</v>
      </c>
      <c r="E4124" t="s">
        <v>139</v>
      </c>
      <c r="F4124" t="str">
        <f t="shared" si="193"/>
        <v>New South Wales</v>
      </c>
      <c r="G4124" t="s">
        <v>10</v>
      </c>
      <c r="H4124">
        <v>2020</v>
      </c>
      <c r="I4124" t="s">
        <v>11</v>
      </c>
      <c r="J4124" t="s">
        <v>12</v>
      </c>
      <c r="K4124" t="s">
        <v>152</v>
      </c>
      <c r="L4124" t="s">
        <v>13</v>
      </c>
      <c r="M4124" s="5">
        <v>2210.1600000000008</v>
      </c>
    </row>
    <row r="4125" spans="1:13" x14ac:dyDescent="0.2">
      <c r="A4125" s="2">
        <v>45367</v>
      </c>
      <c r="B4125" s="3">
        <f t="shared" si="194"/>
        <v>2024</v>
      </c>
      <c r="C4125" t="str">
        <f t="shared" si="192"/>
        <v>2023-2024</v>
      </c>
      <c r="D4125" t="s">
        <v>147</v>
      </c>
      <c r="E4125" t="s">
        <v>28</v>
      </c>
      <c r="F4125" t="str">
        <f t="shared" si="193"/>
        <v>Northern Territory</v>
      </c>
      <c r="G4125" t="s">
        <v>29</v>
      </c>
      <c r="H4125">
        <v>800</v>
      </c>
      <c r="I4125" t="s">
        <v>11</v>
      </c>
      <c r="J4125" t="s">
        <v>30</v>
      </c>
      <c r="K4125" t="s">
        <v>150</v>
      </c>
      <c r="L4125" t="s">
        <v>18</v>
      </c>
      <c r="M4125" s="5">
        <v>2210.5899999999997</v>
      </c>
    </row>
    <row r="4126" spans="1:13" x14ac:dyDescent="0.2">
      <c r="A4126" s="2">
        <v>45436</v>
      </c>
      <c r="B4126" s="3">
        <f t="shared" si="194"/>
        <v>2024</v>
      </c>
      <c r="C4126" t="str">
        <f t="shared" si="192"/>
        <v>2023-2024</v>
      </c>
      <c r="D4126" t="s">
        <v>147</v>
      </c>
      <c r="E4126" t="s">
        <v>103</v>
      </c>
      <c r="F4126" t="str">
        <f t="shared" si="193"/>
        <v>Queensland</v>
      </c>
      <c r="G4126" t="s">
        <v>35</v>
      </c>
      <c r="H4126">
        <v>4509</v>
      </c>
      <c r="I4126" t="s">
        <v>11</v>
      </c>
      <c r="J4126" t="s">
        <v>104</v>
      </c>
      <c r="K4126" t="s">
        <v>155</v>
      </c>
      <c r="L4126" t="s">
        <v>20</v>
      </c>
      <c r="M4126" s="5">
        <v>2217.2600000000007</v>
      </c>
    </row>
    <row r="4127" spans="1:13" x14ac:dyDescent="0.2">
      <c r="A4127" s="2">
        <v>45389</v>
      </c>
      <c r="B4127" s="3">
        <f t="shared" si="194"/>
        <v>2024</v>
      </c>
      <c r="C4127" t="str">
        <f t="shared" si="192"/>
        <v>2023-2024</v>
      </c>
      <c r="D4127" t="s">
        <v>147</v>
      </c>
      <c r="E4127" t="s">
        <v>138</v>
      </c>
      <c r="F4127" t="str">
        <f t="shared" si="193"/>
        <v>Queensland</v>
      </c>
      <c r="G4127" t="s">
        <v>35</v>
      </c>
      <c r="H4127">
        <v>4558</v>
      </c>
      <c r="I4127" t="s">
        <v>11</v>
      </c>
      <c r="J4127" t="s">
        <v>120</v>
      </c>
      <c r="K4127" t="s">
        <v>154</v>
      </c>
      <c r="L4127" t="s">
        <v>14</v>
      </c>
      <c r="M4127" s="5">
        <v>2248.13</v>
      </c>
    </row>
    <row r="4128" spans="1:13" x14ac:dyDescent="0.2">
      <c r="A4128" s="2">
        <v>45347</v>
      </c>
      <c r="B4128" s="3">
        <f t="shared" si="194"/>
        <v>2024</v>
      </c>
      <c r="C4128" t="str">
        <f t="shared" si="192"/>
        <v>2023-2024</v>
      </c>
      <c r="D4128" t="s">
        <v>147</v>
      </c>
      <c r="E4128" t="s">
        <v>37</v>
      </c>
      <c r="F4128" t="str">
        <f t="shared" si="193"/>
        <v>South Australia</v>
      </c>
      <c r="G4128" t="s">
        <v>32</v>
      </c>
      <c r="H4128">
        <v>5607</v>
      </c>
      <c r="I4128" t="s">
        <v>11</v>
      </c>
      <c r="J4128" t="s">
        <v>38</v>
      </c>
      <c r="K4128" t="s">
        <v>150</v>
      </c>
      <c r="L4128" t="s">
        <v>18</v>
      </c>
      <c r="M4128" s="5">
        <v>2257.4</v>
      </c>
    </row>
    <row r="4129" spans="1:13" x14ac:dyDescent="0.2">
      <c r="A4129" s="2">
        <v>45285</v>
      </c>
      <c r="B4129" s="3">
        <f t="shared" si="194"/>
        <v>2024</v>
      </c>
      <c r="C4129" t="str">
        <f t="shared" si="192"/>
        <v>2023-2024</v>
      </c>
      <c r="D4129" t="s">
        <v>147</v>
      </c>
      <c r="E4129" t="s">
        <v>42</v>
      </c>
      <c r="F4129" t="str">
        <f t="shared" si="193"/>
        <v>Queensland</v>
      </c>
      <c r="G4129" t="s">
        <v>35</v>
      </c>
      <c r="H4129">
        <v>4053</v>
      </c>
      <c r="I4129" t="s">
        <v>11</v>
      </c>
      <c r="J4129" t="s">
        <v>43</v>
      </c>
      <c r="K4129" t="s">
        <v>150</v>
      </c>
      <c r="L4129" t="s">
        <v>18</v>
      </c>
      <c r="M4129" s="5">
        <v>2265.1299999999997</v>
      </c>
    </row>
    <row r="4130" spans="1:13" x14ac:dyDescent="0.2">
      <c r="A4130" s="2">
        <v>45369</v>
      </c>
      <c r="B4130" s="3">
        <f t="shared" si="194"/>
        <v>2024</v>
      </c>
      <c r="C4130" t="str">
        <f t="shared" si="192"/>
        <v>2023-2024</v>
      </c>
      <c r="D4130" t="s">
        <v>147</v>
      </c>
      <c r="E4130" t="s">
        <v>136</v>
      </c>
      <c r="F4130" t="str">
        <f t="shared" si="193"/>
        <v>Victoria</v>
      </c>
      <c r="G4130" t="s">
        <v>45</v>
      </c>
      <c r="H4130">
        <v>3175</v>
      </c>
      <c r="I4130" t="s">
        <v>11</v>
      </c>
      <c r="J4130" t="s">
        <v>63</v>
      </c>
      <c r="K4130" t="s">
        <v>155</v>
      </c>
      <c r="L4130" t="s">
        <v>20</v>
      </c>
      <c r="M4130" s="5">
        <v>2268.6199999999994</v>
      </c>
    </row>
    <row r="4131" spans="1:13" x14ac:dyDescent="0.2">
      <c r="A4131" s="2">
        <v>45197</v>
      </c>
      <c r="B4131" s="3">
        <f t="shared" si="194"/>
        <v>2024</v>
      </c>
      <c r="C4131" t="str">
        <f t="shared" si="192"/>
        <v>2023-2024</v>
      </c>
      <c r="D4131" t="s">
        <v>147</v>
      </c>
      <c r="E4131" t="s">
        <v>89</v>
      </c>
      <c r="F4131" t="str">
        <f t="shared" si="193"/>
        <v>Queensland</v>
      </c>
      <c r="G4131" t="s">
        <v>35</v>
      </c>
      <c r="H4131">
        <v>4655</v>
      </c>
      <c r="I4131" t="s">
        <v>11</v>
      </c>
      <c r="J4131" t="s">
        <v>51</v>
      </c>
      <c r="K4131" t="s">
        <v>150</v>
      </c>
      <c r="L4131" t="s">
        <v>18</v>
      </c>
      <c r="M4131" s="5">
        <v>2275</v>
      </c>
    </row>
    <row r="4132" spans="1:13" x14ac:dyDescent="0.2">
      <c r="A4132" s="2">
        <v>45037</v>
      </c>
      <c r="B4132" s="3">
        <f t="shared" si="194"/>
        <v>2023</v>
      </c>
      <c r="C4132" t="str">
        <f t="shared" si="192"/>
        <v>2022-2023</v>
      </c>
      <c r="D4132" t="s">
        <v>147</v>
      </c>
      <c r="E4132" t="s">
        <v>118</v>
      </c>
      <c r="F4132" t="str">
        <f t="shared" si="193"/>
        <v>New South Wales</v>
      </c>
      <c r="G4132" t="s">
        <v>10</v>
      </c>
      <c r="H4132">
        <v>2158</v>
      </c>
      <c r="I4132" t="s">
        <v>11</v>
      </c>
      <c r="J4132" t="s">
        <v>27</v>
      </c>
      <c r="K4132" t="s">
        <v>149</v>
      </c>
      <c r="L4132" t="s">
        <v>15</v>
      </c>
      <c r="M4132" s="5">
        <v>2283.9499999999998</v>
      </c>
    </row>
    <row r="4133" spans="1:13" x14ac:dyDescent="0.2">
      <c r="A4133" s="2">
        <v>45177</v>
      </c>
      <c r="B4133" s="3">
        <f t="shared" si="194"/>
        <v>2024</v>
      </c>
      <c r="C4133" t="str">
        <f t="shared" si="192"/>
        <v>2023-2024</v>
      </c>
      <c r="D4133" t="s">
        <v>147</v>
      </c>
      <c r="E4133" t="s">
        <v>54</v>
      </c>
      <c r="F4133" t="str">
        <f t="shared" si="193"/>
        <v>Victoria</v>
      </c>
      <c r="G4133" t="s">
        <v>45</v>
      </c>
      <c r="H4133">
        <v>3977</v>
      </c>
      <c r="I4133" t="s">
        <v>11</v>
      </c>
      <c r="J4133" t="s">
        <v>55</v>
      </c>
      <c r="K4133" t="s">
        <v>150</v>
      </c>
      <c r="L4133" t="s">
        <v>18</v>
      </c>
      <c r="M4133" s="5">
        <v>2302.0500000000002</v>
      </c>
    </row>
    <row r="4134" spans="1:13" x14ac:dyDescent="0.2">
      <c r="A4134" s="2">
        <v>45254</v>
      </c>
      <c r="B4134" s="3">
        <f t="shared" si="194"/>
        <v>2024</v>
      </c>
      <c r="C4134" t="str">
        <f t="shared" si="192"/>
        <v>2023-2024</v>
      </c>
      <c r="D4134" t="s">
        <v>147</v>
      </c>
      <c r="E4134" t="s">
        <v>9</v>
      </c>
      <c r="F4134" t="str">
        <f t="shared" si="193"/>
        <v>New South Wales</v>
      </c>
      <c r="G4134" t="s">
        <v>10</v>
      </c>
      <c r="H4134">
        <v>2067</v>
      </c>
      <c r="I4134" t="s">
        <v>11</v>
      </c>
      <c r="J4134" t="s">
        <v>12</v>
      </c>
      <c r="K4134" t="s">
        <v>151</v>
      </c>
      <c r="L4134" t="s">
        <v>21</v>
      </c>
      <c r="M4134" s="5">
        <v>2324.2400000000002</v>
      </c>
    </row>
    <row r="4135" spans="1:13" x14ac:dyDescent="0.2">
      <c r="A4135" s="2">
        <v>45023</v>
      </c>
      <c r="B4135" s="3">
        <f t="shared" si="194"/>
        <v>2023</v>
      </c>
      <c r="C4135" t="str">
        <f t="shared" si="192"/>
        <v>2022-2023</v>
      </c>
      <c r="D4135" t="s">
        <v>147</v>
      </c>
      <c r="E4135" t="s">
        <v>99</v>
      </c>
      <c r="F4135" t="str">
        <f t="shared" si="193"/>
        <v>Victoria</v>
      </c>
      <c r="G4135" t="s">
        <v>45</v>
      </c>
      <c r="H4135">
        <v>3148</v>
      </c>
      <c r="I4135" t="s">
        <v>11</v>
      </c>
      <c r="J4135" t="s">
        <v>63</v>
      </c>
      <c r="K4135" t="s">
        <v>155</v>
      </c>
      <c r="L4135" t="s">
        <v>20</v>
      </c>
      <c r="M4135" s="5">
        <v>2327.4299999999998</v>
      </c>
    </row>
    <row r="4136" spans="1:13" x14ac:dyDescent="0.2">
      <c r="A4136" s="2">
        <v>45560</v>
      </c>
      <c r="B4136" s="3">
        <f t="shared" si="194"/>
        <v>2025</v>
      </c>
      <c r="C4136" t="str">
        <f t="shared" si="192"/>
        <v>2024-2025</v>
      </c>
      <c r="D4136" t="s">
        <v>147</v>
      </c>
      <c r="E4136" t="s">
        <v>112</v>
      </c>
      <c r="F4136" t="str">
        <f t="shared" si="193"/>
        <v>Victoria</v>
      </c>
      <c r="G4136" t="s">
        <v>45</v>
      </c>
      <c r="H4136">
        <v>3076</v>
      </c>
      <c r="I4136" t="s">
        <v>11</v>
      </c>
      <c r="J4136" t="s">
        <v>46</v>
      </c>
      <c r="K4136" t="s">
        <v>154</v>
      </c>
      <c r="L4136" t="s">
        <v>14</v>
      </c>
      <c r="M4136" s="5">
        <v>2327.5600000000004</v>
      </c>
    </row>
    <row r="4137" spans="1:13" x14ac:dyDescent="0.2">
      <c r="A4137" s="2">
        <v>45439</v>
      </c>
      <c r="B4137" s="3">
        <f t="shared" si="194"/>
        <v>2024</v>
      </c>
      <c r="C4137" t="str">
        <f t="shared" si="192"/>
        <v>2023-2024</v>
      </c>
      <c r="D4137" t="s">
        <v>147</v>
      </c>
      <c r="E4137" t="s">
        <v>139</v>
      </c>
      <c r="F4137" t="str">
        <f t="shared" si="193"/>
        <v>New South Wales</v>
      </c>
      <c r="G4137" t="s">
        <v>10</v>
      </c>
      <c r="H4137">
        <v>2020</v>
      </c>
      <c r="I4137" t="s">
        <v>11</v>
      </c>
      <c r="J4137" t="s">
        <v>12</v>
      </c>
      <c r="K4137" t="s">
        <v>150</v>
      </c>
      <c r="L4137" t="s">
        <v>18</v>
      </c>
      <c r="M4137" s="5">
        <v>2329.8199999999997</v>
      </c>
    </row>
    <row r="4138" spans="1:13" x14ac:dyDescent="0.2">
      <c r="A4138" s="2">
        <v>44962</v>
      </c>
      <c r="B4138" s="3">
        <f t="shared" si="194"/>
        <v>2023</v>
      </c>
      <c r="C4138" t="str">
        <f t="shared" si="192"/>
        <v>2022-2023</v>
      </c>
      <c r="D4138" t="s">
        <v>147</v>
      </c>
      <c r="E4138" t="s">
        <v>57</v>
      </c>
      <c r="F4138" t="str">
        <f t="shared" si="193"/>
        <v>New South Wales</v>
      </c>
      <c r="G4138" t="s">
        <v>10</v>
      </c>
      <c r="H4138">
        <v>2560</v>
      </c>
      <c r="I4138" t="s">
        <v>11</v>
      </c>
      <c r="J4138" t="s">
        <v>58</v>
      </c>
      <c r="K4138" t="s">
        <v>153</v>
      </c>
      <c r="L4138" t="s">
        <v>16</v>
      </c>
      <c r="M4138" s="5">
        <v>2330.86</v>
      </c>
    </row>
    <row r="4139" spans="1:13" x14ac:dyDescent="0.2">
      <c r="A4139" s="2">
        <v>45387</v>
      </c>
      <c r="B4139" s="3">
        <f t="shared" si="194"/>
        <v>2024</v>
      </c>
      <c r="C4139" t="str">
        <f t="shared" si="192"/>
        <v>2023-2024</v>
      </c>
      <c r="D4139" t="s">
        <v>147</v>
      </c>
      <c r="E4139" t="s">
        <v>95</v>
      </c>
      <c r="F4139" t="str">
        <f t="shared" si="193"/>
        <v>Victoria</v>
      </c>
      <c r="G4139" t="s">
        <v>45</v>
      </c>
      <c r="H4139">
        <v>3931</v>
      </c>
      <c r="I4139" t="s">
        <v>11</v>
      </c>
      <c r="J4139" t="s">
        <v>55</v>
      </c>
      <c r="K4139" t="s">
        <v>150</v>
      </c>
      <c r="L4139" t="s">
        <v>18</v>
      </c>
      <c r="M4139" s="5">
        <v>2333.7799999999997</v>
      </c>
    </row>
    <row r="4140" spans="1:13" x14ac:dyDescent="0.2">
      <c r="A4140" s="2">
        <v>44988</v>
      </c>
      <c r="B4140" s="3">
        <f t="shared" si="194"/>
        <v>2023</v>
      </c>
      <c r="C4140" t="str">
        <f t="shared" si="192"/>
        <v>2022-2023</v>
      </c>
      <c r="D4140" t="s">
        <v>148</v>
      </c>
      <c r="E4140" t="s">
        <v>40</v>
      </c>
      <c r="F4140" t="str">
        <f t="shared" si="193"/>
        <v>New South Wales</v>
      </c>
      <c r="G4140" t="s">
        <v>10</v>
      </c>
      <c r="H4140">
        <v>2116</v>
      </c>
      <c r="I4140" t="s">
        <v>11</v>
      </c>
      <c r="J4140" t="s">
        <v>27</v>
      </c>
      <c r="K4140" t="s">
        <v>152</v>
      </c>
      <c r="L4140" t="s">
        <v>13</v>
      </c>
      <c r="M4140" s="5">
        <v>2342.4600000000005</v>
      </c>
    </row>
    <row r="4141" spans="1:13" x14ac:dyDescent="0.2">
      <c r="A4141" s="2">
        <v>45136</v>
      </c>
      <c r="B4141" s="3">
        <f t="shared" si="194"/>
        <v>2024</v>
      </c>
      <c r="C4141" t="str">
        <f t="shared" si="192"/>
        <v>2023-2024</v>
      </c>
      <c r="D4141" t="s">
        <v>148</v>
      </c>
      <c r="E4141" t="s">
        <v>78</v>
      </c>
      <c r="F4141" t="str">
        <f t="shared" si="193"/>
        <v>New South Wales</v>
      </c>
      <c r="G4141" t="s">
        <v>10</v>
      </c>
      <c r="H4141">
        <v>2350</v>
      </c>
      <c r="I4141" t="s">
        <v>11</v>
      </c>
      <c r="J4141" t="s">
        <v>68</v>
      </c>
      <c r="K4141" t="s">
        <v>153</v>
      </c>
      <c r="L4141" t="s">
        <v>16</v>
      </c>
      <c r="M4141" s="5">
        <v>2346.41</v>
      </c>
    </row>
    <row r="4142" spans="1:13" x14ac:dyDescent="0.2">
      <c r="A4142" s="2">
        <v>45121</v>
      </c>
      <c r="B4142" s="3">
        <f t="shared" si="194"/>
        <v>2024</v>
      </c>
      <c r="C4142" t="str">
        <f t="shared" si="192"/>
        <v>2023-2024</v>
      </c>
      <c r="D4142" t="s">
        <v>148</v>
      </c>
      <c r="E4142" t="s">
        <v>44</v>
      </c>
      <c r="F4142" t="str">
        <f t="shared" si="193"/>
        <v>Victoria</v>
      </c>
      <c r="G4142" t="s">
        <v>45</v>
      </c>
      <c r="H4142">
        <v>3066</v>
      </c>
      <c r="I4142" t="s">
        <v>11</v>
      </c>
      <c r="J4142" t="s">
        <v>46</v>
      </c>
      <c r="K4142" t="s">
        <v>150</v>
      </c>
      <c r="L4142" t="s">
        <v>18</v>
      </c>
      <c r="M4142" s="5">
        <v>2351.94</v>
      </c>
    </row>
    <row r="4143" spans="1:13" x14ac:dyDescent="0.2">
      <c r="A4143" s="2">
        <v>45451</v>
      </c>
      <c r="B4143" s="3">
        <f t="shared" si="194"/>
        <v>2024</v>
      </c>
      <c r="C4143" t="str">
        <f t="shared" si="192"/>
        <v>2023-2024</v>
      </c>
      <c r="D4143" t="s">
        <v>148</v>
      </c>
      <c r="E4143" t="s">
        <v>87</v>
      </c>
      <c r="F4143" t="str">
        <f t="shared" si="193"/>
        <v>New South Wales</v>
      </c>
      <c r="G4143" t="s">
        <v>10</v>
      </c>
      <c r="H4143">
        <v>2790</v>
      </c>
      <c r="I4143" t="s">
        <v>11</v>
      </c>
      <c r="J4143" t="s">
        <v>25</v>
      </c>
      <c r="K4143" t="s">
        <v>153</v>
      </c>
      <c r="L4143" t="s">
        <v>16</v>
      </c>
      <c r="M4143" s="5">
        <v>2356.7299999999996</v>
      </c>
    </row>
    <row r="4144" spans="1:13" x14ac:dyDescent="0.2">
      <c r="A4144" s="2">
        <v>45185</v>
      </c>
      <c r="B4144" s="3">
        <f t="shared" si="194"/>
        <v>2024</v>
      </c>
      <c r="C4144" t="str">
        <f t="shared" si="192"/>
        <v>2023-2024</v>
      </c>
      <c r="D4144" t="s">
        <v>147</v>
      </c>
      <c r="E4144" t="s">
        <v>103</v>
      </c>
      <c r="F4144" t="str">
        <f t="shared" si="193"/>
        <v>Queensland</v>
      </c>
      <c r="G4144" t="s">
        <v>35</v>
      </c>
      <c r="H4144">
        <v>4509</v>
      </c>
      <c r="I4144" t="s">
        <v>11</v>
      </c>
      <c r="J4144" t="s">
        <v>104</v>
      </c>
      <c r="K4144" t="s">
        <v>151</v>
      </c>
      <c r="L4144" t="s">
        <v>21</v>
      </c>
      <c r="M4144" s="5">
        <v>2366.3100000000004</v>
      </c>
    </row>
    <row r="4145" spans="1:13" x14ac:dyDescent="0.2">
      <c r="A4145" s="2">
        <v>45299</v>
      </c>
      <c r="B4145" s="3">
        <f t="shared" si="194"/>
        <v>2024</v>
      </c>
      <c r="C4145" t="str">
        <f t="shared" si="192"/>
        <v>2023-2024</v>
      </c>
      <c r="D4145" t="s">
        <v>147</v>
      </c>
      <c r="E4145" t="s">
        <v>102</v>
      </c>
      <c r="F4145" t="str">
        <f t="shared" si="193"/>
        <v>Queensland</v>
      </c>
      <c r="G4145" t="s">
        <v>35</v>
      </c>
      <c r="H4145">
        <v>4870</v>
      </c>
      <c r="I4145" t="s">
        <v>11</v>
      </c>
      <c r="J4145" t="s">
        <v>36</v>
      </c>
      <c r="K4145" t="s">
        <v>150</v>
      </c>
      <c r="L4145" t="s">
        <v>18</v>
      </c>
      <c r="M4145" s="5">
        <v>2367.54</v>
      </c>
    </row>
    <row r="4146" spans="1:13" x14ac:dyDescent="0.2">
      <c r="A4146" s="2">
        <v>45583</v>
      </c>
      <c r="B4146" s="3">
        <f t="shared" si="194"/>
        <v>2025</v>
      </c>
      <c r="C4146" t="str">
        <f t="shared" si="192"/>
        <v>2024-2025</v>
      </c>
      <c r="D4146" t="s">
        <v>147</v>
      </c>
      <c r="E4146" t="s">
        <v>75</v>
      </c>
      <c r="F4146" t="str">
        <f t="shared" si="193"/>
        <v>Victoria</v>
      </c>
      <c r="G4146" t="s">
        <v>45</v>
      </c>
      <c r="H4146">
        <v>3630</v>
      </c>
      <c r="I4146" t="s">
        <v>11</v>
      </c>
      <c r="J4146" t="s">
        <v>55</v>
      </c>
      <c r="K4146" t="s">
        <v>150</v>
      </c>
      <c r="L4146" t="s">
        <v>18</v>
      </c>
      <c r="M4146" s="5">
        <v>2385.3700000000003</v>
      </c>
    </row>
    <row r="4147" spans="1:13" x14ac:dyDescent="0.2">
      <c r="A4147" s="2">
        <v>45561</v>
      </c>
      <c r="B4147" s="3">
        <f t="shared" si="194"/>
        <v>2025</v>
      </c>
      <c r="C4147" t="str">
        <f t="shared" si="192"/>
        <v>2024-2025</v>
      </c>
      <c r="D4147" t="s">
        <v>147</v>
      </c>
      <c r="E4147" t="s">
        <v>53</v>
      </c>
      <c r="F4147" t="str">
        <f t="shared" si="193"/>
        <v>South Australia</v>
      </c>
      <c r="G4147" t="s">
        <v>32</v>
      </c>
      <c r="H4147">
        <v>5082</v>
      </c>
      <c r="I4147" t="s">
        <v>11</v>
      </c>
      <c r="J4147" t="s">
        <v>33</v>
      </c>
      <c r="K4147" t="s">
        <v>150</v>
      </c>
      <c r="L4147" t="s">
        <v>18</v>
      </c>
      <c r="M4147" s="5">
        <v>2390.21</v>
      </c>
    </row>
    <row r="4148" spans="1:13" x14ac:dyDescent="0.2">
      <c r="A4148" s="2">
        <v>45332</v>
      </c>
      <c r="B4148" s="3">
        <f t="shared" si="194"/>
        <v>2024</v>
      </c>
      <c r="C4148" t="str">
        <f t="shared" si="192"/>
        <v>2023-2024</v>
      </c>
      <c r="D4148" t="s">
        <v>147</v>
      </c>
      <c r="E4148" t="s">
        <v>65</v>
      </c>
      <c r="F4148" t="str">
        <f t="shared" si="193"/>
        <v>New South Wales</v>
      </c>
      <c r="G4148" t="s">
        <v>10</v>
      </c>
      <c r="H4148">
        <v>2541</v>
      </c>
      <c r="I4148" t="s">
        <v>11</v>
      </c>
      <c r="J4148" t="s">
        <v>58</v>
      </c>
      <c r="K4148" t="s">
        <v>150</v>
      </c>
      <c r="L4148" t="s">
        <v>18</v>
      </c>
      <c r="M4148" s="5">
        <v>2394.2199999999993</v>
      </c>
    </row>
    <row r="4149" spans="1:13" x14ac:dyDescent="0.2">
      <c r="A4149" s="2">
        <v>45039</v>
      </c>
      <c r="B4149" s="3">
        <f t="shared" si="194"/>
        <v>2023</v>
      </c>
      <c r="C4149" t="str">
        <f t="shared" si="192"/>
        <v>2022-2023</v>
      </c>
      <c r="D4149" t="s">
        <v>147</v>
      </c>
      <c r="E4149" t="s">
        <v>113</v>
      </c>
      <c r="F4149" t="str">
        <f t="shared" si="193"/>
        <v>Queensland</v>
      </c>
      <c r="G4149" t="s">
        <v>35</v>
      </c>
      <c r="H4149">
        <v>4215</v>
      </c>
      <c r="I4149" t="s">
        <v>11</v>
      </c>
      <c r="J4149" t="s">
        <v>104</v>
      </c>
      <c r="K4149" t="s">
        <v>150</v>
      </c>
      <c r="L4149" t="s">
        <v>18</v>
      </c>
      <c r="M4149" s="5">
        <v>2400.2299999999996</v>
      </c>
    </row>
    <row r="4150" spans="1:13" x14ac:dyDescent="0.2">
      <c r="A4150" s="2">
        <v>45161</v>
      </c>
      <c r="B4150" s="3">
        <f t="shared" si="194"/>
        <v>2024</v>
      </c>
      <c r="C4150" t="str">
        <f t="shared" si="192"/>
        <v>2023-2024</v>
      </c>
      <c r="D4150" t="s">
        <v>148</v>
      </c>
      <c r="E4150" t="s">
        <v>86</v>
      </c>
      <c r="F4150" t="str">
        <f t="shared" si="193"/>
        <v>New South Wales</v>
      </c>
      <c r="G4150" t="s">
        <v>10</v>
      </c>
      <c r="H4150">
        <v>2064</v>
      </c>
      <c r="I4150" t="s">
        <v>11</v>
      </c>
      <c r="J4150" t="s">
        <v>12</v>
      </c>
      <c r="K4150" t="s">
        <v>153</v>
      </c>
      <c r="L4150" t="s">
        <v>16</v>
      </c>
      <c r="M4150" s="5">
        <v>2406.17</v>
      </c>
    </row>
    <row r="4151" spans="1:13" x14ac:dyDescent="0.2">
      <c r="A4151" s="2">
        <v>45054</v>
      </c>
      <c r="B4151" s="3">
        <f t="shared" si="194"/>
        <v>2023</v>
      </c>
      <c r="C4151" t="str">
        <f t="shared" si="192"/>
        <v>2022-2023</v>
      </c>
      <c r="D4151" t="s">
        <v>148</v>
      </c>
      <c r="E4151" t="s">
        <v>138</v>
      </c>
      <c r="F4151" t="str">
        <f t="shared" si="193"/>
        <v>Queensland</v>
      </c>
      <c r="G4151" t="s">
        <v>35</v>
      </c>
      <c r="H4151">
        <v>4558</v>
      </c>
      <c r="I4151" t="s">
        <v>11</v>
      </c>
      <c r="J4151" t="s">
        <v>120</v>
      </c>
      <c r="K4151" t="s">
        <v>150</v>
      </c>
      <c r="L4151" t="s">
        <v>18</v>
      </c>
      <c r="M4151" s="5">
        <v>2414.8599999999997</v>
      </c>
    </row>
    <row r="4152" spans="1:13" x14ac:dyDescent="0.2">
      <c r="A4152" s="2">
        <v>45024</v>
      </c>
      <c r="B4152" s="3">
        <f t="shared" si="194"/>
        <v>2023</v>
      </c>
      <c r="C4152" t="str">
        <f t="shared" si="192"/>
        <v>2022-2023</v>
      </c>
      <c r="D4152" t="s">
        <v>147</v>
      </c>
      <c r="E4152" t="s">
        <v>131</v>
      </c>
      <c r="F4152" t="str">
        <f t="shared" si="193"/>
        <v>Western Australia</v>
      </c>
      <c r="G4152" t="s">
        <v>48</v>
      </c>
      <c r="H4152">
        <v>6530</v>
      </c>
      <c r="I4152" t="s">
        <v>11</v>
      </c>
      <c r="J4152" t="s">
        <v>77</v>
      </c>
      <c r="K4152" t="s">
        <v>155</v>
      </c>
      <c r="L4152" t="s">
        <v>20</v>
      </c>
      <c r="M4152" s="5">
        <v>2416.1600000000008</v>
      </c>
    </row>
    <row r="4153" spans="1:13" x14ac:dyDescent="0.2">
      <c r="A4153" s="2">
        <v>45249</v>
      </c>
      <c r="B4153" s="3">
        <f t="shared" si="194"/>
        <v>2024</v>
      </c>
      <c r="C4153" t="str">
        <f t="shared" si="192"/>
        <v>2023-2024</v>
      </c>
      <c r="D4153" t="s">
        <v>147</v>
      </c>
      <c r="E4153" t="s">
        <v>130</v>
      </c>
      <c r="F4153" t="str">
        <f t="shared" si="193"/>
        <v>South Australia</v>
      </c>
      <c r="G4153" t="s">
        <v>32</v>
      </c>
      <c r="H4153">
        <v>5290</v>
      </c>
      <c r="I4153" t="s">
        <v>11</v>
      </c>
      <c r="J4153" t="s">
        <v>38</v>
      </c>
      <c r="K4153" t="s">
        <v>150</v>
      </c>
      <c r="L4153" t="s">
        <v>18</v>
      </c>
      <c r="M4153" s="5">
        <v>2439.5699999999993</v>
      </c>
    </row>
    <row r="4154" spans="1:13" x14ac:dyDescent="0.2">
      <c r="A4154" s="2">
        <v>45352</v>
      </c>
      <c r="B4154" s="3">
        <f t="shared" si="194"/>
        <v>2024</v>
      </c>
      <c r="C4154" t="str">
        <f t="shared" si="192"/>
        <v>2023-2024</v>
      </c>
      <c r="D4154" t="s">
        <v>148</v>
      </c>
      <c r="E4154" t="s">
        <v>138</v>
      </c>
      <c r="F4154" t="str">
        <f t="shared" si="193"/>
        <v>Queensland</v>
      </c>
      <c r="G4154" t="s">
        <v>35</v>
      </c>
      <c r="H4154">
        <v>4558</v>
      </c>
      <c r="I4154" t="s">
        <v>11</v>
      </c>
      <c r="J4154" t="s">
        <v>120</v>
      </c>
      <c r="K4154" t="s">
        <v>155</v>
      </c>
      <c r="L4154" t="s">
        <v>20</v>
      </c>
      <c r="M4154" s="5">
        <v>2440.4200000000014</v>
      </c>
    </row>
    <row r="4155" spans="1:13" x14ac:dyDescent="0.2">
      <c r="A4155" s="2">
        <v>45653</v>
      </c>
      <c r="B4155" s="3">
        <f t="shared" si="194"/>
        <v>2025</v>
      </c>
      <c r="C4155" t="str">
        <f t="shared" si="192"/>
        <v>2024-2025</v>
      </c>
      <c r="D4155" t="s">
        <v>147</v>
      </c>
      <c r="E4155" t="s">
        <v>53</v>
      </c>
      <c r="F4155" t="str">
        <f t="shared" si="193"/>
        <v>South Australia</v>
      </c>
      <c r="G4155" t="s">
        <v>32</v>
      </c>
      <c r="H4155">
        <v>5082</v>
      </c>
      <c r="I4155" t="s">
        <v>11</v>
      </c>
      <c r="J4155" t="s">
        <v>33</v>
      </c>
      <c r="K4155" t="s">
        <v>153</v>
      </c>
      <c r="L4155" t="s">
        <v>16</v>
      </c>
      <c r="M4155" s="5">
        <v>2452.8799999999997</v>
      </c>
    </row>
    <row r="4156" spans="1:13" x14ac:dyDescent="0.2">
      <c r="A4156" s="2">
        <v>45608</v>
      </c>
      <c r="B4156" s="3">
        <f t="shared" si="194"/>
        <v>2025</v>
      </c>
      <c r="C4156" t="str">
        <f t="shared" si="192"/>
        <v>2024-2025</v>
      </c>
      <c r="D4156" t="s">
        <v>147</v>
      </c>
      <c r="E4156" t="s">
        <v>109</v>
      </c>
      <c r="F4156" t="str">
        <f t="shared" si="193"/>
        <v>New South Wales</v>
      </c>
      <c r="G4156" t="s">
        <v>10</v>
      </c>
      <c r="H4156">
        <v>2480</v>
      </c>
      <c r="I4156" t="s">
        <v>11</v>
      </c>
      <c r="J4156" t="s">
        <v>68</v>
      </c>
      <c r="K4156" t="s">
        <v>157</v>
      </c>
      <c r="L4156" t="s">
        <v>22</v>
      </c>
      <c r="M4156" s="5">
        <v>2463.4100000000003</v>
      </c>
    </row>
    <row r="4157" spans="1:13" x14ac:dyDescent="0.2">
      <c r="A4157" s="2">
        <v>45181</v>
      </c>
      <c r="B4157" s="3">
        <f t="shared" si="194"/>
        <v>2024</v>
      </c>
      <c r="C4157" t="str">
        <f t="shared" si="192"/>
        <v>2023-2024</v>
      </c>
      <c r="D4157" t="s">
        <v>148</v>
      </c>
      <c r="E4157" t="s">
        <v>40</v>
      </c>
      <c r="F4157" t="str">
        <f t="shared" si="193"/>
        <v>New South Wales</v>
      </c>
      <c r="G4157" t="s">
        <v>10</v>
      </c>
      <c r="H4157">
        <v>2116</v>
      </c>
      <c r="I4157" t="s">
        <v>11</v>
      </c>
      <c r="J4157" t="s">
        <v>27</v>
      </c>
      <c r="K4157" t="s">
        <v>152</v>
      </c>
      <c r="L4157" t="s">
        <v>13</v>
      </c>
      <c r="M4157" s="5">
        <v>2482.550000000002</v>
      </c>
    </row>
    <row r="4158" spans="1:13" x14ac:dyDescent="0.2">
      <c r="A4158" s="2">
        <v>45352</v>
      </c>
      <c r="B4158" s="3">
        <f t="shared" si="194"/>
        <v>2024</v>
      </c>
      <c r="C4158" t="str">
        <f t="shared" si="192"/>
        <v>2023-2024</v>
      </c>
      <c r="D4158" t="s">
        <v>147</v>
      </c>
      <c r="E4158" t="s">
        <v>57</v>
      </c>
      <c r="F4158" t="str">
        <f t="shared" si="193"/>
        <v>New South Wales</v>
      </c>
      <c r="G4158" t="s">
        <v>10</v>
      </c>
      <c r="H4158">
        <v>2560</v>
      </c>
      <c r="I4158" t="s">
        <v>11</v>
      </c>
      <c r="J4158" t="s">
        <v>58</v>
      </c>
      <c r="K4158" t="s">
        <v>157</v>
      </c>
      <c r="L4158" t="s">
        <v>22</v>
      </c>
      <c r="M4158" s="5">
        <v>2485.3600000000006</v>
      </c>
    </row>
    <row r="4159" spans="1:13" x14ac:dyDescent="0.2">
      <c r="A4159" s="2">
        <v>45226</v>
      </c>
      <c r="B4159" s="3">
        <f t="shared" si="194"/>
        <v>2024</v>
      </c>
      <c r="C4159" t="str">
        <f t="shared" si="192"/>
        <v>2023-2024</v>
      </c>
      <c r="D4159" t="s">
        <v>147</v>
      </c>
      <c r="E4159" t="s">
        <v>112</v>
      </c>
      <c r="F4159" t="str">
        <f t="shared" si="193"/>
        <v>Victoria</v>
      </c>
      <c r="G4159" t="s">
        <v>45</v>
      </c>
      <c r="H4159">
        <v>3076</v>
      </c>
      <c r="I4159" t="s">
        <v>11</v>
      </c>
      <c r="J4159" t="s">
        <v>46</v>
      </c>
      <c r="K4159" t="s">
        <v>152</v>
      </c>
      <c r="L4159" t="s">
        <v>13</v>
      </c>
      <c r="M4159" s="5">
        <v>2485.4400000000028</v>
      </c>
    </row>
    <row r="4160" spans="1:13" x14ac:dyDescent="0.2">
      <c r="A4160" s="2">
        <v>45379</v>
      </c>
      <c r="B4160" s="3">
        <f t="shared" si="194"/>
        <v>2024</v>
      </c>
      <c r="C4160" t="str">
        <f t="shared" si="192"/>
        <v>2023-2024</v>
      </c>
      <c r="D4160" t="s">
        <v>147</v>
      </c>
      <c r="E4160" t="s">
        <v>122</v>
      </c>
      <c r="F4160" t="str">
        <f t="shared" si="193"/>
        <v>New South Wales</v>
      </c>
      <c r="G4160" t="s">
        <v>10</v>
      </c>
      <c r="H4160">
        <v>2650</v>
      </c>
      <c r="I4160" t="s">
        <v>11</v>
      </c>
      <c r="J4160" t="s">
        <v>25</v>
      </c>
      <c r="K4160" t="s">
        <v>155</v>
      </c>
      <c r="L4160" t="s">
        <v>20</v>
      </c>
      <c r="M4160" s="5">
        <v>2494.33</v>
      </c>
    </row>
    <row r="4161" spans="1:13" x14ac:dyDescent="0.2">
      <c r="A4161" s="2">
        <v>45305</v>
      </c>
      <c r="B4161" s="3">
        <f t="shared" si="194"/>
        <v>2024</v>
      </c>
      <c r="C4161" t="str">
        <f t="shared" si="192"/>
        <v>2023-2024</v>
      </c>
      <c r="D4161" t="s">
        <v>147</v>
      </c>
      <c r="E4161" t="s">
        <v>136</v>
      </c>
      <c r="F4161" t="str">
        <f t="shared" si="193"/>
        <v>Victoria</v>
      </c>
      <c r="G4161" t="s">
        <v>45</v>
      </c>
      <c r="H4161">
        <v>3175</v>
      </c>
      <c r="I4161" t="s">
        <v>11</v>
      </c>
      <c r="J4161" t="s">
        <v>63</v>
      </c>
      <c r="K4161" t="s">
        <v>154</v>
      </c>
      <c r="L4161" t="s">
        <v>14</v>
      </c>
      <c r="M4161" s="5">
        <v>2494.4300000000003</v>
      </c>
    </row>
    <row r="4162" spans="1:13" x14ac:dyDescent="0.2">
      <c r="A4162" s="2">
        <v>45620</v>
      </c>
      <c r="B4162" s="3">
        <f t="shared" si="194"/>
        <v>2025</v>
      </c>
      <c r="C4162" t="str">
        <f t="shared" ref="C4162:C4225" si="195">IF(MONTH(A4162) &gt;= 7, YEAR(A4162) &amp; "-" &amp; YEAR(A4162) + 1, YEAR(A4162) - 1 &amp; "-" &amp; YEAR(A4162))</f>
        <v>2024-2025</v>
      </c>
      <c r="D4162" t="s">
        <v>147</v>
      </c>
      <c r="E4162" t="s">
        <v>92</v>
      </c>
      <c r="F4162" t="str">
        <f t="shared" ref="F4162:F4225" si="196">IF(G4162="WA","Western Australia",
IF(G4162="NSW","New South Wales",
IF(G4162="QLD","Queensland",
IF(G4162="VIC","Victoria",
IF(G4162="TAS","Tasmania",
IF(G4162="SA","South Australia",
IF(G4162="NT","Northern Territory",
IF(G4162="ACT","Australian Capital Territory",G4162))))))))</f>
        <v>Queensland</v>
      </c>
      <c r="G4162" t="s">
        <v>35</v>
      </c>
      <c r="H4162">
        <v>4068</v>
      </c>
      <c r="I4162" t="s">
        <v>11</v>
      </c>
      <c r="J4162" t="s">
        <v>43</v>
      </c>
      <c r="K4162" t="s">
        <v>151</v>
      </c>
      <c r="L4162" t="s">
        <v>21</v>
      </c>
      <c r="M4162" s="5">
        <v>2507.75</v>
      </c>
    </row>
    <row r="4163" spans="1:13" x14ac:dyDescent="0.2">
      <c r="A4163" s="2">
        <v>45108</v>
      </c>
      <c r="B4163" s="3">
        <f t="shared" ref="B4163:B4226" si="197">IF(MONTH(A4163)&gt;=7,YEAR(A4163)+1,YEAR(A4163))</f>
        <v>2024</v>
      </c>
      <c r="C4163" t="str">
        <f t="shared" si="195"/>
        <v>2023-2024</v>
      </c>
      <c r="D4163" t="s">
        <v>148</v>
      </c>
      <c r="E4163" t="s">
        <v>85</v>
      </c>
      <c r="F4163" t="str">
        <f t="shared" si="196"/>
        <v>Queensland</v>
      </c>
      <c r="G4163" t="s">
        <v>35</v>
      </c>
      <c r="H4163">
        <v>4883</v>
      </c>
      <c r="I4163" t="s">
        <v>11</v>
      </c>
      <c r="J4163" t="s">
        <v>36</v>
      </c>
      <c r="K4163" t="s">
        <v>150</v>
      </c>
      <c r="L4163" t="s">
        <v>18</v>
      </c>
      <c r="M4163" s="5">
        <v>2528.04</v>
      </c>
    </row>
    <row r="4164" spans="1:13" x14ac:dyDescent="0.2">
      <c r="A4164" s="2">
        <v>45206</v>
      </c>
      <c r="B4164" s="3">
        <f t="shared" si="197"/>
        <v>2024</v>
      </c>
      <c r="C4164" t="str">
        <f t="shared" si="195"/>
        <v>2023-2024</v>
      </c>
      <c r="D4164" t="s">
        <v>147</v>
      </c>
      <c r="E4164" t="s">
        <v>139</v>
      </c>
      <c r="F4164" t="str">
        <f t="shared" si="196"/>
        <v>New South Wales</v>
      </c>
      <c r="G4164" t="s">
        <v>10</v>
      </c>
      <c r="H4164">
        <v>2020</v>
      </c>
      <c r="I4164" t="s">
        <v>11</v>
      </c>
      <c r="J4164" t="s">
        <v>12</v>
      </c>
      <c r="K4164" t="s">
        <v>151</v>
      </c>
      <c r="L4164" t="s">
        <v>21</v>
      </c>
      <c r="M4164" s="5">
        <v>2537.39</v>
      </c>
    </row>
    <row r="4165" spans="1:13" x14ac:dyDescent="0.2">
      <c r="A4165" s="2">
        <v>45375</v>
      </c>
      <c r="B4165" s="3">
        <f t="shared" si="197"/>
        <v>2024</v>
      </c>
      <c r="C4165" t="str">
        <f t="shared" si="195"/>
        <v>2023-2024</v>
      </c>
      <c r="D4165" t="s">
        <v>147</v>
      </c>
      <c r="E4165" t="s">
        <v>139</v>
      </c>
      <c r="F4165" t="str">
        <f t="shared" si="196"/>
        <v>New South Wales</v>
      </c>
      <c r="G4165" t="s">
        <v>10</v>
      </c>
      <c r="H4165">
        <v>2020</v>
      </c>
      <c r="I4165" t="s">
        <v>11</v>
      </c>
      <c r="J4165" t="s">
        <v>12</v>
      </c>
      <c r="K4165" t="s">
        <v>149</v>
      </c>
      <c r="L4165" t="s">
        <v>15</v>
      </c>
      <c r="M4165" s="5">
        <v>2537.63</v>
      </c>
    </row>
    <row r="4166" spans="1:13" x14ac:dyDescent="0.2">
      <c r="A4166" s="2">
        <v>45623</v>
      </c>
      <c r="B4166" s="3">
        <f t="shared" si="197"/>
        <v>2025</v>
      </c>
      <c r="C4166" t="str">
        <f t="shared" si="195"/>
        <v>2024-2025</v>
      </c>
      <c r="D4166" t="s">
        <v>148</v>
      </c>
      <c r="E4166" t="s">
        <v>127</v>
      </c>
      <c r="F4166" t="str">
        <f t="shared" si="196"/>
        <v>New South Wales</v>
      </c>
      <c r="G4166" t="s">
        <v>10</v>
      </c>
      <c r="H4166">
        <v>2131</v>
      </c>
      <c r="I4166" t="s">
        <v>11</v>
      </c>
      <c r="J4166" t="s">
        <v>27</v>
      </c>
      <c r="K4166" t="s">
        <v>151</v>
      </c>
      <c r="L4166" t="s">
        <v>21</v>
      </c>
      <c r="M4166" s="5">
        <v>2544.1800000000003</v>
      </c>
    </row>
    <row r="4167" spans="1:13" x14ac:dyDescent="0.2">
      <c r="A4167" s="2">
        <v>45637</v>
      </c>
      <c r="B4167" s="3">
        <f t="shared" si="197"/>
        <v>2025</v>
      </c>
      <c r="C4167" t="str">
        <f t="shared" si="195"/>
        <v>2024-2025</v>
      </c>
      <c r="D4167" t="s">
        <v>147</v>
      </c>
      <c r="E4167" t="s">
        <v>117</v>
      </c>
      <c r="F4167" t="str">
        <f t="shared" si="196"/>
        <v>Queensland</v>
      </c>
      <c r="G4167" t="s">
        <v>35</v>
      </c>
      <c r="H4167">
        <v>4119</v>
      </c>
      <c r="I4167" t="s">
        <v>11</v>
      </c>
      <c r="J4167" t="s">
        <v>43</v>
      </c>
      <c r="K4167" t="s">
        <v>153</v>
      </c>
      <c r="L4167" t="s">
        <v>16</v>
      </c>
      <c r="M4167" s="5">
        <v>2545.48</v>
      </c>
    </row>
    <row r="4168" spans="1:13" x14ac:dyDescent="0.2">
      <c r="A4168" s="2">
        <v>44978</v>
      </c>
      <c r="B4168" s="3">
        <f t="shared" si="197"/>
        <v>2023</v>
      </c>
      <c r="C4168" t="str">
        <f t="shared" si="195"/>
        <v>2022-2023</v>
      </c>
      <c r="D4168" t="s">
        <v>147</v>
      </c>
      <c r="E4168" t="s">
        <v>92</v>
      </c>
      <c r="F4168" t="str">
        <f t="shared" si="196"/>
        <v>Queensland</v>
      </c>
      <c r="G4168" t="s">
        <v>35</v>
      </c>
      <c r="H4168">
        <v>4068</v>
      </c>
      <c r="I4168" t="s">
        <v>11</v>
      </c>
      <c r="J4168" t="s">
        <v>43</v>
      </c>
      <c r="K4168" t="s">
        <v>155</v>
      </c>
      <c r="L4168" t="s">
        <v>20</v>
      </c>
      <c r="M4168" s="5">
        <v>2547.4100000000003</v>
      </c>
    </row>
    <row r="4169" spans="1:13" x14ac:dyDescent="0.2">
      <c r="A4169" s="2">
        <v>45046</v>
      </c>
      <c r="B4169" s="3">
        <f t="shared" si="197"/>
        <v>2023</v>
      </c>
      <c r="C4169" t="str">
        <f t="shared" si="195"/>
        <v>2022-2023</v>
      </c>
      <c r="D4169" t="s">
        <v>147</v>
      </c>
      <c r="E4169" t="s">
        <v>109</v>
      </c>
      <c r="F4169" t="str">
        <f t="shared" si="196"/>
        <v>New South Wales</v>
      </c>
      <c r="G4169" t="s">
        <v>10</v>
      </c>
      <c r="H4169">
        <v>2480</v>
      </c>
      <c r="I4169" t="s">
        <v>11</v>
      </c>
      <c r="J4169" t="s">
        <v>68</v>
      </c>
      <c r="K4169" t="s">
        <v>155</v>
      </c>
      <c r="L4169" t="s">
        <v>20</v>
      </c>
      <c r="M4169" s="5">
        <v>2554.5700000000006</v>
      </c>
    </row>
    <row r="4170" spans="1:13" x14ac:dyDescent="0.2">
      <c r="A4170" s="2">
        <v>45174</v>
      </c>
      <c r="B4170" s="3">
        <f t="shared" si="197"/>
        <v>2024</v>
      </c>
      <c r="C4170" t="str">
        <f t="shared" si="195"/>
        <v>2023-2024</v>
      </c>
      <c r="D4170" t="s">
        <v>147</v>
      </c>
      <c r="E4170" t="s">
        <v>84</v>
      </c>
      <c r="F4170" t="str">
        <f t="shared" si="196"/>
        <v>Queensland</v>
      </c>
      <c r="G4170" t="s">
        <v>35</v>
      </c>
      <c r="H4170">
        <v>4740</v>
      </c>
      <c r="I4170" t="s">
        <v>11</v>
      </c>
      <c r="J4170" t="s">
        <v>51</v>
      </c>
      <c r="K4170" t="s">
        <v>150</v>
      </c>
      <c r="L4170" t="s">
        <v>18</v>
      </c>
      <c r="M4170" s="5">
        <v>2556.1799999999998</v>
      </c>
    </row>
    <row r="4171" spans="1:13" x14ac:dyDescent="0.2">
      <c r="A4171" s="2">
        <v>45287</v>
      </c>
      <c r="B4171" s="3">
        <f t="shared" si="197"/>
        <v>2024</v>
      </c>
      <c r="C4171" t="str">
        <f t="shared" si="195"/>
        <v>2023-2024</v>
      </c>
      <c r="D4171" t="s">
        <v>147</v>
      </c>
      <c r="E4171" t="s">
        <v>136</v>
      </c>
      <c r="F4171" t="str">
        <f t="shared" si="196"/>
        <v>Victoria</v>
      </c>
      <c r="G4171" t="s">
        <v>45</v>
      </c>
      <c r="H4171">
        <v>3175</v>
      </c>
      <c r="I4171" t="s">
        <v>11</v>
      </c>
      <c r="J4171" t="s">
        <v>63</v>
      </c>
      <c r="K4171" t="s">
        <v>150</v>
      </c>
      <c r="L4171" t="s">
        <v>18</v>
      </c>
      <c r="M4171" s="5">
        <v>2558.73</v>
      </c>
    </row>
    <row r="4172" spans="1:13" x14ac:dyDescent="0.2">
      <c r="A4172" s="2">
        <v>45328</v>
      </c>
      <c r="B4172" s="3">
        <f t="shared" si="197"/>
        <v>2024</v>
      </c>
      <c r="C4172" t="str">
        <f t="shared" si="195"/>
        <v>2023-2024</v>
      </c>
      <c r="D4172" t="s">
        <v>147</v>
      </c>
      <c r="E4172" t="s">
        <v>101</v>
      </c>
      <c r="F4172" t="str">
        <f t="shared" si="196"/>
        <v>Victoria</v>
      </c>
      <c r="G4172" t="s">
        <v>45</v>
      </c>
      <c r="H4172">
        <v>3131</v>
      </c>
      <c r="I4172" t="s">
        <v>11</v>
      </c>
      <c r="J4172" t="s">
        <v>63</v>
      </c>
      <c r="K4172" t="s">
        <v>150</v>
      </c>
      <c r="L4172" t="s">
        <v>18</v>
      </c>
      <c r="M4172" s="5">
        <v>2560.0500000000002</v>
      </c>
    </row>
    <row r="4173" spans="1:13" x14ac:dyDescent="0.2">
      <c r="A4173" s="2">
        <v>45189</v>
      </c>
      <c r="B4173" s="3">
        <f t="shared" si="197"/>
        <v>2024</v>
      </c>
      <c r="C4173" t="str">
        <f t="shared" si="195"/>
        <v>2023-2024</v>
      </c>
      <c r="D4173" t="s">
        <v>147</v>
      </c>
      <c r="E4173" t="s">
        <v>91</v>
      </c>
      <c r="F4173" t="str">
        <f t="shared" si="196"/>
        <v>Victoria</v>
      </c>
      <c r="G4173" t="s">
        <v>45</v>
      </c>
      <c r="H4173">
        <v>3690</v>
      </c>
      <c r="I4173" t="s">
        <v>11</v>
      </c>
      <c r="J4173" t="s">
        <v>55</v>
      </c>
      <c r="K4173" t="s">
        <v>153</v>
      </c>
      <c r="L4173" t="s">
        <v>16</v>
      </c>
      <c r="M4173" s="5">
        <v>2567.6099999999992</v>
      </c>
    </row>
    <row r="4174" spans="1:13" x14ac:dyDescent="0.2">
      <c r="A4174" s="2">
        <v>45105</v>
      </c>
      <c r="B4174" s="3">
        <f t="shared" si="197"/>
        <v>2023</v>
      </c>
      <c r="C4174" t="str">
        <f t="shared" si="195"/>
        <v>2022-2023</v>
      </c>
      <c r="D4174" t="s">
        <v>147</v>
      </c>
      <c r="E4174" t="s">
        <v>139</v>
      </c>
      <c r="F4174" t="str">
        <f t="shared" si="196"/>
        <v>New South Wales</v>
      </c>
      <c r="G4174" t="s">
        <v>10</v>
      </c>
      <c r="H4174">
        <v>2020</v>
      </c>
      <c r="I4174" t="s">
        <v>11</v>
      </c>
      <c r="J4174" t="s">
        <v>12</v>
      </c>
      <c r="K4174" t="s">
        <v>153</v>
      </c>
      <c r="L4174" t="s">
        <v>16</v>
      </c>
      <c r="M4174" s="5">
        <v>2570.690000000001</v>
      </c>
    </row>
    <row r="4175" spans="1:13" x14ac:dyDescent="0.2">
      <c r="A4175" s="2">
        <v>45309</v>
      </c>
      <c r="B4175" s="3">
        <f t="shared" si="197"/>
        <v>2024</v>
      </c>
      <c r="C4175" t="str">
        <f t="shared" si="195"/>
        <v>2023-2024</v>
      </c>
      <c r="D4175" t="s">
        <v>147</v>
      </c>
      <c r="E4175" t="s">
        <v>134</v>
      </c>
      <c r="F4175" t="str">
        <f t="shared" si="196"/>
        <v>Queensland</v>
      </c>
      <c r="G4175" t="s">
        <v>35</v>
      </c>
      <c r="H4175">
        <v>4825</v>
      </c>
      <c r="I4175" t="s">
        <v>11</v>
      </c>
      <c r="J4175" t="s">
        <v>36</v>
      </c>
      <c r="K4175" t="s">
        <v>150</v>
      </c>
      <c r="L4175" t="s">
        <v>18</v>
      </c>
      <c r="M4175" s="5">
        <v>2571.8999999999992</v>
      </c>
    </row>
    <row r="4176" spans="1:13" x14ac:dyDescent="0.2">
      <c r="A4176" s="2">
        <v>45281</v>
      </c>
      <c r="B4176" s="3">
        <f t="shared" si="197"/>
        <v>2024</v>
      </c>
      <c r="C4176" t="str">
        <f t="shared" si="195"/>
        <v>2023-2024</v>
      </c>
      <c r="D4176" t="s">
        <v>147</v>
      </c>
      <c r="E4176" t="s">
        <v>132</v>
      </c>
      <c r="F4176" t="str">
        <f t="shared" si="196"/>
        <v>New South Wales</v>
      </c>
      <c r="G4176" t="s">
        <v>10</v>
      </c>
      <c r="H4176">
        <v>2800</v>
      </c>
      <c r="I4176" t="s">
        <v>11</v>
      </c>
      <c r="J4176" t="s">
        <v>25</v>
      </c>
      <c r="K4176" t="s">
        <v>150</v>
      </c>
      <c r="L4176" t="s">
        <v>18</v>
      </c>
      <c r="M4176" s="5">
        <v>2576.2599999999998</v>
      </c>
    </row>
    <row r="4177" spans="1:13" x14ac:dyDescent="0.2">
      <c r="A4177" s="2">
        <v>45272</v>
      </c>
      <c r="B4177" s="3">
        <f t="shared" si="197"/>
        <v>2024</v>
      </c>
      <c r="C4177" t="str">
        <f t="shared" si="195"/>
        <v>2023-2024</v>
      </c>
      <c r="D4177" t="s">
        <v>147</v>
      </c>
      <c r="E4177" t="s">
        <v>132</v>
      </c>
      <c r="F4177" t="str">
        <f t="shared" si="196"/>
        <v>New South Wales</v>
      </c>
      <c r="G4177" t="s">
        <v>10</v>
      </c>
      <c r="H4177">
        <v>2800</v>
      </c>
      <c r="I4177" t="s">
        <v>11</v>
      </c>
      <c r="J4177" t="s">
        <v>25</v>
      </c>
      <c r="K4177" t="s">
        <v>152</v>
      </c>
      <c r="L4177" t="s">
        <v>13</v>
      </c>
      <c r="M4177" s="5">
        <v>2593.0200000000018</v>
      </c>
    </row>
    <row r="4178" spans="1:13" x14ac:dyDescent="0.2">
      <c r="A4178" s="2">
        <v>45108</v>
      </c>
      <c r="B4178" s="3">
        <f t="shared" si="197"/>
        <v>2024</v>
      </c>
      <c r="C4178" t="str">
        <f t="shared" si="195"/>
        <v>2023-2024</v>
      </c>
      <c r="D4178" t="s">
        <v>147</v>
      </c>
      <c r="E4178" t="s">
        <v>113</v>
      </c>
      <c r="F4178" t="str">
        <f t="shared" si="196"/>
        <v>Queensland</v>
      </c>
      <c r="G4178" t="s">
        <v>35</v>
      </c>
      <c r="H4178">
        <v>4215</v>
      </c>
      <c r="I4178" t="s">
        <v>11</v>
      </c>
      <c r="J4178" t="s">
        <v>104</v>
      </c>
      <c r="K4178" t="s">
        <v>152</v>
      </c>
      <c r="L4178" t="s">
        <v>13</v>
      </c>
      <c r="M4178" s="5">
        <v>2601.7200000000016</v>
      </c>
    </row>
    <row r="4179" spans="1:13" x14ac:dyDescent="0.2">
      <c r="A4179" s="2">
        <v>45266</v>
      </c>
      <c r="B4179" s="3">
        <f t="shared" si="197"/>
        <v>2024</v>
      </c>
      <c r="C4179" t="str">
        <f t="shared" si="195"/>
        <v>2023-2024</v>
      </c>
      <c r="D4179" t="s">
        <v>148</v>
      </c>
      <c r="E4179" t="s">
        <v>96</v>
      </c>
      <c r="F4179" t="str">
        <f t="shared" si="196"/>
        <v>Western Australia</v>
      </c>
      <c r="G4179" t="s">
        <v>48</v>
      </c>
      <c r="H4179">
        <v>6330</v>
      </c>
      <c r="I4179" t="s">
        <v>11</v>
      </c>
      <c r="J4179" t="s">
        <v>94</v>
      </c>
      <c r="K4179" t="s">
        <v>150</v>
      </c>
      <c r="L4179" t="s">
        <v>18</v>
      </c>
      <c r="M4179" s="5">
        <v>2604.84</v>
      </c>
    </row>
    <row r="4180" spans="1:13" x14ac:dyDescent="0.2">
      <c r="A4180" s="2">
        <v>45241</v>
      </c>
      <c r="B4180" s="3">
        <f t="shared" si="197"/>
        <v>2024</v>
      </c>
      <c r="C4180" t="str">
        <f t="shared" si="195"/>
        <v>2023-2024</v>
      </c>
      <c r="D4180" t="s">
        <v>147</v>
      </c>
      <c r="E4180" t="s">
        <v>65</v>
      </c>
      <c r="F4180" t="str">
        <f t="shared" si="196"/>
        <v>New South Wales</v>
      </c>
      <c r="G4180" t="s">
        <v>10</v>
      </c>
      <c r="H4180">
        <v>2541</v>
      </c>
      <c r="I4180" t="s">
        <v>11</v>
      </c>
      <c r="J4180" t="s">
        <v>58</v>
      </c>
      <c r="K4180" t="s">
        <v>150</v>
      </c>
      <c r="L4180" t="s">
        <v>18</v>
      </c>
      <c r="M4180" s="5">
        <v>2608.59</v>
      </c>
    </row>
    <row r="4181" spans="1:13" x14ac:dyDescent="0.2">
      <c r="A4181" s="2">
        <v>45548</v>
      </c>
      <c r="B4181" s="3">
        <f t="shared" si="197"/>
        <v>2025</v>
      </c>
      <c r="C4181" t="str">
        <f t="shared" si="195"/>
        <v>2024-2025</v>
      </c>
      <c r="D4181" t="s">
        <v>147</v>
      </c>
      <c r="E4181" t="s">
        <v>64</v>
      </c>
      <c r="F4181" t="str">
        <f t="shared" si="196"/>
        <v>Victoria</v>
      </c>
      <c r="G4181" t="s">
        <v>45</v>
      </c>
      <c r="H4181">
        <v>3199</v>
      </c>
      <c r="I4181" t="s">
        <v>11</v>
      </c>
      <c r="J4181" t="s">
        <v>63</v>
      </c>
      <c r="K4181" t="s">
        <v>154</v>
      </c>
      <c r="L4181" t="s">
        <v>14</v>
      </c>
      <c r="M4181" s="5">
        <v>2614.2999999999997</v>
      </c>
    </row>
    <row r="4182" spans="1:13" x14ac:dyDescent="0.2">
      <c r="A4182" s="2">
        <v>45420</v>
      </c>
      <c r="B4182" s="3">
        <f t="shared" si="197"/>
        <v>2024</v>
      </c>
      <c r="C4182" t="str">
        <f t="shared" si="195"/>
        <v>2023-2024</v>
      </c>
      <c r="D4182" t="s">
        <v>147</v>
      </c>
      <c r="E4182" t="s">
        <v>41</v>
      </c>
      <c r="F4182" t="str">
        <f t="shared" si="196"/>
        <v>New South Wales</v>
      </c>
      <c r="G4182" t="s">
        <v>10</v>
      </c>
      <c r="H4182">
        <v>2830</v>
      </c>
      <c r="I4182" t="s">
        <v>11</v>
      </c>
      <c r="J4182" t="s">
        <v>25</v>
      </c>
      <c r="K4182" t="s">
        <v>150</v>
      </c>
      <c r="L4182" t="s">
        <v>18</v>
      </c>
      <c r="M4182" s="5">
        <v>2621.51</v>
      </c>
    </row>
    <row r="4183" spans="1:13" x14ac:dyDescent="0.2">
      <c r="A4183" s="2">
        <v>45017</v>
      </c>
      <c r="B4183" s="3">
        <f t="shared" si="197"/>
        <v>2023</v>
      </c>
      <c r="C4183" t="str">
        <f t="shared" si="195"/>
        <v>2022-2023</v>
      </c>
      <c r="D4183" t="s">
        <v>147</v>
      </c>
      <c r="E4183" t="s">
        <v>106</v>
      </c>
      <c r="F4183" t="str">
        <f t="shared" si="196"/>
        <v>Victoria</v>
      </c>
      <c r="G4183" t="s">
        <v>45</v>
      </c>
      <c r="H4183">
        <v>3915</v>
      </c>
      <c r="I4183" t="s">
        <v>11</v>
      </c>
      <c r="J4183" t="s">
        <v>55</v>
      </c>
      <c r="K4183" t="s">
        <v>150</v>
      </c>
      <c r="L4183" t="s">
        <v>18</v>
      </c>
      <c r="M4183" s="5">
        <v>2625.1799999999989</v>
      </c>
    </row>
    <row r="4184" spans="1:13" x14ac:dyDescent="0.2">
      <c r="A4184" s="2">
        <v>45302</v>
      </c>
      <c r="B4184" s="3">
        <f t="shared" si="197"/>
        <v>2024</v>
      </c>
      <c r="C4184" t="str">
        <f t="shared" si="195"/>
        <v>2023-2024</v>
      </c>
      <c r="D4184" t="s">
        <v>147</v>
      </c>
      <c r="E4184" t="s">
        <v>114</v>
      </c>
      <c r="F4184" t="str">
        <f t="shared" si="196"/>
        <v>Victoria</v>
      </c>
      <c r="G4184" t="s">
        <v>45</v>
      </c>
      <c r="H4184">
        <v>3551</v>
      </c>
      <c r="I4184" t="s">
        <v>11</v>
      </c>
      <c r="J4184" t="s">
        <v>60</v>
      </c>
      <c r="K4184" t="s">
        <v>152</v>
      </c>
      <c r="L4184" t="s">
        <v>13</v>
      </c>
      <c r="M4184" s="5">
        <v>2628.3700000000044</v>
      </c>
    </row>
    <row r="4185" spans="1:13" x14ac:dyDescent="0.2">
      <c r="A4185" s="2">
        <v>44997</v>
      </c>
      <c r="B4185" s="3">
        <f t="shared" si="197"/>
        <v>2023</v>
      </c>
      <c r="C4185" t="str">
        <f t="shared" si="195"/>
        <v>2022-2023</v>
      </c>
      <c r="D4185" t="s">
        <v>147</v>
      </c>
      <c r="E4185" t="s">
        <v>117</v>
      </c>
      <c r="F4185" t="str">
        <f t="shared" si="196"/>
        <v>Queensland</v>
      </c>
      <c r="G4185" t="s">
        <v>35</v>
      </c>
      <c r="H4185">
        <v>4119</v>
      </c>
      <c r="I4185" t="s">
        <v>11</v>
      </c>
      <c r="J4185" t="s">
        <v>43</v>
      </c>
      <c r="K4185" t="s">
        <v>150</v>
      </c>
      <c r="L4185" t="s">
        <v>18</v>
      </c>
      <c r="M4185" s="5">
        <v>2631.58</v>
      </c>
    </row>
    <row r="4186" spans="1:13" x14ac:dyDescent="0.2">
      <c r="A4186" s="2">
        <v>45260</v>
      </c>
      <c r="B4186" s="3">
        <f t="shared" si="197"/>
        <v>2024</v>
      </c>
      <c r="C4186" t="str">
        <f t="shared" si="195"/>
        <v>2023-2024</v>
      </c>
      <c r="D4186" t="s">
        <v>147</v>
      </c>
      <c r="E4186" t="s">
        <v>82</v>
      </c>
      <c r="F4186" t="str">
        <f t="shared" si="196"/>
        <v>Queensland</v>
      </c>
      <c r="G4186" t="s">
        <v>35</v>
      </c>
      <c r="H4186">
        <v>4012</v>
      </c>
      <c r="I4186" t="s">
        <v>11</v>
      </c>
      <c r="J4186" t="s">
        <v>43</v>
      </c>
      <c r="K4186" t="s">
        <v>153</v>
      </c>
      <c r="L4186" t="s">
        <v>16</v>
      </c>
      <c r="M4186" s="5">
        <v>2653.0699999999993</v>
      </c>
    </row>
    <row r="4187" spans="1:13" x14ac:dyDescent="0.2">
      <c r="A4187" s="2">
        <v>45600</v>
      </c>
      <c r="B4187" s="3">
        <f t="shared" si="197"/>
        <v>2025</v>
      </c>
      <c r="C4187" t="str">
        <f t="shared" si="195"/>
        <v>2024-2025</v>
      </c>
      <c r="D4187" t="s">
        <v>147</v>
      </c>
      <c r="E4187" t="s">
        <v>28</v>
      </c>
      <c r="F4187" t="str">
        <f t="shared" si="196"/>
        <v>Northern Territory</v>
      </c>
      <c r="G4187" t="s">
        <v>29</v>
      </c>
      <c r="H4187">
        <v>800</v>
      </c>
      <c r="I4187" t="s">
        <v>11</v>
      </c>
      <c r="J4187" t="s">
        <v>30</v>
      </c>
      <c r="K4187" t="s">
        <v>151</v>
      </c>
      <c r="L4187" t="s">
        <v>21</v>
      </c>
      <c r="M4187" s="5">
        <v>2654.02</v>
      </c>
    </row>
    <row r="4188" spans="1:13" x14ac:dyDescent="0.2">
      <c r="A4188" s="2">
        <v>45222</v>
      </c>
      <c r="B4188" s="3">
        <f t="shared" si="197"/>
        <v>2024</v>
      </c>
      <c r="C4188" t="str">
        <f t="shared" si="195"/>
        <v>2023-2024</v>
      </c>
      <c r="D4188" t="s">
        <v>147</v>
      </c>
      <c r="E4188" t="s">
        <v>73</v>
      </c>
      <c r="F4188" t="str">
        <f t="shared" si="196"/>
        <v>Victoria</v>
      </c>
      <c r="G4188" t="s">
        <v>45</v>
      </c>
      <c r="H4188">
        <v>3136</v>
      </c>
      <c r="I4188" t="s">
        <v>11</v>
      </c>
      <c r="J4188" t="s">
        <v>63</v>
      </c>
      <c r="K4188" t="s">
        <v>150</v>
      </c>
      <c r="L4188" t="s">
        <v>18</v>
      </c>
      <c r="M4188" s="5">
        <v>2657.48</v>
      </c>
    </row>
    <row r="4189" spans="1:13" x14ac:dyDescent="0.2">
      <c r="A4189" s="2">
        <v>45418</v>
      </c>
      <c r="B4189" s="3">
        <f t="shared" si="197"/>
        <v>2024</v>
      </c>
      <c r="C4189" t="str">
        <f t="shared" si="195"/>
        <v>2023-2024</v>
      </c>
      <c r="D4189" t="s">
        <v>147</v>
      </c>
      <c r="E4189" t="s">
        <v>117</v>
      </c>
      <c r="F4189" t="str">
        <f t="shared" si="196"/>
        <v>Queensland</v>
      </c>
      <c r="G4189" t="s">
        <v>35</v>
      </c>
      <c r="H4189">
        <v>4119</v>
      </c>
      <c r="I4189" t="s">
        <v>11</v>
      </c>
      <c r="J4189" t="s">
        <v>43</v>
      </c>
      <c r="K4189" t="s">
        <v>150</v>
      </c>
      <c r="L4189" t="s">
        <v>18</v>
      </c>
      <c r="M4189" s="5">
        <v>2670.66</v>
      </c>
    </row>
    <row r="4190" spans="1:13" x14ac:dyDescent="0.2">
      <c r="A4190" s="2">
        <v>45391</v>
      </c>
      <c r="B4190" s="3">
        <f t="shared" si="197"/>
        <v>2024</v>
      </c>
      <c r="C4190" t="str">
        <f t="shared" si="195"/>
        <v>2023-2024</v>
      </c>
      <c r="D4190" t="s">
        <v>147</v>
      </c>
      <c r="E4190" t="s">
        <v>9</v>
      </c>
      <c r="F4190" t="str">
        <f t="shared" si="196"/>
        <v>New South Wales</v>
      </c>
      <c r="G4190" t="s">
        <v>10</v>
      </c>
      <c r="H4190">
        <v>2067</v>
      </c>
      <c r="I4190" t="s">
        <v>11</v>
      </c>
      <c r="J4190" t="s">
        <v>12</v>
      </c>
      <c r="K4190" t="s">
        <v>150</v>
      </c>
      <c r="L4190" t="s">
        <v>18</v>
      </c>
      <c r="M4190" s="5">
        <v>2677.43</v>
      </c>
    </row>
    <row r="4191" spans="1:13" x14ac:dyDescent="0.2">
      <c r="A4191" s="2">
        <v>45399</v>
      </c>
      <c r="B4191" s="3">
        <f t="shared" si="197"/>
        <v>2024</v>
      </c>
      <c r="C4191" t="str">
        <f t="shared" si="195"/>
        <v>2023-2024</v>
      </c>
      <c r="D4191" t="s">
        <v>147</v>
      </c>
      <c r="E4191" t="s">
        <v>118</v>
      </c>
      <c r="F4191" t="str">
        <f t="shared" si="196"/>
        <v>New South Wales</v>
      </c>
      <c r="G4191" t="s">
        <v>10</v>
      </c>
      <c r="H4191">
        <v>2158</v>
      </c>
      <c r="I4191" t="s">
        <v>11</v>
      </c>
      <c r="J4191" t="s">
        <v>27</v>
      </c>
      <c r="K4191" t="s">
        <v>150</v>
      </c>
      <c r="L4191" t="s">
        <v>18</v>
      </c>
      <c r="M4191" s="5">
        <v>2682.1099999999997</v>
      </c>
    </row>
    <row r="4192" spans="1:13" x14ac:dyDescent="0.2">
      <c r="A4192" s="2">
        <v>45336</v>
      </c>
      <c r="B4192" s="3">
        <f t="shared" si="197"/>
        <v>2024</v>
      </c>
      <c r="C4192" t="str">
        <f t="shared" si="195"/>
        <v>2023-2024</v>
      </c>
      <c r="D4192" t="s">
        <v>147</v>
      </c>
      <c r="E4192" t="s">
        <v>64</v>
      </c>
      <c r="F4192" t="str">
        <f t="shared" si="196"/>
        <v>Victoria</v>
      </c>
      <c r="G4192" t="s">
        <v>45</v>
      </c>
      <c r="H4192">
        <v>3199</v>
      </c>
      <c r="I4192" t="s">
        <v>11</v>
      </c>
      <c r="J4192" t="s">
        <v>63</v>
      </c>
      <c r="K4192" t="s">
        <v>150</v>
      </c>
      <c r="L4192" t="s">
        <v>18</v>
      </c>
      <c r="M4192" s="5">
        <v>2682.17</v>
      </c>
    </row>
    <row r="4193" spans="1:13" x14ac:dyDescent="0.2">
      <c r="A4193" s="2">
        <v>44944</v>
      </c>
      <c r="B4193" s="3">
        <f t="shared" si="197"/>
        <v>2023</v>
      </c>
      <c r="C4193" t="str">
        <f t="shared" si="195"/>
        <v>2022-2023</v>
      </c>
      <c r="D4193" t="s">
        <v>147</v>
      </c>
      <c r="E4193" t="s">
        <v>64</v>
      </c>
      <c r="F4193" t="str">
        <f t="shared" si="196"/>
        <v>Victoria</v>
      </c>
      <c r="G4193" t="s">
        <v>45</v>
      </c>
      <c r="H4193">
        <v>3199</v>
      </c>
      <c r="I4193" t="s">
        <v>11</v>
      </c>
      <c r="J4193" t="s">
        <v>63</v>
      </c>
      <c r="K4193" t="s">
        <v>157</v>
      </c>
      <c r="L4193" t="s">
        <v>22</v>
      </c>
      <c r="M4193" s="5">
        <v>2690.3299999999995</v>
      </c>
    </row>
    <row r="4194" spans="1:13" x14ac:dyDescent="0.2">
      <c r="A4194" s="2">
        <v>45398</v>
      </c>
      <c r="B4194" s="3">
        <f t="shared" si="197"/>
        <v>2024</v>
      </c>
      <c r="C4194" t="str">
        <f t="shared" si="195"/>
        <v>2023-2024</v>
      </c>
      <c r="D4194" t="s">
        <v>147</v>
      </c>
      <c r="E4194" t="s">
        <v>136</v>
      </c>
      <c r="F4194" t="str">
        <f t="shared" si="196"/>
        <v>Victoria</v>
      </c>
      <c r="G4194" t="s">
        <v>45</v>
      </c>
      <c r="H4194">
        <v>3175</v>
      </c>
      <c r="I4194" t="s">
        <v>11</v>
      </c>
      <c r="J4194" t="s">
        <v>63</v>
      </c>
      <c r="K4194" t="s">
        <v>150</v>
      </c>
      <c r="L4194" t="s">
        <v>18</v>
      </c>
      <c r="M4194" s="5">
        <v>2692.99</v>
      </c>
    </row>
    <row r="4195" spans="1:13" x14ac:dyDescent="0.2">
      <c r="A4195" s="2">
        <v>45244</v>
      </c>
      <c r="B4195" s="3">
        <f t="shared" si="197"/>
        <v>2024</v>
      </c>
      <c r="C4195" t="str">
        <f t="shared" si="195"/>
        <v>2023-2024</v>
      </c>
      <c r="D4195" t="s">
        <v>147</v>
      </c>
      <c r="E4195" t="s">
        <v>143</v>
      </c>
      <c r="F4195" t="str">
        <f t="shared" si="196"/>
        <v>New South Wales</v>
      </c>
      <c r="G4195" t="s">
        <v>10</v>
      </c>
      <c r="H4195">
        <v>2154</v>
      </c>
      <c r="I4195" t="s">
        <v>11</v>
      </c>
      <c r="J4195" t="s">
        <v>27</v>
      </c>
      <c r="K4195" t="s">
        <v>150</v>
      </c>
      <c r="L4195" t="s">
        <v>18</v>
      </c>
      <c r="M4195" s="5">
        <v>2699.6499999999996</v>
      </c>
    </row>
    <row r="4196" spans="1:13" x14ac:dyDescent="0.2">
      <c r="A4196" s="2">
        <v>45524</v>
      </c>
      <c r="B4196" s="3">
        <f t="shared" si="197"/>
        <v>2025</v>
      </c>
      <c r="C4196" t="str">
        <f t="shared" si="195"/>
        <v>2024-2025</v>
      </c>
      <c r="D4196" t="s">
        <v>147</v>
      </c>
      <c r="E4196" t="s">
        <v>146</v>
      </c>
      <c r="F4196" t="str">
        <f t="shared" si="196"/>
        <v>Victoria</v>
      </c>
      <c r="G4196" t="s">
        <v>45</v>
      </c>
      <c r="H4196">
        <v>3353</v>
      </c>
      <c r="I4196" t="s">
        <v>11</v>
      </c>
      <c r="J4196" t="s">
        <v>60</v>
      </c>
      <c r="K4196" t="s">
        <v>150</v>
      </c>
      <c r="L4196" t="s">
        <v>18</v>
      </c>
      <c r="M4196" s="5">
        <v>2709.6000000000008</v>
      </c>
    </row>
    <row r="4197" spans="1:13" x14ac:dyDescent="0.2">
      <c r="A4197" s="2">
        <v>45413</v>
      </c>
      <c r="B4197" s="3">
        <f t="shared" si="197"/>
        <v>2024</v>
      </c>
      <c r="C4197" t="str">
        <f t="shared" si="195"/>
        <v>2023-2024</v>
      </c>
      <c r="D4197" t="s">
        <v>147</v>
      </c>
      <c r="E4197" t="s">
        <v>145</v>
      </c>
      <c r="F4197" t="str">
        <f t="shared" si="196"/>
        <v>New South Wales</v>
      </c>
      <c r="G4197" t="s">
        <v>10</v>
      </c>
      <c r="H4197">
        <v>2101</v>
      </c>
      <c r="I4197" t="s">
        <v>11</v>
      </c>
      <c r="J4197" t="s">
        <v>27</v>
      </c>
      <c r="K4197" t="s">
        <v>151</v>
      </c>
      <c r="L4197" t="s">
        <v>21</v>
      </c>
      <c r="M4197" s="5">
        <v>2715.92</v>
      </c>
    </row>
    <row r="4198" spans="1:13" x14ac:dyDescent="0.2">
      <c r="A4198" s="2">
        <v>44985</v>
      </c>
      <c r="B4198" s="3">
        <f t="shared" si="197"/>
        <v>2023</v>
      </c>
      <c r="C4198" t="str">
        <f t="shared" si="195"/>
        <v>2022-2023</v>
      </c>
      <c r="D4198" t="s">
        <v>147</v>
      </c>
      <c r="E4198" t="s">
        <v>9</v>
      </c>
      <c r="F4198" t="str">
        <f t="shared" si="196"/>
        <v>New South Wales</v>
      </c>
      <c r="G4198" t="s">
        <v>10</v>
      </c>
      <c r="H4198">
        <v>2067</v>
      </c>
      <c r="I4198" t="s">
        <v>11</v>
      </c>
      <c r="J4198" t="s">
        <v>12</v>
      </c>
      <c r="K4198" t="s">
        <v>150</v>
      </c>
      <c r="L4198" t="s">
        <v>18</v>
      </c>
      <c r="M4198" s="5">
        <v>2741.97</v>
      </c>
    </row>
    <row r="4199" spans="1:13" x14ac:dyDescent="0.2">
      <c r="A4199" s="2">
        <v>45515</v>
      </c>
      <c r="B4199" s="3">
        <f t="shared" si="197"/>
        <v>2025</v>
      </c>
      <c r="C4199" t="str">
        <f t="shared" si="195"/>
        <v>2024-2025</v>
      </c>
      <c r="D4199" t="s">
        <v>147</v>
      </c>
      <c r="E4199" t="s">
        <v>112</v>
      </c>
      <c r="F4199" t="str">
        <f t="shared" si="196"/>
        <v>Victoria</v>
      </c>
      <c r="G4199" t="s">
        <v>45</v>
      </c>
      <c r="H4199">
        <v>3076</v>
      </c>
      <c r="I4199" t="s">
        <v>11</v>
      </c>
      <c r="J4199" t="s">
        <v>46</v>
      </c>
      <c r="K4199" t="s">
        <v>152</v>
      </c>
      <c r="L4199" t="s">
        <v>13</v>
      </c>
      <c r="M4199" s="5">
        <v>2752.150000000001</v>
      </c>
    </row>
    <row r="4200" spans="1:13" x14ac:dyDescent="0.2">
      <c r="A4200" s="2">
        <v>45165</v>
      </c>
      <c r="B4200" s="3">
        <f t="shared" si="197"/>
        <v>2024</v>
      </c>
      <c r="C4200" t="str">
        <f t="shared" si="195"/>
        <v>2023-2024</v>
      </c>
      <c r="D4200" t="s">
        <v>147</v>
      </c>
      <c r="E4200" t="s">
        <v>143</v>
      </c>
      <c r="F4200" t="str">
        <f t="shared" si="196"/>
        <v>New South Wales</v>
      </c>
      <c r="G4200" t="s">
        <v>10</v>
      </c>
      <c r="H4200">
        <v>2154</v>
      </c>
      <c r="I4200" t="s">
        <v>11</v>
      </c>
      <c r="J4200" t="s">
        <v>27</v>
      </c>
      <c r="K4200" t="s">
        <v>153</v>
      </c>
      <c r="L4200" t="s">
        <v>16</v>
      </c>
      <c r="M4200" s="5">
        <v>2754.4399999999996</v>
      </c>
    </row>
    <row r="4201" spans="1:13" x14ac:dyDescent="0.2">
      <c r="A4201" s="2">
        <v>45642</v>
      </c>
      <c r="B4201" s="3">
        <f t="shared" si="197"/>
        <v>2025</v>
      </c>
      <c r="C4201" t="str">
        <f t="shared" si="195"/>
        <v>2024-2025</v>
      </c>
      <c r="D4201" t="s">
        <v>147</v>
      </c>
      <c r="E4201" t="s">
        <v>122</v>
      </c>
      <c r="F4201" t="str">
        <f t="shared" si="196"/>
        <v>New South Wales</v>
      </c>
      <c r="G4201" t="s">
        <v>10</v>
      </c>
      <c r="H4201">
        <v>2650</v>
      </c>
      <c r="I4201" t="s">
        <v>11</v>
      </c>
      <c r="J4201" t="s">
        <v>25</v>
      </c>
      <c r="K4201" t="s">
        <v>150</v>
      </c>
      <c r="L4201" t="s">
        <v>18</v>
      </c>
      <c r="M4201" s="5">
        <v>2774.3700000000008</v>
      </c>
    </row>
    <row r="4202" spans="1:13" x14ac:dyDescent="0.2">
      <c r="A4202" s="2">
        <v>45539</v>
      </c>
      <c r="B4202" s="3">
        <f t="shared" si="197"/>
        <v>2025</v>
      </c>
      <c r="C4202" t="str">
        <f t="shared" si="195"/>
        <v>2024-2025</v>
      </c>
      <c r="D4202" t="s">
        <v>147</v>
      </c>
      <c r="E4202" t="s">
        <v>122</v>
      </c>
      <c r="F4202" t="str">
        <f t="shared" si="196"/>
        <v>New South Wales</v>
      </c>
      <c r="G4202" t="s">
        <v>10</v>
      </c>
      <c r="H4202">
        <v>2650</v>
      </c>
      <c r="I4202" t="s">
        <v>11</v>
      </c>
      <c r="J4202" t="s">
        <v>25</v>
      </c>
      <c r="K4202" t="s">
        <v>152</v>
      </c>
      <c r="L4202" t="s">
        <v>13</v>
      </c>
      <c r="M4202" s="5">
        <v>2807.3000000000015</v>
      </c>
    </row>
    <row r="4203" spans="1:13" x14ac:dyDescent="0.2">
      <c r="A4203" s="2">
        <v>45623</v>
      </c>
      <c r="B4203" s="3">
        <f t="shared" si="197"/>
        <v>2025</v>
      </c>
      <c r="C4203" t="str">
        <f t="shared" si="195"/>
        <v>2024-2025</v>
      </c>
      <c r="D4203" t="s">
        <v>147</v>
      </c>
      <c r="E4203" t="s">
        <v>28</v>
      </c>
      <c r="F4203" t="str">
        <f t="shared" si="196"/>
        <v>Northern Territory</v>
      </c>
      <c r="G4203" t="s">
        <v>29</v>
      </c>
      <c r="H4203">
        <v>800</v>
      </c>
      <c r="I4203" t="s">
        <v>11</v>
      </c>
      <c r="J4203" t="s">
        <v>30</v>
      </c>
      <c r="K4203" t="s">
        <v>152</v>
      </c>
      <c r="L4203" t="s">
        <v>13</v>
      </c>
      <c r="M4203" s="5">
        <v>2809.2600000000025</v>
      </c>
    </row>
    <row r="4204" spans="1:13" x14ac:dyDescent="0.2">
      <c r="A4204" s="2">
        <v>45604</v>
      </c>
      <c r="B4204" s="3">
        <f t="shared" si="197"/>
        <v>2025</v>
      </c>
      <c r="C4204" t="str">
        <f t="shared" si="195"/>
        <v>2024-2025</v>
      </c>
      <c r="D4204" t="s">
        <v>148</v>
      </c>
      <c r="E4204" t="s">
        <v>138</v>
      </c>
      <c r="F4204" t="str">
        <f t="shared" si="196"/>
        <v>Queensland</v>
      </c>
      <c r="G4204" t="s">
        <v>35</v>
      </c>
      <c r="H4204">
        <v>4558</v>
      </c>
      <c r="I4204" t="s">
        <v>11</v>
      </c>
      <c r="J4204" t="s">
        <v>120</v>
      </c>
      <c r="K4204" t="s">
        <v>151</v>
      </c>
      <c r="L4204" t="s">
        <v>21</v>
      </c>
      <c r="M4204" s="5">
        <v>2825.4700000000003</v>
      </c>
    </row>
    <row r="4205" spans="1:13" x14ac:dyDescent="0.2">
      <c r="A4205" s="2">
        <v>45386</v>
      </c>
      <c r="B4205" s="3">
        <f t="shared" si="197"/>
        <v>2024</v>
      </c>
      <c r="C4205" t="str">
        <f t="shared" si="195"/>
        <v>2023-2024</v>
      </c>
      <c r="D4205" t="s">
        <v>147</v>
      </c>
      <c r="E4205" t="s">
        <v>113</v>
      </c>
      <c r="F4205" t="str">
        <f t="shared" si="196"/>
        <v>Queensland</v>
      </c>
      <c r="G4205" t="s">
        <v>35</v>
      </c>
      <c r="H4205">
        <v>4215</v>
      </c>
      <c r="I4205" t="s">
        <v>11</v>
      </c>
      <c r="J4205" t="s">
        <v>104</v>
      </c>
      <c r="K4205" t="s">
        <v>152</v>
      </c>
      <c r="L4205" t="s">
        <v>13</v>
      </c>
      <c r="M4205" s="5">
        <v>2830.6300000000024</v>
      </c>
    </row>
    <row r="4206" spans="1:13" x14ac:dyDescent="0.2">
      <c r="A4206" s="2">
        <v>45425</v>
      </c>
      <c r="B4206" s="3">
        <f t="shared" si="197"/>
        <v>2024</v>
      </c>
      <c r="C4206" t="str">
        <f t="shared" si="195"/>
        <v>2023-2024</v>
      </c>
      <c r="D4206" t="s">
        <v>147</v>
      </c>
      <c r="E4206" t="s">
        <v>132</v>
      </c>
      <c r="F4206" t="str">
        <f t="shared" si="196"/>
        <v>New South Wales</v>
      </c>
      <c r="G4206" t="s">
        <v>10</v>
      </c>
      <c r="H4206">
        <v>2800</v>
      </c>
      <c r="I4206" t="s">
        <v>11</v>
      </c>
      <c r="J4206" t="s">
        <v>25</v>
      </c>
      <c r="K4206" t="s">
        <v>153</v>
      </c>
      <c r="L4206" t="s">
        <v>16</v>
      </c>
      <c r="M4206" s="5">
        <v>2836.6000000000004</v>
      </c>
    </row>
    <row r="4207" spans="1:13" x14ac:dyDescent="0.2">
      <c r="A4207" s="2">
        <v>45227</v>
      </c>
      <c r="B4207" s="3">
        <f t="shared" si="197"/>
        <v>2024</v>
      </c>
      <c r="C4207" t="str">
        <f t="shared" si="195"/>
        <v>2023-2024</v>
      </c>
      <c r="D4207" t="s">
        <v>147</v>
      </c>
      <c r="E4207" t="s">
        <v>115</v>
      </c>
      <c r="F4207" t="str">
        <f t="shared" si="196"/>
        <v>Western Australia</v>
      </c>
      <c r="G4207" t="s">
        <v>48</v>
      </c>
      <c r="H4207">
        <v>6280</v>
      </c>
      <c r="I4207" t="s">
        <v>11</v>
      </c>
      <c r="J4207" t="s">
        <v>94</v>
      </c>
      <c r="K4207" t="s">
        <v>153</v>
      </c>
      <c r="L4207" t="s">
        <v>16</v>
      </c>
      <c r="M4207" s="5">
        <v>2839.21</v>
      </c>
    </row>
    <row r="4208" spans="1:13" x14ac:dyDescent="0.2">
      <c r="A4208" s="2">
        <v>45591</v>
      </c>
      <c r="B4208" s="3">
        <f t="shared" si="197"/>
        <v>2025</v>
      </c>
      <c r="C4208" t="str">
        <f t="shared" si="195"/>
        <v>2024-2025</v>
      </c>
      <c r="D4208" t="s">
        <v>147</v>
      </c>
      <c r="E4208" t="s">
        <v>79</v>
      </c>
      <c r="F4208" t="str">
        <f t="shared" si="196"/>
        <v>Australian Capital Territory</v>
      </c>
      <c r="G4208" t="s">
        <v>80</v>
      </c>
      <c r="H4208">
        <v>2617</v>
      </c>
      <c r="I4208" t="s">
        <v>11</v>
      </c>
      <c r="J4208" t="s">
        <v>58</v>
      </c>
      <c r="K4208" t="s">
        <v>149</v>
      </c>
      <c r="L4208" t="s">
        <v>15</v>
      </c>
      <c r="M4208" s="5">
        <v>2856.0199999999995</v>
      </c>
    </row>
    <row r="4209" spans="1:13" x14ac:dyDescent="0.2">
      <c r="A4209" s="2">
        <v>45047</v>
      </c>
      <c r="B4209" s="3">
        <f t="shared" si="197"/>
        <v>2023</v>
      </c>
      <c r="C4209" t="str">
        <f t="shared" si="195"/>
        <v>2022-2023</v>
      </c>
      <c r="D4209" t="s">
        <v>147</v>
      </c>
      <c r="E4209" t="s">
        <v>113</v>
      </c>
      <c r="F4209" t="str">
        <f t="shared" si="196"/>
        <v>Queensland</v>
      </c>
      <c r="G4209" t="s">
        <v>35</v>
      </c>
      <c r="H4209">
        <v>4215</v>
      </c>
      <c r="I4209" t="s">
        <v>11</v>
      </c>
      <c r="J4209" t="s">
        <v>104</v>
      </c>
      <c r="K4209" t="s">
        <v>153</v>
      </c>
      <c r="L4209" t="s">
        <v>16</v>
      </c>
      <c r="M4209" s="5">
        <v>2866.54</v>
      </c>
    </row>
    <row r="4210" spans="1:13" x14ac:dyDescent="0.2">
      <c r="A4210" s="2">
        <v>45361</v>
      </c>
      <c r="B4210" s="3">
        <f t="shared" si="197"/>
        <v>2024</v>
      </c>
      <c r="C4210" t="str">
        <f t="shared" si="195"/>
        <v>2023-2024</v>
      </c>
      <c r="D4210" t="s">
        <v>147</v>
      </c>
      <c r="E4210" t="s">
        <v>59</v>
      </c>
      <c r="F4210" t="str">
        <f t="shared" si="196"/>
        <v>Victoria</v>
      </c>
      <c r="G4210" t="s">
        <v>45</v>
      </c>
      <c r="H4210">
        <v>3280</v>
      </c>
      <c r="I4210" t="s">
        <v>11</v>
      </c>
      <c r="J4210" t="s">
        <v>60</v>
      </c>
      <c r="K4210" t="s">
        <v>153</v>
      </c>
      <c r="L4210" t="s">
        <v>16</v>
      </c>
      <c r="M4210" s="5">
        <v>2866.8700000000013</v>
      </c>
    </row>
    <row r="4211" spans="1:13" x14ac:dyDescent="0.2">
      <c r="A4211" s="2">
        <v>45553</v>
      </c>
      <c r="B4211" s="3">
        <f t="shared" si="197"/>
        <v>2025</v>
      </c>
      <c r="C4211" t="str">
        <f t="shared" si="195"/>
        <v>2024-2025</v>
      </c>
      <c r="D4211" t="s">
        <v>147</v>
      </c>
      <c r="E4211" t="s">
        <v>41</v>
      </c>
      <c r="F4211" t="str">
        <f t="shared" si="196"/>
        <v>New South Wales</v>
      </c>
      <c r="G4211" t="s">
        <v>10</v>
      </c>
      <c r="H4211">
        <v>2830</v>
      </c>
      <c r="I4211" t="s">
        <v>11</v>
      </c>
      <c r="J4211" t="s">
        <v>25</v>
      </c>
      <c r="K4211" t="s">
        <v>152</v>
      </c>
      <c r="L4211" t="s">
        <v>13</v>
      </c>
      <c r="M4211" s="5">
        <v>2869.6000000000035</v>
      </c>
    </row>
    <row r="4212" spans="1:13" x14ac:dyDescent="0.2">
      <c r="A4212" s="2">
        <v>45521</v>
      </c>
      <c r="B4212" s="3">
        <f t="shared" si="197"/>
        <v>2025</v>
      </c>
      <c r="C4212" t="str">
        <f t="shared" si="195"/>
        <v>2024-2025</v>
      </c>
      <c r="D4212" t="s">
        <v>147</v>
      </c>
      <c r="E4212" t="s">
        <v>131</v>
      </c>
      <c r="F4212" t="str">
        <f t="shared" si="196"/>
        <v>Western Australia</v>
      </c>
      <c r="G4212" t="s">
        <v>48</v>
      </c>
      <c r="H4212">
        <v>6530</v>
      </c>
      <c r="I4212" t="s">
        <v>11</v>
      </c>
      <c r="J4212" t="s">
        <v>77</v>
      </c>
      <c r="K4212" t="s">
        <v>151</v>
      </c>
      <c r="L4212" t="s">
        <v>21</v>
      </c>
      <c r="M4212" s="5">
        <v>2881.7000000000007</v>
      </c>
    </row>
    <row r="4213" spans="1:13" x14ac:dyDescent="0.2">
      <c r="A4213" s="2">
        <v>45175</v>
      </c>
      <c r="B4213" s="3">
        <f t="shared" si="197"/>
        <v>2024</v>
      </c>
      <c r="C4213" t="str">
        <f t="shared" si="195"/>
        <v>2023-2024</v>
      </c>
      <c r="D4213" t="s">
        <v>147</v>
      </c>
      <c r="E4213" t="s">
        <v>97</v>
      </c>
      <c r="F4213" t="str">
        <f t="shared" si="196"/>
        <v>Tasmania</v>
      </c>
      <c r="G4213" t="s">
        <v>70</v>
      </c>
      <c r="H4213">
        <v>7250</v>
      </c>
      <c r="I4213" t="s">
        <v>11</v>
      </c>
      <c r="J4213" t="s">
        <v>71</v>
      </c>
      <c r="K4213" t="s">
        <v>150</v>
      </c>
      <c r="L4213" t="s">
        <v>18</v>
      </c>
      <c r="M4213" s="5">
        <v>2891.7299999999996</v>
      </c>
    </row>
    <row r="4214" spans="1:13" x14ac:dyDescent="0.2">
      <c r="A4214" s="2">
        <v>45462</v>
      </c>
      <c r="B4214" s="3">
        <f t="shared" si="197"/>
        <v>2024</v>
      </c>
      <c r="C4214" t="str">
        <f t="shared" si="195"/>
        <v>2023-2024</v>
      </c>
      <c r="D4214" t="s">
        <v>147</v>
      </c>
      <c r="E4214" t="s">
        <v>137</v>
      </c>
      <c r="F4214" t="str">
        <f t="shared" si="196"/>
        <v>New South Wales</v>
      </c>
      <c r="G4214" t="s">
        <v>10</v>
      </c>
      <c r="H4214">
        <v>2031</v>
      </c>
      <c r="I4214" t="s">
        <v>11</v>
      </c>
      <c r="J4214" t="s">
        <v>12</v>
      </c>
      <c r="K4214" t="s">
        <v>152</v>
      </c>
      <c r="L4214" t="s">
        <v>13</v>
      </c>
      <c r="M4214" s="5">
        <v>2892.3000000000011</v>
      </c>
    </row>
    <row r="4215" spans="1:13" x14ac:dyDescent="0.2">
      <c r="A4215" s="2">
        <v>45339</v>
      </c>
      <c r="B4215" s="3">
        <f t="shared" si="197"/>
        <v>2024</v>
      </c>
      <c r="C4215" t="str">
        <f t="shared" si="195"/>
        <v>2023-2024</v>
      </c>
      <c r="D4215" t="s">
        <v>147</v>
      </c>
      <c r="E4215" t="s">
        <v>65</v>
      </c>
      <c r="F4215" t="str">
        <f t="shared" si="196"/>
        <v>New South Wales</v>
      </c>
      <c r="G4215" t="s">
        <v>10</v>
      </c>
      <c r="H4215">
        <v>2541</v>
      </c>
      <c r="I4215" t="s">
        <v>11</v>
      </c>
      <c r="J4215" t="s">
        <v>58</v>
      </c>
      <c r="K4215" t="s">
        <v>152</v>
      </c>
      <c r="L4215" t="s">
        <v>13</v>
      </c>
      <c r="M4215" s="5">
        <v>2914.8700000000035</v>
      </c>
    </row>
    <row r="4216" spans="1:13" x14ac:dyDescent="0.2">
      <c r="A4216" s="2">
        <v>45049</v>
      </c>
      <c r="B4216" s="3">
        <f t="shared" si="197"/>
        <v>2023</v>
      </c>
      <c r="C4216" t="str">
        <f t="shared" si="195"/>
        <v>2022-2023</v>
      </c>
      <c r="D4216" t="s">
        <v>148</v>
      </c>
      <c r="E4216" t="s">
        <v>76</v>
      </c>
      <c r="F4216" t="str">
        <f t="shared" si="196"/>
        <v>Western Australia</v>
      </c>
      <c r="G4216" t="s">
        <v>48</v>
      </c>
      <c r="H4216">
        <v>6450</v>
      </c>
      <c r="I4216" t="s">
        <v>11</v>
      </c>
      <c r="J4216" t="s">
        <v>77</v>
      </c>
      <c r="K4216" t="s">
        <v>150</v>
      </c>
      <c r="L4216" t="s">
        <v>18</v>
      </c>
      <c r="M4216" s="5">
        <v>2916.7</v>
      </c>
    </row>
    <row r="4217" spans="1:13" x14ac:dyDescent="0.2">
      <c r="A4217" s="2">
        <v>45443</v>
      </c>
      <c r="B4217" s="3">
        <f t="shared" si="197"/>
        <v>2024</v>
      </c>
      <c r="C4217" t="str">
        <f t="shared" si="195"/>
        <v>2023-2024</v>
      </c>
      <c r="D4217" t="s">
        <v>148</v>
      </c>
      <c r="E4217" t="s">
        <v>78</v>
      </c>
      <c r="F4217" t="str">
        <f t="shared" si="196"/>
        <v>New South Wales</v>
      </c>
      <c r="G4217" t="s">
        <v>10</v>
      </c>
      <c r="H4217">
        <v>2350</v>
      </c>
      <c r="I4217" t="s">
        <v>11</v>
      </c>
      <c r="J4217" t="s">
        <v>68</v>
      </c>
      <c r="K4217" t="s">
        <v>152</v>
      </c>
      <c r="L4217" t="s">
        <v>13</v>
      </c>
      <c r="M4217" s="5">
        <v>2919.7200000000021</v>
      </c>
    </row>
    <row r="4218" spans="1:13" x14ac:dyDescent="0.2">
      <c r="A4218" s="2">
        <v>45150</v>
      </c>
      <c r="B4218" s="3">
        <f t="shared" si="197"/>
        <v>2024</v>
      </c>
      <c r="C4218" t="str">
        <f t="shared" si="195"/>
        <v>2023-2024</v>
      </c>
      <c r="D4218" t="s">
        <v>147</v>
      </c>
      <c r="E4218" t="s">
        <v>121</v>
      </c>
      <c r="F4218" t="str">
        <f t="shared" si="196"/>
        <v>Queensland</v>
      </c>
      <c r="G4218" t="s">
        <v>35</v>
      </c>
      <c r="H4218">
        <v>4700</v>
      </c>
      <c r="I4218" t="s">
        <v>11</v>
      </c>
      <c r="J4218" t="s">
        <v>51</v>
      </c>
      <c r="K4218" t="s">
        <v>151</v>
      </c>
      <c r="L4218" t="s">
        <v>21</v>
      </c>
      <c r="M4218" s="5">
        <v>2943.69</v>
      </c>
    </row>
    <row r="4219" spans="1:13" x14ac:dyDescent="0.2">
      <c r="A4219" s="2">
        <v>45027</v>
      </c>
      <c r="B4219" s="3">
        <f t="shared" si="197"/>
        <v>2023</v>
      </c>
      <c r="C4219" t="str">
        <f t="shared" si="195"/>
        <v>2022-2023</v>
      </c>
      <c r="D4219" t="s">
        <v>147</v>
      </c>
      <c r="E4219" t="s">
        <v>42</v>
      </c>
      <c r="F4219" t="str">
        <f t="shared" si="196"/>
        <v>Queensland</v>
      </c>
      <c r="G4219" t="s">
        <v>35</v>
      </c>
      <c r="H4219">
        <v>4053</v>
      </c>
      <c r="I4219" t="s">
        <v>11</v>
      </c>
      <c r="J4219" t="s">
        <v>43</v>
      </c>
      <c r="K4219" t="s">
        <v>151</v>
      </c>
      <c r="L4219" t="s">
        <v>21</v>
      </c>
      <c r="M4219" s="5">
        <v>2950.4599999999996</v>
      </c>
    </row>
    <row r="4220" spans="1:13" x14ac:dyDescent="0.2">
      <c r="A4220" s="2">
        <v>44969</v>
      </c>
      <c r="B4220" s="3">
        <f t="shared" si="197"/>
        <v>2023</v>
      </c>
      <c r="C4220" t="str">
        <f t="shared" si="195"/>
        <v>2022-2023</v>
      </c>
      <c r="D4220" t="s">
        <v>147</v>
      </c>
      <c r="E4220" t="s">
        <v>115</v>
      </c>
      <c r="F4220" t="str">
        <f t="shared" si="196"/>
        <v>Western Australia</v>
      </c>
      <c r="G4220" t="s">
        <v>48</v>
      </c>
      <c r="H4220">
        <v>6280</v>
      </c>
      <c r="I4220" t="s">
        <v>11</v>
      </c>
      <c r="J4220" t="s">
        <v>94</v>
      </c>
      <c r="K4220" t="s">
        <v>152</v>
      </c>
      <c r="L4220" t="s">
        <v>13</v>
      </c>
      <c r="M4220" s="5">
        <v>2951.1300000000028</v>
      </c>
    </row>
    <row r="4221" spans="1:13" x14ac:dyDescent="0.2">
      <c r="A4221" s="2">
        <v>45510</v>
      </c>
      <c r="B4221" s="3">
        <f t="shared" si="197"/>
        <v>2025</v>
      </c>
      <c r="C4221" t="str">
        <f t="shared" si="195"/>
        <v>2024-2025</v>
      </c>
      <c r="D4221" t="s">
        <v>147</v>
      </c>
      <c r="E4221" t="s">
        <v>116</v>
      </c>
      <c r="F4221" t="str">
        <f t="shared" si="196"/>
        <v>Western Australia</v>
      </c>
      <c r="G4221" t="s">
        <v>48</v>
      </c>
      <c r="H4221">
        <v>6725</v>
      </c>
      <c r="I4221" t="s">
        <v>11</v>
      </c>
      <c r="J4221" t="s">
        <v>77</v>
      </c>
      <c r="K4221" t="s">
        <v>150</v>
      </c>
      <c r="L4221" t="s">
        <v>18</v>
      </c>
      <c r="M4221" s="5">
        <v>2957.0199999999995</v>
      </c>
    </row>
    <row r="4222" spans="1:13" x14ac:dyDescent="0.2">
      <c r="A4222" s="2">
        <v>45346</v>
      </c>
      <c r="B4222" s="3">
        <f t="shared" si="197"/>
        <v>2024</v>
      </c>
      <c r="C4222" t="str">
        <f t="shared" si="195"/>
        <v>2023-2024</v>
      </c>
      <c r="D4222" t="s">
        <v>148</v>
      </c>
      <c r="E4222" t="s">
        <v>108</v>
      </c>
      <c r="F4222" t="str">
        <f t="shared" si="196"/>
        <v>Victoria</v>
      </c>
      <c r="G4222" t="s">
        <v>45</v>
      </c>
      <c r="H4222">
        <v>3018</v>
      </c>
      <c r="I4222" t="s">
        <v>11</v>
      </c>
      <c r="J4222" t="s">
        <v>46</v>
      </c>
      <c r="K4222" t="s">
        <v>150</v>
      </c>
      <c r="L4222" t="s">
        <v>18</v>
      </c>
      <c r="M4222" s="5">
        <v>2967.7599999999993</v>
      </c>
    </row>
    <row r="4223" spans="1:13" x14ac:dyDescent="0.2">
      <c r="A4223" s="2">
        <v>45340</v>
      </c>
      <c r="B4223" s="3">
        <f t="shared" si="197"/>
        <v>2024</v>
      </c>
      <c r="C4223" t="str">
        <f t="shared" si="195"/>
        <v>2023-2024</v>
      </c>
      <c r="D4223" t="s">
        <v>147</v>
      </c>
      <c r="E4223" t="s">
        <v>41</v>
      </c>
      <c r="F4223" t="str">
        <f t="shared" si="196"/>
        <v>New South Wales</v>
      </c>
      <c r="G4223" t="s">
        <v>10</v>
      </c>
      <c r="H4223">
        <v>2830</v>
      </c>
      <c r="I4223" t="s">
        <v>11</v>
      </c>
      <c r="J4223" t="s">
        <v>25</v>
      </c>
      <c r="K4223" t="s">
        <v>152</v>
      </c>
      <c r="L4223" t="s">
        <v>13</v>
      </c>
      <c r="M4223" s="5">
        <v>2972.070000000002</v>
      </c>
    </row>
    <row r="4224" spans="1:13" x14ac:dyDescent="0.2">
      <c r="A4224" s="2">
        <v>45052</v>
      </c>
      <c r="B4224" s="3">
        <f t="shared" si="197"/>
        <v>2023</v>
      </c>
      <c r="C4224" t="str">
        <f t="shared" si="195"/>
        <v>2022-2023</v>
      </c>
      <c r="D4224" t="s">
        <v>148</v>
      </c>
      <c r="E4224" t="s">
        <v>124</v>
      </c>
      <c r="F4224" t="str">
        <f t="shared" si="196"/>
        <v>New South Wales</v>
      </c>
      <c r="G4224" t="s">
        <v>10</v>
      </c>
      <c r="H4224">
        <v>2015</v>
      </c>
      <c r="I4224" t="s">
        <v>11</v>
      </c>
      <c r="J4224" t="s">
        <v>12</v>
      </c>
      <c r="K4224" t="s">
        <v>157</v>
      </c>
      <c r="L4224" t="s">
        <v>22</v>
      </c>
      <c r="M4224" s="5">
        <v>2977.15</v>
      </c>
    </row>
    <row r="4225" spans="1:13" x14ac:dyDescent="0.2">
      <c r="A4225" s="2">
        <v>45258</v>
      </c>
      <c r="B4225" s="3">
        <f t="shared" si="197"/>
        <v>2024</v>
      </c>
      <c r="C4225" t="str">
        <f t="shared" si="195"/>
        <v>2023-2024</v>
      </c>
      <c r="D4225" t="s">
        <v>148</v>
      </c>
      <c r="E4225" t="s">
        <v>96</v>
      </c>
      <c r="F4225" t="str">
        <f t="shared" si="196"/>
        <v>Western Australia</v>
      </c>
      <c r="G4225" t="s">
        <v>48</v>
      </c>
      <c r="H4225">
        <v>6330</v>
      </c>
      <c r="I4225" t="s">
        <v>11</v>
      </c>
      <c r="J4225" t="s">
        <v>94</v>
      </c>
      <c r="K4225" t="s">
        <v>151</v>
      </c>
      <c r="L4225" t="s">
        <v>21</v>
      </c>
      <c r="M4225" s="5">
        <v>3026.71</v>
      </c>
    </row>
    <row r="4226" spans="1:13" x14ac:dyDescent="0.2">
      <c r="A4226" s="2">
        <v>45054</v>
      </c>
      <c r="B4226" s="3">
        <f t="shared" si="197"/>
        <v>2023</v>
      </c>
      <c r="C4226" t="str">
        <f t="shared" ref="C4226:C4289" si="198">IF(MONTH(A4226) &gt;= 7, YEAR(A4226) &amp; "-" &amp; YEAR(A4226) + 1, YEAR(A4226) - 1 &amp; "-" &amp; YEAR(A4226))</f>
        <v>2022-2023</v>
      </c>
      <c r="D4226" t="s">
        <v>147</v>
      </c>
      <c r="E4226" t="s">
        <v>141</v>
      </c>
      <c r="F4226" t="str">
        <f t="shared" ref="F4226:F4289" si="199">IF(G4226="WA","Western Australia",
IF(G4226="NSW","New South Wales",
IF(G4226="QLD","Queensland",
IF(G4226="VIC","Victoria",
IF(G4226="TAS","Tasmania",
IF(G4226="SA","South Australia",
IF(G4226="NT","Northern Territory",
IF(G4226="ACT","Australian Capital Territory",G4226))))))))</f>
        <v>Western Australia</v>
      </c>
      <c r="G4226" t="s">
        <v>48</v>
      </c>
      <c r="H4226">
        <v>6052</v>
      </c>
      <c r="I4226" t="s">
        <v>11</v>
      </c>
      <c r="J4226" t="s">
        <v>49</v>
      </c>
      <c r="K4226" t="s">
        <v>150</v>
      </c>
      <c r="L4226" t="s">
        <v>18</v>
      </c>
      <c r="M4226" s="5">
        <v>3048.1099999999992</v>
      </c>
    </row>
    <row r="4227" spans="1:13" x14ac:dyDescent="0.2">
      <c r="A4227" s="2">
        <v>45542</v>
      </c>
      <c r="B4227" s="3">
        <f t="shared" ref="B4227:B4290" si="200">IF(MONTH(A4227)&gt;=7,YEAR(A4227)+1,YEAR(A4227))</f>
        <v>2025</v>
      </c>
      <c r="C4227" t="str">
        <f t="shared" si="198"/>
        <v>2024-2025</v>
      </c>
      <c r="D4227" t="s">
        <v>147</v>
      </c>
      <c r="E4227" t="s">
        <v>42</v>
      </c>
      <c r="F4227" t="str">
        <f t="shared" si="199"/>
        <v>Queensland</v>
      </c>
      <c r="G4227" t="s">
        <v>35</v>
      </c>
      <c r="H4227">
        <v>4053</v>
      </c>
      <c r="I4227" t="s">
        <v>11</v>
      </c>
      <c r="J4227" t="s">
        <v>43</v>
      </c>
      <c r="K4227" t="s">
        <v>153</v>
      </c>
      <c r="L4227" t="s">
        <v>16</v>
      </c>
      <c r="M4227" s="5">
        <v>3050.32</v>
      </c>
    </row>
    <row r="4228" spans="1:13" x14ac:dyDescent="0.2">
      <c r="A4228" s="2">
        <v>45408</v>
      </c>
      <c r="B4228" s="3">
        <f t="shared" si="200"/>
        <v>2024</v>
      </c>
      <c r="C4228" t="str">
        <f t="shared" si="198"/>
        <v>2023-2024</v>
      </c>
      <c r="D4228" t="s">
        <v>148</v>
      </c>
      <c r="E4228" t="s">
        <v>108</v>
      </c>
      <c r="F4228" t="str">
        <f t="shared" si="199"/>
        <v>Victoria</v>
      </c>
      <c r="G4228" t="s">
        <v>45</v>
      </c>
      <c r="H4228">
        <v>3018</v>
      </c>
      <c r="I4228" t="s">
        <v>11</v>
      </c>
      <c r="J4228" t="s">
        <v>46</v>
      </c>
      <c r="K4228" t="s">
        <v>152</v>
      </c>
      <c r="L4228" t="s">
        <v>13</v>
      </c>
      <c r="M4228" s="5">
        <v>3058.6400000000021</v>
      </c>
    </row>
    <row r="4229" spans="1:13" x14ac:dyDescent="0.2">
      <c r="A4229" s="2">
        <v>45060</v>
      </c>
      <c r="B4229" s="3">
        <f t="shared" si="200"/>
        <v>2023</v>
      </c>
      <c r="C4229" t="str">
        <f t="shared" si="198"/>
        <v>2022-2023</v>
      </c>
      <c r="D4229" t="s">
        <v>147</v>
      </c>
      <c r="E4229" t="s">
        <v>92</v>
      </c>
      <c r="F4229" t="str">
        <f t="shared" si="199"/>
        <v>Queensland</v>
      </c>
      <c r="G4229" t="s">
        <v>35</v>
      </c>
      <c r="H4229">
        <v>4068</v>
      </c>
      <c r="I4229" t="s">
        <v>11</v>
      </c>
      <c r="J4229" t="s">
        <v>43</v>
      </c>
      <c r="K4229" t="s">
        <v>150</v>
      </c>
      <c r="L4229" t="s">
        <v>18</v>
      </c>
      <c r="M4229" s="5">
        <v>3061.9299999999994</v>
      </c>
    </row>
    <row r="4230" spans="1:13" x14ac:dyDescent="0.2">
      <c r="A4230" s="2">
        <v>45590</v>
      </c>
      <c r="B4230" s="3">
        <f t="shared" si="200"/>
        <v>2025</v>
      </c>
      <c r="C4230" t="str">
        <f t="shared" si="198"/>
        <v>2024-2025</v>
      </c>
      <c r="D4230" t="s">
        <v>147</v>
      </c>
      <c r="E4230" t="s">
        <v>57</v>
      </c>
      <c r="F4230" t="str">
        <f t="shared" si="199"/>
        <v>New South Wales</v>
      </c>
      <c r="G4230" t="s">
        <v>10</v>
      </c>
      <c r="H4230">
        <v>2560</v>
      </c>
      <c r="I4230" t="s">
        <v>11</v>
      </c>
      <c r="J4230" t="s">
        <v>58</v>
      </c>
      <c r="K4230" t="s">
        <v>150</v>
      </c>
      <c r="L4230" t="s">
        <v>18</v>
      </c>
      <c r="M4230" s="5">
        <v>3080.4100000000003</v>
      </c>
    </row>
    <row r="4231" spans="1:13" x14ac:dyDescent="0.2">
      <c r="A4231" s="2">
        <v>45399</v>
      </c>
      <c r="B4231" s="3">
        <f t="shared" si="200"/>
        <v>2024</v>
      </c>
      <c r="C4231" t="str">
        <f t="shared" si="198"/>
        <v>2023-2024</v>
      </c>
      <c r="D4231" t="s">
        <v>148</v>
      </c>
      <c r="E4231" t="s">
        <v>124</v>
      </c>
      <c r="F4231" t="str">
        <f t="shared" si="199"/>
        <v>New South Wales</v>
      </c>
      <c r="G4231" t="s">
        <v>10</v>
      </c>
      <c r="H4231">
        <v>2015</v>
      </c>
      <c r="I4231" t="s">
        <v>11</v>
      </c>
      <c r="J4231" t="s">
        <v>12</v>
      </c>
      <c r="K4231" t="s">
        <v>150</v>
      </c>
      <c r="L4231" t="s">
        <v>18</v>
      </c>
      <c r="M4231" s="5">
        <v>3123.46</v>
      </c>
    </row>
    <row r="4232" spans="1:13" x14ac:dyDescent="0.2">
      <c r="A4232" s="2">
        <v>45468</v>
      </c>
      <c r="B4232" s="3">
        <f t="shared" si="200"/>
        <v>2024</v>
      </c>
      <c r="C4232" t="str">
        <f t="shared" si="198"/>
        <v>2023-2024</v>
      </c>
      <c r="D4232" t="s">
        <v>147</v>
      </c>
      <c r="E4232" t="s">
        <v>79</v>
      </c>
      <c r="F4232" t="str">
        <f t="shared" si="199"/>
        <v>Australian Capital Territory</v>
      </c>
      <c r="G4232" t="s">
        <v>80</v>
      </c>
      <c r="H4232">
        <v>2617</v>
      </c>
      <c r="I4232" t="s">
        <v>11</v>
      </c>
      <c r="J4232" t="s">
        <v>58</v>
      </c>
      <c r="K4232" t="s">
        <v>149</v>
      </c>
      <c r="L4232" t="s">
        <v>15</v>
      </c>
      <c r="M4232" s="5">
        <v>3129.9600000000009</v>
      </c>
    </row>
    <row r="4233" spans="1:13" x14ac:dyDescent="0.2">
      <c r="A4233" s="2">
        <v>44964</v>
      </c>
      <c r="B4233" s="3">
        <f t="shared" si="200"/>
        <v>2023</v>
      </c>
      <c r="C4233" t="str">
        <f t="shared" si="198"/>
        <v>2022-2023</v>
      </c>
      <c r="D4233" t="s">
        <v>147</v>
      </c>
      <c r="E4233" t="s">
        <v>65</v>
      </c>
      <c r="F4233" t="str">
        <f t="shared" si="199"/>
        <v>New South Wales</v>
      </c>
      <c r="G4233" t="s">
        <v>10</v>
      </c>
      <c r="H4233">
        <v>2541</v>
      </c>
      <c r="I4233" t="s">
        <v>11</v>
      </c>
      <c r="J4233" t="s">
        <v>58</v>
      </c>
      <c r="K4233" t="s">
        <v>157</v>
      </c>
      <c r="L4233" t="s">
        <v>22</v>
      </c>
      <c r="M4233" s="5">
        <v>3134.8800000000006</v>
      </c>
    </row>
    <row r="4234" spans="1:13" x14ac:dyDescent="0.2">
      <c r="A4234" s="2">
        <v>45011</v>
      </c>
      <c r="B4234" s="3">
        <f t="shared" si="200"/>
        <v>2023</v>
      </c>
      <c r="C4234" t="str">
        <f t="shared" si="198"/>
        <v>2022-2023</v>
      </c>
      <c r="D4234" t="s">
        <v>147</v>
      </c>
      <c r="E4234" t="s">
        <v>44</v>
      </c>
      <c r="F4234" t="str">
        <f t="shared" si="199"/>
        <v>Victoria</v>
      </c>
      <c r="G4234" t="s">
        <v>45</v>
      </c>
      <c r="H4234">
        <v>3066</v>
      </c>
      <c r="I4234" t="s">
        <v>11</v>
      </c>
      <c r="J4234" t="s">
        <v>46</v>
      </c>
      <c r="K4234" t="s">
        <v>151</v>
      </c>
      <c r="L4234" t="s">
        <v>21</v>
      </c>
      <c r="M4234" s="5">
        <v>3137.0400000000004</v>
      </c>
    </row>
    <row r="4235" spans="1:13" x14ac:dyDescent="0.2">
      <c r="A4235" s="2">
        <v>45404</v>
      </c>
      <c r="B4235" s="3">
        <f t="shared" si="200"/>
        <v>2024</v>
      </c>
      <c r="C4235" t="str">
        <f t="shared" si="198"/>
        <v>2023-2024</v>
      </c>
      <c r="D4235" t="s">
        <v>147</v>
      </c>
      <c r="E4235" t="s">
        <v>117</v>
      </c>
      <c r="F4235" t="str">
        <f t="shared" si="199"/>
        <v>Queensland</v>
      </c>
      <c r="G4235" t="s">
        <v>35</v>
      </c>
      <c r="H4235">
        <v>4119</v>
      </c>
      <c r="I4235" t="s">
        <v>11</v>
      </c>
      <c r="J4235" t="s">
        <v>43</v>
      </c>
      <c r="K4235" t="s">
        <v>153</v>
      </c>
      <c r="L4235" t="s">
        <v>16</v>
      </c>
      <c r="M4235" s="5">
        <v>3138.9400000000005</v>
      </c>
    </row>
    <row r="4236" spans="1:13" x14ac:dyDescent="0.2">
      <c r="A4236" s="2">
        <v>45624</v>
      </c>
      <c r="B4236" s="3">
        <f t="shared" si="200"/>
        <v>2025</v>
      </c>
      <c r="C4236" t="str">
        <f t="shared" si="198"/>
        <v>2024-2025</v>
      </c>
      <c r="D4236" t="s">
        <v>147</v>
      </c>
      <c r="E4236" t="s">
        <v>9</v>
      </c>
      <c r="F4236" t="str">
        <f t="shared" si="199"/>
        <v>New South Wales</v>
      </c>
      <c r="G4236" t="s">
        <v>10</v>
      </c>
      <c r="H4236">
        <v>2067</v>
      </c>
      <c r="I4236" t="s">
        <v>11</v>
      </c>
      <c r="J4236" t="s">
        <v>12</v>
      </c>
      <c r="K4236" t="s">
        <v>152</v>
      </c>
      <c r="L4236" t="s">
        <v>13</v>
      </c>
      <c r="M4236" s="5">
        <v>3143.5400000000018</v>
      </c>
    </row>
    <row r="4237" spans="1:13" x14ac:dyDescent="0.2">
      <c r="A4237" s="2">
        <v>45249</v>
      </c>
      <c r="B4237" s="3">
        <f t="shared" si="200"/>
        <v>2024</v>
      </c>
      <c r="C4237" t="str">
        <f t="shared" si="198"/>
        <v>2023-2024</v>
      </c>
      <c r="D4237" t="s">
        <v>147</v>
      </c>
      <c r="E4237" t="s">
        <v>132</v>
      </c>
      <c r="F4237" t="str">
        <f t="shared" si="199"/>
        <v>New South Wales</v>
      </c>
      <c r="G4237" t="s">
        <v>10</v>
      </c>
      <c r="H4237">
        <v>2800</v>
      </c>
      <c r="I4237" t="s">
        <v>11</v>
      </c>
      <c r="J4237" t="s">
        <v>25</v>
      </c>
      <c r="K4237" t="s">
        <v>150</v>
      </c>
      <c r="L4237" t="s">
        <v>18</v>
      </c>
      <c r="M4237" s="5">
        <v>3157.17</v>
      </c>
    </row>
    <row r="4238" spans="1:13" x14ac:dyDescent="0.2">
      <c r="A4238" s="2">
        <v>45299</v>
      </c>
      <c r="B4238" s="3">
        <f t="shared" si="200"/>
        <v>2024</v>
      </c>
      <c r="C4238" t="str">
        <f t="shared" si="198"/>
        <v>2023-2024</v>
      </c>
      <c r="D4238" t="s">
        <v>147</v>
      </c>
      <c r="E4238" t="s">
        <v>24</v>
      </c>
      <c r="F4238" t="str">
        <f t="shared" si="199"/>
        <v>New South Wales</v>
      </c>
      <c r="G4238" t="s">
        <v>10</v>
      </c>
      <c r="H4238">
        <v>2795</v>
      </c>
      <c r="I4238" t="s">
        <v>11</v>
      </c>
      <c r="J4238" t="s">
        <v>25</v>
      </c>
      <c r="K4238" t="s">
        <v>153</v>
      </c>
      <c r="L4238" t="s">
        <v>16</v>
      </c>
      <c r="M4238" s="5">
        <v>3166.3100000000013</v>
      </c>
    </row>
    <row r="4239" spans="1:13" x14ac:dyDescent="0.2">
      <c r="A4239" s="2">
        <v>45293</v>
      </c>
      <c r="B4239" s="3">
        <f t="shared" si="200"/>
        <v>2024</v>
      </c>
      <c r="C4239" t="str">
        <f t="shared" si="198"/>
        <v>2023-2024</v>
      </c>
      <c r="D4239" t="s">
        <v>147</v>
      </c>
      <c r="E4239" t="s">
        <v>143</v>
      </c>
      <c r="F4239" t="str">
        <f t="shared" si="199"/>
        <v>New South Wales</v>
      </c>
      <c r="G4239" t="s">
        <v>10</v>
      </c>
      <c r="H4239">
        <v>2154</v>
      </c>
      <c r="I4239" t="s">
        <v>11</v>
      </c>
      <c r="J4239" t="s">
        <v>27</v>
      </c>
      <c r="K4239" t="s">
        <v>150</v>
      </c>
      <c r="L4239" t="s">
        <v>18</v>
      </c>
      <c r="M4239" s="5">
        <v>3180.58</v>
      </c>
    </row>
    <row r="4240" spans="1:13" x14ac:dyDescent="0.2">
      <c r="A4240" s="2">
        <v>45041</v>
      </c>
      <c r="B4240" s="3">
        <f t="shared" si="200"/>
        <v>2023</v>
      </c>
      <c r="C4240" t="str">
        <f t="shared" si="198"/>
        <v>2022-2023</v>
      </c>
      <c r="D4240" t="s">
        <v>147</v>
      </c>
      <c r="E4240" t="s">
        <v>41</v>
      </c>
      <c r="F4240" t="str">
        <f t="shared" si="199"/>
        <v>New South Wales</v>
      </c>
      <c r="G4240" t="s">
        <v>10</v>
      </c>
      <c r="H4240">
        <v>2830</v>
      </c>
      <c r="I4240" t="s">
        <v>11</v>
      </c>
      <c r="J4240" t="s">
        <v>25</v>
      </c>
      <c r="K4240" t="s">
        <v>150</v>
      </c>
      <c r="L4240" t="s">
        <v>18</v>
      </c>
      <c r="M4240" s="5">
        <v>3180.7799999999988</v>
      </c>
    </row>
    <row r="4241" spans="1:13" x14ac:dyDescent="0.2">
      <c r="A4241" s="2">
        <v>45498</v>
      </c>
      <c r="B4241" s="3">
        <f t="shared" si="200"/>
        <v>2025</v>
      </c>
      <c r="C4241" t="str">
        <f t="shared" si="198"/>
        <v>2024-2025</v>
      </c>
      <c r="D4241" t="s">
        <v>148</v>
      </c>
      <c r="E4241" t="s">
        <v>96</v>
      </c>
      <c r="F4241" t="str">
        <f t="shared" si="199"/>
        <v>Western Australia</v>
      </c>
      <c r="G4241" t="s">
        <v>48</v>
      </c>
      <c r="H4241">
        <v>6330</v>
      </c>
      <c r="I4241" t="s">
        <v>11</v>
      </c>
      <c r="J4241" t="s">
        <v>94</v>
      </c>
      <c r="K4241" t="s">
        <v>155</v>
      </c>
      <c r="L4241" t="s">
        <v>20</v>
      </c>
      <c r="M4241" s="5">
        <v>3186.8500000000008</v>
      </c>
    </row>
    <row r="4242" spans="1:13" x14ac:dyDescent="0.2">
      <c r="A4242" s="2">
        <v>45011</v>
      </c>
      <c r="B4242" s="3">
        <f t="shared" si="200"/>
        <v>2023</v>
      </c>
      <c r="C4242" t="str">
        <f t="shared" si="198"/>
        <v>2022-2023</v>
      </c>
      <c r="D4242" t="s">
        <v>147</v>
      </c>
      <c r="E4242" t="s">
        <v>137</v>
      </c>
      <c r="F4242" t="str">
        <f t="shared" si="199"/>
        <v>New South Wales</v>
      </c>
      <c r="G4242" t="s">
        <v>10</v>
      </c>
      <c r="H4242">
        <v>2031</v>
      </c>
      <c r="I4242" t="s">
        <v>11</v>
      </c>
      <c r="J4242" t="s">
        <v>12</v>
      </c>
      <c r="K4242" t="s">
        <v>153</v>
      </c>
      <c r="L4242" t="s">
        <v>16</v>
      </c>
      <c r="M4242" s="5">
        <v>3188.1200000000003</v>
      </c>
    </row>
    <row r="4243" spans="1:13" x14ac:dyDescent="0.2">
      <c r="A4243" s="2">
        <v>45601</v>
      </c>
      <c r="B4243" s="3">
        <f t="shared" si="200"/>
        <v>2025</v>
      </c>
      <c r="C4243" t="str">
        <f t="shared" si="198"/>
        <v>2024-2025</v>
      </c>
      <c r="D4243" t="s">
        <v>147</v>
      </c>
      <c r="E4243" t="s">
        <v>39</v>
      </c>
      <c r="F4243" t="str">
        <f t="shared" si="199"/>
        <v>South Australia</v>
      </c>
      <c r="G4243" t="s">
        <v>32</v>
      </c>
      <c r="H4243">
        <v>5343</v>
      </c>
      <c r="I4243" t="s">
        <v>11</v>
      </c>
      <c r="J4243" t="s">
        <v>38</v>
      </c>
      <c r="K4243" t="s">
        <v>150</v>
      </c>
      <c r="L4243" t="s">
        <v>18</v>
      </c>
      <c r="M4243" s="5">
        <v>3190.32</v>
      </c>
    </row>
    <row r="4244" spans="1:13" x14ac:dyDescent="0.2">
      <c r="A4244" s="2">
        <v>45080</v>
      </c>
      <c r="B4244" s="3">
        <f t="shared" si="200"/>
        <v>2023</v>
      </c>
      <c r="C4244" t="str">
        <f t="shared" si="198"/>
        <v>2022-2023</v>
      </c>
      <c r="D4244" t="s">
        <v>147</v>
      </c>
      <c r="E4244" t="s">
        <v>139</v>
      </c>
      <c r="F4244" t="str">
        <f t="shared" si="199"/>
        <v>New South Wales</v>
      </c>
      <c r="G4244" t="s">
        <v>10</v>
      </c>
      <c r="H4244">
        <v>2020</v>
      </c>
      <c r="I4244" t="s">
        <v>11</v>
      </c>
      <c r="J4244" t="s">
        <v>12</v>
      </c>
      <c r="K4244" t="s">
        <v>151</v>
      </c>
      <c r="L4244" t="s">
        <v>21</v>
      </c>
      <c r="M4244" s="5">
        <v>3212.5600000000004</v>
      </c>
    </row>
    <row r="4245" spans="1:13" x14ac:dyDescent="0.2">
      <c r="A4245" s="2">
        <v>45617</v>
      </c>
      <c r="B4245" s="3">
        <f t="shared" si="200"/>
        <v>2025</v>
      </c>
      <c r="C4245" t="str">
        <f t="shared" si="198"/>
        <v>2024-2025</v>
      </c>
      <c r="D4245" t="s">
        <v>147</v>
      </c>
      <c r="E4245" t="s">
        <v>145</v>
      </c>
      <c r="F4245" t="str">
        <f t="shared" si="199"/>
        <v>New South Wales</v>
      </c>
      <c r="G4245" t="s">
        <v>10</v>
      </c>
      <c r="H4245">
        <v>2101</v>
      </c>
      <c r="I4245" t="s">
        <v>11</v>
      </c>
      <c r="J4245" t="s">
        <v>27</v>
      </c>
      <c r="K4245" t="s">
        <v>152</v>
      </c>
      <c r="L4245" t="s">
        <v>13</v>
      </c>
      <c r="M4245" s="5">
        <v>3214.7600000000016</v>
      </c>
    </row>
    <row r="4246" spans="1:13" x14ac:dyDescent="0.2">
      <c r="A4246" s="2">
        <v>45364</v>
      </c>
      <c r="B4246" s="3">
        <f t="shared" si="200"/>
        <v>2024</v>
      </c>
      <c r="C4246" t="str">
        <f t="shared" si="198"/>
        <v>2023-2024</v>
      </c>
      <c r="D4246" t="s">
        <v>147</v>
      </c>
      <c r="E4246" t="s">
        <v>126</v>
      </c>
      <c r="F4246" t="str">
        <f t="shared" si="199"/>
        <v>Queensland</v>
      </c>
      <c r="G4246" t="s">
        <v>35</v>
      </c>
      <c r="H4246">
        <v>4551</v>
      </c>
      <c r="I4246" t="s">
        <v>11</v>
      </c>
      <c r="J4246" t="s">
        <v>120</v>
      </c>
      <c r="K4246" t="s">
        <v>152</v>
      </c>
      <c r="L4246" t="s">
        <v>13</v>
      </c>
      <c r="M4246" s="5">
        <v>3229.3500000000026</v>
      </c>
    </row>
    <row r="4247" spans="1:13" x14ac:dyDescent="0.2">
      <c r="A4247" s="2">
        <v>45488</v>
      </c>
      <c r="B4247" s="3">
        <f t="shared" si="200"/>
        <v>2025</v>
      </c>
      <c r="C4247" t="str">
        <f t="shared" si="198"/>
        <v>2024-2025</v>
      </c>
      <c r="D4247" t="s">
        <v>147</v>
      </c>
      <c r="E4247" t="s">
        <v>28</v>
      </c>
      <c r="F4247" t="str">
        <f t="shared" si="199"/>
        <v>Northern Territory</v>
      </c>
      <c r="G4247" t="s">
        <v>29</v>
      </c>
      <c r="H4247">
        <v>800</v>
      </c>
      <c r="I4247" t="s">
        <v>11</v>
      </c>
      <c r="J4247" t="s">
        <v>30</v>
      </c>
      <c r="K4247" t="s">
        <v>150</v>
      </c>
      <c r="L4247" t="s">
        <v>18</v>
      </c>
      <c r="M4247" s="5">
        <v>3245.1399999999994</v>
      </c>
    </row>
    <row r="4248" spans="1:13" x14ac:dyDescent="0.2">
      <c r="A4248" s="2">
        <v>45053</v>
      </c>
      <c r="B4248" s="3">
        <f t="shared" si="200"/>
        <v>2023</v>
      </c>
      <c r="C4248" t="str">
        <f t="shared" si="198"/>
        <v>2022-2023</v>
      </c>
      <c r="D4248" t="s">
        <v>147</v>
      </c>
      <c r="E4248" t="s">
        <v>9</v>
      </c>
      <c r="F4248" t="str">
        <f t="shared" si="199"/>
        <v>New South Wales</v>
      </c>
      <c r="G4248" t="s">
        <v>10</v>
      </c>
      <c r="H4248">
        <v>2067</v>
      </c>
      <c r="I4248" t="s">
        <v>11</v>
      </c>
      <c r="J4248" t="s">
        <v>12</v>
      </c>
      <c r="K4248" t="s">
        <v>151</v>
      </c>
      <c r="L4248" t="s">
        <v>21</v>
      </c>
      <c r="M4248" s="5">
        <v>3248.45</v>
      </c>
    </row>
    <row r="4249" spans="1:13" x14ac:dyDescent="0.2">
      <c r="A4249" s="2">
        <v>45507</v>
      </c>
      <c r="B4249" s="3">
        <f t="shared" si="200"/>
        <v>2025</v>
      </c>
      <c r="C4249" t="str">
        <f t="shared" si="198"/>
        <v>2024-2025</v>
      </c>
      <c r="D4249" t="s">
        <v>148</v>
      </c>
      <c r="E4249" t="s">
        <v>78</v>
      </c>
      <c r="F4249" t="str">
        <f t="shared" si="199"/>
        <v>New South Wales</v>
      </c>
      <c r="G4249" t="s">
        <v>10</v>
      </c>
      <c r="H4249">
        <v>2350</v>
      </c>
      <c r="I4249" t="s">
        <v>11</v>
      </c>
      <c r="J4249" t="s">
        <v>68</v>
      </c>
      <c r="K4249" t="s">
        <v>155</v>
      </c>
      <c r="L4249" t="s">
        <v>20</v>
      </c>
      <c r="M4249" s="5">
        <v>3254.7700000000013</v>
      </c>
    </row>
    <row r="4250" spans="1:13" x14ac:dyDescent="0.2">
      <c r="A4250" s="2">
        <v>45186</v>
      </c>
      <c r="B4250" s="3">
        <f t="shared" si="200"/>
        <v>2024</v>
      </c>
      <c r="C4250" t="str">
        <f t="shared" si="198"/>
        <v>2023-2024</v>
      </c>
      <c r="D4250" t="s">
        <v>147</v>
      </c>
      <c r="E4250" t="s">
        <v>137</v>
      </c>
      <c r="F4250" t="str">
        <f t="shared" si="199"/>
        <v>New South Wales</v>
      </c>
      <c r="G4250" t="s">
        <v>10</v>
      </c>
      <c r="H4250">
        <v>2031</v>
      </c>
      <c r="I4250" t="s">
        <v>11</v>
      </c>
      <c r="J4250" t="s">
        <v>12</v>
      </c>
      <c r="K4250" t="s">
        <v>152</v>
      </c>
      <c r="L4250" t="s">
        <v>13</v>
      </c>
      <c r="M4250" s="5">
        <v>3257.5000000000032</v>
      </c>
    </row>
    <row r="4251" spans="1:13" x14ac:dyDescent="0.2">
      <c r="A4251" s="2">
        <v>45169</v>
      </c>
      <c r="B4251" s="3">
        <f t="shared" si="200"/>
        <v>2024</v>
      </c>
      <c r="C4251" t="str">
        <f t="shared" si="198"/>
        <v>2023-2024</v>
      </c>
      <c r="D4251" t="s">
        <v>147</v>
      </c>
      <c r="E4251" t="s">
        <v>103</v>
      </c>
      <c r="F4251" t="str">
        <f t="shared" si="199"/>
        <v>Queensland</v>
      </c>
      <c r="G4251" t="s">
        <v>35</v>
      </c>
      <c r="H4251">
        <v>4509</v>
      </c>
      <c r="I4251" t="s">
        <v>11</v>
      </c>
      <c r="J4251" t="s">
        <v>104</v>
      </c>
      <c r="K4251" t="s">
        <v>152</v>
      </c>
      <c r="L4251" t="s">
        <v>13</v>
      </c>
      <c r="M4251" s="5">
        <v>3269.1200000000026</v>
      </c>
    </row>
    <row r="4252" spans="1:13" x14ac:dyDescent="0.2">
      <c r="A4252" s="2">
        <v>45635</v>
      </c>
      <c r="B4252" s="3">
        <f t="shared" si="200"/>
        <v>2025</v>
      </c>
      <c r="C4252" t="str">
        <f t="shared" si="198"/>
        <v>2024-2025</v>
      </c>
      <c r="D4252" t="s">
        <v>147</v>
      </c>
      <c r="E4252" t="s">
        <v>115</v>
      </c>
      <c r="F4252" t="str">
        <f t="shared" si="199"/>
        <v>Western Australia</v>
      </c>
      <c r="G4252" t="s">
        <v>48</v>
      </c>
      <c r="H4252">
        <v>6280</v>
      </c>
      <c r="I4252" t="s">
        <v>11</v>
      </c>
      <c r="J4252" t="s">
        <v>94</v>
      </c>
      <c r="K4252" t="s">
        <v>149</v>
      </c>
      <c r="L4252" t="s">
        <v>15</v>
      </c>
      <c r="M4252" s="5">
        <v>3277.93</v>
      </c>
    </row>
    <row r="4253" spans="1:13" x14ac:dyDescent="0.2">
      <c r="A4253" s="2">
        <v>45531</v>
      </c>
      <c r="B4253" s="3">
        <f t="shared" si="200"/>
        <v>2025</v>
      </c>
      <c r="C4253" t="str">
        <f t="shared" si="198"/>
        <v>2024-2025</v>
      </c>
      <c r="D4253" t="s">
        <v>147</v>
      </c>
      <c r="E4253" t="s">
        <v>135</v>
      </c>
      <c r="F4253" t="str">
        <f t="shared" si="199"/>
        <v>Victoria</v>
      </c>
      <c r="G4253" t="s">
        <v>45</v>
      </c>
      <c r="H4253">
        <v>3550</v>
      </c>
      <c r="I4253" t="s">
        <v>11</v>
      </c>
      <c r="J4253" t="s">
        <v>60</v>
      </c>
      <c r="K4253" t="s">
        <v>151</v>
      </c>
      <c r="L4253" t="s">
        <v>21</v>
      </c>
      <c r="M4253" s="5">
        <v>3282.9</v>
      </c>
    </row>
    <row r="4254" spans="1:13" x14ac:dyDescent="0.2">
      <c r="A4254" s="2">
        <v>44959</v>
      </c>
      <c r="B4254" s="3">
        <f t="shared" si="200"/>
        <v>2023</v>
      </c>
      <c r="C4254" t="str">
        <f t="shared" si="198"/>
        <v>2022-2023</v>
      </c>
      <c r="D4254" t="s">
        <v>147</v>
      </c>
      <c r="E4254" t="s">
        <v>143</v>
      </c>
      <c r="F4254" t="str">
        <f t="shared" si="199"/>
        <v>New South Wales</v>
      </c>
      <c r="G4254" t="s">
        <v>10</v>
      </c>
      <c r="H4254">
        <v>2154</v>
      </c>
      <c r="I4254" t="s">
        <v>11</v>
      </c>
      <c r="J4254" t="s">
        <v>27</v>
      </c>
      <c r="K4254" t="s">
        <v>155</v>
      </c>
      <c r="L4254" t="s">
        <v>20</v>
      </c>
      <c r="M4254" s="5">
        <v>3296.7100000000009</v>
      </c>
    </row>
    <row r="4255" spans="1:13" x14ac:dyDescent="0.2">
      <c r="A4255" s="2">
        <v>45418</v>
      </c>
      <c r="B4255" s="3">
        <f t="shared" si="200"/>
        <v>2024</v>
      </c>
      <c r="C4255" t="str">
        <f t="shared" si="198"/>
        <v>2023-2024</v>
      </c>
      <c r="D4255" t="s">
        <v>147</v>
      </c>
      <c r="E4255" t="s">
        <v>146</v>
      </c>
      <c r="F4255" t="str">
        <f t="shared" si="199"/>
        <v>Victoria</v>
      </c>
      <c r="G4255" t="s">
        <v>45</v>
      </c>
      <c r="H4255">
        <v>3353</v>
      </c>
      <c r="I4255" t="s">
        <v>11</v>
      </c>
      <c r="J4255" t="s">
        <v>60</v>
      </c>
      <c r="K4255" t="s">
        <v>151</v>
      </c>
      <c r="L4255" t="s">
        <v>21</v>
      </c>
      <c r="M4255" s="5">
        <v>3300.7599999999998</v>
      </c>
    </row>
    <row r="4256" spans="1:13" x14ac:dyDescent="0.2">
      <c r="A4256" s="2">
        <v>45115</v>
      </c>
      <c r="B4256" s="3">
        <f t="shared" si="200"/>
        <v>2024</v>
      </c>
      <c r="C4256" t="str">
        <f t="shared" si="198"/>
        <v>2023-2024</v>
      </c>
      <c r="D4256" t="s">
        <v>147</v>
      </c>
      <c r="E4256" t="s">
        <v>109</v>
      </c>
      <c r="F4256" t="str">
        <f t="shared" si="199"/>
        <v>New South Wales</v>
      </c>
      <c r="G4256" t="s">
        <v>10</v>
      </c>
      <c r="H4256">
        <v>2480</v>
      </c>
      <c r="I4256" t="s">
        <v>11</v>
      </c>
      <c r="J4256" t="s">
        <v>68</v>
      </c>
      <c r="K4256" t="s">
        <v>150</v>
      </c>
      <c r="L4256" t="s">
        <v>18</v>
      </c>
      <c r="M4256" s="5">
        <v>3317.3999999999996</v>
      </c>
    </row>
    <row r="4257" spans="1:13" x14ac:dyDescent="0.2">
      <c r="A4257" s="2">
        <v>44991</v>
      </c>
      <c r="B4257" s="3">
        <f t="shared" si="200"/>
        <v>2023</v>
      </c>
      <c r="C4257" t="str">
        <f t="shared" si="198"/>
        <v>2022-2023</v>
      </c>
      <c r="D4257" t="s">
        <v>148</v>
      </c>
      <c r="E4257" t="s">
        <v>108</v>
      </c>
      <c r="F4257" t="str">
        <f t="shared" si="199"/>
        <v>Victoria</v>
      </c>
      <c r="G4257" t="s">
        <v>45</v>
      </c>
      <c r="H4257">
        <v>3018</v>
      </c>
      <c r="I4257" t="s">
        <v>11</v>
      </c>
      <c r="J4257" t="s">
        <v>46</v>
      </c>
      <c r="K4257" t="s">
        <v>153</v>
      </c>
      <c r="L4257" t="s">
        <v>16</v>
      </c>
      <c r="M4257" s="5">
        <v>3326.51</v>
      </c>
    </row>
    <row r="4258" spans="1:13" x14ac:dyDescent="0.2">
      <c r="A4258" s="2">
        <v>45536</v>
      </c>
      <c r="B4258" s="3">
        <f t="shared" si="200"/>
        <v>2025</v>
      </c>
      <c r="C4258" t="str">
        <f t="shared" si="198"/>
        <v>2024-2025</v>
      </c>
      <c r="D4258" t="s">
        <v>147</v>
      </c>
      <c r="E4258" t="s">
        <v>69</v>
      </c>
      <c r="F4258" t="str">
        <f t="shared" si="199"/>
        <v>Tasmania</v>
      </c>
      <c r="G4258" t="s">
        <v>70</v>
      </c>
      <c r="H4258">
        <v>7018</v>
      </c>
      <c r="I4258" t="s">
        <v>11</v>
      </c>
      <c r="J4258" t="s">
        <v>71</v>
      </c>
      <c r="K4258" t="s">
        <v>150</v>
      </c>
      <c r="L4258" t="s">
        <v>18</v>
      </c>
      <c r="M4258" s="5">
        <v>3332.7200000000003</v>
      </c>
    </row>
    <row r="4259" spans="1:13" x14ac:dyDescent="0.2">
      <c r="A4259" s="2">
        <v>45180</v>
      </c>
      <c r="B4259" s="3">
        <f t="shared" si="200"/>
        <v>2024</v>
      </c>
      <c r="C4259" t="str">
        <f t="shared" si="198"/>
        <v>2023-2024</v>
      </c>
      <c r="D4259" t="s">
        <v>148</v>
      </c>
      <c r="E4259" t="s">
        <v>108</v>
      </c>
      <c r="F4259" t="str">
        <f t="shared" si="199"/>
        <v>Victoria</v>
      </c>
      <c r="G4259" t="s">
        <v>45</v>
      </c>
      <c r="H4259">
        <v>3018</v>
      </c>
      <c r="I4259" t="s">
        <v>11</v>
      </c>
      <c r="J4259" t="s">
        <v>46</v>
      </c>
      <c r="K4259" t="s">
        <v>152</v>
      </c>
      <c r="L4259" t="s">
        <v>13</v>
      </c>
      <c r="M4259" s="5">
        <v>3341.2700000000009</v>
      </c>
    </row>
    <row r="4260" spans="1:13" x14ac:dyDescent="0.2">
      <c r="A4260" s="2">
        <v>45481</v>
      </c>
      <c r="B4260" s="3">
        <f t="shared" si="200"/>
        <v>2025</v>
      </c>
      <c r="C4260" t="str">
        <f t="shared" si="198"/>
        <v>2024-2025</v>
      </c>
      <c r="D4260" t="s">
        <v>147</v>
      </c>
      <c r="E4260" t="s">
        <v>73</v>
      </c>
      <c r="F4260" t="str">
        <f t="shared" si="199"/>
        <v>Victoria</v>
      </c>
      <c r="G4260" t="s">
        <v>45</v>
      </c>
      <c r="H4260">
        <v>3136</v>
      </c>
      <c r="I4260" t="s">
        <v>11</v>
      </c>
      <c r="J4260" t="s">
        <v>63</v>
      </c>
      <c r="K4260" t="s">
        <v>151</v>
      </c>
      <c r="L4260" t="s">
        <v>21</v>
      </c>
      <c r="M4260" s="5">
        <v>3343.95</v>
      </c>
    </row>
    <row r="4261" spans="1:13" x14ac:dyDescent="0.2">
      <c r="A4261" s="2">
        <v>45549</v>
      </c>
      <c r="B4261" s="3">
        <f t="shared" si="200"/>
        <v>2025</v>
      </c>
      <c r="C4261" t="str">
        <f t="shared" si="198"/>
        <v>2024-2025</v>
      </c>
      <c r="D4261" t="s">
        <v>147</v>
      </c>
      <c r="E4261" t="s">
        <v>131</v>
      </c>
      <c r="F4261" t="str">
        <f t="shared" si="199"/>
        <v>Western Australia</v>
      </c>
      <c r="G4261" t="s">
        <v>48</v>
      </c>
      <c r="H4261">
        <v>6530</v>
      </c>
      <c r="I4261" t="s">
        <v>11</v>
      </c>
      <c r="J4261" t="s">
        <v>77</v>
      </c>
      <c r="K4261" t="s">
        <v>152</v>
      </c>
      <c r="L4261" t="s">
        <v>13</v>
      </c>
      <c r="M4261" s="5">
        <v>3344.7700000000013</v>
      </c>
    </row>
    <row r="4262" spans="1:13" x14ac:dyDescent="0.2">
      <c r="A4262" s="2">
        <v>45649</v>
      </c>
      <c r="B4262" s="3">
        <f t="shared" si="200"/>
        <v>2025</v>
      </c>
      <c r="C4262" t="str">
        <f t="shared" si="198"/>
        <v>2024-2025</v>
      </c>
      <c r="D4262" t="s">
        <v>147</v>
      </c>
      <c r="E4262" t="s">
        <v>65</v>
      </c>
      <c r="F4262" t="str">
        <f t="shared" si="199"/>
        <v>New South Wales</v>
      </c>
      <c r="G4262" t="s">
        <v>10</v>
      </c>
      <c r="H4262">
        <v>2541</v>
      </c>
      <c r="I4262" t="s">
        <v>11</v>
      </c>
      <c r="J4262" t="s">
        <v>58</v>
      </c>
      <c r="K4262" t="s">
        <v>152</v>
      </c>
      <c r="L4262" t="s">
        <v>13</v>
      </c>
      <c r="M4262" s="5">
        <v>3350.6400000000012</v>
      </c>
    </row>
    <row r="4263" spans="1:13" x14ac:dyDescent="0.2">
      <c r="A4263" s="2">
        <v>44990</v>
      </c>
      <c r="B4263" s="3">
        <f t="shared" si="200"/>
        <v>2023</v>
      </c>
      <c r="C4263" t="str">
        <f t="shared" si="198"/>
        <v>2022-2023</v>
      </c>
      <c r="D4263" t="s">
        <v>147</v>
      </c>
      <c r="E4263" t="s">
        <v>113</v>
      </c>
      <c r="F4263" t="str">
        <f t="shared" si="199"/>
        <v>Queensland</v>
      </c>
      <c r="G4263" t="s">
        <v>35</v>
      </c>
      <c r="H4263">
        <v>4215</v>
      </c>
      <c r="I4263" t="s">
        <v>11</v>
      </c>
      <c r="J4263" t="s">
        <v>104</v>
      </c>
      <c r="K4263" t="s">
        <v>151</v>
      </c>
      <c r="L4263" t="s">
        <v>21</v>
      </c>
      <c r="M4263" s="5">
        <v>3350.8000000000006</v>
      </c>
    </row>
    <row r="4264" spans="1:13" x14ac:dyDescent="0.2">
      <c r="A4264" s="2">
        <v>45081</v>
      </c>
      <c r="B4264" s="3">
        <f t="shared" si="200"/>
        <v>2023</v>
      </c>
      <c r="C4264" t="str">
        <f t="shared" si="198"/>
        <v>2022-2023</v>
      </c>
      <c r="D4264" t="s">
        <v>148</v>
      </c>
      <c r="E4264" t="s">
        <v>124</v>
      </c>
      <c r="F4264" t="str">
        <f t="shared" si="199"/>
        <v>New South Wales</v>
      </c>
      <c r="G4264" t="s">
        <v>10</v>
      </c>
      <c r="H4264">
        <v>2015</v>
      </c>
      <c r="I4264" t="s">
        <v>11</v>
      </c>
      <c r="J4264" t="s">
        <v>12</v>
      </c>
      <c r="K4264" t="s">
        <v>152</v>
      </c>
      <c r="L4264" t="s">
        <v>13</v>
      </c>
      <c r="M4264" s="5">
        <v>3351.8200000000033</v>
      </c>
    </row>
    <row r="4265" spans="1:13" x14ac:dyDescent="0.2">
      <c r="A4265" s="2">
        <v>45080</v>
      </c>
      <c r="B4265" s="3">
        <f t="shared" si="200"/>
        <v>2023</v>
      </c>
      <c r="C4265" t="str">
        <f t="shared" si="198"/>
        <v>2022-2023</v>
      </c>
      <c r="D4265" t="s">
        <v>147</v>
      </c>
      <c r="E4265" t="s">
        <v>24</v>
      </c>
      <c r="F4265" t="str">
        <f t="shared" si="199"/>
        <v>New South Wales</v>
      </c>
      <c r="G4265" t="s">
        <v>10</v>
      </c>
      <c r="H4265">
        <v>2795</v>
      </c>
      <c r="I4265" t="s">
        <v>11</v>
      </c>
      <c r="J4265" t="s">
        <v>25</v>
      </c>
      <c r="K4265" t="s">
        <v>151</v>
      </c>
      <c r="L4265" t="s">
        <v>21</v>
      </c>
      <c r="M4265" s="5">
        <v>3355.05</v>
      </c>
    </row>
    <row r="4266" spans="1:13" x14ac:dyDescent="0.2">
      <c r="A4266" s="2">
        <v>45183</v>
      </c>
      <c r="B4266" s="3">
        <f t="shared" si="200"/>
        <v>2024</v>
      </c>
      <c r="C4266" t="str">
        <f t="shared" si="198"/>
        <v>2023-2024</v>
      </c>
      <c r="D4266" t="s">
        <v>147</v>
      </c>
      <c r="E4266" t="s">
        <v>42</v>
      </c>
      <c r="F4266" t="str">
        <f t="shared" si="199"/>
        <v>Queensland</v>
      </c>
      <c r="G4266" t="s">
        <v>35</v>
      </c>
      <c r="H4266">
        <v>4053</v>
      </c>
      <c r="I4266" t="s">
        <v>11</v>
      </c>
      <c r="J4266" t="s">
        <v>43</v>
      </c>
      <c r="K4266" t="s">
        <v>152</v>
      </c>
      <c r="L4266" t="s">
        <v>13</v>
      </c>
      <c r="M4266" s="5">
        <v>3372.2800000000025</v>
      </c>
    </row>
    <row r="4267" spans="1:13" x14ac:dyDescent="0.2">
      <c r="A4267" s="2">
        <v>45482</v>
      </c>
      <c r="B4267" s="3">
        <f t="shared" si="200"/>
        <v>2025</v>
      </c>
      <c r="C4267" t="str">
        <f t="shared" si="198"/>
        <v>2024-2025</v>
      </c>
      <c r="D4267" t="s">
        <v>147</v>
      </c>
      <c r="E4267" t="s">
        <v>145</v>
      </c>
      <c r="F4267" t="str">
        <f t="shared" si="199"/>
        <v>New South Wales</v>
      </c>
      <c r="G4267" t="s">
        <v>10</v>
      </c>
      <c r="H4267">
        <v>2101</v>
      </c>
      <c r="I4267" t="s">
        <v>11</v>
      </c>
      <c r="J4267" t="s">
        <v>27</v>
      </c>
      <c r="K4267" t="s">
        <v>155</v>
      </c>
      <c r="L4267" t="s">
        <v>20</v>
      </c>
      <c r="M4267" s="5">
        <v>3377.2000000000007</v>
      </c>
    </row>
    <row r="4268" spans="1:13" x14ac:dyDescent="0.2">
      <c r="A4268" s="2">
        <v>45344</v>
      </c>
      <c r="B4268" s="3">
        <f t="shared" si="200"/>
        <v>2024</v>
      </c>
      <c r="C4268" t="str">
        <f t="shared" si="198"/>
        <v>2023-2024</v>
      </c>
      <c r="D4268" t="s">
        <v>147</v>
      </c>
      <c r="E4268" t="s">
        <v>115</v>
      </c>
      <c r="F4268" t="str">
        <f t="shared" si="199"/>
        <v>Western Australia</v>
      </c>
      <c r="G4268" t="s">
        <v>48</v>
      </c>
      <c r="H4268">
        <v>6280</v>
      </c>
      <c r="I4268" t="s">
        <v>11</v>
      </c>
      <c r="J4268" t="s">
        <v>94</v>
      </c>
      <c r="K4268" t="s">
        <v>150</v>
      </c>
      <c r="L4268" t="s">
        <v>18</v>
      </c>
      <c r="M4268" s="5">
        <v>3397.3100000000004</v>
      </c>
    </row>
    <row r="4269" spans="1:13" x14ac:dyDescent="0.2">
      <c r="A4269" s="2">
        <v>45584</v>
      </c>
      <c r="B4269" s="3">
        <f t="shared" si="200"/>
        <v>2025</v>
      </c>
      <c r="C4269" t="str">
        <f t="shared" si="198"/>
        <v>2024-2025</v>
      </c>
      <c r="D4269" t="s">
        <v>147</v>
      </c>
      <c r="E4269" t="s">
        <v>24</v>
      </c>
      <c r="F4269" t="str">
        <f t="shared" si="199"/>
        <v>New South Wales</v>
      </c>
      <c r="G4269" t="s">
        <v>10</v>
      </c>
      <c r="H4269">
        <v>2795</v>
      </c>
      <c r="I4269" t="s">
        <v>11</v>
      </c>
      <c r="J4269" t="s">
        <v>25</v>
      </c>
      <c r="K4269" t="s">
        <v>152</v>
      </c>
      <c r="L4269" t="s">
        <v>13</v>
      </c>
      <c r="M4269" s="5">
        <v>3399.2300000000018</v>
      </c>
    </row>
    <row r="4270" spans="1:13" x14ac:dyDescent="0.2">
      <c r="A4270" s="2">
        <v>45450</v>
      </c>
      <c r="B4270" s="3">
        <f t="shared" si="200"/>
        <v>2024</v>
      </c>
      <c r="C4270" t="str">
        <f t="shared" si="198"/>
        <v>2023-2024</v>
      </c>
      <c r="D4270" t="s">
        <v>147</v>
      </c>
      <c r="E4270" t="s">
        <v>114</v>
      </c>
      <c r="F4270" t="str">
        <f t="shared" si="199"/>
        <v>Victoria</v>
      </c>
      <c r="G4270" t="s">
        <v>45</v>
      </c>
      <c r="H4270">
        <v>3551</v>
      </c>
      <c r="I4270" t="s">
        <v>11</v>
      </c>
      <c r="J4270" t="s">
        <v>60</v>
      </c>
      <c r="K4270" t="s">
        <v>152</v>
      </c>
      <c r="L4270" t="s">
        <v>13</v>
      </c>
      <c r="M4270" s="5">
        <v>3415.0300000000016</v>
      </c>
    </row>
    <row r="4271" spans="1:13" x14ac:dyDescent="0.2">
      <c r="A4271" s="2">
        <v>45362</v>
      </c>
      <c r="B4271" s="3">
        <f t="shared" si="200"/>
        <v>2024</v>
      </c>
      <c r="C4271" t="str">
        <f t="shared" si="198"/>
        <v>2023-2024</v>
      </c>
      <c r="D4271" t="s">
        <v>147</v>
      </c>
      <c r="E4271" t="s">
        <v>129</v>
      </c>
      <c r="F4271" t="str">
        <f t="shared" si="199"/>
        <v>Tasmania</v>
      </c>
      <c r="G4271" t="s">
        <v>70</v>
      </c>
      <c r="H4271">
        <v>7010</v>
      </c>
      <c r="I4271" t="s">
        <v>11</v>
      </c>
      <c r="J4271" t="s">
        <v>71</v>
      </c>
      <c r="K4271" t="s">
        <v>150</v>
      </c>
      <c r="L4271" t="s">
        <v>18</v>
      </c>
      <c r="M4271" s="5">
        <v>3417.23</v>
      </c>
    </row>
    <row r="4272" spans="1:13" x14ac:dyDescent="0.2">
      <c r="A4272" s="2">
        <v>45604</v>
      </c>
      <c r="B4272" s="3">
        <f t="shared" si="200"/>
        <v>2025</v>
      </c>
      <c r="C4272" t="str">
        <f t="shared" si="198"/>
        <v>2024-2025</v>
      </c>
      <c r="D4272" t="s">
        <v>147</v>
      </c>
      <c r="E4272" t="s">
        <v>107</v>
      </c>
      <c r="F4272" t="str">
        <f t="shared" si="199"/>
        <v>Queensland</v>
      </c>
      <c r="G4272" t="s">
        <v>35</v>
      </c>
      <c r="H4272">
        <v>4220</v>
      </c>
      <c r="I4272" t="s">
        <v>11</v>
      </c>
      <c r="J4272" t="s">
        <v>104</v>
      </c>
      <c r="K4272" t="s">
        <v>150</v>
      </c>
      <c r="L4272" t="s">
        <v>18</v>
      </c>
      <c r="M4272" s="5">
        <v>3443.64</v>
      </c>
    </row>
    <row r="4273" spans="1:13" x14ac:dyDescent="0.2">
      <c r="A4273" s="2">
        <v>45393</v>
      </c>
      <c r="B4273" s="3">
        <f t="shared" si="200"/>
        <v>2024</v>
      </c>
      <c r="C4273" t="str">
        <f t="shared" si="198"/>
        <v>2023-2024</v>
      </c>
      <c r="D4273" t="s">
        <v>147</v>
      </c>
      <c r="E4273" t="s">
        <v>135</v>
      </c>
      <c r="F4273" t="str">
        <f t="shared" si="199"/>
        <v>Victoria</v>
      </c>
      <c r="G4273" t="s">
        <v>45</v>
      </c>
      <c r="H4273">
        <v>3550</v>
      </c>
      <c r="I4273" t="s">
        <v>11</v>
      </c>
      <c r="J4273" t="s">
        <v>60</v>
      </c>
      <c r="K4273" t="s">
        <v>152</v>
      </c>
      <c r="L4273" t="s">
        <v>13</v>
      </c>
      <c r="M4273" s="5">
        <v>3453.170000000001</v>
      </c>
    </row>
    <row r="4274" spans="1:13" x14ac:dyDescent="0.2">
      <c r="A4274" s="2">
        <v>45130</v>
      </c>
      <c r="B4274" s="3">
        <f t="shared" si="200"/>
        <v>2024</v>
      </c>
      <c r="C4274" t="str">
        <f t="shared" si="198"/>
        <v>2023-2024</v>
      </c>
      <c r="D4274" t="s">
        <v>147</v>
      </c>
      <c r="E4274" t="s">
        <v>64</v>
      </c>
      <c r="F4274" t="str">
        <f t="shared" si="199"/>
        <v>Victoria</v>
      </c>
      <c r="G4274" t="s">
        <v>45</v>
      </c>
      <c r="H4274">
        <v>3199</v>
      </c>
      <c r="I4274" t="s">
        <v>11</v>
      </c>
      <c r="J4274" t="s">
        <v>63</v>
      </c>
      <c r="K4274" t="s">
        <v>150</v>
      </c>
      <c r="L4274" t="s">
        <v>18</v>
      </c>
      <c r="M4274" s="5">
        <v>3458.11</v>
      </c>
    </row>
    <row r="4275" spans="1:13" x14ac:dyDescent="0.2">
      <c r="A4275" s="2">
        <v>45180</v>
      </c>
      <c r="B4275" s="3">
        <f t="shared" si="200"/>
        <v>2024</v>
      </c>
      <c r="C4275" t="str">
        <f t="shared" si="198"/>
        <v>2023-2024</v>
      </c>
      <c r="D4275" t="s">
        <v>147</v>
      </c>
      <c r="E4275" t="s">
        <v>98</v>
      </c>
      <c r="F4275" t="str">
        <f t="shared" si="199"/>
        <v>Victoria</v>
      </c>
      <c r="G4275" t="s">
        <v>45</v>
      </c>
      <c r="H4275">
        <v>3429</v>
      </c>
      <c r="I4275" t="s">
        <v>11</v>
      </c>
      <c r="J4275" t="s">
        <v>60</v>
      </c>
      <c r="K4275" t="s">
        <v>150</v>
      </c>
      <c r="L4275" t="s">
        <v>18</v>
      </c>
      <c r="M4275" s="5">
        <v>3460.1899999999991</v>
      </c>
    </row>
    <row r="4276" spans="1:13" x14ac:dyDescent="0.2">
      <c r="A4276" s="2">
        <v>45003</v>
      </c>
      <c r="B4276" s="3">
        <f t="shared" si="200"/>
        <v>2023</v>
      </c>
      <c r="C4276" t="str">
        <f t="shared" si="198"/>
        <v>2022-2023</v>
      </c>
      <c r="D4276" t="s">
        <v>147</v>
      </c>
      <c r="E4276" t="s">
        <v>109</v>
      </c>
      <c r="F4276" t="str">
        <f t="shared" si="199"/>
        <v>New South Wales</v>
      </c>
      <c r="G4276" t="s">
        <v>10</v>
      </c>
      <c r="H4276">
        <v>2480</v>
      </c>
      <c r="I4276" t="s">
        <v>11</v>
      </c>
      <c r="J4276" t="s">
        <v>68</v>
      </c>
      <c r="K4276" t="s">
        <v>151</v>
      </c>
      <c r="L4276" t="s">
        <v>21</v>
      </c>
      <c r="M4276" s="5">
        <v>3460.9100000000003</v>
      </c>
    </row>
    <row r="4277" spans="1:13" x14ac:dyDescent="0.2">
      <c r="A4277" s="2">
        <v>45305</v>
      </c>
      <c r="B4277" s="3">
        <f t="shared" si="200"/>
        <v>2024</v>
      </c>
      <c r="C4277" t="str">
        <f t="shared" si="198"/>
        <v>2023-2024</v>
      </c>
      <c r="D4277" t="s">
        <v>148</v>
      </c>
      <c r="E4277" t="s">
        <v>40</v>
      </c>
      <c r="F4277" t="str">
        <f t="shared" si="199"/>
        <v>New South Wales</v>
      </c>
      <c r="G4277" t="s">
        <v>10</v>
      </c>
      <c r="H4277">
        <v>2116</v>
      </c>
      <c r="I4277" t="s">
        <v>11</v>
      </c>
      <c r="J4277" t="s">
        <v>27</v>
      </c>
      <c r="K4277" t="s">
        <v>151</v>
      </c>
      <c r="L4277" t="s">
        <v>21</v>
      </c>
      <c r="M4277" s="5">
        <v>3464.83</v>
      </c>
    </row>
    <row r="4278" spans="1:13" x14ac:dyDescent="0.2">
      <c r="A4278" s="2">
        <v>45379</v>
      </c>
      <c r="B4278" s="3">
        <f t="shared" si="200"/>
        <v>2024</v>
      </c>
      <c r="C4278" t="str">
        <f t="shared" si="198"/>
        <v>2023-2024</v>
      </c>
      <c r="D4278" t="s">
        <v>147</v>
      </c>
      <c r="E4278" t="s">
        <v>109</v>
      </c>
      <c r="F4278" t="str">
        <f t="shared" si="199"/>
        <v>New South Wales</v>
      </c>
      <c r="G4278" t="s">
        <v>10</v>
      </c>
      <c r="H4278">
        <v>2480</v>
      </c>
      <c r="I4278" t="s">
        <v>11</v>
      </c>
      <c r="J4278" t="s">
        <v>68</v>
      </c>
      <c r="K4278" t="s">
        <v>149</v>
      </c>
      <c r="L4278" t="s">
        <v>15</v>
      </c>
      <c r="M4278" s="5">
        <v>3467.9799999999996</v>
      </c>
    </row>
    <row r="4279" spans="1:13" x14ac:dyDescent="0.2">
      <c r="A4279" s="2">
        <v>45209</v>
      </c>
      <c r="B4279" s="3">
        <f t="shared" si="200"/>
        <v>2024</v>
      </c>
      <c r="C4279" t="str">
        <f t="shared" si="198"/>
        <v>2023-2024</v>
      </c>
      <c r="D4279" t="s">
        <v>147</v>
      </c>
      <c r="E4279" t="s">
        <v>114</v>
      </c>
      <c r="F4279" t="str">
        <f t="shared" si="199"/>
        <v>Victoria</v>
      </c>
      <c r="G4279" t="s">
        <v>45</v>
      </c>
      <c r="H4279">
        <v>3551</v>
      </c>
      <c r="I4279" t="s">
        <v>11</v>
      </c>
      <c r="J4279" t="s">
        <v>60</v>
      </c>
      <c r="K4279" t="s">
        <v>149</v>
      </c>
      <c r="L4279" t="s">
        <v>15</v>
      </c>
      <c r="M4279" s="5">
        <v>3473.19</v>
      </c>
    </row>
    <row r="4280" spans="1:13" x14ac:dyDescent="0.2">
      <c r="A4280" s="2">
        <v>45581</v>
      </c>
      <c r="B4280" s="3">
        <f t="shared" si="200"/>
        <v>2025</v>
      </c>
      <c r="C4280" t="str">
        <f t="shared" si="198"/>
        <v>2024-2025</v>
      </c>
      <c r="D4280" t="s">
        <v>147</v>
      </c>
      <c r="E4280" t="s">
        <v>131</v>
      </c>
      <c r="F4280" t="str">
        <f t="shared" si="199"/>
        <v>Western Australia</v>
      </c>
      <c r="G4280" t="s">
        <v>48</v>
      </c>
      <c r="H4280">
        <v>6530</v>
      </c>
      <c r="I4280" t="s">
        <v>11</v>
      </c>
      <c r="J4280" t="s">
        <v>77</v>
      </c>
      <c r="K4280" t="s">
        <v>150</v>
      </c>
      <c r="L4280" t="s">
        <v>18</v>
      </c>
      <c r="M4280" s="5">
        <v>3474.51</v>
      </c>
    </row>
    <row r="4281" spans="1:13" x14ac:dyDescent="0.2">
      <c r="A4281" s="2">
        <v>45372</v>
      </c>
      <c r="B4281" s="3">
        <f t="shared" si="200"/>
        <v>2024</v>
      </c>
      <c r="C4281" t="str">
        <f t="shared" si="198"/>
        <v>2023-2024</v>
      </c>
      <c r="D4281" t="s">
        <v>147</v>
      </c>
      <c r="E4281" t="s">
        <v>9</v>
      </c>
      <c r="F4281" t="str">
        <f t="shared" si="199"/>
        <v>New South Wales</v>
      </c>
      <c r="G4281" t="s">
        <v>10</v>
      </c>
      <c r="H4281">
        <v>2067</v>
      </c>
      <c r="I4281" t="s">
        <v>11</v>
      </c>
      <c r="J4281" t="s">
        <v>12</v>
      </c>
      <c r="K4281" t="s">
        <v>155</v>
      </c>
      <c r="L4281" t="s">
        <v>20</v>
      </c>
      <c r="M4281" s="5">
        <v>3492.9100000000008</v>
      </c>
    </row>
    <row r="4282" spans="1:13" x14ac:dyDescent="0.2">
      <c r="A4282" s="2">
        <v>45522</v>
      </c>
      <c r="B4282" s="3">
        <f t="shared" si="200"/>
        <v>2025</v>
      </c>
      <c r="C4282" t="str">
        <f t="shared" si="198"/>
        <v>2024-2025</v>
      </c>
      <c r="D4282" t="s">
        <v>147</v>
      </c>
      <c r="E4282" t="s">
        <v>66</v>
      </c>
      <c r="F4282" t="str">
        <f t="shared" si="199"/>
        <v>South Australia</v>
      </c>
      <c r="G4282" t="s">
        <v>32</v>
      </c>
      <c r="H4282">
        <v>5169</v>
      </c>
      <c r="I4282" t="s">
        <v>11</v>
      </c>
      <c r="J4282" t="s">
        <v>33</v>
      </c>
      <c r="K4282" t="s">
        <v>150</v>
      </c>
      <c r="L4282" t="s">
        <v>18</v>
      </c>
      <c r="M4282" s="5">
        <v>3516.87</v>
      </c>
    </row>
    <row r="4283" spans="1:13" x14ac:dyDescent="0.2">
      <c r="A4283" s="2">
        <v>45085</v>
      </c>
      <c r="B4283" s="3">
        <f t="shared" si="200"/>
        <v>2023</v>
      </c>
      <c r="C4283" t="str">
        <f t="shared" si="198"/>
        <v>2022-2023</v>
      </c>
      <c r="D4283" t="s">
        <v>147</v>
      </c>
      <c r="E4283" t="s">
        <v>132</v>
      </c>
      <c r="F4283" t="str">
        <f t="shared" si="199"/>
        <v>New South Wales</v>
      </c>
      <c r="G4283" t="s">
        <v>10</v>
      </c>
      <c r="H4283">
        <v>2800</v>
      </c>
      <c r="I4283" t="s">
        <v>11</v>
      </c>
      <c r="J4283" t="s">
        <v>25</v>
      </c>
      <c r="K4283" t="s">
        <v>151</v>
      </c>
      <c r="L4283" t="s">
        <v>21</v>
      </c>
      <c r="M4283" s="5">
        <v>3557.7900000000009</v>
      </c>
    </row>
    <row r="4284" spans="1:13" x14ac:dyDescent="0.2">
      <c r="A4284" s="2">
        <v>45002</v>
      </c>
      <c r="B4284" s="3">
        <f t="shared" si="200"/>
        <v>2023</v>
      </c>
      <c r="C4284" t="str">
        <f t="shared" si="198"/>
        <v>2022-2023</v>
      </c>
      <c r="D4284" t="s">
        <v>147</v>
      </c>
      <c r="E4284" t="s">
        <v>112</v>
      </c>
      <c r="F4284" t="str">
        <f t="shared" si="199"/>
        <v>Victoria</v>
      </c>
      <c r="G4284" t="s">
        <v>45</v>
      </c>
      <c r="H4284">
        <v>3076</v>
      </c>
      <c r="I4284" t="s">
        <v>11</v>
      </c>
      <c r="J4284" t="s">
        <v>46</v>
      </c>
      <c r="K4284" t="s">
        <v>150</v>
      </c>
      <c r="L4284" t="s">
        <v>18</v>
      </c>
      <c r="M4284" s="5">
        <v>3579.119999999999</v>
      </c>
    </row>
    <row r="4285" spans="1:13" x14ac:dyDescent="0.2">
      <c r="A4285" s="2">
        <v>45232</v>
      </c>
      <c r="B4285" s="3">
        <f t="shared" si="200"/>
        <v>2024</v>
      </c>
      <c r="C4285" t="str">
        <f t="shared" si="198"/>
        <v>2023-2024</v>
      </c>
      <c r="D4285" t="s">
        <v>147</v>
      </c>
      <c r="E4285" t="s">
        <v>138</v>
      </c>
      <c r="F4285" t="str">
        <f t="shared" si="199"/>
        <v>Queensland</v>
      </c>
      <c r="G4285" t="s">
        <v>35</v>
      </c>
      <c r="H4285">
        <v>4558</v>
      </c>
      <c r="I4285" t="s">
        <v>11</v>
      </c>
      <c r="J4285" t="s">
        <v>120</v>
      </c>
      <c r="K4285" t="s">
        <v>152</v>
      </c>
      <c r="L4285" t="s">
        <v>13</v>
      </c>
      <c r="M4285" s="5">
        <v>3581.9900000000021</v>
      </c>
    </row>
    <row r="4286" spans="1:13" x14ac:dyDescent="0.2">
      <c r="A4286" s="2">
        <v>45464</v>
      </c>
      <c r="B4286" s="3">
        <f t="shared" si="200"/>
        <v>2024</v>
      </c>
      <c r="C4286" t="str">
        <f t="shared" si="198"/>
        <v>2023-2024</v>
      </c>
      <c r="D4286" t="s">
        <v>147</v>
      </c>
      <c r="E4286" t="s">
        <v>117</v>
      </c>
      <c r="F4286" t="str">
        <f t="shared" si="199"/>
        <v>Queensland</v>
      </c>
      <c r="G4286" t="s">
        <v>35</v>
      </c>
      <c r="H4286">
        <v>4119</v>
      </c>
      <c r="I4286" t="s">
        <v>11</v>
      </c>
      <c r="J4286" t="s">
        <v>43</v>
      </c>
      <c r="K4286" t="s">
        <v>150</v>
      </c>
      <c r="L4286" t="s">
        <v>18</v>
      </c>
      <c r="M4286" s="5">
        <v>3603.14</v>
      </c>
    </row>
    <row r="4287" spans="1:13" x14ac:dyDescent="0.2">
      <c r="A4287" s="2">
        <v>45636</v>
      </c>
      <c r="B4287" s="3">
        <f t="shared" si="200"/>
        <v>2025</v>
      </c>
      <c r="C4287" t="str">
        <f t="shared" si="198"/>
        <v>2024-2025</v>
      </c>
      <c r="D4287" t="s">
        <v>147</v>
      </c>
      <c r="E4287" t="s">
        <v>42</v>
      </c>
      <c r="F4287" t="str">
        <f t="shared" si="199"/>
        <v>Queensland</v>
      </c>
      <c r="G4287" t="s">
        <v>35</v>
      </c>
      <c r="H4287">
        <v>4053</v>
      </c>
      <c r="I4287" t="s">
        <v>11</v>
      </c>
      <c r="J4287" t="s">
        <v>43</v>
      </c>
      <c r="K4287" t="s">
        <v>149</v>
      </c>
      <c r="L4287" t="s">
        <v>15</v>
      </c>
      <c r="M4287" s="5">
        <v>3603.7299999999996</v>
      </c>
    </row>
    <row r="4288" spans="1:13" x14ac:dyDescent="0.2">
      <c r="A4288" s="2">
        <v>45353</v>
      </c>
      <c r="B4288" s="3">
        <f t="shared" si="200"/>
        <v>2024</v>
      </c>
      <c r="C4288" t="str">
        <f t="shared" si="198"/>
        <v>2023-2024</v>
      </c>
      <c r="D4288" t="s">
        <v>147</v>
      </c>
      <c r="E4288" t="s">
        <v>42</v>
      </c>
      <c r="F4288" t="str">
        <f t="shared" si="199"/>
        <v>Queensland</v>
      </c>
      <c r="G4288" t="s">
        <v>35</v>
      </c>
      <c r="H4288">
        <v>4053</v>
      </c>
      <c r="I4288" t="s">
        <v>11</v>
      </c>
      <c r="J4288" t="s">
        <v>43</v>
      </c>
      <c r="K4288" t="s">
        <v>151</v>
      </c>
      <c r="L4288" t="s">
        <v>21</v>
      </c>
      <c r="M4288" s="5">
        <v>3625.08</v>
      </c>
    </row>
    <row r="4289" spans="1:13" x14ac:dyDescent="0.2">
      <c r="A4289" s="2">
        <v>45366</v>
      </c>
      <c r="B4289" s="3">
        <f t="shared" si="200"/>
        <v>2024</v>
      </c>
      <c r="C4289" t="str">
        <f t="shared" si="198"/>
        <v>2023-2024</v>
      </c>
      <c r="D4289" t="s">
        <v>147</v>
      </c>
      <c r="E4289" t="s">
        <v>145</v>
      </c>
      <c r="F4289" t="str">
        <f t="shared" si="199"/>
        <v>New South Wales</v>
      </c>
      <c r="G4289" t="s">
        <v>10</v>
      </c>
      <c r="H4289">
        <v>2101</v>
      </c>
      <c r="I4289" t="s">
        <v>11</v>
      </c>
      <c r="J4289" t="s">
        <v>27</v>
      </c>
      <c r="K4289" t="s">
        <v>154</v>
      </c>
      <c r="L4289" t="s">
        <v>14</v>
      </c>
      <c r="M4289" s="5">
        <v>3650.8499999999995</v>
      </c>
    </row>
    <row r="4290" spans="1:13" x14ac:dyDescent="0.2">
      <c r="A4290" s="2">
        <v>45607</v>
      </c>
      <c r="B4290" s="3">
        <f t="shared" si="200"/>
        <v>2025</v>
      </c>
      <c r="C4290" t="str">
        <f t="shared" ref="C4290:C4353" si="201">IF(MONTH(A4290) &gt;= 7, YEAR(A4290) &amp; "-" &amp; YEAR(A4290) + 1, YEAR(A4290) - 1 &amp; "-" &amp; YEAR(A4290))</f>
        <v>2024-2025</v>
      </c>
      <c r="D4290" t="s">
        <v>147</v>
      </c>
      <c r="E4290" t="s">
        <v>24</v>
      </c>
      <c r="F4290" t="str">
        <f t="shared" ref="F4290:F4353" si="202">IF(G4290="WA","Western Australia",
IF(G4290="NSW","New South Wales",
IF(G4290="QLD","Queensland",
IF(G4290="VIC","Victoria",
IF(G4290="TAS","Tasmania",
IF(G4290="SA","South Australia",
IF(G4290="NT","Northern Territory",
IF(G4290="ACT","Australian Capital Territory",G4290))))))))</f>
        <v>New South Wales</v>
      </c>
      <c r="G4290" t="s">
        <v>10</v>
      </c>
      <c r="H4290">
        <v>2795</v>
      </c>
      <c r="I4290" t="s">
        <v>11</v>
      </c>
      <c r="J4290" t="s">
        <v>25</v>
      </c>
      <c r="K4290" t="s">
        <v>150</v>
      </c>
      <c r="L4290" t="s">
        <v>18</v>
      </c>
      <c r="M4290" s="5">
        <v>3668.8999999999992</v>
      </c>
    </row>
    <row r="4291" spans="1:13" x14ac:dyDescent="0.2">
      <c r="A4291" s="2">
        <v>45165</v>
      </c>
      <c r="B4291" s="3">
        <f t="shared" ref="B4291:B4354" si="203">IF(MONTH(A4291)&gt;=7,YEAR(A4291)+1,YEAR(A4291))</f>
        <v>2024</v>
      </c>
      <c r="C4291" t="str">
        <f t="shared" si="201"/>
        <v>2023-2024</v>
      </c>
      <c r="D4291" t="s">
        <v>147</v>
      </c>
      <c r="E4291" t="s">
        <v>113</v>
      </c>
      <c r="F4291" t="str">
        <f t="shared" si="202"/>
        <v>Queensland</v>
      </c>
      <c r="G4291" t="s">
        <v>35</v>
      </c>
      <c r="H4291">
        <v>4215</v>
      </c>
      <c r="I4291" t="s">
        <v>11</v>
      </c>
      <c r="J4291" t="s">
        <v>104</v>
      </c>
      <c r="K4291" t="s">
        <v>149</v>
      </c>
      <c r="L4291" t="s">
        <v>15</v>
      </c>
      <c r="M4291" s="5">
        <v>3673.19</v>
      </c>
    </row>
    <row r="4292" spans="1:13" x14ac:dyDescent="0.2">
      <c r="A4292" s="2">
        <v>45304</v>
      </c>
      <c r="B4292" s="3">
        <f t="shared" si="203"/>
        <v>2024</v>
      </c>
      <c r="C4292" t="str">
        <f t="shared" si="201"/>
        <v>2023-2024</v>
      </c>
      <c r="D4292" t="s">
        <v>148</v>
      </c>
      <c r="E4292" t="s">
        <v>78</v>
      </c>
      <c r="F4292" t="str">
        <f t="shared" si="202"/>
        <v>New South Wales</v>
      </c>
      <c r="G4292" t="s">
        <v>10</v>
      </c>
      <c r="H4292">
        <v>2350</v>
      </c>
      <c r="I4292" t="s">
        <v>11</v>
      </c>
      <c r="J4292" t="s">
        <v>68</v>
      </c>
      <c r="K4292" t="s">
        <v>150</v>
      </c>
      <c r="L4292" t="s">
        <v>18</v>
      </c>
      <c r="M4292" s="5">
        <v>3688.2400000000002</v>
      </c>
    </row>
    <row r="4293" spans="1:13" x14ac:dyDescent="0.2">
      <c r="A4293" s="2">
        <v>45509</v>
      </c>
      <c r="B4293" s="3">
        <f t="shared" si="203"/>
        <v>2025</v>
      </c>
      <c r="C4293" t="str">
        <f t="shared" si="201"/>
        <v>2024-2025</v>
      </c>
      <c r="D4293" t="s">
        <v>148</v>
      </c>
      <c r="E4293" t="s">
        <v>78</v>
      </c>
      <c r="F4293" t="str">
        <f t="shared" si="202"/>
        <v>New South Wales</v>
      </c>
      <c r="G4293" t="s">
        <v>10</v>
      </c>
      <c r="H4293">
        <v>2350</v>
      </c>
      <c r="I4293" t="s">
        <v>11</v>
      </c>
      <c r="J4293" t="s">
        <v>68</v>
      </c>
      <c r="K4293" t="s">
        <v>152</v>
      </c>
      <c r="L4293" t="s">
        <v>13</v>
      </c>
      <c r="M4293" s="5">
        <v>3713.3600000000024</v>
      </c>
    </row>
    <row r="4294" spans="1:13" x14ac:dyDescent="0.2">
      <c r="A4294" s="2">
        <v>45170</v>
      </c>
      <c r="B4294" s="3">
        <f t="shared" si="203"/>
        <v>2024</v>
      </c>
      <c r="C4294" t="str">
        <f t="shared" si="201"/>
        <v>2023-2024</v>
      </c>
      <c r="D4294" t="s">
        <v>147</v>
      </c>
      <c r="E4294" t="s">
        <v>61</v>
      </c>
      <c r="F4294" t="str">
        <f t="shared" si="202"/>
        <v>New South Wales</v>
      </c>
      <c r="G4294" t="s">
        <v>10</v>
      </c>
      <c r="H4294">
        <v>2539</v>
      </c>
      <c r="I4294" t="s">
        <v>11</v>
      </c>
      <c r="J4294" t="s">
        <v>58</v>
      </c>
      <c r="K4294" t="s">
        <v>150</v>
      </c>
      <c r="L4294" t="s">
        <v>18</v>
      </c>
      <c r="M4294" s="5">
        <v>3731.6399999999994</v>
      </c>
    </row>
    <row r="4295" spans="1:13" x14ac:dyDescent="0.2">
      <c r="A4295" s="2">
        <v>45432</v>
      </c>
      <c r="B4295" s="3">
        <f t="shared" si="203"/>
        <v>2024</v>
      </c>
      <c r="C4295" t="str">
        <f t="shared" si="201"/>
        <v>2023-2024</v>
      </c>
      <c r="D4295" t="s">
        <v>147</v>
      </c>
      <c r="E4295" t="s">
        <v>109</v>
      </c>
      <c r="F4295" t="str">
        <f t="shared" si="202"/>
        <v>New South Wales</v>
      </c>
      <c r="G4295" t="s">
        <v>10</v>
      </c>
      <c r="H4295">
        <v>2480</v>
      </c>
      <c r="I4295" t="s">
        <v>11</v>
      </c>
      <c r="J4295" t="s">
        <v>68</v>
      </c>
      <c r="K4295" t="s">
        <v>152</v>
      </c>
      <c r="L4295" t="s">
        <v>13</v>
      </c>
      <c r="M4295" s="5">
        <v>3740.5200000000023</v>
      </c>
    </row>
    <row r="4296" spans="1:13" x14ac:dyDescent="0.2">
      <c r="A4296" s="2">
        <v>45107</v>
      </c>
      <c r="B4296" s="3">
        <f t="shared" si="203"/>
        <v>2023</v>
      </c>
      <c r="C4296" t="str">
        <f t="shared" si="201"/>
        <v>2022-2023</v>
      </c>
      <c r="D4296" t="s">
        <v>147</v>
      </c>
      <c r="E4296" t="s">
        <v>126</v>
      </c>
      <c r="F4296" t="str">
        <f t="shared" si="202"/>
        <v>Queensland</v>
      </c>
      <c r="G4296" t="s">
        <v>35</v>
      </c>
      <c r="H4296">
        <v>4551</v>
      </c>
      <c r="I4296" t="s">
        <v>11</v>
      </c>
      <c r="J4296" t="s">
        <v>120</v>
      </c>
      <c r="K4296" t="s">
        <v>150</v>
      </c>
      <c r="L4296" t="s">
        <v>18</v>
      </c>
      <c r="M4296" s="5">
        <v>3745.4799999999991</v>
      </c>
    </row>
    <row r="4297" spans="1:13" x14ac:dyDescent="0.2">
      <c r="A4297" s="2">
        <v>44972</v>
      </c>
      <c r="B4297" s="3">
        <f t="shared" si="203"/>
        <v>2023</v>
      </c>
      <c r="C4297" t="str">
        <f t="shared" si="201"/>
        <v>2022-2023</v>
      </c>
      <c r="D4297" t="s">
        <v>147</v>
      </c>
      <c r="E4297" t="s">
        <v>99</v>
      </c>
      <c r="F4297" t="str">
        <f t="shared" si="202"/>
        <v>Victoria</v>
      </c>
      <c r="G4297" t="s">
        <v>45</v>
      </c>
      <c r="H4297">
        <v>3148</v>
      </c>
      <c r="I4297" t="s">
        <v>11</v>
      </c>
      <c r="J4297" t="s">
        <v>63</v>
      </c>
      <c r="K4297" t="s">
        <v>151</v>
      </c>
      <c r="L4297" t="s">
        <v>21</v>
      </c>
      <c r="M4297" s="5">
        <v>3753.87</v>
      </c>
    </row>
    <row r="4298" spans="1:13" x14ac:dyDescent="0.2">
      <c r="A4298" s="2">
        <v>45344</v>
      </c>
      <c r="B4298" s="3">
        <f t="shared" si="203"/>
        <v>2024</v>
      </c>
      <c r="C4298" t="str">
        <f t="shared" si="201"/>
        <v>2023-2024</v>
      </c>
      <c r="D4298" t="s">
        <v>147</v>
      </c>
      <c r="E4298" t="s">
        <v>92</v>
      </c>
      <c r="F4298" t="str">
        <f t="shared" si="202"/>
        <v>Queensland</v>
      </c>
      <c r="G4298" t="s">
        <v>35</v>
      </c>
      <c r="H4298">
        <v>4068</v>
      </c>
      <c r="I4298" t="s">
        <v>11</v>
      </c>
      <c r="J4298" t="s">
        <v>43</v>
      </c>
      <c r="K4298" t="s">
        <v>152</v>
      </c>
      <c r="L4298" t="s">
        <v>13</v>
      </c>
      <c r="M4298" s="5">
        <v>3761.3200000000006</v>
      </c>
    </row>
    <row r="4299" spans="1:13" x14ac:dyDescent="0.2">
      <c r="A4299" s="2">
        <v>45123</v>
      </c>
      <c r="B4299" s="3">
        <f t="shared" si="203"/>
        <v>2024</v>
      </c>
      <c r="C4299" t="str">
        <f t="shared" si="201"/>
        <v>2023-2024</v>
      </c>
      <c r="D4299" t="s">
        <v>147</v>
      </c>
      <c r="E4299" t="s">
        <v>143</v>
      </c>
      <c r="F4299" t="str">
        <f t="shared" si="202"/>
        <v>New South Wales</v>
      </c>
      <c r="G4299" t="s">
        <v>10</v>
      </c>
      <c r="H4299">
        <v>2154</v>
      </c>
      <c r="I4299" t="s">
        <v>11</v>
      </c>
      <c r="J4299" t="s">
        <v>27</v>
      </c>
      <c r="K4299" t="s">
        <v>152</v>
      </c>
      <c r="L4299" t="s">
        <v>13</v>
      </c>
      <c r="M4299" s="5">
        <v>3762.8000000000015</v>
      </c>
    </row>
    <row r="4300" spans="1:13" x14ac:dyDescent="0.2">
      <c r="A4300" s="2">
        <v>45306</v>
      </c>
      <c r="B4300" s="3">
        <f t="shared" si="203"/>
        <v>2024</v>
      </c>
      <c r="C4300" t="str">
        <f t="shared" si="201"/>
        <v>2023-2024</v>
      </c>
      <c r="D4300" t="s">
        <v>147</v>
      </c>
      <c r="E4300" t="s">
        <v>138</v>
      </c>
      <c r="F4300" t="str">
        <f t="shared" si="202"/>
        <v>Queensland</v>
      </c>
      <c r="G4300" t="s">
        <v>35</v>
      </c>
      <c r="H4300">
        <v>4558</v>
      </c>
      <c r="I4300" t="s">
        <v>11</v>
      </c>
      <c r="J4300" t="s">
        <v>120</v>
      </c>
      <c r="K4300" t="s">
        <v>151</v>
      </c>
      <c r="L4300" t="s">
        <v>21</v>
      </c>
      <c r="M4300" s="5">
        <v>3763.5100000000007</v>
      </c>
    </row>
    <row r="4301" spans="1:13" x14ac:dyDescent="0.2">
      <c r="A4301" s="2">
        <v>45302</v>
      </c>
      <c r="B4301" s="3">
        <f t="shared" si="203"/>
        <v>2024</v>
      </c>
      <c r="C4301" t="str">
        <f t="shared" si="201"/>
        <v>2023-2024</v>
      </c>
      <c r="D4301" t="s">
        <v>147</v>
      </c>
      <c r="E4301" t="s">
        <v>132</v>
      </c>
      <c r="F4301" t="str">
        <f t="shared" si="202"/>
        <v>New South Wales</v>
      </c>
      <c r="G4301" t="s">
        <v>10</v>
      </c>
      <c r="H4301">
        <v>2800</v>
      </c>
      <c r="I4301" t="s">
        <v>11</v>
      </c>
      <c r="J4301" t="s">
        <v>25</v>
      </c>
      <c r="K4301" t="s">
        <v>151</v>
      </c>
      <c r="L4301" t="s">
        <v>21</v>
      </c>
      <c r="M4301" s="5">
        <v>3773.6500000000005</v>
      </c>
    </row>
    <row r="4302" spans="1:13" x14ac:dyDescent="0.2">
      <c r="A4302" s="2">
        <v>45090</v>
      </c>
      <c r="B4302" s="3">
        <f t="shared" si="203"/>
        <v>2023</v>
      </c>
      <c r="C4302" t="str">
        <f t="shared" si="201"/>
        <v>2022-2023</v>
      </c>
      <c r="D4302" t="s">
        <v>147</v>
      </c>
      <c r="E4302" t="s">
        <v>57</v>
      </c>
      <c r="F4302" t="str">
        <f t="shared" si="202"/>
        <v>New South Wales</v>
      </c>
      <c r="G4302" t="s">
        <v>10</v>
      </c>
      <c r="H4302">
        <v>2560</v>
      </c>
      <c r="I4302" t="s">
        <v>11</v>
      </c>
      <c r="J4302" t="s">
        <v>58</v>
      </c>
      <c r="K4302" t="s">
        <v>155</v>
      </c>
      <c r="L4302" t="s">
        <v>20</v>
      </c>
      <c r="M4302" s="5">
        <v>3776.9799999999996</v>
      </c>
    </row>
    <row r="4303" spans="1:13" x14ac:dyDescent="0.2">
      <c r="A4303" s="2">
        <v>45641</v>
      </c>
      <c r="B4303" s="3">
        <f t="shared" si="203"/>
        <v>2025</v>
      </c>
      <c r="C4303" t="str">
        <f t="shared" si="201"/>
        <v>2024-2025</v>
      </c>
      <c r="D4303" t="s">
        <v>147</v>
      </c>
      <c r="E4303" t="s">
        <v>123</v>
      </c>
      <c r="F4303" t="str">
        <f t="shared" si="202"/>
        <v>Western Australia</v>
      </c>
      <c r="G4303" t="s">
        <v>48</v>
      </c>
      <c r="H4303">
        <v>6109</v>
      </c>
      <c r="I4303" t="s">
        <v>11</v>
      </c>
      <c r="J4303" t="s">
        <v>94</v>
      </c>
      <c r="K4303" t="s">
        <v>150</v>
      </c>
      <c r="L4303" t="s">
        <v>18</v>
      </c>
      <c r="M4303" s="5">
        <v>3793.35</v>
      </c>
    </row>
    <row r="4304" spans="1:13" x14ac:dyDescent="0.2">
      <c r="A4304" s="2">
        <v>45401</v>
      </c>
      <c r="B4304" s="3">
        <f t="shared" si="203"/>
        <v>2024</v>
      </c>
      <c r="C4304" t="str">
        <f t="shared" si="201"/>
        <v>2023-2024</v>
      </c>
      <c r="D4304" t="s">
        <v>147</v>
      </c>
      <c r="E4304" t="s">
        <v>31</v>
      </c>
      <c r="F4304" t="str">
        <f t="shared" si="202"/>
        <v>South Australia</v>
      </c>
      <c r="G4304" t="s">
        <v>32</v>
      </c>
      <c r="H4304">
        <v>5168</v>
      </c>
      <c r="I4304" t="s">
        <v>11</v>
      </c>
      <c r="J4304" t="s">
        <v>33</v>
      </c>
      <c r="K4304" t="s">
        <v>150</v>
      </c>
      <c r="L4304" t="s">
        <v>18</v>
      </c>
      <c r="M4304" s="5">
        <v>3831.5299999999997</v>
      </c>
    </row>
    <row r="4305" spans="1:13" x14ac:dyDescent="0.2">
      <c r="A4305" s="2">
        <v>45509</v>
      </c>
      <c r="B4305" s="3">
        <f t="shared" si="203"/>
        <v>2025</v>
      </c>
      <c r="C4305" t="str">
        <f t="shared" si="201"/>
        <v>2024-2025</v>
      </c>
      <c r="D4305" t="s">
        <v>148</v>
      </c>
      <c r="E4305" t="s">
        <v>44</v>
      </c>
      <c r="F4305" t="str">
        <f t="shared" si="202"/>
        <v>Victoria</v>
      </c>
      <c r="G4305" t="s">
        <v>45</v>
      </c>
      <c r="H4305">
        <v>3066</v>
      </c>
      <c r="I4305" t="s">
        <v>11</v>
      </c>
      <c r="J4305" t="s">
        <v>46</v>
      </c>
      <c r="K4305" t="s">
        <v>150</v>
      </c>
      <c r="L4305" t="s">
        <v>18</v>
      </c>
      <c r="M4305" s="5">
        <v>3852.2499999999995</v>
      </c>
    </row>
    <row r="4306" spans="1:13" x14ac:dyDescent="0.2">
      <c r="A4306" s="2">
        <v>45154</v>
      </c>
      <c r="B4306" s="3">
        <f t="shared" si="203"/>
        <v>2024</v>
      </c>
      <c r="C4306" t="str">
        <f t="shared" si="201"/>
        <v>2023-2024</v>
      </c>
      <c r="D4306" t="s">
        <v>148</v>
      </c>
      <c r="E4306" t="s">
        <v>40</v>
      </c>
      <c r="F4306" t="str">
        <f t="shared" si="202"/>
        <v>New South Wales</v>
      </c>
      <c r="G4306" t="s">
        <v>10</v>
      </c>
      <c r="H4306">
        <v>2116</v>
      </c>
      <c r="I4306" t="s">
        <v>11</v>
      </c>
      <c r="J4306" t="s">
        <v>27</v>
      </c>
      <c r="K4306" t="s">
        <v>151</v>
      </c>
      <c r="L4306" t="s">
        <v>21</v>
      </c>
      <c r="M4306" s="5">
        <v>3856.9400000000005</v>
      </c>
    </row>
    <row r="4307" spans="1:13" x14ac:dyDescent="0.2">
      <c r="A4307" s="2">
        <v>45271</v>
      </c>
      <c r="B4307" s="3">
        <f t="shared" si="203"/>
        <v>2024</v>
      </c>
      <c r="C4307" t="str">
        <f t="shared" si="201"/>
        <v>2023-2024</v>
      </c>
      <c r="D4307" t="s">
        <v>147</v>
      </c>
      <c r="E4307" t="s">
        <v>126</v>
      </c>
      <c r="F4307" t="str">
        <f t="shared" si="202"/>
        <v>Queensland</v>
      </c>
      <c r="G4307" t="s">
        <v>35</v>
      </c>
      <c r="H4307">
        <v>4551</v>
      </c>
      <c r="I4307" t="s">
        <v>11</v>
      </c>
      <c r="J4307" t="s">
        <v>120</v>
      </c>
      <c r="K4307" t="s">
        <v>151</v>
      </c>
      <c r="L4307" t="s">
        <v>21</v>
      </c>
      <c r="M4307" s="5">
        <v>3857.2400000000002</v>
      </c>
    </row>
    <row r="4308" spans="1:13" x14ac:dyDescent="0.2">
      <c r="A4308" s="2">
        <v>45289</v>
      </c>
      <c r="B4308" s="3">
        <f t="shared" si="203"/>
        <v>2024</v>
      </c>
      <c r="C4308" t="str">
        <f t="shared" si="201"/>
        <v>2023-2024</v>
      </c>
      <c r="D4308" t="s">
        <v>147</v>
      </c>
      <c r="E4308" t="s">
        <v>24</v>
      </c>
      <c r="F4308" t="str">
        <f t="shared" si="202"/>
        <v>New South Wales</v>
      </c>
      <c r="G4308" t="s">
        <v>10</v>
      </c>
      <c r="H4308">
        <v>2795</v>
      </c>
      <c r="I4308" t="s">
        <v>11</v>
      </c>
      <c r="J4308" t="s">
        <v>25</v>
      </c>
      <c r="K4308" t="s">
        <v>149</v>
      </c>
      <c r="L4308" t="s">
        <v>15</v>
      </c>
      <c r="M4308" s="5">
        <v>3864.9400000000005</v>
      </c>
    </row>
    <row r="4309" spans="1:13" x14ac:dyDescent="0.2">
      <c r="A4309" s="2">
        <v>45058</v>
      </c>
      <c r="B4309" s="3">
        <f t="shared" si="203"/>
        <v>2023</v>
      </c>
      <c r="C4309" t="str">
        <f t="shared" si="201"/>
        <v>2022-2023</v>
      </c>
      <c r="D4309" t="s">
        <v>147</v>
      </c>
      <c r="E4309" t="s">
        <v>99</v>
      </c>
      <c r="F4309" t="str">
        <f t="shared" si="202"/>
        <v>Victoria</v>
      </c>
      <c r="G4309" t="s">
        <v>45</v>
      </c>
      <c r="H4309">
        <v>3148</v>
      </c>
      <c r="I4309" t="s">
        <v>11</v>
      </c>
      <c r="J4309" t="s">
        <v>63</v>
      </c>
      <c r="K4309" t="s">
        <v>152</v>
      </c>
      <c r="L4309" t="s">
        <v>13</v>
      </c>
      <c r="M4309" s="5">
        <v>3867.6000000000026</v>
      </c>
    </row>
    <row r="4310" spans="1:13" x14ac:dyDescent="0.2">
      <c r="A4310" s="2">
        <v>45507</v>
      </c>
      <c r="B4310" s="3">
        <f t="shared" si="203"/>
        <v>2025</v>
      </c>
      <c r="C4310" t="str">
        <f t="shared" si="201"/>
        <v>2024-2025</v>
      </c>
      <c r="D4310" t="s">
        <v>147</v>
      </c>
      <c r="E4310" t="s">
        <v>139</v>
      </c>
      <c r="F4310" t="str">
        <f t="shared" si="202"/>
        <v>New South Wales</v>
      </c>
      <c r="G4310" t="s">
        <v>10</v>
      </c>
      <c r="H4310">
        <v>2020</v>
      </c>
      <c r="I4310" t="s">
        <v>11</v>
      </c>
      <c r="J4310" t="s">
        <v>12</v>
      </c>
      <c r="K4310" t="s">
        <v>149</v>
      </c>
      <c r="L4310" t="s">
        <v>15</v>
      </c>
      <c r="M4310" s="5">
        <v>3870.9900000000025</v>
      </c>
    </row>
    <row r="4311" spans="1:13" x14ac:dyDescent="0.2">
      <c r="A4311" s="2">
        <v>45385</v>
      </c>
      <c r="B4311" s="3">
        <f t="shared" si="203"/>
        <v>2024</v>
      </c>
      <c r="C4311" t="str">
        <f t="shared" si="201"/>
        <v>2023-2024</v>
      </c>
      <c r="D4311" t="s">
        <v>147</v>
      </c>
      <c r="E4311" t="s">
        <v>81</v>
      </c>
      <c r="F4311" t="str">
        <f t="shared" si="202"/>
        <v>New South Wales</v>
      </c>
      <c r="G4311" t="s">
        <v>10</v>
      </c>
      <c r="H4311">
        <v>2485</v>
      </c>
      <c r="I4311" t="s">
        <v>11</v>
      </c>
      <c r="J4311" t="s">
        <v>68</v>
      </c>
      <c r="K4311" t="s">
        <v>150</v>
      </c>
      <c r="L4311" t="s">
        <v>18</v>
      </c>
      <c r="M4311" s="5">
        <v>3874.62</v>
      </c>
    </row>
    <row r="4312" spans="1:13" x14ac:dyDescent="0.2">
      <c r="A4312" s="2">
        <v>44951</v>
      </c>
      <c r="B4312" s="3">
        <f t="shared" si="203"/>
        <v>2023</v>
      </c>
      <c r="C4312" t="str">
        <f t="shared" si="201"/>
        <v>2022-2023</v>
      </c>
      <c r="D4312" t="s">
        <v>147</v>
      </c>
      <c r="E4312" t="s">
        <v>115</v>
      </c>
      <c r="F4312" t="str">
        <f t="shared" si="202"/>
        <v>Western Australia</v>
      </c>
      <c r="G4312" t="s">
        <v>48</v>
      </c>
      <c r="H4312">
        <v>6280</v>
      </c>
      <c r="I4312" t="s">
        <v>11</v>
      </c>
      <c r="J4312" t="s">
        <v>94</v>
      </c>
      <c r="K4312" t="s">
        <v>151</v>
      </c>
      <c r="L4312" t="s">
        <v>21</v>
      </c>
      <c r="M4312" s="5">
        <v>3893.05</v>
      </c>
    </row>
    <row r="4313" spans="1:13" x14ac:dyDescent="0.2">
      <c r="A4313" s="2">
        <v>45191</v>
      </c>
      <c r="B4313" s="3">
        <f t="shared" si="203"/>
        <v>2024</v>
      </c>
      <c r="C4313" t="str">
        <f t="shared" si="201"/>
        <v>2023-2024</v>
      </c>
      <c r="D4313" t="s">
        <v>147</v>
      </c>
      <c r="E4313" t="s">
        <v>146</v>
      </c>
      <c r="F4313" t="str">
        <f t="shared" si="202"/>
        <v>Victoria</v>
      </c>
      <c r="G4313" t="s">
        <v>45</v>
      </c>
      <c r="H4313">
        <v>3353</v>
      </c>
      <c r="I4313" t="s">
        <v>11</v>
      </c>
      <c r="J4313" t="s">
        <v>60</v>
      </c>
      <c r="K4313" t="s">
        <v>152</v>
      </c>
      <c r="L4313" t="s">
        <v>13</v>
      </c>
      <c r="M4313" s="5">
        <v>3911.4000000000019</v>
      </c>
    </row>
    <row r="4314" spans="1:13" x14ac:dyDescent="0.2">
      <c r="A4314" s="2">
        <v>45278</v>
      </c>
      <c r="B4314" s="3">
        <f t="shared" si="203"/>
        <v>2024</v>
      </c>
      <c r="C4314" t="str">
        <f t="shared" si="201"/>
        <v>2023-2024</v>
      </c>
      <c r="D4314" t="s">
        <v>147</v>
      </c>
      <c r="E4314" t="s">
        <v>135</v>
      </c>
      <c r="F4314" t="str">
        <f t="shared" si="202"/>
        <v>Victoria</v>
      </c>
      <c r="G4314" t="s">
        <v>45</v>
      </c>
      <c r="H4314">
        <v>3550</v>
      </c>
      <c r="I4314" t="s">
        <v>11</v>
      </c>
      <c r="J4314" t="s">
        <v>60</v>
      </c>
      <c r="K4314" t="s">
        <v>153</v>
      </c>
      <c r="L4314" t="s">
        <v>16</v>
      </c>
      <c r="M4314" s="5">
        <v>3914.42</v>
      </c>
    </row>
    <row r="4315" spans="1:13" x14ac:dyDescent="0.2">
      <c r="A4315" s="2">
        <v>45166</v>
      </c>
      <c r="B4315" s="3">
        <f t="shared" si="203"/>
        <v>2024</v>
      </c>
      <c r="C4315" t="str">
        <f t="shared" si="201"/>
        <v>2023-2024</v>
      </c>
      <c r="D4315" t="s">
        <v>147</v>
      </c>
      <c r="E4315" t="s">
        <v>91</v>
      </c>
      <c r="F4315" t="str">
        <f t="shared" si="202"/>
        <v>Victoria</v>
      </c>
      <c r="G4315" t="s">
        <v>45</v>
      </c>
      <c r="H4315">
        <v>3690</v>
      </c>
      <c r="I4315" t="s">
        <v>11</v>
      </c>
      <c r="J4315" t="s">
        <v>55</v>
      </c>
      <c r="K4315" t="s">
        <v>150</v>
      </c>
      <c r="L4315" t="s">
        <v>18</v>
      </c>
      <c r="M4315" s="5">
        <v>3964.38</v>
      </c>
    </row>
    <row r="4316" spans="1:13" x14ac:dyDescent="0.2">
      <c r="A4316" s="2">
        <v>45305</v>
      </c>
      <c r="B4316" s="3">
        <f t="shared" si="203"/>
        <v>2024</v>
      </c>
      <c r="C4316" t="str">
        <f t="shared" si="201"/>
        <v>2023-2024</v>
      </c>
      <c r="D4316" t="s">
        <v>147</v>
      </c>
      <c r="E4316" t="s">
        <v>115</v>
      </c>
      <c r="F4316" t="str">
        <f t="shared" si="202"/>
        <v>Western Australia</v>
      </c>
      <c r="G4316" t="s">
        <v>48</v>
      </c>
      <c r="H4316">
        <v>6280</v>
      </c>
      <c r="I4316" t="s">
        <v>11</v>
      </c>
      <c r="J4316" t="s">
        <v>94</v>
      </c>
      <c r="K4316" t="s">
        <v>152</v>
      </c>
      <c r="L4316" t="s">
        <v>13</v>
      </c>
      <c r="M4316" s="5">
        <v>3969.2400000000021</v>
      </c>
    </row>
    <row r="4317" spans="1:13" x14ac:dyDescent="0.2">
      <c r="A4317" s="2">
        <v>44987</v>
      </c>
      <c r="B4317" s="3">
        <f t="shared" si="203"/>
        <v>2023</v>
      </c>
      <c r="C4317" t="str">
        <f t="shared" si="201"/>
        <v>2022-2023</v>
      </c>
      <c r="D4317" t="s">
        <v>147</v>
      </c>
      <c r="E4317" t="s">
        <v>137</v>
      </c>
      <c r="F4317" t="str">
        <f t="shared" si="202"/>
        <v>New South Wales</v>
      </c>
      <c r="G4317" t="s">
        <v>10</v>
      </c>
      <c r="H4317">
        <v>2031</v>
      </c>
      <c r="I4317" t="s">
        <v>11</v>
      </c>
      <c r="J4317" t="s">
        <v>12</v>
      </c>
      <c r="K4317" t="s">
        <v>150</v>
      </c>
      <c r="L4317" t="s">
        <v>18</v>
      </c>
      <c r="M4317" s="5">
        <v>3979.8100000000004</v>
      </c>
    </row>
    <row r="4318" spans="1:13" x14ac:dyDescent="0.2">
      <c r="A4318" s="2">
        <v>45619</v>
      </c>
      <c r="B4318" s="3">
        <f t="shared" si="203"/>
        <v>2025</v>
      </c>
      <c r="C4318" t="str">
        <f t="shared" si="201"/>
        <v>2024-2025</v>
      </c>
      <c r="D4318" t="s">
        <v>148</v>
      </c>
      <c r="E4318" t="s">
        <v>40</v>
      </c>
      <c r="F4318" t="str">
        <f t="shared" si="202"/>
        <v>New South Wales</v>
      </c>
      <c r="G4318" t="s">
        <v>10</v>
      </c>
      <c r="H4318">
        <v>2116</v>
      </c>
      <c r="I4318" t="s">
        <v>11</v>
      </c>
      <c r="J4318" t="s">
        <v>27</v>
      </c>
      <c r="K4318" t="s">
        <v>149</v>
      </c>
      <c r="L4318" t="s">
        <v>15</v>
      </c>
      <c r="M4318" s="5">
        <v>3985.06</v>
      </c>
    </row>
    <row r="4319" spans="1:13" x14ac:dyDescent="0.2">
      <c r="A4319" s="2">
        <v>45085</v>
      </c>
      <c r="B4319" s="3">
        <f t="shared" si="203"/>
        <v>2023</v>
      </c>
      <c r="C4319" t="str">
        <f t="shared" si="201"/>
        <v>2022-2023</v>
      </c>
      <c r="D4319" t="s">
        <v>147</v>
      </c>
      <c r="E4319" t="s">
        <v>87</v>
      </c>
      <c r="F4319" t="str">
        <f t="shared" si="202"/>
        <v>New South Wales</v>
      </c>
      <c r="G4319" t="s">
        <v>10</v>
      </c>
      <c r="H4319">
        <v>2790</v>
      </c>
      <c r="I4319" t="s">
        <v>11</v>
      </c>
      <c r="J4319" t="s">
        <v>25</v>
      </c>
      <c r="K4319" t="s">
        <v>150</v>
      </c>
      <c r="L4319" t="s">
        <v>18</v>
      </c>
      <c r="M4319" s="5">
        <v>3988.85</v>
      </c>
    </row>
    <row r="4320" spans="1:13" x14ac:dyDescent="0.2">
      <c r="A4320" s="2">
        <v>45643</v>
      </c>
      <c r="B4320" s="3">
        <f t="shared" si="203"/>
        <v>2025</v>
      </c>
      <c r="C4320" t="str">
        <f t="shared" si="201"/>
        <v>2024-2025</v>
      </c>
      <c r="D4320" t="s">
        <v>148</v>
      </c>
      <c r="E4320" t="s">
        <v>44</v>
      </c>
      <c r="F4320" t="str">
        <f t="shared" si="202"/>
        <v>Victoria</v>
      </c>
      <c r="G4320" t="s">
        <v>45</v>
      </c>
      <c r="H4320">
        <v>3066</v>
      </c>
      <c r="I4320" t="s">
        <v>11</v>
      </c>
      <c r="J4320" t="s">
        <v>46</v>
      </c>
      <c r="K4320" t="s">
        <v>152</v>
      </c>
      <c r="L4320" t="s">
        <v>13</v>
      </c>
      <c r="M4320" s="5">
        <v>3990.0600000000036</v>
      </c>
    </row>
    <row r="4321" spans="1:13" x14ac:dyDescent="0.2">
      <c r="A4321" s="2">
        <v>44996</v>
      </c>
      <c r="B4321" s="3">
        <f t="shared" si="203"/>
        <v>2023</v>
      </c>
      <c r="C4321" t="str">
        <f t="shared" si="201"/>
        <v>2022-2023</v>
      </c>
      <c r="D4321" t="s">
        <v>147</v>
      </c>
      <c r="E4321" t="s">
        <v>136</v>
      </c>
      <c r="F4321" t="str">
        <f t="shared" si="202"/>
        <v>Victoria</v>
      </c>
      <c r="G4321" t="s">
        <v>45</v>
      </c>
      <c r="H4321">
        <v>3175</v>
      </c>
      <c r="I4321" t="s">
        <v>11</v>
      </c>
      <c r="J4321" t="s">
        <v>63</v>
      </c>
      <c r="K4321" t="s">
        <v>152</v>
      </c>
      <c r="L4321" t="s">
        <v>13</v>
      </c>
      <c r="M4321" s="5">
        <v>4015.2300000000014</v>
      </c>
    </row>
    <row r="4322" spans="1:13" x14ac:dyDescent="0.2">
      <c r="A4322" s="2">
        <v>45027</v>
      </c>
      <c r="B4322" s="3">
        <f t="shared" si="203"/>
        <v>2023</v>
      </c>
      <c r="C4322" t="str">
        <f t="shared" si="201"/>
        <v>2022-2023</v>
      </c>
      <c r="D4322" t="s">
        <v>147</v>
      </c>
      <c r="E4322" t="s">
        <v>99</v>
      </c>
      <c r="F4322" t="str">
        <f t="shared" si="202"/>
        <v>Victoria</v>
      </c>
      <c r="G4322" t="s">
        <v>45</v>
      </c>
      <c r="H4322">
        <v>3148</v>
      </c>
      <c r="I4322" t="s">
        <v>11</v>
      </c>
      <c r="J4322" t="s">
        <v>63</v>
      </c>
      <c r="K4322" t="s">
        <v>152</v>
      </c>
      <c r="L4322" t="s">
        <v>13</v>
      </c>
      <c r="M4322" s="5">
        <v>4040.8800000000015</v>
      </c>
    </row>
    <row r="4323" spans="1:13" x14ac:dyDescent="0.2">
      <c r="A4323" s="2">
        <v>45626</v>
      </c>
      <c r="B4323" s="3">
        <f t="shared" si="203"/>
        <v>2025</v>
      </c>
      <c r="C4323" t="str">
        <f t="shared" si="201"/>
        <v>2024-2025</v>
      </c>
      <c r="D4323" t="s">
        <v>148</v>
      </c>
      <c r="E4323" t="s">
        <v>78</v>
      </c>
      <c r="F4323" t="str">
        <f t="shared" si="202"/>
        <v>New South Wales</v>
      </c>
      <c r="G4323" t="s">
        <v>10</v>
      </c>
      <c r="H4323">
        <v>2350</v>
      </c>
      <c r="I4323" t="s">
        <v>11</v>
      </c>
      <c r="J4323" t="s">
        <v>68</v>
      </c>
      <c r="K4323" t="s">
        <v>151</v>
      </c>
      <c r="L4323" t="s">
        <v>21</v>
      </c>
      <c r="M4323" s="5">
        <v>4041.0700000000006</v>
      </c>
    </row>
    <row r="4324" spans="1:13" x14ac:dyDescent="0.2">
      <c r="A4324" s="2">
        <v>45645</v>
      </c>
      <c r="B4324" s="3">
        <f t="shared" si="203"/>
        <v>2025</v>
      </c>
      <c r="C4324" t="str">
        <f t="shared" si="201"/>
        <v>2024-2025</v>
      </c>
      <c r="D4324" t="s">
        <v>147</v>
      </c>
      <c r="E4324" t="s">
        <v>109</v>
      </c>
      <c r="F4324" t="str">
        <f t="shared" si="202"/>
        <v>New South Wales</v>
      </c>
      <c r="G4324" t="s">
        <v>10</v>
      </c>
      <c r="H4324">
        <v>2480</v>
      </c>
      <c r="I4324" t="s">
        <v>11</v>
      </c>
      <c r="J4324" t="s">
        <v>68</v>
      </c>
      <c r="K4324" t="s">
        <v>152</v>
      </c>
      <c r="L4324" t="s">
        <v>13</v>
      </c>
      <c r="M4324" s="5">
        <v>4042.0500000000029</v>
      </c>
    </row>
    <row r="4325" spans="1:13" x14ac:dyDescent="0.2">
      <c r="A4325" s="2">
        <v>45167</v>
      </c>
      <c r="B4325" s="3">
        <f t="shared" si="203"/>
        <v>2024</v>
      </c>
      <c r="C4325" t="str">
        <f t="shared" si="201"/>
        <v>2023-2024</v>
      </c>
      <c r="D4325" t="s">
        <v>147</v>
      </c>
      <c r="E4325" t="s">
        <v>112</v>
      </c>
      <c r="F4325" t="str">
        <f t="shared" si="202"/>
        <v>Victoria</v>
      </c>
      <c r="G4325" t="s">
        <v>45</v>
      </c>
      <c r="H4325">
        <v>3076</v>
      </c>
      <c r="I4325" t="s">
        <v>11</v>
      </c>
      <c r="J4325" t="s">
        <v>46</v>
      </c>
      <c r="K4325" t="s">
        <v>151</v>
      </c>
      <c r="L4325" t="s">
        <v>21</v>
      </c>
      <c r="M4325" s="5">
        <v>4044.6700000000005</v>
      </c>
    </row>
    <row r="4326" spans="1:13" x14ac:dyDescent="0.2">
      <c r="A4326" s="2">
        <v>45100</v>
      </c>
      <c r="B4326" s="3">
        <f t="shared" si="203"/>
        <v>2023</v>
      </c>
      <c r="C4326" t="str">
        <f t="shared" si="201"/>
        <v>2022-2023</v>
      </c>
      <c r="D4326" t="s">
        <v>147</v>
      </c>
      <c r="E4326" t="s">
        <v>92</v>
      </c>
      <c r="F4326" t="str">
        <f t="shared" si="202"/>
        <v>Queensland</v>
      </c>
      <c r="G4326" t="s">
        <v>35</v>
      </c>
      <c r="H4326">
        <v>4068</v>
      </c>
      <c r="I4326" t="s">
        <v>11</v>
      </c>
      <c r="J4326" t="s">
        <v>43</v>
      </c>
      <c r="K4326" t="s">
        <v>152</v>
      </c>
      <c r="L4326" t="s">
        <v>13</v>
      </c>
      <c r="M4326" s="5">
        <v>4044.6900000000023</v>
      </c>
    </row>
    <row r="4327" spans="1:13" x14ac:dyDescent="0.2">
      <c r="A4327" s="2">
        <v>45396</v>
      </c>
      <c r="B4327" s="3">
        <f t="shared" si="203"/>
        <v>2024</v>
      </c>
      <c r="C4327" t="str">
        <f t="shared" si="201"/>
        <v>2023-2024</v>
      </c>
      <c r="D4327" t="s">
        <v>147</v>
      </c>
      <c r="E4327" t="s">
        <v>122</v>
      </c>
      <c r="F4327" t="str">
        <f t="shared" si="202"/>
        <v>New South Wales</v>
      </c>
      <c r="G4327" t="s">
        <v>10</v>
      </c>
      <c r="H4327">
        <v>2650</v>
      </c>
      <c r="I4327" t="s">
        <v>11</v>
      </c>
      <c r="J4327" t="s">
        <v>25</v>
      </c>
      <c r="K4327" t="s">
        <v>150</v>
      </c>
      <c r="L4327" t="s">
        <v>18</v>
      </c>
      <c r="M4327" s="5">
        <v>4052.4399999999996</v>
      </c>
    </row>
    <row r="4328" spans="1:13" x14ac:dyDescent="0.2">
      <c r="A4328" s="2">
        <v>45138</v>
      </c>
      <c r="B4328" s="3">
        <f t="shared" si="203"/>
        <v>2024</v>
      </c>
      <c r="C4328" t="str">
        <f t="shared" si="201"/>
        <v>2023-2024</v>
      </c>
      <c r="D4328" t="s">
        <v>147</v>
      </c>
      <c r="E4328" t="s">
        <v>145</v>
      </c>
      <c r="F4328" t="str">
        <f t="shared" si="202"/>
        <v>New South Wales</v>
      </c>
      <c r="G4328" t="s">
        <v>10</v>
      </c>
      <c r="H4328">
        <v>2101</v>
      </c>
      <c r="I4328" t="s">
        <v>11</v>
      </c>
      <c r="J4328" t="s">
        <v>27</v>
      </c>
      <c r="K4328" t="s">
        <v>152</v>
      </c>
      <c r="L4328" t="s">
        <v>13</v>
      </c>
      <c r="M4328" s="5">
        <v>4062.0000000000027</v>
      </c>
    </row>
    <row r="4329" spans="1:13" x14ac:dyDescent="0.2">
      <c r="A4329" s="2">
        <v>45517</v>
      </c>
      <c r="B4329" s="3">
        <f t="shared" si="203"/>
        <v>2025</v>
      </c>
      <c r="C4329" t="str">
        <f t="shared" si="201"/>
        <v>2024-2025</v>
      </c>
      <c r="D4329" t="s">
        <v>147</v>
      </c>
      <c r="E4329" t="s">
        <v>9</v>
      </c>
      <c r="F4329" t="str">
        <f t="shared" si="202"/>
        <v>New South Wales</v>
      </c>
      <c r="G4329" t="s">
        <v>10</v>
      </c>
      <c r="H4329">
        <v>2067</v>
      </c>
      <c r="I4329" t="s">
        <v>11</v>
      </c>
      <c r="J4329" t="s">
        <v>12</v>
      </c>
      <c r="K4329" t="s">
        <v>154</v>
      </c>
      <c r="L4329" t="s">
        <v>14</v>
      </c>
      <c r="M4329" s="5">
        <v>4074.37</v>
      </c>
    </row>
    <row r="4330" spans="1:13" x14ac:dyDescent="0.2">
      <c r="A4330" s="2">
        <v>45015</v>
      </c>
      <c r="B4330" s="3">
        <f t="shared" si="203"/>
        <v>2023</v>
      </c>
      <c r="C4330" t="str">
        <f t="shared" si="201"/>
        <v>2022-2023</v>
      </c>
      <c r="D4330" t="s">
        <v>147</v>
      </c>
      <c r="E4330" t="s">
        <v>41</v>
      </c>
      <c r="F4330" t="str">
        <f t="shared" si="202"/>
        <v>New South Wales</v>
      </c>
      <c r="G4330" t="s">
        <v>10</v>
      </c>
      <c r="H4330">
        <v>2830</v>
      </c>
      <c r="I4330" t="s">
        <v>11</v>
      </c>
      <c r="J4330" t="s">
        <v>25</v>
      </c>
      <c r="K4330" t="s">
        <v>151</v>
      </c>
      <c r="L4330" t="s">
        <v>21</v>
      </c>
      <c r="M4330" s="5">
        <v>4082.2000000000003</v>
      </c>
    </row>
    <row r="4331" spans="1:13" x14ac:dyDescent="0.2">
      <c r="A4331" s="2">
        <v>45651</v>
      </c>
      <c r="B4331" s="3">
        <f t="shared" si="203"/>
        <v>2025</v>
      </c>
      <c r="C4331" t="str">
        <f t="shared" si="201"/>
        <v>2024-2025</v>
      </c>
      <c r="D4331" t="s">
        <v>147</v>
      </c>
      <c r="E4331" t="s">
        <v>64</v>
      </c>
      <c r="F4331" t="str">
        <f t="shared" si="202"/>
        <v>Victoria</v>
      </c>
      <c r="G4331" t="s">
        <v>45</v>
      </c>
      <c r="H4331">
        <v>3199</v>
      </c>
      <c r="I4331" t="s">
        <v>11</v>
      </c>
      <c r="J4331" t="s">
        <v>63</v>
      </c>
      <c r="K4331" t="s">
        <v>150</v>
      </c>
      <c r="L4331" t="s">
        <v>18</v>
      </c>
      <c r="M4331" s="5">
        <v>4096.79</v>
      </c>
    </row>
    <row r="4332" spans="1:13" x14ac:dyDescent="0.2">
      <c r="A4332" s="2">
        <v>45184</v>
      </c>
      <c r="B4332" s="3">
        <f t="shared" si="203"/>
        <v>2024</v>
      </c>
      <c r="C4332" t="str">
        <f t="shared" si="201"/>
        <v>2023-2024</v>
      </c>
      <c r="D4332" t="s">
        <v>147</v>
      </c>
      <c r="E4332" t="s">
        <v>126</v>
      </c>
      <c r="F4332" t="str">
        <f t="shared" si="202"/>
        <v>Queensland</v>
      </c>
      <c r="G4332" t="s">
        <v>35</v>
      </c>
      <c r="H4332">
        <v>4551</v>
      </c>
      <c r="I4332" t="s">
        <v>11</v>
      </c>
      <c r="J4332" t="s">
        <v>120</v>
      </c>
      <c r="K4332" t="s">
        <v>151</v>
      </c>
      <c r="L4332" t="s">
        <v>21</v>
      </c>
      <c r="M4332" s="5">
        <v>4097.2900000000009</v>
      </c>
    </row>
    <row r="4333" spans="1:13" x14ac:dyDescent="0.2">
      <c r="A4333" s="2">
        <v>45342</v>
      </c>
      <c r="B4333" s="3">
        <f t="shared" si="203"/>
        <v>2024</v>
      </c>
      <c r="C4333" t="str">
        <f t="shared" si="201"/>
        <v>2023-2024</v>
      </c>
      <c r="D4333" t="s">
        <v>147</v>
      </c>
      <c r="E4333" t="s">
        <v>113</v>
      </c>
      <c r="F4333" t="str">
        <f t="shared" si="202"/>
        <v>Queensland</v>
      </c>
      <c r="G4333" t="s">
        <v>35</v>
      </c>
      <c r="H4333">
        <v>4215</v>
      </c>
      <c r="I4333" t="s">
        <v>11</v>
      </c>
      <c r="J4333" t="s">
        <v>104</v>
      </c>
      <c r="K4333" t="s">
        <v>149</v>
      </c>
      <c r="L4333" t="s">
        <v>15</v>
      </c>
      <c r="M4333" s="5">
        <v>4100.71</v>
      </c>
    </row>
    <row r="4334" spans="1:13" x14ac:dyDescent="0.2">
      <c r="A4334" s="2">
        <v>45433</v>
      </c>
      <c r="B4334" s="3">
        <f t="shared" si="203"/>
        <v>2024</v>
      </c>
      <c r="C4334" t="str">
        <f t="shared" si="201"/>
        <v>2023-2024</v>
      </c>
      <c r="D4334" t="s">
        <v>147</v>
      </c>
      <c r="E4334" t="s">
        <v>126</v>
      </c>
      <c r="F4334" t="str">
        <f t="shared" si="202"/>
        <v>Queensland</v>
      </c>
      <c r="G4334" t="s">
        <v>35</v>
      </c>
      <c r="H4334">
        <v>4551</v>
      </c>
      <c r="I4334" t="s">
        <v>11</v>
      </c>
      <c r="J4334" t="s">
        <v>120</v>
      </c>
      <c r="K4334" t="s">
        <v>153</v>
      </c>
      <c r="L4334" t="s">
        <v>16</v>
      </c>
      <c r="M4334" s="5">
        <v>4107.5100000000011</v>
      </c>
    </row>
    <row r="4335" spans="1:13" x14ac:dyDescent="0.2">
      <c r="A4335" s="2">
        <v>45391</v>
      </c>
      <c r="B4335" s="3">
        <f t="shared" si="203"/>
        <v>2024</v>
      </c>
      <c r="C4335" t="str">
        <f t="shared" si="201"/>
        <v>2023-2024</v>
      </c>
      <c r="D4335" t="s">
        <v>148</v>
      </c>
      <c r="E4335" t="s">
        <v>124</v>
      </c>
      <c r="F4335" t="str">
        <f t="shared" si="202"/>
        <v>New South Wales</v>
      </c>
      <c r="G4335" t="s">
        <v>10</v>
      </c>
      <c r="H4335">
        <v>2015</v>
      </c>
      <c r="I4335" t="s">
        <v>11</v>
      </c>
      <c r="J4335" t="s">
        <v>12</v>
      </c>
      <c r="K4335" t="s">
        <v>150</v>
      </c>
      <c r="L4335" t="s">
        <v>18</v>
      </c>
      <c r="M4335" s="5">
        <v>4140.6099999999988</v>
      </c>
    </row>
    <row r="4336" spans="1:13" x14ac:dyDescent="0.2">
      <c r="A4336" s="2">
        <v>45211</v>
      </c>
      <c r="B4336" s="3">
        <f t="shared" si="203"/>
        <v>2024</v>
      </c>
      <c r="C4336" t="str">
        <f t="shared" si="201"/>
        <v>2023-2024</v>
      </c>
      <c r="D4336" t="s">
        <v>147</v>
      </c>
      <c r="E4336" t="s">
        <v>28</v>
      </c>
      <c r="F4336" t="str">
        <f t="shared" si="202"/>
        <v>Northern Territory</v>
      </c>
      <c r="G4336" t="s">
        <v>29</v>
      </c>
      <c r="H4336">
        <v>800</v>
      </c>
      <c r="I4336" t="s">
        <v>11</v>
      </c>
      <c r="J4336" t="s">
        <v>30</v>
      </c>
      <c r="K4336" t="s">
        <v>153</v>
      </c>
      <c r="L4336" t="s">
        <v>16</v>
      </c>
      <c r="M4336" s="5">
        <v>4177</v>
      </c>
    </row>
    <row r="4337" spans="1:13" x14ac:dyDescent="0.2">
      <c r="A4337" s="2">
        <v>45297</v>
      </c>
      <c r="B4337" s="3">
        <f t="shared" si="203"/>
        <v>2024</v>
      </c>
      <c r="C4337" t="str">
        <f t="shared" si="201"/>
        <v>2023-2024</v>
      </c>
      <c r="D4337" t="s">
        <v>147</v>
      </c>
      <c r="E4337" t="s">
        <v>9</v>
      </c>
      <c r="F4337" t="str">
        <f t="shared" si="202"/>
        <v>New South Wales</v>
      </c>
      <c r="G4337" t="s">
        <v>10</v>
      </c>
      <c r="H4337">
        <v>2067</v>
      </c>
      <c r="I4337" t="s">
        <v>11</v>
      </c>
      <c r="J4337" t="s">
        <v>12</v>
      </c>
      <c r="K4337" t="s">
        <v>152</v>
      </c>
      <c r="L4337" t="s">
        <v>13</v>
      </c>
      <c r="M4337" s="5">
        <v>4192.2700000000004</v>
      </c>
    </row>
    <row r="4338" spans="1:13" x14ac:dyDescent="0.2">
      <c r="A4338" s="2">
        <v>44973</v>
      </c>
      <c r="B4338" s="3">
        <f t="shared" si="203"/>
        <v>2023</v>
      </c>
      <c r="C4338" t="str">
        <f t="shared" si="201"/>
        <v>2022-2023</v>
      </c>
      <c r="D4338" t="s">
        <v>147</v>
      </c>
      <c r="E4338" t="s">
        <v>92</v>
      </c>
      <c r="F4338" t="str">
        <f t="shared" si="202"/>
        <v>Queensland</v>
      </c>
      <c r="G4338" t="s">
        <v>35</v>
      </c>
      <c r="H4338">
        <v>4068</v>
      </c>
      <c r="I4338" t="s">
        <v>11</v>
      </c>
      <c r="J4338" t="s">
        <v>43</v>
      </c>
      <c r="K4338" t="s">
        <v>149</v>
      </c>
      <c r="L4338" t="s">
        <v>15</v>
      </c>
      <c r="M4338" s="5">
        <v>4192.7899999999991</v>
      </c>
    </row>
    <row r="4339" spans="1:13" x14ac:dyDescent="0.2">
      <c r="A4339" s="2">
        <v>45020</v>
      </c>
      <c r="B4339" s="3">
        <f t="shared" si="203"/>
        <v>2023</v>
      </c>
      <c r="C4339" t="str">
        <f t="shared" si="201"/>
        <v>2022-2023</v>
      </c>
      <c r="D4339" t="s">
        <v>147</v>
      </c>
      <c r="E4339" t="s">
        <v>126</v>
      </c>
      <c r="F4339" t="str">
        <f t="shared" si="202"/>
        <v>Queensland</v>
      </c>
      <c r="G4339" t="s">
        <v>35</v>
      </c>
      <c r="H4339">
        <v>4551</v>
      </c>
      <c r="I4339" t="s">
        <v>11</v>
      </c>
      <c r="J4339" t="s">
        <v>120</v>
      </c>
      <c r="K4339" t="s">
        <v>152</v>
      </c>
      <c r="L4339" t="s">
        <v>13</v>
      </c>
      <c r="M4339" s="5">
        <v>4197.7600000000029</v>
      </c>
    </row>
    <row r="4340" spans="1:13" x14ac:dyDescent="0.2">
      <c r="A4340" s="2">
        <v>45164</v>
      </c>
      <c r="B4340" s="3">
        <f t="shared" si="203"/>
        <v>2024</v>
      </c>
      <c r="C4340" t="str">
        <f t="shared" si="201"/>
        <v>2023-2024</v>
      </c>
      <c r="D4340" t="s">
        <v>148</v>
      </c>
      <c r="E4340" t="s">
        <v>40</v>
      </c>
      <c r="F4340" t="str">
        <f t="shared" si="202"/>
        <v>New South Wales</v>
      </c>
      <c r="G4340" t="s">
        <v>10</v>
      </c>
      <c r="H4340">
        <v>2116</v>
      </c>
      <c r="I4340" t="s">
        <v>11</v>
      </c>
      <c r="J4340" t="s">
        <v>27</v>
      </c>
      <c r="K4340" t="s">
        <v>150</v>
      </c>
      <c r="L4340" t="s">
        <v>18</v>
      </c>
      <c r="M4340" s="5">
        <v>4227.74</v>
      </c>
    </row>
    <row r="4341" spans="1:13" x14ac:dyDescent="0.2">
      <c r="A4341" s="2">
        <v>45494</v>
      </c>
      <c r="B4341" s="3">
        <f t="shared" si="203"/>
        <v>2025</v>
      </c>
      <c r="C4341" t="str">
        <f t="shared" si="201"/>
        <v>2024-2025</v>
      </c>
      <c r="D4341" t="s">
        <v>147</v>
      </c>
      <c r="E4341" t="s">
        <v>112</v>
      </c>
      <c r="F4341" t="str">
        <f t="shared" si="202"/>
        <v>Victoria</v>
      </c>
      <c r="G4341" t="s">
        <v>45</v>
      </c>
      <c r="H4341">
        <v>3076</v>
      </c>
      <c r="I4341" t="s">
        <v>11</v>
      </c>
      <c r="J4341" t="s">
        <v>46</v>
      </c>
      <c r="K4341" t="s">
        <v>151</v>
      </c>
      <c r="L4341" t="s">
        <v>21</v>
      </c>
      <c r="M4341" s="5">
        <v>4231.6400000000003</v>
      </c>
    </row>
    <row r="4342" spans="1:13" x14ac:dyDescent="0.2">
      <c r="A4342" s="2">
        <v>45324</v>
      </c>
      <c r="B4342" s="3">
        <f t="shared" si="203"/>
        <v>2024</v>
      </c>
      <c r="C4342" t="str">
        <f t="shared" si="201"/>
        <v>2023-2024</v>
      </c>
      <c r="D4342" t="s">
        <v>147</v>
      </c>
      <c r="E4342" t="s">
        <v>138</v>
      </c>
      <c r="F4342" t="str">
        <f t="shared" si="202"/>
        <v>Queensland</v>
      </c>
      <c r="G4342" t="s">
        <v>35</v>
      </c>
      <c r="H4342">
        <v>4558</v>
      </c>
      <c r="I4342" t="s">
        <v>11</v>
      </c>
      <c r="J4342" t="s">
        <v>120</v>
      </c>
      <c r="K4342" t="s">
        <v>150</v>
      </c>
      <c r="L4342" t="s">
        <v>18</v>
      </c>
      <c r="M4342" s="5">
        <v>4236.4299999999994</v>
      </c>
    </row>
    <row r="4343" spans="1:13" x14ac:dyDescent="0.2">
      <c r="A4343" s="2">
        <v>45387</v>
      </c>
      <c r="B4343" s="3">
        <f t="shared" si="203"/>
        <v>2024</v>
      </c>
      <c r="C4343" t="str">
        <f t="shared" si="201"/>
        <v>2023-2024</v>
      </c>
      <c r="D4343" t="s">
        <v>147</v>
      </c>
      <c r="E4343" t="s">
        <v>40</v>
      </c>
      <c r="F4343" t="str">
        <f t="shared" si="202"/>
        <v>New South Wales</v>
      </c>
      <c r="G4343" t="s">
        <v>10</v>
      </c>
      <c r="H4343">
        <v>2116</v>
      </c>
      <c r="I4343" t="s">
        <v>11</v>
      </c>
      <c r="J4343" t="s">
        <v>27</v>
      </c>
      <c r="K4343" t="s">
        <v>153</v>
      </c>
      <c r="L4343" t="s">
        <v>16</v>
      </c>
      <c r="M4343" s="5">
        <v>4241.3999999999996</v>
      </c>
    </row>
    <row r="4344" spans="1:13" x14ac:dyDescent="0.2">
      <c r="A4344" s="2">
        <v>45509</v>
      </c>
      <c r="B4344" s="3">
        <f t="shared" si="203"/>
        <v>2025</v>
      </c>
      <c r="C4344" t="str">
        <f t="shared" si="201"/>
        <v>2024-2025</v>
      </c>
      <c r="D4344" t="s">
        <v>147</v>
      </c>
      <c r="E4344" t="s">
        <v>114</v>
      </c>
      <c r="F4344" t="str">
        <f t="shared" si="202"/>
        <v>Victoria</v>
      </c>
      <c r="G4344" t="s">
        <v>45</v>
      </c>
      <c r="H4344">
        <v>3551</v>
      </c>
      <c r="I4344" t="s">
        <v>11</v>
      </c>
      <c r="J4344" t="s">
        <v>60</v>
      </c>
      <c r="K4344" t="s">
        <v>151</v>
      </c>
      <c r="L4344" t="s">
        <v>21</v>
      </c>
      <c r="M4344" s="5">
        <v>4245.8900000000003</v>
      </c>
    </row>
    <row r="4345" spans="1:13" x14ac:dyDescent="0.2">
      <c r="A4345" s="2">
        <v>45147</v>
      </c>
      <c r="B4345" s="3">
        <f t="shared" si="203"/>
        <v>2024</v>
      </c>
      <c r="C4345" t="str">
        <f t="shared" si="201"/>
        <v>2023-2024</v>
      </c>
      <c r="D4345" t="s">
        <v>147</v>
      </c>
      <c r="E4345" t="s">
        <v>122</v>
      </c>
      <c r="F4345" t="str">
        <f t="shared" si="202"/>
        <v>New South Wales</v>
      </c>
      <c r="G4345" t="s">
        <v>10</v>
      </c>
      <c r="H4345">
        <v>2650</v>
      </c>
      <c r="I4345" t="s">
        <v>11</v>
      </c>
      <c r="J4345" t="s">
        <v>25</v>
      </c>
      <c r="K4345" t="s">
        <v>149</v>
      </c>
      <c r="L4345" t="s">
        <v>15</v>
      </c>
      <c r="M4345" s="5">
        <v>4251.0499999999993</v>
      </c>
    </row>
    <row r="4346" spans="1:13" x14ac:dyDescent="0.2">
      <c r="A4346" s="2">
        <v>44931</v>
      </c>
      <c r="B4346" s="3">
        <f t="shared" si="203"/>
        <v>2023</v>
      </c>
      <c r="C4346" t="str">
        <f t="shared" si="201"/>
        <v>2022-2023</v>
      </c>
      <c r="D4346" t="s">
        <v>147</v>
      </c>
      <c r="E4346" t="s">
        <v>88</v>
      </c>
      <c r="F4346" t="str">
        <f t="shared" si="202"/>
        <v>South Australia</v>
      </c>
      <c r="G4346" t="s">
        <v>32</v>
      </c>
      <c r="H4346">
        <v>5011</v>
      </c>
      <c r="I4346" t="s">
        <v>11</v>
      </c>
      <c r="J4346" t="s">
        <v>33</v>
      </c>
      <c r="K4346" t="s">
        <v>150</v>
      </c>
      <c r="L4346" t="s">
        <v>18</v>
      </c>
      <c r="M4346" s="5">
        <v>4282.26</v>
      </c>
    </row>
    <row r="4347" spans="1:13" x14ac:dyDescent="0.2">
      <c r="A4347" s="2">
        <v>45635</v>
      </c>
      <c r="B4347" s="3">
        <f t="shared" si="203"/>
        <v>2025</v>
      </c>
      <c r="C4347" t="str">
        <f t="shared" si="201"/>
        <v>2024-2025</v>
      </c>
      <c r="D4347" t="s">
        <v>147</v>
      </c>
      <c r="E4347" t="s">
        <v>114</v>
      </c>
      <c r="F4347" t="str">
        <f t="shared" si="202"/>
        <v>Victoria</v>
      </c>
      <c r="G4347" t="s">
        <v>45</v>
      </c>
      <c r="H4347">
        <v>3551</v>
      </c>
      <c r="I4347" t="s">
        <v>11</v>
      </c>
      <c r="J4347" t="s">
        <v>60</v>
      </c>
      <c r="K4347" t="s">
        <v>149</v>
      </c>
      <c r="L4347" t="s">
        <v>15</v>
      </c>
      <c r="M4347" s="5">
        <v>4292.9299999999994</v>
      </c>
    </row>
    <row r="4348" spans="1:13" x14ac:dyDescent="0.2">
      <c r="A4348" s="2">
        <v>44933</v>
      </c>
      <c r="B4348" s="3">
        <f t="shared" si="203"/>
        <v>2023</v>
      </c>
      <c r="C4348" t="str">
        <f t="shared" si="201"/>
        <v>2022-2023</v>
      </c>
      <c r="D4348" t="s">
        <v>147</v>
      </c>
      <c r="E4348" t="s">
        <v>67</v>
      </c>
      <c r="F4348" t="str">
        <f t="shared" si="202"/>
        <v>New South Wales</v>
      </c>
      <c r="G4348" t="s">
        <v>10</v>
      </c>
      <c r="H4348">
        <v>2478</v>
      </c>
      <c r="I4348" t="s">
        <v>11</v>
      </c>
      <c r="J4348" t="s">
        <v>68</v>
      </c>
      <c r="K4348" t="s">
        <v>150</v>
      </c>
      <c r="L4348" t="s">
        <v>18</v>
      </c>
      <c r="M4348" s="5">
        <v>4324.2500000000009</v>
      </c>
    </row>
    <row r="4349" spans="1:13" x14ac:dyDescent="0.2">
      <c r="A4349" s="2">
        <v>45021</v>
      </c>
      <c r="B4349" s="3">
        <f t="shared" si="203"/>
        <v>2023</v>
      </c>
      <c r="C4349" t="str">
        <f t="shared" si="201"/>
        <v>2022-2023</v>
      </c>
      <c r="D4349" t="s">
        <v>147</v>
      </c>
      <c r="E4349" t="s">
        <v>57</v>
      </c>
      <c r="F4349" t="str">
        <f t="shared" si="202"/>
        <v>New South Wales</v>
      </c>
      <c r="G4349" t="s">
        <v>10</v>
      </c>
      <c r="H4349">
        <v>2560</v>
      </c>
      <c r="I4349" t="s">
        <v>11</v>
      </c>
      <c r="J4349" t="s">
        <v>58</v>
      </c>
      <c r="K4349" t="s">
        <v>152</v>
      </c>
      <c r="L4349" t="s">
        <v>13</v>
      </c>
      <c r="M4349" s="5">
        <v>4329.0399999999991</v>
      </c>
    </row>
    <row r="4350" spans="1:13" x14ac:dyDescent="0.2">
      <c r="A4350" s="2">
        <v>45610</v>
      </c>
      <c r="B4350" s="3">
        <f t="shared" si="203"/>
        <v>2025</v>
      </c>
      <c r="C4350" t="str">
        <f t="shared" si="201"/>
        <v>2024-2025</v>
      </c>
      <c r="D4350" t="s">
        <v>147</v>
      </c>
      <c r="E4350" t="s">
        <v>28</v>
      </c>
      <c r="F4350" t="str">
        <f t="shared" si="202"/>
        <v>Northern Territory</v>
      </c>
      <c r="G4350" t="s">
        <v>29</v>
      </c>
      <c r="H4350">
        <v>800</v>
      </c>
      <c r="I4350" t="s">
        <v>11</v>
      </c>
      <c r="J4350" t="s">
        <v>30</v>
      </c>
      <c r="K4350" t="s">
        <v>152</v>
      </c>
      <c r="L4350" t="s">
        <v>13</v>
      </c>
      <c r="M4350" s="5">
        <v>4330.6500000000015</v>
      </c>
    </row>
    <row r="4351" spans="1:13" x14ac:dyDescent="0.2">
      <c r="A4351" s="2">
        <v>45160</v>
      </c>
      <c r="B4351" s="3">
        <f t="shared" si="203"/>
        <v>2024</v>
      </c>
      <c r="C4351" t="str">
        <f t="shared" si="201"/>
        <v>2023-2024</v>
      </c>
      <c r="D4351" t="s">
        <v>148</v>
      </c>
      <c r="E4351" t="s">
        <v>96</v>
      </c>
      <c r="F4351" t="str">
        <f t="shared" si="202"/>
        <v>Western Australia</v>
      </c>
      <c r="G4351" t="s">
        <v>48</v>
      </c>
      <c r="H4351">
        <v>6330</v>
      </c>
      <c r="I4351" t="s">
        <v>11</v>
      </c>
      <c r="J4351" t="s">
        <v>94</v>
      </c>
      <c r="K4351" t="s">
        <v>152</v>
      </c>
      <c r="L4351" t="s">
        <v>13</v>
      </c>
      <c r="M4351" s="5">
        <v>4333.8500000000004</v>
      </c>
    </row>
    <row r="4352" spans="1:13" x14ac:dyDescent="0.2">
      <c r="A4352" s="2">
        <v>45334</v>
      </c>
      <c r="B4352" s="3">
        <f t="shared" si="203"/>
        <v>2024</v>
      </c>
      <c r="C4352" t="str">
        <f t="shared" si="201"/>
        <v>2023-2024</v>
      </c>
      <c r="D4352" t="s">
        <v>148</v>
      </c>
      <c r="E4352" t="s">
        <v>108</v>
      </c>
      <c r="F4352" t="str">
        <f t="shared" si="202"/>
        <v>Victoria</v>
      </c>
      <c r="G4352" t="s">
        <v>45</v>
      </c>
      <c r="H4352">
        <v>3018</v>
      </c>
      <c r="I4352" t="s">
        <v>11</v>
      </c>
      <c r="J4352" t="s">
        <v>46</v>
      </c>
      <c r="K4352" t="s">
        <v>150</v>
      </c>
      <c r="L4352" t="s">
        <v>18</v>
      </c>
      <c r="M4352" s="5">
        <v>4340.58</v>
      </c>
    </row>
    <row r="4353" spans="1:13" x14ac:dyDescent="0.2">
      <c r="A4353" s="2">
        <v>44968</v>
      </c>
      <c r="B4353" s="3">
        <f t="shared" si="203"/>
        <v>2023</v>
      </c>
      <c r="C4353" t="str">
        <f t="shared" si="201"/>
        <v>2022-2023</v>
      </c>
      <c r="D4353" t="s">
        <v>147</v>
      </c>
      <c r="E4353" t="s">
        <v>28</v>
      </c>
      <c r="F4353" t="str">
        <f t="shared" si="202"/>
        <v>Northern Territory</v>
      </c>
      <c r="G4353" t="s">
        <v>29</v>
      </c>
      <c r="H4353">
        <v>800</v>
      </c>
      <c r="I4353" t="s">
        <v>11</v>
      </c>
      <c r="J4353" t="s">
        <v>30</v>
      </c>
      <c r="K4353" t="s">
        <v>151</v>
      </c>
      <c r="L4353" t="s">
        <v>21</v>
      </c>
      <c r="M4353" s="5">
        <v>4345.0599999999995</v>
      </c>
    </row>
    <row r="4354" spans="1:13" x14ac:dyDescent="0.2">
      <c r="A4354" s="2">
        <v>45532</v>
      </c>
      <c r="B4354" s="3">
        <f t="shared" si="203"/>
        <v>2025</v>
      </c>
      <c r="C4354" t="str">
        <f t="shared" ref="C4354:C4417" si="204">IF(MONTH(A4354) &gt;= 7, YEAR(A4354) &amp; "-" &amp; YEAR(A4354) + 1, YEAR(A4354) - 1 &amp; "-" &amp; YEAR(A4354))</f>
        <v>2024-2025</v>
      </c>
      <c r="D4354" t="s">
        <v>147</v>
      </c>
      <c r="E4354" t="s">
        <v>64</v>
      </c>
      <c r="F4354" t="str">
        <f t="shared" ref="F4354:F4417" si="205">IF(G4354="WA","Western Australia",
IF(G4354="NSW","New South Wales",
IF(G4354="QLD","Queensland",
IF(G4354="VIC","Victoria",
IF(G4354="TAS","Tasmania",
IF(G4354="SA","South Australia",
IF(G4354="NT","Northern Territory",
IF(G4354="ACT","Australian Capital Territory",G4354))))))))</f>
        <v>Victoria</v>
      </c>
      <c r="G4354" t="s">
        <v>45</v>
      </c>
      <c r="H4354">
        <v>3199</v>
      </c>
      <c r="I4354" t="s">
        <v>11</v>
      </c>
      <c r="J4354" t="s">
        <v>63</v>
      </c>
      <c r="K4354" t="s">
        <v>155</v>
      </c>
      <c r="L4354" t="s">
        <v>20</v>
      </c>
      <c r="M4354" s="5">
        <v>4354.2100000000019</v>
      </c>
    </row>
    <row r="4355" spans="1:13" x14ac:dyDescent="0.2">
      <c r="A4355" s="2">
        <v>45106</v>
      </c>
      <c r="B4355" s="3">
        <f t="shared" ref="B4355:B4418" si="206">IF(MONTH(A4355)&gt;=7,YEAR(A4355)+1,YEAR(A4355))</f>
        <v>2023</v>
      </c>
      <c r="C4355" t="str">
        <f t="shared" si="204"/>
        <v>2022-2023</v>
      </c>
      <c r="D4355" t="s">
        <v>147</v>
      </c>
      <c r="E4355" t="s">
        <v>109</v>
      </c>
      <c r="F4355" t="str">
        <f t="shared" si="205"/>
        <v>New South Wales</v>
      </c>
      <c r="G4355" t="s">
        <v>10</v>
      </c>
      <c r="H4355">
        <v>2480</v>
      </c>
      <c r="I4355" t="s">
        <v>11</v>
      </c>
      <c r="J4355" t="s">
        <v>68</v>
      </c>
      <c r="K4355" t="s">
        <v>153</v>
      </c>
      <c r="L4355" t="s">
        <v>16</v>
      </c>
      <c r="M4355" s="5">
        <v>4396.46</v>
      </c>
    </row>
    <row r="4356" spans="1:13" x14ac:dyDescent="0.2">
      <c r="A4356" s="2">
        <v>45269</v>
      </c>
      <c r="B4356" s="3">
        <f t="shared" si="206"/>
        <v>2024</v>
      </c>
      <c r="C4356" t="str">
        <f t="shared" si="204"/>
        <v>2023-2024</v>
      </c>
      <c r="D4356" t="s">
        <v>147</v>
      </c>
      <c r="E4356" t="s">
        <v>135</v>
      </c>
      <c r="F4356" t="str">
        <f t="shared" si="205"/>
        <v>Victoria</v>
      </c>
      <c r="G4356" t="s">
        <v>45</v>
      </c>
      <c r="H4356">
        <v>3550</v>
      </c>
      <c r="I4356" t="s">
        <v>11</v>
      </c>
      <c r="J4356" t="s">
        <v>60</v>
      </c>
      <c r="K4356" t="s">
        <v>150</v>
      </c>
      <c r="L4356" t="s">
        <v>18</v>
      </c>
      <c r="M4356" s="5">
        <v>4402.2999999999993</v>
      </c>
    </row>
    <row r="4357" spans="1:13" x14ac:dyDescent="0.2">
      <c r="A4357" s="2">
        <v>45171</v>
      </c>
      <c r="B4357" s="3">
        <f t="shared" si="206"/>
        <v>2024</v>
      </c>
      <c r="C4357" t="str">
        <f t="shared" si="204"/>
        <v>2023-2024</v>
      </c>
      <c r="D4357" t="s">
        <v>147</v>
      </c>
      <c r="E4357" t="s">
        <v>135</v>
      </c>
      <c r="F4357" t="str">
        <f t="shared" si="205"/>
        <v>Victoria</v>
      </c>
      <c r="G4357" t="s">
        <v>45</v>
      </c>
      <c r="H4357">
        <v>3550</v>
      </c>
      <c r="I4357" t="s">
        <v>11</v>
      </c>
      <c r="J4357" t="s">
        <v>60</v>
      </c>
      <c r="K4357" t="s">
        <v>151</v>
      </c>
      <c r="L4357" t="s">
        <v>21</v>
      </c>
      <c r="M4357" s="5">
        <v>4471.37</v>
      </c>
    </row>
    <row r="4358" spans="1:13" x14ac:dyDescent="0.2">
      <c r="A4358" s="2">
        <v>44989</v>
      </c>
      <c r="B4358" s="3">
        <f t="shared" si="206"/>
        <v>2023</v>
      </c>
      <c r="C4358" t="str">
        <f t="shared" si="204"/>
        <v>2022-2023</v>
      </c>
      <c r="D4358" t="s">
        <v>147</v>
      </c>
      <c r="E4358" t="s">
        <v>136</v>
      </c>
      <c r="F4358" t="str">
        <f t="shared" si="205"/>
        <v>Victoria</v>
      </c>
      <c r="G4358" t="s">
        <v>45</v>
      </c>
      <c r="H4358">
        <v>3175</v>
      </c>
      <c r="I4358" t="s">
        <v>11</v>
      </c>
      <c r="J4358" t="s">
        <v>63</v>
      </c>
      <c r="K4358" t="s">
        <v>153</v>
      </c>
      <c r="L4358" t="s">
        <v>16</v>
      </c>
      <c r="M4358" s="5">
        <v>4474.4399999999996</v>
      </c>
    </row>
    <row r="4359" spans="1:13" x14ac:dyDescent="0.2">
      <c r="A4359" s="2">
        <v>45636</v>
      </c>
      <c r="B4359" s="3">
        <f t="shared" si="206"/>
        <v>2025</v>
      </c>
      <c r="C4359" t="str">
        <f t="shared" si="204"/>
        <v>2024-2025</v>
      </c>
      <c r="D4359" t="s">
        <v>147</v>
      </c>
      <c r="E4359" t="s">
        <v>146</v>
      </c>
      <c r="F4359" t="str">
        <f t="shared" si="205"/>
        <v>Victoria</v>
      </c>
      <c r="G4359" t="s">
        <v>45</v>
      </c>
      <c r="H4359">
        <v>3353</v>
      </c>
      <c r="I4359" t="s">
        <v>11</v>
      </c>
      <c r="J4359" t="s">
        <v>60</v>
      </c>
      <c r="K4359" t="s">
        <v>152</v>
      </c>
      <c r="L4359" t="s">
        <v>13</v>
      </c>
      <c r="M4359" s="5">
        <v>4487.68</v>
      </c>
    </row>
    <row r="4360" spans="1:13" x14ac:dyDescent="0.2">
      <c r="A4360" s="2">
        <v>45086</v>
      </c>
      <c r="B4360" s="3">
        <f t="shared" si="206"/>
        <v>2023</v>
      </c>
      <c r="C4360" t="str">
        <f t="shared" si="204"/>
        <v>2022-2023</v>
      </c>
      <c r="D4360" t="s">
        <v>147</v>
      </c>
      <c r="E4360" t="s">
        <v>111</v>
      </c>
      <c r="F4360" t="str">
        <f t="shared" si="205"/>
        <v>New South Wales</v>
      </c>
      <c r="G4360" t="s">
        <v>10</v>
      </c>
      <c r="H4360">
        <v>2120</v>
      </c>
      <c r="I4360" t="s">
        <v>11</v>
      </c>
      <c r="J4360" t="s">
        <v>27</v>
      </c>
      <c r="K4360" t="s">
        <v>150</v>
      </c>
      <c r="L4360" t="s">
        <v>18</v>
      </c>
      <c r="M4360" s="5">
        <v>4519.53</v>
      </c>
    </row>
    <row r="4361" spans="1:13" x14ac:dyDescent="0.2">
      <c r="A4361" s="2">
        <v>45520</v>
      </c>
      <c r="B4361" s="3">
        <f t="shared" si="206"/>
        <v>2025</v>
      </c>
      <c r="C4361" t="str">
        <f t="shared" si="204"/>
        <v>2024-2025</v>
      </c>
      <c r="D4361" t="s">
        <v>147</v>
      </c>
      <c r="E4361" t="s">
        <v>24</v>
      </c>
      <c r="F4361" t="str">
        <f t="shared" si="205"/>
        <v>New South Wales</v>
      </c>
      <c r="G4361" t="s">
        <v>10</v>
      </c>
      <c r="H4361">
        <v>2795</v>
      </c>
      <c r="I4361" t="s">
        <v>11</v>
      </c>
      <c r="J4361" t="s">
        <v>25</v>
      </c>
      <c r="K4361" t="s">
        <v>149</v>
      </c>
      <c r="L4361" t="s">
        <v>15</v>
      </c>
      <c r="M4361" s="5">
        <v>4529.5300000000025</v>
      </c>
    </row>
    <row r="4362" spans="1:13" x14ac:dyDescent="0.2">
      <c r="A4362" s="2">
        <v>45157</v>
      </c>
      <c r="B4362" s="3">
        <f t="shared" si="206"/>
        <v>2024</v>
      </c>
      <c r="C4362" t="str">
        <f t="shared" si="204"/>
        <v>2023-2024</v>
      </c>
      <c r="D4362" t="s">
        <v>147</v>
      </c>
      <c r="E4362" t="s">
        <v>135</v>
      </c>
      <c r="F4362" t="str">
        <f t="shared" si="205"/>
        <v>Victoria</v>
      </c>
      <c r="G4362" t="s">
        <v>45</v>
      </c>
      <c r="H4362">
        <v>3550</v>
      </c>
      <c r="I4362" t="s">
        <v>11</v>
      </c>
      <c r="J4362" t="s">
        <v>60</v>
      </c>
      <c r="K4362" t="s">
        <v>152</v>
      </c>
      <c r="L4362" t="s">
        <v>13</v>
      </c>
      <c r="M4362" s="5">
        <v>4544.010000000002</v>
      </c>
    </row>
    <row r="4363" spans="1:13" x14ac:dyDescent="0.2">
      <c r="A4363" s="2">
        <v>45033</v>
      </c>
      <c r="B4363" s="3">
        <f t="shared" si="206"/>
        <v>2023</v>
      </c>
      <c r="C4363" t="str">
        <f t="shared" si="204"/>
        <v>2022-2023</v>
      </c>
      <c r="D4363" t="s">
        <v>148</v>
      </c>
      <c r="E4363" t="s">
        <v>108</v>
      </c>
      <c r="F4363" t="str">
        <f t="shared" si="205"/>
        <v>Victoria</v>
      </c>
      <c r="G4363" t="s">
        <v>45</v>
      </c>
      <c r="H4363">
        <v>3018</v>
      </c>
      <c r="I4363" t="s">
        <v>11</v>
      </c>
      <c r="J4363" t="s">
        <v>46</v>
      </c>
      <c r="K4363" t="s">
        <v>149</v>
      </c>
      <c r="L4363" t="s">
        <v>15</v>
      </c>
      <c r="M4363" s="5">
        <v>4557.68</v>
      </c>
    </row>
    <row r="4364" spans="1:13" x14ac:dyDescent="0.2">
      <c r="A4364" s="2">
        <v>45113</v>
      </c>
      <c r="B4364" s="3">
        <f t="shared" si="206"/>
        <v>2024</v>
      </c>
      <c r="C4364" t="str">
        <f t="shared" si="204"/>
        <v>2023-2024</v>
      </c>
      <c r="D4364" t="s">
        <v>147</v>
      </c>
      <c r="E4364" t="s">
        <v>115</v>
      </c>
      <c r="F4364" t="str">
        <f t="shared" si="205"/>
        <v>Western Australia</v>
      </c>
      <c r="G4364" t="s">
        <v>48</v>
      </c>
      <c r="H4364">
        <v>6280</v>
      </c>
      <c r="I4364" t="s">
        <v>11</v>
      </c>
      <c r="J4364" t="s">
        <v>94</v>
      </c>
      <c r="K4364" t="s">
        <v>151</v>
      </c>
      <c r="L4364" t="s">
        <v>21</v>
      </c>
      <c r="M4364" s="5">
        <v>4576.2600000000011</v>
      </c>
    </row>
    <row r="4365" spans="1:13" x14ac:dyDescent="0.2">
      <c r="A4365" s="2">
        <v>45046</v>
      </c>
      <c r="B4365" s="3">
        <f t="shared" si="206"/>
        <v>2023</v>
      </c>
      <c r="C4365" t="str">
        <f t="shared" si="204"/>
        <v>2022-2023</v>
      </c>
      <c r="D4365" t="s">
        <v>147</v>
      </c>
      <c r="E4365" t="s">
        <v>122</v>
      </c>
      <c r="F4365" t="str">
        <f t="shared" si="205"/>
        <v>New South Wales</v>
      </c>
      <c r="G4365" t="s">
        <v>10</v>
      </c>
      <c r="H4365">
        <v>2650</v>
      </c>
      <c r="I4365" t="s">
        <v>11</v>
      </c>
      <c r="J4365" t="s">
        <v>25</v>
      </c>
      <c r="K4365" t="s">
        <v>151</v>
      </c>
      <c r="L4365" t="s">
        <v>21</v>
      </c>
      <c r="M4365" s="5">
        <v>4593.59</v>
      </c>
    </row>
    <row r="4366" spans="1:13" x14ac:dyDescent="0.2">
      <c r="A4366" s="2">
        <v>45033</v>
      </c>
      <c r="B4366" s="3">
        <f t="shared" si="206"/>
        <v>2023</v>
      </c>
      <c r="C4366" t="str">
        <f t="shared" si="204"/>
        <v>2022-2023</v>
      </c>
      <c r="D4366" t="s">
        <v>147</v>
      </c>
      <c r="E4366" t="s">
        <v>57</v>
      </c>
      <c r="F4366" t="str">
        <f t="shared" si="205"/>
        <v>New South Wales</v>
      </c>
      <c r="G4366" t="s">
        <v>10</v>
      </c>
      <c r="H4366">
        <v>2560</v>
      </c>
      <c r="I4366" t="s">
        <v>11</v>
      </c>
      <c r="J4366" t="s">
        <v>58</v>
      </c>
      <c r="K4366" t="s">
        <v>150</v>
      </c>
      <c r="L4366" t="s">
        <v>18</v>
      </c>
      <c r="M4366" s="5">
        <v>4624.0000000000009</v>
      </c>
    </row>
    <row r="4367" spans="1:13" x14ac:dyDescent="0.2">
      <c r="A4367" s="2">
        <v>45087</v>
      </c>
      <c r="B4367" s="3">
        <f t="shared" si="206"/>
        <v>2023</v>
      </c>
      <c r="C4367" t="str">
        <f t="shared" si="204"/>
        <v>2022-2023</v>
      </c>
      <c r="D4367" t="s">
        <v>147</v>
      </c>
      <c r="E4367" t="s">
        <v>9</v>
      </c>
      <c r="F4367" t="str">
        <f t="shared" si="205"/>
        <v>New South Wales</v>
      </c>
      <c r="G4367" t="s">
        <v>10</v>
      </c>
      <c r="H4367">
        <v>2067</v>
      </c>
      <c r="I4367" t="s">
        <v>11</v>
      </c>
      <c r="J4367" t="s">
        <v>12</v>
      </c>
      <c r="K4367" t="s">
        <v>149</v>
      </c>
      <c r="L4367" t="s">
        <v>15</v>
      </c>
      <c r="M4367" s="5">
        <v>4644.71</v>
      </c>
    </row>
    <row r="4368" spans="1:13" x14ac:dyDescent="0.2">
      <c r="A4368" s="2">
        <v>45262</v>
      </c>
      <c r="B4368" s="3">
        <f t="shared" si="206"/>
        <v>2024</v>
      </c>
      <c r="C4368" t="str">
        <f t="shared" si="204"/>
        <v>2023-2024</v>
      </c>
      <c r="D4368" t="s">
        <v>147</v>
      </c>
      <c r="E4368" t="s">
        <v>44</v>
      </c>
      <c r="F4368" t="str">
        <f t="shared" si="205"/>
        <v>Victoria</v>
      </c>
      <c r="G4368" t="s">
        <v>45</v>
      </c>
      <c r="H4368">
        <v>3066</v>
      </c>
      <c r="I4368" t="s">
        <v>11</v>
      </c>
      <c r="J4368" t="s">
        <v>46</v>
      </c>
      <c r="K4368" t="s">
        <v>152</v>
      </c>
      <c r="L4368" t="s">
        <v>13</v>
      </c>
      <c r="M4368" s="5">
        <v>4645.920000000001</v>
      </c>
    </row>
    <row r="4369" spans="1:13" x14ac:dyDescent="0.2">
      <c r="A4369" s="2">
        <v>45011</v>
      </c>
      <c r="B4369" s="3">
        <f t="shared" si="206"/>
        <v>2023</v>
      </c>
      <c r="C4369" t="str">
        <f t="shared" si="204"/>
        <v>2022-2023</v>
      </c>
      <c r="D4369" t="s">
        <v>148</v>
      </c>
      <c r="E4369" t="s">
        <v>127</v>
      </c>
      <c r="F4369" t="str">
        <f t="shared" si="205"/>
        <v>New South Wales</v>
      </c>
      <c r="G4369" t="s">
        <v>10</v>
      </c>
      <c r="H4369">
        <v>2131</v>
      </c>
      <c r="I4369" t="s">
        <v>11</v>
      </c>
      <c r="J4369" t="s">
        <v>27</v>
      </c>
      <c r="K4369" t="s">
        <v>150</v>
      </c>
      <c r="L4369" t="s">
        <v>18</v>
      </c>
      <c r="M4369" s="5">
        <v>4650.5099999999993</v>
      </c>
    </row>
    <row r="4370" spans="1:13" x14ac:dyDescent="0.2">
      <c r="A4370" s="2">
        <v>45426</v>
      </c>
      <c r="B4370" s="3">
        <f t="shared" si="206"/>
        <v>2024</v>
      </c>
      <c r="C4370" t="str">
        <f t="shared" si="204"/>
        <v>2023-2024</v>
      </c>
      <c r="D4370" t="s">
        <v>147</v>
      </c>
      <c r="E4370" t="s">
        <v>59</v>
      </c>
      <c r="F4370" t="str">
        <f t="shared" si="205"/>
        <v>Victoria</v>
      </c>
      <c r="G4370" t="s">
        <v>45</v>
      </c>
      <c r="H4370">
        <v>3280</v>
      </c>
      <c r="I4370" t="s">
        <v>11</v>
      </c>
      <c r="J4370" t="s">
        <v>60</v>
      </c>
      <c r="K4370" t="s">
        <v>150</v>
      </c>
      <c r="L4370" t="s">
        <v>18</v>
      </c>
      <c r="M4370" s="5">
        <v>4667.3600000000006</v>
      </c>
    </row>
    <row r="4371" spans="1:13" x14ac:dyDescent="0.2">
      <c r="A4371" s="2">
        <v>44977</v>
      </c>
      <c r="B4371" s="3">
        <f t="shared" si="206"/>
        <v>2023</v>
      </c>
      <c r="C4371" t="str">
        <f t="shared" si="204"/>
        <v>2022-2023</v>
      </c>
      <c r="D4371" t="s">
        <v>148</v>
      </c>
      <c r="E4371" t="s">
        <v>96</v>
      </c>
      <c r="F4371" t="str">
        <f t="shared" si="205"/>
        <v>Western Australia</v>
      </c>
      <c r="G4371" t="s">
        <v>48</v>
      </c>
      <c r="H4371">
        <v>6330</v>
      </c>
      <c r="I4371" t="s">
        <v>11</v>
      </c>
      <c r="J4371" t="s">
        <v>94</v>
      </c>
      <c r="K4371" t="s">
        <v>150</v>
      </c>
      <c r="L4371" t="s">
        <v>18</v>
      </c>
      <c r="M4371" s="5">
        <v>4750.7199999999993</v>
      </c>
    </row>
    <row r="4372" spans="1:13" x14ac:dyDescent="0.2">
      <c r="A4372" s="2">
        <v>44957</v>
      </c>
      <c r="B4372" s="3">
        <f t="shared" si="206"/>
        <v>2023</v>
      </c>
      <c r="C4372" t="str">
        <f t="shared" si="204"/>
        <v>2022-2023</v>
      </c>
      <c r="D4372" t="s">
        <v>147</v>
      </c>
      <c r="E4372" t="s">
        <v>137</v>
      </c>
      <c r="F4372" t="str">
        <f t="shared" si="205"/>
        <v>New South Wales</v>
      </c>
      <c r="G4372" t="s">
        <v>10</v>
      </c>
      <c r="H4372">
        <v>2031</v>
      </c>
      <c r="I4372" t="s">
        <v>11</v>
      </c>
      <c r="J4372" t="s">
        <v>12</v>
      </c>
      <c r="K4372" t="s">
        <v>151</v>
      </c>
      <c r="L4372" t="s">
        <v>21</v>
      </c>
      <c r="M4372" s="5">
        <v>4783.68</v>
      </c>
    </row>
    <row r="4373" spans="1:13" x14ac:dyDescent="0.2">
      <c r="A4373" s="2">
        <v>45615</v>
      </c>
      <c r="B4373" s="3">
        <f t="shared" si="206"/>
        <v>2025</v>
      </c>
      <c r="C4373" t="str">
        <f t="shared" si="204"/>
        <v>2024-2025</v>
      </c>
      <c r="D4373" t="s">
        <v>147</v>
      </c>
      <c r="E4373" t="s">
        <v>42</v>
      </c>
      <c r="F4373" t="str">
        <f t="shared" si="205"/>
        <v>Queensland</v>
      </c>
      <c r="G4373" t="s">
        <v>35</v>
      </c>
      <c r="H4373">
        <v>4053</v>
      </c>
      <c r="I4373" t="s">
        <v>11</v>
      </c>
      <c r="J4373" t="s">
        <v>43</v>
      </c>
      <c r="K4373" t="s">
        <v>149</v>
      </c>
      <c r="L4373" t="s">
        <v>15</v>
      </c>
      <c r="M4373" s="5">
        <v>4824.82</v>
      </c>
    </row>
    <row r="4374" spans="1:13" x14ac:dyDescent="0.2">
      <c r="A4374" s="2">
        <v>45375</v>
      </c>
      <c r="B4374" s="3">
        <f t="shared" si="206"/>
        <v>2024</v>
      </c>
      <c r="C4374" t="str">
        <f t="shared" si="204"/>
        <v>2023-2024</v>
      </c>
      <c r="D4374" t="s">
        <v>147</v>
      </c>
      <c r="E4374" t="s">
        <v>9</v>
      </c>
      <c r="F4374" t="str">
        <f t="shared" si="205"/>
        <v>New South Wales</v>
      </c>
      <c r="G4374" t="s">
        <v>10</v>
      </c>
      <c r="H4374">
        <v>2067</v>
      </c>
      <c r="I4374" t="s">
        <v>11</v>
      </c>
      <c r="J4374" t="s">
        <v>12</v>
      </c>
      <c r="K4374" t="s">
        <v>153</v>
      </c>
      <c r="L4374" t="s">
        <v>16</v>
      </c>
      <c r="M4374" s="5">
        <v>4830.8200000000006</v>
      </c>
    </row>
    <row r="4375" spans="1:13" x14ac:dyDescent="0.2">
      <c r="A4375" s="2">
        <v>45449</v>
      </c>
      <c r="B4375" s="3">
        <f t="shared" si="206"/>
        <v>2024</v>
      </c>
      <c r="C4375" t="str">
        <f t="shared" si="204"/>
        <v>2023-2024</v>
      </c>
      <c r="D4375" t="s">
        <v>147</v>
      </c>
      <c r="E4375" t="s">
        <v>103</v>
      </c>
      <c r="F4375" t="str">
        <f t="shared" si="205"/>
        <v>Queensland</v>
      </c>
      <c r="G4375" t="s">
        <v>35</v>
      </c>
      <c r="H4375">
        <v>4509</v>
      </c>
      <c r="I4375" t="s">
        <v>11</v>
      </c>
      <c r="J4375" t="s">
        <v>104</v>
      </c>
      <c r="K4375" t="s">
        <v>153</v>
      </c>
      <c r="L4375" t="s">
        <v>16</v>
      </c>
      <c r="M4375" s="5">
        <v>4838.3100000000004</v>
      </c>
    </row>
    <row r="4376" spans="1:13" x14ac:dyDescent="0.2">
      <c r="A4376" s="2">
        <v>45615</v>
      </c>
      <c r="B4376" s="3">
        <f t="shared" si="206"/>
        <v>2025</v>
      </c>
      <c r="C4376" t="str">
        <f t="shared" si="204"/>
        <v>2024-2025</v>
      </c>
      <c r="D4376" t="s">
        <v>147</v>
      </c>
      <c r="E4376" t="s">
        <v>117</v>
      </c>
      <c r="F4376" t="str">
        <f t="shared" si="205"/>
        <v>Queensland</v>
      </c>
      <c r="G4376" t="s">
        <v>35</v>
      </c>
      <c r="H4376">
        <v>4119</v>
      </c>
      <c r="I4376" t="s">
        <v>11</v>
      </c>
      <c r="J4376" t="s">
        <v>43</v>
      </c>
      <c r="K4376" t="s">
        <v>152</v>
      </c>
      <c r="L4376" t="s">
        <v>13</v>
      </c>
      <c r="M4376" s="5">
        <v>4846.6100000000033</v>
      </c>
    </row>
    <row r="4377" spans="1:13" x14ac:dyDescent="0.2">
      <c r="A4377" s="2">
        <v>45096</v>
      </c>
      <c r="B4377" s="3">
        <f t="shared" si="206"/>
        <v>2023</v>
      </c>
      <c r="C4377" t="str">
        <f t="shared" si="204"/>
        <v>2022-2023</v>
      </c>
      <c r="D4377" t="s">
        <v>147</v>
      </c>
      <c r="E4377" t="s">
        <v>126</v>
      </c>
      <c r="F4377" t="str">
        <f t="shared" si="205"/>
        <v>Queensland</v>
      </c>
      <c r="G4377" t="s">
        <v>35</v>
      </c>
      <c r="H4377">
        <v>4551</v>
      </c>
      <c r="I4377" t="s">
        <v>11</v>
      </c>
      <c r="J4377" t="s">
        <v>120</v>
      </c>
      <c r="K4377" t="s">
        <v>149</v>
      </c>
      <c r="L4377" t="s">
        <v>15</v>
      </c>
      <c r="M4377" s="5">
        <v>4884.7099999999991</v>
      </c>
    </row>
    <row r="4378" spans="1:13" x14ac:dyDescent="0.2">
      <c r="A4378" s="2">
        <v>45207</v>
      </c>
      <c r="B4378" s="3">
        <f t="shared" si="206"/>
        <v>2024</v>
      </c>
      <c r="C4378" t="str">
        <f t="shared" si="204"/>
        <v>2023-2024</v>
      </c>
      <c r="D4378" t="s">
        <v>147</v>
      </c>
      <c r="E4378" t="s">
        <v>114</v>
      </c>
      <c r="F4378" t="str">
        <f t="shared" si="205"/>
        <v>Victoria</v>
      </c>
      <c r="G4378" t="s">
        <v>45</v>
      </c>
      <c r="H4378">
        <v>3551</v>
      </c>
      <c r="I4378" t="s">
        <v>11</v>
      </c>
      <c r="J4378" t="s">
        <v>60</v>
      </c>
      <c r="K4378" t="s">
        <v>153</v>
      </c>
      <c r="L4378" t="s">
        <v>16</v>
      </c>
      <c r="M4378" s="5">
        <v>4887.7999999999993</v>
      </c>
    </row>
    <row r="4379" spans="1:13" x14ac:dyDescent="0.2">
      <c r="A4379" s="2">
        <v>45641</v>
      </c>
      <c r="B4379" s="3">
        <f t="shared" si="206"/>
        <v>2025</v>
      </c>
      <c r="C4379" t="str">
        <f t="shared" si="204"/>
        <v>2024-2025</v>
      </c>
      <c r="D4379" t="s">
        <v>147</v>
      </c>
      <c r="E4379" t="s">
        <v>112</v>
      </c>
      <c r="F4379" t="str">
        <f t="shared" si="205"/>
        <v>Victoria</v>
      </c>
      <c r="G4379" t="s">
        <v>45</v>
      </c>
      <c r="H4379">
        <v>3076</v>
      </c>
      <c r="I4379" t="s">
        <v>11</v>
      </c>
      <c r="J4379" t="s">
        <v>46</v>
      </c>
      <c r="K4379" t="s">
        <v>153</v>
      </c>
      <c r="L4379" t="s">
        <v>16</v>
      </c>
      <c r="M4379" s="5">
        <v>4893.7200000000012</v>
      </c>
    </row>
    <row r="4380" spans="1:13" x14ac:dyDescent="0.2">
      <c r="A4380" s="2">
        <v>45152</v>
      </c>
      <c r="B4380" s="3">
        <f t="shared" si="206"/>
        <v>2024</v>
      </c>
      <c r="C4380" t="str">
        <f t="shared" si="204"/>
        <v>2023-2024</v>
      </c>
      <c r="D4380" t="s">
        <v>147</v>
      </c>
      <c r="E4380" t="s">
        <v>26</v>
      </c>
      <c r="F4380" t="str">
        <f t="shared" si="205"/>
        <v>New South Wales</v>
      </c>
      <c r="G4380" t="s">
        <v>10</v>
      </c>
      <c r="H4380">
        <v>2141</v>
      </c>
      <c r="I4380" t="s">
        <v>11</v>
      </c>
      <c r="J4380" t="s">
        <v>27</v>
      </c>
      <c r="K4380" t="s">
        <v>150</v>
      </c>
      <c r="L4380" t="s">
        <v>18</v>
      </c>
      <c r="M4380" s="5">
        <v>4907.8999999999996</v>
      </c>
    </row>
    <row r="4381" spans="1:13" x14ac:dyDescent="0.2">
      <c r="A4381" s="2">
        <v>45365</v>
      </c>
      <c r="B4381" s="3">
        <f t="shared" si="206"/>
        <v>2024</v>
      </c>
      <c r="C4381" t="str">
        <f t="shared" si="204"/>
        <v>2023-2024</v>
      </c>
      <c r="D4381" t="s">
        <v>147</v>
      </c>
      <c r="E4381" t="s">
        <v>115</v>
      </c>
      <c r="F4381" t="str">
        <f t="shared" si="205"/>
        <v>Western Australia</v>
      </c>
      <c r="G4381" t="s">
        <v>48</v>
      </c>
      <c r="H4381">
        <v>6280</v>
      </c>
      <c r="I4381" t="s">
        <v>11</v>
      </c>
      <c r="J4381" t="s">
        <v>94</v>
      </c>
      <c r="K4381" t="s">
        <v>149</v>
      </c>
      <c r="L4381" t="s">
        <v>15</v>
      </c>
      <c r="M4381" s="5">
        <v>4908.0599999999986</v>
      </c>
    </row>
    <row r="4382" spans="1:13" x14ac:dyDescent="0.2">
      <c r="A4382" s="2">
        <v>45639</v>
      </c>
      <c r="B4382" s="3">
        <f t="shared" si="206"/>
        <v>2025</v>
      </c>
      <c r="C4382" t="str">
        <f t="shared" si="204"/>
        <v>2024-2025</v>
      </c>
      <c r="D4382" t="s">
        <v>147</v>
      </c>
      <c r="E4382" t="s">
        <v>146</v>
      </c>
      <c r="F4382" t="str">
        <f t="shared" si="205"/>
        <v>Victoria</v>
      </c>
      <c r="G4382" t="s">
        <v>45</v>
      </c>
      <c r="H4382">
        <v>3353</v>
      </c>
      <c r="I4382" t="s">
        <v>11</v>
      </c>
      <c r="J4382" t="s">
        <v>60</v>
      </c>
      <c r="K4382" t="s">
        <v>153</v>
      </c>
      <c r="L4382" t="s">
        <v>16</v>
      </c>
      <c r="M4382" s="5">
        <v>4950.1600000000008</v>
      </c>
    </row>
    <row r="4383" spans="1:13" x14ac:dyDescent="0.2">
      <c r="A4383" s="2">
        <v>45570</v>
      </c>
      <c r="B4383" s="3">
        <f t="shared" si="206"/>
        <v>2025</v>
      </c>
      <c r="C4383" t="str">
        <f t="shared" si="204"/>
        <v>2024-2025</v>
      </c>
      <c r="D4383" t="s">
        <v>147</v>
      </c>
      <c r="E4383" t="s">
        <v>132</v>
      </c>
      <c r="F4383" t="str">
        <f t="shared" si="205"/>
        <v>New South Wales</v>
      </c>
      <c r="G4383" t="s">
        <v>10</v>
      </c>
      <c r="H4383">
        <v>2800</v>
      </c>
      <c r="I4383" t="s">
        <v>11</v>
      </c>
      <c r="J4383" t="s">
        <v>25</v>
      </c>
      <c r="K4383" t="s">
        <v>150</v>
      </c>
      <c r="L4383" t="s">
        <v>18</v>
      </c>
      <c r="M4383" s="5">
        <v>4960.1899999999996</v>
      </c>
    </row>
    <row r="4384" spans="1:13" x14ac:dyDescent="0.2">
      <c r="A4384" s="2">
        <v>45178</v>
      </c>
      <c r="B4384" s="3">
        <f t="shared" si="206"/>
        <v>2024</v>
      </c>
      <c r="C4384" t="str">
        <f t="shared" si="204"/>
        <v>2023-2024</v>
      </c>
      <c r="D4384" t="s">
        <v>148</v>
      </c>
      <c r="E4384" t="s">
        <v>78</v>
      </c>
      <c r="F4384" t="str">
        <f t="shared" si="205"/>
        <v>New South Wales</v>
      </c>
      <c r="G4384" t="s">
        <v>10</v>
      </c>
      <c r="H4384">
        <v>2350</v>
      </c>
      <c r="I4384" t="s">
        <v>11</v>
      </c>
      <c r="J4384" t="s">
        <v>68</v>
      </c>
      <c r="K4384" t="s">
        <v>149</v>
      </c>
      <c r="L4384" t="s">
        <v>15</v>
      </c>
      <c r="M4384" s="5">
        <v>4992.08</v>
      </c>
    </row>
    <row r="4385" spans="1:13" x14ac:dyDescent="0.2">
      <c r="A4385" s="2">
        <v>45579</v>
      </c>
      <c r="B4385" s="3">
        <f t="shared" si="206"/>
        <v>2025</v>
      </c>
      <c r="C4385" t="str">
        <f t="shared" si="204"/>
        <v>2024-2025</v>
      </c>
      <c r="D4385" t="s">
        <v>147</v>
      </c>
      <c r="E4385" t="s">
        <v>128</v>
      </c>
      <c r="F4385" t="str">
        <f t="shared" si="205"/>
        <v>Western Australia</v>
      </c>
      <c r="G4385" t="s">
        <v>48</v>
      </c>
      <c r="H4385">
        <v>6027</v>
      </c>
      <c r="I4385" t="s">
        <v>11</v>
      </c>
      <c r="J4385" t="s">
        <v>49</v>
      </c>
      <c r="K4385" t="s">
        <v>150</v>
      </c>
      <c r="L4385" t="s">
        <v>18</v>
      </c>
      <c r="M4385" s="5">
        <v>4995.6099999999997</v>
      </c>
    </row>
    <row r="4386" spans="1:13" x14ac:dyDescent="0.2">
      <c r="A4386" s="2">
        <v>45551</v>
      </c>
      <c r="B4386" s="3">
        <f t="shared" si="206"/>
        <v>2025</v>
      </c>
      <c r="C4386" t="str">
        <f t="shared" si="204"/>
        <v>2024-2025</v>
      </c>
      <c r="D4386" t="s">
        <v>147</v>
      </c>
      <c r="E4386" t="s">
        <v>65</v>
      </c>
      <c r="F4386" t="str">
        <f t="shared" si="205"/>
        <v>New South Wales</v>
      </c>
      <c r="G4386" t="s">
        <v>10</v>
      </c>
      <c r="H4386">
        <v>2541</v>
      </c>
      <c r="I4386" t="s">
        <v>11</v>
      </c>
      <c r="J4386" t="s">
        <v>58</v>
      </c>
      <c r="K4386" t="s">
        <v>150</v>
      </c>
      <c r="L4386" t="s">
        <v>18</v>
      </c>
      <c r="M4386" s="5">
        <v>5012.2099999999982</v>
      </c>
    </row>
    <row r="4387" spans="1:13" x14ac:dyDescent="0.2">
      <c r="A4387" s="2">
        <v>45493</v>
      </c>
      <c r="B4387" s="3">
        <f t="shared" si="206"/>
        <v>2025</v>
      </c>
      <c r="C4387" t="str">
        <f t="shared" si="204"/>
        <v>2024-2025</v>
      </c>
      <c r="D4387" t="s">
        <v>147</v>
      </c>
      <c r="E4387" t="s">
        <v>132</v>
      </c>
      <c r="F4387" t="str">
        <f t="shared" si="205"/>
        <v>New South Wales</v>
      </c>
      <c r="G4387" t="s">
        <v>10</v>
      </c>
      <c r="H4387">
        <v>2800</v>
      </c>
      <c r="I4387" t="s">
        <v>11</v>
      </c>
      <c r="J4387" t="s">
        <v>25</v>
      </c>
      <c r="K4387" t="s">
        <v>152</v>
      </c>
      <c r="L4387" t="s">
        <v>13</v>
      </c>
      <c r="M4387" s="5">
        <v>5012.6900000000023</v>
      </c>
    </row>
    <row r="4388" spans="1:13" x14ac:dyDescent="0.2">
      <c r="A4388" s="2">
        <v>45098</v>
      </c>
      <c r="B4388" s="3">
        <f t="shared" si="206"/>
        <v>2023</v>
      </c>
      <c r="C4388" t="str">
        <f t="shared" si="204"/>
        <v>2022-2023</v>
      </c>
      <c r="D4388" t="s">
        <v>147</v>
      </c>
      <c r="E4388" t="s">
        <v>103</v>
      </c>
      <c r="F4388" t="str">
        <f t="shared" si="205"/>
        <v>Queensland</v>
      </c>
      <c r="G4388" t="s">
        <v>35</v>
      </c>
      <c r="H4388">
        <v>4509</v>
      </c>
      <c r="I4388" t="s">
        <v>11</v>
      </c>
      <c r="J4388" t="s">
        <v>104</v>
      </c>
      <c r="K4388" t="s">
        <v>149</v>
      </c>
      <c r="L4388" t="s">
        <v>15</v>
      </c>
      <c r="M4388" s="5">
        <v>5032.3799999999992</v>
      </c>
    </row>
    <row r="4389" spans="1:13" x14ac:dyDescent="0.2">
      <c r="A4389" s="2">
        <v>45043</v>
      </c>
      <c r="B4389" s="3">
        <f t="shared" si="206"/>
        <v>2023</v>
      </c>
      <c r="C4389" t="str">
        <f t="shared" si="204"/>
        <v>2022-2023</v>
      </c>
      <c r="D4389" t="s">
        <v>147</v>
      </c>
      <c r="E4389" t="s">
        <v>40</v>
      </c>
      <c r="F4389" t="str">
        <f t="shared" si="205"/>
        <v>New South Wales</v>
      </c>
      <c r="G4389" t="s">
        <v>10</v>
      </c>
      <c r="H4389">
        <v>2116</v>
      </c>
      <c r="I4389" t="s">
        <v>11</v>
      </c>
      <c r="J4389" t="s">
        <v>27</v>
      </c>
      <c r="K4389" t="s">
        <v>149</v>
      </c>
      <c r="L4389" t="s">
        <v>15</v>
      </c>
      <c r="M4389" s="5">
        <v>5062.93</v>
      </c>
    </row>
    <row r="4390" spans="1:13" x14ac:dyDescent="0.2">
      <c r="A4390" s="2">
        <v>45023</v>
      </c>
      <c r="B4390" s="3">
        <f t="shared" si="206"/>
        <v>2023</v>
      </c>
      <c r="C4390" t="str">
        <f t="shared" si="204"/>
        <v>2022-2023</v>
      </c>
      <c r="D4390" t="s">
        <v>147</v>
      </c>
      <c r="E4390" t="s">
        <v>137</v>
      </c>
      <c r="F4390" t="str">
        <f t="shared" si="205"/>
        <v>New South Wales</v>
      </c>
      <c r="G4390" t="s">
        <v>10</v>
      </c>
      <c r="H4390">
        <v>2031</v>
      </c>
      <c r="I4390" t="s">
        <v>11</v>
      </c>
      <c r="J4390" t="s">
        <v>12</v>
      </c>
      <c r="K4390" t="s">
        <v>149</v>
      </c>
      <c r="L4390" t="s">
        <v>15</v>
      </c>
      <c r="M4390" s="5">
        <v>5111.3700000000008</v>
      </c>
    </row>
    <row r="4391" spans="1:13" x14ac:dyDescent="0.2">
      <c r="A4391" s="2">
        <v>45511</v>
      </c>
      <c r="B4391" s="3">
        <f t="shared" si="206"/>
        <v>2025</v>
      </c>
      <c r="C4391" t="str">
        <f t="shared" si="204"/>
        <v>2024-2025</v>
      </c>
      <c r="D4391" t="s">
        <v>147</v>
      </c>
      <c r="E4391" t="s">
        <v>57</v>
      </c>
      <c r="F4391" t="str">
        <f t="shared" si="205"/>
        <v>New South Wales</v>
      </c>
      <c r="G4391" t="s">
        <v>10</v>
      </c>
      <c r="H4391">
        <v>2560</v>
      </c>
      <c r="I4391" t="s">
        <v>11</v>
      </c>
      <c r="J4391" t="s">
        <v>58</v>
      </c>
      <c r="K4391" t="s">
        <v>150</v>
      </c>
      <c r="L4391" t="s">
        <v>18</v>
      </c>
      <c r="M4391" s="5">
        <v>5184.95</v>
      </c>
    </row>
    <row r="4392" spans="1:13" x14ac:dyDescent="0.2">
      <c r="A4392" s="2">
        <v>45584</v>
      </c>
      <c r="B4392" s="3">
        <f t="shared" si="206"/>
        <v>2025</v>
      </c>
      <c r="C4392" t="str">
        <f t="shared" si="204"/>
        <v>2024-2025</v>
      </c>
      <c r="D4392" t="s">
        <v>147</v>
      </c>
      <c r="E4392" t="s">
        <v>136</v>
      </c>
      <c r="F4392" t="str">
        <f t="shared" si="205"/>
        <v>Victoria</v>
      </c>
      <c r="G4392" t="s">
        <v>45</v>
      </c>
      <c r="H4392">
        <v>3175</v>
      </c>
      <c r="I4392" t="s">
        <v>11</v>
      </c>
      <c r="J4392" t="s">
        <v>63</v>
      </c>
      <c r="K4392" t="s">
        <v>152</v>
      </c>
      <c r="L4392" t="s">
        <v>13</v>
      </c>
      <c r="M4392" s="5">
        <v>5209.5400000000018</v>
      </c>
    </row>
    <row r="4393" spans="1:13" x14ac:dyDescent="0.2">
      <c r="A4393" s="2">
        <v>45035</v>
      </c>
      <c r="B4393" s="3">
        <f t="shared" si="206"/>
        <v>2023</v>
      </c>
      <c r="C4393" t="str">
        <f t="shared" si="204"/>
        <v>2022-2023</v>
      </c>
      <c r="D4393" t="s">
        <v>148</v>
      </c>
      <c r="E4393" t="s">
        <v>44</v>
      </c>
      <c r="F4393" t="str">
        <f t="shared" si="205"/>
        <v>Victoria</v>
      </c>
      <c r="G4393" t="s">
        <v>45</v>
      </c>
      <c r="H4393">
        <v>3066</v>
      </c>
      <c r="I4393" t="s">
        <v>11</v>
      </c>
      <c r="J4393" t="s">
        <v>46</v>
      </c>
      <c r="K4393" t="s">
        <v>153</v>
      </c>
      <c r="L4393" t="s">
        <v>16</v>
      </c>
      <c r="M4393" s="5">
        <v>5220.7199999999984</v>
      </c>
    </row>
    <row r="4394" spans="1:13" x14ac:dyDescent="0.2">
      <c r="A4394" s="2">
        <v>45651</v>
      </c>
      <c r="B4394" s="3">
        <f t="shared" si="206"/>
        <v>2025</v>
      </c>
      <c r="C4394" t="str">
        <f t="shared" si="204"/>
        <v>2024-2025</v>
      </c>
      <c r="D4394" t="s">
        <v>148</v>
      </c>
      <c r="E4394" t="s">
        <v>44</v>
      </c>
      <c r="F4394" t="str">
        <f t="shared" si="205"/>
        <v>Victoria</v>
      </c>
      <c r="G4394" t="s">
        <v>45</v>
      </c>
      <c r="H4394">
        <v>3066</v>
      </c>
      <c r="I4394" t="s">
        <v>11</v>
      </c>
      <c r="J4394" t="s">
        <v>46</v>
      </c>
      <c r="K4394" t="s">
        <v>149</v>
      </c>
      <c r="L4394" t="s">
        <v>15</v>
      </c>
      <c r="M4394" s="5">
        <v>5236.0600000000004</v>
      </c>
    </row>
    <row r="4395" spans="1:13" x14ac:dyDescent="0.2">
      <c r="A4395" s="2">
        <v>45536</v>
      </c>
      <c r="B4395" s="3">
        <f t="shared" si="206"/>
        <v>2025</v>
      </c>
      <c r="C4395" t="str">
        <f t="shared" si="204"/>
        <v>2024-2025</v>
      </c>
      <c r="D4395" t="s">
        <v>147</v>
      </c>
      <c r="E4395" t="s">
        <v>143</v>
      </c>
      <c r="F4395" t="str">
        <f t="shared" si="205"/>
        <v>New South Wales</v>
      </c>
      <c r="G4395" t="s">
        <v>10</v>
      </c>
      <c r="H4395">
        <v>2154</v>
      </c>
      <c r="I4395" t="s">
        <v>11</v>
      </c>
      <c r="J4395" t="s">
        <v>27</v>
      </c>
      <c r="K4395" t="s">
        <v>151</v>
      </c>
      <c r="L4395" t="s">
        <v>21</v>
      </c>
      <c r="M4395" s="5">
        <v>5238.66</v>
      </c>
    </row>
    <row r="4396" spans="1:13" x14ac:dyDescent="0.2">
      <c r="A4396" s="2">
        <v>45497</v>
      </c>
      <c r="B4396" s="3">
        <f t="shared" si="206"/>
        <v>2025</v>
      </c>
      <c r="C4396" t="str">
        <f t="shared" si="204"/>
        <v>2024-2025</v>
      </c>
      <c r="D4396" t="s">
        <v>147</v>
      </c>
      <c r="E4396" t="s">
        <v>74</v>
      </c>
      <c r="F4396" t="str">
        <f t="shared" si="205"/>
        <v>South Australia</v>
      </c>
      <c r="G4396" t="s">
        <v>32</v>
      </c>
      <c r="H4396">
        <v>5043</v>
      </c>
      <c r="I4396" t="s">
        <v>11</v>
      </c>
      <c r="J4396" t="s">
        <v>33</v>
      </c>
      <c r="K4396" t="s">
        <v>150</v>
      </c>
      <c r="L4396" t="s">
        <v>18</v>
      </c>
      <c r="M4396" s="5">
        <v>5286.4800000000005</v>
      </c>
    </row>
    <row r="4397" spans="1:13" x14ac:dyDescent="0.2">
      <c r="A4397" s="2">
        <v>45169</v>
      </c>
      <c r="B4397" s="3">
        <f t="shared" si="206"/>
        <v>2024</v>
      </c>
      <c r="C4397" t="str">
        <f t="shared" si="204"/>
        <v>2023-2024</v>
      </c>
      <c r="D4397" t="s">
        <v>147</v>
      </c>
      <c r="E4397" t="s">
        <v>117</v>
      </c>
      <c r="F4397" t="str">
        <f t="shared" si="205"/>
        <v>Queensland</v>
      </c>
      <c r="G4397" t="s">
        <v>35</v>
      </c>
      <c r="H4397">
        <v>4119</v>
      </c>
      <c r="I4397" t="s">
        <v>11</v>
      </c>
      <c r="J4397" t="s">
        <v>43</v>
      </c>
      <c r="K4397" t="s">
        <v>151</v>
      </c>
      <c r="L4397" t="s">
        <v>21</v>
      </c>
      <c r="M4397" s="5">
        <v>5292.9800000000005</v>
      </c>
    </row>
    <row r="4398" spans="1:13" x14ac:dyDescent="0.2">
      <c r="A4398" s="2">
        <v>45532</v>
      </c>
      <c r="B4398" s="3">
        <f t="shared" si="206"/>
        <v>2025</v>
      </c>
      <c r="C4398" t="str">
        <f t="shared" si="204"/>
        <v>2024-2025</v>
      </c>
      <c r="D4398" t="s">
        <v>147</v>
      </c>
      <c r="E4398" t="s">
        <v>138</v>
      </c>
      <c r="F4398" t="str">
        <f t="shared" si="205"/>
        <v>Queensland</v>
      </c>
      <c r="G4398" t="s">
        <v>35</v>
      </c>
      <c r="H4398">
        <v>4558</v>
      </c>
      <c r="I4398" t="s">
        <v>11</v>
      </c>
      <c r="J4398" t="s">
        <v>120</v>
      </c>
      <c r="K4398" t="s">
        <v>152</v>
      </c>
      <c r="L4398" t="s">
        <v>13</v>
      </c>
      <c r="M4398" s="5">
        <v>5294.920000000001</v>
      </c>
    </row>
    <row r="4399" spans="1:13" x14ac:dyDescent="0.2">
      <c r="A4399" s="2">
        <v>45513</v>
      </c>
      <c r="B4399" s="3">
        <f t="shared" si="206"/>
        <v>2025</v>
      </c>
      <c r="C4399" t="str">
        <f t="shared" si="204"/>
        <v>2024-2025</v>
      </c>
      <c r="D4399" t="s">
        <v>148</v>
      </c>
      <c r="E4399" t="s">
        <v>108</v>
      </c>
      <c r="F4399" t="str">
        <f t="shared" si="205"/>
        <v>Victoria</v>
      </c>
      <c r="G4399" t="s">
        <v>45</v>
      </c>
      <c r="H4399">
        <v>3018</v>
      </c>
      <c r="I4399" t="s">
        <v>11</v>
      </c>
      <c r="J4399" t="s">
        <v>46</v>
      </c>
      <c r="K4399" t="s">
        <v>151</v>
      </c>
      <c r="L4399" t="s">
        <v>21</v>
      </c>
      <c r="M4399" s="5">
        <v>5306.62</v>
      </c>
    </row>
    <row r="4400" spans="1:13" x14ac:dyDescent="0.2">
      <c r="A4400" s="2">
        <v>45567</v>
      </c>
      <c r="B4400" s="3">
        <f t="shared" si="206"/>
        <v>2025</v>
      </c>
      <c r="C4400" t="str">
        <f t="shared" si="204"/>
        <v>2024-2025</v>
      </c>
      <c r="D4400" t="s">
        <v>147</v>
      </c>
      <c r="E4400" t="s">
        <v>143</v>
      </c>
      <c r="F4400" t="str">
        <f t="shared" si="205"/>
        <v>New South Wales</v>
      </c>
      <c r="G4400" t="s">
        <v>10</v>
      </c>
      <c r="H4400">
        <v>2154</v>
      </c>
      <c r="I4400" t="s">
        <v>11</v>
      </c>
      <c r="J4400" t="s">
        <v>27</v>
      </c>
      <c r="K4400" t="s">
        <v>152</v>
      </c>
      <c r="L4400" t="s">
        <v>13</v>
      </c>
      <c r="M4400" s="5">
        <v>5309.0300000000007</v>
      </c>
    </row>
    <row r="4401" spans="1:13" x14ac:dyDescent="0.2">
      <c r="A4401" s="2">
        <v>45649</v>
      </c>
      <c r="B4401" s="3">
        <f t="shared" si="206"/>
        <v>2025</v>
      </c>
      <c r="C4401" t="str">
        <f t="shared" si="204"/>
        <v>2024-2025</v>
      </c>
      <c r="D4401" t="s">
        <v>147</v>
      </c>
      <c r="E4401" t="s">
        <v>138</v>
      </c>
      <c r="F4401" t="str">
        <f t="shared" si="205"/>
        <v>Queensland</v>
      </c>
      <c r="G4401" t="s">
        <v>35</v>
      </c>
      <c r="H4401">
        <v>4558</v>
      </c>
      <c r="I4401" t="s">
        <v>11</v>
      </c>
      <c r="J4401" t="s">
        <v>120</v>
      </c>
      <c r="K4401" t="s">
        <v>149</v>
      </c>
      <c r="L4401" t="s">
        <v>15</v>
      </c>
      <c r="M4401" s="5">
        <v>5318.670000000001</v>
      </c>
    </row>
    <row r="4402" spans="1:13" x14ac:dyDescent="0.2">
      <c r="A4402" s="2">
        <v>45103</v>
      </c>
      <c r="B4402" s="3">
        <f t="shared" si="206"/>
        <v>2023</v>
      </c>
      <c r="C4402" t="str">
        <f t="shared" si="204"/>
        <v>2022-2023</v>
      </c>
      <c r="D4402" t="s">
        <v>147</v>
      </c>
      <c r="E4402" t="s">
        <v>92</v>
      </c>
      <c r="F4402" t="str">
        <f t="shared" si="205"/>
        <v>Queensland</v>
      </c>
      <c r="G4402" t="s">
        <v>35</v>
      </c>
      <c r="H4402">
        <v>4068</v>
      </c>
      <c r="I4402" t="s">
        <v>11</v>
      </c>
      <c r="J4402" t="s">
        <v>43</v>
      </c>
      <c r="K4402" t="s">
        <v>153</v>
      </c>
      <c r="L4402" t="s">
        <v>16</v>
      </c>
      <c r="M4402" s="5">
        <v>5338.4800000000005</v>
      </c>
    </row>
    <row r="4403" spans="1:13" x14ac:dyDescent="0.2">
      <c r="A4403" s="2">
        <v>45087</v>
      </c>
      <c r="B4403" s="3">
        <f t="shared" si="206"/>
        <v>2023</v>
      </c>
      <c r="C4403" t="str">
        <f t="shared" si="204"/>
        <v>2022-2023</v>
      </c>
      <c r="D4403" t="s">
        <v>147</v>
      </c>
      <c r="E4403" t="s">
        <v>143</v>
      </c>
      <c r="F4403" t="str">
        <f t="shared" si="205"/>
        <v>New South Wales</v>
      </c>
      <c r="G4403" t="s">
        <v>10</v>
      </c>
      <c r="H4403">
        <v>2154</v>
      </c>
      <c r="I4403" t="s">
        <v>11</v>
      </c>
      <c r="J4403" t="s">
        <v>27</v>
      </c>
      <c r="K4403" t="s">
        <v>150</v>
      </c>
      <c r="L4403" t="s">
        <v>18</v>
      </c>
      <c r="M4403" s="5">
        <v>5356.1699999999992</v>
      </c>
    </row>
    <row r="4404" spans="1:13" x14ac:dyDescent="0.2">
      <c r="A4404" s="2">
        <v>45501</v>
      </c>
      <c r="B4404" s="3">
        <f t="shared" si="206"/>
        <v>2025</v>
      </c>
      <c r="C4404" t="str">
        <f t="shared" si="204"/>
        <v>2024-2025</v>
      </c>
      <c r="D4404" t="s">
        <v>147</v>
      </c>
      <c r="E4404" t="s">
        <v>136</v>
      </c>
      <c r="F4404" t="str">
        <f t="shared" si="205"/>
        <v>Victoria</v>
      </c>
      <c r="G4404" t="s">
        <v>45</v>
      </c>
      <c r="H4404">
        <v>3175</v>
      </c>
      <c r="I4404" t="s">
        <v>11</v>
      </c>
      <c r="J4404" t="s">
        <v>63</v>
      </c>
      <c r="K4404" t="s">
        <v>151</v>
      </c>
      <c r="L4404" t="s">
        <v>21</v>
      </c>
      <c r="M4404" s="5">
        <v>5375.47</v>
      </c>
    </row>
    <row r="4405" spans="1:13" x14ac:dyDescent="0.2">
      <c r="A4405" s="2">
        <v>45228</v>
      </c>
      <c r="B4405" s="3">
        <f t="shared" si="206"/>
        <v>2024</v>
      </c>
      <c r="C4405" t="str">
        <f t="shared" si="204"/>
        <v>2023-2024</v>
      </c>
      <c r="D4405" t="s">
        <v>147</v>
      </c>
      <c r="E4405" t="s">
        <v>122</v>
      </c>
      <c r="F4405" t="str">
        <f t="shared" si="205"/>
        <v>New South Wales</v>
      </c>
      <c r="G4405" t="s">
        <v>10</v>
      </c>
      <c r="H4405">
        <v>2650</v>
      </c>
      <c r="I4405" t="s">
        <v>11</v>
      </c>
      <c r="J4405" t="s">
        <v>25</v>
      </c>
      <c r="K4405" t="s">
        <v>153</v>
      </c>
      <c r="L4405" t="s">
        <v>16</v>
      </c>
      <c r="M4405" s="5">
        <v>5409.8600000000006</v>
      </c>
    </row>
    <row r="4406" spans="1:13" x14ac:dyDescent="0.2">
      <c r="A4406" s="2">
        <v>45494</v>
      </c>
      <c r="B4406" s="3">
        <f t="shared" si="206"/>
        <v>2025</v>
      </c>
      <c r="C4406" t="str">
        <f t="shared" si="204"/>
        <v>2024-2025</v>
      </c>
      <c r="D4406" t="s">
        <v>147</v>
      </c>
      <c r="E4406" t="s">
        <v>103</v>
      </c>
      <c r="F4406" t="str">
        <f t="shared" si="205"/>
        <v>Queensland</v>
      </c>
      <c r="G4406" t="s">
        <v>35</v>
      </c>
      <c r="H4406">
        <v>4509</v>
      </c>
      <c r="I4406" t="s">
        <v>11</v>
      </c>
      <c r="J4406" t="s">
        <v>104</v>
      </c>
      <c r="K4406" t="s">
        <v>152</v>
      </c>
      <c r="L4406" t="s">
        <v>13</v>
      </c>
      <c r="M4406" s="5">
        <v>5429.4599999999991</v>
      </c>
    </row>
    <row r="4407" spans="1:13" x14ac:dyDescent="0.2">
      <c r="A4407" s="2">
        <v>45581</v>
      </c>
      <c r="B4407" s="3">
        <f t="shared" si="206"/>
        <v>2025</v>
      </c>
      <c r="C4407" t="str">
        <f t="shared" si="204"/>
        <v>2024-2025</v>
      </c>
      <c r="D4407" t="s">
        <v>148</v>
      </c>
      <c r="E4407" t="s">
        <v>44</v>
      </c>
      <c r="F4407" t="str">
        <f t="shared" si="205"/>
        <v>Victoria</v>
      </c>
      <c r="G4407" t="s">
        <v>45</v>
      </c>
      <c r="H4407">
        <v>3066</v>
      </c>
      <c r="I4407" t="s">
        <v>11</v>
      </c>
      <c r="J4407" t="s">
        <v>46</v>
      </c>
      <c r="K4407" t="s">
        <v>151</v>
      </c>
      <c r="L4407" t="s">
        <v>21</v>
      </c>
      <c r="M4407" s="5">
        <v>5433.6900000000005</v>
      </c>
    </row>
    <row r="4408" spans="1:13" x14ac:dyDescent="0.2">
      <c r="A4408" s="2">
        <v>45618</v>
      </c>
      <c r="B4408" s="3">
        <f t="shared" si="206"/>
        <v>2025</v>
      </c>
      <c r="C4408" t="str">
        <f t="shared" si="204"/>
        <v>2024-2025</v>
      </c>
      <c r="D4408" t="s">
        <v>148</v>
      </c>
      <c r="E4408" t="s">
        <v>96</v>
      </c>
      <c r="F4408" t="str">
        <f t="shared" si="205"/>
        <v>Western Australia</v>
      </c>
      <c r="G4408" t="s">
        <v>48</v>
      </c>
      <c r="H4408">
        <v>6330</v>
      </c>
      <c r="I4408" t="s">
        <v>11</v>
      </c>
      <c r="J4408" t="s">
        <v>94</v>
      </c>
      <c r="K4408" t="s">
        <v>153</v>
      </c>
      <c r="L4408" t="s">
        <v>16</v>
      </c>
      <c r="M4408" s="5">
        <v>5438.4200000000019</v>
      </c>
    </row>
    <row r="4409" spans="1:13" x14ac:dyDescent="0.2">
      <c r="A4409" s="2">
        <v>45527</v>
      </c>
      <c r="B4409" s="3">
        <f t="shared" si="206"/>
        <v>2025</v>
      </c>
      <c r="C4409" t="str">
        <f t="shared" si="204"/>
        <v>2024-2025</v>
      </c>
      <c r="D4409" t="s">
        <v>147</v>
      </c>
      <c r="E4409" t="s">
        <v>143</v>
      </c>
      <c r="F4409" t="str">
        <f t="shared" si="205"/>
        <v>New South Wales</v>
      </c>
      <c r="G4409" t="s">
        <v>10</v>
      </c>
      <c r="H4409">
        <v>2154</v>
      </c>
      <c r="I4409" t="s">
        <v>11</v>
      </c>
      <c r="J4409" t="s">
        <v>27</v>
      </c>
      <c r="K4409" t="s">
        <v>153</v>
      </c>
      <c r="L4409" t="s">
        <v>16</v>
      </c>
      <c r="M4409" s="5">
        <v>5438.4500000000016</v>
      </c>
    </row>
    <row r="4410" spans="1:13" x14ac:dyDescent="0.2">
      <c r="A4410" s="2">
        <v>44935</v>
      </c>
      <c r="B4410" s="3">
        <f t="shared" si="206"/>
        <v>2023</v>
      </c>
      <c r="C4410" t="str">
        <f t="shared" si="204"/>
        <v>2022-2023</v>
      </c>
      <c r="D4410" t="s">
        <v>147</v>
      </c>
      <c r="E4410" t="s">
        <v>28</v>
      </c>
      <c r="F4410" t="str">
        <f t="shared" si="205"/>
        <v>Northern Territory</v>
      </c>
      <c r="G4410" t="s">
        <v>29</v>
      </c>
      <c r="H4410">
        <v>800</v>
      </c>
      <c r="I4410" t="s">
        <v>11</v>
      </c>
      <c r="J4410" t="s">
        <v>30</v>
      </c>
      <c r="K4410" t="s">
        <v>149</v>
      </c>
      <c r="L4410" t="s">
        <v>15</v>
      </c>
      <c r="M4410" s="5">
        <v>5444.25</v>
      </c>
    </row>
    <row r="4411" spans="1:13" x14ac:dyDescent="0.2">
      <c r="A4411" s="2">
        <v>45199</v>
      </c>
      <c r="B4411" s="3">
        <f t="shared" si="206"/>
        <v>2024</v>
      </c>
      <c r="C4411" t="str">
        <f t="shared" si="204"/>
        <v>2023-2024</v>
      </c>
      <c r="D4411" t="s">
        <v>147</v>
      </c>
      <c r="E4411" t="s">
        <v>92</v>
      </c>
      <c r="F4411" t="str">
        <f t="shared" si="205"/>
        <v>Queensland</v>
      </c>
      <c r="G4411" t="s">
        <v>35</v>
      </c>
      <c r="H4411">
        <v>4068</v>
      </c>
      <c r="I4411" t="s">
        <v>11</v>
      </c>
      <c r="J4411" t="s">
        <v>43</v>
      </c>
      <c r="K4411" t="s">
        <v>151</v>
      </c>
      <c r="L4411" t="s">
        <v>21</v>
      </c>
      <c r="M4411" s="5">
        <v>5454.2900000000009</v>
      </c>
    </row>
    <row r="4412" spans="1:13" x14ac:dyDescent="0.2">
      <c r="A4412" s="2">
        <v>45567</v>
      </c>
      <c r="B4412" s="3">
        <f t="shared" si="206"/>
        <v>2025</v>
      </c>
      <c r="C4412" t="str">
        <f t="shared" si="204"/>
        <v>2024-2025</v>
      </c>
      <c r="D4412" t="s">
        <v>147</v>
      </c>
      <c r="E4412" t="s">
        <v>114</v>
      </c>
      <c r="F4412" t="str">
        <f t="shared" si="205"/>
        <v>Victoria</v>
      </c>
      <c r="G4412" t="s">
        <v>45</v>
      </c>
      <c r="H4412">
        <v>3551</v>
      </c>
      <c r="I4412" t="s">
        <v>11</v>
      </c>
      <c r="J4412" t="s">
        <v>60</v>
      </c>
      <c r="K4412" t="s">
        <v>151</v>
      </c>
      <c r="L4412" t="s">
        <v>21</v>
      </c>
      <c r="M4412" s="5">
        <v>5464.6399999999994</v>
      </c>
    </row>
    <row r="4413" spans="1:13" x14ac:dyDescent="0.2">
      <c r="A4413" s="2">
        <v>45107</v>
      </c>
      <c r="B4413" s="3">
        <f t="shared" si="206"/>
        <v>2023</v>
      </c>
      <c r="C4413" t="str">
        <f t="shared" si="204"/>
        <v>2022-2023</v>
      </c>
      <c r="D4413" t="s">
        <v>148</v>
      </c>
      <c r="E4413" t="s">
        <v>96</v>
      </c>
      <c r="F4413" t="str">
        <f t="shared" si="205"/>
        <v>Western Australia</v>
      </c>
      <c r="G4413" t="s">
        <v>48</v>
      </c>
      <c r="H4413">
        <v>6330</v>
      </c>
      <c r="I4413" t="s">
        <v>11</v>
      </c>
      <c r="J4413" t="s">
        <v>94</v>
      </c>
      <c r="K4413" t="s">
        <v>149</v>
      </c>
      <c r="L4413" t="s">
        <v>15</v>
      </c>
      <c r="M4413" s="5">
        <v>5499.11</v>
      </c>
    </row>
    <row r="4414" spans="1:13" x14ac:dyDescent="0.2">
      <c r="A4414" s="2">
        <v>45590</v>
      </c>
      <c r="B4414" s="3">
        <f t="shared" si="206"/>
        <v>2025</v>
      </c>
      <c r="C4414" t="str">
        <f t="shared" si="204"/>
        <v>2024-2025</v>
      </c>
      <c r="D4414" t="s">
        <v>147</v>
      </c>
      <c r="E4414" t="s">
        <v>64</v>
      </c>
      <c r="F4414" t="str">
        <f t="shared" si="205"/>
        <v>Victoria</v>
      </c>
      <c r="G4414" t="s">
        <v>45</v>
      </c>
      <c r="H4414">
        <v>3199</v>
      </c>
      <c r="I4414" t="s">
        <v>11</v>
      </c>
      <c r="J4414" t="s">
        <v>63</v>
      </c>
      <c r="K4414" t="s">
        <v>153</v>
      </c>
      <c r="L4414" t="s">
        <v>16</v>
      </c>
      <c r="M4414" s="5">
        <v>5521.9199999999983</v>
      </c>
    </row>
    <row r="4415" spans="1:13" x14ac:dyDescent="0.2">
      <c r="A4415" s="2">
        <v>45429</v>
      </c>
      <c r="B4415" s="3">
        <f t="shared" si="206"/>
        <v>2024</v>
      </c>
      <c r="C4415" t="str">
        <f t="shared" si="204"/>
        <v>2023-2024</v>
      </c>
      <c r="D4415" t="s">
        <v>147</v>
      </c>
      <c r="E4415" t="s">
        <v>145</v>
      </c>
      <c r="F4415" t="str">
        <f t="shared" si="205"/>
        <v>New South Wales</v>
      </c>
      <c r="G4415" t="s">
        <v>10</v>
      </c>
      <c r="H4415">
        <v>2101</v>
      </c>
      <c r="I4415" t="s">
        <v>11</v>
      </c>
      <c r="J4415" t="s">
        <v>27</v>
      </c>
      <c r="K4415" t="s">
        <v>151</v>
      </c>
      <c r="L4415" t="s">
        <v>21</v>
      </c>
      <c r="M4415" s="5">
        <v>5537.7800000000007</v>
      </c>
    </row>
    <row r="4416" spans="1:13" x14ac:dyDescent="0.2">
      <c r="A4416" s="2">
        <v>45252</v>
      </c>
      <c r="B4416" s="3">
        <f t="shared" si="206"/>
        <v>2024</v>
      </c>
      <c r="C4416" t="str">
        <f t="shared" si="204"/>
        <v>2023-2024</v>
      </c>
      <c r="D4416" t="s">
        <v>147</v>
      </c>
      <c r="E4416" t="s">
        <v>126</v>
      </c>
      <c r="F4416" t="str">
        <f t="shared" si="205"/>
        <v>Queensland</v>
      </c>
      <c r="G4416" t="s">
        <v>35</v>
      </c>
      <c r="H4416">
        <v>4551</v>
      </c>
      <c r="I4416" t="s">
        <v>11</v>
      </c>
      <c r="J4416" t="s">
        <v>120</v>
      </c>
      <c r="K4416" t="s">
        <v>149</v>
      </c>
      <c r="L4416" t="s">
        <v>15</v>
      </c>
      <c r="M4416" s="5">
        <v>5541.1100000000015</v>
      </c>
    </row>
    <row r="4417" spans="1:13" x14ac:dyDescent="0.2">
      <c r="A4417" s="2">
        <v>45449</v>
      </c>
      <c r="B4417" s="3">
        <f t="shared" si="206"/>
        <v>2024</v>
      </c>
      <c r="C4417" t="str">
        <f t="shared" si="204"/>
        <v>2023-2024</v>
      </c>
      <c r="D4417" t="s">
        <v>147</v>
      </c>
      <c r="E4417" t="s">
        <v>103</v>
      </c>
      <c r="F4417" t="str">
        <f t="shared" si="205"/>
        <v>Queensland</v>
      </c>
      <c r="G4417" t="s">
        <v>35</v>
      </c>
      <c r="H4417">
        <v>4509</v>
      </c>
      <c r="I4417" t="s">
        <v>11</v>
      </c>
      <c r="J4417" t="s">
        <v>104</v>
      </c>
      <c r="K4417" t="s">
        <v>151</v>
      </c>
      <c r="L4417" t="s">
        <v>21</v>
      </c>
      <c r="M4417" s="5">
        <v>5557.4800000000005</v>
      </c>
    </row>
    <row r="4418" spans="1:13" x14ac:dyDescent="0.2">
      <c r="A4418" s="2">
        <v>45002</v>
      </c>
      <c r="B4418" s="3">
        <f t="shared" si="206"/>
        <v>2023</v>
      </c>
      <c r="C4418" t="str">
        <f t="shared" ref="C4418:C4481" si="207">IF(MONTH(A4418) &gt;= 7, YEAR(A4418) &amp; "-" &amp; YEAR(A4418) + 1, YEAR(A4418) - 1 &amp; "-" &amp; YEAR(A4418))</f>
        <v>2022-2023</v>
      </c>
      <c r="D4418" t="s">
        <v>147</v>
      </c>
      <c r="E4418" t="s">
        <v>138</v>
      </c>
      <c r="F4418" t="str">
        <f t="shared" ref="F4418:F4481" si="208">IF(G4418="WA","Western Australia",
IF(G4418="NSW","New South Wales",
IF(G4418="QLD","Queensland",
IF(G4418="VIC","Victoria",
IF(G4418="TAS","Tasmania",
IF(G4418="SA","South Australia",
IF(G4418="NT","Northern Territory",
IF(G4418="ACT","Australian Capital Territory",G4418))))))))</f>
        <v>Queensland</v>
      </c>
      <c r="G4418" t="s">
        <v>35</v>
      </c>
      <c r="H4418">
        <v>4558</v>
      </c>
      <c r="I4418" t="s">
        <v>11</v>
      </c>
      <c r="J4418" t="s">
        <v>120</v>
      </c>
      <c r="K4418" t="s">
        <v>153</v>
      </c>
      <c r="L4418" t="s">
        <v>16</v>
      </c>
      <c r="M4418" s="5">
        <v>5564.1400000000012</v>
      </c>
    </row>
    <row r="4419" spans="1:13" x14ac:dyDescent="0.2">
      <c r="A4419" s="2">
        <v>45087</v>
      </c>
      <c r="B4419" s="3">
        <f t="shared" ref="B4419:B4482" si="209">IF(MONTH(A4419)&gt;=7,YEAR(A4419)+1,YEAR(A4419))</f>
        <v>2023</v>
      </c>
      <c r="C4419" t="str">
        <f t="shared" si="207"/>
        <v>2022-2023</v>
      </c>
      <c r="D4419" t="s">
        <v>147</v>
      </c>
      <c r="E4419" t="s">
        <v>135</v>
      </c>
      <c r="F4419" t="str">
        <f t="shared" si="208"/>
        <v>Victoria</v>
      </c>
      <c r="G4419" t="s">
        <v>45</v>
      </c>
      <c r="H4419">
        <v>3550</v>
      </c>
      <c r="I4419" t="s">
        <v>11</v>
      </c>
      <c r="J4419" t="s">
        <v>60</v>
      </c>
      <c r="K4419" t="s">
        <v>149</v>
      </c>
      <c r="L4419" t="s">
        <v>15</v>
      </c>
      <c r="M4419" s="5">
        <v>5591.9500000000007</v>
      </c>
    </row>
    <row r="4420" spans="1:13" x14ac:dyDescent="0.2">
      <c r="A4420" s="2">
        <v>45203</v>
      </c>
      <c r="B4420" s="3">
        <f t="shared" si="209"/>
        <v>2024</v>
      </c>
      <c r="C4420" t="str">
        <f t="shared" si="207"/>
        <v>2023-2024</v>
      </c>
      <c r="D4420" t="s">
        <v>148</v>
      </c>
      <c r="E4420" t="s">
        <v>96</v>
      </c>
      <c r="F4420" t="str">
        <f t="shared" si="208"/>
        <v>Western Australia</v>
      </c>
      <c r="G4420" t="s">
        <v>48</v>
      </c>
      <c r="H4420">
        <v>6330</v>
      </c>
      <c r="I4420" t="s">
        <v>11</v>
      </c>
      <c r="J4420" t="s">
        <v>94</v>
      </c>
      <c r="K4420" t="s">
        <v>152</v>
      </c>
      <c r="L4420" t="s">
        <v>13</v>
      </c>
      <c r="M4420" s="5">
        <v>5608.3399999999992</v>
      </c>
    </row>
    <row r="4421" spans="1:13" x14ac:dyDescent="0.2">
      <c r="A4421" s="2">
        <v>45118</v>
      </c>
      <c r="B4421" s="3">
        <f t="shared" si="209"/>
        <v>2024</v>
      </c>
      <c r="C4421" t="str">
        <f t="shared" si="207"/>
        <v>2023-2024</v>
      </c>
      <c r="D4421" t="s">
        <v>147</v>
      </c>
      <c r="E4421" t="s">
        <v>122</v>
      </c>
      <c r="F4421" t="str">
        <f t="shared" si="208"/>
        <v>New South Wales</v>
      </c>
      <c r="G4421" t="s">
        <v>10</v>
      </c>
      <c r="H4421">
        <v>2650</v>
      </c>
      <c r="I4421" t="s">
        <v>11</v>
      </c>
      <c r="J4421" t="s">
        <v>25</v>
      </c>
      <c r="K4421" t="s">
        <v>152</v>
      </c>
      <c r="L4421" t="s">
        <v>13</v>
      </c>
      <c r="M4421" s="5">
        <v>5611.5000000000018</v>
      </c>
    </row>
    <row r="4422" spans="1:13" x14ac:dyDescent="0.2">
      <c r="A4422" s="2">
        <v>45350</v>
      </c>
      <c r="B4422" s="3">
        <f t="shared" si="209"/>
        <v>2024</v>
      </c>
      <c r="C4422" t="str">
        <f t="shared" si="207"/>
        <v>2023-2024</v>
      </c>
      <c r="D4422" t="s">
        <v>147</v>
      </c>
      <c r="E4422" t="s">
        <v>131</v>
      </c>
      <c r="F4422" t="str">
        <f t="shared" si="208"/>
        <v>Western Australia</v>
      </c>
      <c r="G4422" t="s">
        <v>48</v>
      </c>
      <c r="H4422">
        <v>6530</v>
      </c>
      <c r="I4422" t="s">
        <v>11</v>
      </c>
      <c r="J4422" t="s">
        <v>77</v>
      </c>
      <c r="K4422" t="s">
        <v>153</v>
      </c>
      <c r="L4422" t="s">
        <v>16</v>
      </c>
      <c r="M4422" s="5">
        <v>5620.1500000000005</v>
      </c>
    </row>
    <row r="4423" spans="1:13" x14ac:dyDescent="0.2">
      <c r="A4423" s="2">
        <v>45373</v>
      </c>
      <c r="B4423" s="3">
        <f t="shared" si="209"/>
        <v>2024</v>
      </c>
      <c r="C4423" t="str">
        <f t="shared" si="207"/>
        <v>2023-2024</v>
      </c>
      <c r="D4423" t="s">
        <v>147</v>
      </c>
      <c r="E4423" t="s">
        <v>146</v>
      </c>
      <c r="F4423" t="str">
        <f t="shared" si="208"/>
        <v>Victoria</v>
      </c>
      <c r="G4423" t="s">
        <v>45</v>
      </c>
      <c r="H4423">
        <v>3353</v>
      </c>
      <c r="I4423" t="s">
        <v>11</v>
      </c>
      <c r="J4423" t="s">
        <v>60</v>
      </c>
      <c r="K4423" t="s">
        <v>150</v>
      </c>
      <c r="L4423" t="s">
        <v>18</v>
      </c>
      <c r="M4423" s="5">
        <v>5647.9</v>
      </c>
    </row>
    <row r="4424" spans="1:13" x14ac:dyDescent="0.2">
      <c r="A4424" s="2">
        <v>45090</v>
      </c>
      <c r="B4424" s="3">
        <f t="shared" si="209"/>
        <v>2023</v>
      </c>
      <c r="C4424" t="str">
        <f t="shared" si="207"/>
        <v>2022-2023</v>
      </c>
      <c r="D4424" t="s">
        <v>148</v>
      </c>
      <c r="E4424" t="s">
        <v>108</v>
      </c>
      <c r="F4424" t="str">
        <f t="shared" si="208"/>
        <v>Victoria</v>
      </c>
      <c r="G4424" t="s">
        <v>45</v>
      </c>
      <c r="H4424">
        <v>3018</v>
      </c>
      <c r="I4424" t="s">
        <v>11</v>
      </c>
      <c r="J4424" t="s">
        <v>46</v>
      </c>
      <c r="K4424" t="s">
        <v>151</v>
      </c>
      <c r="L4424" t="s">
        <v>21</v>
      </c>
      <c r="M4424" s="5">
        <v>5652.74</v>
      </c>
    </row>
    <row r="4425" spans="1:13" x14ac:dyDescent="0.2">
      <c r="A4425" s="2">
        <v>45474</v>
      </c>
      <c r="B4425" s="3">
        <f t="shared" si="209"/>
        <v>2025</v>
      </c>
      <c r="C4425" t="str">
        <f t="shared" si="207"/>
        <v>2024-2025</v>
      </c>
      <c r="D4425" t="s">
        <v>147</v>
      </c>
      <c r="E4425" t="s">
        <v>136</v>
      </c>
      <c r="F4425" t="str">
        <f t="shared" si="208"/>
        <v>Victoria</v>
      </c>
      <c r="G4425" t="s">
        <v>45</v>
      </c>
      <c r="H4425">
        <v>3175</v>
      </c>
      <c r="I4425" t="s">
        <v>11</v>
      </c>
      <c r="J4425" t="s">
        <v>63</v>
      </c>
      <c r="K4425" t="s">
        <v>150</v>
      </c>
      <c r="L4425" t="s">
        <v>18</v>
      </c>
      <c r="M4425" s="5">
        <v>5715.1799999999994</v>
      </c>
    </row>
    <row r="4426" spans="1:13" x14ac:dyDescent="0.2">
      <c r="A4426" s="2">
        <v>44945</v>
      </c>
      <c r="B4426" s="3">
        <f t="shared" si="209"/>
        <v>2023</v>
      </c>
      <c r="C4426" t="str">
        <f t="shared" si="207"/>
        <v>2022-2023</v>
      </c>
      <c r="D4426" t="s">
        <v>147</v>
      </c>
      <c r="E4426" t="s">
        <v>137</v>
      </c>
      <c r="F4426" t="str">
        <f t="shared" si="208"/>
        <v>New South Wales</v>
      </c>
      <c r="G4426" t="s">
        <v>10</v>
      </c>
      <c r="H4426">
        <v>2031</v>
      </c>
      <c r="I4426" t="s">
        <v>11</v>
      </c>
      <c r="J4426" t="s">
        <v>12</v>
      </c>
      <c r="K4426" t="s">
        <v>151</v>
      </c>
      <c r="L4426" t="s">
        <v>21</v>
      </c>
      <c r="M4426" s="5">
        <v>5722.39</v>
      </c>
    </row>
    <row r="4427" spans="1:13" x14ac:dyDescent="0.2">
      <c r="A4427" s="2">
        <v>45147</v>
      </c>
      <c r="B4427" s="3">
        <f t="shared" si="209"/>
        <v>2024</v>
      </c>
      <c r="C4427" t="str">
        <f t="shared" si="207"/>
        <v>2023-2024</v>
      </c>
      <c r="D4427" t="s">
        <v>147</v>
      </c>
      <c r="E4427" t="s">
        <v>24</v>
      </c>
      <c r="F4427" t="str">
        <f t="shared" si="208"/>
        <v>New South Wales</v>
      </c>
      <c r="G4427" t="s">
        <v>10</v>
      </c>
      <c r="H4427">
        <v>2795</v>
      </c>
      <c r="I4427" t="s">
        <v>11</v>
      </c>
      <c r="J4427" t="s">
        <v>25</v>
      </c>
      <c r="K4427" t="s">
        <v>152</v>
      </c>
      <c r="L4427" t="s">
        <v>13</v>
      </c>
      <c r="M4427" s="5">
        <v>5754.1299999999992</v>
      </c>
    </row>
    <row r="4428" spans="1:13" x14ac:dyDescent="0.2">
      <c r="A4428" s="2">
        <v>45287</v>
      </c>
      <c r="B4428" s="3">
        <f t="shared" si="209"/>
        <v>2024</v>
      </c>
      <c r="C4428" t="str">
        <f t="shared" si="207"/>
        <v>2023-2024</v>
      </c>
      <c r="D4428" t="s">
        <v>148</v>
      </c>
      <c r="E4428" t="s">
        <v>124</v>
      </c>
      <c r="F4428" t="str">
        <f t="shared" si="208"/>
        <v>New South Wales</v>
      </c>
      <c r="G4428" t="s">
        <v>10</v>
      </c>
      <c r="H4428">
        <v>2015</v>
      </c>
      <c r="I4428" t="s">
        <v>11</v>
      </c>
      <c r="J4428" t="s">
        <v>12</v>
      </c>
      <c r="K4428" t="s">
        <v>152</v>
      </c>
      <c r="L4428" t="s">
        <v>13</v>
      </c>
      <c r="M4428" s="5">
        <v>5761.56</v>
      </c>
    </row>
    <row r="4429" spans="1:13" x14ac:dyDescent="0.2">
      <c r="A4429" s="2">
        <v>45394</v>
      </c>
      <c r="B4429" s="3">
        <f t="shared" si="209"/>
        <v>2024</v>
      </c>
      <c r="C4429" t="str">
        <f t="shared" si="207"/>
        <v>2023-2024</v>
      </c>
      <c r="D4429" t="s">
        <v>147</v>
      </c>
      <c r="E4429" t="s">
        <v>103</v>
      </c>
      <c r="F4429" t="str">
        <f t="shared" si="208"/>
        <v>Queensland</v>
      </c>
      <c r="G4429" t="s">
        <v>35</v>
      </c>
      <c r="H4429">
        <v>4509</v>
      </c>
      <c r="I4429" t="s">
        <v>11</v>
      </c>
      <c r="J4429" t="s">
        <v>104</v>
      </c>
      <c r="K4429" t="s">
        <v>149</v>
      </c>
      <c r="L4429" t="s">
        <v>15</v>
      </c>
      <c r="M4429" s="5">
        <v>5802.1000000000022</v>
      </c>
    </row>
    <row r="4430" spans="1:13" x14ac:dyDescent="0.2">
      <c r="A4430" s="2">
        <v>44977</v>
      </c>
      <c r="B4430" s="3">
        <f t="shared" si="209"/>
        <v>2023</v>
      </c>
      <c r="C4430" t="str">
        <f t="shared" si="207"/>
        <v>2022-2023</v>
      </c>
      <c r="D4430" t="s">
        <v>147</v>
      </c>
      <c r="E4430" t="s">
        <v>64</v>
      </c>
      <c r="F4430" t="str">
        <f t="shared" si="208"/>
        <v>Victoria</v>
      </c>
      <c r="G4430" t="s">
        <v>45</v>
      </c>
      <c r="H4430">
        <v>3199</v>
      </c>
      <c r="I4430" t="s">
        <v>11</v>
      </c>
      <c r="J4430" t="s">
        <v>63</v>
      </c>
      <c r="K4430" t="s">
        <v>152</v>
      </c>
      <c r="L4430" t="s">
        <v>13</v>
      </c>
      <c r="M4430" s="5">
        <v>5804.51</v>
      </c>
    </row>
    <row r="4431" spans="1:13" x14ac:dyDescent="0.2">
      <c r="A4431" s="2">
        <v>45026</v>
      </c>
      <c r="B4431" s="3">
        <f t="shared" si="209"/>
        <v>2023</v>
      </c>
      <c r="C4431" t="str">
        <f t="shared" si="207"/>
        <v>2022-2023</v>
      </c>
      <c r="D4431" t="s">
        <v>147</v>
      </c>
      <c r="E4431" t="s">
        <v>117</v>
      </c>
      <c r="F4431" t="str">
        <f t="shared" si="208"/>
        <v>Queensland</v>
      </c>
      <c r="G4431" t="s">
        <v>35</v>
      </c>
      <c r="H4431">
        <v>4119</v>
      </c>
      <c r="I4431" t="s">
        <v>11</v>
      </c>
      <c r="J4431" t="s">
        <v>43</v>
      </c>
      <c r="K4431" t="s">
        <v>151</v>
      </c>
      <c r="L4431" t="s">
        <v>21</v>
      </c>
      <c r="M4431" s="5">
        <v>5809.8700000000017</v>
      </c>
    </row>
    <row r="4432" spans="1:13" x14ac:dyDescent="0.2">
      <c r="A4432" s="2">
        <v>45169</v>
      </c>
      <c r="B4432" s="3">
        <f t="shared" si="209"/>
        <v>2024</v>
      </c>
      <c r="C4432" t="str">
        <f t="shared" si="207"/>
        <v>2023-2024</v>
      </c>
      <c r="D4432" t="s">
        <v>147</v>
      </c>
      <c r="E4432" t="s">
        <v>113</v>
      </c>
      <c r="F4432" t="str">
        <f t="shared" si="208"/>
        <v>Queensland</v>
      </c>
      <c r="G4432" t="s">
        <v>35</v>
      </c>
      <c r="H4432">
        <v>4215</v>
      </c>
      <c r="I4432" t="s">
        <v>11</v>
      </c>
      <c r="J4432" t="s">
        <v>104</v>
      </c>
      <c r="K4432" t="s">
        <v>151</v>
      </c>
      <c r="L4432" t="s">
        <v>21</v>
      </c>
      <c r="M4432" s="5">
        <v>5832.199999999998</v>
      </c>
    </row>
    <row r="4433" spans="1:13" x14ac:dyDescent="0.2">
      <c r="A4433" s="2">
        <v>45519</v>
      </c>
      <c r="B4433" s="3">
        <f t="shared" si="209"/>
        <v>2025</v>
      </c>
      <c r="C4433" t="str">
        <f t="shared" si="207"/>
        <v>2024-2025</v>
      </c>
      <c r="D4433" t="s">
        <v>148</v>
      </c>
      <c r="E4433" t="s">
        <v>78</v>
      </c>
      <c r="F4433" t="str">
        <f t="shared" si="208"/>
        <v>New South Wales</v>
      </c>
      <c r="G4433" t="s">
        <v>10</v>
      </c>
      <c r="H4433">
        <v>2350</v>
      </c>
      <c r="I4433" t="s">
        <v>11</v>
      </c>
      <c r="J4433" t="s">
        <v>68</v>
      </c>
      <c r="K4433" t="s">
        <v>153</v>
      </c>
      <c r="L4433" t="s">
        <v>16</v>
      </c>
      <c r="M4433" s="5">
        <v>5894.8900000000012</v>
      </c>
    </row>
    <row r="4434" spans="1:13" x14ac:dyDescent="0.2">
      <c r="A4434" s="2">
        <v>45490</v>
      </c>
      <c r="B4434" s="3">
        <f t="shared" si="209"/>
        <v>2025</v>
      </c>
      <c r="C4434" t="str">
        <f t="shared" si="207"/>
        <v>2024-2025</v>
      </c>
      <c r="D4434" t="s">
        <v>147</v>
      </c>
      <c r="E4434" t="s">
        <v>142</v>
      </c>
      <c r="F4434" t="str">
        <f t="shared" si="208"/>
        <v>Australian Capital Territory</v>
      </c>
      <c r="G4434" t="s">
        <v>80</v>
      </c>
      <c r="H4434">
        <v>2609</v>
      </c>
      <c r="I4434" t="s">
        <v>11</v>
      </c>
      <c r="J4434" t="s">
        <v>58</v>
      </c>
      <c r="K4434" t="s">
        <v>150</v>
      </c>
      <c r="L4434" t="s">
        <v>18</v>
      </c>
      <c r="M4434" s="5">
        <v>5935.05</v>
      </c>
    </row>
    <row r="4435" spans="1:13" x14ac:dyDescent="0.2">
      <c r="A4435" s="2">
        <v>45456</v>
      </c>
      <c r="B4435" s="3">
        <f t="shared" si="209"/>
        <v>2024</v>
      </c>
      <c r="C4435" t="str">
        <f t="shared" si="207"/>
        <v>2023-2024</v>
      </c>
      <c r="D4435" t="s">
        <v>148</v>
      </c>
      <c r="E4435" t="s">
        <v>72</v>
      </c>
      <c r="F4435" t="str">
        <f t="shared" si="208"/>
        <v>Western Australia</v>
      </c>
      <c r="G4435" t="s">
        <v>48</v>
      </c>
      <c r="H4435">
        <v>6010</v>
      </c>
      <c r="I4435" t="s">
        <v>11</v>
      </c>
      <c r="J4435" t="s">
        <v>49</v>
      </c>
      <c r="K4435" t="s">
        <v>150</v>
      </c>
      <c r="L4435" t="s">
        <v>18</v>
      </c>
      <c r="M4435" s="5">
        <v>5936.02</v>
      </c>
    </row>
    <row r="4436" spans="1:13" x14ac:dyDescent="0.2">
      <c r="A4436" s="2">
        <v>44966</v>
      </c>
      <c r="B4436" s="3">
        <f t="shared" si="209"/>
        <v>2023</v>
      </c>
      <c r="C4436" t="str">
        <f t="shared" si="207"/>
        <v>2022-2023</v>
      </c>
      <c r="D4436" t="s">
        <v>147</v>
      </c>
      <c r="E4436" t="s">
        <v>57</v>
      </c>
      <c r="F4436" t="str">
        <f t="shared" si="208"/>
        <v>New South Wales</v>
      </c>
      <c r="G4436" t="s">
        <v>10</v>
      </c>
      <c r="H4436">
        <v>2560</v>
      </c>
      <c r="I4436" t="s">
        <v>11</v>
      </c>
      <c r="J4436" t="s">
        <v>58</v>
      </c>
      <c r="K4436" t="s">
        <v>151</v>
      </c>
      <c r="L4436" t="s">
        <v>21</v>
      </c>
      <c r="M4436" s="5">
        <v>6008.17</v>
      </c>
    </row>
    <row r="4437" spans="1:13" x14ac:dyDescent="0.2">
      <c r="A4437" s="2">
        <v>44961</v>
      </c>
      <c r="B4437" s="3">
        <f t="shared" si="209"/>
        <v>2023</v>
      </c>
      <c r="C4437" t="str">
        <f t="shared" si="207"/>
        <v>2022-2023</v>
      </c>
      <c r="D4437" t="s">
        <v>147</v>
      </c>
      <c r="E4437" t="s">
        <v>145</v>
      </c>
      <c r="F4437" t="str">
        <f t="shared" si="208"/>
        <v>New South Wales</v>
      </c>
      <c r="G4437" t="s">
        <v>10</v>
      </c>
      <c r="H4437">
        <v>2101</v>
      </c>
      <c r="I4437" t="s">
        <v>11</v>
      </c>
      <c r="J4437" t="s">
        <v>27</v>
      </c>
      <c r="K4437" t="s">
        <v>150</v>
      </c>
      <c r="L4437" t="s">
        <v>18</v>
      </c>
      <c r="M4437" s="5">
        <v>6048.9699999999984</v>
      </c>
    </row>
    <row r="4438" spans="1:13" x14ac:dyDescent="0.2">
      <c r="A4438" s="2">
        <v>45084</v>
      </c>
      <c r="B4438" s="3">
        <f t="shared" si="209"/>
        <v>2023</v>
      </c>
      <c r="C4438" t="str">
        <f t="shared" si="207"/>
        <v>2022-2023</v>
      </c>
      <c r="D4438" t="s">
        <v>147</v>
      </c>
      <c r="E4438" t="s">
        <v>57</v>
      </c>
      <c r="F4438" t="str">
        <f t="shared" si="208"/>
        <v>New South Wales</v>
      </c>
      <c r="G4438" t="s">
        <v>10</v>
      </c>
      <c r="H4438">
        <v>2560</v>
      </c>
      <c r="I4438" t="s">
        <v>11</v>
      </c>
      <c r="J4438" t="s">
        <v>58</v>
      </c>
      <c r="K4438" t="s">
        <v>153</v>
      </c>
      <c r="L4438" t="s">
        <v>16</v>
      </c>
      <c r="M4438" s="5">
        <v>6061.11</v>
      </c>
    </row>
    <row r="4439" spans="1:13" x14ac:dyDescent="0.2">
      <c r="A4439" s="2">
        <v>45034</v>
      </c>
      <c r="B4439" s="3">
        <f t="shared" si="209"/>
        <v>2023</v>
      </c>
      <c r="C4439" t="str">
        <f t="shared" si="207"/>
        <v>2022-2023</v>
      </c>
      <c r="D4439" t="s">
        <v>147</v>
      </c>
      <c r="E4439" t="s">
        <v>112</v>
      </c>
      <c r="F4439" t="str">
        <f t="shared" si="208"/>
        <v>Victoria</v>
      </c>
      <c r="G4439" t="s">
        <v>45</v>
      </c>
      <c r="H4439">
        <v>3076</v>
      </c>
      <c r="I4439" t="s">
        <v>11</v>
      </c>
      <c r="J4439" t="s">
        <v>46</v>
      </c>
      <c r="K4439" t="s">
        <v>149</v>
      </c>
      <c r="L4439" t="s">
        <v>15</v>
      </c>
      <c r="M4439" s="5">
        <v>6065.880000000001</v>
      </c>
    </row>
    <row r="4440" spans="1:13" x14ac:dyDescent="0.2">
      <c r="A4440" s="2">
        <v>45293</v>
      </c>
      <c r="B4440" s="3">
        <f t="shared" si="209"/>
        <v>2024</v>
      </c>
      <c r="C4440" t="str">
        <f t="shared" si="207"/>
        <v>2023-2024</v>
      </c>
      <c r="D4440" t="s">
        <v>147</v>
      </c>
      <c r="E4440" t="s">
        <v>42</v>
      </c>
      <c r="F4440" t="str">
        <f t="shared" si="208"/>
        <v>Queensland</v>
      </c>
      <c r="G4440" t="s">
        <v>35</v>
      </c>
      <c r="H4440">
        <v>4053</v>
      </c>
      <c r="I4440" t="s">
        <v>11</v>
      </c>
      <c r="J4440" t="s">
        <v>43</v>
      </c>
      <c r="K4440" t="s">
        <v>152</v>
      </c>
      <c r="L4440" t="s">
        <v>13</v>
      </c>
      <c r="M4440" s="5">
        <v>6066.260000000002</v>
      </c>
    </row>
    <row r="4441" spans="1:13" x14ac:dyDescent="0.2">
      <c r="A4441" s="2">
        <v>45100</v>
      </c>
      <c r="B4441" s="3">
        <f t="shared" si="209"/>
        <v>2023</v>
      </c>
      <c r="C4441" t="str">
        <f t="shared" si="207"/>
        <v>2022-2023</v>
      </c>
      <c r="D4441" t="s">
        <v>148</v>
      </c>
      <c r="E4441" t="s">
        <v>96</v>
      </c>
      <c r="F4441" t="str">
        <f t="shared" si="208"/>
        <v>Western Australia</v>
      </c>
      <c r="G4441" t="s">
        <v>48</v>
      </c>
      <c r="H4441">
        <v>6330</v>
      </c>
      <c r="I4441" t="s">
        <v>11</v>
      </c>
      <c r="J4441" t="s">
        <v>94</v>
      </c>
      <c r="K4441" t="s">
        <v>151</v>
      </c>
      <c r="L4441" t="s">
        <v>21</v>
      </c>
      <c r="M4441" s="5">
        <v>6080.3399999999992</v>
      </c>
    </row>
    <row r="4442" spans="1:13" x14ac:dyDescent="0.2">
      <c r="A4442" s="2">
        <v>45330</v>
      </c>
      <c r="B4442" s="3">
        <f t="shared" si="209"/>
        <v>2024</v>
      </c>
      <c r="C4442" t="str">
        <f t="shared" si="207"/>
        <v>2023-2024</v>
      </c>
      <c r="D4442" t="s">
        <v>147</v>
      </c>
      <c r="E4442" t="s">
        <v>41</v>
      </c>
      <c r="F4442" t="str">
        <f t="shared" si="208"/>
        <v>New South Wales</v>
      </c>
      <c r="G4442" t="s">
        <v>10</v>
      </c>
      <c r="H4442">
        <v>2830</v>
      </c>
      <c r="I4442" t="s">
        <v>11</v>
      </c>
      <c r="J4442" t="s">
        <v>25</v>
      </c>
      <c r="K4442" t="s">
        <v>153</v>
      </c>
      <c r="L4442" t="s">
        <v>16</v>
      </c>
      <c r="M4442" s="5">
        <v>6156.3099999999995</v>
      </c>
    </row>
    <row r="4443" spans="1:13" x14ac:dyDescent="0.2">
      <c r="A4443" s="2">
        <v>45365</v>
      </c>
      <c r="B4443" s="3">
        <f t="shared" si="209"/>
        <v>2024</v>
      </c>
      <c r="C4443" t="str">
        <f t="shared" si="207"/>
        <v>2023-2024</v>
      </c>
      <c r="D4443" t="s">
        <v>147</v>
      </c>
      <c r="E4443" t="s">
        <v>122</v>
      </c>
      <c r="F4443" t="str">
        <f t="shared" si="208"/>
        <v>New South Wales</v>
      </c>
      <c r="G4443" t="s">
        <v>10</v>
      </c>
      <c r="H4443">
        <v>2650</v>
      </c>
      <c r="I4443" t="s">
        <v>11</v>
      </c>
      <c r="J4443" t="s">
        <v>25</v>
      </c>
      <c r="K4443" t="s">
        <v>151</v>
      </c>
      <c r="L4443" t="s">
        <v>21</v>
      </c>
      <c r="M4443" s="5">
        <v>6198.0200000000013</v>
      </c>
    </row>
    <row r="4444" spans="1:13" x14ac:dyDescent="0.2">
      <c r="A4444" s="2">
        <v>45524</v>
      </c>
      <c r="B4444" s="3">
        <f t="shared" si="209"/>
        <v>2025</v>
      </c>
      <c r="C4444" t="str">
        <f t="shared" si="207"/>
        <v>2024-2025</v>
      </c>
      <c r="D4444" t="s">
        <v>147</v>
      </c>
      <c r="E4444" t="s">
        <v>145</v>
      </c>
      <c r="F4444" t="str">
        <f t="shared" si="208"/>
        <v>New South Wales</v>
      </c>
      <c r="G4444" t="s">
        <v>10</v>
      </c>
      <c r="H4444">
        <v>2101</v>
      </c>
      <c r="I4444" t="s">
        <v>11</v>
      </c>
      <c r="J4444" t="s">
        <v>27</v>
      </c>
      <c r="K4444" t="s">
        <v>153</v>
      </c>
      <c r="L4444" t="s">
        <v>16</v>
      </c>
      <c r="M4444" s="5">
        <v>6228.0300000000016</v>
      </c>
    </row>
    <row r="4445" spans="1:13" x14ac:dyDescent="0.2">
      <c r="A4445" s="2">
        <v>45127</v>
      </c>
      <c r="B4445" s="3">
        <f t="shared" si="209"/>
        <v>2024</v>
      </c>
      <c r="C4445" t="str">
        <f t="shared" si="207"/>
        <v>2023-2024</v>
      </c>
      <c r="D4445" t="s">
        <v>147</v>
      </c>
      <c r="E4445" t="s">
        <v>65</v>
      </c>
      <c r="F4445" t="str">
        <f t="shared" si="208"/>
        <v>New South Wales</v>
      </c>
      <c r="G4445" t="s">
        <v>10</v>
      </c>
      <c r="H4445">
        <v>2541</v>
      </c>
      <c r="I4445" t="s">
        <v>11</v>
      </c>
      <c r="J4445" t="s">
        <v>58</v>
      </c>
      <c r="K4445" t="s">
        <v>153</v>
      </c>
      <c r="L4445" t="s">
        <v>16</v>
      </c>
      <c r="M4445" s="5">
        <v>6251.5000000000009</v>
      </c>
    </row>
    <row r="4446" spans="1:13" x14ac:dyDescent="0.2">
      <c r="A4446" s="2">
        <v>45586</v>
      </c>
      <c r="B4446" s="3">
        <f t="shared" si="209"/>
        <v>2025</v>
      </c>
      <c r="C4446" t="str">
        <f t="shared" si="207"/>
        <v>2024-2025</v>
      </c>
      <c r="D4446" t="s">
        <v>147</v>
      </c>
      <c r="E4446" t="s">
        <v>65</v>
      </c>
      <c r="F4446" t="str">
        <f t="shared" si="208"/>
        <v>New South Wales</v>
      </c>
      <c r="G4446" t="s">
        <v>10</v>
      </c>
      <c r="H4446">
        <v>2541</v>
      </c>
      <c r="I4446" t="s">
        <v>11</v>
      </c>
      <c r="J4446" t="s">
        <v>58</v>
      </c>
      <c r="K4446" t="s">
        <v>149</v>
      </c>
      <c r="L4446" t="s">
        <v>15</v>
      </c>
      <c r="M4446" s="5">
        <v>6304.0499999999993</v>
      </c>
    </row>
    <row r="4447" spans="1:13" x14ac:dyDescent="0.2">
      <c r="A4447" s="2">
        <v>44944</v>
      </c>
      <c r="B4447" s="3">
        <f t="shared" si="209"/>
        <v>2023</v>
      </c>
      <c r="C4447" t="str">
        <f t="shared" si="207"/>
        <v>2022-2023</v>
      </c>
      <c r="D4447" t="s">
        <v>147</v>
      </c>
      <c r="E4447" t="s">
        <v>117</v>
      </c>
      <c r="F4447" t="str">
        <f t="shared" si="208"/>
        <v>Queensland</v>
      </c>
      <c r="G4447" t="s">
        <v>35</v>
      </c>
      <c r="H4447">
        <v>4119</v>
      </c>
      <c r="I4447" t="s">
        <v>11</v>
      </c>
      <c r="J4447" t="s">
        <v>43</v>
      </c>
      <c r="K4447" t="s">
        <v>149</v>
      </c>
      <c r="L4447" t="s">
        <v>15</v>
      </c>
      <c r="M4447" s="5">
        <v>6393.6899999999987</v>
      </c>
    </row>
    <row r="4448" spans="1:13" x14ac:dyDescent="0.2">
      <c r="A4448" s="2">
        <v>45236</v>
      </c>
      <c r="B4448" s="3">
        <f t="shared" si="209"/>
        <v>2024</v>
      </c>
      <c r="C4448" t="str">
        <f t="shared" si="207"/>
        <v>2023-2024</v>
      </c>
      <c r="D4448" t="s">
        <v>147</v>
      </c>
      <c r="E4448" t="s">
        <v>132</v>
      </c>
      <c r="F4448" t="str">
        <f t="shared" si="208"/>
        <v>New South Wales</v>
      </c>
      <c r="G4448" t="s">
        <v>10</v>
      </c>
      <c r="H4448">
        <v>2800</v>
      </c>
      <c r="I4448" t="s">
        <v>11</v>
      </c>
      <c r="J4448" t="s">
        <v>25</v>
      </c>
      <c r="K4448" t="s">
        <v>149</v>
      </c>
      <c r="L4448" t="s">
        <v>15</v>
      </c>
      <c r="M4448" s="5">
        <v>6426.4800000000005</v>
      </c>
    </row>
    <row r="4449" spans="1:13" x14ac:dyDescent="0.2">
      <c r="A4449" s="2">
        <v>45053</v>
      </c>
      <c r="B4449" s="3">
        <f t="shared" si="209"/>
        <v>2023</v>
      </c>
      <c r="C4449" t="str">
        <f t="shared" si="207"/>
        <v>2022-2023</v>
      </c>
      <c r="D4449" t="s">
        <v>147</v>
      </c>
      <c r="E4449" t="s">
        <v>109</v>
      </c>
      <c r="F4449" t="str">
        <f t="shared" si="208"/>
        <v>New South Wales</v>
      </c>
      <c r="G4449" t="s">
        <v>10</v>
      </c>
      <c r="H4449">
        <v>2480</v>
      </c>
      <c r="I4449" t="s">
        <v>11</v>
      </c>
      <c r="J4449" t="s">
        <v>68</v>
      </c>
      <c r="K4449" t="s">
        <v>149</v>
      </c>
      <c r="L4449" t="s">
        <v>15</v>
      </c>
      <c r="M4449" s="5">
        <v>6442.1700000000046</v>
      </c>
    </row>
    <row r="4450" spans="1:13" x14ac:dyDescent="0.2">
      <c r="A4450" s="2">
        <v>45166</v>
      </c>
      <c r="B4450" s="3">
        <f t="shared" si="209"/>
        <v>2024</v>
      </c>
      <c r="C4450" t="str">
        <f t="shared" si="207"/>
        <v>2023-2024</v>
      </c>
      <c r="D4450" t="s">
        <v>147</v>
      </c>
      <c r="E4450" t="s">
        <v>145</v>
      </c>
      <c r="F4450" t="str">
        <f t="shared" si="208"/>
        <v>New South Wales</v>
      </c>
      <c r="G4450" t="s">
        <v>10</v>
      </c>
      <c r="H4450">
        <v>2101</v>
      </c>
      <c r="I4450" t="s">
        <v>11</v>
      </c>
      <c r="J4450" t="s">
        <v>27</v>
      </c>
      <c r="K4450" t="s">
        <v>149</v>
      </c>
      <c r="L4450" t="s">
        <v>15</v>
      </c>
      <c r="M4450" s="5">
        <v>6445.0500000000011</v>
      </c>
    </row>
    <row r="4451" spans="1:13" x14ac:dyDescent="0.2">
      <c r="A4451" s="2">
        <v>44964</v>
      </c>
      <c r="B4451" s="3">
        <f t="shared" si="209"/>
        <v>2023</v>
      </c>
      <c r="C4451" t="str">
        <f t="shared" si="207"/>
        <v>2022-2023</v>
      </c>
      <c r="D4451" t="s">
        <v>147</v>
      </c>
      <c r="E4451" t="s">
        <v>64</v>
      </c>
      <c r="F4451" t="str">
        <f t="shared" si="208"/>
        <v>Victoria</v>
      </c>
      <c r="G4451" t="s">
        <v>45</v>
      </c>
      <c r="H4451">
        <v>3199</v>
      </c>
      <c r="I4451" t="s">
        <v>11</v>
      </c>
      <c r="J4451" t="s">
        <v>63</v>
      </c>
      <c r="K4451" t="s">
        <v>150</v>
      </c>
      <c r="L4451" t="s">
        <v>18</v>
      </c>
      <c r="M4451" s="5">
        <v>6446.1200000000008</v>
      </c>
    </row>
    <row r="4452" spans="1:13" x14ac:dyDescent="0.2">
      <c r="A4452" s="2">
        <v>45201</v>
      </c>
      <c r="B4452" s="3">
        <f t="shared" si="209"/>
        <v>2024</v>
      </c>
      <c r="C4452" t="str">
        <f t="shared" si="207"/>
        <v>2023-2024</v>
      </c>
      <c r="D4452" t="s">
        <v>147</v>
      </c>
      <c r="E4452" t="s">
        <v>143</v>
      </c>
      <c r="F4452" t="str">
        <f t="shared" si="208"/>
        <v>New South Wales</v>
      </c>
      <c r="G4452" t="s">
        <v>10</v>
      </c>
      <c r="H4452">
        <v>2154</v>
      </c>
      <c r="I4452" t="s">
        <v>11</v>
      </c>
      <c r="J4452" t="s">
        <v>27</v>
      </c>
      <c r="K4452" t="s">
        <v>149</v>
      </c>
      <c r="L4452" t="s">
        <v>15</v>
      </c>
      <c r="M4452" s="5">
        <v>6492.4899999999989</v>
      </c>
    </row>
    <row r="4453" spans="1:13" x14ac:dyDescent="0.2">
      <c r="A4453" s="2">
        <v>45164</v>
      </c>
      <c r="B4453" s="3">
        <f t="shared" si="209"/>
        <v>2024</v>
      </c>
      <c r="C4453" t="str">
        <f t="shared" si="207"/>
        <v>2023-2024</v>
      </c>
      <c r="D4453" t="s">
        <v>147</v>
      </c>
      <c r="E4453" t="s">
        <v>103</v>
      </c>
      <c r="F4453" t="str">
        <f t="shared" si="208"/>
        <v>Queensland</v>
      </c>
      <c r="G4453" t="s">
        <v>35</v>
      </c>
      <c r="H4453">
        <v>4509</v>
      </c>
      <c r="I4453" t="s">
        <v>11</v>
      </c>
      <c r="J4453" t="s">
        <v>104</v>
      </c>
      <c r="K4453" t="s">
        <v>150</v>
      </c>
      <c r="L4453" t="s">
        <v>18</v>
      </c>
      <c r="M4453" s="5">
        <v>6508.58</v>
      </c>
    </row>
    <row r="4454" spans="1:13" x14ac:dyDescent="0.2">
      <c r="A4454" s="2">
        <v>45238</v>
      </c>
      <c r="B4454" s="3">
        <f t="shared" si="209"/>
        <v>2024</v>
      </c>
      <c r="C4454" t="str">
        <f t="shared" si="207"/>
        <v>2023-2024</v>
      </c>
      <c r="D4454" t="s">
        <v>147</v>
      </c>
      <c r="E4454" t="s">
        <v>146</v>
      </c>
      <c r="F4454" t="str">
        <f t="shared" si="208"/>
        <v>Victoria</v>
      </c>
      <c r="G4454" t="s">
        <v>45</v>
      </c>
      <c r="H4454">
        <v>3353</v>
      </c>
      <c r="I4454" t="s">
        <v>11</v>
      </c>
      <c r="J4454" t="s">
        <v>60</v>
      </c>
      <c r="K4454" t="s">
        <v>151</v>
      </c>
      <c r="L4454" t="s">
        <v>21</v>
      </c>
      <c r="M4454" s="5">
        <v>6511.67</v>
      </c>
    </row>
    <row r="4455" spans="1:13" x14ac:dyDescent="0.2">
      <c r="A4455" s="2">
        <v>45142</v>
      </c>
      <c r="B4455" s="3">
        <f t="shared" si="209"/>
        <v>2024</v>
      </c>
      <c r="C4455" t="str">
        <f t="shared" si="207"/>
        <v>2023-2024</v>
      </c>
      <c r="D4455" t="s">
        <v>147</v>
      </c>
      <c r="E4455" t="s">
        <v>137</v>
      </c>
      <c r="F4455" t="str">
        <f t="shared" si="208"/>
        <v>New South Wales</v>
      </c>
      <c r="G4455" t="s">
        <v>10</v>
      </c>
      <c r="H4455">
        <v>2031</v>
      </c>
      <c r="I4455" t="s">
        <v>11</v>
      </c>
      <c r="J4455" t="s">
        <v>12</v>
      </c>
      <c r="K4455" t="s">
        <v>149</v>
      </c>
      <c r="L4455" t="s">
        <v>15</v>
      </c>
      <c r="M4455" s="5">
        <v>6526.579999999999</v>
      </c>
    </row>
    <row r="4456" spans="1:13" x14ac:dyDescent="0.2">
      <c r="A4456" s="2">
        <v>45488</v>
      </c>
      <c r="B4456" s="3">
        <f t="shared" si="209"/>
        <v>2025</v>
      </c>
      <c r="C4456" t="str">
        <f t="shared" si="207"/>
        <v>2024-2025</v>
      </c>
      <c r="D4456" t="s">
        <v>147</v>
      </c>
      <c r="E4456" t="s">
        <v>64</v>
      </c>
      <c r="F4456" t="str">
        <f t="shared" si="208"/>
        <v>Victoria</v>
      </c>
      <c r="G4456" t="s">
        <v>45</v>
      </c>
      <c r="H4456">
        <v>3199</v>
      </c>
      <c r="I4456" t="s">
        <v>11</v>
      </c>
      <c r="J4456" t="s">
        <v>63</v>
      </c>
      <c r="K4456" t="s">
        <v>151</v>
      </c>
      <c r="L4456" t="s">
        <v>21</v>
      </c>
      <c r="M4456" s="5">
        <v>6630.3700000000008</v>
      </c>
    </row>
    <row r="4457" spans="1:13" x14ac:dyDescent="0.2">
      <c r="A4457" s="2">
        <v>45546</v>
      </c>
      <c r="B4457" s="3">
        <f t="shared" si="209"/>
        <v>2025</v>
      </c>
      <c r="C4457" t="str">
        <f t="shared" si="207"/>
        <v>2024-2025</v>
      </c>
      <c r="D4457" t="s">
        <v>147</v>
      </c>
      <c r="E4457" t="s">
        <v>9</v>
      </c>
      <c r="F4457" t="str">
        <f t="shared" si="208"/>
        <v>New South Wales</v>
      </c>
      <c r="G4457" t="s">
        <v>10</v>
      </c>
      <c r="H4457">
        <v>2067</v>
      </c>
      <c r="I4457" t="s">
        <v>11</v>
      </c>
      <c r="J4457" t="s">
        <v>12</v>
      </c>
      <c r="K4457" t="s">
        <v>149</v>
      </c>
      <c r="L4457" t="s">
        <v>15</v>
      </c>
      <c r="M4457" s="5">
        <v>6641.9900000000016</v>
      </c>
    </row>
    <row r="4458" spans="1:13" x14ac:dyDescent="0.2">
      <c r="A4458" s="2">
        <v>45223</v>
      </c>
      <c r="B4458" s="3">
        <f t="shared" si="209"/>
        <v>2024</v>
      </c>
      <c r="C4458" t="str">
        <f t="shared" si="207"/>
        <v>2023-2024</v>
      </c>
      <c r="D4458" t="s">
        <v>147</v>
      </c>
      <c r="E4458" t="s">
        <v>99</v>
      </c>
      <c r="F4458" t="str">
        <f t="shared" si="208"/>
        <v>Victoria</v>
      </c>
      <c r="G4458" t="s">
        <v>45</v>
      </c>
      <c r="H4458">
        <v>3148</v>
      </c>
      <c r="I4458" t="s">
        <v>11</v>
      </c>
      <c r="J4458" t="s">
        <v>63</v>
      </c>
      <c r="K4458" t="s">
        <v>150</v>
      </c>
      <c r="L4458" t="s">
        <v>18</v>
      </c>
      <c r="M4458" s="5">
        <v>6642.2</v>
      </c>
    </row>
    <row r="4459" spans="1:13" x14ac:dyDescent="0.2">
      <c r="A4459" s="2">
        <v>45073</v>
      </c>
      <c r="B4459" s="3">
        <f t="shared" si="209"/>
        <v>2023</v>
      </c>
      <c r="C4459" t="str">
        <f t="shared" si="207"/>
        <v>2022-2023</v>
      </c>
      <c r="D4459" t="s">
        <v>148</v>
      </c>
      <c r="E4459" t="s">
        <v>44</v>
      </c>
      <c r="F4459" t="str">
        <f t="shared" si="208"/>
        <v>Victoria</v>
      </c>
      <c r="G4459" t="s">
        <v>45</v>
      </c>
      <c r="H4459">
        <v>3066</v>
      </c>
      <c r="I4459" t="s">
        <v>11</v>
      </c>
      <c r="J4459" t="s">
        <v>46</v>
      </c>
      <c r="K4459" t="s">
        <v>149</v>
      </c>
      <c r="L4459" t="s">
        <v>15</v>
      </c>
      <c r="M4459" s="5">
        <v>6701.9900000000007</v>
      </c>
    </row>
    <row r="4460" spans="1:13" x14ac:dyDescent="0.2">
      <c r="A4460" s="2">
        <v>45166</v>
      </c>
      <c r="B4460" s="3">
        <f t="shared" si="209"/>
        <v>2024</v>
      </c>
      <c r="C4460" t="str">
        <f t="shared" si="207"/>
        <v>2023-2024</v>
      </c>
      <c r="D4460" t="s">
        <v>147</v>
      </c>
      <c r="E4460" t="s">
        <v>99</v>
      </c>
      <c r="F4460" t="str">
        <f t="shared" si="208"/>
        <v>Victoria</v>
      </c>
      <c r="G4460" t="s">
        <v>45</v>
      </c>
      <c r="H4460">
        <v>3148</v>
      </c>
      <c r="I4460" t="s">
        <v>11</v>
      </c>
      <c r="J4460" t="s">
        <v>63</v>
      </c>
      <c r="K4460" t="s">
        <v>153</v>
      </c>
      <c r="L4460" t="s">
        <v>16</v>
      </c>
      <c r="M4460" s="5">
        <v>6708.3900000000012</v>
      </c>
    </row>
    <row r="4461" spans="1:13" x14ac:dyDescent="0.2">
      <c r="A4461" s="2">
        <v>45115</v>
      </c>
      <c r="B4461" s="3">
        <f t="shared" si="209"/>
        <v>2024</v>
      </c>
      <c r="C4461" t="str">
        <f t="shared" si="207"/>
        <v>2023-2024</v>
      </c>
      <c r="D4461" t="s">
        <v>147</v>
      </c>
      <c r="E4461" t="s">
        <v>112</v>
      </c>
      <c r="F4461" t="str">
        <f t="shared" si="208"/>
        <v>Victoria</v>
      </c>
      <c r="G4461" t="s">
        <v>45</v>
      </c>
      <c r="H4461">
        <v>3076</v>
      </c>
      <c r="I4461" t="s">
        <v>11</v>
      </c>
      <c r="J4461" t="s">
        <v>46</v>
      </c>
      <c r="K4461" t="s">
        <v>149</v>
      </c>
      <c r="L4461" t="s">
        <v>15</v>
      </c>
      <c r="M4461" s="5">
        <v>6740.72</v>
      </c>
    </row>
    <row r="4462" spans="1:13" x14ac:dyDescent="0.2">
      <c r="A4462" s="2">
        <v>45537</v>
      </c>
      <c r="B4462" s="3">
        <f t="shared" si="209"/>
        <v>2025</v>
      </c>
      <c r="C4462" t="str">
        <f t="shared" si="207"/>
        <v>2024-2025</v>
      </c>
      <c r="D4462" t="s">
        <v>147</v>
      </c>
      <c r="E4462" t="s">
        <v>122</v>
      </c>
      <c r="F4462" t="str">
        <f t="shared" si="208"/>
        <v>New South Wales</v>
      </c>
      <c r="G4462" t="s">
        <v>10</v>
      </c>
      <c r="H4462">
        <v>2650</v>
      </c>
      <c r="I4462" t="s">
        <v>11</v>
      </c>
      <c r="J4462" t="s">
        <v>25</v>
      </c>
      <c r="K4462" t="s">
        <v>149</v>
      </c>
      <c r="L4462" t="s">
        <v>15</v>
      </c>
      <c r="M4462" s="5">
        <v>6879.2900000000009</v>
      </c>
    </row>
    <row r="4463" spans="1:13" x14ac:dyDescent="0.2">
      <c r="A4463" s="2">
        <v>45218</v>
      </c>
      <c r="B4463" s="3">
        <f t="shared" si="209"/>
        <v>2024</v>
      </c>
      <c r="C4463" t="str">
        <f t="shared" si="207"/>
        <v>2023-2024</v>
      </c>
      <c r="D4463" t="s">
        <v>147</v>
      </c>
      <c r="E4463" t="s">
        <v>131</v>
      </c>
      <c r="F4463" t="str">
        <f t="shared" si="208"/>
        <v>Western Australia</v>
      </c>
      <c r="G4463" t="s">
        <v>48</v>
      </c>
      <c r="H4463">
        <v>6530</v>
      </c>
      <c r="I4463" t="s">
        <v>11</v>
      </c>
      <c r="J4463" t="s">
        <v>77</v>
      </c>
      <c r="K4463" t="s">
        <v>152</v>
      </c>
      <c r="L4463" t="s">
        <v>13</v>
      </c>
      <c r="M4463" s="5">
        <v>6890.9500000000016</v>
      </c>
    </row>
    <row r="4464" spans="1:13" x14ac:dyDescent="0.2">
      <c r="A4464" s="2">
        <v>45550</v>
      </c>
      <c r="B4464" s="3">
        <f t="shared" si="209"/>
        <v>2025</v>
      </c>
      <c r="C4464" t="str">
        <f t="shared" si="207"/>
        <v>2024-2025</v>
      </c>
      <c r="D4464" t="s">
        <v>148</v>
      </c>
      <c r="E4464" t="s">
        <v>86</v>
      </c>
      <c r="F4464" t="str">
        <f t="shared" si="208"/>
        <v>New South Wales</v>
      </c>
      <c r="G4464" t="s">
        <v>10</v>
      </c>
      <c r="H4464">
        <v>2064</v>
      </c>
      <c r="I4464" t="s">
        <v>11</v>
      </c>
      <c r="J4464" t="s">
        <v>12</v>
      </c>
      <c r="K4464" t="s">
        <v>150</v>
      </c>
      <c r="L4464" t="s">
        <v>18</v>
      </c>
      <c r="M4464" s="5">
        <v>6954.5999999999995</v>
      </c>
    </row>
    <row r="4465" spans="1:13" x14ac:dyDescent="0.2">
      <c r="A4465" s="2">
        <v>45592</v>
      </c>
      <c r="B4465" s="3">
        <f t="shared" si="209"/>
        <v>2025</v>
      </c>
      <c r="C4465" t="str">
        <f t="shared" si="207"/>
        <v>2024-2025</v>
      </c>
      <c r="D4465" t="s">
        <v>147</v>
      </c>
      <c r="E4465" t="s">
        <v>117</v>
      </c>
      <c r="F4465" t="str">
        <f t="shared" si="208"/>
        <v>Queensland</v>
      </c>
      <c r="G4465" t="s">
        <v>35</v>
      </c>
      <c r="H4465">
        <v>4119</v>
      </c>
      <c r="I4465" t="s">
        <v>11</v>
      </c>
      <c r="J4465" t="s">
        <v>43</v>
      </c>
      <c r="K4465" t="s">
        <v>152</v>
      </c>
      <c r="L4465" t="s">
        <v>13</v>
      </c>
      <c r="M4465" s="5">
        <v>6972.0799999999981</v>
      </c>
    </row>
    <row r="4466" spans="1:13" x14ac:dyDescent="0.2">
      <c r="A4466" s="2">
        <v>45521</v>
      </c>
      <c r="B4466" s="3">
        <f t="shared" si="209"/>
        <v>2025</v>
      </c>
      <c r="C4466" t="str">
        <f t="shared" si="207"/>
        <v>2024-2025</v>
      </c>
      <c r="D4466" t="s">
        <v>147</v>
      </c>
      <c r="E4466" t="s">
        <v>135</v>
      </c>
      <c r="F4466" t="str">
        <f t="shared" si="208"/>
        <v>Victoria</v>
      </c>
      <c r="G4466" t="s">
        <v>45</v>
      </c>
      <c r="H4466">
        <v>3550</v>
      </c>
      <c r="I4466" t="s">
        <v>11</v>
      </c>
      <c r="J4466" t="s">
        <v>60</v>
      </c>
      <c r="K4466" t="s">
        <v>149</v>
      </c>
      <c r="L4466" t="s">
        <v>15</v>
      </c>
      <c r="M4466" s="5">
        <v>7040.8400000000038</v>
      </c>
    </row>
    <row r="4467" spans="1:13" x14ac:dyDescent="0.2">
      <c r="A4467" s="2">
        <v>45065</v>
      </c>
      <c r="B4467" s="3">
        <f t="shared" si="209"/>
        <v>2023</v>
      </c>
      <c r="C4467" t="str">
        <f t="shared" si="207"/>
        <v>2022-2023</v>
      </c>
      <c r="D4467" t="s">
        <v>147</v>
      </c>
      <c r="E4467" t="s">
        <v>92</v>
      </c>
      <c r="F4467" t="str">
        <f t="shared" si="208"/>
        <v>Queensland</v>
      </c>
      <c r="G4467" t="s">
        <v>35</v>
      </c>
      <c r="H4467">
        <v>4068</v>
      </c>
      <c r="I4467" t="s">
        <v>11</v>
      </c>
      <c r="J4467" t="s">
        <v>43</v>
      </c>
      <c r="K4467" t="s">
        <v>149</v>
      </c>
      <c r="L4467" t="s">
        <v>15</v>
      </c>
      <c r="M4467" s="5">
        <v>7049.4500000000025</v>
      </c>
    </row>
    <row r="4468" spans="1:13" x14ac:dyDescent="0.2">
      <c r="A4468" s="2">
        <v>44932</v>
      </c>
      <c r="B4468" s="3">
        <f t="shared" si="209"/>
        <v>2023</v>
      </c>
      <c r="C4468" t="str">
        <f t="shared" si="207"/>
        <v>2022-2023</v>
      </c>
      <c r="D4468" t="s">
        <v>147</v>
      </c>
      <c r="E4468" t="s">
        <v>131</v>
      </c>
      <c r="F4468" t="str">
        <f t="shared" si="208"/>
        <v>Western Australia</v>
      </c>
      <c r="G4468" t="s">
        <v>48</v>
      </c>
      <c r="H4468">
        <v>6530</v>
      </c>
      <c r="I4468" t="s">
        <v>11</v>
      </c>
      <c r="J4468" t="s">
        <v>77</v>
      </c>
      <c r="K4468" t="s">
        <v>149</v>
      </c>
      <c r="L4468" t="s">
        <v>15</v>
      </c>
      <c r="M4468" s="5">
        <v>7077.9299999999994</v>
      </c>
    </row>
    <row r="4469" spans="1:13" x14ac:dyDescent="0.2">
      <c r="A4469" s="2">
        <v>45391</v>
      </c>
      <c r="B4469" s="3">
        <f t="shared" si="209"/>
        <v>2024</v>
      </c>
      <c r="C4469" t="str">
        <f t="shared" si="207"/>
        <v>2023-2024</v>
      </c>
      <c r="D4469" t="s">
        <v>148</v>
      </c>
      <c r="E4469" t="s">
        <v>124</v>
      </c>
      <c r="F4469" t="str">
        <f t="shared" si="208"/>
        <v>New South Wales</v>
      </c>
      <c r="G4469" t="s">
        <v>10</v>
      </c>
      <c r="H4469">
        <v>2015</v>
      </c>
      <c r="I4469" t="s">
        <v>11</v>
      </c>
      <c r="J4469" t="s">
        <v>12</v>
      </c>
      <c r="K4469" t="s">
        <v>153</v>
      </c>
      <c r="L4469" t="s">
        <v>16</v>
      </c>
      <c r="M4469" s="5">
        <v>7096.9500000000035</v>
      </c>
    </row>
    <row r="4470" spans="1:13" x14ac:dyDescent="0.2">
      <c r="A4470" s="2">
        <v>45630</v>
      </c>
      <c r="B4470" s="3">
        <f t="shared" si="209"/>
        <v>2025</v>
      </c>
      <c r="C4470" t="str">
        <f t="shared" si="207"/>
        <v>2024-2025</v>
      </c>
      <c r="D4470" t="s">
        <v>147</v>
      </c>
      <c r="E4470" t="s">
        <v>138</v>
      </c>
      <c r="F4470" t="str">
        <f t="shared" si="208"/>
        <v>Queensland</v>
      </c>
      <c r="G4470" t="s">
        <v>35</v>
      </c>
      <c r="H4470">
        <v>4558</v>
      </c>
      <c r="I4470" t="s">
        <v>11</v>
      </c>
      <c r="J4470" t="s">
        <v>120</v>
      </c>
      <c r="K4470" t="s">
        <v>149</v>
      </c>
      <c r="L4470" t="s">
        <v>15</v>
      </c>
      <c r="M4470" s="5">
        <v>7110.9800000000032</v>
      </c>
    </row>
    <row r="4471" spans="1:13" x14ac:dyDescent="0.2">
      <c r="A4471" s="2">
        <v>45509</v>
      </c>
      <c r="B4471" s="3">
        <f t="shared" si="209"/>
        <v>2025</v>
      </c>
      <c r="C4471" t="str">
        <f t="shared" si="207"/>
        <v>2024-2025</v>
      </c>
      <c r="D4471" t="s">
        <v>147</v>
      </c>
      <c r="E4471" t="s">
        <v>145</v>
      </c>
      <c r="F4471" t="str">
        <f t="shared" si="208"/>
        <v>New South Wales</v>
      </c>
      <c r="G4471" t="s">
        <v>10</v>
      </c>
      <c r="H4471">
        <v>2101</v>
      </c>
      <c r="I4471" t="s">
        <v>11</v>
      </c>
      <c r="J4471" t="s">
        <v>27</v>
      </c>
      <c r="K4471" t="s">
        <v>149</v>
      </c>
      <c r="L4471" t="s">
        <v>15</v>
      </c>
      <c r="M4471" s="5">
        <v>7135.2800000000043</v>
      </c>
    </row>
    <row r="4472" spans="1:13" x14ac:dyDescent="0.2">
      <c r="A4472" s="2">
        <v>45328</v>
      </c>
      <c r="B4472" s="3">
        <f t="shared" si="209"/>
        <v>2024</v>
      </c>
      <c r="C4472" t="str">
        <f t="shared" si="207"/>
        <v>2023-2024</v>
      </c>
      <c r="D4472" t="s">
        <v>148</v>
      </c>
      <c r="E4472" t="s">
        <v>124</v>
      </c>
      <c r="F4472" t="str">
        <f t="shared" si="208"/>
        <v>New South Wales</v>
      </c>
      <c r="G4472" t="s">
        <v>10</v>
      </c>
      <c r="H4472">
        <v>2015</v>
      </c>
      <c r="I4472" t="s">
        <v>11</v>
      </c>
      <c r="J4472" t="s">
        <v>12</v>
      </c>
      <c r="K4472" t="s">
        <v>151</v>
      </c>
      <c r="L4472" t="s">
        <v>21</v>
      </c>
      <c r="M4472" s="5">
        <v>7207.76</v>
      </c>
    </row>
    <row r="4473" spans="1:13" x14ac:dyDescent="0.2">
      <c r="A4473" s="2">
        <v>44957</v>
      </c>
      <c r="B4473" s="3">
        <f t="shared" si="209"/>
        <v>2023</v>
      </c>
      <c r="C4473" t="str">
        <f t="shared" si="207"/>
        <v>2022-2023</v>
      </c>
      <c r="D4473" t="s">
        <v>147</v>
      </c>
      <c r="E4473" t="s">
        <v>64</v>
      </c>
      <c r="F4473" t="str">
        <f t="shared" si="208"/>
        <v>Victoria</v>
      </c>
      <c r="G4473" t="s">
        <v>45</v>
      </c>
      <c r="H4473">
        <v>3199</v>
      </c>
      <c r="I4473" t="s">
        <v>11</v>
      </c>
      <c r="J4473" t="s">
        <v>63</v>
      </c>
      <c r="K4473" t="s">
        <v>152</v>
      </c>
      <c r="L4473" t="s">
        <v>13</v>
      </c>
      <c r="M4473" s="5">
        <v>7284.1799999999994</v>
      </c>
    </row>
    <row r="4474" spans="1:13" x14ac:dyDescent="0.2">
      <c r="A4474" s="2">
        <v>45216</v>
      </c>
      <c r="B4474" s="3">
        <f t="shared" si="209"/>
        <v>2024</v>
      </c>
      <c r="C4474" t="str">
        <f t="shared" si="207"/>
        <v>2023-2024</v>
      </c>
      <c r="D4474" t="s">
        <v>147</v>
      </c>
      <c r="E4474" t="s">
        <v>131</v>
      </c>
      <c r="F4474" t="str">
        <f t="shared" si="208"/>
        <v>Western Australia</v>
      </c>
      <c r="G4474" t="s">
        <v>48</v>
      </c>
      <c r="H4474">
        <v>6530</v>
      </c>
      <c r="I4474" t="s">
        <v>11</v>
      </c>
      <c r="J4474" t="s">
        <v>77</v>
      </c>
      <c r="K4474" t="s">
        <v>149</v>
      </c>
      <c r="L4474" t="s">
        <v>15</v>
      </c>
      <c r="M4474" s="5">
        <v>7309.9100000000017</v>
      </c>
    </row>
    <row r="4475" spans="1:13" x14ac:dyDescent="0.2">
      <c r="A4475" s="2">
        <v>45278</v>
      </c>
      <c r="B4475" s="3">
        <f t="shared" si="209"/>
        <v>2024</v>
      </c>
      <c r="C4475" t="str">
        <f t="shared" si="207"/>
        <v>2023-2024</v>
      </c>
      <c r="D4475" t="s">
        <v>147</v>
      </c>
      <c r="E4475" t="s">
        <v>136</v>
      </c>
      <c r="F4475" t="str">
        <f t="shared" si="208"/>
        <v>Victoria</v>
      </c>
      <c r="G4475" t="s">
        <v>45</v>
      </c>
      <c r="H4475">
        <v>3175</v>
      </c>
      <c r="I4475" t="s">
        <v>11</v>
      </c>
      <c r="J4475" t="s">
        <v>63</v>
      </c>
      <c r="K4475" t="s">
        <v>149</v>
      </c>
      <c r="L4475" t="s">
        <v>15</v>
      </c>
      <c r="M4475" s="5">
        <v>7339.49</v>
      </c>
    </row>
    <row r="4476" spans="1:13" x14ac:dyDescent="0.2">
      <c r="A4476" s="2">
        <v>45093</v>
      </c>
      <c r="B4476" s="3">
        <f t="shared" si="209"/>
        <v>2023</v>
      </c>
      <c r="C4476" t="str">
        <f t="shared" si="207"/>
        <v>2022-2023</v>
      </c>
      <c r="D4476" t="s">
        <v>147</v>
      </c>
      <c r="E4476" t="s">
        <v>65</v>
      </c>
      <c r="F4476" t="str">
        <f t="shared" si="208"/>
        <v>New South Wales</v>
      </c>
      <c r="G4476" t="s">
        <v>10</v>
      </c>
      <c r="H4476">
        <v>2541</v>
      </c>
      <c r="I4476" t="s">
        <v>11</v>
      </c>
      <c r="J4476" t="s">
        <v>58</v>
      </c>
      <c r="K4476" t="s">
        <v>151</v>
      </c>
      <c r="L4476" t="s">
        <v>21</v>
      </c>
      <c r="M4476" s="5">
        <v>7343.3100000000013</v>
      </c>
    </row>
    <row r="4477" spans="1:13" x14ac:dyDescent="0.2">
      <c r="A4477" s="2">
        <v>45505</v>
      </c>
      <c r="B4477" s="3">
        <f t="shared" si="209"/>
        <v>2025</v>
      </c>
      <c r="C4477" t="str">
        <f t="shared" si="207"/>
        <v>2024-2025</v>
      </c>
      <c r="D4477" t="s">
        <v>147</v>
      </c>
      <c r="E4477" t="s">
        <v>57</v>
      </c>
      <c r="F4477" t="str">
        <f t="shared" si="208"/>
        <v>New South Wales</v>
      </c>
      <c r="G4477" t="s">
        <v>10</v>
      </c>
      <c r="H4477">
        <v>2560</v>
      </c>
      <c r="I4477" t="s">
        <v>11</v>
      </c>
      <c r="J4477" t="s">
        <v>58</v>
      </c>
      <c r="K4477" t="s">
        <v>152</v>
      </c>
      <c r="L4477" t="s">
        <v>13</v>
      </c>
      <c r="M4477" s="5">
        <v>7487.4900000000034</v>
      </c>
    </row>
    <row r="4478" spans="1:13" x14ac:dyDescent="0.2">
      <c r="A4478" s="2">
        <v>45077</v>
      </c>
      <c r="B4478" s="3">
        <f t="shared" si="209"/>
        <v>2023</v>
      </c>
      <c r="C4478" t="str">
        <f t="shared" si="207"/>
        <v>2022-2023</v>
      </c>
      <c r="D4478" t="s">
        <v>147</v>
      </c>
      <c r="E4478" t="s">
        <v>57</v>
      </c>
      <c r="F4478" t="str">
        <f t="shared" si="208"/>
        <v>New South Wales</v>
      </c>
      <c r="G4478" t="s">
        <v>10</v>
      </c>
      <c r="H4478">
        <v>2560</v>
      </c>
      <c r="I4478" t="s">
        <v>11</v>
      </c>
      <c r="J4478" t="s">
        <v>58</v>
      </c>
      <c r="K4478" t="s">
        <v>151</v>
      </c>
      <c r="L4478" t="s">
        <v>21</v>
      </c>
      <c r="M4478" s="5">
        <v>7520.87</v>
      </c>
    </row>
    <row r="4479" spans="1:13" x14ac:dyDescent="0.2">
      <c r="A4479" s="2">
        <v>44994</v>
      </c>
      <c r="B4479" s="3">
        <f t="shared" si="209"/>
        <v>2023</v>
      </c>
      <c r="C4479" t="str">
        <f t="shared" si="207"/>
        <v>2022-2023</v>
      </c>
      <c r="D4479" t="s">
        <v>148</v>
      </c>
      <c r="E4479" t="s">
        <v>124</v>
      </c>
      <c r="F4479" t="str">
        <f t="shared" si="208"/>
        <v>New South Wales</v>
      </c>
      <c r="G4479" t="s">
        <v>10</v>
      </c>
      <c r="H4479">
        <v>2015</v>
      </c>
      <c r="I4479" t="s">
        <v>11</v>
      </c>
      <c r="J4479" t="s">
        <v>12</v>
      </c>
      <c r="K4479" t="s">
        <v>149</v>
      </c>
      <c r="L4479" t="s">
        <v>15</v>
      </c>
      <c r="M4479" s="5">
        <v>7676.07</v>
      </c>
    </row>
    <row r="4480" spans="1:13" x14ac:dyDescent="0.2">
      <c r="A4480" s="2">
        <v>45657</v>
      </c>
      <c r="B4480" s="3">
        <f t="shared" si="209"/>
        <v>2025</v>
      </c>
      <c r="C4480" t="str">
        <f t="shared" si="207"/>
        <v>2024-2025</v>
      </c>
      <c r="D4480" t="s">
        <v>147</v>
      </c>
      <c r="E4480" t="s">
        <v>132</v>
      </c>
      <c r="F4480" t="str">
        <f t="shared" si="208"/>
        <v>New South Wales</v>
      </c>
      <c r="G4480" t="s">
        <v>10</v>
      </c>
      <c r="H4480">
        <v>2800</v>
      </c>
      <c r="I4480" t="s">
        <v>11</v>
      </c>
      <c r="J4480" t="s">
        <v>25</v>
      </c>
      <c r="K4480" t="s">
        <v>149</v>
      </c>
      <c r="L4480" t="s">
        <v>15</v>
      </c>
      <c r="M4480" s="5">
        <v>7691.8700000000035</v>
      </c>
    </row>
    <row r="4481" spans="1:13" x14ac:dyDescent="0.2">
      <c r="A4481" s="2">
        <v>45582</v>
      </c>
      <c r="B4481" s="3">
        <f t="shared" si="209"/>
        <v>2025</v>
      </c>
      <c r="C4481" t="str">
        <f t="shared" si="207"/>
        <v>2024-2025</v>
      </c>
      <c r="D4481" t="s">
        <v>148</v>
      </c>
      <c r="E4481" t="s">
        <v>78</v>
      </c>
      <c r="F4481" t="str">
        <f t="shared" si="208"/>
        <v>New South Wales</v>
      </c>
      <c r="G4481" t="s">
        <v>10</v>
      </c>
      <c r="H4481">
        <v>2350</v>
      </c>
      <c r="I4481" t="s">
        <v>11</v>
      </c>
      <c r="J4481" t="s">
        <v>68</v>
      </c>
      <c r="K4481" t="s">
        <v>149</v>
      </c>
      <c r="L4481" t="s">
        <v>15</v>
      </c>
      <c r="M4481" s="5">
        <v>7792.92</v>
      </c>
    </row>
    <row r="4482" spans="1:13" x14ac:dyDescent="0.2">
      <c r="A4482" s="2">
        <v>45601</v>
      </c>
      <c r="B4482" s="3">
        <f t="shared" si="209"/>
        <v>2025</v>
      </c>
      <c r="C4482" t="str">
        <f t="shared" ref="C4482:C4506" si="210">IF(MONTH(A4482) &gt;= 7, YEAR(A4482) &amp; "-" &amp; YEAR(A4482) + 1, YEAR(A4482) - 1 &amp; "-" &amp; YEAR(A4482))</f>
        <v>2024-2025</v>
      </c>
      <c r="D4482" t="s">
        <v>147</v>
      </c>
      <c r="E4482" t="s">
        <v>136</v>
      </c>
      <c r="F4482" t="str">
        <f t="shared" ref="F4482:F4506" si="211">IF(G4482="WA","Western Australia",
IF(G4482="NSW","New South Wales",
IF(G4482="QLD","Queensland",
IF(G4482="VIC","Victoria",
IF(G4482="TAS","Tasmania",
IF(G4482="SA","South Australia",
IF(G4482="NT","Northern Territory",
IF(G4482="ACT","Australian Capital Territory",G4482))))))))</f>
        <v>Victoria</v>
      </c>
      <c r="G4482" t="s">
        <v>45</v>
      </c>
      <c r="H4482">
        <v>3175</v>
      </c>
      <c r="I4482" t="s">
        <v>11</v>
      </c>
      <c r="J4482" t="s">
        <v>63</v>
      </c>
      <c r="K4482" t="s">
        <v>149</v>
      </c>
      <c r="L4482" t="s">
        <v>15</v>
      </c>
      <c r="M4482" s="5">
        <v>7828.0600000000031</v>
      </c>
    </row>
    <row r="4483" spans="1:13" x14ac:dyDescent="0.2">
      <c r="A4483" s="2">
        <v>45440</v>
      </c>
      <c r="B4483" s="3">
        <f t="shared" ref="B4483:B4506" si="212">IF(MONTH(A4483)&gt;=7,YEAR(A4483)+1,YEAR(A4483))</f>
        <v>2024</v>
      </c>
      <c r="C4483" t="str">
        <f t="shared" si="210"/>
        <v>2023-2024</v>
      </c>
      <c r="D4483" t="s">
        <v>148</v>
      </c>
      <c r="E4483" t="s">
        <v>108</v>
      </c>
      <c r="F4483" t="str">
        <f t="shared" si="211"/>
        <v>Victoria</v>
      </c>
      <c r="G4483" t="s">
        <v>45</v>
      </c>
      <c r="H4483">
        <v>3018</v>
      </c>
      <c r="I4483" t="s">
        <v>11</v>
      </c>
      <c r="J4483" t="s">
        <v>46</v>
      </c>
      <c r="K4483" t="s">
        <v>149</v>
      </c>
      <c r="L4483" t="s">
        <v>15</v>
      </c>
      <c r="M4483" s="5">
        <v>7862.59</v>
      </c>
    </row>
    <row r="4484" spans="1:13" x14ac:dyDescent="0.2">
      <c r="A4484" s="2">
        <v>45615</v>
      </c>
      <c r="B4484" s="3">
        <f t="shared" si="212"/>
        <v>2025</v>
      </c>
      <c r="C4484" t="str">
        <f t="shared" si="210"/>
        <v>2024-2025</v>
      </c>
      <c r="D4484" t="s">
        <v>147</v>
      </c>
      <c r="E4484" t="s">
        <v>131</v>
      </c>
      <c r="F4484" t="str">
        <f t="shared" si="211"/>
        <v>Western Australia</v>
      </c>
      <c r="G4484" t="s">
        <v>48</v>
      </c>
      <c r="H4484">
        <v>6530</v>
      </c>
      <c r="I4484" t="s">
        <v>11</v>
      </c>
      <c r="J4484" t="s">
        <v>77</v>
      </c>
      <c r="K4484" t="s">
        <v>151</v>
      </c>
      <c r="L4484" t="s">
        <v>21</v>
      </c>
      <c r="M4484" s="5">
        <v>7890.8300000000008</v>
      </c>
    </row>
    <row r="4485" spans="1:13" x14ac:dyDescent="0.2">
      <c r="A4485" s="2">
        <v>45420</v>
      </c>
      <c r="B4485" s="3">
        <f t="shared" si="212"/>
        <v>2024</v>
      </c>
      <c r="C4485" t="str">
        <f t="shared" si="210"/>
        <v>2023-2024</v>
      </c>
      <c r="D4485" t="s">
        <v>147</v>
      </c>
      <c r="E4485" t="s">
        <v>24</v>
      </c>
      <c r="F4485" t="str">
        <f t="shared" si="211"/>
        <v>New South Wales</v>
      </c>
      <c r="G4485" t="s">
        <v>10</v>
      </c>
      <c r="H4485">
        <v>2795</v>
      </c>
      <c r="I4485" t="s">
        <v>11</v>
      </c>
      <c r="J4485" t="s">
        <v>25</v>
      </c>
      <c r="K4485" t="s">
        <v>151</v>
      </c>
      <c r="L4485" t="s">
        <v>21</v>
      </c>
      <c r="M4485" s="5">
        <v>7909.7500000000009</v>
      </c>
    </row>
    <row r="4486" spans="1:13" x14ac:dyDescent="0.2">
      <c r="A4486" s="2">
        <v>44946</v>
      </c>
      <c r="B4486" s="3">
        <f t="shared" si="212"/>
        <v>2023</v>
      </c>
      <c r="C4486" t="str">
        <f t="shared" si="210"/>
        <v>2022-2023</v>
      </c>
      <c r="D4486" t="s">
        <v>147</v>
      </c>
      <c r="E4486" t="s">
        <v>146</v>
      </c>
      <c r="F4486" t="str">
        <f t="shared" si="211"/>
        <v>Victoria</v>
      </c>
      <c r="G4486" t="s">
        <v>45</v>
      </c>
      <c r="H4486">
        <v>3353</v>
      </c>
      <c r="I4486" t="s">
        <v>11</v>
      </c>
      <c r="J4486" t="s">
        <v>60</v>
      </c>
      <c r="K4486" t="s">
        <v>149</v>
      </c>
      <c r="L4486" t="s">
        <v>15</v>
      </c>
      <c r="M4486" s="5">
        <v>8030.1400000000012</v>
      </c>
    </row>
    <row r="4487" spans="1:13" x14ac:dyDescent="0.2">
      <c r="A4487" s="2">
        <v>45562</v>
      </c>
      <c r="B4487" s="3">
        <f t="shared" si="212"/>
        <v>2025</v>
      </c>
      <c r="C4487" t="str">
        <f t="shared" si="210"/>
        <v>2024-2025</v>
      </c>
      <c r="D4487" t="s">
        <v>147</v>
      </c>
      <c r="E4487" t="s">
        <v>28</v>
      </c>
      <c r="F4487" t="str">
        <f t="shared" si="211"/>
        <v>Northern Territory</v>
      </c>
      <c r="G4487" t="s">
        <v>29</v>
      </c>
      <c r="H4487">
        <v>800</v>
      </c>
      <c r="I4487" t="s">
        <v>11</v>
      </c>
      <c r="J4487" t="s">
        <v>30</v>
      </c>
      <c r="K4487" t="s">
        <v>149</v>
      </c>
      <c r="L4487" t="s">
        <v>15</v>
      </c>
      <c r="M4487" s="5">
        <v>8078.8700000000008</v>
      </c>
    </row>
    <row r="4488" spans="1:13" x14ac:dyDescent="0.2">
      <c r="A4488" s="2">
        <v>45615</v>
      </c>
      <c r="B4488" s="3">
        <f t="shared" si="212"/>
        <v>2025</v>
      </c>
      <c r="C4488" t="str">
        <f t="shared" si="210"/>
        <v>2024-2025</v>
      </c>
      <c r="D4488" t="s">
        <v>147</v>
      </c>
      <c r="E4488" t="s">
        <v>64</v>
      </c>
      <c r="F4488" t="str">
        <f t="shared" si="211"/>
        <v>Victoria</v>
      </c>
      <c r="G4488" t="s">
        <v>45</v>
      </c>
      <c r="H4488">
        <v>3199</v>
      </c>
      <c r="I4488" t="s">
        <v>11</v>
      </c>
      <c r="J4488" t="s">
        <v>63</v>
      </c>
      <c r="K4488" t="s">
        <v>151</v>
      </c>
      <c r="L4488" t="s">
        <v>21</v>
      </c>
      <c r="M4488" s="5">
        <v>8106.36</v>
      </c>
    </row>
    <row r="4489" spans="1:13" x14ac:dyDescent="0.2">
      <c r="A4489" s="2">
        <v>45183</v>
      </c>
      <c r="B4489" s="3">
        <f t="shared" si="212"/>
        <v>2024</v>
      </c>
      <c r="C4489" t="str">
        <f t="shared" si="210"/>
        <v>2023-2024</v>
      </c>
      <c r="D4489" t="s">
        <v>147</v>
      </c>
      <c r="E4489" t="s">
        <v>82</v>
      </c>
      <c r="F4489" t="str">
        <f t="shared" si="211"/>
        <v>Queensland</v>
      </c>
      <c r="G4489" t="s">
        <v>35</v>
      </c>
      <c r="H4489">
        <v>4012</v>
      </c>
      <c r="I4489" t="s">
        <v>11</v>
      </c>
      <c r="J4489" t="s">
        <v>43</v>
      </c>
      <c r="K4489" t="s">
        <v>150</v>
      </c>
      <c r="L4489" t="s">
        <v>18</v>
      </c>
      <c r="M4489" s="5">
        <v>8438.7899999999972</v>
      </c>
    </row>
    <row r="4490" spans="1:13" x14ac:dyDescent="0.2">
      <c r="A4490" s="2">
        <v>45577</v>
      </c>
      <c r="B4490" s="3">
        <f t="shared" si="212"/>
        <v>2025</v>
      </c>
      <c r="C4490" t="str">
        <f t="shared" si="210"/>
        <v>2024-2025</v>
      </c>
      <c r="D4490" t="s">
        <v>147</v>
      </c>
      <c r="E4490" t="s">
        <v>41</v>
      </c>
      <c r="F4490" t="str">
        <f t="shared" si="211"/>
        <v>New South Wales</v>
      </c>
      <c r="G4490" t="s">
        <v>10</v>
      </c>
      <c r="H4490">
        <v>2830</v>
      </c>
      <c r="I4490" t="s">
        <v>11</v>
      </c>
      <c r="J4490" t="s">
        <v>25</v>
      </c>
      <c r="K4490" t="s">
        <v>151</v>
      </c>
      <c r="L4490" t="s">
        <v>21</v>
      </c>
      <c r="M4490" s="5">
        <v>8620.2100000000009</v>
      </c>
    </row>
    <row r="4491" spans="1:13" x14ac:dyDescent="0.2">
      <c r="A4491" s="2">
        <v>44929</v>
      </c>
      <c r="B4491" s="3">
        <f t="shared" si="212"/>
        <v>2023</v>
      </c>
      <c r="C4491" t="str">
        <f t="shared" si="210"/>
        <v>2022-2023</v>
      </c>
      <c r="D4491" t="s">
        <v>147</v>
      </c>
      <c r="E4491" t="s">
        <v>99</v>
      </c>
      <c r="F4491" t="str">
        <f t="shared" si="211"/>
        <v>Victoria</v>
      </c>
      <c r="G4491" t="s">
        <v>45</v>
      </c>
      <c r="H4491">
        <v>3148</v>
      </c>
      <c r="I4491" t="s">
        <v>11</v>
      </c>
      <c r="J4491" t="s">
        <v>63</v>
      </c>
      <c r="K4491" t="s">
        <v>151</v>
      </c>
      <c r="L4491" t="s">
        <v>21</v>
      </c>
      <c r="M4491" s="5">
        <v>8918.2800000000025</v>
      </c>
    </row>
    <row r="4492" spans="1:13" x14ac:dyDescent="0.2">
      <c r="A4492" s="2">
        <v>45133</v>
      </c>
      <c r="B4492" s="3">
        <f t="shared" si="212"/>
        <v>2024</v>
      </c>
      <c r="C4492" t="str">
        <f t="shared" si="210"/>
        <v>2023-2024</v>
      </c>
      <c r="D4492" t="s">
        <v>147</v>
      </c>
      <c r="E4492" t="s">
        <v>99</v>
      </c>
      <c r="F4492" t="str">
        <f t="shared" si="211"/>
        <v>Victoria</v>
      </c>
      <c r="G4492" t="s">
        <v>45</v>
      </c>
      <c r="H4492">
        <v>3148</v>
      </c>
      <c r="I4492" t="s">
        <v>11</v>
      </c>
      <c r="J4492" t="s">
        <v>63</v>
      </c>
      <c r="K4492" t="s">
        <v>149</v>
      </c>
      <c r="L4492" t="s">
        <v>15</v>
      </c>
      <c r="M4492" s="5">
        <v>9049.9800000000014</v>
      </c>
    </row>
    <row r="4493" spans="1:13" x14ac:dyDescent="0.2">
      <c r="A4493" s="2">
        <v>45038</v>
      </c>
      <c r="B4493" s="3">
        <f t="shared" si="212"/>
        <v>2023</v>
      </c>
      <c r="C4493" t="str">
        <f t="shared" si="210"/>
        <v>2022-2023</v>
      </c>
      <c r="D4493" t="s">
        <v>147</v>
      </c>
      <c r="E4493" t="s">
        <v>57</v>
      </c>
      <c r="F4493" t="str">
        <f t="shared" si="211"/>
        <v>New South Wales</v>
      </c>
      <c r="G4493" t="s">
        <v>10</v>
      </c>
      <c r="H4493">
        <v>2560</v>
      </c>
      <c r="I4493" t="s">
        <v>11</v>
      </c>
      <c r="J4493" t="s">
        <v>58</v>
      </c>
      <c r="K4493" t="s">
        <v>149</v>
      </c>
      <c r="L4493" t="s">
        <v>15</v>
      </c>
      <c r="M4493" s="5">
        <v>9101.4900000000016</v>
      </c>
    </row>
    <row r="4494" spans="1:13" x14ac:dyDescent="0.2">
      <c r="A4494" s="2">
        <v>45375</v>
      </c>
      <c r="B4494" s="3">
        <f t="shared" si="212"/>
        <v>2024</v>
      </c>
      <c r="C4494" t="str">
        <f t="shared" si="210"/>
        <v>2023-2024</v>
      </c>
      <c r="D4494" t="s">
        <v>147</v>
      </c>
      <c r="E4494" t="s">
        <v>143</v>
      </c>
      <c r="F4494" t="str">
        <f t="shared" si="211"/>
        <v>New South Wales</v>
      </c>
      <c r="G4494" t="s">
        <v>10</v>
      </c>
      <c r="H4494">
        <v>2154</v>
      </c>
      <c r="I4494" t="s">
        <v>11</v>
      </c>
      <c r="J4494" t="s">
        <v>27</v>
      </c>
      <c r="K4494" t="s">
        <v>149</v>
      </c>
      <c r="L4494" t="s">
        <v>15</v>
      </c>
      <c r="M4494" s="5">
        <v>9522.9499999999989</v>
      </c>
    </row>
    <row r="4495" spans="1:13" x14ac:dyDescent="0.2">
      <c r="A4495" s="2">
        <v>45440</v>
      </c>
      <c r="B4495" s="3">
        <f t="shared" si="212"/>
        <v>2024</v>
      </c>
      <c r="C4495" t="str">
        <f t="shared" si="210"/>
        <v>2023-2024</v>
      </c>
      <c r="D4495" t="s">
        <v>147</v>
      </c>
      <c r="E4495" t="s">
        <v>41</v>
      </c>
      <c r="F4495" t="str">
        <f t="shared" si="211"/>
        <v>New South Wales</v>
      </c>
      <c r="G4495" t="s">
        <v>10</v>
      </c>
      <c r="H4495">
        <v>2830</v>
      </c>
      <c r="I4495" t="s">
        <v>11</v>
      </c>
      <c r="J4495" t="s">
        <v>25</v>
      </c>
      <c r="K4495" t="s">
        <v>149</v>
      </c>
      <c r="L4495" t="s">
        <v>15</v>
      </c>
      <c r="M4495" s="5">
        <v>9866.4400000000023</v>
      </c>
    </row>
    <row r="4496" spans="1:13" x14ac:dyDescent="0.2">
      <c r="A4496" s="2">
        <v>45097</v>
      </c>
      <c r="B4496" s="3">
        <f t="shared" si="212"/>
        <v>2023</v>
      </c>
      <c r="C4496" t="str">
        <f t="shared" si="210"/>
        <v>2022-2023</v>
      </c>
      <c r="D4496" t="s">
        <v>147</v>
      </c>
      <c r="E4496" t="s">
        <v>146</v>
      </c>
      <c r="F4496" t="str">
        <f t="shared" si="211"/>
        <v>Victoria</v>
      </c>
      <c r="G4496" t="s">
        <v>45</v>
      </c>
      <c r="H4496">
        <v>3353</v>
      </c>
      <c r="I4496" t="s">
        <v>11</v>
      </c>
      <c r="J4496" t="s">
        <v>60</v>
      </c>
      <c r="K4496" t="s">
        <v>149</v>
      </c>
      <c r="L4496" t="s">
        <v>15</v>
      </c>
      <c r="M4496" s="5">
        <v>9965.91</v>
      </c>
    </row>
    <row r="4497" spans="1:13" x14ac:dyDescent="0.2">
      <c r="A4497" s="2">
        <v>45268</v>
      </c>
      <c r="B4497" s="3">
        <f t="shared" si="212"/>
        <v>2024</v>
      </c>
      <c r="C4497" t="str">
        <f t="shared" si="210"/>
        <v>2023-2024</v>
      </c>
      <c r="D4497" t="s">
        <v>148</v>
      </c>
      <c r="E4497" t="s">
        <v>124</v>
      </c>
      <c r="F4497" t="str">
        <f t="shared" si="211"/>
        <v>New South Wales</v>
      </c>
      <c r="G4497" t="s">
        <v>10</v>
      </c>
      <c r="H4497">
        <v>2015</v>
      </c>
      <c r="I4497" t="s">
        <v>11</v>
      </c>
      <c r="J4497" t="s">
        <v>12</v>
      </c>
      <c r="K4497" t="s">
        <v>149</v>
      </c>
      <c r="L4497" t="s">
        <v>15</v>
      </c>
      <c r="M4497" s="5">
        <v>10021.370000000001</v>
      </c>
    </row>
    <row r="4498" spans="1:13" x14ac:dyDescent="0.2">
      <c r="A4498" s="2">
        <v>45277</v>
      </c>
      <c r="B4498" s="3">
        <f t="shared" si="212"/>
        <v>2024</v>
      </c>
      <c r="C4498" t="str">
        <f t="shared" si="210"/>
        <v>2023-2024</v>
      </c>
      <c r="D4498" t="s">
        <v>147</v>
      </c>
      <c r="E4498" t="s">
        <v>65</v>
      </c>
      <c r="F4498" t="str">
        <f t="shared" si="211"/>
        <v>New South Wales</v>
      </c>
      <c r="G4498" t="s">
        <v>10</v>
      </c>
      <c r="H4498">
        <v>2541</v>
      </c>
      <c r="I4498" t="s">
        <v>11</v>
      </c>
      <c r="J4498" t="s">
        <v>58</v>
      </c>
      <c r="K4498" t="s">
        <v>149</v>
      </c>
      <c r="L4498" t="s">
        <v>15</v>
      </c>
      <c r="M4498" s="5">
        <v>10174.520000000002</v>
      </c>
    </row>
    <row r="4499" spans="1:13" x14ac:dyDescent="0.2">
      <c r="A4499" s="2">
        <v>45055</v>
      </c>
      <c r="B4499" s="3">
        <f t="shared" si="212"/>
        <v>2023</v>
      </c>
      <c r="C4499" t="str">
        <f t="shared" si="210"/>
        <v>2022-2023</v>
      </c>
      <c r="D4499" t="s">
        <v>147</v>
      </c>
      <c r="E4499" t="s">
        <v>117</v>
      </c>
      <c r="F4499" t="str">
        <f t="shared" si="211"/>
        <v>Queensland</v>
      </c>
      <c r="G4499" t="s">
        <v>35</v>
      </c>
      <c r="H4499">
        <v>4119</v>
      </c>
      <c r="I4499" t="s">
        <v>11</v>
      </c>
      <c r="J4499" t="s">
        <v>43</v>
      </c>
      <c r="K4499" t="s">
        <v>149</v>
      </c>
      <c r="L4499" t="s">
        <v>15</v>
      </c>
      <c r="M4499" s="5">
        <v>10233.570000000007</v>
      </c>
    </row>
    <row r="4500" spans="1:13" x14ac:dyDescent="0.2">
      <c r="A4500" s="2">
        <v>45533</v>
      </c>
      <c r="B4500" s="3">
        <f t="shared" si="212"/>
        <v>2025</v>
      </c>
      <c r="C4500" t="str">
        <f t="shared" si="210"/>
        <v>2024-2025</v>
      </c>
      <c r="D4500" t="s">
        <v>148</v>
      </c>
      <c r="E4500" t="s">
        <v>96</v>
      </c>
      <c r="F4500" t="str">
        <f t="shared" si="211"/>
        <v>Western Australia</v>
      </c>
      <c r="G4500" t="s">
        <v>48</v>
      </c>
      <c r="H4500">
        <v>6330</v>
      </c>
      <c r="I4500" t="s">
        <v>11</v>
      </c>
      <c r="J4500" t="s">
        <v>94</v>
      </c>
      <c r="K4500" t="s">
        <v>149</v>
      </c>
      <c r="L4500" t="s">
        <v>15</v>
      </c>
      <c r="M4500" s="5">
        <v>10622.689999999999</v>
      </c>
    </row>
    <row r="4501" spans="1:13" x14ac:dyDescent="0.2">
      <c r="A4501" s="2">
        <v>45494</v>
      </c>
      <c r="B4501" s="3">
        <f t="shared" si="212"/>
        <v>2025</v>
      </c>
      <c r="C4501" t="str">
        <f t="shared" si="210"/>
        <v>2024-2025</v>
      </c>
      <c r="D4501" t="s">
        <v>148</v>
      </c>
      <c r="E4501" t="s">
        <v>78</v>
      </c>
      <c r="F4501" t="str">
        <f t="shared" si="211"/>
        <v>New South Wales</v>
      </c>
      <c r="G4501" t="s">
        <v>10</v>
      </c>
      <c r="H4501">
        <v>2350</v>
      </c>
      <c r="I4501" t="s">
        <v>11</v>
      </c>
      <c r="J4501" t="s">
        <v>68</v>
      </c>
      <c r="K4501" t="s">
        <v>151</v>
      </c>
      <c r="L4501" t="s">
        <v>21</v>
      </c>
      <c r="M4501" s="5">
        <v>10648.29</v>
      </c>
    </row>
    <row r="4502" spans="1:13" x14ac:dyDescent="0.2">
      <c r="A4502" s="2">
        <v>45123</v>
      </c>
      <c r="B4502" s="3">
        <f t="shared" si="212"/>
        <v>2024</v>
      </c>
      <c r="C4502" t="str">
        <f t="shared" si="210"/>
        <v>2023-2024</v>
      </c>
      <c r="D4502" t="s">
        <v>147</v>
      </c>
      <c r="E4502" t="s">
        <v>64</v>
      </c>
      <c r="F4502" t="str">
        <f t="shared" si="211"/>
        <v>Victoria</v>
      </c>
      <c r="G4502" t="s">
        <v>45</v>
      </c>
      <c r="H4502">
        <v>3199</v>
      </c>
      <c r="I4502" t="s">
        <v>11</v>
      </c>
      <c r="J4502" t="s">
        <v>63</v>
      </c>
      <c r="K4502" t="s">
        <v>149</v>
      </c>
      <c r="L4502" t="s">
        <v>15</v>
      </c>
      <c r="M4502" s="5">
        <v>10866.589999999998</v>
      </c>
    </row>
    <row r="4503" spans="1:13" x14ac:dyDescent="0.2">
      <c r="A4503" s="2">
        <v>45510</v>
      </c>
      <c r="B4503" s="3">
        <f t="shared" si="212"/>
        <v>2025</v>
      </c>
      <c r="C4503" t="str">
        <f t="shared" si="210"/>
        <v>2024-2025</v>
      </c>
      <c r="D4503" t="s">
        <v>147</v>
      </c>
      <c r="E4503" t="s">
        <v>41</v>
      </c>
      <c r="F4503" t="str">
        <f t="shared" si="211"/>
        <v>New South Wales</v>
      </c>
      <c r="G4503" t="s">
        <v>10</v>
      </c>
      <c r="H4503">
        <v>2830</v>
      </c>
      <c r="I4503" t="s">
        <v>11</v>
      </c>
      <c r="J4503" t="s">
        <v>25</v>
      </c>
      <c r="K4503" t="s">
        <v>149</v>
      </c>
      <c r="L4503" t="s">
        <v>15</v>
      </c>
      <c r="M4503" s="5">
        <v>11753.830000000004</v>
      </c>
    </row>
    <row r="4504" spans="1:13" x14ac:dyDescent="0.2">
      <c r="A4504" s="2">
        <v>45505</v>
      </c>
      <c r="B4504" s="3">
        <f t="shared" si="212"/>
        <v>2025</v>
      </c>
      <c r="C4504" t="str">
        <f t="shared" si="210"/>
        <v>2024-2025</v>
      </c>
      <c r="D4504" t="s">
        <v>147</v>
      </c>
      <c r="E4504" t="s">
        <v>99</v>
      </c>
      <c r="F4504" t="str">
        <f t="shared" si="211"/>
        <v>Victoria</v>
      </c>
      <c r="G4504" t="s">
        <v>45</v>
      </c>
      <c r="H4504">
        <v>3148</v>
      </c>
      <c r="I4504" t="s">
        <v>11</v>
      </c>
      <c r="J4504" t="s">
        <v>63</v>
      </c>
      <c r="K4504" t="s">
        <v>149</v>
      </c>
      <c r="L4504" t="s">
        <v>15</v>
      </c>
      <c r="M4504" s="5">
        <v>11864.76</v>
      </c>
    </row>
    <row r="4505" spans="1:13" x14ac:dyDescent="0.2">
      <c r="A4505" s="2">
        <v>45023</v>
      </c>
      <c r="B4505" s="3">
        <f t="shared" si="212"/>
        <v>2023</v>
      </c>
      <c r="C4505" t="str">
        <f t="shared" si="210"/>
        <v>2022-2023</v>
      </c>
      <c r="D4505" t="s">
        <v>147</v>
      </c>
      <c r="E4505" t="s">
        <v>64</v>
      </c>
      <c r="F4505" t="str">
        <f t="shared" si="211"/>
        <v>Victoria</v>
      </c>
      <c r="G4505" t="s">
        <v>45</v>
      </c>
      <c r="H4505">
        <v>3199</v>
      </c>
      <c r="I4505" t="s">
        <v>11</v>
      </c>
      <c r="J4505" t="s">
        <v>63</v>
      </c>
      <c r="K4505" t="s">
        <v>149</v>
      </c>
      <c r="L4505" t="s">
        <v>15</v>
      </c>
      <c r="M4505" s="5">
        <v>12583.420000000004</v>
      </c>
    </row>
    <row r="4506" spans="1:13" x14ac:dyDescent="0.2">
      <c r="A4506" s="2">
        <v>44960</v>
      </c>
      <c r="B4506" s="3">
        <f t="shared" si="212"/>
        <v>2023</v>
      </c>
      <c r="C4506" t="str">
        <f t="shared" si="210"/>
        <v>2022-2023</v>
      </c>
      <c r="D4506" t="s">
        <v>147</v>
      </c>
      <c r="E4506" t="s">
        <v>57</v>
      </c>
      <c r="F4506" t="str">
        <f t="shared" si="211"/>
        <v>New South Wales</v>
      </c>
      <c r="G4506" t="s">
        <v>10</v>
      </c>
      <c r="H4506">
        <v>2560</v>
      </c>
      <c r="I4506" t="s">
        <v>11</v>
      </c>
      <c r="J4506" t="s">
        <v>58</v>
      </c>
      <c r="K4506" t="s">
        <v>149</v>
      </c>
      <c r="L4506" t="s">
        <v>15</v>
      </c>
      <c r="M4506" s="5">
        <v>12653.070000000003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3E320-D260-4B82-A1BC-CDACF818318A}">
  <dimension ref="A1:N4506"/>
  <sheetViews>
    <sheetView zoomScale="120" zoomScaleNormal="120" workbookViewId="0">
      <selection activeCell="C13" sqref="C13"/>
    </sheetView>
  </sheetViews>
  <sheetFormatPr defaultColWidth="8.75" defaultRowHeight="14.25" x14ac:dyDescent="0.2"/>
  <cols>
    <col min="1" max="1" width="12.25" style="1" customWidth="1"/>
    <col min="2" max="2" width="17.25" style="4" customWidth="1"/>
    <col min="3" max="3" width="17.75" customWidth="1"/>
    <col min="4" max="4" width="14.5" customWidth="1"/>
    <col min="5" max="5" width="13.25" customWidth="1"/>
    <col min="6" max="6" width="21.75" customWidth="1"/>
    <col min="7" max="7" width="10.75" customWidth="1"/>
    <col min="8" max="8" width="9.25" customWidth="1"/>
    <col min="9" max="9" width="18.75" customWidth="1"/>
    <col min="10" max="10" width="24.25" customWidth="1"/>
    <col min="11" max="11" width="16.25" customWidth="1"/>
    <col min="13" max="13" width="15" customWidth="1"/>
  </cols>
  <sheetData>
    <row r="1" spans="1:14" x14ac:dyDescent="0.2">
      <c r="A1" s="1" t="s">
        <v>159</v>
      </c>
      <c r="B1" t="s">
        <v>0</v>
      </c>
      <c r="C1" t="s">
        <v>160</v>
      </c>
      <c r="D1" t="s">
        <v>158</v>
      </c>
      <c r="E1" t="s">
        <v>1</v>
      </c>
      <c r="F1" t="s">
        <v>161</v>
      </c>
      <c r="G1" t="s">
        <v>2</v>
      </c>
      <c r="H1" t="s">
        <v>3</v>
      </c>
      <c r="I1" t="s">
        <v>4</v>
      </c>
      <c r="J1" t="s">
        <v>5</v>
      </c>
      <c r="K1" t="s">
        <v>6</v>
      </c>
      <c r="L1" t="s">
        <v>7</v>
      </c>
      <c r="M1" t="s">
        <v>8</v>
      </c>
      <c r="N1" t="s">
        <v>164</v>
      </c>
    </row>
    <row r="2" spans="1:14" x14ac:dyDescent="0.2">
      <c r="A2" s="2">
        <v>45110</v>
      </c>
      <c r="B2" s="3">
        <f>IF(MONTH(A2)&gt;=7,YEAR(A2)+1,YEAR(A2))</f>
        <v>2024</v>
      </c>
      <c r="C2" t="str">
        <f t="shared" ref="C2:C65" si="0">IF(MONTH(A2) &gt;= 7, YEAR(A2) &amp; "-" &amp; YEAR(A2) + 1, YEAR(A2) - 1 &amp; "-" &amp; YEAR(A2))</f>
        <v>2023-2024</v>
      </c>
      <c r="D2" t="s">
        <v>147</v>
      </c>
      <c r="E2" t="s">
        <v>100</v>
      </c>
      <c r="F2" t="str">
        <f t="shared" ref="F2:F65" si="1">IF(G2="WA","Western Australia",
IF(G2="NSW","New South Wales",
IF(G2="QLD","Queensland",
IF(G2="VIC","Victoria",
IF(G2="TAS","Tasmania",
IF(G2="SA","South Australia",
IF(G2="NT","Northern Territory",
IF(G2="ACT","Australian Capital Territory",G2))))))))</f>
        <v>Western Australia</v>
      </c>
      <c r="G2" t="s">
        <v>48</v>
      </c>
      <c r="H2">
        <v>6021</v>
      </c>
      <c r="I2" t="s">
        <v>11</v>
      </c>
      <c r="J2" t="s">
        <v>49</v>
      </c>
      <c r="K2" t="s">
        <v>153</v>
      </c>
      <c r="L2" t="s">
        <v>16</v>
      </c>
      <c r="M2" s="5">
        <v>1</v>
      </c>
      <c r="N2">
        <v>1</v>
      </c>
    </row>
    <row r="3" spans="1:14" x14ac:dyDescent="0.2">
      <c r="A3" s="2">
        <v>45263</v>
      </c>
      <c r="B3" s="3">
        <f t="shared" ref="B3:B65" si="2">IF(MONTH(A3)&gt;=7,YEAR(A3)+1,YEAR(A3))</f>
        <v>2024</v>
      </c>
      <c r="C3" t="str">
        <f t="shared" si="0"/>
        <v>2023-2024</v>
      </c>
      <c r="D3" t="s">
        <v>147</v>
      </c>
      <c r="E3" t="s">
        <v>67</v>
      </c>
      <c r="F3" t="str">
        <f t="shared" si="1"/>
        <v>New South Wales</v>
      </c>
      <c r="G3" t="s">
        <v>10</v>
      </c>
      <c r="H3">
        <v>2478</v>
      </c>
      <c r="I3" t="s">
        <v>11</v>
      </c>
      <c r="J3" t="s">
        <v>68</v>
      </c>
      <c r="K3" t="s">
        <v>149</v>
      </c>
      <c r="L3" t="s">
        <v>15</v>
      </c>
      <c r="M3" s="5">
        <v>1</v>
      </c>
      <c r="N3">
        <v>1</v>
      </c>
    </row>
    <row r="4" spans="1:14" x14ac:dyDescent="0.2">
      <c r="A4" s="2">
        <v>45050</v>
      </c>
      <c r="B4" s="3">
        <f t="shared" si="2"/>
        <v>2023</v>
      </c>
      <c r="C4" t="str">
        <f t="shared" si="0"/>
        <v>2022-2023</v>
      </c>
      <c r="D4" t="s">
        <v>148</v>
      </c>
      <c r="E4" t="s">
        <v>79</v>
      </c>
      <c r="F4" t="str">
        <f t="shared" si="1"/>
        <v>Australian Capital Territory</v>
      </c>
      <c r="G4" t="s">
        <v>80</v>
      </c>
      <c r="H4">
        <v>2617</v>
      </c>
      <c r="I4" t="s">
        <v>11</v>
      </c>
      <c r="J4" t="s">
        <v>58</v>
      </c>
      <c r="K4" t="s">
        <v>149</v>
      </c>
      <c r="L4" t="s">
        <v>15</v>
      </c>
      <c r="M4" s="5">
        <v>1</v>
      </c>
      <c r="N4">
        <v>1</v>
      </c>
    </row>
    <row r="5" spans="1:14" x14ac:dyDescent="0.2">
      <c r="A5" s="2">
        <v>45436</v>
      </c>
      <c r="B5" s="3">
        <f t="shared" si="2"/>
        <v>2024</v>
      </c>
      <c r="C5" t="str">
        <f t="shared" si="0"/>
        <v>2023-2024</v>
      </c>
      <c r="D5" t="s">
        <v>147</v>
      </c>
      <c r="E5" t="s">
        <v>107</v>
      </c>
      <c r="F5" t="str">
        <f t="shared" si="1"/>
        <v>Queensland</v>
      </c>
      <c r="G5" t="s">
        <v>35</v>
      </c>
      <c r="H5">
        <v>4220</v>
      </c>
      <c r="I5" t="s">
        <v>11</v>
      </c>
      <c r="J5" t="s">
        <v>104</v>
      </c>
      <c r="K5" t="s">
        <v>19</v>
      </c>
      <c r="L5" t="s">
        <v>23</v>
      </c>
      <c r="M5" s="5">
        <v>1</v>
      </c>
      <c r="N5">
        <v>1</v>
      </c>
    </row>
    <row r="6" spans="1:14" x14ac:dyDescent="0.2">
      <c r="A6" s="2">
        <v>45170</v>
      </c>
      <c r="B6" s="3">
        <f t="shared" si="2"/>
        <v>2024</v>
      </c>
      <c r="C6" t="str">
        <f t="shared" si="0"/>
        <v>2023-2024</v>
      </c>
      <c r="D6" t="s">
        <v>147</v>
      </c>
      <c r="E6" t="s">
        <v>143</v>
      </c>
      <c r="F6" t="str">
        <f t="shared" si="1"/>
        <v>New South Wales</v>
      </c>
      <c r="G6" t="s">
        <v>10</v>
      </c>
      <c r="H6">
        <v>2154</v>
      </c>
      <c r="I6" t="s">
        <v>11</v>
      </c>
      <c r="J6" t="s">
        <v>27</v>
      </c>
      <c r="K6" t="s">
        <v>154</v>
      </c>
      <c r="L6" t="s">
        <v>14</v>
      </c>
      <c r="M6" s="5">
        <v>1</v>
      </c>
      <c r="N6">
        <v>1</v>
      </c>
    </row>
    <row r="7" spans="1:14" x14ac:dyDescent="0.2">
      <c r="A7" s="2">
        <v>45208</v>
      </c>
      <c r="B7" s="3">
        <f t="shared" si="2"/>
        <v>2024</v>
      </c>
      <c r="C7" t="str">
        <f t="shared" si="0"/>
        <v>2023-2024</v>
      </c>
      <c r="D7" t="s">
        <v>147</v>
      </c>
      <c r="E7" t="s">
        <v>9</v>
      </c>
      <c r="F7" t="str">
        <f t="shared" si="1"/>
        <v>New South Wales</v>
      </c>
      <c r="G7" t="s">
        <v>10</v>
      </c>
      <c r="H7">
        <v>2067</v>
      </c>
      <c r="I7" t="s">
        <v>11</v>
      </c>
      <c r="J7" t="s">
        <v>12</v>
      </c>
      <c r="K7" t="s">
        <v>153</v>
      </c>
      <c r="L7" t="s">
        <v>16</v>
      </c>
      <c r="M7" s="5">
        <v>1</v>
      </c>
      <c r="N7">
        <v>1</v>
      </c>
    </row>
    <row r="8" spans="1:14" x14ac:dyDescent="0.2">
      <c r="A8" s="2">
        <v>44968</v>
      </c>
      <c r="B8" s="3">
        <f t="shared" si="2"/>
        <v>2023</v>
      </c>
      <c r="C8" t="str">
        <f t="shared" si="0"/>
        <v>2022-2023</v>
      </c>
      <c r="D8" t="s">
        <v>147</v>
      </c>
      <c r="E8" t="s">
        <v>72</v>
      </c>
      <c r="F8" t="str">
        <f t="shared" si="1"/>
        <v>Western Australia</v>
      </c>
      <c r="G8" t="s">
        <v>48</v>
      </c>
      <c r="H8">
        <v>6010</v>
      </c>
      <c r="I8" t="s">
        <v>11</v>
      </c>
      <c r="J8" t="s">
        <v>49</v>
      </c>
      <c r="K8" t="s">
        <v>150</v>
      </c>
      <c r="L8" t="s">
        <v>18</v>
      </c>
      <c r="M8" s="5">
        <v>1</v>
      </c>
      <c r="N8">
        <v>1</v>
      </c>
    </row>
    <row r="9" spans="1:14" x14ac:dyDescent="0.2">
      <c r="A9" s="2">
        <v>45228</v>
      </c>
      <c r="B9" s="3">
        <f t="shared" si="2"/>
        <v>2024</v>
      </c>
      <c r="C9" t="str">
        <f t="shared" si="0"/>
        <v>2023-2024</v>
      </c>
      <c r="D9" t="s">
        <v>147</v>
      </c>
      <c r="E9" t="s">
        <v>136</v>
      </c>
      <c r="F9" t="str">
        <f>IF(G9="WA","Western Australia",
IF(G9="NSW","New South Wales",
IF(G9="QLD","Queensland",
IF(G9="VIC","Victoria",
IF(G9="TAS","Tasmania",
IF(G9="SA","South Australia",
IF(G9="NT","Northern Territory",
IF(G9="ACT","Australian Capital Territory",G9))))))))</f>
        <v>Victoria</v>
      </c>
      <c r="G9" t="s">
        <v>45</v>
      </c>
      <c r="H9">
        <v>3175</v>
      </c>
      <c r="I9" t="s">
        <v>11</v>
      </c>
      <c r="J9" t="s">
        <v>63</v>
      </c>
      <c r="K9" t="s">
        <v>149</v>
      </c>
      <c r="L9" t="s">
        <v>15</v>
      </c>
      <c r="M9" s="5">
        <v>1</v>
      </c>
      <c r="N9">
        <v>1</v>
      </c>
    </row>
    <row r="10" spans="1:14" x14ac:dyDescent="0.2">
      <c r="A10" s="2">
        <v>45295</v>
      </c>
      <c r="B10" s="3">
        <f t="shared" si="2"/>
        <v>2024</v>
      </c>
      <c r="C10" t="str">
        <f t="shared" si="0"/>
        <v>2023-2024</v>
      </c>
      <c r="D10" t="s">
        <v>147</v>
      </c>
      <c r="E10" t="s">
        <v>118</v>
      </c>
      <c r="F10" t="str">
        <f t="shared" si="1"/>
        <v>New South Wales</v>
      </c>
      <c r="G10" t="s">
        <v>10</v>
      </c>
      <c r="H10">
        <v>2158</v>
      </c>
      <c r="I10" t="s">
        <v>11</v>
      </c>
      <c r="J10" t="s">
        <v>27</v>
      </c>
      <c r="K10" t="s">
        <v>154</v>
      </c>
      <c r="L10" t="s">
        <v>14</v>
      </c>
      <c r="M10" s="5">
        <v>1</v>
      </c>
      <c r="N10">
        <v>1</v>
      </c>
    </row>
    <row r="11" spans="1:14" x14ac:dyDescent="0.2">
      <c r="A11" s="2">
        <v>45414</v>
      </c>
      <c r="B11" s="3">
        <f t="shared" si="2"/>
        <v>2024</v>
      </c>
      <c r="C11" t="str">
        <f t="shared" si="0"/>
        <v>2023-2024</v>
      </c>
      <c r="D11" t="s">
        <v>147</v>
      </c>
      <c r="E11" t="s">
        <v>112</v>
      </c>
      <c r="F11" t="str">
        <f t="shared" si="1"/>
        <v>Victoria</v>
      </c>
      <c r="G11" t="s">
        <v>45</v>
      </c>
      <c r="H11">
        <v>3076</v>
      </c>
      <c r="I11" t="s">
        <v>11</v>
      </c>
      <c r="J11" t="s">
        <v>46</v>
      </c>
      <c r="K11" t="s">
        <v>155</v>
      </c>
      <c r="L11" t="s">
        <v>20</v>
      </c>
      <c r="M11" s="5">
        <v>1</v>
      </c>
      <c r="N11">
        <v>1</v>
      </c>
    </row>
    <row r="12" spans="1:14" x14ac:dyDescent="0.2">
      <c r="A12" s="2">
        <v>45307</v>
      </c>
      <c r="B12" s="3">
        <f t="shared" si="2"/>
        <v>2024</v>
      </c>
      <c r="C12" t="str">
        <f t="shared" si="0"/>
        <v>2023-2024</v>
      </c>
      <c r="D12" t="s">
        <v>147</v>
      </c>
      <c r="E12" t="s">
        <v>112</v>
      </c>
      <c r="F12" t="str">
        <f t="shared" si="1"/>
        <v>Victoria</v>
      </c>
      <c r="G12" t="s">
        <v>45</v>
      </c>
      <c r="H12">
        <v>3076</v>
      </c>
      <c r="I12" t="s">
        <v>11</v>
      </c>
      <c r="J12" t="s">
        <v>46</v>
      </c>
      <c r="K12" t="s">
        <v>153</v>
      </c>
      <c r="L12" t="s">
        <v>16</v>
      </c>
      <c r="M12" s="5">
        <v>1</v>
      </c>
      <c r="N12">
        <v>1</v>
      </c>
    </row>
    <row r="13" spans="1:14" x14ac:dyDescent="0.2">
      <c r="A13" s="2">
        <v>45212</v>
      </c>
      <c r="B13" s="3">
        <f t="shared" si="2"/>
        <v>2024</v>
      </c>
      <c r="C13" t="str">
        <f t="shared" si="0"/>
        <v>2023-2024</v>
      </c>
      <c r="D13" t="s">
        <v>147</v>
      </c>
      <c r="E13" t="s">
        <v>114</v>
      </c>
      <c r="F13" t="str">
        <f t="shared" si="1"/>
        <v>Victoria</v>
      </c>
      <c r="G13" t="s">
        <v>45</v>
      </c>
      <c r="H13">
        <v>3551</v>
      </c>
      <c r="I13" t="s">
        <v>11</v>
      </c>
      <c r="J13" t="s">
        <v>60</v>
      </c>
      <c r="K13" t="s">
        <v>156</v>
      </c>
      <c r="L13" t="s">
        <v>17</v>
      </c>
      <c r="M13" s="5">
        <v>1</v>
      </c>
      <c r="N13">
        <v>1</v>
      </c>
    </row>
    <row r="14" spans="1:14" x14ac:dyDescent="0.2">
      <c r="A14" s="2">
        <v>45240</v>
      </c>
      <c r="B14" s="3">
        <f t="shared" si="2"/>
        <v>2024</v>
      </c>
      <c r="C14" t="str">
        <f t="shared" si="0"/>
        <v>2023-2024</v>
      </c>
      <c r="D14" t="s">
        <v>147</v>
      </c>
      <c r="E14" t="s">
        <v>129</v>
      </c>
      <c r="F14" t="str">
        <f t="shared" si="1"/>
        <v>Tasmania</v>
      </c>
      <c r="G14" t="s">
        <v>70</v>
      </c>
      <c r="H14">
        <v>7010</v>
      </c>
      <c r="I14" t="s">
        <v>11</v>
      </c>
      <c r="J14" t="s">
        <v>71</v>
      </c>
      <c r="K14" t="s">
        <v>153</v>
      </c>
      <c r="L14" t="s">
        <v>16</v>
      </c>
      <c r="M14" s="5">
        <v>1</v>
      </c>
      <c r="N14">
        <v>1</v>
      </c>
    </row>
    <row r="15" spans="1:14" x14ac:dyDescent="0.2">
      <c r="A15" s="2">
        <v>45200</v>
      </c>
      <c r="B15" s="3">
        <f t="shared" si="2"/>
        <v>2024</v>
      </c>
      <c r="C15" t="str">
        <f t="shared" si="0"/>
        <v>2023-2024</v>
      </c>
      <c r="D15" t="s">
        <v>147</v>
      </c>
      <c r="E15" t="s">
        <v>92</v>
      </c>
      <c r="F15" t="str">
        <f t="shared" si="1"/>
        <v>Queensland</v>
      </c>
      <c r="G15" t="s">
        <v>35</v>
      </c>
      <c r="H15">
        <v>4068</v>
      </c>
      <c r="I15" t="s">
        <v>11</v>
      </c>
      <c r="J15" t="s">
        <v>43</v>
      </c>
      <c r="K15" t="s">
        <v>149</v>
      </c>
      <c r="L15" t="s">
        <v>15</v>
      </c>
      <c r="M15" s="5">
        <v>1</v>
      </c>
      <c r="N15">
        <v>1</v>
      </c>
    </row>
    <row r="16" spans="1:14" x14ac:dyDescent="0.2">
      <c r="A16" s="2">
        <v>45255</v>
      </c>
      <c r="B16" s="3">
        <f t="shared" si="2"/>
        <v>2024</v>
      </c>
      <c r="C16" t="str">
        <f t="shared" si="0"/>
        <v>2023-2024</v>
      </c>
      <c r="D16" t="s">
        <v>147</v>
      </c>
      <c r="E16" t="s">
        <v>109</v>
      </c>
      <c r="F16" t="str">
        <f t="shared" si="1"/>
        <v>New South Wales</v>
      </c>
      <c r="G16" t="s">
        <v>10</v>
      </c>
      <c r="H16">
        <v>2480</v>
      </c>
      <c r="I16" t="s">
        <v>11</v>
      </c>
      <c r="J16" t="s">
        <v>68</v>
      </c>
      <c r="K16" t="s">
        <v>149</v>
      </c>
      <c r="L16" t="s">
        <v>15</v>
      </c>
      <c r="M16" s="5">
        <v>1</v>
      </c>
      <c r="N16">
        <v>1</v>
      </c>
    </row>
    <row r="17" spans="1:14" x14ac:dyDescent="0.2">
      <c r="A17" s="2">
        <v>45268</v>
      </c>
      <c r="B17" s="3">
        <f t="shared" si="2"/>
        <v>2024</v>
      </c>
      <c r="C17" t="str">
        <f t="shared" si="0"/>
        <v>2023-2024</v>
      </c>
      <c r="D17" t="s">
        <v>147</v>
      </c>
      <c r="E17" t="s">
        <v>87</v>
      </c>
      <c r="F17" t="str">
        <f t="shared" si="1"/>
        <v>New South Wales</v>
      </c>
      <c r="G17" t="s">
        <v>10</v>
      </c>
      <c r="H17">
        <v>2790</v>
      </c>
      <c r="I17" t="s">
        <v>11</v>
      </c>
      <c r="J17" t="s">
        <v>25</v>
      </c>
      <c r="K17" t="s">
        <v>149</v>
      </c>
      <c r="L17" t="s">
        <v>15</v>
      </c>
      <c r="M17" s="5">
        <v>1</v>
      </c>
      <c r="N17">
        <v>1</v>
      </c>
    </row>
    <row r="18" spans="1:14" x14ac:dyDescent="0.2">
      <c r="A18" s="2">
        <v>44952</v>
      </c>
      <c r="B18" s="3">
        <f t="shared" si="2"/>
        <v>2023</v>
      </c>
      <c r="C18" t="str">
        <f t="shared" si="0"/>
        <v>2022-2023</v>
      </c>
      <c r="D18" t="s">
        <v>147</v>
      </c>
      <c r="E18" t="s">
        <v>139</v>
      </c>
      <c r="F18" t="str">
        <f t="shared" si="1"/>
        <v>New South Wales</v>
      </c>
      <c r="G18" t="s">
        <v>10</v>
      </c>
      <c r="H18">
        <v>2020</v>
      </c>
      <c r="I18" t="s">
        <v>11</v>
      </c>
      <c r="J18" t="s">
        <v>12</v>
      </c>
      <c r="K18" t="s">
        <v>155</v>
      </c>
      <c r="L18" t="s">
        <v>20</v>
      </c>
      <c r="M18" s="5">
        <v>1</v>
      </c>
      <c r="N18">
        <v>1</v>
      </c>
    </row>
    <row r="19" spans="1:14" x14ac:dyDescent="0.2">
      <c r="A19" s="2">
        <v>45202</v>
      </c>
      <c r="B19" s="3">
        <f t="shared" si="2"/>
        <v>2024</v>
      </c>
      <c r="C19" t="str">
        <f t="shared" si="0"/>
        <v>2023-2024</v>
      </c>
      <c r="D19" t="s">
        <v>148</v>
      </c>
      <c r="E19" t="s">
        <v>47</v>
      </c>
      <c r="F19" t="str">
        <f t="shared" si="1"/>
        <v>Western Australia</v>
      </c>
      <c r="G19" t="s">
        <v>48</v>
      </c>
      <c r="H19">
        <v>6030</v>
      </c>
      <c r="I19" t="s">
        <v>11</v>
      </c>
      <c r="J19" t="s">
        <v>49</v>
      </c>
      <c r="K19" t="s">
        <v>154</v>
      </c>
      <c r="L19" t="s">
        <v>14</v>
      </c>
      <c r="M19" s="5">
        <v>1</v>
      </c>
      <c r="N19">
        <v>1</v>
      </c>
    </row>
    <row r="20" spans="1:14" x14ac:dyDescent="0.2">
      <c r="A20" s="2">
        <v>45220</v>
      </c>
      <c r="B20" s="3">
        <f t="shared" si="2"/>
        <v>2024</v>
      </c>
      <c r="C20" t="str">
        <f t="shared" si="0"/>
        <v>2023-2024</v>
      </c>
      <c r="D20" t="s">
        <v>148</v>
      </c>
      <c r="E20" t="s">
        <v>47</v>
      </c>
      <c r="F20" t="str">
        <f t="shared" si="1"/>
        <v>Western Australia</v>
      </c>
      <c r="G20" t="s">
        <v>48</v>
      </c>
      <c r="H20">
        <v>6030</v>
      </c>
      <c r="I20" t="s">
        <v>11</v>
      </c>
      <c r="J20" t="s">
        <v>49</v>
      </c>
      <c r="K20" t="s">
        <v>154</v>
      </c>
      <c r="L20" t="s">
        <v>14</v>
      </c>
      <c r="M20" s="5">
        <v>1</v>
      </c>
      <c r="N20">
        <v>1</v>
      </c>
    </row>
    <row r="21" spans="1:14" x14ac:dyDescent="0.2">
      <c r="A21" s="2">
        <v>45138</v>
      </c>
      <c r="B21" s="3">
        <f t="shared" si="2"/>
        <v>2024</v>
      </c>
      <c r="C21" t="str">
        <f t="shared" si="0"/>
        <v>2023-2024</v>
      </c>
      <c r="D21" t="s">
        <v>147</v>
      </c>
      <c r="E21" t="s">
        <v>134</v>
      </c>
      <c r="F21" t="str">
        <f t="shared" si="1"/>
        <v>Queensland</v>
      </c>
      <c r="G21" t="s">
        <v>35</v>
      </c>
      <c r="H21">
        <v>4825</v>
      </c>
      <c r="I21" t="s">
        <v>11</v>
      </c>
      <c r="J21" t="s">
        <v>36</v>
      </c>
      <c r="K21" t="s">
        <v>152</v>
      </c>
      <c r="L21" t="s">
        <v>13</v>
      </c>
      <c r="M21" s="5">
        <v>1</v>
      </c>
      <c r="N21">
        <v>1</v>
      </c>
    </row>
    <row r="22" spans="1:14" x14ac:dyDescent="0.2">
      <c r="A22" s="2">
        <v>45162</v>
      </c>
      <c r="B22" s="3">
        <f t="shared" si="2"/>
        <v>2024</v>
      </c>
      <c r="C22" t="str">
        <f t="shared" si="0"/>
        <v>2023-2024</v>
      </c>
      <c r="D22" t="s">
        <v>147</v>
      </c>
      <c r="E22" t="s">
        <v>31</v>
      </c>
      <c r="F22" t="str">
        <f t="shared" si="1"/>
        <v>South Australia</v>
      </c>
      <c r="G22" t="s">
        <v>32</v>
      </c>
      <c r="H22">
        <v>5168</v>
      </c>
      <c r="I22" t="s">
        <v>11</v>
      </c>
      <c r="J22" t="s">
        <v>33</v>
      </c>
      <c r="K22" t="s">
        <v>154</v>
      </c>
      <c r="L22" t="s">
        <v>14</v>
      </c>
      <c r="M22" s="5">
        <v>1</v>
      </c>
      <c r="N22">
        <v>1</v>
      </c>
    </row>
    <row r="23" spans="1:14" x14ac:dyDescent="0.2">
      <c r="A23" s="2">
        <v>45068</v>
      </c>
      <c r="B23" s="3">
        <f t="shared" si="2"/>
        <v>2023</v>
      </c>
      <c r="C23" t="str">
        <f t="shared" si="0"/>
        <v>2022-2023</v>
      </c>
      <c r="D23" t="s">
        <v>147</v>
      </c>
      <c r="E23" t="s">
        <v>132</v>
      </c>
      <c r="F23" t="str">
        <f t="shared" si="1"/>
        <v>New South Wales</v>
      </c>
      <c r="G23" t="s">
        <v>10</v>
      </c>
      <c r="H23">
        <v>2800</v>
      </c>
      <c r="I23" t="s">
        <v>11</v>
      </c>
      <c r="J23" t="s">
        <v>25</v>
      </c>
      <c r="K23" t="s">
        <v>155</v>
      </c>
      <c r="L23" t="s">
        <v>20</v>
      </c>
      <c r="M23" s="5">
        <v>1</v>
      </c>
      <c r="N23">
        <v>1</v>
      </c>
    </row>
    <row r="24" spans="1:14" x14ac:dyDescent="0.2">
      <c r="A24" s="2">
        <v>45093</v>
      </c>
      <c r="B24" s="3">
        <f t="shared" si="2"/>
        <v>2023</v>
      </c>
      <c r="C24" t="str">
        <f t="shared" si="0"/>
        <v>2022-2023</v>
      </c>
      <c r="D24" t="s">
        <v>147</v>
      </c>
      <c r="E24" t="s">
        <v>98</v>
      </c>
      <c r="F24" t="str">
        <f t="shared" si="1"/>
        <v>Victoria</v>
      </c>
      <c r="G24" t="s">
        <v>45</v>
      </c>
      <c r="H24">
        <v>3429</v>
      </c>
      <c r="I24" t="s">
        <v>11</v>
      </c>
      <c r="J24" t="s">
        <v>60</v>
      </c>
      <c r="K24" t="s">
        <v>154</v>
      </c>
      <c r="L24" t="s">
        <v>14</v>
      </c>
      <c r="M24" s="5">
        <v>1</v>
      </c>
      <c r="N24">
        <v>1</v>
      </c>
    </row>
    <row r="25" spans="1:14" x14ac:dyDescent="0.2">
      <c r="A25" s="2">
        <v>45609</v>
      </c>
      <c r="B25" s="3">
        <f t="shared" si="2"/>
        <v>2025</v>
      </c>
      <c r="C25" t="str">
        <f t="shared" si="0"/>
        <v>2024-2025</v>
      </c>
      <c r="D25" t="s">
        <v>147</v>
      </c>
      <c r="E25" t="s">
        <v>82</v>
      </c>
      <c r="F25" t="str">
        <f t="shared" si="1"/>
        <v>Queensland</v>
      </c>
      <c r="G25" t="s">
        <v>35</v>
      </c>
      <c r="H25">
        <v>4012</v>
      </c>
      <c r="I25" t="s">
        <v>11</v>
      </c>
      <c r="J25" t="s">
        <v>43</v>
      </c>
      <c r="K25" t="s">
        <v>154</v>
      </c>
      <c r="L25" t="s">
        <v>14</v>
      </c>
      <c r="M25" s="5">
        <v>1</v>
      </c>
      <c r="N25">
        <v>1</v>
      </c>
    </row>
    <row r="26" spans="1:14" x14ac:dyDescent="0.2">
      <c r="A26" s="2">
        <v>45413</v>
      </c>
      <c r="B26" s="3">
        <f t="shared" si="2"/>
        <v>2024</v>
      </c>
      <c r="C26" t="str">
        <f t="shared" si="0"/>
        <v>2023-2024</v>
      </c>
      <c r="D26" t="s">
        <v>147</v>
      </c>
      <c r="E26" t="s">
        <v>61</v>
      </c>
      <c r="F26" t="str">
        <f t="shared" si="1"/>
        <v>New South Wales</v>
      </c>
      <c r="G26" t="s">
        <v>10</v>
      </c>
      <c r="H26">
        <v>2539</v>
      </c>
      <c r="I26" t="s">
        <v>11</v>
      </c>
      <c r="J26" t="s">
        <v>58</v>
      </c>
      <c r="K26" t="s">
        <v>150</v>
      </c>
      <c r="L26" t="s">
        <v>18</v>
      </c>
      <c r="M26" s="5">
        <v>1</v>
      </c>
      <c r="N26">
        <v>1</v>
      </c>
    </row>
    <row r="27" spans="1:14" x14ac:dyDescent="0.2">
      <c r="A27" s="2">
        <v>45003</v>
      </c>
      <c r="B27" s="3">
        <f t="shared" si="2"/>
        <v>2023</v>
      </c>
      <c r="C27" t="str">
        <f t="shared" si="0"/>
        <v>2022-2023</v>
      </c>
      <c r="D27" t="s">
        <v>148</v>
      </c>
      <c r="E27" t="s">
        <v>122</v>
      </c>
      <c r="F27" t="str">
        <f t="shared" si="1"/>
        <v>New South Wales</v>
      </c>
      <c r="G27" t="s">
        <v>10</v>
      </c>
      <c r="H27">
        <v>2650</v>
      </c>
      <c r="I27" t="s">
        <v>11</v>
      </c>
      <c r="J27" t="s">
        <v>25</v>
      </c>
      <c r="K27" t="s">
        <v>150</v>
      </c>
      <c r="L27" t="s">
        <v>18</v>
      </c>
      <c r="M27" s="5">
        <v>1</v>
      </c>
      <c r="N27">
        <v>1</v>
      </c>
    </row>
    <row r="28" spans="1:14" x14ac:dyDescent="0.2">
      <c r="A28" s="2">
        <v>45053</v>
      </c>
      <c r="B28" s="3">
        <f t="shared" si="2"/>
        <v>2023</v>
      </c>
      <c r="C28" t="str">
        <f t="shared" si="0"/>
        <v>2022-2023</v>
      </c>
      <c r="D28" t="s">
        <v>147</v>
      </c>
      <c r="E28" t="s">
        <v>111</v>
      </c>
      <c r="F28" t="str">
        <f t="shared" si="1"/>
        <v>New South Wales</v>
      </c>
      <c r="G28" t="s">
        <v>10</v>
      </c>
      <c r="H28">
        <v>2120</v>
      </c>
      <c r="I28" t="s">
        <v>11</v>
      </c>
      <c r="J28" t="s">
        <v>27</v>
      </c>
      <c r="K28" t="s">
        <v>156</v>
      </c>
      <c r="L28" t="s">
        <v>17</v>
      </c>
      <c r="M28" s="5">
        <v>1.47</v>
      </c>
      <c r="N28">
        <v>1</v>
      </c>
    </row>
    <row r="29" spans="1:14" x14ac:dyDescent="0.2">
      <c r="A29" s="2">
        <v>45122</v>
      </c>
      <c r="B29" s="3">
        <f t="shared" si="2"/>
        <v>2024</v>
      </c>
      <c r="C29" t="str">
        <f t="shared" si="0"/>
        <v>2023-2024</v>
      </c>
      <c r="D29" t="s">
        <v>147</v>
      </c>
      <c r="E29" t="s">
        <v>135</v>
      </c>
      <c r="F29" t="str">
        <f t="shared" si="1"/>
        <v>Victoria</v>
      </c>
      <c r="G29" t="s">
        <v>45</v>
      </c>
      <c r="H29">
        <v>3550</v>
      </c>
      <c r="I29" t="s">
        <v>11</v>
      </c>
      <c r="J29" t="s">
        <v>60</v>
      </c>
      <c r="K29" t="s">
        <v>154</v>
      </c>
      <c r="L29" t="s">
        <v>14</v>
      </c>
      <c r="M29" s="5">
        <v>1.5</v>
      </c>
      <c r="N29">
        <v>1</v>
      </c>
    </row>
    <row r="30" spans="1:14" x14ac:dyDescent="0.2">
      <c r="A30" s="2">
        <v>45597</v>
      </c>
      <c r="B30" s="3">
        <f t="shared" si="2"/>
        <v>2025</v>
      </c>
      <c r="C30" t="str">
        <f t="shared" si="0"/>
        <v>2024-2025</v>
      </c>
      <c r="D30" t="s">
        <v>147</v>
      </c>
      <c r="E30" t="s">
        <v>115</v>
      </c>
      <c r="F30" t="str">
        <f t="shared" si="1"/>
        <v>Western Australia</v>
      </c>
      <c r="G30" t="s">
        <v>48</v>
      </c>
      <c r="H30">
        <v>6280</v>
      </c>
      <c r="I30" t="s">
        <v>11</v>
      </c>
      <c r="J30" t="s">
        <v>94</v>
      </c>
      <c r="K30" t="s">
        <v>149</v>
      </c>
      <c r="L30" t="s">
        <v>15</v>
      </c>
      <c r="M30" s="5">
        <v>1.5</v>
      </c>
      <c r="N30">
        <v>1</v>
      </c>
    </row>
    <row r="31" spans="1:14" x14ac:dyDescent="0.2">
      <c r="A31" s="2">
        <v>45403</v>
      </c>
      <c r="B31" s="3">
        <f t="shared" si="2"/>
        <v>2024</v>
      </c>
      <c r="C31" t="str">
        <f t="shared" si="0"/>
        <v>2023-2024</v>
      </c>
      <c r="D31" t="s">
        <v>147</v>
      </c>
      <c r="E31" t="s">
        <v>44</v>
      </c>
      <c r="F31" t="str">
        <f t="shared" si="1"/>
        <v>Victoria</v>
      </c>
      <c r="G31" t="s">
        <v>45</v>
      </c>
      <c r="H31">
        <v>3066</v>
      </c>
      <c r="I31" t="s">
        <v>11</v>
      </c>
      <c r="J31" t="s">
        <v>46</v>
      </c>
      <c r="K31" t="s">
        <v>153</v>
      </c>
      <c r="L31" t="s">
        <v>16</v>
      </c>
      <c r="M31" s="5">
        <v>1.5</v>
      </c>
      <c r="N31">
        <v>1</v>
      </c>
    </row>
    <row r="32" spans="1:14" x14ac:dyDescent="0.2">
      <c r="A32" s="2">
        <v>44937</v>
      </c>
      <c r="B32" s="3">
        <f t="shared" si="2"/>
        <v>2023</v>
      </c>
      <c r="C32" t="str">
        <f t="shared" si="0"/>
        <v>2022-2023</v>
      </c>
      <c r="D32" t="s">
        <v>147</v>
      </c>
      <c r="E32" t="s">
        <v>41</v>
      </c>
      <c r="F32" t="str">
        <f t="shared" si="1"/>
        <v>New South Wales</v>
      </c>
      <c r="G32" t="s">
        <v>10</v>
      </c>
      <c r="H32">
        <v>2830</v>
      </c>
      <c r="I32" t="s">
        <v>11</v>
      </c>
      <c r="J32" t="s">
        <v>25</v>
      </c>
      <c r="K32" t="s">
        <v>153</v>
      </c>
      <c r="L32" t="s">
        <v>16</v>
      </c>
      <c r="M32" s="5">
        <v>1.5</v>
      </c>
      <c r="N32">
        <v>1</v>
      </c>
    </row>
    <row r="33" spans="1:14" x14ac:dyDescent="0.2">
      <c r="A33" s="2">
        <v>44972</v>
      </c>
      <c r="B33" s="3">
        <f t="shared" si="2"/>
        <v>2023</v>
      </c>
      <c r="C33" t="str">
        <f t="shared" si="0"/>
        <v>2022-2023</v>
      </c>
      <c r="D33" t="s">
        <v>147</v>
      </c>
      <c r="E33" t="s">
        <v>92</v>
      </c>
      <c r="F33" t="str">
        <f t="shared" si="1"/>
        <v>Queensland</v>
      </c>
      <c r="G33" t="s">
        <v>35</v>
      </c>
      <c r="H33">
        <v>4068</v>
      </c>
      <c r="I33" t="s">
        <v>11</v>
      </c>
      <c r="J33" t="s">
        <v>43</v>
      </c>
      <c r="K33" t="s">
        <v>154</v>
      </c>
      <c r="L33" t="s">
        <v>14</v>
      </c>
      <c r="M33" s="5">
        <v>1.5</v>
      </c>
      <c r="N33">
        <v>1</v>
      </c>
    </row>
    <row r="34" spans="1:14" x14ac:dyDescent="0.2">
      <c r="A34" s="2">
        <v>45201</v>
      </c>
      <c r="B34" s="3">
        <f t="shared" si="2"/>
        <v>2024</v>
      </c>
      <c r="C34" t="str">
        <f t="shared" si="0"/>
        <v>2023-2024</v>
      </c>
      <c r="D34" t="s">
        <v>147</v>
      </c>
      <c r="E34" t="s">
        <v>105</v>
      </c>
      <c r="F34" t="str">
        <f t="shared" si="1"/>
        <v>Victoria</v>
      </c>
      <c r="G34" t="s">
        <v>45</v>
      </c>
      <c r="H34">
        <v>3500</v>
      </c>
      <c r="I34" t="s">
        <v>11</v>
      </c>
      <c r="J34" t="s">
        <v>60</v>
      </c>
      <c r="K34" t="s">
        <v>153</v>
      </c>
      <c r="L34" t="s">
        <v>16</v>
      </c>
      <c r="M34" s="5">
        <v>1.5</v>
      </c>
      <c r="N34">
        <v>1</v>
      </c>
    </row>
    <row r="35" spans="1:14" x14ac:dyDescent="0.2">
      <c r="A35" s="2">
        <v>45530</v>
      </c>
      <c r="B35" s="3">
        <f t="shared" si="2"/>
        <v>2025</v>
      </c>
      <c r="C35" t="str">
        <f t="shared" si="0"/>
        <v>2024-2025</v>
      </c>
      <c r="D35" t="s">
        <v>147</v>
      </c>
      <c r="E35" t="s">
        <v>101</v>
      </c>
      <c r="F35" t="str">
        <f t="shared" si="1"/>
        <v>Victoria</v>
      </c>
      <c r="G35" t="s">
        <v>45</v>
      </c>
      <c r="H35">
        <v>3131</v>
      </c>
      <c r="I35" t="s">
        <v>11</v>
      </c>
      <c r="J35" t="s">
        <v>63</v>
      </c>
      <c r="K35" t="s">
        <v>154</v>
      </c>
      <c r="L35" t="s">
        <v>14</v>
      </c>
      <c r="M35" s="5">
        <v>1.5</v>
      </c>
      <c r="N35">
        <v>1</v>
      </c>
    </row>
    <row r="36" spans="1:14" x14ac:dyDescent="0.2">
      <c r="A36" s="2">
        <v>45654</v>
      </c>
      <c r="B36" s="3">
        <f t="shared" si="2"/>
        <v>2025</v>
      </c>
      <c r="C36" t="str">
        <f t="shared" si="0"/>
        <v>2024-2025</v>
      </c>
      <c r="D36" t="s">
        <v>147</v>
      </c>
      <c r="E36" t="s">
        <v>40</v>
      </c>
      <c r="F36" t="str">
        <f t="shared" si="1"/>
        <v>New South Wales</v>
      </c>
      <c r="G36" t="s">
        <v>10</v>
      </c>
      <c r="H36">
        <v>2116</v>
      </c>
      <c r="I36" t="s">
        <v>11</v>
      </c>
      <c r="J36" t="s">
        <v>27</v>
      </c>
      <c r="K36" t="s">
        <v>149</v>
      </c>
      <c r="L36" t="s">
        <v>15</v>
      </c>
      <c r="M36" s="5">
        <v>1.5</v>
      </c>
      <c r="N36">
        <v>1</v>
      </c>
    </row>
    <row r="37" spans="1:14" x14ac:dyDescent="0.2">
      <c r="A37" s="2">
        <v>45217</v>
      </c>
      <c r="B37" s="3">
        <f t="shared" si="2"/>
        <v>2024</v>
      </c>
      <c r="C37" t="str">
        <f t="shared" si="0"/>
        <v>2023-2024</v>
      </c>
      <c r="D37" t="s">
        <v>147</v>
      </c>
      <c r="E37" t="s">
        <v>66</v>
      </c>
      <c r="F37" t="str">
        <f t="shared" si="1"/>
        <v>South Australia</v>
      </c>
      <c r="G37" t="s">
        <v>32</v>
      </c>
      <c r="H37">
        <v>5169</v>
      </c>
      <c r="I37" t="s">
        <v>11</v>
      </c>
      <c r="J37" t="s">
        <v>33</v>
      </c>
      <c r="K37" t="s">
        <v>154</v>
      </c>
      <c r="L37" t="s">
        <v>14</v>
      </c>
      <c r="M37" s="5">
        <v>1.5</v>
      </c>
      <c r="N37">
        <v>1</v>
      </c>
    </row>
    <row r="38" spans="1:14" x14ac:dyDescent="0.2">
      <c r="A38" s="2">
        <v>45526</v>
      </c>
      <c r="B38" s="3">
        <f t="shared" si="2"/>
        <v>2025</v>
      </c>
      <c r="C38" t="str">
        <f t="shared" si="0"/>
        <v>2024-2025</v>
      </c>
      <c r="D38" t="s">
        <v>147</v>
      </c>
      <c r="E38" t="s">
        <v>59</v>
      </c>
      <c r="F38" t="str">
        <f t="shared" si="1"/>
        <v>Victoria</v>
      </c>
      <c r="G38" t="s">
        <v>45</v>
      </c>
      <c r="H38">
        <v>3280</v>
      </c>
      <c r="I38" t="s">
        <v>11</v>
      </c>
      <c r="J38" t="s">
        <v>60</v>
      </c>
      <c r="K38" t="s">
        <v>149</v>
      </c>
      <c r="L38" t="s">
        <v>15</v>
      </c>
      <c r="M38" s="5">
        <v>1.5</v>
      </c>
      <c r="N38">
        <v>1</v>
      </c>
    </row>
    <row r="39" spans="1:14" x14ac:dyDescent="0.2">
      <c r="A39" s="2">
        <v>45629</v>
      </c>
      <c r="B39" s="3">
        <f t="shared" si="2"/>
        <v>2025</v>
      </c>
      <c r="C39" t="str">
        <f t="shared" si="0"/>
        <v>2024-2025</v>
      </c>
      <c r="D39" t="s">
        <v>147</v>
      </c>
      <c r="E39" t="s">
        <v>108</v>
      </c>
      <c r="F39" t="str">
        <f t="shared" si="1"/>
        <v>Victoria</v>
      </c>
      <c r="G39" t="s">
        <v>45</v>
      </c>
      <c r="H39">
        <v>3018</v>
      </c>
      <c r="I39" t="s">
        <v>11</v>
      </c>
      <c r="J39" t="s">
        <v>46</v>
      </c>
      <c r="K39" t="s">
        <v>154</v>
      </c>
      <c r="L39" t="s">
        <v>14</v>
      </c>
      <c r="M39" s="5">
        <v>1.57</v>
      </c>
      <c r="N39">
        <v>1</v>
      </c>
    </row>
    <row r="40" spans="1:14" x14ac:dyDescent="0.2">
      <c r="A40" s="2">
        <v>45360</v>
      </c>
      <c r="B40" s="3">
        <f t="shared" si="2"/>
        <v>2024</v>
      </c>
      <c r="C40" t="str">
        <f t="shared" si="0"/>
        <v>2023-2024</v>
      </c>
      <c r="D40" t="s">
        <v>147</v>
      </c>
      <c r="E40" t="s">
        <v>138</v>
      </c>
      <c r="F40" t="str">
        <f t="shared" si="1"/>
        <v>Queensland</v>
      </c>
      <c r="G40" t="s">
        <v>35</v>
      </c>
      <c r="H40">
        <v>4558</v>
      </c>
      <c r="I40" t="s">
        <v>11</v>
      </c>
      <c r="J40" t="s">
        <v>120</v>
      </c>
      <c r="K40" t="s">
        <v>149</v>
      </c>
      <c r="L40" t="s">
        <v>15</v>
      </c>
      <c r="M40" s="5">
        <v>1.6</v>
      </c>
      <c r="N40">
        <v>1</v>
      </c>
    </row>
    <row r="41" spans="1:14" x14ac:dyDescent="0.2">
      <c r="A41" s="2">
        <v>45415</v>
      </c>
      <c r="B41" s="3">
        <f t="shared" si="2"/>
        <v>2024</v>
      </c>
      <c r="C41" t="str">
        <f t="shared" si="0"/>
        <v>2023-2024</v>
      </c>
      <c r="D41" t="s">
        <v>147</v>
      </c>
      <c r="E41" t="s">
        <v>99</v>
      </c>
      <c r="F41" t="str">
        <f t="shared" si="1"/>
        <v>Victoria</v>
      </c>
      <c r="G41" t="s">
        <v>45</v>
      </c>
      <c r="H41">
        <v>3148</v>
      </c>
      <c r="I41" t="s">
        <v>11</v>
      </c>
      <c r="J41" t="s">
        <v>63</v>
      </c>
      <c r="K41" t="s">
        <v>153</v>
      </c>
      <c r="L41" t="s">
        <v>16</v>
      </c>
      <c r="M41" s="5">
        <v>1.71</v>
      </c>
      <c r="N41">
        <v>1</v>
      </c>
    </row>
    <row r="42" spans="1:14" x14ac:dyDescent="0.2">
      <c r="A42" s="2">
        <v>45232</v>
      </c>
      <c r="B42" s="3">
        <f t="shared" si="2"/>
        <v>2024</v>
      </c>
      <c r="C42" t="str">
        <f t="shared" si="0"/>
        <v>2023-2024</v>
      </c>
      <c r="D42" t="s">
        <v>148</v>
      </c>
      <c r="E42" t="s">
        <v>114</v>
      </c>
      <c r="F42" t="str">
        <f t="shared" si="1"/>
        <v>Victoria</v>
      </c>
      <c r="G42" t="s">
        <v>45</v>
      </c>
      <c r="H42">
        <v>3551</v>
      </c>
      <c r="I42" t="s">
        <v>11</v>
      </c>
      <c r="J42" t="s">
        <v>60</v>
      </c>
      <c r="K42" t="s">
        <v>149</v>
      </c>
      <c r="L42" t="s">
        <v>15</v>
      </c>
      <c r="M42" s="5">
        <v>1.79</v>
      </c>
      <c r="N42">
        <v>1</v>
      </c>
    </row>
    <row r="43" spans="1:14" x14ac:dyDescent="0.2">
      <c r="A43" s="2">
        <v>44967</v>
      </c>
      <c r="B43" s="3">
        <f t="shared" si="2"/>
        <v>2023</v>
      </c>
      <c r="C43" t="str">
        <f t="shared" si="0"/>
        <v>2022-2023</v>
      </c>
      <c r="D43" t="s">
        <v>147</v>
      </c>
      <c r="E43" t="s">
        <v>98</v>
      </c>
      <c r="F43" t="str">
        <f t="shared" si="1"/>
        <v>Victoria</v>
      </c>
      <c r="G43" t="s">
        <v>45</v>
      </c>
      <c r="H43">
        <v>3429</v>
      </c>
      <c r="I43" t="s">
        <v>11</v>
      </c>
      <c r="J43" t="s">
        <v>60</v>
      </c>
      <c r="K43" t="s">
        <v>154</v>
      </c>
      <c r="L43" t="s">
        <v>14</v>
      </c>
      <c r="M43" s="5">
        <v>1.8</v>
      </c>
      <c r="N43">
        <v>1</v>
      </c>
    </row>
    <row r="44" spans="1:14" x14ac:dyDescent="0.2">
      <c r="A44" s="2">
        <v>45423</v>
      </c>
      <c r="B44" s="3">
        <f t="shared" si="2"/>
        <v>2024</v>
      </c>
      <c r="C44" t="str">
        <f t="shared" si="0"/>
        <v>2023-2024</v>
      </c>
      <c r="D44" t="s">
        <v>148</v>
      </c>
      <c r="E44" t="s">
        <v>122</v>
      </c>
      <c r="F44" t="str">
        <f t="shared" si="1"/>
        <v>New South Wales</v>
      </c>
      <c r="G44" t="s">
        <v>10</v>
      </c>
      <c r="H44">
        <v>2650</v>
      </c>
      <c r="I44" t="s">
        <v>11</v>
      </c>
      <c r="J44" t="s">
        <v>25</v>
      </c>
      <c r="K44" t="s">
        <v>149</v>
      </c>
      <c r="L44" t="s">
        <v>15</v>
      </c>
      <c r="M44" s="5">
        <v>1.8</v>
      </c>
      <c r="N44">
        <v>1</v>
      </c>
    </row>
    <row r="45" spans="1:14" x14ac:dyDescent="0.2">
      <c r="A45" s="2">
        <v>45097</v>
      </c>
      <c r="B45" s="3">
        <f t="shared" si="2"/>
        <v>2023</v>
      </c>
      <c r="C45" t="str">
        <f t="shared" si="0"/>
        <v>2022-2023</v>
      </c>
      <c r="D45" t="s">
        <v>147</v>
      </c>
      <c r="E45" t="s">
        <v>139</v>
      </c>
      <c r="F45" t="str">
        <f t="shared" si="1"/>
        <v>New South Wales</v>
      </c>
      <c r="G45" t="s">
        <v>10</v>
      </c>
      <c r="H45">
        <v>2020</v>
      </c>
      <c r="I45" t="s">
        <v>11</v>
      </c>
      <c r="J45" t="s">
        <v>12</v>
      </c>
      <c r="K45" t="s">
        <v>157</v>
      </c>
      <c r="L45" t="s">
        <v>22</v>
      </c>
      <c r="M45" s="5">
        <v>1.89</v>
      </c>
      <c r="N45">
        <v>1</v>
      </c>
    </row>
    <row r="46" spans="1:14" x14ac:dyDescent="0.2">
      <c r="A46" s="2">
        <v>45317</v>
      </c>
      <c r="B46" s="3">
        <f t="shared" si="2"/>
        <v>2024</v>
      </c>
      <c r="C46" t="str">
        <f t="shared" si="0"/>
        <v>2023-2024</v>
      </c>
      <c r="D46" t="s">
        <v>147</v>
      </c>
      <c r="E46" t="s">
        <v>132</v>
      </c>
      <c r="F46" t="str">
        <f t="shared" si="1"/>
        <v>New South Wales</v>
      </c>
      <c r="G46" t="s">
        <v>10</v>
      </c>
      <c r="H46">
        <v>2800</v>
      </c>
      <c r="I46" t="s">
        <v>11</v>
      </c>
      <c r="J46" t="s">
        <v>25</v>
      </c>
      <c r="K46" t="s">
        <v>156</v>
      </c>
      <c r="L46" t="s">
        <v>17</v>
      </c>
      <c r="M46" s="5">
        <v>1.9</v>
      </c>
      <c r="N46">
        <v>1</v>
      </c>
    </row>
    <row r="47" spans="1:14" x14ac:dyDescent="0.2">
      <c r="A47" s="2">
        <v>45327</v>
      </c>
      <c r="B47" s="3">
        <f t="shared" si="2"/>
        <v>2024</v>
      </c>
      <c r="C47" t="str">
        <f t="shared" si="0"/>
        <v>2023-2024</v>
      </c>
      <c r="D47" t="s">
        <v>147</v>
      </c>
      <c r="E47" t="s">
        <v>99</v>
      </c>
      <c r="F47" t="str">
        <f t="shared" si="1"/>
        <v>Victoria</v>
      </c>
      <c r="G47" t="s">
        <v>45</v>
      </c>
      <c r="H47">
        <v>3148</v>
      </c>
      <c r="I47" t="s">
        <v>11</v>
      </c>
      <c r="J47" t="s">
        <v>63</v>
      </c>
      <c r="K47" t="s">
        <v>149</v>
      </c>
      <c r="L47" t="s">
        <v>15</v>
      </c>
      <c r="M47" s="5">
        <v>1.99</v>
      </c>
      <c r="N47">
        <v>1</v>
      </c>
    </row>
    <row r="48" spans="1:14" x14ac:dyDescent="0.2">
      <c r="A48" s="2">
        <v>45588</v>
      </c>
      <c r="B48" s="3">
        <f t="shared" si="2"/>
        <v>2025</v>
      </c>
      <c r="C48" t="str">
        <f t="shared" si="0"/>
        <v>2024-2025</v>
      </c>
      <c r="D48" t="s">
        <v>147</v>
      </c>
      <c r="E48" t="s">
        <v>31</v>
      </c>
      <c r="F48" t="str">
        <f t="shared" si="1"/>
        <v>South Australia</v>
      </c>
      <c r="G48" t="s">
        <v>32</v>
      </c>
      <c r="H48">
        <v>5168</v>
      </c>
      <c r="I48" t="s">
        <v>11</v>
      </c>
      <c r="J48" t="s">
        <v>33</v>
      </c>
      <c r="K48" t="s">
        <v>155</v>
      </c>
      <c r="L48" t="s">
        <v>20</v>
      </c>
      <c r="M48" s="5">
        <v>1.99</v>
      </c>
      <c r="N48">
        <v>1</v>
      </c>
    </row>
    <row r="49" spans="1:14" x14ac:dyDescent="0.2">
      <c r="A49" s="2">
        <v>45536</v>
      </c>
      <c r="B49" s="3">
        <f t="shared" si="2"/>
        <v>2025</v>
      </c>
      <c r="C49" t="str">
        <f t="shared" si="0"/>
        <v>2024-2025</v>
      </c>
      <c r="D49" t="s">
        <v>147</v>
      </c>
      <c r="E49" t="s">
        <v>83</v>
      </c>
      <c r="F49" t="str">
        <f t="shared" si="1"/>
        <v>New South Wales</v>
      </c>
      <c r="G49" t="s">
        <v>10</v>
      </c>
      <c r="H49">
        <v>2750</v>
      </c>
      <c r="I49" t="s">
        <v>11</v>
      </c>
      <c r="J49" t="s">
        <v>25</v>
      </c>
      <c r="K49" t="s">
        <v>19</v>
      </c>
      <c r="L49" t="s">
        <v>23</v>
      </c>
      <c r="M49" s="5">
        <v>1.99</v>
      </c>
      <c r="N49">
        <v>1</v>
      </c>
    </row>
    <row r="50" spans="1:14" x14ac:dyDescent="0.2">
      <c r="A50" s="2">
        <v>44952</v>
      </c>
      <c r="B50" s="3">
        <f t="shared" si="2"/>
        <v>2023</v>
      </c>
      <c r="C50" t="str">
        <f t="shared" si="0"/>
        <v>2022-2023</v>
      </c>
      <c r="D50" t="s">
        <v>147</v>
      </c>
      <c r="E50" t="s">
        <v>34</v>
      </c>
      <c r="F50" t="str">
        <f t="shared" si="1"/>
        <v>Queensland</v>
      </c>
      <c r="G50" t="s">
        <v>35</v>
      </c>
      <c r="H50">
        <v>4802</v>
      </c>
      <c r="I50" t="s">
        <v>11</v>
      </c>
      <c r="J50" t="s">
        <v>36</v>
      </c>
      <c r="K50" t="s">
        <v>150</v>
      </c>
      <c r="L50" t="s">
        <v>18</v>
      </c>
      <c r="M50" s="5">
        <v>2</v>
      </c>
      <c r="N50">
        <v>1</v>
      </c>
    </row>
    <row r="51" spans="1:14" x14ac:dyDescent="0.2">
      <c r="A51" s="2">
        <v>45139</v>
      </c>
      <c r="B51" s="3">
        <f t="shared" si="2"/>
        <v>2024</v>
      </c>
      <c r="C51" t="str">
        <f t="shared" si="0"/>
        <v>2023-2024</v>
      </c>
      <c r="D51" t="s">
        <v>147</v>
      </c>
      <c r="E51" t="s">
        <v>96</v>
      </c>
      <c r="F51" t="str">
        <f t="shared" si="1"/>
        <v>Western Australia</v>
      </c>
      <c r="G51" t="s">
        <v>48</v>
      </c>
      <c r="H51">
        <v>6330</v>
      </c>
      <c r="I51" t="s">
        <v>11</v>
      </c>
      <c r="J51" t="s">
        <v>94</v>
      </c>
      <c r="K51" t="s">
        <v>154</v>
      </c>
      <c r="L51" t="s">
        <v>14</v>
      </c>
      <c r="M51" s="5">
        <v>2</v>
      </c>
      <c r="N51">
        <v>1</v>
      </c>
    </row>
    <row r="52" spans="1:14" x14ac:dyDescent="0.2">
      <c r="A52" s="2">
        <v>45217</v>
      </c>
      <c r="B52" s="3">
        <f t="shared" si="2"/>
        <v>2024</v>
      </c>
      <c r="C52" t="str">
        <f t="shared" si="0"/>
        <v>2023-2024</v>
      </c>
      <c r="D52" t="s">
        <v>147</v>
      </c>
      <c r="E52" t="s">
        <v>146</v>
      </c>
      <c r="F52" t="str">
        <f t="shared" si="1"/>
        <v>Victoria</v>
      </c>
      <c r="G52" t="s">
        <v>45</v>
      </c>
      <c r="H52">
        <v>3353</v>
      </c>
      <c r="I52" t="s">
        <v>11</v>
      </c>
      <c r="J52" t="s">
        <v>60</v>
      </c>
      <c r="K52" t="s">
        <v>154</v>
      </c>
      <c r="L52" t="s">
        <v>14</v>
      </c>
      <c r="M52" s="5">
        <v>2</v>
      </c>
      <c r="N52">
        <v>1</v>
      </c>
    </row>
    <row r="53" spans="1:14" x14ac:dyDescent="0.2">
      <c r="A53" s="2">
        <v>45575</v>
      </c>
      <c r="B53" s="3">
        <f t="shared" si="2"/>
        <v>2025</v>
      </c>
      <c r="C53" t="str">
        <f t="shared" si="0"/>
        <v>2024-2025</v>
      </c>
      <c r="D53" t="s">
        <v>147</v>
      </c>
      <c r="E53" t="s">
        <v>107</v>
      </c>
      <c r="F53" t="str">
        <f t="shared" si="1"/>
        <v>Queensland</v>
      </c>
      <c r="G53" t="s">
        <v>35</v>
      </c>
      <c r="H53">
        <v>4220</v>
      </c>
      <c r="I53" t="s">
        <v>11</v>
      </c>
      <c r="J53" t="s">
        <v>104</v>
      </c>
      <c r="K53" t="s">
        <v>150</v>
      </c>
      <c r="L53" t="s">
        <v>18</v>
      </c>
      <c r="M53" s="5">
        <v>2</v>
      </c>
      <c r="N53">
        <v>1</v>
      </c>
    </row>
    <row r="54" spans="1:14" x14ac:dyDescent="0.2">
      <c r="A54" s="2">
        <v>45344</v>
      </c>
      <c r="B54" s="3">
        <f t="shared" si="2"/>
        <v>2024</v>
      </c>
      <c r="C54" t="str">
        <f t="shared" si="0"/>
        <v>2023-2024</v>
      </c>
      <c r="D54" t="s">
        <v>147</v>
      </c>
      <c r="E54" t="s">
        <v>140</v>
      </c>
      <c r="F54" t="str">
        <f t="shared" si="1"/>
        <v>Tasmania</v>
      </c>
      <c r="G54" t="s">
        <v>70</v>
      </c>
      <c r="H54">
        <v>7320</v>
      </c>
      <c r="I54" t="s">
        <v>11</v>
      </c>
      <c r="J54" t="s">
        <v>71</v>
      </c>
      <c r="K54" t="s">
        <v>149</v>
      </c>
      <c r="L54" t="s">
        <v>15</v>
      </c>
      <c r="M54" s="5">
        <v>2</v>
      </c>
      <c r="N54">
        <v>1</v>
      </c>
    </row>
    <row r="55" spans="1:14" x14ac:dyDescent="0.2">
      <c r="A55" s="2">
        <v>45203</v>
      </c>
      <c r="B55" s="3">
        <f t="shared" si="2"/>
        <v>2024</v>
      </c>
      <c r="C55" t="str">
        <f t="shared" si="0"/>
        <v>2023-2024</v>
      </c>
      <c r="D55" t="s">
        <v>147</v>
      </c>
      <c r="E55" t="s">
        <v>102</v>
      </c>
      <c r="F55" t="str">
        <f t="shared" si="1"/>
        <v>Queensland</v>
      </c>
      <c r="G55" t="s">
        <v>35</v>
      </c>
      <c r="H55">
        <v>4870</v>
      </c>
      <c r="I55" t="s">
        <v>11</v>
      </c>
      <c r="J55" t="s">
        <v>36</v>
      </c>
      <c r="K55" t="s">
        <v>153</v>
      </c>
      <c r="L55" t="s">
        <v>16</v>
      </c>
      <c r="M55" s="5">
        <v>2</v>
      </c>
      <c r="N55">
        <v>1</v>
      </c>
    </row>
    <row r="56" spans="1:14" x14ac:dyDescent="0.2">
      <c r="A56" s="2">
        <v>45580</v>
      </c>
      <c r="B56" s="3">
        <f t="shared" si="2"/>
        <v>2025</v>
      </c>
      <c r="C56" t="str">
        <f t="shared" si="0"/>
        <v>2024-2025</v>
      </c>
      <c r="D56" t="s">
        <v>147</v>
      </c>
      <c r="E56" t="s">
        <v>57</v>
      </c>
      <c r="F56" t="str">
        <f t="shared" si="1"/>
        <v>New South Wales</v>
      </c>
      <c r="G56" t="s">
        <v>10</v>
      </c>
      <c r="H56">
        <v>2560</v>
      </c>
      <c r="I56" t="s">
        <v>11</v>
      </c>
      <c r="J56" t="s">
        <v>58</v>
      </c>
      <c r="K56" t="s">
        <v>153</v>
      </c>
      <c r="L56" t="s">
        <v>16</v>
      </c>
      <c r="M56" s="5">
        <v>2</v>
      </c>
      <c r="N56">
        <v>1</v>
      </c>
    </row>
    <row r="57" spans="1:14" x14ac:dyDescent="0.2">
      <c r="A57" s="2">
        <v>45267</v>
      </c>
      <c r="B57" s="3">
        <f t="shared" si="2"/>
        <v>2024</v>
      </c>
      <c r="C57" t="str">
        <f t="shared" si="0"/>
        <v>2023-2024</v>
      </c>
      <c r="D57" t="s">
        <v>147</v>
      </c>
      <c r="E57" t="s">
        <v>99</v>
      </c>
      <c r="F57" t="str">
        <f t="shared" si="1"/>
        <v>Victoria</v>
      </c>
      <c r="G57" t="s">
        <v>45</v>
      </c>
      <c r="H57">
        <v>3148</v>
      </c>
      <c r="I57" t="s">
        <v>11</v>
      </c>
      <c r="J57" t="s">
        <v>63</v>
      </c>
      <c r="K57" t="s">
        <v>153</v>
      </c>
      <c r="L57" t="s">
        <v>16</v>
      </c>
      <c r="M57" s="5">
        <v>2</v>
      </c>
      <c r="N57">
        <v>1</v>
      </c>
    </row>
    <row r="58" spans="1:14" x14ac:dyDescent="0.2">
      <c r="A58" s="2">
        <v>45164</v>
      </c>
      <c r="B58" s="3">
        <f t="shared" si="2"/>
        <v>2024</v>
      </c>
      <c r="C58" t="str">
        <f t="shared" si="0"/>
        <v>2023-2024</v>
      </c>
      <c r="D58" t="s">
        <v>147</v>
      </c>
      <c r="E58" t="s">
        <v>9</v>
      </c>
      <c r="F58" t="str">
        <f t="shared" si="1"/>
        <v>New South Wales</v>
      </c>
      <c r="G58" t="s">
        <v>10</v>
      </c>
      <c r="H58">
        <v>2067</v>
      </c>
      <c r="I58" t="s">
        <v>11</v>
      </c>
      <c r="J58" t="s">
        <v>12</v>
      </c>
      <c r="K58" t="s">
        <v>154</v>
      </c>
      <c r="L58" t="s">
        <v>14</v>
      </c>
      <c r="M58" s="5">
        <v>2</v>
      </c>
      <c r="N58">
        <v>1</v>
      </c>
    </row>
    <row r="59" spans="1:14" x14ac:dyDescent="0.2">
      <c r="A59" s="2">
        <v>45225</v>
      </c>
      <c r="B59" s="3">
        <f t="shared" si="2"/>
        <v>2024</v>
      </c>
      <c r="C59" t="str">
        <f t="shared" si="0"/>
        <v>2023-2024</v>
      </c>
      <c r="D59" t="s">
        <v>148</v>
      </c>
      <c r="E59" t="s">
        <v>54</v>
      </c>
      <c r="F59" t="str">
        <f t="shared" si="1"/>
        <v>Victoria</v>
      </c>
      <c r="G59" t="s">
        <v>45</v>
      </c>
      <c r="H59">
        <v>3977</v>
      </c>
      <c r="I59" t="s">
        <v>11</v>
      </c>
      <c r="J59" t="s">
        <v>55</v>
      </c>
      <c r="K59" t="s">
        <v>19</v>
      </c>
      <c r="L59" t="s">
        <v>23</v>
      </c>
      <c r="M59" s="5">
        <v>2</v>
      </c>
      <c r="N59">
        <v>1</v>
      </c>
    </row>
    <row r="60" spans="1:14" x14ac:dyDescent="0.2">
      <c r="A60" s="2">
        <v>45635</v>
      </c>
      <c r="B60" s="3">
        <f t="shared" si="2"/>
        <v>2025</v>
      </c>
      <c r="C60" t="str">
        <f t="shared" si="0"/>
        <v>2024-2025</v>
      </c>
      <c r="D60" t="s">
        <v>147</v>
      </c>
      <c r="E60" t="s">
        <v>41</v>
      </c>
      <c r="F60" t="str">
        <f t="shared" si="1"/>
        <v>New South Wales</v>
      </c>
      <c r="G60" t="s">
        <v>10</v>
      </c>
      <c r="H60">
        <v>2830</v>
      </c>
      <c r="I60" t="s">
        <v>11</v>
      </c>
      <c r="J60" t="s">
        <v>25</v>
      </c>
      <c r="K60" t="s">
        <v>151</v>
      </c>
      <c r="L60" t="s">
        <v>21</v>
      </c>
      <c r="M60" s="5">
        <v>2</v>
      </c>
      <c r="N60">
        <v>1</v>
      </c>
    </row>
    <row r="61" spans="1:14" x14ac:dyDescent="0.2">
      <c r="A61" s="2">
        <v>45179</v>
      </c>
      <c r="B61" s="3">
        <f t="shared" si="2"/>
        <v>2024</v>
      </c>
      <c r="C61" t="str">
        <f t="shared" si="0"/>
        <v>2023-2024</v>
      </c>
      <c r="D61" t="s">
        <v>147</v>
      </c>
      <c r="E61" t="s">
        <v>41</v>
      </c>
      <c r="F61" t="str">
        <f t="shared" si="1"/>
        <v>New South Wales</v>
      </c>
      <c r="G61" t="s">
        <v>10</v>
      </c>
      <c r="H61">
        <v>2830</v>
      </c>
      <c r="I61" t="s">
        <v>11</v>
      </c>
      <c r="J61" t="s">
        <v>25</v>
      </c>
      <c r="K61" t="s">
        <v>149</v>
      </c>
      <c r="L61" t="s">
        <v>15</v>
      </c>
      <c r="M61" s="5">
        <v>2</v>
      </c>
      <c r="N61">
        <v>1</v>
      </c>
    </row>
    <row r="62" spans="1:14" x14ac:dyDescent="0.2">
      <c r="A62" s="2">
        <v>45491</v>
      </c>
      <c r="B62" s="3">
        <f t="shared" si="2"/>
        <v>2025</v>
      </c>
      <c r="C62" t="str">
        <f t="shared" si="0"/>
        <v>2024-2025</v>
      </c>
      <c r="D62" t="s">
        <v>147</v>
      </c>
      <c r="E62" t="s">
        <v>41</v>
      </c>
      <c r="F62" t="str">
        <f t="shared" si="1"/>
        <v>New South Wales</v>
      </c>
      <c r="G62" t="s">
        <v>10</v>
      </c>
      <c r="H62">
        <v>2830</v>
      </c>
      <c r="I62" t="s">
        <v>11</v>
      </c>
      <c r="J62" t="s">
        <v>25</v>
      </c>
      <c r="K62" t="s">
        <v>149</v>
      </c>
      <c r="L62" t="s">
        <v>15</v>
      </c>
      <c r="M62" s="5">
        <v>2</v>
      </c>
      <c r="N62">
        <v>1</v>
      </c>
    </row>
    <row r="63" spans="1:14" x14ac:dyDescent="0.2">
      <c r="A63" s="2">
        <v>45275</v>
      </c>
      <c r="B63" s="3">
        <f t="shared" si="2"/>
        <v>2024</v>
      </c>
      <c r="C63" t="str">
        <f t="shared" si="0"/>
        <v>2023-2024</v>
      </c>
      <c r="D63" t="s">
        <v>148</v>
      </c>
      <c r="E63" t="s">
        <v>114</v>
      </c>
      <c r="F63" t="str">
        <f t="shared" si="1"/>
        <v>Victoria</v>
      </c>
      <c r="G63" t="s">
        <v>45</v>
      </c>
      <c r="H63">
        <v>3551</v>
      </c>
      <c r="I63" t="s">
        <v>11</v>
      </c>
      <c r="J63" t="s">
        <v>60</v>
      </c>
      <c r="K63" t="s">
        <v>155</v>
      </c>
      <c r="L63" t="s">
        <v>20</v>
      </c>
      <c r="M63" s="5">
        <v>2</v>
      </c>
      <c r="N63">
        <v>1</v>
      </c>
    </row>
    <row r="64" spans="1:14" x14ac:dyDescent="0.2">
      <c r="A64" s="2">
        <v>45253</v>
      </c>
      <c r="B64" s="3">
        <f t="shared" si="2"/>
        <v>2024</v>
      </c>
      <c r="C64" t="str">
        <f t="shared" si="0"/>
        <v>2023-2024</v>
      </c>
      <c r="D64" t="s">
        <v>147</v>
      </c>
      <c r="E64" t="s">
        <v>119</v>
      </c>
      <c r="F64" t="str">
        <f t="shared" si="1"/>
        <v>Queensland</v>
      </c>
      <c r="G64" t="s">
        <v>35</v>
      </c>
      <c r="H64">
        <v>4570</v>
      </c>
      <c r="I64" t="s">
        <v>11</v>
      </c>
      <c r="J64" t="s">
        <v>120</v>
      </c>
      <c r="K64" t="s">
        <v>154</v>
      </c>
      <c r="L64" t="s">
        <v>14</v>
      </c>
      <c r="M64" s="5">
        <v>2</v>
      </c>
      <c r="N64">
        <v>1</v>
      </c>
    </row>
    <row r="65" spans="1:14" x14ac:dyDescent="0.2">
      <c r="A65" s="2">
        <v>45102</v>
      </c>
      <c r="B65" s="3">
        <f t="shared" si="2"/>
        <v>2023</v>
      </c>
      <c r="C65" t="str">
        <f t="shared" si="0"/>
        <v>2022-2023</v>
      </c>
      <c r="D65" t="s">
        <v>147</v>
      </c>
      <c r="E65" t="s">
        <v>84</v>
      </c>
      <c r="F65" t="str">
        <f t="shared" si="1"/>
        <v>Queensland</v>
      </c>
      <c r="G65" t="s">
        <v>35</v>
      </c>
      <c r="H65">
        <v>4740</v>
      </c>
      <c r="I65" t="s">
        <v>11</v>
      </c>
      <c r="J65" t="s">
        <v>51</v>
      </c>
      <c r="K65" t="s">
        <v>154</v>
      </c>
      <c r="L65" t="s">
        <v>14</v>
      </c>
      <c r="M65" s="5">
        <v>2</v>
      </c>
      <c r="N65">
        <v>1</v>
      </c>
    </row>
    <row r="66" spans="1:14" x14ac:dyDescent="0.2">
      <c r="A66" s="2">
        <v>45463</v>
      </c>
      <c r="B66" s="3">
        <f t="shared" ref="B66:B129" si="3">IF(MONTH(A66)&gt;=7,YEAR(A66)+1,YEAR(A66))</f>
        <v>2024</v>
      </c>
      <c r="C66" t="str">
        <f t="shared" ref="C66:C129" si="4">IF(MONTH(A66) &gt;= 7, YEAR(A66) &amp; "-" &amp; YEAR(A66) + 1, YEAR(A66) - 1 &amp; "-" &amp; YEAR(A66))</f>
        <v>2023-2024</v>
      </c>
      <c r="D66" t="s">
        <v>147</v>
      </c>
      <c r="E66" t="s">
        <v>145</v>
      </c>
      <c r="F66" t="str">
        <f t="shared" ref="F66:F129" si="5">IF(G66="WA","Western Australia",
IF(G66="NSW","New South Wales",
IF(G66="QLD","Queensland",
IF(G66="VIC","Victoria",
IF(G66="TAS","Tasmania",
IF(G66="SA","South Australia",
IF(G66="NT","Northern Territory",
IF(G66="ACT","Australian Capital Territory",G66))))))))</f>
        <v>New South Wales</v>
      </c>
      <c r="G66" t="s">
        <v>10</v>
      </c>
      <c r="H66">
        <v>2101</v>
      </c>
      <c r="I66" t="s">
        <v>11</v>
      </c>
      <c r="J66" t="s">
        <v>27</v>
      </c>
      <c r="K66" t="s">
        <v>150</v>
      </c>
      <c r="L66" t="s">
        <v>18</v>
      </c>
      <c r="M66" s="5">
        <v>2</v>
      </c>
      <c r="N66">
        <v>1</v>
      </c>
    </row>
    <row r="67" spans="1:14" x14ac:dyDescent="0.2">
      <c r="A67" s="2">
        <v>45629</v>
      </c>
      <c r="B67" s="3">
        <f t="shared" si="3"/>
        <v>2025</v>
      </c>
      <c r="C67" t="str">
        <f t="shared" si="4"/>
        <v>2024-2025</v>
      </c>
      <c r="D67" t="s">
        <v>147</v>
      </c>
      <c r="E67" t="s">
        <v>145</v>
      </c>
      <c r="F67" t="str">
        <f t="shared" si="5"/>
        <v>New South Wales</v>
      </c>
      <c r="G67" t="s">
        <v>10</v>
      </c>
      <c r="H67">
        <v>2101</v>
      </c>
      <c r="I67" t="s">
        <v>11</v>
      </c>
      <c r="J67" t="s">
        <v>27</v>
      </c>
      <c r="K67" t="s">
        <v>155</v>
      </c>
      <c r="L67" t="s">
        <v>20</v>
      </c>
      <c r="M67" s="5">
        <v>2</v>
      </c>
      <c r="N67">
        <v>1</v>
      </c>
    </row>
    <row r="68" spans="1:14" x14ac:dyDescent="0.2">
      <c r="A68" s="2">
        <v>44997</v>
      </c>
      <c r="B68" s="3">
        <f t="shared" si="3"/>
        <v>2023</v>
      </c>
      <c r="C68" t="str">
        <f t="shared" si="4"/>
        <v>2022-2023</v>
      </c>
      <c r="D68" t="s">
        <v>147</v>
      </c>
      <c r="E68" t="s">
        <v>144</v>
      </c>
      <c r="F68" t="str">
        <f t="shared" si="5"/>
        <v>Queensland</v>
      </c>
      <c r="G68" t="s">
        <v>35</v>
      </c>
      <c r="H68">
        <v>4566</v>
      </c>
      <c r="I68" t="s">
        <v>11</v>
      </c>
      <c r="J68" t="s">
        <v>120</v>
      </c>
      <c r="K68" t="s">
        <v>19</v>
      </c>
      <c r="L68" t="s">
        <v>23</v>
      </c>
      <c r="M68" s="5">
        <v>2</v>
      </c>
      <c r="N68">
        <v>1</v>
      </c>
    </row>
    <row r="69" spans="1:14" x14ac:dyDescent="0.2">
      <c r="A69" s="2">
        <v>44935</v>
      </c>
      <c r="B69" s="3">
        <f t="shared" si="3"/>
        <v>2023</v>
      </c>
      <c r="C69" t="str">
        <f t="shared" si="4"/>
        <v>2022-2023</v>
      </c>
      <c r="D69" t="s">
        <v>147</v>
      </c>
      <c r="E69" t="s">
        <v>62</v>
      </c>
      <c r="F69" t="str">
        <f t="shared" si="5"/>
        <v>Victoria</v>
      </c>
      <c r="G69" t="s">
        <v>45</v>
      </c>
      <c r="H69">
        <v>3134</v>
      </c>
      <c r="I69" t="s">
        <v>11</v>
      </c>
      <c r="J69" t="s">
        <v>63</v>
      </c>
      <c r="K69" t="s">
        <v>150</v>
      </c>
      <c r="L69" t="s">
        <v>18</v>
      </c>
      <c r="M69" s="5">
        <v>2</v>
      </c>
      <c r="N69">
        <v>1</v>
      </c>
    </row>
    <row r="70" spans="1:14" x14ac:dyDescent="0.2">
      <c r="A70" s="2">
        <v>45477</v>
      </c>
      <c r="B70" s="3">
        <f t="shared" si="3"/>
        <v>2025</v>
      </c>
      <c r="C70" t="str">
        <f t="shared" si="4"/>
        <v>2024-2025</v>
      </c>
      <c r="D70" t="s">
        <v>147</v>
      </c>
      <c r="E70" t="s">
        <v>40</v>
      </c>
      <c r="F70" t="str">
        <f t="shared" si="5"/>
        <v>New South Wales</v>
      </c>
      <c r="G70" t="s">
        <v>10</v>
      </c>
      <c r="H70">
        <v>2116</v>
      </c>
      <c r="I70" t="s">
        <v>11</v>
      </c>
      <c r="J70" t="s">
        <v>27</v>
      </c>
      <c r="K70" t="s">
        <v>154</v>
      </c>
      <c r="L70" t="s">
        <v>14</v>
      </c>
      <c r="M70" s="5">
        <v>2</v>
      </c>
      <c r="N70">
        <v>1</v>
      </c>
    </row>
    <row r="71" spans="1:14" x14ac:dyDescent="0.2">
      <c r="A71" s="2">
        <v>44983</v>
      </c>
      <c r="B71" s="3">
        <f t="shared" si="3"/>
        <v>2023</v>
      </c>
      <c r="C71" t="str">
        <f t="shared" si="4"/>
        <v>2022-2023</v>
      </c>
      <c r="D71" t="s">
        <v>147</v>
      </c>
      <c r="E71" t="s">
        <v>40</v>
      </c>
      <c r="F71" t="str">
        <f t="shared" si="5"/>
        <v>New South Wales</v>
      </c>
      <c r="G71" t="s">
        <v>10</v>
      </c>
      <c r="H71">
        <v>2116</v>
      </c>
      <c r="I71" t="s">
        <v>11</v>
      </c>
      <c r="J71" t="s">
        <v>27</v>
      </c>
      <c r="K71" t="s">
        <v>150</v>
      </c>
      <c r="L71" t="s">
        <v>18</v>
      </c>
      <c r="M71" s="5">
        <v>2</v>
      </c>
      <c r="N71">
        <v>1</v>
      </c>
    </row>
    <row r="72" spans="1:14" x14ac:dyDescent="0.2">
      <c r="A72" s="2">
        <v>45586</v>
      </c>
      <c r="B72" s="3">
        <f t="shared" si="3"/>
        <v>2025</v>
      </c>
      <c r="C72" t="str">
        <f t="shared" si="4"/>
        <v>2024-2025</v>
      </c>
      <c r="D72" t="s">
        <v>147</v>
      </c>
      <c r="E72" t="s">
        <v>90</v>
      </c>
      <c r="F72" t="str">
        <f t="shared" si="5"/>
        <v>Victoria</v>
      </c>
      <c r="G72" t="s">
        <v>45</v>
      </c>
      <c r="H72">
        <v>3179</v>
      </c>
      <c r="I72" t="s">
        <v>11</v>
      </c>
      <c r="J72" t="s">
        <v>63</v>
      </c>
      <c r="K72" t="s">
        <v>150</v>
      </c>
      <c r="L72" t="s">
        <v>18</v>
      </c>
      <c r="M72" s="5">
        <v>2</v>
      </c>
      <c r="N72">
        <v>1</v>
      </c>
    </row>
    <row r="73" spans="1:14" x14ac:dyDescent="0.2">
      <c r="A73" s="2">
        <v>45505</v>
      </c>
      <c r="B73" s="3">
        <f t="shared" si="3"/>
        <v>2025</v>
      </c>
      <c r="C73" t="str">
        <f t="shared" si="4"/>
        <v>2024-2025</v>
      </c>
      <c r="D73" t="s">
        <v>147</v>
      </c>
      <c r="E73" t="s">
        <v>75</v>
      </c>
      <c r="F73" t="str">
        <f t="shared" si="5"/>
        <v>Victoria</v>
      </c>
      <c r="G73" t="s">
        <v>45</v>
      </c>
      <c r="H73">
        <v>3630</v>
      </c>
      <c r="I73" t="s">
        <v>11</v>
      </c>
      <c r="J73" t="s">
        <v>55</v>
      </c>
      <c r="K73" t="s">
        <v>151</v>
      </c>
      <c r="L73" t="s">
        <v>21</v>
      </c>
      <c r="M73" s="5">
        <v>2</v>
      </c>
      <c r="N73">
        <v>1</v>
      </c>
    </row>
    <row r="74" spans="1:14" x14ac:dyDescent="0.2">
      <c r="A74" s="2">
        <v>45169</v>
      </c>
      <c r="B74" s="3">
        <f t="shared" si="3"/>
        <v>2024</v>
      </c>
      <c r="C74" t="str">
        <f t="shared" si="4"/>
        <v>2023-2024</v>
      </c>
      <c r="D74" t="s">
        <v>147</v>
      </c>
      <c r="E74" t="s">
        <v>42</v>
      </c>
      <c r="F74" t="str">
        <f t="shared" si="5"/>
        <v>Queensland</v>
      </c>
      <c r="G74" t="s">
        <v>35</v>
      </c>
      <c r="H74">
        <v>4053</v>
      </c>
      <c r="I74" t="s">
        <v>11</v>
      </c>
      <c r="J74" t="s">
        <v>43</v>
      </c>
      <c r="K74" t="s">
        <v>149</v>
      </c>
      <c r="L74" t="s">
        <v>15</v>
      </c>
      <c r="M74" s="5">
        <v>2</v>
      </c>
      <c r="N74">
        <v>1</v>
      </c>
    </row>
    <row r="75" spans="1:14" x14ac:dyDescent="0.2">
      <c r="A75" s="2">
        <v>45456</v>
      </c>
      <c r="B75" s="3">
        <f t="shared" si="3"/>
        <v>2024</v>
      </c>
      <c r="C75" t="str">
        <f t="shared" si="4"/>
        <v>2023-2024</v>
      </c>
      <c r="D75" t="s">
        <v>147</v>
      </c>
      <c r="E75" t="s">
        <v>117</v>
      </c>
      <c r="F75" t="str">
        <f t="shared" si="5"/>
        <v>Queensland</v>
      </c>
      <c r="G75" t="s">
        <v>35</v>
      </c>
      <c r="H75">
        <v>4119</v>
      </c>
      <c r="I75" t="s">
        <v>11</v>
      </c>
      <c r="J75" t="s">
        <v>43</v>
      </c>
      <c r="K75" t="s">
        <v>150</v>
      </c>
      <c r="L75" t="s">
        <v>18</v>
      </c>
      <c r="M75" s="5">
        <v>2</v>
      </c>
      <c r="N75">
        <v>1</v>
      </c>
    </row>
    <row r="76" spans="1:14" x14ac:dyDescent="0.2">
      <c r="A76" s="2">
        <v>45397</v>
      </c>
      <c r="B76" s="3">
        <f t="shared" si="3"/>
        <v>2024</v>
      </c>
      <c r="C76" t="str">
        <f t="shared" si="4"/>
        <v>2023-2024</v>
      </c>
      <c r="D76" t="s">
        <v>147</v>
      </c>
      <c r="E76" t="s">
        <v>52</v>
      </c>
      <c r="F76" t="str">
        <f t="shared" si="5"/>
        <v>Victoria</v>
      </c>
      <c r="G76" t="s">
        <v>45</v>
      </c>
      <c r="H76">
        <v>3030</v>
      </c>
      <c r="I76" t="s">
        <v>11</v>
      </c>
      <c r="J76" t="s">
        <v>46</v>
      </c>
      <c r="K76" t="s">
        <v>19</v>
      </c>
      <c r="L76" t="s">
        <v>23</v>
      </c>
      <c r="M76" s="5">
        <v>2</v>
      </c>
      <c r="N76">
        <v>1</v>
      </c>
    </row>
    <row r="77" spans="1:14" x14ac:dyDescent="0.2">
      <c r="A77" s="2">
        <v>45583</v>
      </c>
      <c r="B77" s="3">
        <f t="shared" si="3"/>
        <v>2025</v>
      </c>
      <c r="C77" t="str">
        <f t="shared" si="4"/>
        <v>2024-2025</v>
      </c>
      <c r="D77" t="s">
        <v>147</v>
      </c>
      <c r="E77" t="s">
        <v>50</v>
      </c>
      <c r="F77" t="str">
        <f t="shared" si="5"/>
        <v>Queensland</v>
      </c>
      <c r="G77" t="s">
        <v>35</v>
      </c>
      <c r="H77">
        <v>4703</v>
      </c>
      <c r="I77" t="s">
        <v>11</v>
      </c>
      <c r="J77" t="s">
        <v>51</v>
      </c>
      <c r="K77" t="s">
        <v>154</v>
      </c>
      <c r="L77" t="s">
        <v>14</v>
      </c>
      <c r="M77" s="5">
        <v>2</v>
      </c>
      <c r="N77">
        <v>1</v>
      </c>
    </row>
    <row r="78" spans="1:14" x14ac:dyDescent="0.2">
      <c r="A78" s="2">
        <v>45043</v>
      </c>
      <c r="B78" s="3">
        <f t="shared" si="3"/>
        <v>2023</v>
      </c>
      <c r="C78" t="str">
        <f t="shared" si="4"/>
        <v>2022-2023</v>
      </c>
      <c r="D78" t="s">
        <v>147</v>
      </c>
      <c r="E78" t="s">
        <v>114</v>
      </c>
      <c r="F78" t="str">
        <f t="shared" si="5"/>
        <v>Victoria</v>
      </c>
      <c r="G78" t="s">
        <v>45</v>
      </c>
      <c r="H78">
        <v>3551</v>
      </c>
      <c r="I78" t="s">
        <v>11</v>
      </c>
      <c r="J78" t="s">
        <v>60</v>
      </c>
      <c r="K78" t="s">
        <v>149</v>
      </c>
      <c r="L78" t="s">
        <v>15</v>
      </c>
      <c r="M78" s="5">
        <v>2.25</v>
      </c>
      <c r="N78">
        <v>1</v>
      </c>
    </row>
    <row r="79" spans="1:14" x14ac:dyDescent="0.2">
      <c r="A79" s="2">
        <v>45577</v>
      </c>
      <c r="B79" s="3">
        <f t="shared" si="3"/>
        <v>2025</v>
      </c>
      <c r="C79" t="str">
        <f t="shared" si="4"/>
        <v>2024-2025</v>
      </c>
      <c r="D79" t="s">
        <v>147</v>
      </c>
      <c r="E79" t="s">
        <v>112</v>
      </c>
      <c r="F79" t="str">
        <f t="shared" si="5"/>
        <v>Victoria</v>
      </c>
      <c r="G79" t="s">
        <v>45</v>
      </c>
      <c r="H79">
        <v>3076</v>
      </c>
      <c r="I79" t="s">
        <v>11</v>
      </c>
      <c r="J79" t="s">
        <v>46</v>
      </c>
      <c r="K79" t="s">
        <v>19</v>
      </c>
      <c r="L79" t="s">
        <v>23</v>
      </c>
      <c r="M79" s="5">
        <v>2.2999999999999998</v>
      </c>
      <c r="N79">
        <v>1</v>
      </c>
    </row>
    <row r="80" spans="1:14" x14ac:dyDescent="0.2">
      <c r="A80" s="2">
        <v>45620</v>
      </c>
      <c r="B80" s="3">
        <f t="shared" si="3"/>
        <v>2025</v>
      </c>
      <c r="C80" t="str">
        <f t="shared" si="4"/>
        <v>2024-2025</v>
      </c>
      <c r="D80" t="s">
        <v>147</v>
      </c>
      <c r="E80" t="s">
        <v>24</v>
      </c>
      <c r="F80" t="str">
        <f t="shared" si="5"/>
        <v>New South Wales</v>
      </c>
      <c r="G80" t="s">
        <v>10</v>
      </c>
      <c r="H80">
        <v>2795</v>
      </c>
      <c r="I80" t="s">
        <v>11</v>
      </c>
      <c r="J80" t="s">
        <v>25</v>
      </c>
      <c r="K80" t="s">
        <v>153</v>
      </c>
      <c r="L80" t="s">
        <v>16</v>
      </c>
      <c r="M80" s="5">
        <v>2.36</v>
      </c>
      <c r="N80">
        <v>1</v>
      </c>
    </row>
    <row r="81" spans="1:14" x14ac:dyDescent="0.2">
      <c r="A81" s="2">
        <v>45574</v>
      </c>
      <c r="B81" s="3">
        <f t="shared" si="3"/>
        <v>2025</v>
      </c>
      <c r="C81" t="str">
        <f t="shared" si="4"/>
        <v>2024-2025</v>
      </c>
      <c r="D81" t="s">
        <v>148</v>
      </c>
      <c r="E81" t="s">
        <v>114</v>
      </c>
      <c r="F81" t="str">
        <f t="shared" si="5"/>
        <v>Victoria</v>
      </c>
      <c r="G81" t="s">
        <v>45</v>
      </c>
      <c r="H81">
        <v>3551</v>
      </c>
      <c r="I81" t="s">
        <v>11</v>
      </c>
      <c r="J81" t="s">
        <v>60</v>
      </c>
      <c r="K81" t="s">
        <v>153</v>
      </c>
      <c r="L81" t="s">
        <v>16</v>
      </c>
      <c r="M81" s="5">
        <v>2.44</v>
      </c>
      <c r="N81">
        <v>1</v>
      </c>
    </row>
    <row r="82" spans="1:14" x14ac:dyDescent="0.2">
      <c r="A82" s="2">
        <v>44951</v>
      </c>
      <c r="B82" s="3">
        <f t="shared" si="3"/>
        <v>2023</v>
      </c>
      <c r="C82" t="str">
        <f t="shared" si="4"/>
        <v>2022-2023</v>
      </c>
      <c r="D82" t="s">
        <v>147</v>
      </c>
      <c r="E82" t="s">
        <v>145</v>
      </c>
      <c r="F82" t="str">
        <f t="shared" si="5"/>
        <v>New South Wales</v>
      </c>
      <c r="G82" t="s">
        <v>10</v>
      </c>
      <c r="H82">
        <v>2101</v>
      </c>
      <c r="I82" t="s">
        <v>11</v>
      </c>
      <c r="J82" t="s">
        <v>27</v>
      </c>
      <c r="K82" t="s">
        <v>156</v>
      </c>
      <c r="L82" t="s">
        <v>17</v>
      </c>
      <c r="M82" s="5">
        <v>2.4500000000000002</v>
      </c>
      <c r="N82">
        <v>1</v>
      </c>
    </row>
    <row r="83" spans="1:14" x14ac:dyDescent="0.2">
      <c r="A83" s="2">
        <v>45363</v>
      </c>
      <c r="B83" s="3">
        <f t="shared" si="3"/>
        <v>2024</v>
      </c>
      <c r="C83" t="str">
        <f t="shared" si="4"/>
        <v>2023-2024</v>
      </c>
      <c r="D83" t="s">
        <v>148</v>
      </c>
      <c r="E83" t="s">
        <v>79</v>
      </c>
      <c r="F83" t="str">
        <f t="shared" si="5"/>
        <v>Australian Capital Territory</v>
      </c>
      <c r="G83" t="s">
        <v>80</v>
      </c>
      <c r="H83">
        <v>2617</v>
      </c>
      <c r="I83" t="s">
        <v>11</v>
      </c>
      <c r="J83" t="s">
        <v>58</v>
      </c>
      <c r="K83" t="s">
        <v>149</v>
      </c>
      <c r="L83" t="s">
        <v>15</v>
      </c>
      <c r="M83" s="5">
        <v>2.4900000000000002</v>
      </c>
      <c r="N83">
        <v>1</v>
      </c>
    </row>
    <row r="84" spans="1:14" x14ac:dyDescent="0.2">
      <c r="A84" s="2">
        <v>45172</v>
      </c>
      <c r="B84" s="3">
        <f t="shared" si="3"/>
        <v>2024</v>
      </c>
      <c r="C84" t="str">
        <f t="shared" si="4"/>
        <v>2023-2024</v>
      </c>
      <c r="D84" t="s">
        <v>147</v>
      </c>
      <c r="E84" t="s">
        <v>96</v>
      </c>
      <c r="F84" t="str">
        <f t="shared" si="5"/>
        <v>Western Australia</v>
      </c>
      <c r="G84" t="s">
        <v>48</v>
      </c>
      <c r="H84">
        <v>6330</v>
      </c>
      <c r="I84" t="s">
        <v>11</v>
      </c>
      <c r="J84" t="s">
        <v>94</v>
      </c>
      <c r="K84" t="s">
        <v>155</v>
      </c>
      <c r="L84" t="s">
        <v>20</v>
      </c>
      <c r="M84" s="5">
        <v>2.5</v>
      </c>
      <c r="N84">
        <v>1</v>
      </c>
    </row>
    <row r="85" spans="1:14" x14ac:dyDescent="0.2">
      <c r="A85" s="2">
        <v>45075</v>
      </c>
      <c r="B85" s="3">
        <f t="shared" si="3"/>
        <v>2023</v>
      </c>
      <c r="C85" t="str">
        <f t="shared" si="4"/>
        <v>2022-2023</v>
      </c>
      <c r="D85" t="s">
        <v>147</v>
      </c>
      <c r="E85" t="s">
        <v>31</v>
      </c>
      <c r="F85" t="str">
        <f t="shared" si="5"/>
        <v>South Australia</v>
      </c>
      <c r="G85" t="s">
        <v>32</v>
      </c>
      <c r="H85">
        <v>5168</v>
      </c>
      <c r="I85" t="s">
        <v>11</v>
      </c>
      <c r="J85" t="s">
        <v>33</v>
      </c>
      <c r="K85" t="s">
        <v>153</v>
      </c>
      <c r="L85" t="s">
        <v>16</v>
      </c>
      <c r="M85" s="5">
        <v>2.5</v>
      </c>
      <c r="N85">
        <v>1</v>
      </c>
    </row>
    <row r="86" spans="1:14" x14ac:dyDescent="0.2">
      <c r="A86" s="2">
        <v>45373</v>
      </c>
      <c r="B86" s="3">
        <f t="shared" si="3"/>
        <v>2024</v>
      </c>
      <c r="C86" t="str">
        <f t="shared" si="4"/>
        <v>2023-2024</v>
      </c>
      <c r="D86" t="s">
        <v>147</v>
      </c>
      <c r="E86" t="s">
        <v>53</v>
      </c>
      <c r="F86" t="str">
        <f t="shared" si="5"/>
        <v>South Australia</v>
      </c>
      <c r="G86" t="s">
        <v>32</v>
      </c>
      <c r="H86">
        <v>5082</v>
      </c>
      <c r="I86" t="s">
        <v>11</v>
      </c>
      <c r="J86" t="s">
        <v>33</v>
      </c>
      <c r="K86" t="s">
        <v>153</v>
      </c>
      <c r="L86" t="s">
        <v>16</v>
      </c>
      <c r="M86" s="5">
        <v>2.5</v>
      </c>
      <c r="N86">
        <v>1</v>
      </c>
    </row>
    <row r="87" spans="1:14" x14ac:dyDescent="0.2">
      <c r="A87" s="2">
        <v>45523</v>
      </c>
      <c r="B87" s="3">
        <f t="shared" si="3"/>
        <v>2025</v>
      </c>
      <c r="C87" t="str">
        <f t="shared" si="4"/>
        <v>2024-2025</v>
      </c>
      <c r="D87" t="s">
        <v>147</v>
      </c>
      <c r="E87" t="s">
        <v>114</v>
      </c>
      <c r="F87" t="str">
        <f t="shared" si="5"/>
        <v>Victoria</v>
      </c>
      <c r="G87" t="s">
        <v>45</v>
      </c>
      <c r="H87">
        <v>3551</v>
      </c>
      <c r="I87" t="s">
        <v>11</v>
      </c>
      <c r="J87" t="s">
        <v>60</v>
      </c>
      <c r="K87" t="s">
        <v>149</v>
      </c>
      <c r="L87" t="s">
        <v>15</v>
      </c>
      <c r="M87" s="5">
        <v>2.52</v>
      </c>
      <c r="N87">
        <v>1</v>
      </c>
    </row>
    <row r="88" spans="1:14" x14ac:dyDescent="0.2">
      <c r="A88" s="2">
        <v>44938</v>
      </c>
      <c r="B88" s="3">
        <f t="shared" si="3"/>
        <v>2023</v>
      </c>
      <c r="C88" t="str">
        <f t="shared" si="4"/>
        <v>2022-2023</v>
      </c>
      <c r="D88" t="s">
        <v>147</v>
      </c>
      <c r="E88" t="s">
        <v>143</v>
      </c>
      <c r="F88" t="str">
        <f t="shared" si="5"/>
        <v>New South Wales</v>
      </c>
      <c r="G88" t="s">
        <v>10</v>
      </c>
      <c r="H88">
        <v>2154</v>
      </c>
      <c r="I88" t="s">
        <v>11</v>
      </c>
      <c r="J88" t="s">
        <v>27</v>
      </c>
      <c r="K88" t="s">
        <v>154</v>
      </c>
      <c r="L88" t="s">
        <v>14</v>
      </c>
      <c r="M88" s="5">
        <v>2.6</v>
      </c>
      <c r="N88">
        <v>1</v>
      </c>
    </row>
    <row r="89" spans="1:14" x14ac:dyDescent="0.2">
      <c r="A89" s="2">
        <v>45582</v>
      </c>
      <c r="B89" s="3">
        <f t="shared" si="3"/>
        <v>2025</v>
      </c>
      <c r="C89" t="str">
        <f t="shared" si="4"/>
        <v>2024-2025</v>
      </c>
      <c r="D89" t="s">
        <v>147</v>
      </c>
      <c r="E89" t="s">
        <v>42</v>
      </c>
      <c r="F89" t="str">
        <f t="shared" si="5"/>
        <v>Queensland</v>
      </c>
      <c r="G89" t="s">
        <v>35</v>
      </c>
      <c r="H89">
        <v>4053</v>
      </c>
      <c r="I89" t="s">
        <v>11</v>
      </c>
      <c r="J89" t="s">
        <v>43</v>
      </c>
      <c r="K89" t="s">
        <v>152</v>
      </c>
      <c r="L89" t="s">
        <v>13</v>
      </c>
      <c r="M89" s="5">
        <v>2.67</v>
      </c>
      <c r="N89">
        <v>1</v>
      </c>
    </row>
    <row r="90" spans="1:14" x14ac:dyDescent="0.2">
      <c r="A90" s="2">
        <v>45601</v>
      </c>
      <c r="B90" s="3">
        <f t="shared" si="3"/>
        <v>2025</v>
      </c>
      <c r="C90" t="str">
        <f t="shared" si="4"/>
        <v>2024-2025</v>
      </c>
      <c r="D90" t="s">
        <v>147</v>
      </c>
      <c r="E90" t="s">
        <v>108</v>
      </c>
      <c r="F90" t="str">
        <f t="shared" si="5"/>
        <v>Victoria</v>
      </c>
      <c r="G90" t="s">
        <v>45</v>
      </c>
      <c r="H90">
        <v>3018</v>
      </c>
      <c r="I90" t="s">
        <v>11</v>
      </c>
      <c r="J90" t="s">
        <v>46</v>
      </c>
      <c r="K90" t="s">
        <v>154</v>
      </c>
      <c r="L90" t="s">
        <v>14</v>
      </c>
      <c r="M90" s="5">
        <v>2.7800000000000002</v>
      </c>
      <c r="N90">
        <v>1</v>
      </c>
    </row>
    <row r="91" spans="1:14" x14ac:dyDescent="0.2">
      <c r="A91" s="2">
        <v>45169</v>
      </c>
      <c r="B91" s="3">
        <f t="shared" si="3"/>
        <v>2024</v>
      </c>
      <c r="C91" t="str">
        <f t="shared" si="4"/>
        <v>2023-2024</v>
      </c>
      <c r="D91" t="s">
        <v>147</v>
      </c>
      <c r="E91" t="s">
        <v>128</v>
      </c>
      <c r="F91" t="str">
        <f t="shared" si="5"/>
        <v>Western Australia</v>
      </c>
      <c r="G91" t="s">
        <v>48</v>
      </c>
      <c r="H91">
        <v>6027</v>
      </c>
      <c r="I91" t="s">
        <v>11</v>
      </c>
      <c r="J91" t="s">
        <v>49</v>
      </c>
      <c r="K91" t="s">
        <v>152</v>
      </c>
      <c r="L91" t="s">
        <v>13</v>
      </c>
      <c r="M91" s="5">
        <v>2.97</v>
      </c>
      <c r="N91">
        <v>1</v>
      </c>
    </row>
    <row r="92" spans="1:14" x14ac:dyDescent="0.2">
      <c r="A92" s="2">
        <v>44993</v>
      </c>
      <c r="B92" s="3">
        <f t="shared" si="3"/>
        <v>2023</v>
      </c>
      <c r="C92" t="str">
        <f t="shared" si="4"/>
        <v>2022-2023</v>
      </c>
      <c r="D92" t="s">
        <v>148</v>
      </c>
      <c r="E92" t="s">
        <v>9</v>
      </c>
      <c r="F92" t="str">
        <f t="shared" si="5"/>
        <v>New South Wales</v>
      </c>
      <c r="G92" t="s">
        <v>10</v>
      </c>
      <c r="H92">
        <v>2067</v>
      </c>
      <c r="I92" t="s">
        <v>11</v>
      </c>
      <c r="J92" t="s">
        <v>12</v>
      </c>
      <c r="K92" t="s">
        <v>149</v>
      </c>
      <c r="L92" t="s">
        <v>15</v>
      </c>
      <c r="M92" s="5">
        <v>2.98</v>
      </c>
      <c r="N92">
        <v>1</v>
      </c>
    </row>
    <row r="93" spans="1:14" x14ac:dyDescent="0.2">
      <c r="A93" s="2">
        <v>45349</v>
      </c>
      <c r="B93" s="3">
        <f t="shared" si="3"/>
        <v>2024</v>
      </c>
      <c r="C93" t="str">
        <f t="shared" si="4"/>
        <v>2023-2024</v>
      </c>
      <c r="D93" t="s">
        <v>147</v>
      </c>
      <c r="E93" t="s">
        <v>109</v>
      </c>
      <c r="F93" t="str">
        <f t="shared" si="5"/>
        <v>New South Wales</v>
      </c>
      <c r="G93" t="s">
        <v>10</v>
      </c>
      <c r="H93">
        <v>2480</v>
      </c>
      <c r="I93" t="s">
        <v>11</v>
      </c>
      <c r="J93" t="s">
        <v>68</v>
      </c>
      <c r="K93" t="s">
        <v>152</v>
      </c>
      <c r="L93" t="s">
        <v>13</v>
      </c>
      <c r="M93" s="5">
        <v>2.98</v>
      </c>
      <c r="N93">
        <v>1</v>
      </c>
    </row>
    <row r="94" spans="1:14" x14ac:dyDescent="0.2">
      <c r="A94" s="2">
        <v>45460</v>
      </c>
      <c r="B94" s="3">
        <f t="shared" si="3"/>
        <v>2024</v>
      </c>
      <c r="C94" t="str">
        <f t="shared" si="4"/>
        <v>2023-2024</v>
      </c>
      <c r="D94" t="s">
        <v>148</v>
      </c>
      <c r="E94" t="s">
        <v>103</v>
      </c>
      <c r="F94" t="str">
        <f t="shared" si="5"/>
        <v>Queensland</v>
      </c>
      <c r="G94" t="s">
        <v>35</v>
      </c>
      <c r="H94">
        <v>4509</v>
      </c>
      <c r="I94" t="s">
        <v>11</v>
      </c>
      <c r="J94" t="s">
        <v>104</v>
      </c>
      <c r="K94" t="s">
        <v>157</v>
      </c>
      <c r="L94" t="s">
        <v>22</v>
      </c>
      <c r="M94" s="5">
        <v>2.98</v>
      </c>
      <c r="N94">
        <v>1</v>
      </c>
    </row>
    <row r="95" spans="1:14" x14ac:dyDescent="0.2">
      <c r="A95" s="2">
        <v>45416</v>
      </c>
      <c r="B95" s="3">
        <f t="shared" si="3"/>
        <v>2024</v>
      </c>
      <c r="C95" t="str">
        <f t="shared" si="4"/>
        <v>2023-2024</v>
      </c>
      <c r="D95" t="s">
        <v>147</v>
      </c>
      <c r="E95" t="s">
        <v>65</v>
      </c>
      <c r="F95" t="str">
        <f t="shared" si="5"/>
        <v>New South Wales</v>
      </c>
      <c r="G95" t="s">
        <v>10</v>
      </c>
      <c r="H95">
        <v>2541</v>
      </c>
      <c r="I95" t="s">
        <v>11</v>
      </c>
      <c r="J95" t="s">
        <v>58</v>
      </c>
      <c r="K95" t="s">
        <v>157</v>
      </c>
      <c r="L95" t="s">
        <v>22</v>
      </c>
      <c r="M95" s="5">
        <v>2.98</v>
      </c>
      <c r="N95">
        <v>1</v>
      </c>
    </row>
    <row r="96" spans="1:14" x14ac:dyDescent="0.2">
      <c r="A96" s="2">
        <v>45589</v>
      </c>
      <c r="B96" s="3">
        <f t="shared" si="3"/>
        <v>2025</v>
      </c>
      <c r="C96" t="str">
        <f t="shared" si="4"/>
        <v>2024-2025</v>
      </c>
      <c r="D96" t="s">
        <v>147</v>
      </c>
      <c r="E96" t="s">
        <v>39</v>
      </c>
      <c r="F96" t="str">
        <f t="shared" si="5"/>
        <v>South Australia</v>
      </c>
      <c r="G96" t="s">
        <v>32</v>
      </c>
      <c r="H96">
        <v>5343</v>
      </c>
      <c r="I96" t="s">
        <v>11</v>
      </c>
      <c r="J96" t="s">
        <v>38</v>
      </c>
      <c r="K96" t="s">
        <v>156</v>
      </c>
      <c r="L96" t="s">
        <v>17</v>
      </c>
      <c r="M96" s="5">
        <v>2.99</v>
      </c>
      <c r="N96">
        <v>1</v>
      </c>
    </row>
    <row r="97" spans="1:14" x14ac:dyDescent="0.2">
      <c r="A97" s="2">
        <v>45364</v>
      </c>
      <c r="B97" s="3">
        <f t="shared" si="3"/>
        <v>2024</v>
      </c>
      <c r="C97" t="str">
        <f t="shared" si="4"/>
        <v>2023-2024</v>
      </c>
      <c r="D97" t="s">
        <v>147</v>
      </c>
      <c r="E97" t="s">
        <v>143</v>
      </c>
      <c r="F97" t="str">
        <f t="shared" si="5"/>
        <v>New South Wales</v>
      </c>
      <c r="G97" t="s">
        <v>10</v>
      </c>
      <c r="H97">
        <v>2154</v>
      </c>
      <c r="I97" t="s">
        <v>11</v>
      </c>
      <c r="J97" t="s">
        <v>27</v>
      </c>
      <c r="K97" t="s">
        <v>149</v>
      </c>
      <c r="L97" t="s">
        <v>15</v>
      </c>
      <c r="M97" s="5">
        <v>2.99</v>
      </c>
      <c r="N97">
        <v>1</v>
      </c>
    </row>
    <row r="98" spans="1:14" x14ac:dyDescent="0.2">
      <c r="A98" s="2">
        <v>45300</v>
      </c>
      <c r="B98" s="3">
        <f t="shared" si="3"/>
        <v>2024</v>
      </c>
      <c r="C98" t="str">
        <f t="shared" si="4"/>
        <v>2023-2024</v>
      </c>
      <c r="D98" t="s">
        <v>147</v>
      </c>
      <c r="E98" t="s">
        <v>136</v>
      </c>
      <c r="F98" t="str">
        <f t="shared" si="5"/>
        <v>Victoria</v>
      </c>
      <c r="G98" t="s">
        <v>45</v>
      </c>
      <c r="H98">
        <v>3175</v>
      </c>
      <c r="I98" t="s">
        <v>11</v>
      </c>
      <c r="J98" t="s">
        <v>63</v>
      </c>
      <c r="K98" t="s">
        <v>155</v>
      </c>
      <c r="L98" t="s">
        <v>20</v>
      </c>
      <c r="M98" s="5">
        <v>2.99</v>
      </c>
      <c r="N98">
        <v>1</v>
      </c>
    </row>
    <row r="99" spans="1:14" x14ac:dyDescent="0.2">
      <c r="A99" s="2">
        <v>45615</v>
      </c>
      <c r="B99" s="3">
        <f t="shared" si="3"/>
        <v>2025</v>
      </c>
      <c r="C99" t="str">
        <f t="shared" si="4"/>
        <v>2024-2025</v>
      </c>
      <c r="D99" t="s">
        <v>147</v>
      </c>
      <c r="E99" t="s">
        <v>41</v>
      </c>
      <c r="F99" t="str">
        <f t="shared" si="5"/>
        <v>New South Wales</v>
      </c>
      <c r="G99" t="s">
        <v>10</v>
      </c>
      <c r="H99">
        <v>2830</v>
      </c>
      <c r="I99" t="s">
        <v>11</v>
      </c>
      <c r="J99" t="s">
        <v>25</v>
      </c>
      <c r="K99" t="s">
        <v>19</v>
      </c>
      <c r="L99" t="s">
        <v>23</v>
      </c>
      <c r="M99" s="5">
        <v>2.99</v>
      </c>
      <c r="N99">
        <v>1</v>
      </c>
    </row>
    <row r="100" spans="1:14" x14ac:dyDescent="0.2">
      <c r="A100" s="2">
        <v>45380</v>
      </c>
      <c r="B100" s="3">
        <f t="shared" si="3"/>
        <v>2024</v>
      </c>
      <c r="C100" t="str">
        <f t="shared" si="4"/>
        <v>2023-2024</v>
      </c>
      <c r="D100" t="s">
        <v>147</v>
      </c>
      <c r="E100" t="s">
        <v>112</v>
      </c>
      <c r="F100" t="str">
        <f t="shared" si="5"/>
        <v>Victoria</v>
      </c>
      <c r="G100" t="s">
        <v>45</v>
      </c>
      <c r="H100">
        <v>3076</v>
      </c>
      <c r="I100" t="s">
        <v>11</v>
      </c>
      <c r="J100" t="s">
        <v>46</v>
      </c>
      <c r="K100" t="s">
        <v>155</v>
      </c>
      <c r="L100" t="s">
        <v>20</v>
      </c>
      <c r="M100" s="5">
        <v>2.99</v>
      </c>
      <c r="N100">
        <v>1</v>
      </c>
    </row>
    <row r="101" spans="1:14" x14ac:dyDescent="0.2">
      <c r="A101" s="2">
        <v>44971</v>
      </c>
      <c r="B101" s="3">
        <f t="shared" si="3"/>
        <v>2023</v>
      </c>
      <c r="C101" t="str">
        <f t="shared" si="4"/>
        <v>2022-2023</v>
      </c>
      <c r="D101" t="s">
        <v>147</v>
      </c>
      <c r="E101" t="s">
        <v>93</v>
      </c>
      <c r="F101" t="str">
        <f t="shared" si="5"/>
        <v>Western Australia</v>
      </c>
      <c r="G101" t="s">
        <v>48</v>
      </c>
      <c r="H101">
        <v>6112</v>
      </c>
      <c r="I101" t="s">
        <v>11</v>
      </c>
      <c r="J101" t="s">
        <v>94</v>
      </c>
      <c r="K101" t="s">
        <v>155</v>
      </c>
      <c r="L101" t="s">
        <v>20</v>
      </c>
      <c r="M101" s="5">
        <v>2.99</v>
      </c>
      <c r="N101">
        <v>1</v>
      </c>
    </row>
    <row r="102" spans="1:14" x14ac:dyDescent="0.2">
      <c r="A102" s="2">
        <v>45313</v>
      </c>
      <c r="B102" s="3">
        <f t="shared" si="3"/>
        <v>2024</v>
      </c>
      <c r="C102" t="str">
        <f t="shared" si="4"/>
        <v>2023-2024</v>
      </c>
      <c r="D102" t="s">
        <v>147</v>
      </c>
      <c r="E102" t="s">
        <v>145</v>
      </c>
      <c r="F102" t="str">
        <f t="shared" si="5"/>
        <v>New South Wales</v>
      </c>
      <c r="G102" t="s">
        <v>10</v>
      </c>
      <c r="H102">
        <v>2101</v>
      </c>
      <c r="I102" t="s">
        <v>11</v>
      </c>
      <c r="J102" t="s">
        <v>27</v>
      </c>
      <c r="K102" t="s">
        <v>154</v>
      </c>
      <c r="L102" t="s">
        <v>14</v>
      </c>
      <c r="M102" s="5">
        <v>2.99</v>
      </c>
      <c r="N102">
        <v>1</v>
      </c>
    </row>
    <row r="103" spans="1:14" x14ac:dyDescent="0.2">
      <c r="A103" s="2">
        <v>45320</v>
      </c>
      <c r="B103" s="3">
        <f t="shared" si="3"/>
        <v>2024</v>
      </c>
      <c r="C103" t="str">
        <f t="shared" si="4"/>
        <v>2023-2024</v>
      </c>
      <c r="D103" t="s">
        <v>147</v>
      </c>
      <c r="E103" t="s">
        <v>96</v>
      </c>
      <c r="F103" t="str">
        <f t="shared" si="5"/>
        <v>Western Australia</v>
      </c>
      <c r="G103" t="s">
        <v>48</v>
      </c>
      <c r="H103">
        <v>6330</v>
      </c>
      <c r="I103" t="s">
        <v>11</v>
      </c>
      <c r="J103" t="s">
        <v>94</v>
      </c>
      <c r="K103" t="s">
        <v>150</v>
      </c>
      <c r="L103" t="s">
        <v>18</v>
      </c>
      <c r="M103" s="5">
        <v>3</v>
      </c>
      <c r="N103">
        <v>1</v>
      </c>
    </row>
    <row r="104" spans="1:14" x14ac:dyDescent="0.2">
      <c r="A104" s="2">
        <v>45500</v>
      </c>
      <c r="B104" s="3">
        <f t="shared" si="3"/>
        <v>2025</v>
      </c>
      <c r="C104" t="str">
        <f t="shared" si="4"/>
        <v>2024-2025</v>
      </c>
      <c r="D104" t="s">
        <v>147</v>
      </c>
      <c r="E104" t="s">
        <v>124</v>
      </c>
      <c r="F104" t="str">
        <f t="shared" si="5"/>
        <v>New South Wales</v>
      </c>
      <c r="G104" t="s">
        <v>10</v>
      </c>
      <c r="H104">
        <v>2015</v>
      </c>
      <c r="I104" t="s">
        <v>11</v>
      </c>
      <c r="J104" t="s">
        <v>12</v>
      </c>
      <c r="K104" t="s">
        <v>153</v>
      </c>
      <c r="L104" t="s">
        <v>16</v>
      </c>
      <c r="M104" s="5">
        <v>3</v>
      </c>
      <c r="N104">
        <v>1</v>
      </c>
    </row>
    <row r="105" spans="1:14" x14ac:dyDescent="0.2">
      <c r="A105" s="2">
        <v>45207</v>
      </c>
      <c r="B105" s="3">
        <f t="shared" si="3"/>
        <v>2024</v>
      </c>
      <c r="C105" t="str">
        <f t="shared" si="4"/>
        <v>2023-2024</v>
      </c>
      <c r="D105" t="s">
        <v>147</v>
      </c>
      <c r="E105" t="s">
        <v>124</v>
      </c>
      <c r="F105" t="str">
        <f t="shared" si="5"/>
        <v>New South Wales</v>
      </c>
      <c r="G105" t="s">
        <v>10</v>
      </c>
      <c r="H105">
        <v>2015</v>
      </c>
      <c r="I105" t="s">
        <v>11</v>
      </c>
      <c r="J105" t="s">
        <v>12</v>
      </c>
      <c r="K105" t="s">
        <v>150</v>
      </c>
      <c r="L105" t="s">
        <v>18</v>
      </c>
      <c r="M105" s="5">
        <v>3</v>
      </c>
      <c r="N105">
        <v>1</v>
      </c>
    </row>
    <row r="106" spans="1:14" x14ac:dyDescent="0.2">
      <c r="A106" s="2">
        <v>45183</v>
      </c>
      <c r="B106" s="3">
        <f t="shared" si="3"/>
        <v>2024</v>
      </c>
      <c r="C106" t="str">
        <f t="shared" si="4"/>
        <v>2023-2024</v>
      </c>
      <c r="D106" t="s">
        <v>147</v>
      </c>
      <c r="E106" t="s">
        <v>124</v>
      </c>
      <c r="F106" t="str">
        <f t="shared" si="5"/>
        <v>New South Wales</v>
      </c>
      <c r="G106" t="s">
        <v>10</v>
      </c>
      <c r="H106">
        <v>2015</v>
      </c>
      <c r="I106" t="s">
        <v>11</v>
      </c>
      <c r="J106" t="s">
        <v>12</v>
      </c>
      <c r="K106" t="s">
        <v>155</v>
      </c>
      <c r="L106" t="s">
        <v>20</v>
      </c>
      <c r="M106" s="5">
        <v>3</v>
      </c>
      <c r="N106">
        <v>1</v>
      </c>
    </row>
    <row r="107" spans="1:14" x14ac:dyDescent="0.2">
      <c r="A107" s="2">
        <v>45616</v>
      </c>
      <c r="B107" s="3">
        <f t="shared" si="3"/>
        <v>2025</v>
      </c>
      <c r="C107" t="str">
        <f t="shared" si="4"/>
        <v>2024-2025</v>
      </c>
      <c r="D107" t="s">
        <v>147</v>
      </c>
      <c r="E107" t="s">
        <v>78</v>
      </c>
      <c r="F107" t="str">
        <f t="shared" si="5"/>
        <v>New South Wales</v>
      </c>
      <c r="G107" t="s">
        <v>10</v>
      </c>
      <c r="H107">
        <v>2350</v>
      </c>
      <c r="I107" t="s">
        <v>11</v>
      </c>
      <c r="J107" t="s">
        <v>68</v>
      </c>
      <c r="K107" t="s">
        <v>150</v>
      </c>
      <c r="L107" t="s">
        <v>18</v>
      </c>
      <c r="M107" s="5">
        <v>3</v>
      </c>
      <c r="N107">
        <v>1</v>
      </c>
    </row>
    <row r="108" spans="1:14" x14ac:dyDescent="0.2">
      <c r="A108" s="2">
        <v>45301</v>
      </c>
      <c r="B108" s="3">
        <f t="shared" si="3"/>
        <v>2024</v>
      </c>
      <c r="C108" t="str">
        <f t="shared" si="4"/>
        <v>2023-2024</v>
      </c>
      <c r="D108" t="s">
        <v>147</v>
      </c>
      <c r="E108" t="s">
        <v>127</v>
      </c>
      <c r="F108" t="str">
        <f t="shared" si="5"/>
        <v>New South Wales</v>
      </c>
      <c r="G108" t="s">
        <v>10</v>
      </c>
      <c r="H108">
        <v>2131</v>
      </c>
      <c r="I108" t="s">
        <v>11</v>
      </c>
      <c r="J108" t="s">
        <v>27</v>
      </c>
      <c r="K108" t="s">
        <v>153</v>
      </c>
      <c r="L108" t="s">
        <v>16</v>
      </c>
      <c r="M108" s="5">
        <v>3</v>
      </c>
      <c r="N108">
        <v>1</v>
      </c>
    </row>
    <row r="109" spans="1:14" x14ac:dyDescent="0.2">
      <c r="A109" s="2">
        <v>44986</v>
      </c>
      <c r="B109" s="3">
        <f t="shared" si="3"/>
        <v>2023</v>
      </c>
      <c r="C109" t="str">
        <f t="shared" si="4"/>
        <v>2022-2023</v>
      </c>
      <c r="D109" t="s">
        <v>147</v>
      </c>
      <c r="E109" t="s">
        <v>127</v>
      </c>
      <c r="F109" t="str">
        <f t="shared" si="5"/>
        <v>New South Wales</v>
      </c>
      <c r="G109" t="s">
        <v>10</v>
      </c>
      <c r="H109">
        <v>2131</v>
      </c>
      <c r="I109" t="s">
        <v>11</v>
      </c>
      <c r="J109" t="s">
        <v>27</v>
      </c>
      <c r="K109" t="s">
        <v>154</v>
      </c>
      <c r="L109" t="s">
        <v>14</v>
      </c>
      <c r="M109" s="5">
        <v>3</v>
      </c>
      <c r="N109">
        <v>1</v>
      </c>
    </row>
    <row r="110" spans="1:14" x14ac:dyDescent="0.2">
      <c r="A110" s="2">
        <v>45233</v>
      </c>
      <c r="B110" s="3">
        <f t="shared" si="3"/>
        <v>2024</v>
      </c>
      <c r="C110" t="str">
        <f t="shared" si="4"/>
        <v>2023-2024</v>
      </c>
      <c r="D110" t="s">
        <v>147</v>
      </c>
      <c r="E110" t="s">
        <v>127</v>
      </c>
      <c r="F110" t="str">
        <f t="shared" si="5"/>
        <v>New South Wales</v>
      </c>
      <c r="G110" t="s">
        <v>10</v>
      </c>
      <c r="H110">
        <v>2131</v>
      </c>
      <c r="I110" t="s">
        <v>11</v>
      </c>
      <c r="J110" t="s">
        <v>27</v>
      </c>
      <c r="K110" t="s">
        <v>149</v>
      </c>
      <c r="L110" t="s">
        <v>15</v>
      </c>
      <c r="M110" s="5">
        <v>3</v>
      </c>
      <c r="N110">
        <v>1</v>
      </c>
    </row>
    <row r="111" spans="1:14" x14ac:dyDescent="0.2">
      <c r="A111" s="2">
        <v>45367</v>
      </c>
      <c r="B111" s="3">
        <f t="shared" si="3"/>
        <v>2024</v>
      </c>
      <c r="C111" t="str">
        <f t="shared" si="4"/>
        <v>2023-2024</v>
      </c>
      <c r="D111" t="s">
        <v>147</v>
      </c>
      <c r="E111" t="s">
        <v>127</v>
      </c>
      <c r="F111" t="str">
        <f t="shared" si="5"/>
        <v>New South Wales</v>
      </c>
      <c r="G111" t="s">
        <v>10</v>
      </c>
      <c r="H111">
        <v>2131</v>
      </c>
      <c r="I111" t="s">
        <v>11</v>
      </c>
      <c r="J111" t="s">
        <v>27</v>
      </c>
      <c r="K111" t="s">
        <v>150</v>
      </c>
      <c r="L111" t="s">
        <v>18</v>
      </c>
      <c r="M111" s="5">
        <v>3</v>
      </c>
      <c r="N111">
        <v>1</v>
      </c>
    </row>
    <row r="112" spans="1:14" x14ac:dyDescent="0.2">
      <c r="A112" s="2">
        <v>45309</v>
      </c>
      <c r="B112" s="3">
        <f t="shared" si="3"/>
        <v>2024</v>
      </c>
      <c r="C112" t="str">
        <f t="shared" si="4"/>
        <v>2023-2024</v>
      </c>
      <c r="D112" t="s">
        <v>147</v>
      </c>
      <c r="E112" t="s">
        <v>85</v>
      </c>
      <c r="F112" t="str">
        <f t="shared" si="5"/>
        <v>Queensland</v>
      </c>
      <c r="G112" t="s">
        <v>35</v>
      </c>
      <c r="H112">
        <v>4883</v>
      </c>
      <c r="I112" t="s">
        <v>11</v>
      </c>
      <c r="J112" t="s">
        <v>36</v>
      </c>
      <c r="K112" t="s">
        <v>149</v>
      </c>
      <c r="L112" t="s">
        <v>15</v>
      </c>
      <c r="M112" s="5">
        <v>3</v>
      </c>
      <c r="N112">
        <v>1</v>
      </c>
    </row>
    <row r="113" spans="1:14" x14ac:dyDescent="0.2">
      <c r="A113" s="2">
        <v>45052</v>
      </c>
      <c r="B113" s="3">
        <f t="shared" si="3"/>
        <v>2023</v>
      </c>
      <c r="C113" t="str">
        <f t="shared" si="4"/>
        <v>2022-2023</v>
      </c>
      <c r="D113" t="s">
        <v>147</v>
      </c>
      <c r="E113" t="s">
        <v>107</v>
      </c>
      <c r="F113" t="str">
        <f t="shared" si="5"/>
        <v>Queensland</v>
      </c>
      <c r="G113" t="s">
        <v>35</v>
      </c>
      <c r="H113">
        <v>4220</v>
      </c>
      <c r="I113" t="s">
        <v>11</v>
      </c>
      <c r="J113" t="s">
        <v>104</v>
      </c>
      <c r="K113" t="s">
        <v>19</v>
      </c>
      <c r="L113" t="s">
        <v>23</v>
      </c>
      <c r="M113" s="5">
        <v>3</v>
      </c>
      <c r="N113">
        <v>1</v>
      </c>
    </row>
    <row r="114" spans="1:14" x14ac:dyDescent="0.2">
      <c r="A114" s="2">
        <v>45015</v>
      </c>
      <c r="B114" s="3">
        <f t="shared" si="3"/>
        <v>2023</v>
      </c>
      <c r="C114" t="str">
        <f t="shared" si="4"/>
        <v>2022-2023</v>
      </c>
      <c r="D114" t="s">
        <v>147</v>
      </c>
      <c r="E114" t="s">
        <v>115</v>
      </c>
      <c r="F114" t="str">
        <f t="shared" si="5"/>
        <v>Western Australia</v>
      </c>
      <c r="G114" t="s">
        <v>48</v>
      </c>
      <c r="H114">
        <v>6280</v>
      </c>
      <c r="I114" t="s">
        <v>11</v>
      </c>
      <c r="J114" t="s">
        <v>94</v>
      </c>
      <c r="K114" t="s">
        <v>154</v>
      </c>
      <c r="L114" t="s">
        <v>14</v>
      </c>
      <c r="M114" s="5">
        <v>3</v>
      </c>
      <c r="N114">
        <v>1</v>
      </c>
    </row>
    <row r="115" spans="1:14" x14ac:dyDescent="0.2">
      <c r="A115" s="2">
        <v>45332</v>
      </c>
      <c r="B115" s="3">
        <f t="shared" si="3"/>
        <v>2024</v>
      </c>
      <c r="C115" t="str">
        <f t="shared" si="4"/>
        <v>2023-2024</v>
      </c>
      <c r="D115" t="s">
        <v>147</v>
      </c>
      <c r="E115" t="s">
        <v>102</v>
      </c>
      <c r="F115" t="str">
        <f t="shared" si="5"/>
        <v>Queensland</v>
      </c>
      <c r="G115" t="s">
        <v>35</v>
      </c>
      <c r="H115">
        <v>4870</v>
      </c>
      <c r="I115" t="s">
        <v>11</v>
      </c>
      <c r="J115" t="s">
        <v>36</v>
      </c>
      <c r="K115" t="s">
        <v>156</v>
      </c>
      <c r="L115" t="s">
        <v>17</v>
      </c>
      <c r="M115" s="5">
        <v>3</v>
      </c>
      <c r="N115">
        <v>1</v>
      </c>
    </row>
    <row r="116" spans="1:14" x14ac:dyDescent="0.2">
      <c r="A116" s="2">
        <v>45515</v>
      </c>
      <c r="B116" s="3">
        <f t="shared" si="3"/>
        <v>2025</v>
      </c>
      <c r="C116" t="str">
        <f t="shared" si="4"/>
        <v>2024-2025</v>
      </c>
      <c r="D116" t="s">
        <v>147</v>
      </c>
      <c r="E116" t="s">
        <v>126</v>
      </c>
      <c r="F116" t="str">
        <f t="shared" si="5"/>
        <v>Queensland</v>
      </c>
      <c r="G116" t="s">
        <v>35</v>
      </c>
      <c r="H116">
        <v>4551</v>
      </c>
      <c r="I116" t="s">
        <v>11</v>
      </c>
      <c r="J116" t="s">
        <v>120</v>
      </c>
      <c r="K116" t="s">
        <v>154</v>
      </c>
      <c r="L116" t="s">
        <v>14</v>
      </c>
      <c r="M116" s="5">
        <v>3</v>
      </c>
      <c r="N116">
        <v>1</v>
      </c>
    </row>
    <row r="117" spans="1:14" x14ac:dyDescent="0.2">
      <c r="A117" s="2">
        <v>45142</v>
      </c>
      <c r="B117" s="3">
        <f t="shared" si="3"/>
        <v>2024</v>
      </c>
      <c r="C117" t="str">
        <f t="shared" si="4"/>
        <v>2023-2024</v>
      </c>
      <c r="D117" t="s">
        <v>147</v>
      </c>
      <c r="E117" t="s">
        <v>28</v>
      </c>
      <c r="F117" t="str">
        <f t="shared" si="5"/>
        <v>Northern Territory</v>
      </c>
      <c r="G117" t="s">
        <v>29</v>
      </c>
      <c r="H117">
        <v>800</v>
      </c>
      <c r="I117" t="s">
        <v>11</v>
      </c>
      <c r="J117" t="s">
        <v>30</v>
      </c>
      <c r="K117" t="s">
        <v>154</v>
      </c>
      <c r="L117" t="s">
        <v>14</v>
      </c>
      <c r="M117" s="5">
        <v>3</v>
      </c>
      <c r="N117">
        <v>1</v>
      </c>
    </row>
    <row r="118" spans="1:14" x14ac:dyDescent="0.2">
      <c r="A118" s="2">
        <v>45420</v>
      </c>
      <c r="B118" s="3">
        <f t="shared" si="3"/>
        <v>2024</v>
      </c>
      <c r="C118" t="str">
        <f t="shared" si="4"/>
        <v>2023-2024</v>
      </c>
      <c r="D118" t="s">
        <v>147</v>
      </c>
      <c r="E118" t="s">
        <v>28</v>
      </c>
      <c r="F118" t="str">
        <f t="shared" si="5"/>
        <v>Northern Territory</v>
      </c>
      <c r="G118" t="s">
        <v>29</v>
      </c>
      <c r="H118">
        <v>800</v>
      </c>
      <c r="I118" t="s">
        <v>11</v>
      </c>
      <c r="J118" t="s">
        <v>30</v>
      </c>
      <c r="K118" t="s">
        <v>150</v>
      </c>
      <c r="L118" t="s">
        <v>18</v>
      </c>
      <c r="M118" s="5">
        <v>3</v>
      </c>
      <c r="N118">
        <v>1</v>
      </c>
    </row>
    <row r="119" spans="1:14" x14ac:dyDescent="0.2">
      <c r="A119" s="2">
        <v>45592</v>
      </c>
      <c r="B119" s="3">
        <f t="shared" si="3"/>
        <v>2025</v>
      </c>
      <c r="C119" t="str">
        <f t="shared" si="4"/>
        <v>2024-2025</v>
      </c>
      <c r="D119" t="s">
        <v>147</v>
      </c>
      <c r="E119" t="s">
        <v>41</v>
      </c>
      <c r="F119" t="str">
        <f t="shared" si="5"/>
        <v>New South Wales</v>
      </c>
      <c r="G119" t="s">
        <v>10</v>
      </c>
      <c r="H119">
        <v>2830</v>
      </c>
      <c r="I119" t="s">
        <v>11</v>
      </c>
      <c r="J119" t="s">
        <v>25</v>
      </c>
      <c r="K119" t="s">
        <v>154</v>
      </c>
      <c r="L119" t="s">
        <v>14</v>
      </c>
      <c r="M119" s="5">
        <v>3</v>
      </c>
      <c r="N119">
        <v>1</v>
      </c>
    </row>
    <row r="120" spans="1:14" x14ac:dyDescent="0.2">
      <c r="A120" s="2">
        <v>45341</v>
      </c>
      <c r="B120" s="3">
        <f t="shared" si="3"/>
        <v>2024</v>
      </c>
      <c r="C120" t="str">
        <f t="shared" si="4"/>
        <v>2023-2024</v>
      </c>
      <c r="D120" t="s">
        <v>147</v>
      </c>
      <c r="E120" t="s">
        <v>118</v>
      </c>
      <c r="F120" t="str">
        <f t="shared" si="5"/>
        <v>New South Wales</v>
      </c>
      <c r="G120" t="s">
        <v>10</v>
      </c>
      <c r="H120">
        <v>2158</v>
      </c>
      <c r="I120" t="s">
        <v>11</v>
      </c>
      <c r="J120" t="s">
        <v>27</v>
      </c>
      <c r="K120" t="s">
        <v>154</v>
      </c>
      <c r="L120" t="s">
        <v>14</v>
      </c>
      <c r="M120" s="5">
        <v>3</v>
      </c>
      <c r="N120">
        <v>1</v>
      </c>
    </row>
    <row r="121" spans="1:14" x14ac:dyDescent="0.2">
      <c r="A121" s="2">
        <v>45244</v>
      </c>
      <c r="B121" s="3">
        <f t="shared" si="3"/>
        <v>2024</v>
      </c>
      <c r="C121" t="str">
        <f t="shared" si="4"/>
        <v>2023-2024</v>
      </c>
      <c r="D121" t="s">
        <v>148</v>
      </c>
      <c r="E121" t="s">
        <v>114</v>
      </c>
      <c r="F121" t="str">
        <f t="shared" si="5"/>
        <v>Victoria</v>
      </c>
      <c r="G121" t="s">
        <v>45</v>
      </c>
      <c r="H121">
        <v>3551</v>
      </c>
      <c r="I121" t="s">
        <v>11</v>
      </c>
      <c r="J121" t="s">
        <v>60</v>
      </c>
      <c r="K121" t="s">
        <v>153</v>
      </c>
      <c r="L121" t="s">
        <v>16</v>
      </c>
      <c r="M121" s="5">
        <v>3</v>
      </c>
      <c r="N121">
        <v>1</v>
      </c>
    </row>
    <row r="122" spans="1:14" x14ac:dyDescent="0.2">
      <c r="A122" s="2">
        <v>45569</v>
      </c>
      <c r="B122" s="3">
        <f t="shared" si="3"/>
        <v>2025</v>
      </c>
      <c r="C122" t="str">
        <f t="shared" si="4"/>
        <v>2024-2025</v>
      </c>
      <c r="D122" t="s">
        <v>147</v>
      </c>
      <c r="E122" t="s">
        <v>64</v>
      </c>
      <c r="F122" t="str">
        <f t="shared" si="5"/>
        <v>Victoria</v>
      </c>
      <c r="G122" t="s">
        <v>45</v>
      </c>
      <c r="H122">
        <v>3199</v>
      </c>
      <c r="I122" t="s">
        <v>11</v>
      </c>
      <c r="J122" t="s">
        <v>63</v>
      </c>
      <c r="K122" t="s">
        <v>154</v>
      </c>
      <c r="L122" t="s">
        <v>14</v>
      </c>
      <c r="M122" s="5">
        <v>3</v>
      </c>
      <c r="N122">
        <v>1</v>
      </c>
    </row>
    <row r="123" spans="1:14" x14ac:dyDescent="0.2">
      <c r="A123" s="2">
        <v>45506</v>
      </c>
      <c r="B123" s="3">
        <f t="shared" si="3"/>
        <v>2025</v>
      </c>
      <c r="C123" t="str">
        <f t="shared" si="4"/>
        <v>2024-2025</v>
      </c>
      <c r="D123" t="s">
        <v>147</v>
      </c>
      <c r="E123" t="s">
        <v>64</v>
      </c>
      <c r="F123" t="str">
        <f t="shared" si="5"/>
        <v>Victoria</v>
      </c>
      <c r="G123" t="s">
        <v>45</v>
      </c>
      <c r="H123">
        <v>3199</v>
      </c>
      <c r="I123" t="s">
        <v>11</v>
      </c>
      <c r="J123" t="s">
        <v>63</v>
      </c>
      <c r="K123" t="s">
        <v>150</v>
      </c>
      <c r="L123" t="s">
        <v>18</v>
      </c>
      <c r="M123" s="5">
        <v>3</v>
      </c>
      <c r="N123">
        <v>1</v>
      </c>
    </row>
    <row r="124" spans="1:14" x14ac:dyDescent="0.2">
      <c r="A124" s="2">
        <v>45018</v>
      </c>
      <c r="B124" s="3">
        <f t="shared" si="3"/>
        <v>2023</v>
      </c>
      <c r="C124" t="str">
        <f t="shared" si="4"/>
        <v>2022-2023</v>
      </c>
      <c r="D124" t="s">
        <v>147</v>
      </c>
      <c r="E124" t="s">
        <v>125</v>
      </c>
      <c r="F124" t="str">
        <f t="shared" si="5"/>
        <v>Victoria</v>
      </c>
      <c r="G124" t="s">
        <v>45</v>
      </c>
      <c r="H124">
        <v>3400</v>
      </c>
      <c r="I124" t="s">
        <v>11</v>
      </c>
      <c r="J124" t="s">
        <v>60</v>
      </c>
      <c r="K124" t="s">
        <v>19</v>
      </c>
      <c r="L124" t="s">
        <v>23</v>
      </c>
      <c r="M124" s="5">
        <v>3</v>
      </c>
      <c r="N124">
        <v>1</v>
      </c>
    </row>
    <row r="125" spans="1:14" x14ac:dyDescent="0.2">
      <c r="A125" s="2">
        <v>45265</v>
      </c>
      <c r="B125" s="3">
        <f t="shared" si="3"/>
        <v>2024</v>
      </c>
      <c r="C125" t="str">
        <f t="shared" si="4"/>
        <v>2023-2024</v>
      </c>
      <c r="D125" t="s">
        <v>147</v>
      </c>
      <c r="E125" t="s">
        <v>92</v>
      </c>
      <c r="F125" t="str">
        <f t="shared" si="5"/>
        <v>Queensland</v>
      </c>
      <c r="G125" t="s">
        <v>35</v>
      </c>
      <c r="H125">
        <v>4068</v>
      </c>
      <c r="I125" t="s">
        <v>11</v>
      </c>
      <c r="J125" t="s">
        <v>43</v>
      </c>
      <c r="K125" t="s">
        <v>153</v>
      </c>
      <c r="L125" t="s">
        <v>16</v>
      </c>
      <c r="M125" s="5">
        <v>3</v>
      </c>
      <c r="N125">
        <v>1</v>
      </c>
    </row>
    <row r="126" spans="1:14" x14ac:dyDescent="0.2">
      <c r="A126" s="2">
        <v>45637</v>
      </c>
      <c r="B126" s="3">
        <f t="shared" si="3"/>
        <v>2025</v>
      </c>
      <c r="C126" t="str">
        <f t="shared" si="4"/>
        <v>2024-2025</v>
      </c>
      <c r="D126" t="s">
        <v>147</v>
      </c>
      <c r="E126" t="s">
        <v>128</v>
      </c>
      <c r="F126" t="str">
        <f t="shared" si="5"/>
        <v>Western Australia</v>
      </c>
      <c r="G126" t="s">
        <v>48</v>
      </c>
      <c r="H126">
        <v>6027</v>
      </c>
      <c r="I126" t="s">
        <v>11</v>
      </c>
      <c r="J126" t="s">
        <v>49</v>
      </c>
      <c r="K126" t="s">
        <v>154</v>
      </c>
      <c r="L126" t="s">
        <v>14</v>
      </c>
      <c r="M126" s="5">
        <v>3</v>
      </c>
      <c r="N126">
        <v>1</v>
      </c>
    </row>
    <row r="127" spans="1:14" x14ac:dyDescent="0.2">
      <c r="A127" s="2">
        <v>45187</v>
      </c>
      <c r="B127" s="3">
        <f t="shared" si="3"/>
        <v>2024</v>
      </c>
      <c r="C127" t="str">
        <f t="shared" si="4"/>
        <v>2023-2024</v>
      </c>
      <c r="D127" t="s">
        <v>147</v>
      </c>
      <c r="E127" t="s">
        <v>84</v>
      </c>
      <c r="F127" t="str">
        <f t="shared" si="5"/>
        <v>Queensland</v>
      </c>
      <c r="G127" t="s">
        <v>35</v>
      </c>
      <c r="H127">
        <v>4740</v>
      </c>
      <c r="I127" t="s">
        <v>11</v>
      </c>
      <c r="J127" t="s">
        <v>51</v>
      </c>
      <c r="K127" t="s">
        <v>149</v>
      </c>
      <c r="L127" t="s">
        <v>15</v>
      </c>
      <c r="M127" s="5">
        <v>3</v>
      </c>
      <c r="N127">
        <v>1</v>
      </c>
    </row>
    <row r="128" spans="1:14" x14ac:dyDescent="0.2">
      <c r="A128" s="2">
        <v>45030</v>
      </c>
      <c r="B128" s="3">
        <f t="shared" si="3"/>
        <v>2023</v>
      </c>
      <c r="C128" t="str">
        <f t="shared" si="4"/>
        <v>2022-2023</v>
      </c>
      <c r="D128" t="s">
        <v>147</v>
      </c>
      <c r="E128" t="s">
        <v>74</v>
      </c>
      <c r="F128" t="str">
        <f t="shared" si="5"/>
        <v>South Australia</v>
      </c>
      <c r="G128" t="s">
        <v>32</v>
      </c>
      <c r="H128">
        <v>5043</v>
      </c>
      <c r="I128" t="s">
        <v>11</v>
      </c>
      <c r="J128" t="s">
        <v>33</v>
      </c>
      <c r="K128" t="s">
        <v>150</v>
      </c>
      <c r="L128" t="s">
        <v>18</v>
      </c>
      <c r="M128" s="5">
        <v>3</v>
      </c>
      <c r="N128">
        <v>1</v>
      </c>
    </row>
    <row r="129" spans="1:14" x14ac:dyDescent="0.2">
      <c r="A129" s="2">
        <v>45593</v>
      </c>
      <c r="B129" s="3">
        <f t="shared" si="3"/>
        <v>2025</v>
      </c>
      <c r="C129" t="str">
        <f t="shared" si="4"/>
        <v>2024-2025</v>
      </c>
      <c r="D129" t="s">
        <v>147</v>
      </c>
      <c r="E129" t="s">
        <v>47</v>
      </c>
      <c r="F129" t="str">
        <f t="shared" si="5"/>
        <v>Western Australia</v>
      </c>
      <c r="G129" t="s">
        <v>48</v>
      </c>
      <c r="H129">
        <v>6030</v>
      </c>
      <c r="I129" t="s">
        <v>11</v>
      </c>
      <c r="J129" t="s">
        <v>49</v>
      </c>
      <c r="K129" t="s">
        <v>153</v>
      </c>
      <c r="L129" t="s">
        <v>16</v>
      </c>
      <c r="M129" s="5">
        <v>3</v>
      </c>
      <c r="N129">
        <v>1</v>
      </c>
    </row>
    <row r="130" spans="1:14" x14ac:dyDescent="0.2">
      <c r="A130" s="2">
        <v>45656</v>
      </c>
      <c r="B130" s="3">
        <f t="shared" ref="B130:B193" si="6">IF(MONTH(A130)&gt;=7,YEAR(A130)+1,YEAR(A130))</f>
        <v>2025</v>
      </c>
      <c r="C130" t="str">
        <f t="shared" ref="C130:C193" si="7">IF(MONTH(A130) &gt;= 7, YEAR(A130) &amp; "-" &amp; YEAR(A130) + 1, YEAR(A130) - 1 &amp; "-" &amp; YEAR(A130))</f>
        <v>2024-2025</v>
      </c>
      <c r="D130" t="s">
        <v>148</v>
      </c>
      <c r="E130" t="s">
        <v>47</v>
      </c>
      <c r="F130" t="str">
        <f t="shared" ref="F130:F193" si="8">IF(G130="WA","Western Australia",
IF(G130="NSW","New South Wales",
IF(G130="QLD","Queensland",
IF(G130="VIC","Victoria",
IF(G130="TAS","Tasmania",
IF(G130="SA","South Australia",
IF(G130="NT","Northern Territory",
IF(G130="ACT","Australian Capital Territory",G130))))))))</f>
        <v>Western Australia</v>
      </c>
      <c r="G130" t="s">
        <v>48</v>
      </c>
      <c r="H130">
        <v>6030</v>
      </c>
      <c r="I130" t="s">
        <v>11</v>
      </c>
      <c r="J130" t="s">
        <v>49</v>
      </c>
      <c r="K130" t="s">
        <v>19</v>
      </c>
      <c r="L130" t="s">
        <v>23</v>
      </c>
      <c r="M130" s="5">
        <v>3</v>
      </c>
      <c r="N130">
        <v>1</v>
      </c>
    </row>
    <row r="131" spans="1:14" x14ac:dyDescent="0.2">
      <c r="A131" s="2">
        <v>45584</v>
      </c>
      <c r="B131" s="3">
        <f t="shared" si="6"/>
        <v>2025</v>
      </c>
      <c r="C131" t="str">
        <f t="shared" si="7"/>
        <v>2024-2025</v>
      </c>
      <c r="D131" t="s">
        <v>147</v>
      </c>
      <c r="E131" t="s">
        <v>95</v>
      </c>
      <c r="F131" t="str">
        <f t="shared" si="8"/>
        <v>Victoria</v>
      </c>
      <c r="G131" t="s">
        <v>45</v>
      </c>
      <c r="H131">
        <v>3931</v>
      </c>
      <c r="I131" t="s">
        <v>11</v>
      </c>
      <c r="J131" t="s">
        <v>55</v>
      </c>
      <c r="K131" t="s">
        <v>154</v>
      </c>
      <c r="L131" t="s">
        <v>14</v>
      </c>
      <c r="M131" s="5">
        <v>3</v>
      </c>
      <c r="N131">
        <v>1</v>
      </c>
    </row>
    <row r="132" spans="1:14" x14ac:dyDescent="0.2">
      <c r="A132" s="2">
        <v>45284</v>
      </c>
      <c r="B132" s="3">
        <f t="shared" si="6"/>
        <v>2024</v>
      </c>
      <c r="C132" t="str">
        <f t="shared" si="7"/>
        <v>2023-2024</v>
      </c>
      <c r="D132" t="s">
        <v>147</v>
      </c>
      <c r="E132" t="s">
        <v>95</v>
      </c>
      <c r="F132" t="str">
        <f t="shared" si="8"/>
        <v>Victoria</v>
      </c>
      <c r="G132" t="s">
        <v>45</v>
      </c>
      <c r="H132">
        <v>3931</v>
      </c>
      <c r="I132" t="s">
        <v>11</v>
      </c>
      <c r="J132" t="s">
        <v>55</v>
      </c>
      <c r="K132" t="s">
        <v>149</v>
      </c>
      <c r="L132" t="s">
        <v>15</v>
      </c>
      <c r="M132" s="5">
        <v>3</v>
      </c>
      <c r="N132">
        <v>1</v>
      </c>
    </row>
    <row r="133" spans="1:14" x14ac:dyDescent="0.2">
      <c r="A133" s="2">
        <v>44950</v>
      </c>
      <c r="B133" s="3">
        <f t="shared" si="6"/>
        <v>2023</v>
      </c>
      <c r="C133" t="str">
        <f t="shared" si="7"/>
        <v>2022-2023</v>
      </c>
      <c r="D133" t="s">
        <v>147</v>
      </c>
      <c r="E133" t="s">
        <v>134</v>
      </c>
      <c r="F133" t="str">
        <f t="shared" si="8"/>
        <v>Queensland</v>
      </c>
      <c r="G133" t="s">
        <v>35</v>
      </c>
      <c r="H133">
        <v>4825</v>
      </c>
      <c r="I133" t="s">
        <v>11</v>
      </c>
      <c r="J133" t="s">
        <v>36</v>
      </c>
      <c r="K133" t="s">
        <v>155</v>
      </c>
      <c r="L133" t="s">
        <v>20</v>
      </c>
      <c r="M133" s="5">
        <v>3</v>
      </c>
      <c r="N133">
        <v>1</v>
      </c>
    </row>
    <row r="134" spans="1:14" x14ac:dyDescent="0.2">
      <c r="A134" s="2">
        <v>45490</v>
      </c>
      <c r="B134" s="3">
        <f t="shared" si="6"/>
        <v>2025</v>
      </c>
      <c r="C134" t="str">
        <f t="shared" si="7"/>
        <v>2024-2025</v>
      </c>
      <c r="D134" t="s">
        <v>147</v>
      </c>
      <c r="E134" t="s">
        <v>134</v>
      </c>
      <c r="F134" t="str">
        <f t="shared" si="8"/>
        <v>Queensland</v>
      </c>
      <c r="G134" t="s">
        <v>35</v>
      </c>
      <c r="H134">
        <v>4825</v>
      </c>
      <c r="I134" t="s">
        <v>11</v>
      </c>
      <c r="J134" t="s">
        <v>36</v>
      </c>
      <c r="K134" t="s">
        <v>154</v>
      </c>
      <c r="L134" t="s">
        <v>14</v>
      </c>
      <c r="M134" s="5">
        <v>3</v>
      </c>
      <c r="N134">
        <v>1</v>
      </c>
    </row>
    <row r="135" spans="1:14" x14ac:dyDescent="0.2">
      <c r="A135" s="2">
        <v>44983</v>
      </c>
      <c r="B135" s="3">
        <f t="shared" si="6"/>
        <v>2023</v>
      </c>
      <c r="C135" t="str">
        <f t="shared" si="7"/>
        <v>2022-2023</v>
      </c>
      <c r="D135" t="s">
        <v>148</v>
      </c>
      <c r="E135" t="s">
        <v>103</v>
      </c>
      <c r="F135" t="str">
        <f t="shared" si="8"/>
        <v>Queensland</v>
      </c>
      <c r="G135" t="s">
        <v>35</v>
      </c>
      <c r="H135">
        <v>4509</v>
      </c>
      <c r="I135" t="s">
        <v>11</v>
      </c>
      <c r="J135" t="s">
        <v>104</v>
      </c>
      <c r="K135" t="s">
        <v>153</v>
      </c>
      <c r="L135" t="s">
        <v>16</v>
      </c>
      <c r="M135" s="5">
        <v>3</v>
      </c>
      <c r="N135">
        <v>1</v>
      </c>
    </row>
    <row r="136" spans="1:14" x14ac:dyDescent="0.2">
      <c r="A136" s="2">
        <v>45285</v>
      </c>
      <c r="B136" s="3">
        <f t="shared" si="6"/>
        <v>2024</v>
      </c>
      <c r="C136" t="str">
        <f t="shared" si="7"/>
        <v>2023-2024</v>
      </c>
      <c r="D136" t="s">
        <v>147</v>
      </c>
      <c r="E136" t="s">
        <v>83</v>
      </c>
      <c r="F136" t="str">
        <f t="shared" si="8"/>
        <v>New South Wales</v>
      </c>
      <c r="G136" t="s">
        <v>10</v>
      </c>
      <c r="H136">
        <v>2750</v>
      </c>
      <c r="I136" t="s">
        <v>11</v>
      </c>
      <c r="J136" t="s">
        <v>25</v>
      </c>
      <c r="K136" t="s">
        <v>154</v>
      </c>
      <c r="L136" t="s">
        <v>14</v>
      </c>
      <c r="M136" s="5">
        <v>3</v>
      </c>
      <c r="N136">
        <v>1</v>
      </c>
    </row>
    <row r="137" spans="1:14" x14ac:dyDescent="0.2">
      <c r="A137" s="2">
        <v>45074</v>
      </c>
      <c r="B137" s="3">
        <f t="shared" si="6"/>
        <v>2023</v>
      </c>
      <c r="C137" t="str">
        <f t="shared" si="7"/>
        <v>2022-2023</v>
      </c>
      <c r="D137" t="s">
        <v>148</v>
      </c>
      <c r="E137" t="s">
        <v>37</v>
      </c>
      <c r="F137" t="str">
        <f t="shared" si="8"/>
        <v>South Australia</v>
      </c>
      <c r="G137" t="s">
        <v>32</v>
      </c>
      <c r="H137">
        <v>5607</v>
      </c>
      <c r="I137" t="s">
        <v>11</v>
      </c>
      <c r="J137" t="s">
        <v>38</v>
      </c>
      <c r="K137" t="s">
        <v>152</v>
      </c>
      <c r="L137" t="s">
        <v>13</v>
      </c>
      <c r="M137" s="5">
        <v>3</v>
      </c>
      <c r="N137">
        <v>1</v>
      </c>
    </row>
    <row r="138" spans="1:14" x14ac:dyDescent="0.2">
      <c r="A138" s="2">
        <v>44952</v>
      </c>
      <c r="B138" s="3">
        <f t="shared" si="6"/>
        <v>2023</v>
      </c>
      <c r="C138" t="str">
        <f t="shared" si="7"/>
        <v>2022-2023</v>
      </c>
      <c r="D138" t="s">
        <v>147</v>
      </c>
      <c r="E138" t="s">
        <v>62</v>
      </c>
      <c r="F138" t="str">
        <f t="shared" si="8"/>
        <v>Victoria</v>
      </c>
      <c r="G138" t="s">
        <v>45</v>
      </c>
      <c r="H138">
        <v>3134</v>
      </c>
      <c r="I138" t="s">
        <v>11</v>
      </c>
      <c r="J138" t="s">
        <v>63</v>
      </c>
      <c r="K138" t="s">
        <v>154</v>
      </c>
      <c r="L138" t="s">
        <v>14</v>
      </c>
      <c r="M138" s="5">
        <v>3</v>
      </c>
      <c r="N138">
        <v>1</v>
      </c>
    </row>
    <row r="139" spans="1:14" x14ac:dyDescent="0.2">
      <c r="A139" s="2">
        <v>44966</v>
      </c>
      <c r="B139" s="3">
        <f t="shared" si="6"/>
        <v>2023</v>
      </c>
      <c r="C139" t="str">
        <f t="shared" si="7"/>
        <v>2022-2023</v>
      </c>
      <c r="D139" t="s">
        <v>147</v>
      </c>
      <c r="E139" t="s">
        <v>42</v>
      </c>
      <c r="F139" t="str">
        <f t="shared" si="8"/>
        <v>Queensland</v>
      </c>
      <c r="G139" t="s">
        <v>35</v>
      </c>
      <c r="H139">
        <v>4053</v>
      </c>
      <c r="I139" t="s">
        <v>11</v>
      </c>
      <c r="J139" t="s">
        <v>43</v>
      </c>
      <c r="K139" t="s">
        <v>150</v>
      </c>
      <c r="L139" t="s">
        <v>18</v>
      </c>
      <c r="M139" s="5">
        <v>3</v>
      </c>
      <c r="N139">
        <v>1</v>
      </c>
    </row>
    <row r="140" spans="1:14" x14ac:dyDescent="0.2">
      <c r="A140" s="2">
        <v>45184</v>
      </c>
      <c r="B140" s="3">
        <f t="shared" si="6"/>
        <v>2024</v>
      </c>
      <c r="C140" t="str">
        <f t="shared" si="7"/>
        <v>2023-2024</v>
      </c>
      <c r="D140" t="s">
        <v>147</v>
      </c>
      <c r="E140" t="s">
        <v>98</v>
      </c>
      <c r="F140" t="str">
        <f t="shared" si="8"/>
        <v>Victoria</v>
      </c>
      <c r="G140" t="s">
        <v>45</v>
      </c>
      <c r="H140">
        <v>3429</v>
      </c>
      <c r="I140" t="s">
        <v>11</v>
      </c>
      <c r="J140" t="s">
        <v>60</v>
      </c>
      <c r="K140" t="s">
        <v>154</v>
      </c>
      <c r="L140" t="s">
        <v>14</v>
      </c>
      <c r="M140" s="5">
        <v>3</v>
      </c>
      <c r="N140">
        <v>1</v>
      </c>
    </row>
    <row r="141" spans="1:14" x14ac:dyDescent="0.2">
      <c r="A141" s="2">
        <v>44944</v>
      </c>
      <c r="B141" s="3">
        <f t="shared" si="6"/>
        <v>2023</v>
      </c>
      <c r="C141" t="str">
        <f t="shared" si="7"/>
        <v>2022-2023</v>
      </c>
      <c r="D141" t="s">
        <v>147</v>
      </c>
      <c r="E141" t="s">
        <v>111</v>
      </c>
      <c r="F141" t="str">
        <f t="shared" si="8"/>
        <v>New South Wales</v>
      </c>
      <c r="G141" t="s">
        <v>10</v>
      </c>
      <c r="H141">
        <v>2120</v>
      </c>
      <c r="I141" t="s">
        <v>11</v>
      </c>
      <c r="J141" t="s">
        <v>27</v>
      </c>
      <c r="K141" t="s">
        <v>154</v>
      </c>
      <c r="L141" t="s">
        <v>14</v>
      </c>
      <c r="M141" s="5">
        <v>3</v>
      </c>
      <c r="N141">
        <v>1</v>
      </c>
    </row>
    <row r="142" spans="1:14" x14ac:dyDescent="0.2">
      <c r="A142" s="2">
        <v>45386</v>
      </c>
      <c r="B142" s="3">
        <f t="shared" si="6"/>
        <v>2024</v>
      </c>
      <c r="C142" t="str">
        <f t="shared" si="7"/>
        <v>2023-2024</v>
      </c>
      <c r="D142" t="s">
        <v>147</v>
      </c>
      <c r="E142" t="s">
        <v>82</v>
      </c>
      <c r="F142" t="str">
        <f t="shared" si="8"/>
        <v>Queensland</v>
      </c>
      <c r="G142" t="s">
        <v>35</v>
      </c>
      <c r="H142">
        <v>4012</v>
      </c>
      <c r="I142" t="s">
        <v>11</v>
      </c>
      <c r="J142" t="s">
        <v>43</v>
      </c>
      <c r="K142" t="s">
        <v>155</v>
      </c>
      <c r="L142" t="s">
        <v>20</v>
      </c>
      <c r="M142" s="5">
        <v>3</v>
      </c>
      <c r="N142">
        <v>1</v>
      </c>
    </row>
    <row r="143" spans="1:14" x14ac:dyDescent="0.2">
      <c r="A143" s="2">
        <v>45174</v>
      </c>
      <c r="B143" s="3">
        <f t="shared" si="6"/>
        <v>2024</v>
      </c>
      <c r="C143" t="str">
        <f t="shared" si="7"/>
        <v>2023-2024</v>
      </c>
      <c r="D143" t="s">
        <v>147</v>
      </c>
      <c r="E143" t="s">
        <v>81</v>
      </c>
      <c r="F143" t="str">
        <f t="shared" si="8"/>
        <v>New South Wales</v>
      </c>
      <c r="G143" t="s">
        <v>10</v>
      </c>
      <c r="H143">
        <v>2485</v>
      </c>
      <c r="I143" t="s">
        <v>11</v>
      </c>
      <c r="J143" t="s">
        <v>68</v>
      </c>
      <c r="K143" t="s">
        <v>150</v>
      </c>
      <c r="L143" t="s">
        <v>18</v>
      </c>
      <c r="M143" s="5">
        <v>3</v>
      </c>
      <c r="N143">
        <v>1</v>
      </c>
    </row>
    <row r="144" spans="1:14" x14ac:dyDescent="0.2">
      <c r="A144" s="2">
        <v>45446</v>
      </c>
      <c r="B144" s="3">
        <f t="shared" si="6"/>
        <v>2024</v>
      </c>
      <c r="C144" t="str">
        <f t="shared" si="7"/>
        <v>2023-2024</v>
      </c>
      <c r="D144" t="s">
        <v>147</v>
      </c>
      <c r="E144" t="s">
        <v>81</v>
      </c>
      <c r="F144" t="str">
        <f t="shared" si="8"/>
        <v>New South Wales</v>
      </c>
      <c r="G144" t="s">
        <v>10</v>
      </c>
      <c r="H144">
        <v>2485</v>
      </c>
      <c r="I144" t="s">
        <v>11</v>
      </c>
      <c r="J144" t="s">
        <v>68</v>
      </c>
      <c r="K144" t="s">
        <v>19</v>
      </c>
      <c r="L144" t="s">
        <v>23</v>
      </c>
      <c r="M144" s="5">
        <v>3</v>
      </c>
      <c r="N144">
        <v>1</v>
      </c>
    </row>
    <row r="145" spans="1:14" x14ac:dyDescent="0.2">
      <c r="A145" s="2">
        <v>45486</v>
      </c>
      <c r="B145" s="3">
        <f t="shared" si="6"/>
        <v>2025</v>
      </c>
      <c r="C145" t="str">
        <f t="shared" si="7"/>
        <v>2024-2025</v>
      </c>
      <c r="D145" t="s">
        <v>147</v>
      </c>
      <c r="E145" t="s">
        <v>9</v>
      </c>
      <c r="F145" t="str">
        <f t="shared" si="8"/>
        <v>New South Wales</v>
      </c>
      <c r="G145" t="s">
        <v>10</v>
      </c>
      <c r="H145">
        <v>2067</v>
      </c>
      <c r="I145" t="s">
        <v>11</v>
      </c>
      <c r="J145" t="s">
        <v>12</v>
      </c>
      <c r="K145" t="s">
        <v>149</v>
      </c>
      <c r="L145" t="s">
        <v>15</v>
      </c>
      <c r="M145" s="5">
        <v>3.49</v>
      </c>
      <c r="N145">
        <v>1</v>
      </c>
    </row>
    <row r="146" spans="1:14" x14ac:dyDescent="0.2">
      <c r="A146" s="2">
        <v>45483</v>
      </c>
      <c r="B146" s="3">
        <f t="shared" si="6"/>
        <v>2025</v>
      </c>
      <c r="C146" t="str">
        <f t="shared" si="7"/>
        <v>2024-2025</v>
      </c>
      <c r="D146" t="s">
        <v>147</v>
      </c>
      <c r="E146" t="s">
        <v>100</v>
      </c>
      <c r="F146" t="str">
        <f t="shared" si="8"/>
        <v>Western Australia</v>
      </c>
      <c r="G146" t="s">
        <v>48</v>
      </c>
      <c r="H146">
        <v>6021</v>
      </c>
      <c r="I146" t="s">
        <v>11</v>
      </c>
      <c r="J146" t="s">
        <v>49</v>
      </c>
      <c r="K146" t="s">
        <v>153</v>
      </c>
      <c r="L146" t="s">
        <v>16</v>
      </c>
      <c r="M146" s="5">
        <v>3.5</v>
      </c>
      <c r="N146">
        <v>1</v>
      </c>
    </row>
    <row r="147" spans="1:14" x14ac:dyDescent="0.2">
      <c r="A147" s="2">
        <v>45644</v>
      </c>
      <c r="B147" s="3">
        <f t="shared" si="6"/>
        <v>2025</v>
      </c>
      <c r="C147" t="str">
        <f t="shared" si="7"/>
        <v>2024-2025</v>
      </c>
      <c r="D147" t="s">
        <v>147</v>
      </c>
      <c r="E147" t="s">
        <v>143</v>
      </c>
      <c r="F147" t="str">
        <f t="shared" si="8"/>
        <v>New South Wales</v>
      </c>
      <c r="G147" t="s">
        <v>10</v>
      </c>
      <c r="H147">
        <v>2154</v>
      </c>
      <c r="I147" t="s">
        <v>11</v>
      </c>
      <c r="J147" t="s">
        <v>27</v>
      </c>
      <c r="K147" t="s">
        <v>149</v>
      </c>
      <c r="L147" t="s">
        <v>15</v>
      </c>
      <c r="M147" s="5">
        <v>3.5</v>
      </c>
      <c r="N147">
        <v>1</v>
      </c>
    </row>
    <row r="148" spans="1:14" x14ac:dyDescent="0.2">
      <c r="A148" s="2">
        <v>45385</v>
      </c>
      <c r="B148" s="3">
        <f t="shared" si="6"/>
        <v>2024</v>
      </c>
      <c r="C148" t="str">
        <f t="shared" si="7"/>
        <v>2023-2024</v>
      </c>
      <c r="D148" t="s">
        <v>147</v>
      </c>
      <c r="E148" t="s">
        <v>129</v>
      </c>
      <c r="F148" t="str">
        <f t="shared" si="8"/>
        <v>Tasmania</v>
      </c>
      <c r="G148" t="s">
        <v>70</v>
      </c>
      <c r="H148">
        <v>7010</v>
      </c>
      <c r="I148" t="s">
        <v>11</v>
      </c>
      <c r="J148" t="s">
        <v>71</v>
      </c>
      <c r="K148" t="s">
        <v>149</v>
      </c>
      <c r="L148" t="s">
        <v>15</v>
      </c>
      <c r="M148" s="5">
        <v>3.5</v>
      </c>
      <c r="N148">
        <v>1</v>
      </c>
    </row>
    <row r="149" spans="1:14" x14ac:dyDescent="0.2">
      <c r="A149" s="2">
        <v>44951</v>
      </c>
      <c r="B149" s="3">
        <f t="shared" si="6"/>
        <v>2023</v>
      </c>
      <c r="C149" t="str">
        <f t="shared" si="7"/>
        <v>2022-2023</v>
      </c>
      <c r="D149" t="s">
        <v>148</v>
      </c>
      <c r="E149" t="s">
        <v>122</v>
      </c>
      <c r="F149" t="str">
        <f t="shared" si="8"/>
        <v>New South Wales</v>
      </c>
      <c r="G149" t="s">
        <v>10</v>
      </c>
      <c r="H149">
        <v>2650</v>
      </c>
      <c r="I149" t="s">
        <v>11</v>
      </c>
      <c r="J149" t="s">
        <v>25</v>
      </c>
      <c r="K149" t="s">
        <v>154</v>
      </c>
      <c r="L149" t="s">
        <v>14</v>
      </c>
      <c r="M149" s="5">
        <v>3.5</v>
      </c>
      <c r="N149">
        <v>1</v>
      </c>
    </row>
    <row r="150" spans="1:14" x14ac:dyDescent="0.2">
      <c r="A150" s="2">
        <v>45427</v>
      </c>
      <c r="B150" s="3">
        <f t="shared" si="6"/>
        <v>2024</v>
      </c>
      <c r="C150" t="str">
        <f t="shared" si="7"/>
        <v>2023-2024</v>
      </c>
      <c r="D150" t="s">
        <v>147</v>
      </c>
      <c r="E150" t="s">
        <v>114</v>
      </c>
      <c r="F150" t="str">
        <f t="shared" si="8"/>
        <v>Victoria</v>
      </c>
      <c r="G150" t="s">
        <v>45</v>
      </c>
      <c r="H150">
        <v>3551</v>
      </c>
      <c r="I150" t="s">
        <v>11</v>
      </c>
      <c r="J150" t="s">
        <v>60</v>
      </c>
      <c r="K150" t="s">
        <v>150</v>
      </c>
      <c r="L150" t="s">
        <v>18</v>
      </c>
      <c r="M150" s="5">
        <v>3.53</v>
      </c>
      <c r="N150">
        <v>1</v>
      </c>
    </row>
    <row r="151" spans="1:14" x14ac:dyDescent="0.2">
      <c r="A151" s="2">
        <v>45042</v>
      </c>
      <c r="B151" s="3">
        <f t="shared" si="6"/>
        <v>2023</v>
      </c>
      <c r="C151" t="str">
        <f t="shared" si="7"/>
        <v>2022-2023</v>
      </c>
      <c r="D151" t="s">
        <v>147</v>
      </c>
      <c r="E151" t="s">
        <v>76</v>
      </c>
      <c r="F151" t="str">
        <f t="shared" si="8"/>
        <v>Western Australia</v>
      </c>
      <c r="G151" t="s">
        <v>48</v>
      </c>
      <c r="H151">
        <v>6450</v>
      </c>
      <c r="I151" t="s">
        <v>11</v>
      </c>
      <c r="J151" t="s">
        <v>77</v>
      </c>
      <c r="K151" t="s">
        <v>156</v>
      </c>
      <c r="L151" t="s">
        <v>17</v>
      </c>
      <c r="M151" s="5">
        <v>3.59</v>
      </c>
      <c r="N151">
        <v>1</v>
      </c>
    </row>
    <row r="152" spans="1:14" x14ac:dyDescent="0.2">
      <c r="A152" s="2">
        <v>45599</v>
      </c>
      <c r="B152" s="3">
        <f t="shared" si="6"/>
        <v>2025</v>
      </c>
      <c r="C152" t="str">
        <f t="shared" si="7"/>
        <v>2024-2025</v>
      </c>
      <c r="D152" t="s">
        <v>147</v>
      </c>
      <c r="E152" t="s">
        <v>100</v>
      </c>
      <c r="F152" t="str">
        <f t="shared" si="8"/>
        <v>Western Australia</v>
      </c>
      <c r="G152" t="s">
        <v>48</v>
      </c>
      <c r="H152">
        <v>6021</v>
      </c>
      <c r="I152" t="s">
        <v>11</v>
      </c>
      <c r="J152" t="s">
        <v>49</v>
      </c>
      <c r="K152" t="s">
        <v>149</v>
      </c>
      <c r="L152" t="s">
        <v>15</v>
      </c>
      <c r="M152" s="5">
        <v>3.66</v>
      </c>
      <c r="N152">
        <v>1</v>
      </c>
    </row>
    <row r="153" spans="1:14" x14ac:dyDescent="0.2">
      <c r="A153" s="2">
        <v>45049</v>
      </c>
      <c r="B153" s="3">
        <f t="shared" si="6"/>
        <v>2023</v>
      </c>
      <c r="C153" t="str">
        <f t="shared" si="7"/>
        <v>2022-2023</v>
      </c>
      <c r="D153" t="s">
        <v>148</v>
      </c>
      <c r="E153" t="s">
        <v>137</v>
      </c>
      <c r="F153" t="str">
        <f t="shared" si="8"/>
        <v>New South Wales</v>
      </c>
      <c r="G153" t="s">
        <v>10</v>
      </c>
      <c r="H153">
        <v>2031</v>
      </c>
      <c r="I153" t="s">
        <v>11</v>
      </c>
      <c r="J153" t="s">
        <v>12</v>
      </c>
      <c r="K153" t="s">
        <v>149</v>
      </c>
      <c r="L153" t="s">
        <v>15</v>
      </c>
      <c r="M153" s="5">
        <v>3.75</v>
      </c>
      <c r="N153">
        <v>1</v>
      </c>
    </row>
    <row r="154" spans="1:14" x14ac:dyDescent="0.2">
      <c r="A154" s="2">
        <v>45242</v>
      </c>
      <c r="B154" s="3">
        <f t="shared" si="6"/>
        <v>2024</v>
      </c>
      <c r="C154" t="str">
        <f t="shared" si="7"/>
        <v>2023-2024</v>
      </c>
      <c r="D154" t="s">
        <v>148</v>
      </c>
      <c r="E154" t="s">
        <v>122</v>
      </c>
      <c r="F154" t="str">
        <f t="shared" si="8"/>
        <v>New South Wales</v>
      </c>
      <c r="G154" t="s">
        <v>10</v>
      </c>
      <c r="H154">
        <v>2650</v>
      </c>
      <c r="I154" t="s">
        <v>11</v>
      </c>
      <c r="J154" t="s">
        <v>25</v>
      </c>
      <c r="K154" t="s">
        <v>150</v>
      </c>
      <c r="L154" t="s">
        <v>18</v>
      </c>
      <c r="M154" s="5">
        <v>3.75</v>
      </c>
      <c r="N154">
        <v>1</v>
      </c>
    </row>
    <row r="155" spans="1:14" x14ac:dyDescent="0.2">
      <c r="A155" s="2">
        <v>45295</v>
      </c>
      <c r="B155" s="3">
        <f t="shared" si="6"/>
        <v>2024</v>
      </c>
      <c r="C155" t="str">
        <f t="shared" si="7"/>
        <v>2023-2024</v>
      </c>
      <c r="D155" t="s">
        <v>147</v>
      </c>
      <c r="E155" t="s">
        <v>124</v>
      </c>
      <c r="F155" t="str">
        <f t="shared" si="8"/>
        <v>New South Wales</v>
      </c>
      <c r="G155" t="s">
        <v>10</v>
      </c>
      <c r="H155">
        <v>2015</v>
      </c>
      <c r="I155" t="s">
        <v>11</v>
      </c>
      <c r="J155" t="s">
        <v>12</v>
      </c>
      <c r="K155" t="s">
        <v>150</v>
      </c>
      <c r="L155" t="s">
        <v>18</v>
      </c>
      <c r="M155" s="5">
        <v>3.88</v>
      </c>
      <c r="N155">
        <v>1</v>
      </c>
    </row>
    <row r="156" spans="1:14" x14ac:dyDescent="0.2">
      <c r="A156" s="2">
        <v>45628</v>
      </c>
      <c r="B156" s="3">
        <f t="shared" si="6"/>
        <v>2025</v>
      </c>
      <c r="C156" t="str">
        <f t="shared" si="7"/>
        <v>2024-2025</v>
      </c>
      <c r="D156" t="s">
        <v>147</v>
      </c>
      <c r="E156" t="s">
        <v>83</v>
      </c>
      <c r="F156" t="str">
        <f t="shared" si="8"/>
        <v>New South Wales</v>
      </c>
      <c r="G156" t="s">
        <v>10</v>
      </c>
      <c r="H156">
        <v>2750</v>
      </c>
      <c r="I156" t="s">
        <v>11</v>
      </c>
      <c r="J156" t="s">
        <v>25</v>
      </c>
      <c r="K156" t="s">
        <v>156</v>
      </c>
      <c r="L156" t="s">
        <v>17</v>
      </c>
      <c r="M156" s="5">
        <v>3.95</v>
      </c>
      <c r="N156">
        <v>1</v>
      </c>
    </row>
    <row r="157" spans="1:14" x14ac:dyDescent="0.2">
      <c r="A157" s="2">
        <v>45258</v>
      </c>
      <c r="B157" s="3">
        <f t="shared" si="6"/>
        <v>2024</v>
      </c>
      <c r="C157" t="str">
        <f t="shared" si="7"/>
        <v>2023-2024</v>
      </c>
      <c r="D157" t="s">
        <v>147</v>
      </c>
      <c r="E157" t="s">
        <v>102</v>
      </c>
      <c r="F157" t="str">
        <f t="shared" si="8"/>
        <v>Queensland</v>
      </c>
      <c r="G157" t="s">
        <v>35</v>
      </c>
      <c r="H157">
        <v>4870</v>
      </c>
      <c r="I157" t="s">
        <v>11</v>
      </c>
      <c r="J157" t="s">
        <v>36</v>
      </c>
      <c r="K157" t="s">
        <v>152</v>
      </c>
      <c r="L157" t="s">
        <v>13</v>
      </c>
      <c r="M157" s="5">
        <v>3.96</v>
      </c>
      <c r="N157">
        <v>1</v>
      </c>
    </row>
    <row r="158" spans="1:14" x14ac:dyDescent="0.2">
      <c r="A158" s="2">
        <v>45456</v>
      </c>
      <c r="B158" s="3">
        <f t="shared" si="6"/>
        <v>2024</v>
      </c>
      <c r="C158" t="str">
        <f t="shared" si="7"/>
        <v>2023-2024</v>
      </c>
      <c r="D158" t="s">
        <v>147</v>
      </c>
      <c r="E158" t="s">
        <v>69</v>
      </c>
      <c r="F158" t="str">
        <f t="shared" si="8"/>
        <v>Tasmania</v>
      </c>
      <c r="G158" t="s">
        <v>70</v>
      </c>
      <c r="H158">
        <v>7018</v>
      </c>
      <c r="I158" t="s">
        <v>11</v>
      </c>
      <c r="J158" t="s">
        <v>71</v>
      </c>
      <c r="K158" t="s">
        <v>155</v>
      </c>
      <c r="L158" t="s">
        <v>20</v>
      </c>
      <c r="M158" s="5">
        <v>3.98</v>
      </c>
      <c r="N158">
        <v>1</v>
      </c>
    </row>
    <row r="159" spans="1:14" x14ac:dyDescent="0.2">
      <c r="A159" s="2">
        <v>45414</v>
      </c>
      <c r="B159" s="3">
        <f t="shared" si="6"/>
        <v>2024</v>
      </c>
      <c r="C159" t="str">
        <f t="shared" si="7"/>
        <v>2023-2024</v>
      </c>
      <c r="D159" t="s">
        <v>147</v>
      </c>
      <c r="E159" t="s">
        <v>124</v>
      </c>
      <c r="F159" t="str">
        <f t="shared" si="8"/>
        <v>New South Wales</v>
      </c>
      <c r="G159" t="s">
        <v>10</v>
      </c>
      <c r="H159">
        <v>2015</v>
      </c>
      <c r="I159" t="s">
        <v>11</v>
      </c>
      <c r="J159" t="s">
        <v>12</v>
      </c>
      <c r="K159" t="s">
        <v>156</v>
      </c>
      <c r="L159" t="s">
        <v>17</v>
      </c>
      <c r="M159" s="5">
        <v>3.99</v>
      </c>
      <c r="N159">
        <v>1</v>
      </c>
    </row>
    <row r="160" spans="1:14" x14ac:dyDescent="0.2">
      <c r="A160" s="2">
        <v>44960</v>
      </c>
      <c r="B160" s="3">
        <f t="shared" si="6"/>
        <v>2023</v>
      </c>
      <c r="C160" t="str">
        <f t="shared" si="7"/>
        <v>2022-2023</v>
      </c>
      <c r="D160" t="s">
        <v>147</v>
      </c>
      <c r="E160" t="s">
        <v>124</v>
      </c>
      <c r="F160" t="str">
        <f t="shared" si="8"/>
        <v>New South Wales</v>
      </c>
      <c r="G160" t="s">
        <v>10</v>
      </c>
      <c r="H160">
        <v>2015</v>
      </c>
      <c r="I160" t="s">
        <v>11</v>
      </c>
      <c r="J160" t="s">
        <v>12</v>
      </c>
      <c r="K160" t="s">
        <v>19</v>
      </c>
      <c r="L160" t="s">
        <v>23</v>
      </c>
      <c r="M160" s="5">
        <v>3.99</v>
      </c>
      <c r="N160">
        <v>1</v>
      </c>
    </row>
    <row r="161" spans="1:14" x14ac:dyDescent="0.2">
      <c r="A161" s="2">
        <v>45551</v>
      </c>
      <c r="B161" s="3">
        <f t="shared" si="6"/>
        <v>2025</v>
      </c>
      <c r="C161" t="str">
        <f t="shared" si="7"/>
        <v>2024-2025</v>
      </c>
      <c r="D161" t="s">
        <v>147</v>
      </c>
      <c r="E161" t="s">
        <v>67</v>
      </c>
      <c r="F161" t="str">
        <f t="shared" si="8"/>
        <v>New South Wales</v>
      </c>
      <c r="G161" t="s">
        <v>10</v>
      </c>
      <c r="H161">
        <v>2478</v>
      </c>
      <c r="I161" t="s">
        <v>11</v>
      </c>
      <c r="J161" t="s">
        <v>68</v>
      </c>
      <c r="K161" t="s">
        <v>149</v>
      </c>
      <c r="L161" t="s">
        <v>15</v>
      </c>
      <c r="M161" s="5">
        <v>3.99</v>
      </c>
      <c r="N161">
        <v>1</v>
      </c>
    </row>
    <row r="162" spans="1:14" x14ac:dyDescent="0.2">
      <c r="A162" s="2">
        <v>45132</v>
      </c>
      <c r="B162" s="3">
        <f t="shared" si="6"/>
        <v>2024</v>
      </c>
      <c r="C162" t="str">
        <f t="shared" si="7"/>
        <v>2023-2024</v>
      </c>
      <c r="D162" t="s">
        <v>147</v>
      </c>
      <c r="E162" t="s">
        <v>39</v>
      </c>
      <c r="F162" t="str">
        <f t="shared" si="8"/>
        <v>South Australia</v>
      </c>
      <c r="G162" t="s">
        <v>32</v>
      </c>
      <c r="H162">
        <v>5343</v>
      </c>
      <c r="I162" t="s">
        <v>11</v>
      </c>
      <c r="J162" t="s">
        <v>38</v>
      </c>
      <c r="K162" t="s">
        <v>155</v>
      </c>
      <c r="L162" t="s">
        <v>20</v>
      </c>
      <c r="M162" s="5">
        <v>3.99</v>
      </c>
      <c r="N162">
        <v>1</v>
      </c>
    </row>
    <row r="163" spans="1:14" x14ac:dyDescent="0.2">
      <c r="A163" s="2">
        <v>45619</v>
      </c>
      <c r="B163" s="3">
        <f t="shared" si="6"/>
        <v>2025</v>
      </c>
      <c r="C163" t="str">
        <f t="shared" si="7"/>
        <v>2024-2025</v>
      </c>
      <c r="D163" t="s">
        <v>147</v>
      </c>
      <c r="E163" t="s">
        <v>99</v>
      </c>
      <c r="F163" t="str">
        <f t="shared" si="8"/>
        <v>Victoria</v>
      </c>
      <c r="G163" t="s">
        <v>45</v>
      </c>
      <c r="H163">
        <v>3148</v>
      </c>
      <c r="I163" t="s">
        <v>11</v>
      </c>
      <c r="J163" t="s">
        <v>63</v>
      </c>
      <c r="K163" t="s">
        <v>153</v>
      </c>
      <c r="L163" t="s">
        <v>16</v>
      </c>
      <c r="M163" s="5">
        <v>3.99</v>
      </c>
      <c r="N163">
        <v>1</v>
      </c>
    </row>
    <row r="164" spans="1:14" x14ac:dyDescent="0.2">
      <c r="A164" s="2">
        <v>45203</v>
      </c>
      <c r="B164" s="3">
        <f t="shared" si="6"/>
        <v>2024</v>
      </c>
      <c r="C164" t="str">
        <f t="shared" si="7"/>
        <v>2023-2024</v>
      </c>
      <c r="D164" t="s">
        <v>148</v>
      </c>
      <c r="E164" t="s">
        <v>9</v>
      </c>
      <c r="F164" t="str">
        <f t="shared" si="8"/>
        <v>New South Wales</v>
      </c>
      <c r="G164" t="s">
        <v>10</v>
      </c>
      <c r="H164">
        <v>2067</v>
      </c>
      <c r="I164" t="s">
        <v>11</v>
      </c>
      <c r="J164" t="s">
        <v>12</v>
      </c>
      <c r="K164" t="s">
        <v>153</v>
      </c>
      <c r="L164" t="s">
        <v>16</v>
      </c>
      <c r="M164" s="5">
        <v>3.99</v>
      </c>
      <c r="N164">
        <v>1</v>
      </c>
    </row>
    <row r="165" spans="1:14" x14ac:dyDescent="0.2">
      <c r="A165" s="2">
        <v>45248</v>
      </c>
      <c r="B165" s="3">
        <f t="shared" si="6"/>
        <v>2024</v>
      </c>
      <c r="C165" t="str">
        <f t="shared" si="7"/>
        <v>2023-2024</v>
      </c>
      <c r="D165" t="s">
        <v>147</v>
      </c>
      <c r="E165" t="s">
        <v>28</v>
      </c>
      <c r="F165" t="str">
        <f t="shared" si="8"/>
        <v>Northern Territory</v>
      </c>
      <c r="G165" t="s">
        <v>29</v>
      </c>
      <c r="H165">
        <v>800</v>
      </c>
      <c r="I165" t="s">
        <v>11</v>
      </c>
      <c r="J165" t="s">
        <v>30</v>
      </c>
      <c r="K165" t="s">
        <v>157</v>
      </c>
      <c r="L165" t="s">
        <v>22</v>
      </c>
      <c r="M165" s="5">
        <v>3.99</v>
      </c>
      <c r="N165">
        <v>1</v>
      </c>
    </row>
    <row r="166" spans="1:14" x14ac:dyDescent="0.2">
      <c r="A166" s="2">
        <v>45536</v>
      </c>
      <c r="B166" s="3">
        <f t="shared" si="6"/>
        <v>2025</v>
      </c>
      <c r="C166" t="str">
        <f t="shared" si="7"/>
        <v>2024-2025</v>
      </c>
      <c r="D166" t="s">
        <v>147</v>
      </c>
      <c r="E166" t="s">
        <v>26</v>
      </c>
      <c r="F166" t="str">
        <f t="shared" si="8"/>
        <v>New South Wales</v>
      </c>
      <c r="G166" t="s">
        <v>10</v>
      </c>
      <c r="H166">
        <v>2141</v>
      </c>
      <c r="I166" t="s">
        <v>11</v>
      </c>
      <c r="J166" t="s">
        <v>27</v>
      </c>
      <c r="K166" t="s">
        <v>155</v>
      </c>
      <c r="L166" t="s">
        <v>20</v>
      </c>
      <c r="M166" s="5">
        <v>3.99</v>
      </c>
      <c r="N166">
        <v>1</v>
      </c>
    </row>
    <row r="167" spans="1:14" x14ac:dyDescent="0.2">
      <c r="A167" s="2">
        <v>44948</v>
      </c>
      <c r="B167" s="3">
        <f t="shared" si="6"/>
        <v>2023</v>
      </c>
      <c r="C167" t="str">
        <f t="shared" si="7"/>
        <v>2022-2023</v>
      </c>
      <c r="D167" t="s">
        <v>147</v>
      </c>
      <c r="E167" t="s">
        <v>139</v>
      </c>
      <c r="F167" t="str">
        <f t="shared" si="8"/>
        <v>New South Wales</v>
      </c>
      <c r="G167" t="s">
        <v>10</v>
      </c>
      <c r="H167">
        <v>2020</v>
      </c>
      <c r="I167" t="s">
        <v>11</v>
      </c>
      <c r="J167" t="s">
        <v>12</v>
      </c>
      <c r="K167" t="s">
        <v>156</v>
      </c>
      <c r="L167" t="s">
        <v>17</v>
      </c>
      <c r="M167" s="5">
        <v>3.99</v>
      </c>
      <c r="N167">
        <v>1</v>
      </c>
    </row>
    <row r="168" spans="1:14" x14ac:dyDescent="0.2">
      <c r="A168" s="2">
        <v>44959</v>
      </c>
      <c r="B168" s="3">
        <f t="shared" si="6"/>
        <v>2023</v>
      </c>
      <c r="C168" t="str">
        <f t="shared" si="7"/>
        <v>2022-2023</v>
      </c>
      <c r="D168" t="s">
        <v>148</v>
      </c>
      <c r="E168" t="s">
        <v>130</v>
      </c>
      <c r="F168" t="str">
        <f t="shared" si="8"/>
        <v>South Australia</v>
      </c>
      <c r="G168" t="s">
        <v>32</v>
      </c>
      <c r="H168">
        <v>5290</v>
      </c>
      <c r="I168" t="s">
        <v>11</v>
      </c>
      <c r="J168" t="s">
        <v>38</v>
      </c>
      <c r="K168" t="s">
        <v>156</v>
      </c>
      <c r="L168" t="s">
        <v>17</v>
      </c>
      <c r="M168" s="5">
        <v>3.99</v>
      </c>
      <c r="N168">
        <v>1</v>
      </c>
    </row>
    <row r="169" spans="1:14" x14ac:dyDescent="0.2">
      <c r="A169" s="2">
        <v>45640</v>
      </c>
      <c r="B169" s="3">
        <f t="shared" si="6"/>
        <v>2025</v>
      </c>
      <c r="C169" t="str">
        <f t="shared" si="7"/>
        <v>2024-2025</v>
      </c>
      <c r="D169" t="s">
        <v>147</v>
      </c>
      <c r="E169" t="s">
        <v>134</v>
      </c>
      <c r="F169" t="str">
        <f t="shared" si="8"/>
        <v>Queensland</v>
      </c>
      <c r="G169" t="s">
        <v>35</v>
      </c>
      <c r="H169">
        <v>4825</v>
      </c>
      <c r="I169" t="s">
        <v>11</v>
      </c>
      <c r="J169" t="s">
        <v>36</v>
      </c>
      <c r="K169" t="s">
        <v>155</v>
      </c>
      <c r="L169" t="s">
        <v>20</v>
      </c>
      <c r="M169" s="5">
        <v>3.99</v>
      </c>
      <c r="N169">
        <v>1</v>
      </c>
    </row>
    <row r="170" spans="1:14" x14ac:dyDescent="0.2">
      <c r="A170" s="2">
        <v>45327</v>
      </c>
      <c r="B170" s="3">
        <f t="shared" si="6"/>
        <v>2024</v>
      </c>
      <c r="C170" t="str">
        <f t="shared" si="7"/>
        <v>2023-2024</v>
      </c>
      <c r="D170" t="s">
        <v>147</v>
      </c>
      <c r="E170" t="s">
        <v>65</v>
      </c>
      <c r="F170" t="str">
        <f t="shared" si="8"/>
        <v>New South Wales</v>
      </c>
      <c r="G170" t="s">
        <v>10</v>
      </c>
      <c r="H170">
        <v>2541</v>
      </c>
      <c r="I170" t="s">
        <v>11</v>
      </c>
      <c r="J170" t="s">
        <v>58</v>
      </c>
      <c r="K170" t="s">
        <v>149</v>
      </c>
      <c r="L170" t="s">
        <v>15</v>
      </c>
      <c r="M170" s="5">
        <v>3.99</v>
      </c>
      <c r="N170">
        <v>1</v>
      </c>
    </row>
    <row r="171" spans="1:14" x14ac:dyDescent="0.2">
      <c r="A171" s="2">
        <v>45652</v>
      </c>
      <c r="B171" s="3">
        <f t="shared" si="6"/>
        <v>2025</v>
      </c>
      <c r="C171" t="str">
        <f t="shared" si="7"/>
        <v>2024-2025</v>
      </c>
      <c r="D171" t="s">
        <v>147</v>
      </c>
      <c r="E171" t="s">
        <v>34</v>
      </c>
      <c r="F171" t="str">
        <f t="shared" si="8"/>
        <v>Queensland</v>
      </c>
      <c r="G171" t="s">
        <v>35</v>
      </c>
      <c r="H171">
        <v>4802</v>
      </c>
      <c r="I171" t="s">
        <v>11</v>
      </c>
      <c r="J171" t="s">
        <v>36</v>
      </c>
      <c r="K171" t="s">
        <v>149</v>
      </c>
      <c r="L171" t="s">
        <v>15</v>
      </c>
      <c r="M171" s="5">
        <v>4</v>
      </c>
      <c r="N171">
        <v>1</v>
      </c>
    </row>
    <row r="172" spans="1:14" x14ac:dyDescent="0.2">
      <c r="A172" s="2">
        <v>45479</v>
      </c>
      <c r="B172" s="3">
        <f t="shared" si="6"/>
        <v>2025</v>
      </c>
      <c r="C172" t="str">
        <f t="shared" si="7"/>
        <v>2024-2025</v>
      </c>
      <c r="D172" t="s">
        <v>147</v>
      </c>
      <c r="E172" t="s">
        <v>96</v>
      </c>
      <c r="F172" t="str">
        <f t="shared" si="8"/>
        <v>Western Australia</v>
      </c>
      <c r="G172" t="s">
        <v>48</v>
      </c>
      <c r="H172">
        <v>6330</v>
      </c>
      <c r="I172" t="s">
        <v>11</v>
      </c>
      <c r="J172" t="s">
        <v>94</v>
      </c>
      <c r="K172" t="s">
        <v>156</v>
      </c>
      <c r="L172" t="s">
        <v>17</v>
      </c>
      <c r="M172" s="5">
        <v>4</v>
      </c>
      <c r="N172">
        <v>1</v>
      </c>
    </row>
    <row r="173" spans="1:14" x14ac:dyDescent="0.2">
      <c r="A173" s="2">
        <v>45110</v>
      </c>
      <c r="B173" s="3">
        <f t="shared" si="6"/>
        <v>2024</v>
      </c>
      <c r="C173" t="str">
        <f t="shared" si="7"/>
        <v>2023-2024</v>
      </c>
      <c r="D173" t="s">
        <v>147</v>
      </c>
      <c r="E173" t="s">
        <v>96</v>
      </c>
      <c r="F173" t="str">
        <f t="shared" si="8"/>
        <v>Western Australia</v>
      </c>
      <c r="G173" t="s">
        <v>48</v>
      </c>
      <c r="H173">
        <v>6330</v>
      </c>
      <c r="I173" t="s">
        <v>11</v>
      </c>
      <c r="J173" t="s">
        <v>94</v>
      </c>
      <c r="K173" t="s">
        <v>150</v>
      </c>
      <c r="L173" t="s">
        <v>18</v>
      </c>
      <c r="M173" s="5">
        <v>4</v>
      </c>
      <c r="N173">
        <v>1</v>
      </c>
    </row>
    <row r="174" spans="1:14" x14ac:dyDescent="0.2">
      <c r="A174" s="2">
        <v>45126</v>
      </c>
      <c r="B174" s="3">
        <f t="shared" si="6"/>
        <v>2024</v>
      </c>
      <c r="C174" t="str">
        <f t="shared" si="7"/>
        <v>2023-2024</v>
      </c>
      <c r="D174" t="s">
        <v>147</v>
      </c>
      <c r="E174" t="s">
        <v>96</v>
      </c>
      <c r="F174" t="str">
        <f t="shared" si="8"/>
        <v>Western Australia</v>
      </c>
      <c r="G174" t="s">
        <v>48</v>
      </c>
      <c r="H174">
        <v>6330</v>
      </c>
      <c r="I174" t="s">
        <v>11</v>
      </c>
      <c r="J174" t="s">
        <v>94</v>
      </c>
      <c r="K174" t="s">
        <v>151</v>
      </c>
      <c r="L174" t="s">
        <v>21</v>
      </c>
      <c r="M174" s="5">
        <v>4</v>
      </c>
      <c r="N174">
        <v>1</v>
      </c>
    </row>
    <row r="175" spans="1:14" x14ac:dyDescent="0.2">
      <c r="A175" s="2">
        <v>45373</v>
      </c>
      <c r="B175" s="3">
        <f t="shared" si="6"/>
        <v>2024</v>
      </c>
      <c r="C175" t="str">
        <f t="shared" si="7"/>
        <v>2023-2024</v>
      </c>
      <c r="D175" t="s">
        <v>147</v>
      </c>
      <c r="E175" t="s">
        <v>127</v>
      </c>
      <c r="F175" t="str">
        <f t="shared" si="8"/>
        <v>New South Wales</v>
      </c>
      <c r="G175" t="s">
        <v>10</v>
      </c>
      <c r="H175">
        <v>2131</v>
      </c>
      <c r="I175" t="s">
        <v>11</v>
      </c>
      <c r="J175" t="s">
        <v>27</v>
      </c>
      <c r="K175" t="s">
        <v>19</v>
      </c>
      <c r="L175" t="s">
        <v>23</v>
      </c>
      <c r="M175" s="5">
        <v>4</v>
      </c>
      <c r="N175">
        <v>1</v>
      </c>
    </row>
    <row r="176" spans="1:14" x14ac:dyDescent="0.2">
      <c r="A176" s="2">
        <v>45176</v>
      </c>
      <c r="B176" s="3">
        <f t="shared" si="6"/>
        <v>2024</v>
      </c>
      <c r="C176" t="str">
        <f t="shared" si="7"/>
        <v>2023-2024</v>
      </c>
      <c r="D176" t="s">
        <v>147</v>
      </c>
      <c r="E176" t="s">
        <v>146</v>
      </c>
      <c r="F176" t="str">
        <f t="shared" si="8"/>
        <v>Victoria</v>
      </c>
      <c r="G176" t="s">
        <v>45</v>
      </c>
      <c r="H176">
        <v>3353</v>
      </c>
      <c r="I176" t="s">
        <v>11</v>
      </c>
      <c r="J176" t="s">
        <v>60</v>
      </c>
      <c r="K176" t="s">
        <v>149</v>
      </c>
      <c r="L176" t="s">
        <v>15</v>
      </c>
      <c r="M176" s="5">
        <v>4</v>
      </c>
      <c r="N176">
        <v>1</v>
      </c>
    </row>
    <row r="177" spans="1:14" x14ac:dyDescent="0.2">
      <c r="A177" s="2">
        <v>45444</v>
      </c>
      <c r="B177" s="3">
        <f t="shared" si="6"/>
        <v>2024</v>
      </c>
      <c r="C177" t="str">
        <f t="shared" si="7"/>
        <v>2023-2024</v>
      </c>
      <c r="D177" t="s">
        <v>147</v>
      </c>
      <c r="E177" t="s">
        <v>39</v>
      </c>
      <c r="F177" t="str">
        <f t="shared" si="8"/>
        <v>South Australia</v>
      </c>
      <c r="G177" t="s">
        <v>32</v>
      </c>
      <c r="H177">
        <v>5343</v>
      </c>
      <c r="I177" t="s">
        <v>11</v>
      </c>
      <c r="J177" t="s">
        <v>38</v>
      </c>
      <c r="K177" t="s">
        <v>154</v>
      </c>
      <c r="L177" t="s">
        <v>14</v>
      </c>
      <c r="M177" s="5">
        <v>4</v>
      </c>
      <c r="N177">
        <v>1</v>
      </c>
    </row>
    <row r="178" spans="1:14" x14ac:dyDescent="0.2">
      <c r="A178" s="2">
        <v>45415</v>
      </c>
      <c r="B178" s="3">
        <f t="shared" si="6"/>
        <v>2024</v>
      </c>
      <c r="C178" t="str">
        <f t="shared" si="7"/>
        <v>2023-2024</v>
      </c>
      <c r="D178" t="s">
        <v>147</v>
      </c>
      <c r="E178" t="s">
        <v>136</v>
      </c>
      <c r="F178" t="str">
        <f t="shared" si="8"/>
        <v>Victoria</v>
      </c>
      <c r="G178" t="s">
        <v>45</v>
      </c>
      <c r="H178">
        <v>3175</v>
      </c>
      <c r="I178" t="s">
        <v>11</v>
      </c>
      <c r="J178" t="s">
        <v>63</v>
      </c>
      <c r="K178" t="s">
        <v>149</v>
      </c>
      <c r="L178" t="s">
        <v>15</v>
      </c>
      <c r="M178" s="5">
        <v>4</v>
      </c>
      <c r="N178">
        <v>1</v>
      </c>
    </row>
    <row r="179" spans="1:14" x14ac:dyDescent="0.2">
      <c r="A179" s="2">
        <v>45158</v>
      </c>
      <c r="B179" s="3">
        <f t="shared" si="6"/>
        <v>2024</v>
      </c>
      <c r="C179" t="str">
        <f t="shared" si="7"/>
        <v>2023-2024</v>
      </c>
      <c r="D179" t="s">
        <v>147</v>
      </c>
      <c r="E179" t="s">
        <v>112</v>
      </c>
      <c r="F179" t="str">
        <f t="shared" si="8"/>
        <v>Victoria</v>
      </c>
      <c r="G179" t="s">
        <v>45</v>
      </c>
      <c r="H179">
        <v>3076</v>
      </c>
      <c r="I179" t="s">
        <v>11</v>
      </c>
      <c r="J179" t="s">
        <v>46</v>
      </c>
      <c r="K179" t="s">
        <v>155</v>
      </c>
      <c r="L179" t="s">
        <v>20</v>
      </c>
      <c r="M179" s="5">
        <v>4</v>
      </c>
      <c r="N179">
        <v>1</v>
      </c>
    </row>
    <row r="180" spans="1:14" x14ac:dyDescent="0.2">
      <c r="A180" s="2">
        <v>45033</v>
      </c>
      <c r="B180" s="3">
        <f t="shared" si="6"/>
        <v>2023</v>
      </c>
      <c r="C180" t="str">
        <f t="shared" si="7"/>
        <v>2022-2023</v>
      </c>
      <c r="D180" t="s">
        <v>148</v>
      </c>
      <c r="E180" t="s">
        <v>114</v>
      </c>
      <c r="F180" t="str">
        <f t="shared" si="8"/>
        <v>Victoria</v>
      </c>
      <c r="G180" t="s">
        <v>45</v>
      </c>
      <c r="H180">
        <v>3551</v>
      </c>
      <c r="I180" t="s">
        <v>11</v>
      </c>
      <c r="J180" t="s">
        <v>60</v>
      </c>
      <c r="K180" t="s">
        <v>19</v>
      </c>
      <c r="L180" t="s">
        <v>23</v>
      </c>
      <c r="M180" s="5">
        <v>4</v>
      </c>
      <c r="N180">
        <v>1</v>
      </c>
    </row>
    <row r="181" spans="1:14" x14ac:dyDescent="0.2">
      <c r="A181" s="2">
        <v>45406</v>
      </c>
      <c r="B181" s="3">
        <f t="shared" si="6"/>
        <v>2024</v>
      </c>
      <c r="C181" t="str">
        <f t="shared" si="7"/>
        <v>2023-2024</v>
      </c>
      <c r="D181" t="s">
        <v>147</v>
      </c>
      <c r="E181" t="s">
        <v>145</v>
      </c>
      <c r="F181" t="str">
        <f t="shared" si="8"/>
        <v>New South Wales</v>
      </c>
      <c r="G181" t="s">
        <v>10</v>
      </c>
      <c r="H181">
        <v>2101</v>
      </c>
      <c r="I181" t="s">
        <v>11</v>
      </c>
      <c r="J181" t="s">
        <v>27</v>
      </c>
      <c r="K181" t="s">
        <v>153</v>
      </c>
      <c r="L181" t="s">
        <v>16</v>
      </c>
      <c r="M181" s="5">
        <v>4</v>
      </c>
      <c r="N181">
        <v>1</v>
      </c>
    </row>
    <row r="182" spans="1:14" x14ac:dyDescent="0.2">
      <c r="A182" s="2">
        <v>44932</v>
      </c>
      <c r="B182" s="3">
        <f t="shared" si="6"/>
        <v>2023</v>
      </c>
      <c r="C182" t="str">
        <f t="shared" si="7"/>
        <v>2022-2023</v>
      </c>
      <c r="D182" t="s">
        <v>147</v>
      </c>
      <c r="E182" t="s">
        <v>82</v>
      </c>
      <c r="F182" t="str">
        <f t="shared" si="8"/>
        <v>Queensland</v>
      </c>
      <c r="G182" t="s">
        <v>35</v>
      </c>
      <c r="H182">
        <v>4012</v>
      </c>
      <c r="I182" t="s">
        <v>11</v>
      </c>
      <c r="J182" t="s">
        <v>43</v>
      </c>
      <c r="K182" t="s">
        <v>154</v>
      </c>
      <c r="L182" t="s">
        <v>14</v>
      </c>
      <c r="M182" s="5">
        <v>4</v>
      </c>
      <c r="N182">
        <v>1</v>
      </c>
    </row>
    <row r="183" spans="1:14" x14ac:dyDescent="0.2">
      <c r="A183" s="2">
        <v>45468</v>
      </c>
      <c r="B183" s="3">
        <f t="shared" si="6"/>
        <v>2024</v>
      </c>
      <c r="C183" t="str">
        <f t="shared" si="7"/>
        <v>2023-2024</v>
      </c>
      <c r="D183" t="s">
        <v>147</v>
      </c>
      <c r="E183" t="s">
        <v>64</v>
      </c>
      <c r="F183" t="str">
        <f t="shared" si="8"/>
        <v>Victoria</v>
      </c>
      <c r="G183" t="s">
        <v>45</v>
      </c>
      <c r="H183">
        <v>3199</v>
      </c>
      <c r="I183" t="s">
        <v>11</v>
      </c>
      <c r="J183" t="s">
        <v>63</v>
      </c>
      <c r="K183" t="s">
        <v>149</v>
      </c>
      <c r="L183" t="s">
        <v>15</v>
      </c>
      <c r="M183" s="5">
        <v>4.3</v>
      </c>
      <c r="N183">
        <v>1</v>
      </c>
    </row>
    <row r="184" spans="1:14" x14ac:dyDescent="0.2">
      <c r="A184" s="2">
        <v>45453</v>
      </c>
      <c r="B184" s="3">
        <f t="shared" si="6"/>
        <v>2024</v>
      </c>
      <c r="C184" t="str">
        <f t="shared" si="7"/>
        <v>2023-2024</v>
      </c>
      <c r="D184" t="s">
        <v>147</v>
      </c>
      <c r="E184" t="s">
        <v>108</v>
      </c>
      <c r="F184" t="str">
        <f t="shared" si="8"/>
        <v>Victoria</v>
      </c>
      <c r="G184" t="s">
        <v>45</v>
      </c>
      <c r="H184">
        <v>3018</v>
      </c>
      <c r="I184" t="s">
        <v>11</v>
      </c>
      <c r="J184" t="s">
        <v>46</v>
      </c>
      <c r="K184" t="s">
        <v>149</v>
      </c>
      <c r="L184" t="s">
        <v>15</v>
      </c>
      <c r="M184" s="5">
        <v>4.3099999999999996</v>
      </c>
      <c r="N184">
        <v>1</v>
      </c>
    </row>
    <row r="185" spans="1:14" x14ac:dyDescent="0.2">
      <c r="A185" s="2">
        <v>45553</v>
      </c>
      <c r="B185" s="3">
        <f t="shared" si="6"/>
        <v>2025</v>
      </c>
      <c r="C185" t="str">
        <f t="shared" si="7"/>
        <v>2024-2025</v>
      </c>
      <c r="D185" t="s">
        <v>147</v>
      </c>
      <c r="E185" t="s">
        <v>85</v>
      </c>
      <c r="F185" t="str">
        <f t="shared" si="8"/>
        <v>Queensland</v>
      </c>
      <c r="G185" t="s">
        <v>35</v>
      </c>
      <c r="H185">
        <v>4883</v>
      </c>
      <c r="I185" t="s">
        <v>11</v>
      </c>
      <c r="J185" t="s">
        <v>36</v>
      </c>
      <c r="K185" t="s">
        <v>156</v>
      </c>
      <c r="L185" t="s">
        <v>17</v>
      </c>
      <c r="M185" s="5">
        <v>4.49</v>
      </c>
      <c r="N185">
        <v>1</v>
      </c>
    </row>
    <row r="186" spans="1:14" x14ac:dyDescent="0.2">
      <c r="A186" s="2">
        <v>45170</v>
      </c>
      <c r="B186" s="3">
        <f t="shared" si="6"/>
        <v>2024</v>
      </c>
      <c r="C186" t="str">
        <f t="shared" si="7"/>
        <v>2023-2024</v>
      </c>
      <c r="D186" t="s">
        <v>147</v>
      </c>
      <c r="E186" t="s">
        <v>123</v>
      </c>
      <c r="F186" t="str">
        <f t="shared" si="8"/>
        <v>Western Australia</v>
      </c>
      <c r="G186" t="s">
        <v>48</v>
      </c>
      <c r="H186">
        <v>6109</v>
      </c>
      <c r="I186" t="s">
        <v>11</v>
      </c>
      <c r="J186" t="s">
        <v>94</v>
      </c>
      <c r="K186" t="s">
        <v>154</v>
      </c>
      <c r="L186" t="s">
        <v>14</v>
      </c>
      <c r="M186" s="5">
        <v>4.49</v>
      </c>
      <c r="N186">
        <v>1</v>
      </c>
    </row>
    <row r="187" spans="1:14" x14ac:dyDescent="0.2">
      <c r="A187" s="2">
        <v>45414</v>
      </c>
      <c r="B187" s="3">
        <f t="shared" si="6"/>
        <v>2024</v>
      </c>
      <c r="C187" t="str">
        <f t="shared" si="7"/>
        <v>2023-2024</v>
      </c>
      <c r="D187" t="s">
        <v>147</v>
      </c>
      <c r="E187" t="s">
        <v>72</v>
      </c>
      <c r="F187" t="str">
        <f t="shared" si="8"/>
        <v>Western Australia</v>
      </c>
      <c r="G187" t="s">
        <v>48</v>
      </c>
      <c r="H187">
        <v>6010</v>
      </c>
      <c r="I187" t="s">
        <v>11</v>
      </c>
      <c r="J187" t="s">
        <v>49</v>
      </c>
      <c r="K187" t="s">
        <v>153</v>
      </c>
      <c r="L187" t="s">
        <v>16</v>
      </c>
      <c r="M187" s="5">
        <v>4.5</v>
      </c>
      <c r="N187">
        <v>1</v>
      </c>
    </row>
    <row r="188" spans="1:14" x14ac:dyDescent="0.2">
      <c r="A188" s="2">
        <v>45136</v>
      </c>
      <c r="B188" s="3">
        <f t="shared" si="6"/>
        <v>2024</v>
      </c>
      <c r="C188" t="str">
        <f t="shared" si="7"/>
        <v>2023-2024</v>
      </c>
      <c r="D188" t="s">
        <v>147</v>
      </c>
      <c r="E188" t="s">
        <v>110</v>
      </c>
      <c r="F188" t="str">
        <f t="shared" si="8"/>
        <v>Queensland</v>
      </c>
      <c r="G188" t="s">
        <v>35</v>
      </c>
      <c r="H188">
        <v>4680</v>
      </c>
      <c r="I188" t="s">
        <v>11</v>
      </c>
      <c r="J188" t="s">
        <v>51</v>
      </c>
      <c r="K188" t="s">
        <v>149</v>
      </c>
      <c r="L188" t="s">
        <v>15</v>
      </c>
      <c r="M188" s="5">
        <v>4.5</v>
      </c>
      <c r="N188">
        <v>1</v>
      </c>
    </row>
    <row r="189" spans="1:14" x14ac:dyDescent="0.2">
      <c r="A189" s="2">
        <v>45486</v>
      </c>
      <c r="B189" s="3">
        <f t="shared" si="6"/>
        <v>2025</v>
      </c>
      <c r="C189" t="str">
        <f t="shared" si="7"/>
        <v>2024-2025</v>
      </c>
      <c r="D189" t="s">
        <v>147</v>
      </c>
      <c r="E189" t="s">
        <v>89</v>
      </c>
      <c r="F189" t="str">
        <f t="shared" si="8"/>
        <v>Queensland</v>
      </c>
      <c r="G189" t="s">
        <v>35</v>
      </c>
      <c r="H189">
        <v>4655</v>
      </c>
      <c r="I189" t="s">
        <v>11</v>
      </c>
      <c r="J189" t="s">
        <v>51</v>
      </c>
      <c r="K189" t="s">
        <v>153</v>
      </c>
      <c r="L189" t="s">
        <v>16</v>
      </c>
      <c r="M189" s="5">
        <v>4.5</v>
      </c>
      <c r="N189">
        <v>1</v>
      </c>
    </row>
    <row r="190" spans="1:14" x14ac:dyDescent="0.2">
      <c r="A190" s="2">
        <v>45353</v>
      </c>
      <c r="B190" s="3">
        <f t="shared" si="6"/>
        <v>2024</v>
      </c>
      <c r="C190" t="str">
        <f t="shared" si="7"/>
        <v>2023-2024</v>
      </c>
      <c r="D190" t="s">
        <v>147</v>
      </c>
      <c r="E190" t="s">
        <v>141</v>
      </c>
      <c r="F190" t="str">
        <f t="shared" si="8"/>
        <v>Western Australia</v>
      </c>
      <c r="G190" t="s">
        <v>48</v>
      </c>
      <c r="H190">
        <v>6052</v>
      </c>
      <c r="I190" t="s">
        <v>11</v>
      </c>
      <c r="J190" t="s">
        <v>49</v>
      </c>
      <c r="K190" t="s">
        <v>154</v>
      </c>
      <c r="L190" t="s">
        <v>14</v>
      </c>
      <c r="M190" s="5">
        <v>4.5</v>
      </c>
      <c r="N190">
        <v>1</v>
      </c>
    </row>
    <row r="191" spans="1:14" x14ac:dyDescent="0.2">
      <c r="A191" s="2">
        <v>45162</v>
      </c>
      <c r="B191" s="3">
        <f t="shared" si="6"/>
        <v>2024</v>
      </c>
      <c r="C191" t="str">
        <f t="shared" si="7"/>
        <v>2023-2024</v>
      </c>
      <c r="D191" t="s">
        <v>147</v>
      </c>
      <c r="E191" t="s">
        <v>53</v>
      </c>
      <c r="F191" t="str">
        <f t="shared" si="8"/>
        <v>South Australia</v>
      </c>
      <c r="G191" t="s">
        <v>32</v>
      </c>
      <c r="H191">
        <v>5082</v>
      </c>
      <c r="I191" t="s">
        <v>11</v>
      </c>
      <c r="J191" t="s">
        <v>33</v>
      </c>
      <c r="K191" t="s">
        <v>149</v>
      </c>
      <c r="L191" t="s">
        <v>15</v>
      </c>
      <c r="M191" s="5">
        <v>4.5</v>
      </c>
      <c r="N191">
        <v>1</v>
      </c>
    </row>
    <row r="192" spans="1:14" x14ac:dyDescent="0.2">
      <c r="A192" s="2">
        <v>45310</v>
      </c>
      <c r="B192" s="3">
        <f t="shared" si="6"/>
        <v>2024</v>
      </c>
      <c r="C192" t="str">
        <f t="shared" si="7"/>
        <v>2023-2024</v>
      </c>
      <c r="D192" t="s">
        <v>147</v>
      </c>
      <c r="E192" t="s">
        <v>98</v>
      </c>
      <c r="F192" t="str">
        <f t="shared" si="8"/>
        <v>Victoria</v>
      </c>
      <c r="G192" t="s">
        <v>45</v>
      </c>
      <c r="H192">
        <v>3429</v>
      </c>
      <c r="I192" t="s">
        <v>11</v>
      </c>
      <c r="J192" t="s">
        <v>60</v>
      </c>
      <c r="K192" t="s">
        <v>152</v>
      </c>
      <c r="L192" t="s">
        <v>13</v>
      </c>
      <c r="M192" s="5">
        <v>4.5</v>
      </c>
      <c r="N192">
        <v>1</v>
      </c>
    </row>
    <row r="193" spans="1:14" x14ac:dyDescent="0.2">
      <c r="A193" s="2">
        <v>45061</v>
      </c>
      <c r="B193" s="3">
        <f t="shared" si="6"/>
        <v>2023</v>
      </c>
      <c r="C193" t="str">
        <f t="shared" si="7"/>
        <v>2022-2023</v>
      </c>
      <c r="D193" t="s">
        <v>147</v>
      </c>
      <c r="E193" t="s">
        <v>111</v>
      </c>
      <c r="F193" t="str">
        <f t="shared" si="8"/>
        <v>New South Wales</v>
      </c>
      <c r="G193" t="s">
        <v>10</v>
      </c>
      <c r="H193">
        <v>2120</v>
      </c>
      <c r="I193" t="s">
        <v>11</v>
      </c>
      <c r="J193" t="s">
        <v>27</v>
      </c>
      <c r="K193" t="s">
        <v>154</v>
      </c>
      <c r="L193" t="s">
        <v>14</v>
      </c>
      <c r="M193" s="5">
        <v>4.5</v>
      </c>
      <c r="N193">
        <v>1</v>
      </c>
    </row>
    <row r="194" spans="1:14" x14ac:dyDescent="0.2">
      <c r="A194" s="2">
        <v>44945</v>
      </c>
      <c r="B194" s="3">
        <f t="shared" ref="B194:B257" si="9">IF(MONTH(A194)&gt;=7,YEAR(A194)+1,YEAR(A194))</f>
        <v>2023</v>
      </c>
      <c r="C194" t="str">
        <f t="shared" ref="C194:C257" si="10">IF(MONTH(A194) &gt;= 7, YEAR(A194) &amp; "-" &amp; YEAR(A194) + 1, YEAR(A194) - 1 &amp; "-" &amp; YEAR(A194))</f>
        <v>2022-2023</v>
      </c>
      <c r="D194" t="s">
        <v>147</v>
      </c>
      <c r="E194" t="s">
        <v>52</v>
      </c>
      <c r="F194" t="str">
        <f t="shared" ref="F194:F257" si="11">IF(G194="WA","Western Australia",
IF(G194="NSW","New South Wales",
IF(G194="QLD","Queensland",
IF(G194="VIC","Victoria",
IF(G194="TAS","Tasmania",
IF(G194="SA","South Australia",
IF(G194="NT","Northern Territory",
IF(G194="ACT","Australian Capital Territory",G194))))))))</f>
        <v>Victoria</v>
      </c>
      <c r="G194" t="s">
        <v>45</v>
      </c>
      <c r="H194">
        <v>3030</v>
      </c>
      <c r="I194" t="s">
        <v>11</v>
      </c>
      <c r="J194" t="s">
        <v>46</v>
      </c>
      <c r="K194" t="s">
        <v>154</v>
      </c>
      <c r="L194" t="s">
        <v>14</v>
      </c>
      <c r="M194" s="5">
        <v>4.5</v>
      </c>
      <c r="N194">
        <v>1</v>
      </c>
    </row>
    <row r="195" spans="1:14" x14ac:dyDescent="0.2">
      <c r="A195" s="2">
        <v>45148</v>
      </c>
      <c r="B195" s="3">
        <f t="shared" si="9"/>
        <v>2024</v>
      </c>
      <c r="C195" t="str">
        <f t="shared" si="10"/>
        <v>2023-2024</v>
      </c>
      <c r="D195" t="s">
        <v>147</v>
      </c>
      <c r="E195" t="s">
        <v>126</v>
      </c>
      <c r="F195" t="str">
        <f t="shared" si="11"/>
        <v>Queensland</v>
      </c>
      <c r="G195" t="s">
        <v>35</v>
      </c>
      <c r="H195">
        <v>4551</v>
      </c>
      <c r="I195" t="s">
        <v>11</v>
      </c>
      <c r="J195" t="s">
        <v>120</v>
      </c>
      <c r="K195" t="s">
        <v>19</v>
      </c>
      <c r="L195" t="s">
        <v>23</v>
      </c>
      <c r="M195" s="5">
        <v>4.5599999999999996</v>
      </c>
      <c r="N195">
        <v>1</v>
      </c>
    </row>
    <row r="196" spans="1:14" x14ac:dyDescent="0.2">
      <c r="A196" s="2">
        <v>45599</v>
      </c>
      <c r="B196" s="3">
        <f t="shared" si="9"/>
        <v>2025</v>
      </c>
      <c r="C196" t="str">
        <f t="shared" si="10"/>
        <v>2024-2025</v>
      </c>
      <c r="D196" t="s">
        <v>147</v>
      </c>
      <c r="E196" t="s">
        <v>112</v>
      </c>
      <c r="F196" t="str">
        <f t="shared" si="11"/>
        <v>Victoria</v>
      </c>
      <c r="G196" t="s">
        <v>45</v>
      </c>
      <c r="H196">
        <v>3076</v>
      </c>
      <c r="I196" t="s">
        <v>11</v>
      </c>
      <c r="J196" t="s">
        <v>46</v>
      </c>
      <c r="K196" t="s">
        <v>154</v>
      </c>
      <c r="L196" t="s">
        <v>14</v>
      </c>
      <c r="M196" s="5">
        <v>4.5999999999999996</v>
      </c>
      <c r="N196">
        <v>1</v>
      </c>
    </row>
    <row r="197" spans="1:14" x14ac:dyDescent="0.2">
      <c r="A197" s="2">
        <v>45451</v>
      </c>
      <c r="B197" s="3">
        <f t="shared" si="9"/>
        <v>2024</v>
      </c>
      <c r="C197" t="str">
        <f t="shared" si="10"/>
        <v>2023-2024</v>
      </c>
      <c r="D197" t="s">
        <v>147</v>
      </c>
      <c r="E197" t="s">
        <v>109</v>
      </c>
      <c r="F197" t="str">
        <f t="shared" si="11"/>
        <v>New South Wales</v>
      </c>
      <c r="G197" t="s">
        <v>10</v>
      </c>
      <c r="H197">
        <v>2480</v>
      </c>
      <c r="I197" t="s">
        <v>11</v>
      </c>
      <c r="J197" t="s">
        <v>68</v>
      </c>
      <c r="K197" t="s">
        <v>154</v>
      </c>
      <c r="L197" t="s">
        <v>14</v>
      </c>
      <c r="M197" s="5">
        <v>4.63</v>
      </c>
      <c r="N197">
        <v>1</v>
      </c>
    </row>
    <row r="198" spans="1:14" x14ac:dyDescent="0.2">
      <c r="A198" s="2">
        <v>45022</v>
      </c>
      <c r="B198" s="3">
        <f t="shared" si="9"/>
        <v>2023</v>
      </c>
      <c r="C198" t="str">
        <f t="shared" si="10"/>
        <v>2022-2023</v>
      </c>
      <c r="D198" t="s">
        <v>147</v>
      </c>
      <c r="E198" t="s">
        <v>124</v>
      </c>
      <c r="F198" t="str">
        <f t="shared" si="11"/>
        <v>New South Wales</v>
      </c>
      <c r="G198" t="s">
        <v>10</v>
      </c>
      <c r="H198">
        <v>2015</v>
      </c>
      <c r="I198" t="s">
        <v>11</v>
      </c>
      <c r="J198" t="s">
        <v>12</v>
      </c>
      <c r="K198" t="s">
        <v>149</v>
      </c>
      <c r="L198" t="s">
        <v>15</v>
      </c>
      <c r="M198" s="5">
        <v>4.6500000000000004</v>
      </c>
      <c r="N198">
        <v>1</v>
      </c>
    </row>
    <row r="199" spans="1:14" x14ac:dyDescent="0.2">
      <c r="A199" s="2">
        <v>45481</v>
      </c>
      <c r="B199" s="3">
        <f t="shared" si="9"/>
        <v>2025</v>
      </c>
      <c r="C199" t="str">
        <f t="shared" si="10"/>
        <v>2024-2025</v>
      </c>
      <c r="D199" t="s">
        <v>147</v>
      </c>
      <c r="E199" t="s">
        <v>85</v>
      </c>
      <c r="F199" t="str">
        <f t="shared" si="11"/>
        <v>Queensland</v>
      </c>
      <c r="G199" t="s">
        <v>35</v>
      </c>
      <c r="H199">
        <v>4883</v>
      </c>
      <c r="I199" t="s">
        <v>11</v>
      </c>
      <c r="J199" t="s">
        <v>36</v>
      </c>
      <c r="K199" t="s">
        <v>156</v>
      </c>
      <c r="L199" t="s">
        <v>17</v>
      </c>
      <c r="M199" s="5">
        <v>4.75</v>
      </c>
      <c r="N199">
        <v>1</v>
      </c>
    </row>
    <row r="200" spans="1:14" x14ac:dyDescent="0.2">
      <c r="A200" s="2">
        <v>45640</v>
      </c>
      <c r="B200" s="3">
        <f t="shared" si="9"/>
        <v>2025</v>
      </c>
      <c r="C200" t="str">
        <f t="shared" si="10"/>
        <v>2024-2025</v>
      </c>
      <c r="D200" t="s">
        <v>147</v>
      </c>
      <c r="E200" t="s">
        <v>42</v>
      </c>
      <c r="F200" t="str">
        <f t="shared" si="11"/>
        <v>Queensland</v>
      </c>
      <c r="G200" t="s">
        <v>35</v>
      </c>
      <c r="H200">
        <v>4053</v>
      </c>
      <c r="I200" t="s">
        <v>11</v>
      </c>
      <c r="J200" t="s">
        <v>43</v>
      </c>
      <c r="K200" t="s">
        <v>154</v>
      </c>
      <c r="L200" t="s">
        <v>14</v>
      </c>
      <c r="M200" s="5">
        <v>4.75</v>
      </c>
      <c r="N200">
        <v>1</v>
      </c>
    </row>
    <row r="201" spans="1:14" x14ac:dyDescent="0.2">
      <c r="A201" s="2">
        <v>44964</v>
      </c>
      <c r="B201" s="3">
        <f t="shared" si="9"/>
        <v>2023</v>
      </c>
      <c r="C201" t="str">
        <f t="shared" si="10"/>
        <v>2022-2023</v>
      </c>
      <c r="D201" t="s">
        <v>147</v>
      </c>
      <c r="E201" t="s">
        <v>44</v>
      </c>
      <c r="F201" t="str">
        <f t="shared" si="11"/>
        <v>Victoria</v>
      </c>
      <c r="G201" t="s">
        <v>45</v>
      </c>
      <c r="H201">
        <v>3066</v>
      </c>
      <c r="I201" t="s">
        <v>11</v>
      </c>
      <c r="J201" t="s">
        <v>46</v>
      </c>
      <c r="K201" t="s">
        <v>19</v>
      </c>
      <c r="L201" t="s">
        <v>23</v>
      </c>
      <c r="M201" s="5">
        <v>4.79</v>
      </c>
      <c r="N201">
        <v>1</v>
      </c>
    </row>
    <row r="202" spans="1:14" x14ac:dyDescent="0.2">
      <c r="A202" s="2">
        <v>45464</v>
      </c>
      <c r="B202" s="3">
        <f t="shared" si="9"/>
        <v>2024</v>
      </c>
      <c r="C202" t="str">
        <f t="shared" si="10"/>
        <v>2023-2024</v>
      </c>
      <c r="D202" t="s">
        <v>147</v>
      </c>
      <c r="E202" t="s">
        <v>64</v>
      </c>
      <c r="F202" t="str">
        <f t="shared" si="11"/>
        <v>Victoria</v>
      </c>
      <c r="G202" t="s">
        <v>45</v>
      </c>
      <c r="H202">
        <v>3199</v>
      </c>
      <c r="I202" t="s">
        <v>11</v>
      </c>
      <c r="J202" t="s">
        <v>63</v>
      </c>
      <c r="K202" t="s">
        <v>149</v>
      </c>
      <c r="L202" t="s">
        <v>15</v>
      </c>
      <c r="M202" s="5">
        <v>4.96</v>
      </c>
      <c r="N202">
        <v>1</v>
      </c>
    </row>
    <row r="203" spans="1:14" x14ac:dyDescent="0.2">
      <c r="A203" s="2">
        <v>45443</v>
      </c>
      <c r="B203" s="3">
        <f t="shared" si="9"/>
        <v>2024</v>
      </c>
      <c r="C203" t="str">
        <f t="shared" si="10"/>
        <v>2023-2024</v>
      </c>
      <c r="D203" t="s">
        <v>147</v>
      </c>
      <c r="E203" t="s">
        <v>100</v>
      </c>
      <c r="F203" t="str">
        <f t="shared" si="11"/>
        <v>Western Australia</v>
      </c>
      <c r="G203" t="s">
        <v>48</v>
      </c>
      <c r="H203">
        <v>6021</v>
      </c>
      <c r="I203" t="s">
        <v>11</v>
      </c>
      <c r="J203" t="s">
        <v>49</v>
      </c>
      <c r="K203" t="s">
        <v>152</v>
      </c>
      <c r="L203" t="s">
        <v>13</v>
      </c>
      <c r="M203" s="5">
        <v>4.99</v>
      </c>
      <c r="N203">
        <v>1</v>
      </c>
    </row>
    <row r="204" spans="1:14" x14ac:dyDescent="0.2">
      <c r="A204" s="2">
        <v>45080</v>
      </c>
      <c r="B204" s="3">
        <f t="shared" si="9"/>
        <v>2023</v>
      </c>
      <c r="C204" t="str">
        <f t="shared" si="10"/>
        <v>2022-2023</v>
      </c>
      <c r="D204" t="s">
        <v>147</v>
      </c>
      <c r="E204" t="s">
        <v>115</v>
      </c>
      <c r="F204" t="str">
        <f t="shared" si="11"/>
        <v>Western Australia</v>
      </c>
      <c r="G204" t="s">
        <v>48</v>
      </c>
      <c r="H204">
        <v>6280</v>
      </c>
      <c r="I204" t="s">
        <v>11</v>
      </c>
      <c r="J204" t="s">
        <v>94</v>
      </c>
      <c r="K204" t="s">
        <v>155</v>
      </c>
      <c r="L204" t="s">
        <v>20</v>
      </c>
      <c r="M204" s="5">
        <v>4.99</v>
      </c>
      <c r="N204">
        <v>1</v>
      </c>
    </row>
    <row r="205" spans="1:14" x14ac:dyDescent="0.2">
      <c r="A205" s="2">
        <v>45597</v>
      </c>
      <c r="B205" s="3">
        <f t="shared" si="9"/>
        <v>2025</v>
      </c>
      <c r="C205" t="str">
        <f t="shared" si="10"/>
        <v>2024-2025</v>
      </c>
      <c r="D205" t="s">
        <v>147</v>
      </c>
      <c r="E205" t="s">
        <v>72</v>
      </c>
      <c r="F205" t="str">
        <f t="shared" si="11"/>
        <v>Western Australia</v>
      </c>
      <c r="G205" t="s">
        <v>48</v>
      </c>
      <c r="H205">
        <v>6010</v>
      </c>
      <c r="I205" t="s">
        <v>11</v>
      </c>
      <c r="J205" t="s">
        <v>49</v>
      </c>
      <c r="K205" t="s">
        <v>155</v>
      </c>
      <c r="L205" t="s">
        <v>20</v>
      </c>
      <c r="M205" s="5">
        <v>4.99</v>
      </c>
      <c r="N205">
        <v>1</v>
      </c>
    </row>
    <row r="206" spans="1:14" x14ac:dyDescent="0.2">
      <c r="A206" s="2">
        <v>45425</v>
      </c>
      <c r="B206" s="3">
        <f t="shared" si="9"/>
        <v>2024</v>
      </c>
      <c r="C206" t="str">
        <f t="shared" si="10"/>
        <v>2023-2024</v>
      </c>
      <c r="D206" t="s">
        <v>147</v>
      </c>
      <c r="E206" t="s">
        <v>54</v>
      </c>
      <c r="F206" t="str">
        <f t="shared" si="11"/>
        <v>Victoria</v>
      </c>
      <c r="G206" t="s">
        <v>45</v>
      </c>
      <c r="H206">
        <v>3977</v>
      </c>
      <c r="I206" t="s">
        <v>11</v>
      </c>
      <c r="J206" t="s">
        <v>55</v>
      </c>
      <c r="K206" t="s">
        <v>152</v>
      </c>
      <c r="L206" t="s">
        <v>13</v>
      </c>
      <c r="M206" s="5">
        <v>4.99</v>
      </c>
      <c r="N206">
        <v>1</v>
      </c>
    </row>
    <row r="207" spans="1:14" x14ac:dyDescent="0.2">
      <c r="A207" s="2">
        <v>45038</v>
      </c>
      <c r="B207" s="3">
        <f t="shared" si="9"/>
        <v>2023</v>
      </c>
      <c r="C207" t="str">
        <f t="shared" si="10"/>
        <v>2022-2023</v>
      </c>
      <c r="D207" t="s">
        <v>147</v>
      </c>
      <c r="E207" t="s">
        <v>41</v>
      </c>
      <c r="F207" t="str">
        <f t="shared" si="11"/>
        <v>New South Wales</v>
      </c>
      <c r="G207" t="s">
        <v>10</v>
      </c>
      <c r="H207">
        <v>2830</v>
      </c>
      <c r="I207" t="s">
        <v>11</v>
      </c>
      <c r="J207" t="s">
        <v>25</v>
      </c>
      <c r="K207" t="s">
        <v>155</v>
      </c>
      <c r="L207" t="s">
        <v>20</v>
      </c>
      <c r="M207" s="5">
        <v>4.99</v>
      </c>
      <c r="N207">
        <v>1</v>
      </c>
    </row>
    <row r="208" spans="1:14" x14ac:dyDescent="0.2">
      <c r="A208" s="2">
        <v>45186</v>
      </c>
      <c r="B208" s="3">
        <f t="shared" si="9"/>
        <v>2024</v>
      </c>
      <c r="C208" t="str">
        <f t="shared" si="10"/>
        <v>2023-2024</v>
      </c>
      <c r="D208" t="s">
        <v>147</v>
      </c>
      <c r="E208" t="s">
        <v>118</v>
      </c>
      <c r="F208" t="str">
        <f t="shared" si="11"/>
        <v>New South Wales</v>
      </c>
      <c r="G208" t="s">
        <v>10</v>
      </c>
      <c r="H208">
        <v>2158</v>
      </c>
      <c r="I208" t="s">
        <v>11</v>
      </c>
      <c r="J208" t="s">
        <v>27</v>
      </c>
      <c r="K208" t="s">
        <v>155</v>
      </c>
      <c r="L208" t="s">
        <v>20</v>
      </c>
      <c r="M208" s="5">
        <v>4.99</v>
      </c>
      <c r="N208">
        <v>1</v>
      </c>
    </row>
    <row r="209" spans="1:14" x14ac:dyDescent="0.2">
      <c r="A209" s="2">
        <v>45460</v>
      </c>
      <c r="B209" s="3">
        <f t="shared" si="9"/>
        <v>2024</v>
      </c>
      <c r="C209" t="str">
        <f t="shared" si="10"/>
        <v>2023-2024</v>
      </c>
      <c r="D209" t="s">
        <v>147</v>
      </c>
      <c r="E209" t="s">
        <v>118</v>
      </c>
      <c r="F209" t="str">
        <f t="shared" si="11"/>
        <v>New South Wales</v>
      </c>
      <c r="G209" t="s">
        <v>10</v>
      </c>
      <c r="H209">
        <v>2158</v>
      </c>
      <c r="I209" t="s">
        <v>11</v>
      </c>
      <c r="J209" t="s">
        <v>27</v>
      </c>
      <c r="K209" t="s">
        <v>150</v>
      </c>
      <c r="L209" t="s">
        <v>18</v>
      </c>
      <c r="M209" s="5">
        <v>4.99</v>
      </c>
      <c r="N209">
        <v>1</v>
      </c>
    </row>
    <row r="210" spans="1:14" x14ac:dyDescent="0.2">
      <c r="A210" s="2">
        <v>45138</v>
      </c>
      <c r="B210" s="3">
        <f t="shared" si="9"/>
        <v>2024</v>
      </c>
      <c r="C210" t="str">
        <f t="shared" si="10"/>
        <v>2023-2024</v>
      </c>
      <c r="D210" t="s">
        <v>147</v>
      </c>
      <c r="E210" t="s">
        <v>89</v>
      </c>
      <c r="F210" t="str">
        <f t="shared" si="11"/>
        <v>Queensland</v>
      </c>
      <c r="G210" t="s">
        <v>35</v>
      </c>
      <c r="H210">
        <v>4655</v>
      </c>
      <c r="I210" t="s">
        <v>11</v>
      </c>
      <c r="J210" t="s">
        <v>51</v>
      </c>
      <c r="K210" t="s">
        <v>155</v>
      </c>
      <c r="L210" t="s">
        <v>20</v>
      </c>
      <c r="M210" s="5">
        <v>4.99</v>
      </c>
      <c r="N210">
        <v>1</v>
      </c>
    </row>
    <row r="211" spans="1:14" x14ac:dyDescent="0.2">
      <c r="A211" s="2">
        <v>44993</v>
      </c>
      <c r="B211" s="3">
        <f t="shared" si="9"/>
        <v>2023</v>
      </c>
      <c r="C211" t="str">
        <f t="shared" si="10"/>
        <v>2022-2023</v>
      </c>
      <c r="D211" t="s">
        <v>147</v>
      </c>
      <c r="E211" t="s">
        <v>138</v>
      </c>
      <c r="F211" t="str">
        <f t="shared" si="11"/>
        <v>Queensland</v>
      </c>
      <c r="G211" t="s">
        <v>35</v>
      </c>
      <c r="H211">
        <v>4558</v>
      </c>
      <c r="I211" t="s">
        <v>11</v>
      </c>
      <c r="J211" t="s">
        <v>120</v>
      </c>
      <c r="K211" t="s">
        <v>150</v>
      </c>
      <c r="L211" t="s">
        <v>18</v>
      </c>
      <c r="M211" s="5">
        <v>4.99</v>
      </c>
      <c r="N211">
        <v>1</v>
      </c>
    </row>
    <row r="212" spans="1:14" x14ac:dyDescent="0.2">
      <c r="A212" s="2">
        <v>45626</v>
      </c>
      <c r="B212" s="3">
        <f t="shared" si="9"/>
        <v>2025</v>
      </c>
      <c r="C212" t="str">
        <f t="shared" si="10"/>
        <v>2024-2025</v>
      </c>
      <c r="D212" t="s">
        <v>148</v>
      </c>
      <c r="E212" t="s">
        <v>113</v>
      </c>
      <c r="F212" t="str">
        <f t="shared" si="11"/>
        <v>Queensland</v>
      </c>
      <c r="G212" t="s">
        <v>35</v>
      </c>
      <c r="H212">
        <v>4215</v>
      </c>
      <c r="I212" t="s">
        <v>11</v>
      </c>
      <c r="J212" t="s">
        <v>104</v>
      </c>
      <c r="K212" t="s">
        <v>150</v>
      </c>
      <c r="L212" t="s">
        <v>18</v>
      </c>
      <c r="M212" s="5">
        <v>4.99</v>
      </c>
      <c r="N212">
        <v>1</v>
      </c>
    </row>
    <row r="213" spans="1:14" x14ac:dyDescent="0.2">
      <c r="A213" s="2">
        <v>45240</v>
      </c>
      <c r="B213" s="3">
        <f t="shared" si="9"/>
        <v>2024</v>
      </c>
      <c r="C213" t="str">
        <f t="shared" si="10"/>
        <v>2023-2024</v>
      </c>
      <c r="D213" t="s">
        <v>147</v>
      </c>
      <c r="E213" t="s">
        <v>42</v>
      </c>
      <c r="F213" t="str">
        <f t="shared" si="11"/>
        <v>Queensland</v>
      </c>
      <c r="G213" t="s">
        <v>35</v>
      </c>
      <c r="H213">
        <v>4053</v>
      </c>
      <c r="I213" t="s">
        <v>11</v>
      </c>
      <c r="J213" t="s">
        <v>43</v>
      </c>
      <c r="K213" t="s">
        <v>150</v>
      </c>
      <c r="L213" t="s">
        <v>18</v>
      </c>
      <c r="M213" s="5">
        <v>4.99</v>
      </c>
      <c r="N213">
        <v>1</v>
      </c>
    </row>
    <row r="214" spans="1:14" x14ac:dyDescent="0.2">
      <c r="A214" s="2">
        <v>45292</v>
      </c>
      <c r="B214" s="3">
        <f t="shared" si="9"/>
        <v>2024</v>
      </c>
      <c r="C214" t="str">
        <f t="shared" si="10"/>
        <v>2023-2024</v>
      </c>
      <c r="D214" t="s">
        <v>147</v>
      </c>
      <c r="E214" t="s">
        <v>34</v>
      </c>
      <c r="F214" t="str">
        <f t="shared" si="11"/>
        <v>Queensland</v>
      </c>
      <c r="G214" t="s">
        <v>35</v>
      </c>
      <c r="H214">
        <v>4802</v>
      </c>
      <c r="I214" t="s">
        <v>11</v>
      </c>
      <c r="J214" t="s">
        <v>36</v>
      </c>
      <c r="K214" t="s">
        <v>155</v>
      </c>
      <c r="L214" t="s">
        <v>20</v>
      </c>
      <c r="M214" s="5">
        <v>5</v>
      </c>
      <c r="N214">
        <v>1</v>
      </c>
    </row>
    <row r="215" spans="1:14" x14ac:dyDescent="0.2">
      <c r="A215" s="2">
        <v>45487</v>
      </c>
      <c r="B215" s="3">
        <f t="shared" si="9"/>
        <v>2025</v>
      </c>
      <c r="C215" t="str">
        <f t="shared" si="10"/>
        <v>2024-2025</v>
      </c>
      <c r="D215" t="s">
        <v>148</v>
      </c>
      <c r="E215" t="s">
        <v>126</v>
      </c>
      <c r="F215" t="str">
        <f t="shared" si="11"/>
        <v>Queensland</v>
      </c>
      <c r="G215" t="s">
        <v>35</v>
      </c>
      <c r="H215">
        <v>4551</v>
      </c>
      <c r="I215" t="s">
        <v>11</v>
      </c>
      <c r="J215" t="s">
        <v>120</v>
      </c>
      <c r="K215" t="s">
        <v>151</v>
      </c>
      <c r="L215" t="s">
        <v>21</v>
      </c>
      <c r="M215" s="5">
        <v>5</v>
      </c>
      <c r="N215">
        <v>1</v>
      </c>
    </row>
    <row r="216" spans="1:14" x14ac:dyDescent="0.2">
      <c r="A216" s="2">
        <v>45102</v>
      </c>
      <c r="B216" s="3">
        <f t="shared" si="9"/>
        <v>2023</v>
      </c>
      <c r="C216" t="str">
        <f t="shared" si="10"/>
        <v>2022-2023</v>
      </c>
      <c r="D216" t="s">
        <v>147</v>
      </c>
      <c r="E216" t="s">
        <v>57</v>
      </c>
      <c r="F216" t="str">
        <f t="shared" si="11"/>
        <v>New South Wales</v>
      </c>
      <c r="G216" t="s">
        <v>10</v>
      </c>
      <c r="H216">
        <v>2560</v>
      </c>
      <c r="I216" t="s">
        <v>11</v>
      </c>
      <c r="J216" t="s">
        <v>58</v>
      </c>
      <c r="K216" t="s">
        <v>153</v>
      </c>
      <c r="L216" t="s">
        <v>16</v>
      </c>
      <c r="M216" s="5">
        <v>5</v>
      </c>
      <c r="N216">
        <v>1</v>
      </c>
    </row>
    <row r="217" spans="1:14" x14ac:dyDescent="0.2">
      <c r="A217" s="2">
        <v>45057</v>
      </c>
      <c r="B217" s="3">
        <f t="shared" si="9"/>
        <v>2023</v>
      </c>
      <c r="C217" t="str">
        <f t="shared" si="10"/>
        <v>2022-2023</v>
      </c>
      <c r="D217" t="s">
        <v>147</v>
      </c>
      <c r="E217" t="s">
        <v>118</v>
      </c>
      <c r="F217" t="str">
        <f t="shared" si="11"/>
        <v>New South Wales</v>
      </c>
      <c r="G217" t="s">
        <v>10</v>
      </c>
      <c r="H217">
        <v>2158</v>
      </c>
      <c r="I217" t="s">
        <v>11</v>
      </c>
      <c r="J217" t="s">
        <v>27</v>
      </c>
      <c r="K217" t="s">
        <v>153</v>
      </c>
      <c r="L217" t="s">
        <v>16</v>
      </c>
      <c r="M217" s="5">
        <v>5</v>
      </c>
      <c r="N217">
        <v>1</v>
      </c>
    </row>
    <row r="218" spans="1:14" x14ac:dyDescent="0.2">
      <c r="A218" s="2">
        <v>45440</v>
      </c>
      <c r="B218" s="3">
        <f t="shared" si="9"/>
        <v>2024</v>
      </c>
      <c r="C218" t="str">
        <f t="shared" si="10"/>
        <v>2023-2024</v>
      </c>
      <c r="D218" t="s">
        <v>147</v>
      </c>
      <c r="E218" t="s">
        <v>125</v>
      </c>
      <c r="F218" t="str">
        <f t="shared" si="11"/>
        <v>Victoria</v>
      </c>
      <c r="G218" t="s">
        <v>45</v>
      </c>
      <c r="H218">
        <v>3400</v>
      </c>
      <c r="I218" t="s">
        <v>11</v>
      </c>
      <c r="J218" t="s">
        <v>60</v>
      </c>
      <c r="K218" t="s">
        <v>19</v>
      </c>
      <c r="L218" t="s">
        <v>23</v>
      </c>
      <c r="M218" s="5">
        <v>5</v>
      </c>
      <c r="N218">
        <v>1</v>
      </c>
    </row>
    <row r="219" spans="1:14" x14ac:dyDescent="0.2">
      <c r="A219" s="2">
        <v>45534</v>
      </c>
      <c r="B219" s="3">
        <f t="shared" si="9"/>
        <v>2025</v>
      </c>
      <c r="C219" t="str">
        <f t="shared" si="10"/>
        <v>2024-2025</v>
      </c>
      <c r="D219" t="s">
        <v>147</v>
      </c>
      <c r="E219" t="s">
        <v>92</v>
      </c>
      <c r="F219" t="str">
        <f t="shared" si="11"/>
        <v>Queensland</v>
      </c>
      <c r="G219" t="s">
        <v>35</v>
      </c>
      <c r="H219">
        <v>4068</v>
      </c>
      <c r="I219" t="s">
        <v>11</v>
      </c>
      <c r="J219" t="s">
        <v>43</v>
      </c>
      <c r="K219" t="s">
        <v>153</v>
      </c>
      <c r="L219" t="s">
        <v>16</v>
      </c>
      <c r="M219" s="5">
        <v>5</v>
      </c>
      <c r="N219">
        <v>1</v>
      </c>
    </row>
    <row r="220" spans="1:14" x14ac:dyDescent="0.2">
      <c r="A220" s="2">
        <v>44976</v>
      </c>
      <c r="B220" s="3">
        <f t="shared" si="9"/>
        <v>2023</v>
      </c>
      <c r="C220" t="str">
        <f t="shared" si="10"/>
        <v>2022-2023</v>
      </c>
      <c r="D220" t="s">
        <v>148</v>
      </c>
      <c r="E220" t="s">
        <v>141</v>
      </c>
      <c r="F220" t="str">
        <f t="shared" si="11"/>
        <v>Western Australia</v>
      </c>
      <c r="G220" t="s">
        <v>48</v>
      </c>
      <c r="H220">
        <v>6052</v>
      </c>
      <c r="I220" t="s">
        <v>11</v>
      </c>
      <c r="J220" t="s">
        <v>49</v>
      </c>
      <c r="K220" t="s">
        <v>154</v>
      </c>
      <c r="L220" t="s">
        <v>14</v>
      </c>
      <c r="M220" s="5">
        <v>5</v>
      </c>
      <c r="N220">
        <v>1</v>
      </c>
    </row>
    <row r="221" spans="1:14" x14ac:dyDescent="0.2">
      <c r="A221" s="2">
        <v>45446</v>
      </c>
      <c r="B221" s="3">
        <f t="shared" si="9"/>
        <v>2024</v>
      </c>
      <c r="C221" t="str">
        <f t="shared" si="10"/>
        <v>2023-2024</v>
      </c>
      <c r="D221" t="s">
        <v>147</v>
      </c>
      <c r="E221" t="s">
        <v>84</v>
      </c>
      <c r="F221" t="str">
        <f t="shared" si="11"/>
        <v>Queensland</v>
      </c>
      <c r="G221" t="s">
        <v>35</v>
      </c>
      <c r="H221">
        <v>4740</v>
      </c>
      <c r="I221" t="s">
        <v>11</v>
      </c>
      <c r="J221" t="s">
        <v>51</v>
      </c>
      <c r="K221" t="s">
        <v>154</v>
      </c>
      <c r="L221" t="s">
        <v>14</v>
      </c>
      <c r="M221" s="5">
        <v>5</v>
      </c>
      <c r="N221">
        <v>1</v>
      </c>
    </row>
    <row r="222" spans="1:14" x14ac:dyDescent="0.2">
      <c r="A222" s="2">
        <v>45190</v>
      </c>
      <c r="B222" s="3">
        <f t="shared" si="9"/>
        <v>2024</v>
      </c>
      <c r="C222" t="str">
        <f t="shared" si="10"/>
        <v>2023-2024</v>
      </c>
      <c r="D222" t="s">
        <v>147</v>
      </c>
      <c r="E222" t="s">
        <v>31</v>
      </c>
      <c r="F222" t="str">
        <f t="shared" si="11"/>
        <v>South Australia</v>
      </c>
      <c r="G222" t="s">
        <v>32</v>
      </c>
      <c r="H222">
        <v>5168</v>
      </c>
      <c r="I222" t="s">
        <v>11</v>
      </c>
      <c r="J222" t="s">
        <v>33</v>
      </c>
      <c r="K222" t="s">
        <v>153</v>
      </c>
      <c r="L222" t="s">
        <v>16</v>
      </c>
      <c r="M222" s="5">
        <v>5</v>
      </c>
      <c r="N222">
        <v>1</v>
      </c>
    </row>
    <row r="223" spans="1:14" x14ac:dyDescent="0.2">
      <c r="A223" s="2">
        <v>45008</v>
      </c>
      <c r="B223" s="3">
        <f t="shared" si="9"/>
        <v>2023</v>
      </c>
      <c r="C223" t="str">
        <f t="shared" si="10"/>
        <v>2022-2023</v>
      </c>
      <c r="D223" t="s">
        <v>147</v>
      </c>
      <c r="E223" t="s">
        <v>65</v>
      </c>
      <c r="F223" t="str">
        <f t="shared" si="11"/>
        <v>New South Wales</v>
      </c>
      <c r="G223" t="s">
        <v>10</v>
      </c>
      <c r="H223">
        <v>2541</v>
      </c>
      <c r="I223" t="s">
        <v>11</v>
      </c>
      <c r="J223" t="s">
        <v>58</v>
      </c>
      <c r="K223" t="s">
        <v>150</v>
      </c>
      <c r="L223" t="s">
        <v>18</v>
      </c>
      <c r="M223" s="5">
        <v>5</v>
      </c>
      <c r="N223">
        <v>1</v>
      </c>
    </row>
    <row r="224" spans="1:14" x14ac:dyDescent="0.2">
      <c r="A224" s="2">
        <v>45176</v>
      </c>
      <c r="B224" s="3">
        <f t="shared" si="9"/>
        <v>2024</v>
      </c>
      <c r="C224" t="str">
        <f t="shared" si="10"/>
        <v>2023-2024</v>
      </c>
      <c r="D224" t="s">
        <v>147</v>
      </c>
      <c r="E224" t="s">
        <v>75</v>
      </c>
      <c r="F224" t="str">
        <f t="shared" si="11"/>
        <v>Victoria</v>
      </c>
      <c r="G224" t="s">
        <v>45</v>
      </c>
      <c r="H224">
        <v>3630</v>
      </c>
      <c r="I224" t="s">
        <v>11</v>
      </c>
      <c r="J224" t="s">
        <v>55</v>
      </c>
      <c r="K224" t="s">
        <v>154</v>
      </c>
      <c r="L224" t="s">
        <v>14</v>
      </c>
      <c r="M224" s="5">
        <v>5</v>
      </c>
      <c r="N224">
        <v>1</v>
      </c>
    </row>
    <row r="225" spans="1:14" x14ac:dyDescent="0.2">
      <c r="A225" s="2">
        <v>45645</v>
      </c>
      <c r="B225" s="3">
        <f t="shared" si="9"/>
        <v>2025</v>
      </c>
      <c r="C225" t="str">
        <f t="shared" si="10"/>
        <v>2024-2025</v>
      </c>
      <c r="D225" t="s">
        <v>147</v>
      </c>
      <c r="E225" t="s">
        <v>59</v>
      </c>
      <c r="F225" t="str">
        <f t="shared" si="11"/>
        <v>Victoria</v>
      </c>
      <c r="G225" t="s">
        <v>45</v>
      </c>
      <c r="H225">
        <v>3280</v>
      </c>
      <c r="I225" t="s">
        <v>11</v>
      </c>
      <c r="J225" t="s">
        <v>60</v>
      </c>
      <c r="K225" t="s">
        <v>154</v>
      </c>
      <c r="L225" t="s">
        <v>14</v>
      </c>
      <c r="M225" s="5">
        <v>5</v>
      </c>
      <c r="N225">
        <v>1</v>
      </c>
    </row>
    <row r="226" spans="1:14" x14ac:dyDescent="0.2">
      <c r="A226" s="2">
        <v>45617</v>
      </c>
      <c r="B226" s="3">
        <f t="shared" si="9"/>
        <v>2025</v>
      </c>
      <c r="C226" t="str">
        <f t="shared" si="10"/>
        <v>2024-2025</v>
      </c>
      <c r="D226" t="s">
        <v>147</v>
      </c>
      <c r="E226" t="s">
        <v>59</v>
      </c>
      <c r="F226" t="str">
        <f t="shared" si="11"/>
        <v>Victoria</v>
      </c>
      <c r="G226" t="s">
        <v>45</v>
      </c>
      <c r="H226">
        <v>3280</v>
      </c>
      <c r="I226" t="s">
        <v>11</v>
      </c>
      <c r="J226" t="s">
        <v>60</v>
      </c>
      <c r="K226" t="s">
        <v>154</v>
      </c>
      <c r="L226" t="s">
        <v>14</v>
      </c>
      <c r="M226" s="5">
        <v>5</v>
      </c>
      <c r="N226">
        <v>1</v>
      </c>
    </row>
    <row r="227" spans="1:14" x14ac:dyDescent="0.2">
      <c r="A227" s="2">
        <v>45233</v>
      </c>
      <c r="B227" s="3">
        <f t="shared" si="9"/>
        <v>2024</v>
      </c>
      <c r="C227" t="str">
        <f t="shared" si="10"/>
        <v>2023-2024</v>
      </c>
      <c r="D227" t="s">
        <v>147</v>
      </c>
      <c r="E227" t="s">
        <v>124</v>
      </c>
      <c r="F227" t="str">
        <f t="shared" si="11"/>
        <v>New South Wales</v>
      </c>
      <c r="G227" t="s">
        <v>10</v>
      </c>
      <c r="H227">
        <v>2015</v>
      </c>
      <c r="I227" t="s">
        <v>11</v>
      </c>
      <c r="J227" t="s">
        <v>12</v>
      </c>
      <c r="K227" t="s">
        <v>154</v>
      </c>
      <c r="L227" t="s">
        <v>14</v>
      </c>
      <c r="M227" s="5">
        <v>5.0299999999999994</v>
      </c>
      <c r="N227">
        <v>1</v>
      </c>
    </row>
    <row r="228" spans="1:14" x14ac:dyDescent="0.2">
      <c r="A228" s="2">
        <v>45269</v>
      </c>
      <c r="B228" s="3">
        <f t="shared" si="9"/>
        <v>2024</v>
      </c>
      <c r="C228" t="str">
        <f t="shared" si="10"/>
        <v>2023-2024</v>
      </c>
      <c r="D228" t="s">
        <v>147</v>
      </c>
      <c r="E228" t="s">
        <v>78</v>
      </c>
      <c r="F228" t="str">
        <f t="shared" si="11"/>
        <v>New South Wales</v>
      </c>
      <c r="G228" t="s">
        <v>10</v>
      </c>
      <c r="H228">
        <v>2350</v>
      </c>
      <c r="I228" t="s">
        <v>11</v>
      </c>
      <c r="J228" t="s">
        <v>68</v>
      </c>
      <c r="K228" t="s">
        <v>153</v>
      </c>
      <c r="L228" t="s">
        <v>16</v>
      </c>
      <c r="M228" s="5">
        <v>5.0999999999999996</v>
      </c>
      <c r="N228">
        <v>1</v>
      </c>
    </row>
    <row r="229" spans="1:14" x14ac:dyDescent="0.2">
      <c r="A229" s="2">
        <v>45402</v>
      </c>
      <c r="B229" s="3">
        <f t="shared" si="9"/>
        <v>2024</v>
      </c>
      <c r="C229" t="str">
        <f t="shared" si="10"/>
        <v>2023-2024</v>
      </c>
      <c r="D229" t="s">
        <v>147</v>
      </c>
      <c r="E229" t="s">
        <v>28</v>
      </c>
      <c r="F229" t="str">
        <f t="shared" si="11"/>
        <v>Northern Territory</v>
      </c>
      <c r="G229" t="s">
        <v>29</v>
      </c>
      <c r="H229">
        <v>800</v>
      </c>
      <c r="I229" t="s">
        <v>11</v>
      </c>
      <c r="J229" t="s">
        <v>30</v>
      </c>
      <c r="K229" t="s">
        <v>153</v>
      </c>
      <c r="L229" t="s">
        <v>16</v>
      </c>
      <c r="M229" s="5">
        <v>5.1100000000000003</v>
      </c>
      <c r="N229">
        <v>1</v>
      </c>
    </row>
    <row r="230" spans="1:14" x14ac:dyDescent="0.2">
      <c r="A230" s="2">
        <v>45414</v>
      </c>
      <c r="B230" s="3">
        <f t="shared" si="9"/>
        <v>2024</v>
      </c>
      <c r="C230" t="str">
        <f t="shared" si="10"/>
        <v>2023-2024</v>
      </c>
      <c r="D230" t="s">
        <v>148</v>
      </c>
      <c r="E230" t="s">
        <v>79</v>
      </c>
      <c r="F230" t="str">
        <f t="shared" si="11"/>
        <v>Australian Capital Territory</v>
      </c>
      <c r="G230" t="s">
        <v>80</v>
      </c>
      <c r="H230">
        <v>2617</v>
      </c>
      <c r="I230" t="s">
        <v>11</v>
      </c>
      <c r="J230" t="s">
        <v>58</v>
      </c>
      <c r="K230" t="s">
        <v>150</v>
      </c>
      <c r="L230" t="s">
        <v>18</v>
      </c>
      <c r="M230" s="5">
        <v>5.25</v>
      </c>
      <c r="N230">
        <v>1</v>
      </c>
    </row>
    <row r="231" spans="1:14" x14ac:dyDescent="0.2">
      <c r="A231" s="2">
        <v>45310</v>
      </c>
      <c r="B231" s="3">
        <f t="shared" si="9"/>
        <v>2024</v>
      </c>
      <c r="C231" t="str">
        <f t="shared" si="10"/>
        <v>2023-2024</v>
      </c>
      <c r="D231" t="s">
        <v>147</v>
      </c>
      <c r="E231" t="s">
        <v>65</v>
      </c>
      <c r="F231" t="str">
        <f t="shared" si="11"/>
        <v>New South Wales</v>
      </c>
      <c r="G231" t="s">
        <v>10</v>
      </c>
      <c r="H231">
        <v>2541</v>
      </c>
      <c r="I231" t="s">
        <v>11</v>
      </c>
      <c r="J231" t="s">
        <v>58</v>
      </c>
      <c r="K231" t="s">
        <v>149</v>
      </c>
      <c r="L231" t="s">
        <v>15</v>
      </c>
      <c r="M231" s="5">
        <v>5.4</v>
      </c>
      <c r="N231">
        <v>1</v>
      </c>
    </row>
    <row r="232" spans="1:14" x14ac:dyDescent="0.2">
      <c r="A232" s="2">
        <v>45166</v>
      </c>
      <c r="B232" s="3">
        <f t="shared" si="9"/>
        <v>2024</v>
      </c>
      <c r="C232" t="str">
        <f t="shared" si="10"/>
        <v>2023-2024</v>
      </c>
      <c r="D232" t="s">
        <v>147</v>
      </c>
      <c r="E232" t="s">
        <v>131</v>
      </c>
      <c r="F232" t="str">
        <f t="shared" si="11"/>
        <v>Western Australia</v>
      </c>
      <c r="G232" t="s">
        <v>48</v>
      </c>
      <c r="H232">
        <v>6530</v>
      </c>
      <c r="I232" t="s">
        <v>11</v>
      </c>
      <c r="J232" t="s">
        <v>77</v>
      </c>
      <c r="K232" t="s">
        <v>155</v>
      </c>
      <c r="L232" t="s">
        <v>20</v>
      </c>
      <c r="M232" s="5">
        <v>5.44</v>
      </c>
      <c r="N232">
        <v>1</v>
      </c>
    </row>
    <row r="233" spans="1:14" x14ac:dyDescent="0.2">
      <c r="A233" s="2">
        <v>45228</v>
      </c>
      <c r="B233" s="3">
        <f t="shared" si="9"/>
        <v>2024</v>
      </c>
      <c r="C233" t="str">
        <f t="shared" si="10"/>
        <v>2023-2024</v>
      </c>
      <c r="D233" t="s">
        <v>147</v>
      </c>
      <c r="E233" t="s">
        <v>41</v>
      </c>
      <c r="F233" t="str">
        <f t="shared" si="11"/>
        <v>New South Wales</v>
      </c>
      <c r="G233" t="s">
        <v>10</v>
      </c>
      <c r="H233">
        <v>2830</v>
      </c>
      <c r="I233" t="s">
        <v>11</v>
      </c>
      <c r="J233" t="s">
        <v>25</v>
      </c>
      <c r="K233" t="s">
        <v>153</v>
      </c>
      <c r="L233" t="s">
        <v>16</v>
      </c>
      <c r="M233" s="5">
        <v>5.5</v>
      </c>
      <c r="N233">
        <v>1</v>
      </c>
    </row>
    <row r="234" spans="1:14" x14ac:dyDescent="0.2">
      <c r="A234" s="2">
        <v>45525</v>
      </c>
      <c r="B234" s="3">
        <f t="shared" si="9"/>
        <v>2025</v>
      </c>
      <c r="C234" t="str">
        <f t="shared" si="10"/>
        <v>2024-2025</v>
      </c>
      <c r="D234" t="s">
        <v>147</v>
      </c>
      <c r="E234" t="s">
        <v>116</v>
      </c>
      <c r="F234" t="str">
        <f t="shared" si="11"/>
        <v>Western Australia</v>
      </c>
      <c r="G234" t="s">
        <v>48</v>
      </c>
      <c r="H234">
        <v>6725</v>
      </c>
      <c r="I234" t="s">
        <v>11</v>
      </c>
      <c r="J234" t="s">
        <v>77</v>
      </c>
      <c r="K234" t="s">
        <v>156</v>
      </c>
      <c r="L234" t="s">
        <v>17</v>
      </c>
      <c r="M234" s="5">
        <v>5.53</v>
      </c>
      <c r="N234">
        <v>1</v>
      </c>
    </row>
    <row r="235" spans="1:14" x14ac:dyDescent="0.2">
      <c r="A235" s="2">
        <v>45318</v>
      </c>
      <c r="B235" s="3">
        <f t="shared" si="9"/>
        <v>2024</v>
      </c>
      <c r="C235" t="str">
        <f t="shared" si="10"/>
        <v>2023-2024</v>
      </c>
      <c r="D235" t="s">
        <v>148</v>
      </c>
      <c r="E235" t="s">
        <v>109</v>
      </c>
      <c r="F235" t="str">
        <f t="shared" si="11"/>
        <v>New South Wales</v>
      </c>
      <c r="G235" t="s">
        <v>10</v>
      </c>
      <c r="H235">
        <v>2480</v>
      </c>
      <c r="I235" t="s">
        <v>11</v>
      </c>
      <c r="J235" t="s">
        <v>68</v>
      </c>
      <c r="K235" t="s">
        <v>150</v>
      </c>
      <c r="L235" t="s">
        <v>18</v>
      </c>
      <c r="M235" s="5">
        <v>5.54</v>
      </c>
      <c r="N235">
        <v>1</v>
      </c>
    </row>
    <row r="236" spans="1:14" x14ac:dyDescent="0.2">
      <c r="A236" s="2">
        <v>45628</v>
      </c>
      <c r="B236" s="3">
        <f t="shared" si="9"/>
        <v>2025</v>
      </c>
      <c r="C236" t="str">
        <f t="shared" si="10"/>
        <v>2024-2025</v>
      </c>
      <c r="D236" t="s">
        <v>147</v>
      </c>
      <c r="E236" t="s">
        <v>132</v>
      </c>
      <c r="F236" t="str">
        <f t="shared" si="11"/>
        <v>New South Wales</v>
      </c>
      <c r="G236" t="s">
        <v>10</v>
      </c>
      <c r="H236">
        <v>2800</v>
      </c>
      <c r="I236" t="s">
        <v>11</v>
      </c>
      <c r="J236" t="s">
        <v>25</v>
      </c>
      <c r="K236" t="s">
        <v>19</v>
      </c>
      <c r="L236" t="s">
        <v>23</v>
      </c>
      <c r="M236" s="5">
        <v>5.57</v>
      </c>
      <c r="N236">
        <v>1</v>
      </c>
    </row>
    <row r="237" spans="1:14" x14ac:dyDescent="0.2">
      <c r="A237" s="2">
        <v>45522</v>
      </c>
      <c r="B237" s="3">
        <f t="shared" si="9"/>
        <v>2025</v>
      </c>
      <c r="C237" t="str">
        <f t="shared" si="10"/>
        <v>2024-2025</v>
      </c>
      <c r="D237" t="s">
        <v>147</v>
      </c>
      <c r="E237" t="s">
        <v>122</v>
      </c>
      <c r="F237" t="str">
        <f t="shared" si="11"/>
        <v>New South Wales</v>
      </c>
      <c r="G237" t="s">
        <v>10</v>
      </c>
      <c r="H237">
        <v>2650</v>
      </c>
      <c r="I237" t="s">
        <v>11</v>
      </c>
      <c r="J237" t="s">
        <v>25</v>
      </c>
      <c r="K237" t="s">
        <v>153</v>
      </c>
      <c r="L237" t="s">
        <v>16</v>
      </c>
      <c r="M237" s="5">
        <v>5.79</v>
      </c>
      <c r="N237">
        <v>1</v>
      </c>
    </row>
    <row r="238" spans="1:14" x14ac:dyDescent="0.2">
      <c r="A238" s="2">
        <v>44979</v>
      </c>
      <c r="B238" s="3">
        <f t="shared" si="9"/>
        <v>2023</v>
      </c>
      <c r="C238" t="str">
        <f t="shared" si="10"/>
        <v>2022-2023</v>
      </c>
      <c r="D238" t="s">
        <v>147</v>
      </c>
      <c r="E238" t="s">
        <v>39</v>
      </c>
      <c r="F238" t="str">
        <f t="shared" si="11"/>
        <v>South Australia</v>
      </c>
      <c r="G238" t="s">
        <v>32</v>
      </c>
      <c r="H238">
        <v>5343</v>
      </c>
      <c r="I238" t="s">
        <v>11</v>
      </c>
      <c r="J238" t="s">
        <v>38</v>
      </c>
      <c r="K238" t="s">
        <v>155</v>
      </c>
      <c r="L238" t="s">
        <v>20</v>
      </c>
      <c r="M238" s="5">
        <v>5.97</v>
      </c>
      <c r="N238">
        <v>1</v>
      </c>
    </row>
    <row r="239" spans="1:14" x14ac:dyDescent="0.2">
      <c r="A239" s="2">
        <v>45493</v>
      </c>
      <c r="B239" s="3">
        <f t="shared" si="9"/>
        <v>2025</v>
      </c>
      <c r="C239" t="str">
        <f t="shared" si="10"/>
        <v>2024-2025</v>
      </c>
      <c r="D239" t="s">
        <v>147</v>
      </c>
      <c r="E239" t="s">
        <v>115</v>
      </c>
      <c r="F239" t="str">
        <f t="shared" si="11"/>
        <v>Western Australia</v>
      </c>
      <c r="G239" t="s">
        <v>48</v>
      </c>
      <c r="H239">
        <v>6280</v>
      </c>
      <c r="I239" t="s">
        <v>11</v>
      </c>
      <c r="J239" t="s">
        <v>94</v>
      </c>
      <c r="K239" t="s">
        <v>155</v>
      </c>
      <c r="L239" t="s">
        <v>20</v>
      </c>
      <c r="M239" s="5">
        <v>5.98</v>
      </c>
      <c r="N239">
        <v>1</v>
      </c>
    </row>
    <row r="240" spans="1:14" x14ac:dyDescent="0.2">
      <c r="A240" s="2">
        <v>45252</v>
      </c>
      <c r="B240" s="3">
        <f t="shared" si="9"/>
        <v>2024</v>
      </c>
      <c r="C240" t="str">
        <f t="shared" si="10"/>
        <v>2023-2024</v>
      </c>
      <c r="D240" t="s">
        <v>148</v>
      </c>
      <c r="E240" t="s">
        <v>9</v>
      </c>
      <c r="F240" t="str">
        <f t="shared" si="11"/>
        <v>New South Wales</v>
      </c>
      <c r="G240" t="s">
        <v>10</v>
      </c>
      <c r="H240">
        <v>2067</v>
      </c>
      <c r="I240" t="s">
        <v>11</v>
      </c>
      <c r="J240" t="s">
        <v>12</v>
      </c>
      <c r="K240" t="s">
        <v>154</v>
      </c>
      <c r="L240" t="s">
        <v>14</v>
      </c>
      <c r="M240" s="5">
        <v>5.98</v>
      </c>
      <c r="N240">
        <v>1</v>
      </c>
    </row>
    <row r="241" spans="1:14" x14ac:dyDescent="0.2">
      <c r="A241" s="2">
        <v>45652</v>
      </c>
      <c r="B241" s="3">
        <f t="shared" si="9"/>
        <v>2025</v>
      </c>
      <c r="C241" t="str">
        <f t="shared" si="10"/>
        <v>2024-2025</v>
      </c>
      <c r="D241" t="s">
        <v>147</v>
      </c>
      <c r="E241" t="s">
        <v>64</v>
      </c>
      <c r="F241" t="str">
        <f t="shared" si="11"/>
        <v>Victoria</v>
      </c>
      <c r="G241" t="s">
        <v>45</v>
      </c>
      <c r="H241">
        <v>3199</v>
      </c>
      <c r="I241" t="s">
        <v>11</v>
      </c>
      <c r="J241" t="s">
        <v>63</v>
      </c>
      <c r="K241" t="s">
        <v>155</v>
      </c>
      <c r="L241" t="s">
        <v>20</v>
      </c>
      <c r="M241" s="5">
        <v>5.98</v>
      </c>
      <c r="N241">
        <v>1</v>
      </c>
    </row>
    <row r="242" spans="1:14" x14ac:dyDescent="0.2">
      <c r="A242" s="2">
        <v>45224</v>
      </c>
      <c r="B242" s="3">
        <f t="shared" si="9"/>
        <v>2024</v>
      </c>
      <c r="C242" t="str">
        <f t="shared" si="10"/>
        <v>2023-2024</v>
      </c>
      <c r="D242" t="s">
        <v>147</v>
      </c>
      <c r="E242" t="s">
        <v>142</v>
      </c>
      <c r="F242" t="str">
        <f t="shared" si="11"/>
        <v>Australian Capital Territory</v>
      </c>
      <c r="G242" t="s">
        <v>80</v>
      </c>
      <c r="H242">
        <v>2609</v>
      </c>
      <c r="I242" t="s">
        <v>11</v>
      </c>
      <c r="J242" t="s">
        <v>58</v>
      </c>
      <c r="K242" t="s">
        <v>156</v>
      </c>
      <c r="L242" t="s">
        <v>17</v>
      </c>
      <c r="M242" s="5">
        <v>5.98</v>
      </c>
      <c r="N242">
        <v>1</v>
      </c>
    </row>
    <row r="243" spans="1:14" x14ac:dyDescent="0.2">
      <c r="A243" s="2">
        <v>45150</v>
      </c>
      <c r="B243" s="3">
        <f t="shared" si="9"/>
        <v>2024</v>
      </c>
      <c r="C243" t="str">
        <f t="shared" si="10"/>
        <v>2023-2024</v>
      </c>
      <c r="D243" t="s">
        <v>148</v>
      </c>
      <c r="E243" t="s">
        <v>113</v>
      </c>
      <c r="F243" t="str">
        <f t="shared" si="11"/>
        <v>Queensland</v>
      </c>
      <c r="G243" t="s">
        <v>35</v>
      </c>
      <c r="H243">
        <v>4215</v>
      </c>
      <c r="I243" t="s">
        <v>11</v>
      </c>
      <c r="J243" t="s">
        <v>104</v>
      </c>
      <c r="K243" t="s">
        <v>155</v>
      </c>
      <c r="L243" t="s">
        <v>20</v>
      </c>
      <c r="M243" s="5">
        <v>5.98</v>
      </c>
      <c r="N243">
        <v>1</v>
      </c>
    </row>
    <row r="244" spans="1:14" x14ac:dyDescent="0.2">
      <c r="A244" s="2">
        <v>45255</v>
      </c>
      <c r="B244" s="3">
        <f t="shared" si="9"/>
        <v>2024</v>
      </c>
      <c r="C244" t="str">
        <f t="shared" si="10"/>
        <v>2023-2024</v>
      </c>
      <c r="D244" t="s">
        <v>147</v>
      </c>
      <c r="E244" t="s">
        <v>88</v>
      </c>
      <c r="F244" t="str">
        <f t="shared" si="11"/>
        <v>South Australia</v>
      </c>
      <c r="G244" t="s">
        <v>32</v>
      </c>
      <c r="H244">
        <v>5011</v>
      </c>
      <c r="I244" t="s">
        <v>11</v>
      </c>
      <c r="J244" t="s">
        <v>33</v>
      </c>
      <c r="K244" t="s">
        <v>152</v>
      </c>
      <c r="L244" t="s">
        <v>13</v>
      </c>
      <c r="M244" s="5">
        <v>5.98</v>
      </c>
      <c r="N244">
        <v>1</v>
      </c>
    </row>
    <row r="245" spans="1:14" x14ac:dyDescent="0.2">
      <c r="A245" s="2">
        <v>45565</v>
      </c>
      <c r="B245" s="3">
        <f t="shared" si="9"/>
        <v>2025</v>
      </c>
      <c r="C245" t="str">
        <f t="shared" si="10"/>
        <v>2024-2025</v>
      </c>
      <c r="D245" t="s">
        <v>147</v>
      </c>
      <c r="E245" t="s">
        <v>78</v>
      </c>
      <c r="F245" t="str">
        <f t="shared" si="11"/>
        <v>New South Wales</v>
      </c>
      <c r="G245" t="s">
        <v>10</v>
      </c>
      <c r="H245">
        <v>2350</v>
      </c>
      <c r="I245" t="s">
        <v>11</v>
      </c>
      <c r="J245" t="s">
        <v>68</v>
      </c>
      <c r="K245" t="s">
        <v>154</v>
      </c>
      <c r="L245" t="s">
        <v>14</v>
      </c>
      <c r="M245" s="5">
        <v>5.99</v>
      </c>
      <c r="N245">
        <v>1</v>
      </c>
    </row>
    <row r="246" spans="1:14" x14ac:dyDescent="0.2">
      <c r="A246" s="2">
        <v>45325</v>
      </c>
      <c r="B246" s="3">
        <f t="shared" si="9"/>
        <v>2024</v>
      </c>
      <c r="C246" t="str">
        <f t="shared" si="10"/>
        <v>2023-2024</v>
      </c>
      <c r="D246" t="s">
        <v>147</v>
      </c>
      <c r="E246" t="s">
        <v>85</v>
      </c>
      <c r="F246" t="str">
        <f t="shared" si="11"/>
        <v>Queensland</v>
      </c>
      <c r="G246" t="s">
        <v>35</v>
      </c>
      <c r="H246">
        <v>4883</v>
      </c>
      <c r="I246" t="s">
        <v>11</v>
      </c>
      <c r="J246" t="s">
        <v>36</v>
      </c>
      <c r="K246" t="s">
        <v>19</v>
      </c>
      <c r="L246" t="s">
        <v>23</v>
      </c>
      <c r="M246" s="5">
        <v>5.99</v>
      </c>
      <c r="N246">
        <v>1</v>
      </c>
    </row>
    <row r="247" spans="1:14" x14ac:dyDescent="0.2">
      <c r="A247" s="2">
        <v>45156</v>
      </c>
      <c r="B247" s="3">
        <f t="shared" si="9"/>
        <v>2024</v>
      </c>
      <c r="C247" t="str">
        <f t="shared" si="10"/>
        <v>2023-2024</v>
      </c>
      <c r="D247" t="s">
        <v>148</v>
      </c>
      <c r="E247" t="s">
        <v>9</v>
      </c>
      <c r="F247" t="str">
        <f t="shared" si="11"/>
        <v>New South Wales</v>
      </c>
      <c r="G247" t="s">
        <v>10</v>
      </c>
      <c r="H247">
        <v>2067</v>
      </c>
      <c r="I247" t="s">
        <v>11</v>
      </c>
      <c r="J247" t="s">
        <v>12</v>
      </c>
      <c r="K247" t="s">
        <v>151</v>
      </c>
      <c r="L247" t="s">
        <v>21</v>
      </c>
      <c r="M247" s="5">
        <v>5.99</v>
      </c>
      <c r="N247">
        <v>1</v>
      </c>
    </row>
    <row r="248" spans="1:14" x14ac:dyDescent="0.2">
      <c r="A248" s="2">
        <v>45557</v>
      </c>
      <c r="B248" s="3">
        <f t="shared" si="9"/>
        <v>2025</v>
      </c>
      <c r="C248" t="str">
        <f t="shared" si="10"/>
        <v>2024-2025</v>
      </c>
      <c r="D248" t="s">
        <v>148</v>
      </c>
      <c r="E248" t="s">
        <v>9</v>
      </c>
      <c r="F248" t="str">
        <f t="shared" si="11"/>
        <v>New South Wales</v>
      </c>
      <c r="G248" t="s">
        <v>10</v>
      </c>
      <c r="H248">
        <v>2067</v>
      </c>
      <c r="I248" t="s">
        <v>11</v>
      </c>
      <c r="J248" t="s">
        <v>12</v>
      </c>
      <c r="K248" t="s">
        <v>153</v>
      </c>
      <c r="L248" t="s">
        <v>16</v>
      </c>
      <c r="M248" s="5">
        <v>5.99</v>
      </c>
      <c r="N248">
        <v>1</v>
      </c>
    </row>
    <row r="249" spans="1:14" x14ac:dyDescent="0.2">
      <c r="A249" s="2">
        <v>45108</v>
      </c>
      <c r="B249" s="3">
        <f t="shared" si="9"/>
        <v>2024</v>
      </c>
      <c r="C249" t="str">
        <f t="shared" si="10"/>
        <v>2023-2024</v>
      </c>
      <c r="D249" t="s">
        <v>147</v>
      </c>
      <c r="E249" t="s">
        <v>44</v>
      </c>
      <c r="F249" t="str">
        <f t="shared" si="11"/>
        <v>Victoria</v>
      </c>
      <c r="G249" t="s">
        <v>45</v>
      </c>
      <c r="H249">
        <v>3066</v>
      </c>
      <c r="I249" t="s">
        <v>11</v>
      </c>
      <c r="J249" t="s">
        <v>46</v>
      </c>
      <c r="K249" t="s">
        <v>151</v>
      </c>
      <c r="L249" t="s">
        <v>21</v>
      </c>
      <c r="M249" s="5">
        <v>5.99</v>
      </c>
      <c r="N249">
        <v>1</v>
      </c>
    </row>
    <row r="250" spans="1:14" x14ac:dyDescent="0.2">
      <c r="A250" s="2">
        <v>45655</v>
      </c>
      <c r="B250" s="3">
        <f t="shared" si="9"/>
        <v>2025</v>
      </c>
      <c r="C250" t="str">
        <f t="shared" si="10"/>
        <v>2024-2025</v>
      </c>
      <c r="D250" t="s">
        <v>147</v>
      </c>
      <c r="E250" t="s">
        <v>73</v>
      </c>
      <c r="F250" t="str">
        <f t="shared" si="11"/>
        <v>Victoria</v>
      </c>
      <c r="G250" t="s">
        <v>45</v>
      </c>
      <c r="H250">
        <v>3136</v>
      </c>
      <c r="I250" t="s">
        <v>11</v>
      </c>
      <c r="J250" t="s">
        <v>63</v>
      </c>
      <c r="K250" t="s">
        <v>152</v>
      </c>
      <c r="L250" t="s">
        <v>13</v>
      </c>
      <c r="M250" s="5">
        <v>5.99</v>
      </c>
      <c r="N250">
        <v>1</v>
      </c>
    </row>
    <row r="251" spans="1:14" x14ac:dyDescent="0.2">
      <c r="A251" s="2">
        <v>45231</v>
      </c>
      <c r="B251" s="3">
        <f t="shared" si="9"/>
        <v>2024</v>
      </c>
      <c r="C251" t="str">
        <f t="shared" si="10"/>
        <v>2023-2024</v>
      </c>
      <c r="D251" t="s">
        <v>147</v>
      </c>
      <c r="E251" t="s">
        <v>142</v>
      </c>
      <c r="F251" t="str">
        <f t="shared" si="11"/>
        <v>Australian Capital Territory</v>
      </c>
      <c r="G251" t="s">
        <v>80</v>
      </c>
      <c r="H251">
        <v>2609</v>
      </c>
      <c r="I251" t="s">
        <v>11</v>
      </c>
      <c r="J251" t="s">
        <v>58</v>
      </c>
      <c r="K251" t="s">
        <v>153</v>
      </c>
      <c r="L251" t="s">
        <v>16</v>
      </c>
      <c r="M251" s="5">
        <v>5.99</v>
      </c>
      <c r="N251">
        <v>1</v>
      </c>
    </row>
    <row r="252" spans="1:14" x14ac:dyDescent="0.2">
      <c r="A252" s="2">
        <v>44936</v>
      </c>
      <c r="B252" s="3">
        <f t="shared" si="9"/>
        <v>2023</v>
      </c>
      <c r="C252" t="str">
        <f t="shared" si="10"/>
        <v>2022-2023</v>
      </c>
      <c r="D252" t="s">
        <v>147</v>
      </c>
      <c r="E252" t="s">
        <v>87</v>
      </c>
      <c r="F252" t="str">
        <f t="shared" si="11"/>
        <v>New South Wales</v>
      </c>
      <c r="G252" t="s">
        <v>10</v>
      </c>
      <c r="H252">
        <v>2790</v>
      </c>
      <c r="I252" t="s">
        <v>11</v>
      </c>
      <c r="J252" t="s">
        <v>25</v>
      </c>
      <c r="K252" t="s">
        <v>154</v>
      </c>
      <c r="L252" t="s">
        <v>14</v>
      </c>
      <c r="M252" s="5">
        <v>5.99</v>
      </c>
      <c r="N252">
        <v>1</v>
      </c>
    </row>
    <row r="253" spans="1:14" x14ac:dyDescent="0.2">
      <c r="A253" s="2">
        <v>45633</v>
      </c>
      <c r="B253" s="3">
        <f t="shared" si="9"/>
        <v>2025</v>
      </c>
      <c r="C253" t="str">
        <f t="shared" si="10"/>
        <v>2024-2025</v>
      </c>
      <c r="D253" t="s">
        <v>148</v>
      </c>
      <c r="E253" t="s">
        <v>95</v>
      </c>
      <c r="F253" t="str">
        <f t="shared" si="11"/>
        <v>Victoria</v>
      </c>
      <c r="G253" t="s">
        <v>45</v>
      </c>
      <c r="H253">
        <v>3931</v>
      </c>
      <c r="I253" t="s">
        <v>11</v>
      </c>
      <c r="J253" t="s">
        <v>55</v>
      </c>
      <c r="K253" t="s">
        <v>19</v>
      </c>
      <c r="L253" t="s">
        <v>23</v>
      </c>
      <c r="M253" s="5">
        <v>5.99</v>
      </c>
      <c r="N253">
        <v>1</v>
      </c>
    </row>
    <row r="254" spans="1:14" x14ac:dyDescent="0.2">
      <c r="A254" s="2">
        <v>45596</v>
      </c>
      <c r="B254" s="3">
        <f t="shared" si="9"/>
        <v>2025</v>
      </c>
      <c r="C254" t="str">
        <f t="shared" si="10"/>
        <v>2024-2025</v>
      </c>
      <c r="D254" t="s">
        <v>147</v>
      </c>
      <c r="E254" t="s">
        <v>31</v>
      </c>
      <c r="F254" t="str">
        <f t="shared" si="11"/>
        <v>South Australia</v>
      </c>
      <c r="G254" t="s">
        <v>32</v>
      </c>
      <c r="H254">
        <v>5168</v>
      </c>
      <c r="I254" t="s">
        <v>11</v>
      </c>
      <c r="J254" t="s">
        <v>33</v>
      </c>
      <c r="K254" t="s">
        <v>150</v>
      </c>
      <c r="L254" t="s">
        <v>18</v>
      </c>
      <c r="M254" s="5">
        <v>5.99</v>
      </c>
      <c r="N254">
        <v>1</v>
      </c>
    </row>
    <row r="255" spans="1:14" x14ac:dyDescent="0.2">
      <c r="A255" s="2">
        <v>45155</v>
      </c>
      <c r="B255" s="3">
        <f t="shared" si="9"/>
        <v>2024</v>
      </c>
      <c r="C255" t="str">
        <f t="shared" si="10"/>
        <v>2023-2024</v>
      </c>
      <c r="D255" t="s">
        <v>148</v>
      </c>
      <c r="E255" t="s">
        <v>103</v>
      </c>
      <c r="F255" t="str">
        <f t="shared" si="11"/>
        <v>Queensland</v>
      </c>
      <c r="G255" t="s">
        <v>35</v>
      </c>
      <c r="H255">
        <v>4509</v>
      </c>
      <c r="I255" t="s">
        <v>11</v>
      </c>
      <c r="J255" t="s">
        <v>104</v>
      </c>
      <c r="K255" t="s">
        <v>19</v>
      </c>
      <c r="L255" t="s">
        <v>23</v>
      </c>
      <c r="M255" s="5">
        <v>5.99</v>
      </c>
      <c r="N255">
        <v>1</v>
      </c>
    </row>
    <row r="256" spans="1:14" x14ac:dyDescent="0.2">
      <c r="A256" s="2">
        <v>45038</v>
      </c>
      <c r="B256" s="3">
        <f t="shared" si="9"/>
        <v>2023</v>
      </c>
      <c r="C256" t="str">
        <f t="shared" si="10"/>
        <v>2022-2023</v>
      </c>
      <c r="D256" t="s">
        <v>148</v>
      </c>
      <c r="E256" t="s">
        <v>65</v>
      </c>
      <c r="F256" t="str">
        <f t="shared" si="11"/>
        <v>New South Wales</v>
      </c>
      <c r="G256" t="s">
        <v>10</v>
      </c>
      <c r="H256">
        <v>2541</v>
      </c>
      <c r="I256" t="s">
        <v>11</v>
      </c>
      <c r="J256" t="s">
        <v>58</v>
      </c>
      <c r="K256" t="s">
        <v>19</v>
      </c>
      <c r="L256" t="s">
        <v>23</v>
      </c>
      <c r="M256" s="5">
        <v>5.99</v>
      </c>
      <c r="N256">
        <v>1</v>
      </c>
    </row>
    <row r="257" spans="1:14" x14ac:dyDescent="0.2">
      <c r="A257" s="2">
        <v>45093</v>
      </c>
      <c r="B257" s="3">
        <f t="shared" si="9"/>
        <v>2023</v>
      </c>
      <c r="C257" t="str">
        <f t="shared" si="10"/>
        <v>2022-2023</v>
      </c>
      <c r="D257" t="s">
        <v>147</v>
      </c>
      <c r="E257" t="s">
        <v>121</v>
      </c>
      <c r="F257" t="str">
        <f t="shared" si="11"/>
        <v>Queensland</v>
      </c>
      <c r="G257" t="s">
        <v>35</v>
      </c>
      <c r="H257">
        <v>4700</v>
      </c>
      <c r="I257" t="s">
        <v>11</v>
      </c>
      <c r="J257" t="s">
        <v>51</v>
      </c>
      <c r="K257" t="s">
        <v>156</v>
      </c>
      <c r="L257" t="s">
        <v>17</v>
      </c>
      <c r="M257" s="5">
        <v>5.99</v>
      </c>
      <c r="N257">
        <v>1</v>
      </c>
    </row>
    <row r="258" spans="1:14" x14ac:dyDescent="0.2">
      <c r="A258" s="2">
        <v>45383</v>
      </c>
      <c r="B258" s="3">
        <f t="shared" ref="B258:B321" si="12">IF(MONTH(A258)&gt;=7,YEAR(A258)+1,YEAR(A258))</f>
        <v>2024</v>
      </c>
      <c r="C258" t="str">
        <f t="shared" ref="C258:C321" si="13">IF(MONTH(A258) &gt;= 7, YEAR(A258) &amp; "-" &amp; YEAR(A258) + 1, YEAR(A258) - 1 &amp; "-" &amp; YEAR(A258))</f>
        <v>2023-2024</v>
      </c>
      <c r="D258" t="s">
        <v>147</v>
      </c>
      <c r="E258" t="s">
        <v>90</v>
      </c>
      <c r="F258" t="str">
        <f t="shared" ref="F258:F321" si="14">IF(G258="WA","Western Australia",
IF(G258="NSW","New South Wales",
IF(G258="QLD","Queensland",
IF(G258="VIC","Victoria",
IF(G258="TAS","Tasmania",
IF(G258="SA","South Australia",
IF(G258="NT","Northern Territory",
IF(G258="ACT","Australian Capital Territory",G258))))))))</f>
        <v>Victoria</v>
      </c>
      <c r="G258" t="s">
        <v>45</v>
      </c>
      <c r="H258">
        <v>3179</v>
      </c>
      <c r="I258" t="s">
        <v>11</v>
      </c>
      <c r="J258" t="s">
        <v>63</v>
      </c>
      <c r="K258" t="s">
        <v>151</v>
      </c>
      <c r="L258" t="s">
        <v>21</v>
      </c>
      <c r="M258" s="5">
        <v>5.99</v>
      </c>
      <c r="N258">
        <v>1</v>
      </c>
    </row>
    <row r="259" spans="1:14" x14ac:dyDescent="0.2">
      <c r="A259" s="2">
        <v>44996</v>
      </c>
      <c r="B259" s="3">
        <f t="shared" si="12"/>
        <v>2023</v>
      </c>
      <c r="C259" t="str">
        <f t="shared" si="13"/>
        <v>2022-2023</v>
      </c>
      <c r="D259" t="s">
        <v>148</v>
      </c>
      <c r="E259" t="s">
        <v>113</v>
      </c>
      <c r="F259" t="str">
        <f t="shared" si="14"/>
        <v>Queensland</v>
      </c>
      <c r="G259" t="s">
        <v>35</v>
      </c>
      <c r="H259">
        <v>4215</v>
      </c>
      <c r="I259" t="s">
        <v>11</v>
      </c>
      <c r="J259" t="s">
        <v>104</v>
      </c>
      <c r="K259" t="s">
        <v>19</v>
      </c>
      <c r="L259" t="s">
        <v>23</v>
      </c>
      <c r="M259" s="5">
        <v>5.99</v>
      </c>
      <c r="N259">
        <v>1</v>
      </c>
    </row>
    <row r="260" spans="1:14" x14ac:dyDescent="0.2">
      <c r="A260" s="2">
        <v>45010</v>
      </c>
      <c r="B260" s="3">
        <f t="shared" si="12"/>
        <v>2023</v>
      </c>
      <c r="C260" t="str">
        <f t="shared" si="13"/>
        <v>2022-2023</v>
      </c>
      <c r="D260" t="s">
        <v>147</v>
      </c>
      <c r="E260" t="s">
        <v>42</v>
      </c>
      <c r="F260" t="str">
        <f t="shared" si="14"/>
        <v>Queensland</v>
      </c>
      <c r="G260" t="s">
        <v>35</v>
      </c>
      <c r="H260">
        <v>4053</v>
      </c>
      <c r="I260" t="s">
        <v>11</v>
      </c>
      <c r="J260" t="s">
        <v>43</v>
      </c>
      <c r="K260" t="s">
        <v>154</v>
      </c>
      <c r="L260" t="s">
        <v>14</v>
      </c>
      <c r="M260" s="5">
        <v>5.99</v>
      </c>
      <c r="N260">
        <v>1</v>
      </c>
    </row>
    <row r="261" spans="1:14" x14ac:dyDescent="0.2">
      <c r="A261" s="2">
        <v>45194</v>
      </c>
      <c r="B261" s="3">
        <f t="shared" si="12"/>
        <v>2024</v>
      </c>
      <c r="C261" t="str">
        <f t="shared" si="13"/>
        <v>2023-2024</v>
      </c>
      <c r="D261" t="s">
        <v>147</v>
      </c>
      <c r="E261" t="s">
        <v>61</v>
      </c>
      <c r="F261" t="str">
        <f t="shared" si="14"/>
        <v>New South Wales</v>
      </c>
      <c r="G261" t="s">
        <v>10</v>
      </c>
      <c r="H261">
        <v>2539</v>
      </c>
      <c r="I261" t="s">
        <v>11</v>
      </c>
      <c r="J261" t="s">
        <v>58</v>
      </c>
      <c r="K261" t="s">
        <v>151</v>
      </c>
      <c r="L261" t="s">
        <v>21</v>
      </c>
      <c r="M261" s="5">
        <v>5.99</v>
      </c>
      <c r="N261">
        <v>1</v>
      </c>
    </row>
    <row r="262" spans="1:14" x14ac:dyDescent="0.2">
      <c r="A262" s="2">
        <v>45190</v>
      </c>
      <c r="B262" s="3">
        <f t="shared" si="12"/>
        <v>2024</v>
      </c>
      <c r="C262" t="str">
        <f t="shared" si="13"/>
        <v>2023-2024</v>
      </c>
      <c r="D262" t="s">
        <v>148</v>
      </c>
      <c r="E262" t="s">
        <v>122</v>
      </c>
      <c r="F262" t="str">
        <f t="shared" si="14"/>
        <v>New South Wales</v>
      </c>
      <c r="G262" t="s">
        <v>10</v>
      </c>
      <c r="H262">
        <v>2650</v>
      </c>
      <c r="I262" t="s">
        <v>11</v>
      </c>
      <c r="J262" t="s">
        <v>25</v>
      </c>
      <c r="K262" t="s">
        <v>19</v>
      </c>
      <c r="L262" t="s">
        <v>23</v>
      </c>
      <c r="M262" s="5">
        <v>5.99</v>
      </c>
      <c r="N262">
        <v>1</v>
      </c>
    </row>
    <row r="263" spans="1:14" x14ac:dyDescent="0.2">
      <c r="A263" s="2">
        <v>45152</v>
      </c>
      <c r="B263" s="3">
        <f t="shared" si="12"/>
        <v>2024</v>
      </c>
      <c r="C263" t="str">
        <f t="shared" si="13"/>
        <v>2023-2024</v>
      </c>
      <c r="D263" t="s">
        <v>147</v>
      </c>
      <c r="E263" t="s">
        <v>59</v>
      </c>
      <c r="F263" t="str">
        <f t="shared" si="14"/>
        <v>Victoria</v>
      </c>
      <c r="G263" t="s">
        <v>45</v>
      </c>
      <c r="H263">
        <v>3280</v>
      </c>
      <c r="I263" t="s">
        <v>11</v>
      </c>
      <c r="J263" t="s">
        <v>60</v>
      </c>
      <c r="K263" t="s">
        <v>149</v>
      </c>
      <c r="L263" t="s">
        <v>15</v>
      </c>
      <c r="M263" s="5">
        <v>5.99</v>
      </c>
      <c r="N263">
        <v>1</v>
      </c>
    </row>
    <row r="264" spans="1:14" x14ac:dyDescent="0.2">
      <c r="A264" s="2">
        <v>45594</v>
      </c>
      <c r="B264" s="3">
        <f t="shared" si="12"/>
        <v>2025</v>
      </c>
      <c r="C264" t="str">
        <f t="shared" si="13"/>
        <v>2024-2025</v>
      </c>
      <c r="D264" t="s">
        <v>147</v>
      </c>
      <c r="E264" t="s">
        <v>52</v>
      </c>
      <c r="F264" t="str">
        <f t="shared" si="14"/>
        <v>Victoria</v>
      </c>
      <c r="G264" t="s">
        <v>45</v>
      </c>
      <c r="H264">
        <v>3030</v>
      </c>
      <c r="I264" t="s">
        <v>11</v>
      </c>
      <c r="J264" t="s">
        <v>46</v>
      </c>
      <c r="K264" t="s">
        <v>156</v>
      </c>
      <c r="L264" t="s">
        <v>17</v>
      </c>
      <c r="M264" s="5">
        <v>5.99</v>
      </c>
      <c r="N264">
        <v>1</v>
      </c>
    </row>
    <row r="265" spans="1:14" x14ac:dyDescent="0.2">
      <c r="A265" s="2">
        <v>44934</v>
      </c>
      <c r="B265" s="3">
        <f t="shared" si="12"/>
        <v>2023</v>
      </c>
      <c r="C265" t="str">
        <f t="shared" si="13"/>
        <v>2022-2023</v>
      </c>
      <c r="D265" t="s">
        <v>147</v>
      </c>
      <c r="E265" t="s">
        <v>34</v>
      </c>
      <c r="F265" t="str">
        <f t="shared" si="14"/>
        <v>Queensland</v>
      </c>
      <c r="G265" t="s">
        <v>35</v>
      </c>
      <c r="H265">
        <v>4802</v>
      </c>
      <c r="I265" t="s">
        <v>11</v>
      </c>
      <c r="J265" t="s">
        <v>36</v>
      </c>
      <c r="K265" t="s">
        <v>154</v>
      </c>
      <c r="L265" t="s">
        <v>14</v>
      </c>
      <c r="M265" s="5">
        <v>6</v>
      </c>
      <c r="N265">
        <v>1</v>
      </c>
    </row>
    <row r="266" spans="1:14" x14ac:dyDescent="0.2">
      <c r="A266" s="2">
        <v>45078</v>
      </c>
      <c r="B266" s="3">
        <f t="shared" si="12"/>
        <v>2023</v>
      </c>
      <c r="C266" t="str">
        <f t="shared" si="13"/>
        <v>2022-2023</v>
      </c>
      <c r="D266" t="s">
        <v>147</v>
      </c>
      <c r="E266" t="s">
        <v>96</v>
      </c>
      <c r="F266" t="str">
        <f t="shared" si="14"/>
        <v>Western Australia</v>
      </c>
      <c r="G266" t="s">
        <v>48</v>
      </c>
      <c r="H266">
        <v>6330</v>
      </c>
      <c r="I266" t="s">
        <v>11</v>
      </c>
      <c r="J266" t="s">
        <v>94</v>
      </c>
      <c r="K266" t="s">
        <v>155</v>
      </c>
      <c r="L266" t="s">
        <v>20</v>
      </c>
      <c r="M266" s="5">
        <v>6</v>
      </c>
      <c r="N266">
        <v>1</v>
      </c>
    </row>
    <row r="267" spans="1:14" x14ac:dyDescent="0.2">
      <c r="A267" s="2">
        <v>45159</v>
      </c>
      <c r="B267" s="3">
        <f t="shared" si="12"/>
        <v>2024</v>
      </c>
      <c r="C267" t="str">
        <f t="shared" si="13"/>
        <v>2023-2024</v>
      </c>
      <c r="D267" t="s">
        <v>147</v>
      </c>
      <c r="E267" t="s">
        <v>86</v>
      </c>
      <c r="F267" t="str">
        <f t="shared" si="14"/>
        <v>New South Wales</v>
      </c>
      <c r="G267" t="s">
        <v>10</v>
      </c>
      <c r="H267">
        <v>2064</v>
      </c>
      <c r="I267" t="s">
        <v>11</v>
      </c>
      <c r="J267" t="s">
        <v>12</v>
      </c>
      <c r="K267" t="s">
        <v>150</v>
      </c>
      <c r="L267" t="s">
        <v>18</v>
      </c>
      <c r="M267" s="5">
        <v>6</v>
      </c>
      <c r="N267">
        <v>1</v>
      </c>
    </row>
    <row r="268" spans="1:14" x14ac:dyDescent="0.2">
      <c r="A268" s="2">
        <v>45386</v>
      </c>
      <c r="B268" s="3">
        <f t="shared" si="12"/>
        <v>2024</v>
      </c>
      <c r="C268" t="str">
        <f t="shared" si="13"/>
        <v>2023-2024</v>
      </c>
      <c r="D268" t="s">
        <v>147</v>
      </c>
      <c r="E268" t="s">
        <v>126</v>
      </c>
      <c r="F268" t="str">
        <f t="shared" si="14"/>
        <v>Queensland</v>
      </c>
      <c r="G268" t="s">
        <v>35</v>
      </c>
      <c r="H268">
        <v>4551</v>
      </c>
      <c r="I268" t="s">
        <v>11</v>
      </c>
      <c r="J268" t="s">
        <v>120</v>
      </c>
      <c r="K268" t="s">
        <v>154</v>
      </c>
      <c r="L268" t="s">
        <v>14</v>
      </c>
      <c r="M268" s="5">
        <v>6</v>
      </c>
      <c r="N268">
        <v>1</v>
      </c>
    </row>
    <row r="269" spans="1:14" x14ac:dyDescent="0.2">
      <c r="A269" s="2">
        <v>45290</v>
      </c>
      <c r="B269" s="3">
        <f t="shared" si="12"/>
        <v>2024</v>
      </c>
      <c r="C269" t="str">
        <f t="shared" si="13"/>
        <v>2023-2024</v>
      </c>
      <c r="D269" t="s">
        <v>147</v>
      </c>
      <c r="E269" t="s">
        <v>99</v>
      </c>
      <c r="F269" t="str">
        <f t="shared" si="14"/>
        <v>Victoria</v>
      </c>
      <c r="G269" t="s">
        <v>45</v>
      </c>
      <c r="H269">
        <v>3148</v>
      </c>
      <c r="I269" t="s">
        <v>11</v>
      </c>
      <c r="J269" t="s">
        <v>63</v>
      </c>
      <c r="K269" t="s">
        <v>154</v>
      </c>
      <c r="L269" t="s">
        <v>14</v>
      </c>
      <c r="M269" s="5">
        <v>6</v>
      </c>
      <c r="N269">
        <v>1</v>
      </c>
    </row>
    <row r="270" spans="1:14" x14ac:dyDescent="0.2">
      <c r="A270" s="2">
        <v>45486</v>
      </c>
      <c r="B270" s="3">
        <f t="shared" si="12"/>
        <v>2025</v>
      </c>
      <c r="C270" t="str">
        <f t="shared" si="13"/>
        <v>2024-2025</v>
      </c>
      <c r="D270" t="s">
        <v>148</v>
      </c>
      <c r="E270" t="s">
        <v>99</v>
      </c>
      <c r="F270" t="str">
        <f t="shared" si="14"/>
        <v>Victoria</v>
      </c>
      <c r="G270" t="s">
        <v>45</v>
      </c>
      <c r="H270">
        <v>3148</v>
      </c>
      <c r="I270" t="s">
        <v>11</v>
      </c>
      <c r="J270" t="s">
        <v>63</v>
      </c>
      <c r="K270" t="s">
        <v>19</v>
      </c>
      <c r="L270" t="s">
        <v>23</v>
      </c>
      <c r="M270" s="5">
        <v>6</v>
      </c>
      <c r="N270">
        <v>1</v>
      </c>
    </row>
    <row r="271" spans="1:14" x14ac:dyDescent="0.2">
      <c r="A271" s="2">
        <v>45223</v>
      </c>
      <c r="B271" s="3">
        <f t="shared" si="12"/>
        <v>2024</v>
      </c>
      <c r="C271" t="str">
        <f t="shared" si="13"/>
        <v>2023-2024</v>
      </c>
      <c r="D271" t="s">
        <v>148</v>
      </c>
      <c r="E271" t="s">
        <v>9</v>
      </c>
      <c r="F271" t="str">
        <f t="shared" si="14"/>
        <v>New South Wales</v>
      </c>
      <c r="G271" t="s">
        <v>10</v>
      </c>
      <c r="H271">
        <v>2067</v>
      </c>
      <c r="I271" t="s">
        <v>11</v>
      </c>
      <c r="J271" t="s">
        <v>12</v>
      </c>
      <c r="K271" t="s">
        <v>149</v>
      </c>
      <c r="L271" t="s">
        <v>15</v>
      </c>
      <c r="M271" s="5">
        <v>6</v>
      </c>
      <c r="N271">
        <v>1</v>
      </c>
    </row>
    <row r="272" spans="1:14" x14ac:dyDescent="0.2">
      <c r="A272" s="2">
        <v>45433</v>
      </c>
      <c r="B272" s="3">
        <f t="shared" si="12"/>
        <v>2024</v>
      </c>
      <c r="C272" t="str">
        <f t="shared" si="13"/>
        <v>2023-2024</v>
      </c>
      <c r="D272" t="s">
        <v>148</v>
      </c>
      <c r="E272" t="s">
        <v>9</v>
      </c>
      <c r="F272" t="str">
        <f t="shared" si="14"/>
        <v>New South Wales</v>
      </c>
      <c r="G272" t="s">
        <v>10</v>
      </c>
      <c r="H272">
        <v>2067</v>
      </c>
      <c r="I272" t="s">
        <v>11</v>
      </c>
      <c r="J272" t="s">
        <v>12</v>
      </c>
      <c r="K272" t="s">
        <v>150</v>
      </c>
      <c r="L272" t="s">
        <v>18</v>
      </c>
      <c r="M272" s="5">
        <v>6</v>
      </c>
      <c r="N272">
        <v>1</v>
      </c>
    </row>
    <row r="273" spans="1:14" x14ac:dyDescent="0.2">
      <c r="A273" s="2">
        <v>44987</v>
      </c>
      <c r="B273" s="3">
        <f t="shared" si="12"/>
        <v>2023</v>
      </c>
      <c r="C273" t="str">
        <f t="shared" si="13"/>
        <v>2022-2023</v>
      </c>
      <c r="D273" t="s">
        <v>148</v>
      </c>
      <c r="E273" t="s">
        <v>54</v>
      </c>
      <c r="F273" t="str">
        <f t="shared" si="14"/>
        <v>Victoria</v>
      </c>
      <c r="G273" t="s">
        <v>45</v>
      </c>
      <c r="H273">
        <v>3977</v>
      </c>
      <c r="I273" t="s">
        <v>11</v>
      </c>
      <c r="J273" t="s">
        <v>55</v>
      </c>
      <c r="K273" t="s">
        <v>152</v>
      </c>
      <c r="L273" t="s">
        <v>13</v>
      </c>
      <c r="M273" s="5">
        <v>6</v>
      </c>
      <c r="N273">
        <v>1</v>
      </c>
    </row>
    <row r="274" spans="1:14" x14ac:dyDescent="0.2">
      <c r="A274" s="2">
        <v>45032</v>
      </c>
      <c r="B274" s="3">
        <f t="shared" si="12"/>
        <v>2023</v>
      </c>
      <c r="C274" t="str">
        <f t="shared" si="13"/>
        <v>2022-2023</v>
      </c>
      <c r="D274" t="s">
        <v>147</v>
      </c>
      <c r="E274" t="s">
        <v>142</v>
      </c>
      <c r="F274" t="str">
        <f t="shared" si="14"/>
        <v>Australian Capital Territory</v>
      </c>
      <c r="G274" t="s">
        <v>80</v>
      </c>
      <c r="H274">
        <v>2609</v>
      </c>
      <c r="I274" t="s">
        <v>11</v>
      </c>
      <c r="J274" t="s">
        <v>58</v>
      </c>
      <c r="K274" t="s">
        <v>152</v>
      </c>
      <c r="L274" t="s">
        <v>13</v>
      </c>
      <c r="M274" s="5">
        <v>6</v>
      </c>
      <c r="N274">
        <v>1</v>
      </c>
    </row>
    <row r="275" spans="1:14" x14ac:dyDescent="0.2">
      <c r="A275" s="2">
        <v>45118</v>
      </c>
      <c r="B275" s="3">
        <f t="shared" si="12"/>
        <v>2024</v>
      </c>
      <c r="C275" t="str">
        <f t="shared" si="13"/>
        <v>2023-2024</v>
      </c>
      <c r="D275" t="s">
        <v>147</v>
      </c>
      <c r="E275" t="s">
        <v>110</v>
      </c>
      <c r="F275" t="str">
        <f t="shared" si="14"/>
        <v>Queensland</v>
      </c>
      <c r="G275" t="s">
        <v>35</v>
      </c>
      <c r="H275">
        <v>4680</v>
      </c>
      <c r="I275" t="s">
        <v>11</v>
      </c>
      <c r="J275" t="s">
        <v>51</v>
      </c>
      <c r="K275" t="s">
        <v>150</v>
      </c>
      <c r="L275" t="s">
        <v>18</v>
      </c>
      <c r="M275" s="5">
        <v>6</v>
      </c>
      <c r="N275">
        <v>1</v>
      </c>
    </row>
    <row r="276" spans="1:14" x14ac:dyDescent="0.2">
      <c r="A276" s="2">
        <v>45446</v>
      </c>
      <c r="B276" s="3">
        <f t="shared" si="12"/>
        <v>2024</v>
      </c>
      <c r="C276" t="str">
        <f t="shared" si="13"/>
        <v>2023-2024</v>
      </c>
      <c r="D276" t="s">
        <v>147</v>
      </c>
      <c r="E276" t="s">
        <v>133</v>
      </c>
      <c r="F276" t="str">
        <f t="shared" si="14"/>
        <v>Queensland</v>
      </c>
      <c r="G276" t="s">
        <v>35</v>
      </c>
      <c r="H276">
        <v>4305</v>
      </c>
      <c r="I276" t="s">
        <v>11</v>
      </c>
      <c r="J276" t="s">
        <v>104</v>
      </c>
      <c r="K276" t="s">
        <v>153</v>
      </c>
      <c r="L276" t="s">
        <v>16</v>
      </c>
      <c r="M276" s="5">
        <v>6</v>
      </c>
      <c r="N276">
        <v>1</v>
      </c>
    </row>
    <row r="277" spans="1:14" x14ac:dyDescent="0.2">
      <c r="A277" s="2">
        <v>44929</v>
      </c>
      <c r="B277" s="3">
        <f t="shared" si="12"/>
        <v>2023</v>
      </c>
      <c r="C277" t="str">
        <f t="shared" si="13"/>
        <v>2022-2023</v>
      </c>
      <c r="D277" t="s">
        <v>147</v>
      </c>
      <c r="E277" t="s">
        <v>26</v>
      </c>
      <c r="F277" t="str">
        <f t="shared" si="14"/>
        <v>New South Wales</v>
      </c>
      <c r="G277" t="s">
        <v>10</v>
      </c>
      <c r="H277">
        <v>2141</v>
      </c>
      <c r="I277" t="s">
        <v>11</v>
      </c>
      <c r="J277" t="s">
        <v>27</v>
      </c>
      <c r="K277" t="s">
        <v>19</v>
      </c>
      <c r="L277" t="s">
        <v>23</v>
      </c>
      <c r="M277" s="5">
        <v>6</v>
      </c>
      <c r="N277">
        <v>1</v>
      </c>
    </row>
    <row r="278" spans="1:14" x14ac:dyDescent="0.2">
      <c r="A278" s="2">
        <v>45028</v>
      </c>
      <c r="B278" s="3">
        <f t="shared" si="12"/>
        <v>2023</v>
      </c>
      <c r="C278" t="str">
        <f t="shared" si="13"/>
        <v>2022-2023</v>
      </c>
      <c r="D278" t="s">
        <v>147</v>
      </c>
      <c r="E278" t="s">
        <v>65</v>
      </c>
      <c r="F278" t="str">
        <f t="shared" si="14"/>
        <v>New South Wales</v>
      </c>
      <c r="G278" t="s">
        <v>10</v>
      </c>
      <c r="H278">
        <v>2541</v>
      </c>
      <c r="I278" t="s">
        <v>11</v>
      </c>
      <c r="J278" t="s">
        <v>58</v>
      </c>
      <c r="K278" t="s">
        <v>150</v>
      </c>
      <c r="L278" t="s">
        <v>18</v>
      </c>
      <c r="M278" s="5">
        <v>6</v>
      </c>
      <c r="N278">
        <v>1</v>
      </c>
    </row>
    <row r="279" spans="1:14" x14ac:dyDescent="0.2">
      <c r="A279" s="2">
        <v>45514</v>
      </c>
      <c r="B279" s="3">
        <f t="shared" si="12"/>
        <v>2025</v>
      </c>
      <c r="C279" t="str">
        <f t="shared" si="13"/>
        <v>2024-2025</v>
      </c>
      <c r="D279" t="s">
        <v>147</v>
      </c>
      <c r="E279" t="s">
        <v>65</v>
      </c>
      <c r="F279" t="str">
        <f t="shared" si="14"/>
        <v>New South Wales</v>
      </c>
      <c r="G279" t="s">
        <v>10</v>
      </c>
      <c r="H279">
        <v>2541</v>
      </c>
      <c r="I279" t="s">
        <v>11</v>
      </c>
      <c r="J279" t="s">
        <v>58</v>
      </c>
      <c r="K279" t="s">
        <v>150</v>
      </c>
      <c r="L279" t="s">
        <v>18</v>
      </c>
      <c r="M279" s="5">
        <v>6</v>
      </c>
      <c r="N279">
        <v>1</v>
      </c>
    </row>
    <row r="280" spans="1:14" x14ac:dyDescent="0.2">
      <c r="A280" s="2">
        <v>45004</v>
      </c>
      <c r="B280" s="3">
        <f t="shared" si="12"/>
        <v>2023</v>
      </c>
      <c r="C280" t="str">
        <f t="shared" si="13"/>
        <v>2022-2023</v>
      </c>
      <c r="D280" t="s">
        <v>147</v>
      </c>
      <c r="E280" t="s">
        <v>83</v>
      </c>
      <c r="F280" t="str">
        <f t="shared" si="14"/>
        <v>New South Wales</v>
      </c>
      <c r="G280" t="s">
        <v>10</v>
      </c>
      <c r="H280">
        <v>2750</v>
      </c>
      <c r="I280" t="s">
        <v>11</v>
      </c>
      <c r="J280" t="s">
        <v>25</v>
      </c>
      <c r="K280" t="s">
        <v>154</v>
      </c>
      <c r="L280" t="s">
        <v>14</v>
      </c>
      <c r="M280" s="5">
        <v>6</v>
      </c>
      <c r="N280">
        <v>1</v>
      </c>
    </row>
    <row r="281" spans="1:14" x14ac:dyDescent="0.2">
      <c r="A281" s="2">
        <v>45206</v>
      </c>
      <c r="B281" s="3">
        <f t="shared" si="12"/>
        <v>2024</v>
      </c>
      <c r="C281" t="str">
        <f t="shared" si="13"/>
        <v>2023-2024</v>
      </c>
      <c r="D281" t="s">
        <v>147</v>
      </c>
      <c r="E281" t="s">
        <v>62</v>
      </c>
      <c r="F281" t="str">
        <f t="shared" si="14"/>
        <v>Victoria</v>
      </c>
      <c r="G281" t="s">
        <v>45</v>
      </c>
      <c r="H281">
        <v>3134</v>
      </c>
      <c r="I281" t="s">
        <v>11</v>
      </c>
      <c r="J281" t="s">
        <v>63</v>
      </c>
      <c r="K281" t="s">
        <v>155</v>
      </c>
      <c r="L281" t="s">
        <v>20</v>
      </c>
      <c r="M281" s="5">
        <v>6</v>
      </c>
      <c r="N281">
        <v>1</v>
      </c>
    </row>
    <row r="282" spans="1:14" x14ac:dyDescent="0.2">
      <c r="A282" s="2">
        <v>45345</v>
      </c>
      <c r="B282" s="3">
        <f t="shared" si="12"/>
        <v>2024</v>
      </c>
      <c r="C282" t="str">
        <f t="shared" si="13"/>
        <v>2023-2024</v>
      </c>
      <c r="D282" t="s">
        <v>147</v>
      </c>
      <c r="E282" t="s">
        <v>40</v>
      </c>
      <c r="F282" t="str">
        <f t="shared" si="14"/>
        <v>New South Wales</v>
      </c>
      <c r="G282" t="s">
        <v>10</v>
      </c>
      <c r="H282">
        <v>2116</v>
      </c>
      <c r="I282" t="s">
        <v>11</v>
      </c>
      <c r="J282" t="s">
        <v>27</v>
      </c>
      <c r="K282" t="s">
        <v>153</v>
      </c>
      <c r="L282" t="s">
        <v>16</v>
      </c>
      <c r="M282" s="5">
        <v>6</v>
      </c>
      <c r="N282">
        <v>1</v>
      </c>
    </row>
    <row r="283" spans="1:14" x14ac:dyDescent="0.2">
      <c r="A283" s="2">
        <v>45565</v>
      </c>
      <c r="B283" s="3">
        <f t="shared" si="12"/>
        <v>2025</v>
      </c>
      <c r="C283" t="str">
        <f t="shared" si="13"/>
        <v>2024-2025</v>
      </c>
      <c r="D283" t="s">
        <v>147</v>
      </c>
      <c r="E283" t="s">
        <v>90</v>
      </c>
      <c r="F283" t="str">
        <f t="shared" si="14"/>
        <v>Victoria</v>
      </c>
      <c r="G283" t="s">
        <v>45</v>
      </c>
      <c r="H283">
        <v>3179</v>
      </c>
      <c r="I283" t="s">
        <v>11</v>
      </c>
      <c r="J283" t="s">
        <v>63</v>
      </c>
      <c r="K283" t="s">
        <v>154</v>
      </c>
      <c r="L283" t="s">
        <v>14</v>
      </c>
      <c r="M283" s="5">
        <v>6</v>
      </c>
      <c r="N283">
        <v>1</v>
      </c>
    </row>
    <row r="284" spans="1:14" x14ac:dyDescent="0.2">
      <c r="A284" s="2">
        <v>45531</v>
      </c>
      <c r="B284" s="3">
        <f t="shared" si="12"/>
        <v>2025</v>
      </c>
      <c r="C284" t="str">
        <f t="shared" si="13"/>
        <v>2024-2025</v>
      </c>
      <c r="D284" t="s">
        <v>147</v>
      </c>
      <c r="E284" t="s">
        <v>61</v>
      </c>
      <c r="F284" t="str">
        <f t="shared" si="14"/>
        <v>New South Wales</v>
      </c>
      <c r="G284" t="s">
        <v>10</v>
      </c>
      <c r="H284">
        <v>2539</v>
      </c>
      <c r="I284" t="s">
        <v>11</v>
      </c>
      <c r="J284" t="s">
        <v>58</v>
      </c>
      <c r="K284" t="s">
        <v>154</v>
      </c>
      <c r="L284" t="s">
        <v>14</v>
      </c>
      <c r="M284" s="5">
        <v>6</v>
      </c>
      <c r="N284">
        <v>1</v>
      </c>
    </row>
    <row r="285" spans="1:14" x14ac:dyDescent="0.2">
      <c r="A285" s="2">
        <v>45214</v>
      </c>
      <c r="B285" s="3">
        <f t="shared" si="12"/>
        <v>2024</v>
      </c>
      <c r="C285" t="str">
        <f t="shared" si="13"/>
        <v>2023-2024</v>
      </c>
      <c r="D285" t="s">
        <v>147</v>
      </c>
      <c r="E285" t="s">
        <v>88</v>
      </c>
      <c r="F285" t="str">
        <f t="shared" si="14"/>
        <v>South Australia</v>
      </c>
      <c r="G285" t="s">
        <v>32</v>
      </c>
      <c r="H285">
        <v>5011</v>
      </c>
      <c r="I285" t="s">
        <v>11</v>
      </c>
      <c r="J285" t="s">
        <v>33</v>
      </c>
      <c r="K285" t="s">
        <v>154</v>
      </c>
      <c r="L285" t="s">
        <v>14</v>
      </c>
      <c r="M285" s="5">
        <v>6</v>
      </c>
      <c r="N285">
        <v>1</v>
      </c>
    </row>
    <row r="286" spans="1:14" x14ac:dyDescent="0.2">
      <c r="A286" s="2">
        <v>45423</v>
      </c>
      <c r="B286" s="3">
        <f t="shared" si="12"/>
        <v>2024</v>
      </c>
      <c r="C286" t="str">
        <f t="shared" si="13"/>
        <v>2023-2024</v>
      </c>
      <c r="D286" t="s">
        <v>147</v>
      </c>
      <c r="E286" t="s">
        <v>85</v>
      </c>
      <c r="F286" t="str">
        <f t="shared" si="14"/>
        <v>Queensland</v>
      </c>
      <c r="G286" t="s">
        <v>35</v>
      </c>
      <c r="H286">
        <v>4883</v>
      </c>
      <c r="I286" t="s">
        <v>11</v>
      </c>
      <c r="J286" t="s">
        <v>36</v>
      </c>
      <c r="K286" t="s">
        <v>154</v>
      </c>
      <c r="L286" t="s">
        <v>14</v>
      </c>
      <c r="M286" s="5">
        <v>6.5</v>
      </c>
      <c r="N286">
        <v>1</v>
      </c>
    </row>
    <row r="287" spans="1:14" x14ac:dyDescent="0.2">
      <c r="A287" s="2">
        <v>45657</v>
      </c>
      <c r="B287" s="3">
        <f t="shared" si="12"/>
        <v>2025</v>
      </c>
      <c r="C287" t="str">
        <f t="shared" si="13"/>
        <v>2024-2025</v>
      </c>
      <c r="D287" t="s">
        <v>147</v>
      </c>
      <c r="E287" t="s">
        <v>110</v>
      </c>
      <c r="F287" t="str">
        <f t="shared" si="14"/>
        <v>Queensland</v>
      </c>
      <c r="G287" t="s">
        <v>35</v>
      </c>
      <c r="H287">
        <v>4680</v>
      </c>
      <c r="I287" t="s">
        <v>11</v>
      </c>
      <c r="J287" t="s">
        <v>51</v>
      </c>
      <c r="K287" t="s">
        <v>149</v>
      </c>
      <c r="L287" t="s">
        <v>15</v>
      </c>
      <c r="M287" s="5">
        <v>6.5</v>
      </c>
      <c r="N287">
        <v>1</v>
      </c>
    </row>
    <row r="288" spans="1:14" x14ac:dyDescent="0.2">
      <c r="A288" s="2">
        <v>45333</v>
      </c>
      <c r="B288" s="3">
        <f t="shared" si="12"/>
        <v>2024</v>
      </c>
      <c r="C288" t="str">
        <f t="shared" si="13"/>
        <v>2023-2024</v>
      </c>
      <c r="D288" t="s">
        <v>147</v>
      </c>
      <c r="E288" t="s">
        <v>134</v>
      </c>
      <c r="F288" t="str">
        <f t="shared" si="14"/>
        <v>Queensland</v>
      </c>
      <c r="G288" t="s">
        <v>35</v>
      </c>
      <c r="H288">
        <v>4825</v>
      </c>
      <c r="I288" t="s">
        <v>11</v>
      </c>
      <c r="J288" t="s">
        <v>36</v>
      </c>
      <c r="K288" t="s">
        <v>150</v>
      </c>
      <c r="L288" t="s">
        <v>18</v>
      </c>
      <c r="M288" s="5">
        <v>6.5</v>
      </c>
      <c r="N288">
        <v>1</v>
      </c>
    </row>
    <row r="289" spans="1:14" x14ac:dyDescent="0.2">
      <c r="A289" s="2">
        <v>45024</v>
      </c>
      <c r="B289" s="3">
        <f t="shared" si="12"/>
        <v>2023</v>
      </c>
      <c r="C289" t="str">
        <f t="shared" si="13"/>
        <v>2022-2023</v>
      </c>
      <c r="D289" t="s">
        <v>148</v>
      </c>
      <c r="E289" t="s">
        <v>79</v>
      </c>
      <c r="F289" t="str">
        <f t="shared" si="14"/>
        <v>Australian Capital Territory</v>
      </c>
      <c r="G289" t="s">
        <v>80</v>
      </c>
      <c r="H289">
        <v>2617</v>
      </c>
      <c r="I289" t="s">
        <v>11</v>
      </c>
      <c r="J289" t="s">
        <v>58</v>
      </c>
      <c r="K289" t="s">
        <v>153</v>
      </c>
      <c r="L289" t="s">
        <v>16</v>
      </c>
      <c r="M289" s="5">
        <v>6.56</v>
      </c>
      <c r="N289">
        <v>1</v>
      </c>
    </row>
    <row r="290" spans="1:14" x14ac:dyDescent="0.2">
      <c r="A290" s="2">
        <v>45576</v>
      </c>
      <c r="B290" s="3">
        <f t="shared" si="12"/>
        <v>2025</v>
      </c>
      <c r="C290" t="str">
        <f t="shared" si="13"/>
        <v>2024-2025</v>
      </c>
      <c r="D290" t="s">
        <v>147</v>
      </c>
      <c r="E290" t="s">
        <v>44</v>
      </c>
      <c r="F290" t="str">
        <f t="shared" si="14"/>
        <v>Victoria</v>
      </c>
      <c r="G290" t="s">
        <v>45</v>
      </c>
      <c r="H290">
        <v>3066</v>
      </c>
      <c r="I290" t="s">
        <v>11</v>
      </c>
      <c r="J290" t="s">
        <v>46</v>
      </c>
      <c r="K290" t="s">
        <v>155</v>
      </c>
      <c r="L290" t="s">
        <v>20</v>
      </c>
      <c r="M290" s="5">
        <v>6.6</v>
      </c>
      <c r="N290">
        <v>1</v>
      </c>
    </row>
    <row r="291" spans="1:14" x14ac:dyDescent="0.2">
      <c r="A291" s="2">
        <v>45471</v>
      </c>
      <c r="B291" s="3">
        <f t="shared" si="12"/>
        <v>2024</v>
      </c>
      <c r="C291" t="str">
        <f t="shared" si="13"/>
        <v>2023-2024</v>
      </c>
      <c r="D291" t="s">
        <v>147</v>
      </c>
      <c r="E291" t="s">
        <v>117</v>
      </c>
      <c r="F291" t="str">
        <f t="shared" si="14"/>
        <v>Queensland</v>
      </c>
      <c r="G291" t="s">
        <v>35</v>
      </c>
      <c r="H291">
        <v>4119</v>
      </c>
      <c r="I291" t="s">
        <v>11</v>
      </c>
      <c r="J291" t="s">
        <v>43</v>
      </c>
      <c r="K291" t="s">
        <v>154</v>
      </c>
      <c r="L291" t="s">
        <v>14</v>
      </c>
      <c r="M291" s="5">
        <v>6.6</v>
      </c>
      <c r="N291">
        <v>1</v>
      </c>
    </row>
    <row r="292" spans="1:14" x14ac:dyDescent="0.2">
      <c r="A292" s="2">
        <v>45167</v>
      </c>
      <c r="B292" s="3">
        <f t="shared" si="12"/>
        <v>2024</v>
      </c>
      <c r="C292" t="str">
        <f t="shared" si="13"/>
        <v>2023-2024</v>
      </c>
      <c r="D292" t="s">
        <v>147</v>
      </c>
      <c r="E292" t="s">
        <v>113</v>
      </c>
      <c r="F292" t="str">
        <f t="shared" si="14"/>
        <v>Queensland</v>
      </c>
      <c r="G292" t="s">
        <v>35</v>
      </c>
      <c r="H292">
        <v>4215</v>
      </c>
      <c r="I292" t="s">
        <v>11</v>
      </c>
      <c r="J292" t="s">
        <v>104</v>
      </c>
      <c r="K292" t="s">
        <v>154</v>
      </c>
      <c r="L292" t="s">
        <v>14</v>
      </c>
      <c r="M292" s="5">
        <v>6.69</v>
      </c>
      <c r="N292">
        <v>1</v>
      </c>
    </row>
    <row r="293" spans="1:14" x14ac:dyDescent="0.2">
      <c r="A293" s="2">
        <v>45567</v>
      </c>
      <c r="B293" s="3">
        <f t="shared" si="12"/>
        <v>2025</v>
      </c>
      <c r="C293" t="str">
        <f t="shared" si="13"/>
        <v>2024-2025</v>
      </c>
      <c r="D293" t="s">
        <v>148</v>
      </c>
      <c r="E293" t="s">
        <v>122</v>
      </c>
      <c r="F293" t="str">
        <f t="shared" si="14"/>
        <v>New South Wales</v>
      </c>
      <c r="G293" t="s">
        <v>10</v>
      </c>
      <c r="H293">
        <v>2650</v>
      </c>
      <c r="I293" t="s">
        <v>11</v>
      </c>
      <c r="J293" t="s">
        <v>25</v>
      </c>
      <c r="K293" t="s">
        <v>156</v>
      </c>
      <c r="L293" t="s">
        <v>17</v>
      </c>
      <c r="M293" s="5">
        <v>6.81</v>
      </c>
      <c r="N293">
        <v>1</v>
      </c>
    </row>
    <row r="294" spans="1:14" x14ac:dyDescent="0.2">
      <c r="A294" s="2">
        <v>45649</v>
      </c>
      <c r="B294" s="3">
        <f t="shared" si="12"/>
        <v>2025</v>
      </c>
      <c r="C294" t="str">
        <f t="shared" si="13"/>
        <v>2024-2025</v>
      </c>
      <c r="D294" t="s">
        <v>147</v>
      </c>
      <c r="E294" t="s">
        <v>138</v>
      </c>
      <c r="F294" t="str">
        <f t="shared" si="14"/>
        <v>Queensland</v>
      </c>
      <c r="G294" t="s">
        <v>35</v>
      </c>
      <c r="H294">
        <v>4558</v>
      </c>
      <c r="I294" t="s">
        <v>11</v>
      </c>
      <c r="J294" t="s">
        <v>120</v>
      </c>
      <c r="K294" t="s">
        <v>153</v>
      </c>
      <c r="L294" t="s">
        <v>16</v>
      </c>
      <c r="M294" s="5">
        <v>6.82</v>
      </c>
      <c r="N294">
        <v>1</v>
      </c>
    </row>
    <row r="295" spans="1:14" x14ac:dyDescent="0.2">
      <c r="A295" s="2">
        <v>45277</v>
      </c>
      <c r="B295" s="3">
        <f t="shared" si="12"/>
        <v>2024</v>
      </c>
      <c r="C295" t="str">
        <f t="shared" si="13"/>
        <v>2023-2024</v>
      </c>
      <c r="D295" t="s">
        <v>147</v>
      </c>
      <c r="E295" t="s">
        <v>78</v>
      </c>
      <c r="F295" t="str">
        <f t="shared" si="14"/>
        <v>New South Wales</v>
      </c>
      <c r="G295" t="s">
        <v>10</v>
      </c>
      <c r="H295">
        <v>2350</v>
      </c>
      <c r="I295" t="s">
        <v>11</v>
      </c>
      <c r="J295" t="s">
        <v>68</v>
      </c>
      <c r="K295" t="s">
        <v>155</v>
      </c>
      <c r="L295" t="s">
        <v>20</v>
      </c>
      <c r="M295" s="5">
        <v>6.96</v>
      </c>
      <c r="N295">
        <v>1</v>
      </c>
    </row>
    <row r="296" spans="1:14" x14ac:dyDescent="0.2">
      <c r="A296" s="2">
        <v>45005</v>
      </c>
      <c r="B296" s="3">
        <f t="shared" si="12"/>
        <v>2023</v>
      </c>
      <c r="C296" t="str">
        <f t="shared" si="13"/>
        <v>2022-2023</v>
      </c>
      <c r="D296" t="s">
        <v>147</v>
      </c>
      <c r="E296" t="s">
        <v>96</v>
      </c>
      <c r="F296" t="str">
        <f t="shared" si="14"/>
        <v>Western Australia</v>
      </c>
      <c r="G296" t="s">
        <v>48</v>
      </c>
      <c r="H296">
        <v>6330</v>
      </c>
      <c r="I296" t="s">
        <v>11</v>
      </c>
      <c r="J296" t="s">
        <v>94</v>
      </c>
      <c r="K296" t="s">
        <v>155</v>
      </c>
      <c r="L296" t="s">
        <v>20</v>
      </c>
      <c r="M296" s="5">
        <v>6.98</v>
      </c>
      <c r="N296">
        <v>1</v>
      </c>
    </row>
    <row r="297" spans="1:14" x14ac:dyDescent="0.2">
      <c r="A297" s="2">
        <v>45565</v>
      </c>
      <c r="B297" s="3">
        <f t="shared" si="12"/>
        <v>2025</v>
      </c>
      <c r="C297" t="str">
        <f t="shared" si="13"/>
        <v>2024-2025</v>
      </c>
      <c r="D297" t="s">
        <v>147</v>
      </c>
      <c r="E297" t="s">
        <v>124</v>
      </c>
      <c r="F297" t="str">
        <f t="shared" si="14"/>
        <v>New South Wales</v>
      </c>
      <c r="G297" t="s">
        <v>10</v>
      </c>
      <c r="H297">
        <v>2015</v>
      </c>
      <c r="I297" t="s">
        <v>11</v>
      </c>
      <c r="J297" t="s">
        <v>12</v>
      </c>
      <c r="K297" t="s">
        <v>19</v>
      </c>
      <c r="L297" t="s">
        <v>23</v>
      </c>
      <c r="M297" s="5">
        <v>6.99</v>
      </c>
      <c r="N297">
        <v>1</v>
      </c>
    </row>
    <row r="298" spans="1:14" x14ac:dyDescent="0.2">
      <c r="A298" s="2">
        <v>45433</v>
      </c>
      <c r="B298" s="3">
        <f t="shared" si="12"/>
        <v>2024</v>
      </c>
      <c r="C298" t="str">
        <f t="shared" si="13"/>
        <v>2023-2024</v>
      </c>
      <c r="D298" t="s">
        <v>147</v>
      </c>
      <c r="E298" t="s">
        <v>108</v>
      </c>
      <c r="F298" t="str">
        <f t="shared" si="14"/>
        <v>Victoria</v>
      </c>
      <c r="G298" t="s">
        <v>45</v>
      </c>
      <c r="H298">
        <v>3018</v>
      </c>
      <c r="I298" t="s">
        <v>11</v>
      </c>
      <c r="J298" t="s">
        <v>46</v>
      </c>
      <c r="K298" t="s">
        <v>19</v>
      </c>
      <c r="L298" t="s">
        <v>23</v>
      </c>
      <c r="M298" s="5">
        <v>6.99</v>
      </c>
      <c r="N298">
        <v>1</v>
      </c>
    </row>
    <row r="299" spans="1:14" x14ac:dyDescent="0.2">
      <c r="A299" s="2">
        <v>44938</v>
      </c>
      <c r="B299" s="3">
        <f t="shared" si="12"/>
        <v>2023</v>
      </c>
      <c r="C299" t="str">
        <f t="shared" si="13"/>
        <v>2022-2023</v>
      </c>
      <c r="D299" t="s">
        <v>147</v>
      </c>
      <c r="E299" t="s">
        <v>86</v>
      </c>
      <c r="F299" t="str">
        <f t="shared" si="14"/>
        <v>New South Wales</v>
      </c>
      <c r="G299" t="s">
        <v>10</v>
      </c>
      <c r="H299">
        <v>2064</v>
      </c>
      <c r="I299" t="s">
        <v>11</v>
      </c>
      <c r="J299" t="s">
        <v>12</v>
      </c>
      <c r="K299" t="s">
        <v>149</v>
      </c>
      <c r="L299" t="s">
        <v>15</v>
      </c>
      <c r="M299" s="5">
        <v>6.99</v>
      </c>
      <c r="N299">
        <v>1</v>
      </c>
    </row>
    <row r="300" spans="1:14" x14ac:dyDescent="0.2">
      <c r="A300" s="2">
        <v>45321</v>
      </c>
      <c r="B300" s="3">
        <f t="shared" si="12"/>
        <v>2024</v>
      </c>
      <c r="C300" t="str">
        <f t="shared" si="13"/>
        <v>2023-2024</v>
      </c>
      <c r="D300" t="s">
        <v>147</v>
      </c>
      <c r="E300" t="s">
        <v>67</v>
      </c>
      <c r="F300" t="str">
        <f t="shared" si="14"/>
        <v>New South Wales</v>
      </c>
      <c r="G300" t="s">
        <v>10</v>
      </c>
      <c r="H300">
        <v>2478</v>
      </c>
      <c r="I300" t="s">
        <v>11</v>
      </c>
      <c r="J300" t="s">
        <v>68</v>
      </c>
      <c r="K300" t="s">
        <v>19</v>
      </c>
      <c r="L300" t="s">
        <v>23</v>
      </c>
      <c r="M300" s="5">
        <v>6.99</v>
      </c>
      <c r="N300">
        <v>1</v>
      </c>
    </row>
    <row r="301" spans="1:14" x14ac:dyDescent="0.2">
      <c r="A301" s="2">
        <v>45630</v>
      </c>
      <c r="B301" s="3">
        <f t="shared" si="12"/>
        <v>2025</v>
      </c>
      <c r="C301" t="str">
        <f t="shared" si="13"/>
        <v>2024-2025</v>
      </c>
      <c r="D301" t="s">
        <v>148</v>
      </c>
      <c r="E301" t="s">
        <v>102</v>
      </c>
      <c r="F301" t="str">
        <f t="shared" si="14"/>
        <v>Queensland</v>
      </c>
      <c r="G301" t="s">
        <v>35</v>
      </c>
      <c r="H301">
        <v>4870</v>
      </c>
      <c r="I301" t="s">
        <v>11</v>
      </c>
      <c r="J301" t="s">
        <v>36</v>
      </c>
      <c r="K301" t="s">
        <v>150</v>
      </c>
      <c r="L301" t="s">
        <v>18</v>
      </c>
      <c r="M301" s="5">
        <v>6.99</v>
      </c>
      <c r="N301">
        <v>1</v>
      </c>
    </row>
    <row r="302" spans="1:14" x14ac:dyDescent="0.2">
      <c r="A302" s="2">
        <v>45035</v>
      </c>
      <c r="B302" s="3">
        <f t="shared" si="12"/>
        <v>2023</v>
      </c>
      <c r="C302" t="str">
        <f t="shared" si="13"/>
        <v>2022-2023</v>
      </c>
      <c r="D302" t="s">
        <v>147</v>
      </c>
      <c r="E302" t="s">
        <v>57</v>
      </c>
      <c r="F302" t="str">
        <f t="shared" si="14"/>
        <v>New South Wales</v>
      </c>
      <c r="G302" t="s">
        <v>10</v>
      </c>
      <c r="H302">
        <v>2560</v>
      </c>
      <c r="I302" t="s">
        <v>11</v>
      </c>
      <c r="J302" t="s">
        <v>58</v>
      </c>
      <c r="K302" t="s">
        <v>149</v>
      </c>
      <c r="L302" t="s">
        <v>15</v>
      </c>
      <c r="M302" s="5">
        <v>6.99</v>
      </c>
      <c r="N302">
        <v>1</v>
      </c>
    </row>
    <row r="303" spans="1:14" x14ac:dyDescent="0.2">
      <c r="A303" s="2">
        <v>45409</v>
      </c>
      <c r="B303" s="3">
        <f t="shared" si="12"/>
        <v>2024</v>
      </c>
      <c r="C303" t="str">
        <f t="shared" si="13"/>
        <v>2023-2024</v>
      </c>
      <c r="D303" t="s">
        <v>147</v>
      </c>
      <c r="E303" t="s">
        <v>41</v>
      </c>
      <c r="F303" t="str">
        <f t="shared" si="14"/>
        <v>New South Wales</v>
      </c>
      <c r="G303" t="s">
        <v>10</v>
      </c>
      <c r="H303">
        <v>2830</v>
      </c>
      <c r="I303" t="s">
        <v>11</v>
      </c>
      <c r="J303" t="s">
        <v>25</v>
      </c>
      <c r="K303" t="s">
        <v>19</v>
      </c>
      <c r="L303" t="s">
        <v>23</v>
      </c>
      <c r="M303" s="5">
        <v>6.99</v>
      </c>
      <c r="N303">
        <v>1</v>
      </c>
    </row>
    <row r="304" spans="1:14" x14ac:dyDescent="0.2">
      <c r="A304" s="2">
        <v>45591</v>
      </c>
      <c r="B304" s="3">
        <f t="shared" si="12"/>
        <v>2025</v>
      </c>
      <c r="C304" t="str">
        <f t="shared" si="13"/>
        <v>2024-2025</v>
      </c>
      <c r="D304" t="s">
        <v>148</v>
      </c>
      <c r="E304" t="s">
        <v>109</v>
      </c>
      <c r="F304" t="str">
        <f t="shared" si="14"/>
        <v>New South Wales</v>
      </c>
      <c r="G304" t="s">
        <v>10</v>
      </c>
      <c r="H304">
        <v>2480</v>
      </c>
      <c r="I304" t="s">
        <v>11</v>
      </c>
      <c r="J304" t="s">
        <v>68</v>
      </c>
      <c r="K304" t="s">
        <v>156</v>
      </c>
      <c r="L304" t="s">
        <v>17</v>
      </c>
      <c r="M304" s="5">
        <v>6.99</v>
      </c>
      <c r="N304">
        <v>1</v>
      </c>
    </row>
    <row r="305" spans="1:14" x14ac:dyDescent="0.2">
      <c r="A305" s="2">
        <v>45146</v>
      </c>
      <c r="B305" s="3">
        <f t="shared" si="12"/>
        <v>2024</v>
      </c>
      <c r="C305" t="str">
        <f t="shared" si="13"/>
        <v>2023-2024</v>
      </c>
      <c r="D305" t="s">
        <v>147</v>
      </c>
      <c r="E305" t="s">
        <v>138</v>
      </c>
      <c r="F305" t="str">
        <f t="shared" si="14"/>
        <v>Queensland</v>
      </c>
      <c r="G305" t="s">
        <v>35</v>
      </c>
      <c r="H305">
        <v>4558</v>
      </c>
      <c r="I305" t="s">
        <v>11</v>
      </c>
      <c r="J305" t="s">
        <v>120</v>
      </c>
      <c r="K305" t="s">
        <v>154</v>
      </c>
      <c r="L305" t="s">
        <v>14</v>
      </c>
      <c r="M305" s="5">
        <v>6.99</v>
      </c>
      <c r="N305">
        <v>1</v>
      </c>
    </row>
    <row r="306" spans="1:14" x14ac:dyDescent="0.2">
      <c r="A306" s="2">
        <v>45283</v>
      </c>
      <c r="B306" s="3">
        <f t="shared" si="12"/>
        <v>2024</v>
      </c>
      <c r="C306" t="str">
        <f t="shared" si="13"/>
        <v>2023-2024</v>
      </c>
      <c r="D306" t="s">
        <v>148</v>
      </c>
      <c r="E306" t="s">
        <v>95</v>
      </c>
      <c r="F306" t="str">
        <f t="shared" si="14"/>
        <v>Victoria</v>
      </c>
      <c r="G306" t="s">
        <v>45</v>
      </c>
      <c r="H306">
        <v>3931</v>
      </c>
      <c r="I306" t="s">
        <v>11</v>
      </c>
      <c r="J306" t="s">
        <v>55</v>
      </c>
      <c r="K306" t="s">
        <v>154</v>
      </c>
      <c r="L306" t="s">
        <v>14</v>
      </c>
      <c r="M306" s="5">
        <v>6.99</v>
      </c>
      <c r="N306">
        <v>1</v>
      </c>
    </row>
    <row r="307" spans="1:14" x14ac:dyDescent="0.2">
      <c r="A307" s="2">
        <v>45656</v>
      </c>
      <c r="B307" s="3">
        <f t="shared" si="12"/>
        <v>2025</v>
      </c>
      <c r="C307" t="str">
        <f t="shared" si="13"/>
        <v>2024-2025</v>
      </c>
      <c r="D307" t="s">
        <v>147</v>
      </c>
      <c r="E307" t="s">
        <v>42</v>
      </c>
      <c r="F307" t="str">
        <f t="shared" si="14"/>
        <v>Queensland</v>
      </c>
      <c r="G307" t="s">
        <v>35</v>
      </c>
      <c r="H307">
        <v>4053</v>
      </c>
      <c r="I307" t="s">
        <v>11</v>
      </c>
      <c r="J307" t="s">
        <v>43</v>
      </c>
      <c r="K307" t="s">
        <v>151</v>
      </c>
      <c r="L307" t="s">
        <v>21</v>
      </c>
      <c r="M307" s="5">
        <v>6.99</v>
      </c>
      <c r="N307">
        <v>1</v>
      </c>
    </row>
    <row r="308" spans="1:14" x14ac:dyDescent="0.2">
      <c r="A308" s="2">
        <v>45373</v>
      </c>
      <c r="B308" s="3">
        <f t="shared" si="12"/>
        <v>2024</v>
      </c>
      <c r="C308" t="str">
        <f t="shared" si="13"/>
        <v>2023-2024</v>
      </c>
      <c r="D308" t="s">
        <v>147</v>
      </c>
      <c r="E308" t="s">
        <v>86</v>
      </c>
      <c r="F308" t="str">
        <f t="shared" si="14"/>
        <v>New South Wales</v>
      </c>
      <c r="G308" t="s">
        <v>10</v>
      </c>
      <c r="H308">
        <v>2064</v>
      </c>
      <c r="I308" t="s">
        <v>11</v>
      </c>
      <c r="J308" t="s">
        <v>12</v>
      </c>
      <c r="K308" t="s">
        <v>154</v>
      </c>
      <c r="L308" t="s">
        <v>14</v>
      </c>
      <c r="M308" s="5">
        <v>7</v>
      </c>
      <c r="N308">
        <v>1</v>
      </c>
    </row>
    <row r="309" spans="1:14" x14ac:dyDescent="0.2">
      <c r="A309" s="2">
        <v>45044</v>
      </c>
      <c r="B309" s="3">
        <f t="shared" si="12"/>
        <v>2023</v>
      </c>
      <c r="C309" t="str">
        <f t="shared" si="13"/>
        <v>2022-2023</v>
      </c>
      <c r="D309" t="s">
        <v>147</v>
      </c>
      <c r="E309" t="s">
        <v>140</v>
      </c>
      <c r="F309" t="str">
        <f t="shared" si="14"/>
        <v>Tasmania</v>
      </c>
      <c r="G309" t="s">
        <v>70</v>
      </c>
      <c r="H309">
        <v>7320</v>
      </c>
      <c r="I309" t="s">
        <v>11</v>
      </c>
      <c r="J309" t="s">
        <v>71</v>
      </c>
      <c r="K309" t="s">
        <v>150</v>
      </c>
      <c r="L309" t="s">
        <v>18</v>
      </c>
      <c r="M309" s="5">
        <v>7</v>
      </c>
      <c r="N309">
        <v>1</v>
      </c>
    </row>
    <row r="310" spans="1:14" x14ac:dyDescent="0.2">
      <c r="A310" s="2">
        <v>45161</v>
      </c>
      <c r="B310" s="3">
        <f t="shared" si="12"/>
        <v>2024</v>
      </c>
      <c r="C310" t="str">
        <f t="shared" si="13"/>
        <v>2023-2024</v>
      </c>
      <c r="D310" t="s">
        <v>147</v>
      </c>
      <c r="E310" t="s">
        <v>57</v>
      </c>
      <c r="F310" t="str">
        <f t="shared" si="14"/>
        <v>New South Wales</v>
      </c>
      <c r="G310" t="s">
        <v>10</v>
      </c>
      <c r="H310">
        <v>2560</v>
      </c>
      <c r="I310" t="s">
        <v>11</v>
      </c>
      <c r="J310" t="s">
        <v>58</v>
      </c>
      <c r="K310" t="s">
        <v>153</v>
      </c>
      <c r="L310" t="s">
        <v>16</v>
      </c>
      <c r="M310" s="5">
        <v>7</v>
      </c>
      <c r="N310">
        <v>1</v>
      </c>
    </row>
    <row r="311" spans="1:14" x14ac:dyDescent="0.2">
      <c r="A311" s="2">
        <v>45492</v>
      </c>
      <c r="B311" s="3">
        <f t="shared" si="12"/>
        <v>2025</v>
      </c>
      <c r="C311" t="str">
        <f t="shared" si="13"/>
        <v>2024-2025</v>
      </c>
      <c r="D311" t="s">
        <v>147</v>
      </c>
      <c r="E311" t="s">
        <v>136</v>
      </c>
      <c r="F311" t="str">
        <f t="shared" si="14"/>
        <v>Victoria</v>
      </c>
      <c r="G311" t="s">
        <v>45</v>
      </c>
      <c r="H311">
        <v>3175</v>
      </c>
      <c r="I311" t="s">
        <v>11</v>
      </c>
      <c r="J311" t="s">
        <v>63</v>
      </c>
      <c r="K311" t="s">
        <v>154</v>
      </c>
      <c r="L311" t="s">
        <v>14</v>
      </c>
      <c r="M311" s="5">
        <v>7</v>
      </c>
      <c r="N311">
        <v>1</v>
      </c>
    </row>
    <row r="312" spans="1:14" x14ac:dyDescent="0.2">
      <c r="A312" s="2">
        <v>45041</v>
      </c>
      <c r="B312" s="3">
        <f t="shared" si="12"/>
        <v>2023</v>
      </c>
      <c r="C312" t="str">
        <f t="shared" si="13"/>
        <v>2022-2023</v>
      </c>
      <c r="D312" t="s">
        <v>147</v>
      </c>
      <c r="E312" t="s">
        <v>106</v>
      </c>
      <c r="F312" t="str">
        <f t="shared" si="14"/>
        <v>Victoria</v>
      </c>
      <c r="G312" t="s">
        <v>45</v>
      </c>
      <c r="H312">
        <v>3915</v>
      </c>
      <c r="I312" t="s">
        <v>11</v>
      </c>
      <c r="J312" t="s">
        <v>55</v>
      </c>
      <c r="K312" t="s">
        <v>154</v>
      </c>
      <c r="L312" t="s">
        <v>14</v>
      </c>
      <c r="M312" s="5">
        <v>7</v>
      </c>
      <c r="N312">
        <v>1</v>
      </c>
    </row>
    <row r="313" spans="1:14" x14ac:dyDescent="0.2">
      <c r="A313" s="2">
        <v>44982</v>
      </c>
      <c r="B313" s="3">
        <f t="shared" si="12"/>
        <v>2023</v>
      </c>
      <c r="C313" t="str">
        <f t="shared" si="13"/>
        <v>2022-2023</v>
      </c>
      <c r="D313" t="s">
        <v>147</v>
      </c>
      <c r="E313" t="s">
        <v>92</v>
      </c>
      <c r="F313" t="str">
        <f t="shared" si="14"/>
        <v>Queensland</v>
      </c>
      <c r="G313" t="s">
        <v>35</v>
      </c>
      <c r="H313">
        <v>4068</v>
      </c>
      <c r="I313" t="s">
        <v>11</v>
      </c>
      <c r="J313" t="s">
        <v>43</v>
      </c>
      <c r="K313" t="s">
        <v>150</v>
      </c>
      <c r="L313" t="s">
        <v>18</v>
      </c>
      <c r="M313" s="5">
        <v>7</v>
      </c>
      <c r="N313">
        <v>1</v>
      </c>
    </row>
    <row r="314" spans="1:14" x14ac:dyDescent="0.2">
      <c r="A314" s="2">
        <v>45503</v>
      </c>
      <c r="B314" s="3">
        <f t="shared" si="12"/>
        <v>2025</v>
      </c>
      <c r="C314" t="str">
        <f t="shared" si="13"/>
        <v>2024-2025</v>
      </c>
      <c r="D314" t="s">
        <v>148</v>
      </c>
      <c r="E314" t="s">
        <v>97</v>
      </c>
      <c r="F314" t="str">
        <f t="shared" si="14"/>
        <v>Tasmania</v>
      </c>
      <c r="G314" t="s">
        <v>70</v>
      </c>
      <c r="H314">
        <v>7250</v>
      </c>
      <c r="I314" t="s">
        <v>11</v>
      </c>
      <c r="J314" t="s">
        <v>71</v>
      </c>
      <c r="K314" t="s">
        <v>149</v>
      </c>
      <c r="L314" t="s">
        <v>15</v>
      </c>
      <c r="M314" s="5">
        <v>7</v>
      </c>
      <c r="N314">
        <v>1</v>
      </c>
    </row>
    <row r="315" spans="1:14" x14ac:dyDescent="0.2">
      <c r="A315" s="2">
        <v>45271</v>
      </c>
      <c r="B315" s="3">
        <f t="shared" si="12"/>
        <v>2024</v>
      </c>
      <c r="C315" t="str">
        <f t="shared" si="13"/>
        <v>2023-2024</v>
      </c>
      <c r="D315" t="s">
        <v>147</v>
      </c>
      <c r="E315" t="s">
        <v>87</v>
      </c>
      <c r="F315" t="str">
        <f t="shared" si="14"/>
        <v>New South Wales</v>
      </c>
      <c r="G315" t="s">
        <v>10</v>
      </c>
      <c r="H315">
        <v>2790</v>
      </c>
      <c r="I315" t="s">
        <v>11</v>
      </c>
      <c r="J315" t="s">
        <v>25</v>
      </c>
      <c r="K315" t="s">
        <v>150</v>
      </c>
      <c r="L315" t="s">
        <v>18</v>
      </c>
      <c r="M315" s="5">
        <v>7</v>
      </c>
      <c r="N315">
        <v>1</v>
      </c>
    </row>
    <row r="316" spans="1:14" x14ac:dyDescent="0.2">
      <c r="A316" s="2">
        <v>45616</v>
      </c>
      <c r="B316" s="3">
        <f t="shared" si="12"/>
        <v>2025</v>
      </c>
      <c r="C316" t="str">
        <f t="shared" si="13"/>
        <v>2024-2025</v>
      </c>
      <c r="D316" t="s">
        <v>147</v>
      </c>
      <c r="E316" t="s">
        <v>95</v>
      </c>
      <c r="F316" t="str">
        <f t="shared" si="14"/>
        <v>Victoria</v>
      </c>
      <c r="G316" t="s">
        <v>45</v>
      </c>
      <c r="H316">
        <v>3931</v>
      </c>
      <c r="I316" t="s">
        <v>11</v>
      </c>
      <c r="J316" t="s">
        <v>55</v>
      </c>
      <c r="K316" t="s">
        <v>153</v>
      </c>
      <c r="L316" t="s">
        <v>16</v>
      </c>
      <c r="M316" s="5">
        <v>7</v>
      </c>
      <c r="N316">
        <v>1</v>
      </c>
    </row>
    <row r="317" spans="1:14" x14ac:dyDescent="0.2">
      <c r="A317" s="2">
        <v>45117</v>
      </c>
      <c r="B317" s="3">
        <f t="shared" si="12"/>
        <v>2024</v>
      </c>
      <c r="C317" t="str">
        <f t="shared" si="13"/>
        <v>2023-2024</v>
      </c>
      <c r="D317" t="s">
        <v>147</v>
      </c>
      <c r="E317" t="s">
        <v>132</v>
      </c>
      <c r="F317" t="str">
        <f t="shared" si="14"/>
        <v>New South Wales</v>
      </c>
      <c r="G317" t="s">
        <v>10</v>
      </c>
      <c r="H317">
        <v>2800</v>
      </c>
      <c r="I317" t="s">
        <v>11</v>
      </c>
      <c r="J317" t="s">
        <v>25</v>
      </c>
      <c r="K317" t="s">
        <v>153</v>
      </c>
      <c r="L317" t="s">
        <v>16</v>
      </c>
      <c r="M317" s="5">
        <v>7</v>
      </c>
      <c r="N317">
        <v>1</v>
      </c>
    </row>
    <row r="318" spans="1:14" x14ac:dyDescent="0.2">
      <c r="A318" s="2">
        <v>44998</v>
      </c>
      <c r="B318" s="3">
        <f t="shared" si="12"/>
        <v>2023</v>
      </c>
      <c r="C318" t="str">
        <f t="shared" si="13"/>
        <v>2022-2023</v>
      </c>
      <c r="D318" t="s">
        <v>147</v>
      </c>
      <c r="E318" t="s">
        <v>66</v>
      </c>
      <c r="F318" t="str">
        <f t="shared" si="14"/>
        <v>South Australia</v>
      </c>
      <c r="G318" t="s">
        <v>32</v>
      </c>
      <c r="H318">
        <v>5169</v>
      </c>
      <c r="I318" t="s">
        <v>11</v>
      </c>
      <c r="J318" t="s">
        <v>33</v>
      </c>
      <c r="K318" t="s">
        <v>153</v>
      </c>
      <c r="L318" t="s">
        <v>16</v>
      </c>
      <c r="M318" s="5">
        <v>7</v>
      </c>
      <c r="N318">
        <v>1</v>
      </c>
    </row>
    <row r="319" spans="1:14" x14ac:dyDescent="0.2">
      <c r="A319" s="2">
        <v>45051</v>
      </c>
      <c r="B319" s="3">
        <f t="shared" si="12"/>
        <v>2023</v>
      </c>
      <c r="C319" t="str">
        <f t="shared" si="13"/>
        <v>2022-2023</v>
      </c>
      <c r="D319" t="s">
        <v>147</v>
      </c>
      <c r="E319" t="s">
        <v>82</v>
      </c>
      <c r="F319" t="str">
        <f t="shared" si="14"/>
        <v>Queensland</v>
      </c>
      <c r="G319" t="s">
        <v>35</v>
      </c>
      <c r="H319">
        <v>4012</v>
      </c>
      <c r="I319" t="s">
        <v>11</v>
      </c>
      <c r="J319" t="s">
        <v>43</v>
      </c>
      <c r="K319" t="s">
        <v>153</v>
      </c>
      <c r="L319" t="s">
        <v>16</v>
      </c>
      <c r="M319" s="5">
        <v>7</v>
      </c>
      <c r="N319">
        <v>1</v>
      </c>
    </row>
    <row r="320" spans="1:14" x14ac:dyDescent="0.2">
      <c r="A320" s="2">
        <v>45559</v>
      </c>
      <c r="B320" s="3">
        <f t="shared" si="12"/>
        <v>2025</v>
      </c>
      <c r="C320" t="str">
        <f t="shared" si="13"/>
        <v>2024-2025</v>
      </c>
      <c r="D320" t="s">
        <v>147</v>
      </c>
      <c r="E320" t="s">
        <v>82</v>
      </c>
      <c r="F320" t="str">
        <f t="shared" si="14"/>
        <v>Queensland</v>
      </c>
      <c r="G320" t="s">
        <v>35</v>
      </c>
      <c r="H320">
        <v>4012</v>
      </c>
      <c r="I320" t="s">
        <v>11</v>
      </c>
      <c r="J320" t="s">
        <v>43</v>
      </c>
      <c r="K320" t="s">
        <v>154</v>
      </c>
      <c r="L320" t="s">
        <v>14</v>
      </c>
      <c r="M320" s="5">
        <v>7</v>
      </c>
      <c r="N320">
        <v>1</v>
      </c>
    </row>
    <row r="321" spans="1:14" x14ac:dyDescent="0.2">
      <c r="A321" s="2">
        <v>45165</v>
      </c>
      <c r="B321" s="3">
        <f t="shared" si="12"/>
        <v>2024</v>
      </c>
      <c r="C321" t="str">
        <f t="shared" si="13"/>
        <v>2023-2024</v>
      </c>
      <c r="D321" t="s">
        <v>147</v>
      </c>
      <c r="E321" t="s">
        <v>117</v>
      </c>
      <c r="F321" t="str">
        <f t="shared" si="14"/>
        <v>Queensland</v>
      </c>
      <c r="G321" t="s">
        <v>35</v>
      </c>
      <c r="H321">
        <v>4119</v>
      </c>
      <c r="I321" t="s">
        <v>11</v>
      </c>
      <c r="J321" t="s">
        <v>43</v>
      </c>
      <c r="K321" t="s">
        <v>153</v>
      </c>
      <c r="L321" t="s">
        <v>16</v>
      </c>
      <c r="M321" s="5">
        <v>7</v>
      </c>
      <c r="N321">
        <v>1</v>
      </c>
    </row>
    <row r="322" spans="1:14" x14ac:dyDescent="0.2">
      <c r="A322" s="2">
        <v>45064</v>
      </c>
      <c r="B322" s="3">
        <f t="shared" ref="B322:B385" si="15">IF(MONTH(A322)&gt;=7,YEAR(A322)+1,YEAR(A322))</f>
        <v>2023</v>
      </c>
      <c r="C322" t="str">
        <f t="shared" ref="C322:C385" si="16">IF(MONTH(A322) &gt;= 7, YEAR(A322) &amp; "-" &amp; YEAR(A322) + 1, YEAR(A322) - 1 &amp; "-" &amp; YEAR(A322))</f>
        <v>2022-2023</v>
      </c>
      <c r="D322" t="s">
        <v>147</v>
      </c>
      <c r="E322" t="s">
        <v>99</v>
      </c>
      <c r="F322" t="str">
        <f t="shared" ref="F322:F385" si="17">IF(G322="WA","Western Australia",
IF(G322="NSW","New South Wales",
IF(G322="QLD","Queensland",
IF(G322="VIC","Victoria",
IF(G322="TAS","Tasmania",
IF(G322="SA","South Australia",
IF(G322="NT","Northern Territory",
IF(G322="ACT","Australian Capital Territory",G322))))))))</f>
        <v>Victoria</v>
      </c>
      <c r="G322" t="s">
        <v>45</v>
      </c>
      <c r="H322">
        <v>3148</v>
      </c>
      <c r="I322" t="s">
        <v>11</v>
      </c>
      <c r="J322" t="s">
        <v>63</v>
      </c>
      <c r="K322" t="s">
        <v>149</v>
      </c>
      <c r="L322" t="s">
        <v>15</v>
      </c>
      <c r="M322" s="5">
        <v>7.09</v>
      </c>
      <c r="N322">
        <v>1</v>
      </c>
    </row>
    <row r="323" spans="1:14" x14ac:dyDescent="0.2">
      <c r="A323" s="2">
        <v>45418</v>
      </c>
      <c r="B323" s="3">
        <f t="shared" si="15"/>
        <v>2024</v>
      </c>
      <c r="C323" t="str">
        <f t="shared" si="16"/>
        <v>2023-2024</v>
      </c>
      <c r="D323" t="s">
        <v>147</v>
      </c>
      <c r="E323" t="s">
        <v>79</v>
      </c>
      <c r="F323" t="str">
        <f t="shared" si="17"/>
        <v>Australian Capital Territory</v>
      </c>
      <c r="G323" t="s">
        <v>80</v>
      </c>
      <c r="H323">
        <v>2617</v>
      </c>
      <c r="I323" t="s">
        <v>11</v>
      </c>
      <c r="J323" t="s">
        <v>58</v>
      </c>
      <c r="K323" t="s">
        <v>149</v>
      </c>
      <c r="L323" t="s">
        <v>15</v>
      </c>
      <c r="M323" s="5">
        <v>7.22</v>
      </c>
      <c r="N323">
        <v>1</v>
      </c>
    </row>
    <row r="324" spans="1:14" x14ac:dyDescent="0.2">
      <c r="A324" s="2">
        <v>45104</v>
      </c>
      <c r="B324" s="3">
        <f t="shared" si="15"/>
        <v>2023</v>
      </c>
      <c r="C324" t="str">
        <f t="shared" si="16"/>
        <v>2022-2023</v>
      </c>
      <c r="D324" t="s">
        <v>147</v>
      </c>
      <c r="E324" t="s">
        <v>106</v>
      </c>
      <c r="F324" t="str">
        <f t="shared" si="17"/>
        <v>Victoria</v>
      </c>
      <c r="G324" t="s">
        <v>45</v>
      </c>
      <c r="H324">
        <v>3915</v>
      </c>
      <c r="I324" t="s">
        <v>11</v>
      </c>
      <c r="J324" t="s">
        <v>55</v>
      </c>
      <c r="K324" t="s">
        <v>154</v>
      </c>
      <c r="L324" t="s">
        <v>14</v>
      </c>
      <c r="M324" s="5">
        <v>7.29</v>
      </c>
      <c r="N324">
        <v>1</v>
      </c>
    </row>
    <row r="325" spans="1:14" x14ac:dyDescent="0.2">
      <c r="A325" s="2">
        <v>45463</v>
      </c>
      <c r="B325" s="3">
        <f t="shared" si="15"/>
        <v>2024</v>
      </c>
      <c r="C325" t="str">
        <f t="shared" si="16"/>
        <v>2023-2024</v>
      </c>
      <c r="D325" t="s">
        <v>147</v>
      </c>
      <c r="E325" t="s">
        <v>121</v>
      </c>
      <c r="F325" t="str">
        <f t="shared" si="17"/>
        <v>Queensland</v>
      </c>
      <c r="G325" t="s">
        <v>35</v>
      </c>
      <c r="H325">
        <v>4700</v>
      </c>
      <c r="I325" t="s">
        <v>11</v>
      </c>
      <c r="J325" t="s">
        <v>51</v>
      </c>
      <c r="K325" t="s">
        <v>149</v>
      </c>
      <c r="L325" t="s">
        <v>15</v>
      </c>
      <c r="M325" s="5">
        <v>7.41</v>
      </c>
      <c r="N325">
        <v>1</v>
      </c>
    </row>
    <row r="326" spans="1:14" x14ac:dyDescent="0.2">
      <c r="A326" s="2">
        <v>45021</v>
      </c>
      <c r="B326" s="3">
        <f t="shared" si="15"/>
        <v>2023</v>
      </c>
      <c r="C326" t="str">
        <f t="shared" si="16"/>
        <v>2022-2023</v>
      </c>
      <c r="D326" t="s">
        <v>148</v>
      </c>
      <c r="E326" t="s">
        <v>54</v>
      </c>
      <c r="F326" t="str">
        <f t="shared" si="17"/>
        <v>Victoria</v>
      </c>
      <c r="G326" t="s">
        <v>45</v>
      </c>
      <c r="H326">
        <v>3977</v>
      </c>
      <c r="I326" t="s">
        <v>11</v>
      </c>
      <c r="J326" t="s">
        <v>55</v>
      </c>
      <c r="K326" t="s">
        <v>154</v>
      </c>
      <c r="L326" t="s">
        <v>14</v>
      </c>
      <c r="M326" s="5">
        <v>7.5</v>
      </c>
      <c r="N326">
        <v>1</v>
      </c>
    </row>
    <row r="327" spans="1:14" x14ac:dyDescent="0.2">
      <c r="A327" s="2">
        <v>45025</v>
      </c>
      <c r="B327" s="3">
        <f t="shared" si="15"/>
        <v>2023</v>
      </c>
      <c r="C327" t="str">
        <f t="shared" si="16"/>
        <v>2022-2023</v>
      </c>
      <c r="D327" t="s">
        <v>147</v>
      </c>
      <c r="E327" t="s">
        <v>89</v>
      </c>
      <c r="F327" t="str">
        <f t="shared" si="17"/>
        <v>Queensland</v>
      </c>
      <c r="G327" t="s">
        <v>35</v>
      </c>
      <c r="H327">
        <v>4655</v>
      </c>
      <c r="I327" t="s">
        <v>11</v>
      </c>
      <c r="J327" t="s">
        <v>51</v>
      </c>
      <c r="K327" t="s">
        <v>154</v>
      </c>
      <c r="L327" t="s">
        <v>14</v>
      </c>
      <c r="M327" s="5">
        <v>7.5</v>
      </c>
      <c r="N327">
        <v>1</v>
      </c>
    </row>
    <row r="328" spans="1:14" x14ac:dyDescent="0.2">
      <c r="A328" s="2">
        <v>45457</v>
      </c>
      <c r="B328" s="3">
        <f t="shared" si="15"/>
        <v>2024</v>
      </c>
      <c r="C328" t="str">
        <f t="shared" si="16"/>
        <v>2023-2024</v>
      </c>
      <c r="D328" t="s">
        <v>148</v>
      </c>
      <c r="E328" t="s">
        <v>113</v>
      </c>
      <c r="F328" t="str">
        <f t="shared" si="17"/>
        <v>Queensland</v>
      </c>
      <c r="G328" t="s">
        <v>35</v>
      </c>
      <c r="H328">
        <v>4215</v>
      </c>
      <c r="I328" t="s">
        <v>11</v>
      </c>
      <c r="J328" t="s">
        <v>104</v>
      </c>
      <c r="K328" t="s">
        <v>149</v>
      </c>
      <c r="L328" t="s">
        <v>15</v>
      </c>
      <c r="M328" s="5">
        <v>7.57</v>
      </c>
      <c r="N328">
        <v>1</v>
      </c>
    </row>
    <row r="329" spans="1:14" x14ac:dyDescent="0.2">
      <c r="A329" s="2">
        <v>45582</v>
      </c>
      <c r="B329" s="3">
        <f t="shared" si="15"/>
        <v>2025</v>
      </c>
      <c r="C329" t="str">
        <f t="shared" si="16"/>
        <v>2024-2025</v>
      </c>
      <c r="D329" t="s">
        <v>148</v>
      </c>
      <c r="E329" t="s">
        <v>113</v>
      </c>
      <c r="F329" t="str">
        <f t="shared" si="17"/>
        <v>Queensland</v>
      </c>
      <c r="G329" t="s">
        <v>35</v>
      </c>
      <c r="H329">
        <v>4215</v>
      </c>
      <c r="I329" t="s">
        <v>11</v>
      </c>
      <c r="J329" t="s">
        <v>104</v>
      </c>
      <c r="K329" t="s">
        <v>149</v>
      </c>
      <c r="L329" t="s">
        <v>15</v>
      </c>
      <c r="M329" s="5">
        <v>7.76</v>
      </c>
      <c r="N329">
        <v>1</v>
      </c>
    </row>
    <row r="330" spans="1:14" x14ac:dyDescent="0.2">
      <c r="A330" s="2">
        <v>45464</v>
      </c>
      <c r="B330" s="3">
        <f t="shared" si="15"/>
        <v>2024</v>
      </c>
      <c r="C330" t="str">
        <f t="shared" si="16"/>
        <v>2023-2024</v>
      </c>
      <c r="D330" t="s">
        <v>147</v>
      </c>
      <c r="E330" t="s">
        <v>59</v>
      </c>
      <c r="F330" t="str">
        <f t="shared" si="17"/>
        <v>Victoria</v>
      </c>
      <c r="G330" t="s">
        <v>45</v>
      </c>
      <c r="H330">
        <v>3280</v>
      </c>
      <c r="I330" t="s">
        <v>11</v>
      </c>
      <c r="J330" t="s">
        <v>60</v>
      </c>
      <c r="K330" t="s">
        <v>156</v>
      </c>
      <c r="L330" t="s">
        <v>17</v>
      </c>
      <c r="M330" s="5">
        <v>7.96</v>
      </c>
      <c r="N330">
        <v>1</v>
      </c>
    </row>
    <row r="331" spans="1:14" x14ac:dyDescent="0.2">
      <c r="A331" s="2">
        <v>45546</v>
      </c>
      <c r="B331" s="3">
        <f t="shared" si="15"/>
        <v>2025</v>
      </c>
      <c r="C331" t="str">
        <f t="shared" si="16"/>
        <v>2024-2025</v>
      </c>
      <c r="D331" t="s">
        <v>147</v>
      </c>
      <c r="E331" t="s">
        <v>78</v>
      </c>
      <c r="F331" t="str">
        <f t="shared" si="17"/>
        <v>New South Wales</v>
      </c>
      <c r="G331" t="s">
        <v>10</v>
      </c>
      <c r="H331">
        <v>2350</v>
      </c>
      <c r="I331" t="s">
        <v>11</v>
      </c>
      <c r="J331" t="s">
        <v>68</v>
      </c>
      <c r="K331" t="s">
        <v>155</v>
      </c>
      <c r="L331" t="s">
        <v>20</v>
      </c>
      <c r="M331" s="5">
        <v>7.98</v>
      </c>
      <c r="N331">
        <v>1</v>
      </c>
    </row>
    <row r="332" spans="1:14" x14ac:dyDescent="0.2">
      <c r="A332" s="2">
        <v>45254</v>
      </c>
      <c r="B332" s="3">
        <f t="shared" si="15"/>
        <v>2024</v>
      </c>
      <c r="C332" t="str">
        <f t="shared" si="16"/>
        <v>2023-2024</v>
      </c>
      <c r="D332" t="s">
        <v>147</v>
      </c>
      <c r="E332" t="s">
        <v>146</v>
      </c>
      <c r="F332" t="str">
        <f t="shared" si="17"/>
        <v>Victoria</v>
      </c>
      <c r="G332" t="s">
        <v>45</v>
      </c>
      <c r="H332">
        <v>3353</v>
      </c>
      <c r="I332" t="s">
        <v>11</v>
      </c>
      <c r="J332" t="s">
        <v>60</v>
      </c>
      <c r="K332" t="s">
        <v>156</v>
      </c>
      <c r="L332" t="s">
        <v>17</v>
      </c>
      <c r="M332" s="5">
        <v>7.98</v>
      </c>
      <c r="N332">
        <v>1</v>
      </c>
    </row>
    <row r="333" spans="1:14" x14ac:dyDescent="0.2">
      <c r="A333" s="2">
        <v>45647</v>
      </c>
      <c r="B333" s="3">
        <f t="shared" si="15"/>
        <v>2025</v>
      </c>
      <c r="C333" t="str">
        <f t="shared" si="16"/>
        <v>2024-2025</v>
      </c>
      <c r="D333" t="s">
        <v>148</v>
      </c>
      <c r="E333" t="s">
        <v>115</v>
      </c>
      <c r="F333" t="str">
        <f t="shared" si="17"/>
        <v>Western Australia</v>
      </c>
      <c r="G333" t="s">
        <v>48</v>
      </c>
      <c r="H333">
        <v>6280</v>
      </c>
      <c r="I333" t="s">
        <v>11</v>
      </c>
      <c r="J333" t="s">
        <v>94</v>
      </c>
      <c r="K333" t="s">
        <v>156</v>
      </c>
      <c r="L333" t="s">
        <v>17</v>
      </c>
      <c r="M333" s="5">
        <v>7.98</v>
      </c>
      <c r="N333">
        <v>1</v>
      </c>
    </row>
    <row r="334" spans="1:14" x14ac:dyDescent="0.2">
      <c r="A334" s="2">
        <v>45393</v>
      </c>
      <c r="B334" s="3">
        <f t="shared" si="15"/>
        <v>2024</v>
      </c>
      <c r="C334" t="str">
        <f t="shared" si="16"/>
        <v>2023-2024</v>
      </c>
      <c r="D334" t="s">
        <v>147</v>
      </c>
      <c r="E334" t="s">
        <v>99</v>
      </c>
      <c r="F334" t="str">
        <f t="shared" si="17"/>
        <v>Victoria</v>
      </c>
      <c r="G334" t="s">
        <v>45</v>
      </c>
      <c r="H334">
        <v>3148</v>
      </c>
      <c r="I334" t="s">
        <v>11</v>
      </c>
      <c r="J334" t="s">
        <v>63</v>
      </c>
      <c r="K334" t="s">
        <v>155</v>
      </c>
      <c r="L334" t="s">
        <v>20</v>
      </c>
      <c r="M334" s="5">
        <v>7.98</v>
      </c>
      <c r="N334">
        <v>1</v>
      </c>
    </row>
    <row r="335" spans="1:14" x14ac:dyDescent="0.2">
      <c r="A335" s="2">
        <v>45548</v>
      </c>
      <c r="B335" s="3">
        <f t="shared" si="15"/>
        <v>2025</v>
      </c>
      <c r="C335" t="str">
        <f t="shared" si="16"/>
        <v>2024-2025</v>
      </c>
      <c r="D335" t="s">
        <v>147</v>
      </c>
      <c r="E335" t="s">
        <v>64</v>
      </c>
      <c r="F335" t="str">
        <f t="shared" si="17"/>
        <v>Victoria</v>
      </c>
      <c r="G335" t="s">
        <v>45</v>
      </c>
      <c r="H335">
        <v>3199</v>
      </c>
      <c r="I335" t="s">
        <v>11</v>
      </c>
      <c r="J335" t="s">
        <v>63</v>
      </c>
      <c r="K335" t="s">
        <v>156</v>
      </c>
      <c r="L335" t="s">
        <v>17</v>
      </c>
      <c r="M335" s="5">
        <v>7.98</v>
      </c>
      <c r="N335">
        <v>1</v>
      </c>
    </row>
    <row r="336" spans="1:14" x14ac:dyDescent="0.2">
      <c r="A336" s="2">
        <v>45538</v>
      </c>
      <c r="B336" s="3">
        <f t="shared" si="15"/>
        <v>2025</v>
      </c>
      <c r="C336" t="str">
        <f t="shared" si="16"/>
        <v>2024-2025</v>
      </c>
      <c r="D336" t="s">
        <v>147</v>
      </c>
      <c r="E336" t="s">
        <v>129</v>
      </c>
      <c r="F336" t="str">
        <f t="shared" si="17"/>
        <v>Tasmania</v>
      </c>
      <c r="G336" t="s">
        <v>70</v>
      </c>
      <c r="H336">
        <v>7010</v>
      </c>
      <c r="I336" t="s">
        <v>11</v>
      </c>
      <c r="J336" t="s">
        <v>71</v>
      </c>
      <c r="K336" t="s">
        <v>155</v>
      </c>
      <c r="L336" t="s">
        <v>20</v>
      </c>
      <c r="M336" s="5">
        <v>7.98</v>
      </c>
      <c r="N336">
        <v>1</v>
      </c>
    </row>
    <row r="337" spans="1:14" x14ac:dyDescent="0.2">
      <c r="A337" s="2">
        <v>45142</v>
      </c>
      <c r="B337" s="3">
        <f t="shared" si="15"/>
        <v>2024</v>
      </c>
      <c r="C337" t="str">
        <f t="shared" si="16"/>
        <v>2023-2024</v>
      </c>
      <c r="D337" t="s">
        <v>147</v>
      </c>
      <c r="E337" t="s">
        <v>128</v>
      </c>
      <c r="F337" t="str">
        <f t="shared" si="17"/>
        <v>Western Australia</v>
      </c>
      <c r="G337" t="s">
        <v>48</v>
      </c>
      <c r="H337">
        <v>6027</v>
      </c>
      <c r="I337" t="s">
        <v>11</v>
      </c>
      <c r="J337" t="s">
        <v>49</v>
      </c>
      <c r="K337" t="s">
        <v>155</v>
      </c>
      <c r="L337" t="s">
        <v>20</v>
      </c>
      <c r="M337" s="5">
        <v>7.98</v>
      </c>
      <c r="N337">
        <v>1</v>
      </c>
    </row>
    <row r="338" spans="1:14" x14ac:dyDescent="0.2">
      <c r="A338" s="2">
        <v>45297</v>
      </c>
      <c r="B338" s="3">
        <f t="shared" si="15"/>
        <v>2024</v>
      </c>
      <c r="C338" t="str">
        <f t="shared" si="16"/>
        <v>2023-2024</v>
      </c>
      <c r="D338" t="s">
        <v>148</v>
      </c>
      <c r="E338" t="s">
        <v>65</v>
      </c>
      <c r="F338" t="str">
        <f t="shared" si="17"/>
        <v>New South Wales</v>
      </c>
      <c r="G338" t="s">
        <v>10</v>
      </c>
      <c r="H338">
        <v>2541</v>
      </c>
      <c r="I338" t="s">
        <v>11</v>
      </c>
      <c r="J338" t="s">
        <v>58</v>
      </c>
      <c r="K338" t="s">
        <v>150</v>
      </c>
      <c r="L338" t="s">
        <v>18</v>
      </c>
      <c r="M338" s="5">
        <v>7.98</v>
      </c>
      <c r="N338">
        <v>1</v>
      </c>
    </row>
    <row r="339" spans="1:14" x14ac:dyDescent="0.2">
      <c r="A339" s="2">
        <v>45539</v>
      </c>
      <c r="B339" s="3">
        <f t="shared" si="15"/>
        <v>2025</v>
      </c>
      <c r="C339" t="str">
        <f t="shared" si="16"/>
        <v>2024-2025</v>
      </c>
      <c r="D339" t="s">
        <v>147</v>
      </c>
      <c r="E339" t="s">
        <v>101</v>
      </c>
      <c r="F339" t="str">
        <f t="shared" si="17"/>
        <v>Victoria</v>
      </c>
      <c r="G339" t="s">
        <v>45</v>
      </c>
      <c r="H339">
        <v>3131</v>
      </c>
      <c r="I339" t="s">
        <v>11</v>
      </c>
      <c r="J339" t="s">
        <v>63</v>
      </c>
      <c r="K339" t="s">
        <v>155</v>
      </c>
      <c r="L339" t="s">
        <v>20</v>
      </c>
      <c r="M339" s="5">
        <v>7.98</v>
      </c>
      <c r="N339">
        <v>1</v>
      </c>
    </row>
    <row r="340" spans="1:14" x14ac:dyDescent="0.2">
      <c r="A340" s="2">
        <v>45112</v>
      </c>
      <c r="B340" s="3">
        <f t="shared" si="15"/>
        <v>2024</v>
      </c>
      <c r="C340" t="str">
        <f t="shared" si="16"/>
        <v>2023-2024</v>
      </c>
      <c r="D340" t="s">
        <v>148</v>
      </c>
      <c r="E340" t="s">
        <v>37</v>
      </c>
      <c r="F340" t="str">
        <f t="shared" si="17"/>
        <v>South Australia</v>
      </c>
      <c r="G340" t="s">
        <v>32</v>
      </c>
      <c r="H340">
        <v>5607</v>
      </c>
      <c r="I340" t="s">
        <v>11</v>
      </c>
      <c r="J340" t="s">
        <v>38</v>
      </c>
      <c r="K340" t="s">
        <v>155</v>
      </c>
      <c r="L340" t="s">
        <v>20</v>
      </c>
      <c r="M340" s="5">
        <v>7.98</v>
      </c>
      <c r="N340">
        <v>1</v>
      </c>
    </row>
    <row r="341" spans="1:14" x14ac:dyDescent="0.2">
      <c r="A341" s="2">
        <v>45440</v>
      </c>
      <c r="B341" s="3">
        <f t="shared" si="15"/>
        <v>2024</v>
      </c>
      <c r="C341" t="str">
        <f t="shared" si="16"/>
        <v>2023-2024</v>
      </c>
      <c r="D341" t="s">
        <v>147</v>
      </c>
      <c r="E341" t="s">
        <v>111</v>
      </c>
      <c r="F341" t="str">
        <f t="shared" si="17"/>
        <v>New South Wales</v>
      </c>
      <c r="G341" t="s">
        <v>10</v>
      </c>
      <c r="H341">
        <v>2120</v>
      </c>
      <c r="I341" t="s">
        <v>11</v>
      </c>
      <c r="J341" t="s">
        <v>27</v>
      </c>
      <c r="K341" t="s">
        <v>155</v>
      </c>
      <c r="L341" t="s">
        <v>20</v>
      </c>
      <c r="M341" s="5">
        <v>7.98</v>
      </c>
      <c r="N341">
        <v>1</v>
      </c>
    </row>
    <row r="342" spans="1:14" x14ac:dyDescent="0.2">
      <c r="A342" s="2">
        <v>45545</v>
      </c>
      <c r="B342" s="3">
        <f t="shared" si="15"/>
        <v>2025</v>
      </c>
      <c r="C342" t="str">
        <f t="shared" si="16"/>
        <v>2024-2025</v>
      </c>
      <c r="D342" t="s">
        <v>147</v>
      </c>
      <c r="E342" t="s">
        <v>61</v>
      </c>
      <c r="F342" t="str">
        <f t="shared" si="17"/>
        <v>New South Wales</v>
      </c>
      <c r="G342" t="s">
        <v>10</v>
      </c>
      <c r="H342">
        <v>2539</v>
      </c>
      <c r="I342" t="s">
        <v>11</v>
      </c>
      <c r="J342" t="s">
        <v>58</v>
      </c>
      <c r="K342" t="s">
        <v>155</v>
      </c>
      <c r="L342" t="s">
        <v>20</v>
      </c>
      <c r="M342" s="5">
        <v>7.98</v>
      </c>
      <c r="N342">
        <v>1</v>
      </c>
    </row>
    <row r="343" spans="1:14" x14ac:dyDescent="0.2">
      <c r="A343" s="2">
        <v>44990</v>
      </c>
      <c r="B343" s="3">
        <f t="shared" si="15"/>
        <v>2023</v>
      </c>
      <c r="C343" t="str">
        <f t="shared" si="16"/>
        <v>2022-2023</v>
      </c>
      <c r="D343" t="s">
        <v>148</v>
      </c>
      <c r="E343" t="s">
        <v>117</v>
      </c>
      <c r="F343" t="str">
        <f t="shared" si="17"/>
        <v>Queensland</v>
      </c>
      <c r="G343" t="s">
        <v>35</v>
      </c>
      <c r="H343">
        <v>4119</v>
      </c>
      <c r="I343" t="s">
        <v>11</v>
      </c>
      <c r="J343" t="s">
        <v>43</v>
      </c>
      <c r="K343" t="s">
        <v>154</v>
      </c>
      <c r="L343" t="s">
        <v>14</v>
      </c>
      <c r="M343" s="5">
        <v>7.98</v>
      </c>
      <c r="N343">
        <v>1</v>
      </c>
    </row>
    <row r="344" spans="1:14" x14ac:dyDescent="0.2">
      <c r="A344" s="2">
        <v>45459</v>
      </c>
      <c r="B344" s="3">
        <f t="shared" si="15"/>
        <v>2024</v>
      </c>
      <c r="C344" t="str">
        <f t="shared" si="16"/>
        <v>2023-2024</v>
      </c>
      <c r="D344" t="s">
        <v>147</v>
      </c>
      <c r="E344" t="s">
        <v>96</v>
      </c>
      <c r="F344" t="str">
        <f t="shared" si="17"/>
        <v>Western Australia</v>
      </c>
      <c r="G344" t="s">
        <v>48</v>
      </c>
      <c r="H344">
        <v>6330</v>
      </c>
      <c r="I344" t="s">
        <v>11</v>
      </c>
      <c r="J344" t="s">
        <v>94</v>
      </c>
      <c r="K344" t="s">
        <v>154</v>
      </c>
      <c r="L344" t="s">
        <v>14</v>
      </c>
      <c r="M344" s="5">
        <v>7.99</v>
      </c>
      <c r="N344">
        <v>1</v>
      </c>
    </row>
    <row r="345" spans="1:14" x14ac:dyDescent="0.2">
      <c r="A345" s="2">
        <v>45316</v>
      </c>
      <c r="B345" s="3">
        <f t="shared" si="15"/>
        <v>2024</v>
      </c>
      <c r="C345" t="str">
        <f t="shared" si="16"/>
        <v>2023-2024</v>
      </c>
      <c r="D345" t="s">
        <v>147</v>
      </c>
      <c r="E345" t="s">
        <v>108</v>
      </c>
      <c r="F345" t="str">
        <f t="shared" si="17"/>
        <v>Victoria</v>
      </c>
      <c r="G345" t="s">
        <v>45</v>
      </c>
      <c r="H345">
        <v>3018</v>
      </c>
      <c r="I345" t="s">
        <v>11</v>
      </c>
      <c r="J345" t="s">
        <v>46</v>
      </c>
      <c r="K345" t="s">
        <v>154</v>
      </c>
      <c r="L345" t="s">
        <v>14</v>
      </c>
      <c r="M345" s="5">
        <v>7.99</v>
      </c>
      <c r="N345">
        <v>1</v>
      </c>
    </row>
    <row r="346" spans="1:14" x14ac:dyDescent="0.2">
      <c r="A346" s="2">
        <v>44985</v>
      </c>
      <c r="B346" s="3">
        <f t="shared" si="15"/>
        <v>2023</v>
      </c>
      <c r="C346" t="str">
        <f t="shared" si="16"/>
        <v>2022-2023</v>
      </c>
      <c r="D346" t="s">
        <v>147</v>
      </c>
      <c r="E346" t="s">
        <v>135</v>
      </c>
      <c r="F346" t="str">
        <f t="shared" si="17"/>
        <v>Victoria</v>
      </c>
      <c r="G346" t="s">
        <v>45</v>
      </c>
      <c r="H346">
        <v>3550</v>
      </c>
      <c r="I346" t="s">
        <v>11</v>
      </c>
      <c r="J346" t="s">
        <v>60</v>
      </c>
      <c r="K346" t="s">
        <v>154</v>
      </c>
      <c r="L346" t="s">
        <v>14</v>
      </c>
      <c r="M346" s="5">
        <v>7.99</v>
      </c>
      <c r="N346">
        <v>1</v>
      </c>
    </row>
    <row r="347" spans="1:14" x14ac:dyDescent="0.2">
      <c r="A347" s="2">
        <v>45025</v>
      </c>
      <c r="B347" s="3">
        <f t="shared" si="15"/>
        <v>2023</v>
      </c>
      <c r="C347" t="str">
        <f t="shared" si="16"/>
        <v>2022-2023</v>
      </c>
      <c r="D347" t="s">
        <v>147</v>
      </c>
      <c r="E347" t="s">
        <v>140</v>
      </c>
      <c r="F347" t="str">
        <f t="shared" si="17"/>
        <v>Tasmania</v>
      </c>
      <c r="G347" t="s">
        <v>70</v>
      </c>
      <c r="H347">
        <v>7320</v>
      </c>
      <c r="I347" t="s">
        <v>11</v>
      </c>
      <c r="J347" t="s">
        <v>71</v>
      </c>
      <c r="K347" t="s">
        <v>155</v>
      </c>
      <c r="L347" t="s">
        <v>20</v>
      </c>
      <c r="M347" s="5">
        <v>7.99</v>
      </c>
      <c r="N347">
        <v>1</v>
      </c>
    </row>
    <row r="348" spans="1:14" x14ac:dyDescent="0.2">
      <c r="A348" s="2">
        <v>45106</v>
      </c>
      <c r="B348" s="3">
        <f t="shared" si="15"/>
        <v>2023</v>
      </c>
      <c r="C348" t="str">
        <f t="shared" si="16"/>
        <v>2022-2023</v>
      </c>
      <c r="D348" t="s">
        <v>147</v>
      </c>
      <c r="E348" t="s">
        <v>54</v>
      </c>
      <c r="F348" t="str">
        <f t="shared" si="17"/>
        <v>Victoria</v>
      </c>
      <c r="G348" t="s">
        <v>45</v>
      </c>
      <c r="H348">
        <v>3977</v>
      </c>
      <c r="I348" t="s">
        <v>11</v>
      </c>
      <c r="J348" t="s">
        <v>55</v>
      </c>
      <c r="K348" t="s">
        <v>19</v>
      </c>
      <c r="L348" t="s">
        <v>23</v>
      </c>
      <c r="M348" s="5">
        <v>7.99</v>
      </c>
      <c r="N348">
        <v>1</v>
      </c>
    </row>
    <row r="349" spans="1:14" x14ac:dyDescent="0.2">
      <c r="A349" s="2">
        <v>45526</v>
      </c>
      <c r="B349" s="3">
        <f t="shared" si="15"/>
        <v>2025</v>
      </c>
      <c r="C349" t="str">
        <f t="shared" si="16"/>
        <v>2024-2025</v>
      </c>
      <c r="D349" t="s">
        <v>147</v>
      </c>
      <c r="E349" t="s">
        <v>136</v>
      </c>
      <c r="F349" t="str">
        <f t="shared" si="17"/>
        <v>Victoria</v>
      </c>
      <c r="G349" t="s">
        <v>45</v>
      </c>
      <c r="H349">
        <v>3175</v>
      </c>
      <c r="I349" t="s">
        <v>11</v>
      </c>
      <c r="J349" t="s">
        <v>63</v>
      </c>
      <c r="K349" t="s">
        <v>151</v>
      </c>
      <c r="L349" t="s">
        <v>21</v>
      </c>
      <c r="M349" s="5">
        <v>7.99</v>
      </c>
      <c r="N349">
        <v>1</v>
      </c>
    </row>
    <row r="350" spans="1:14" x14ac:dyDescent="0.2">
      <c r="A350" s="2">
        <v>45335</v>
      </c>
      <c r="B350" s="3">
        <f t="shared" si="15"/>
        <v>2024</v>
      </c>
      <c r="C350" t="str">
        <f t="shared" si="16"/>
        <v>2023-2024</v>
      </c>
      <c r="D350" t="s">
        <v>147</v>
      </c>
      <c r="E350" t="s">
        <v>125</v>
      </c>
      <c r="F350" t="str">
        <f t="shared" si="17"/>
        <v>Victoria</v>
      </c>
      <c r="G350" t="s">
        <v>45</v>
      </c>
      <c r="H350">
        <v>3400</v>
      </c>
      <c r="I350" t="s">
        <v>11</v>
      </c>
      <c r="J350" t="s">
        <v>60</v>
      </c>
      <c r="K350" t="s">
        <v>150</v>
      </c>
      <c r="L350" t="s">
        <v>18</v>
      </c>
      <c r="M350" s="5">
        <v>7.99</v>
      </c>
      <c r="N350">
        <v>1</v>
      </c>
    </row>
    <row r="351" spans="1:14" x14ac:dyDescent="0.2">
      <c r="A351" s="2">
        <v>45476</v>
      </c>
      <c r="B351" s="3">
        <f t="shared" si="15"/>
        <v>2025</v>
      </c>
      <c r="C351" t="str">
        <f t="shared" si="16"/>
        <v>2024-2025</v>
      </c>
      <c r="D351" t="s">
        <v>148</v>
      </c>
      <c r="E351" t="s">
        <v>109</v>
      </c>
      <c r="F351" t="str">
        <f t="shared" si="17"/>
        <v>New South Wales</v>
      </c>
      <c r="G351" t="s">
        <v>10</v>
      </c>
      <c r="H351">
        <v>2480</v>
      </c>
      <c r="I351" t="s">
        <v>11</v>
      </c>
      <c r="J351" t="s">
        <v>68</v>
      </c>
      <c r="K351" t="s">
        <v>154</v>
      </c>
      <c r="L351" t="s">
        <v>14</v>
      </c>
      <c r="M351" s="5">
        <v>7.99</v>
      </c>
      <c r="N351">
        <v>1</v>
      </c>
    </row>
    <row r="352" spans="1:14" x14ac:dyDescent="0.2">
      <c r="A352" s="2">
        <v>45400</v>
      </c>
      <c r="B352" s="3">
        <f t="shared" si="15"/>
        <v>2024</v>
      </c>
      <c r="C352" t="str">
        <f t="shared" si="16"/>
        <v>2023-2024</v>
      </c>
      <c r="D352" t="s">
        <v>147</v>
      </c>
      <c r="E352" t="s">
        <v>105</v>
      </c>
      <c r="F352" t="str">
        <f t="shared" si="17"/>
        <v>Victoria</v>
      </c>
      <c r="G352" t="s">
        <v>45</v>
      </c>
      <c r="H352">
        <v>3500</v>
      </c>
      <c r="I352" t="s">
        <v>11</v>
      </c>
      <c r="J352" t="s">
        <v>60</v>
      </c>
      <c r="K352" t="s">
        <v>152</v>
      </c>
      <c r="L352" t="s">
        <v>13</v>
      </c>
      <c r="M352" s="5">
        <v>7.99</v>
      </c>
      <c r="N352">
        <v>1</v>
      </c>
    </row>
    <row r="353" spans="1:14" x14ac:dyDescent="0.2">
      <c r="A353" s="2">
        <v>44996</v>
      </c>
      <c r="B353" s="3">
        <f t="shared" si="15"/>
        <v>2023</v>
      </c>
      <c r="C353" t="str">
        <f t="shared" si="16"/>
        <v>2022-2023</v>
      </c>
      <c r="D353" t="s">
        <v>147</v>
      </c>
      <c r="E353" t="s">
        <v>145</v>
      </c>
      <c r="F353" t="str">
        <f t="shared" si="17"/>
        <v>New South Wales</v>
      </c>
      <c r="G353" t="s">
        <v>10</v>
      </c>
      <c r="H353">
        <v>2101</v>
      </c>
      <c r="I353" t="s">
        <v>11</v>
      </c>
      <c r="J353" t="s">
        <v>27</v>
      </c>
      <c r="K353" t="s">
        <v>153</v>
      </c>
      <c r="L353" t="s">
        <v>16</v>
      </c>
      <c r="M353" s="5">
        <v>7.99</v>
      </c>
      <c r="N353">
        <v>1</v>
      </c>
    </row>
    <row r="354" spans="1:14" x14ac:dyDescent="0.2">
      <c r="A354" s="2">
        <v>45215</v>
      </c>
      <c r="B354" s="3">
        <f t="shared" si="15"/>
        <v>2024</v>
      </c>
      <c r="C354" t="str">
        <f t="shared" si="16"/>
        <v>2023-2024</v>
      </c>
      <c r="D354" t="s">
        <v>148</v>
      </c>
      <c r="E354" t="s">
        <v>145</v>
      </c>
      <c r="F354" t="str">
        <f t="shared" si="17"/>
        <v>New South Wales</v>
      </c>
      <c r="G354" t="s">
        <v>10</v>
      </c>
      <c r="H354">
        <v>2101</v>
      </c>
      <c r="I354" t="s">
        <v>11</v>
      </c>
      <c r="J354" t="s">
        <v>27</v>
      </c>
      <c r="K354" t="s">
        <v>151</v>
      </c>
      <c r="L354" t="s">
        <v>21</v>
      </c>
      <c r="M354" s="5">
        <v>7.99</v>
      </c>
      <c r="N354">
        <v>1</v>
      </c>
    </row>
    <row r="355" spans="1:14" x14ac:dyDescent="0.2">
      <c r="A355" s="2">
        <v>45594</v>
      </c>
      <c r="B355" s="3">
        <f t="shared" si="15"/>
        <v>2025</v>
      </c>
      <c r="C355" t="str">
        <f t="shared" si="16"/>
        <v>2024-2025</v>
      </c>
      <c r="D355" t="s">
        <v>147</v>
      </c>
      <c r="E355" t="s">
        <v>121</v>
      </c>
      <c r="F355" t="str">
        <f t="shared" si="17"/>
        <v>Queensland</v>
      </c>
      <c r="G355" t="s">
        <v>35</v>
      </c>
      <c r="H355">
        <v>4700</v>
      </c>
      <c r="I355" t="s">
        <v>11</v>
      </c>
      <c r="J355" t="s">
        <v>51</v>
      </c>
      <c r="K355" t="s">
        <v>156</v>
      </c>
      <c r="L355" t="s">
        <v>17</v>
      </c>
      <c r="M355" s="5">
        <v>7.99</v>
      </c>
      <c r="N355">
        <v>1</v>
      </c>
    </row>
    <row r="356" spans="1:14" x14ac:dyDescent="0.2">
      <c r="A356" s="2">
        <v>44947</v>
      </c>
      <c r="B356" s="3">
        <f t="shared" si="15"/>
        <v>2023</v>
      </c>
      <c r="C356" t="str">
        <f t="shared" si="16"/>
        <v>2022-2023</v>
      </c>
      <c r="D356" t="s">
        <v>147</v>
      </c>
      <c r="E356" t="s">
        <v>66</v>
      </c>
      <c r="F356" t="str">
        <f t="shared" si="17"/>
        <v>South Australia</v>
      </c>
      <c r="G356" t="s">
        <v>32</v>
      </c>
      <c r="H356">
        <v>5169</v>
      </c>
      <c r="I356" t="s">
        <v>11</v>
      </c>
      <c r="J356" t="s">
        <v>33</v>
      </c>
      <c r="K356" t="s">
        <v>152</v>
      </c>
      <c r="L356" t="s">
        <v>13</v>
      </c>
      <c r="M356" s="5">
        <v>7.99</v>
      </c>
      <c r="N356">
        <v>1</v>
      </c>
    </row>
    <row r="357" spans="1:14" x14ac:dyDescent="0.2">
      <c r="A357" s="2">
        <v>45236</v>
      </c>
      <c r="B357" s="3">
        <f t="shared" si="15"/>
        <v>2024</v>
      </c>
      <c r="C357" t="str">
        <f t="shared" si="16"/>
        <v>2023-2024</v>
      </c>
      <c r="D357" t="s">
        <v>148</v>
      </c>
      <c r="E357" t="s">
        <v>113</v>
      </c>
      <c r="F357" t="str">
        <f t="shared" si="17"/>
        <v>Queensland</v>
      </c>
      <c r="G357" t="s">
        <v>35</v>
      </c>
      <c r="H357">
        <v>4215</v>
      </c>
      <c r="I357" t="s">
        <v>11</v>
      </c>
      <c r="J357" t="s">
        <v>104</v>
      </c>
      <c r="K357" t="s">
        <v>153</v>
      </c>
      <c r="L357" t="s">
        <v>16</v>
      </c>
      <c r="M357" s="5">
        <v>7.99</v>
      </c>
      <c r="N357">
        <v>1</v>
      </c>
    </row>
    <row r="358" spans="1:14" x14ac:dyDescent="0.2">
      <c r="A358" s="2">
        <v>45575</v>
      </c>
      <c r="B358" s="3">
        <f t="shared" si="15"/>
        <v>2025</v>
      </c>
      <c r="C358" t="str">
        <f t="shared" si="16"/>
        <v>2024-2025</v>
      </c>
      <c r="D358" t="s">
        <v>147</v>
      </c>
      <c r="E358" t="s">
        <v>61</v>
      </c>
      <c r="F358" t="str">
        <f t="shared" si="17"/>
        <v>New South Wales</v>
      </c>
      <c r="G358" t="s">
        <v>10</v>
      </c>
      <c r="H358">
        <v>2539</v>
      </c>
      <c r="I358" t="s">
        <v>11</v>
      </c>
      <c r="J358" t="s">
        <v>58</v>
      </c>
      <c r="K358" t="s">
        <v>153</v>
      </c>
      <c r="L358" t="s">
        <v>16</v>
      </c>
      <c r="M358" s="5">
        <v>7.99</v>
      </c>
      <c r="N358">
        <v>1</v>
      </c>
    </row>
    <row r="359" spans="1:14" x14ac:dyDescent="0.2">
      <c r="A359" s="2">
        <v>45287</v>
      </c>
      <c r="B359" s="3">
        <f t="shared" si="15"/>
        <v>2024</v>
      </c>
      <c r="C359" t="str">
        <f t="shared" si="16"/>
        <v>2023-2024</v>
      </c>
      <c r="D359" t="s">
        <v>147</v>
      </c>
      <c r="E359" t="s">
        <v>119</v>
      </c>
      <c r="F359" t="str">
        <f t="shared" si="17"/>
        <v>Queensland</v>
      </c>
      <c r="G359" t="s">
        <v>35</v>
      </c>
      <c r="H359">
        <v>4570</v>
      </c>
      <c r="I359" t="s">
        <v>11</v>
      </c>
      <c r="J359" t="s">
        <v>120</v>
      </c>
      <c r="K359" t="s">
        <v>153</v>
      </c>
      <c r="L359" t="s">
        <v>16</v>
      </c>
      <c r="M359" s="5">
        <v>8</v>
      </c>
      <c r="N359">
        <v>1</v>
      </c>
    </row>
    <row r="360" spans="1:14" x14ac:dyDescent="0.2">
      <c r="A360" s="2">
        <v>45595</v>
      </c>
      <c r="B360" s="3">
        <f t="shared" si="15"/>
        <v>2025</v>
      </c>
      <c r="C360" t="str">
        <f t="shared" si="16"/>
        <v>2024-2025</v>
      </c>
      <c r="D360" t="s">
        <v>147</v>
      </c>
      <c r="E360" t="s">
        <v>133</v>
      </c>
      <c r="F360" t="str">
        <f t="shared" si="17"/>
        <v>Queensland</v>
      </c>
      <c r="G360" t="s">
        <v>35</v>
      </c>
      <c r="H360">
        <v>4305</v>
      </c>
      <c r="I360" t="s">
        <v>11</v>
      </c>
      <c r="J360" t="s">
        <v>104</v>
      </c>
      <c r="K360" t="s">
        <v>153</v>
      </c>
      <c r="L360" t="s">
        <v>16</v>
      </c>
      <c r="M360" s="5">
        <v>8</v>
      </c>
      <c r="N360">
        <v>1</v>
      </c>
    </row>
    <row r="361" spans="1:14" x14ac:dyDescent="0.2">
      <c r="A361" s="2">
        <v>45070</v>
      </c>
      <c r="B361" s="3">
        <f t="shared" si="15"/>
        <v>2023</v>
      </c>
      <c r="C361" t="str">
        <f t="shared" si="16"/>
        <v>2022-2023</v>
      </c>
      <c r="D361" t="s">
        <v>147</v>
      </c>
      <c r="E361" t="s">
        <v>87</v>
      </c>
      <c r="F361" t="str">
        <f t="shared" si="17"/>
        <v>New South Wales</v>
      </c>
      <c r="G361" t="s">
        <v>10</v>
      </c>
      <c r="H361">
        <v>2790</v>
      </c>
      <c r="I361" t="s">
        <v>11</v>
      </c>
      <c r="J361" t="s">
        <v>25</v>
      </c>
      <c r="K361" t="s">
        <v>154</v>
      </c>
      <c r="L361" t="s">
        <v>14</v>
      </c>
      <c r="M361" s="5">
        <v>8</v>
      </c>
      <c r="N361">
        <v>1</v>
      </c>
    </row>
    <row r="362" spans="1:14" x14ac:dyDescent="0.2">
      <c r="A362" s="2">
        <v>44970</v>
      </c>
      <c r="B362" s="3">
        <f t="shared" si="15"/>
        <v>2023</v>
      </c>
      <c r="C362" t="str">
        <f t="shared" si="16"/>
        <v>2022-2023</v>
      </c>
      <c r="D362" t="s">
        <v>147</v>
      </c>
      <c r="E362" t="s">
        <v>123</v>
      </c>
      <c r="F362" t="str">
        <f t="shared" si="17"/>
        <v>Western Australia</v>
      </c>
      <c r="G362" t="s">
        <v>48</v>
      </c>
      <c r="H362">
        <v>6109</v>
      </c>
      <c r="I362" t="s">
        <v>11</v>
      </c>
      <c r="J362" t="s">
        <v>94</v>
      </c>
      <c r="K362" t="s">
        <v>154</v>
      </c>
      <c r="L362" t="s">
        <v>14</v>
      </c>
      <c r="M362" s="5">
        <v>8</v>
      </c>
      <c r="N362">
        <v>1</v>
      </c>
    </row>
    <row r="363" spans="1:14" x14ac:dyDescent="0.2">
      <c r="A363" s="2">
        <v>45592</v>
      </c>
      <c r="B363" s="3">
        <f t="shared" si="15"/>
        <v>2025</v>
      </c>
      <c r="C363" t="str">
        <f t="shared" si="16"/>
        <v>2024-2025</v>
      </c>
      <c r="D363" t="s">
        <v>148</v>
      </c>
      <c r="E363" t="s">
        <v>47</v>
      </c>
      <c r="F363" t="str">
        <f t="shared" si="17"/>
        <v>Western Australia</v>
      </c>
      <c r="G363" t="s">
        <v>48</v>
      </c>
      <c r="H363">
        <v>6030</v>
      </c>
      <c r="I363" t="s">
        <v>11</v>
      </c>
      <c r="J363" t="s">
        <v>49</v>
      </c>
      <c r="K363" t="s">
        <v>149</v>
      </c>
      <c r="L363" t="s">
        <v>15</v>
      </c>
      <c r="M363" s="5">
        <v>8</v>
      </c>
      <c r="N363">
        <v>1</v>
      </c>
    </row>
    <row r="364" spans="1:14" x14ac:dyDescent="0.2">
      <c r="A364" s="2">
        <v>45493</v>
      </c>
      <c r="B364" s="3">
        <f t="shared" si="15"/>
        <v>2025</v>
      </c>
      <c r="C364" t="str">
        <f t="shared" si="16"/>
        <v>2024-2025</v>
      </c>
      <c r="D364" t="s">
        <v>148</v>
      </c>
      <c r="E364" t="s">
        <v>137</v>
      </c>
      <c r="F364" t="str">
        <f t="shared" si="17"/>
        <v>New South Wales</v>
      </c>
      <c r="G364" t="s">
        <v>10</v>
      </c>
      <c r="H364">
        <v>2031</v>
      </c>
      <c r="I364" t="s">
        <v>11</v>
      </c>
      <c r="J364" t="s">
        <v>12</v>
      </c>
      <c r="K364" t="s">
        <v>150</v>
      </c>
      <c r="L364" t="s">
        <v>18</v>
      </c>
      <c r="M364" s="5">
        <v>8</v>
      </c>
      <c r="N364">
        <v>1</v>
      </c>
    </row>
    <row r="365" spans="1:14" x14ac:dyDescent="0.2">
      <c r="A365" s="2">
        <v>45636</v>
      </c>
      <c r="B365" s="3">
        <f t="shared" si="15"/>
        <v>2025</v>
      </c>
      <c r="C365" t="str">
        <f t="shared" si="16"/>
        <v>2024-2025</v>
      </c>
      <c r="D365" t="s">
        <v>148</v>
      </c>
      <c r="E365" t="s">
        <v>117</v>
      </c>
      <c r="F365" t="str">
        <f t="shared" si="17"/>
        <v>Queensland</v>
      </c>
      <c r="G365" t="s">
        <v>35</v>
      </c>
      <c r="H365">
        <v>4119</v>
      </c>
      <c r="I365" t="s">
        <v>11</v>
      </c>
      <c r="J365" t="s">
        <v>43</v>
      </c>
      <c r="K365" t="s">
        <v>19</v>
      </c>
      <c r="L365" t="s">
        <v>23</v>
      </c>
      <c r="M365" s="5">
        <v>8</v>
      </c>
      <c r="N365">
        <v>1</v>
      </c>
    </row>
    <row r="366" spans="1:14" x14ac:dyDescent="0.2">
      <c r="A366" s="2">
        <v>44989</v>
      </c>
      <c r="B366" s="3">
        <f t="shared" si="15"/>
        <v>2023</v>
      </c>
      <c r="C366" t="str">
        <f t="shared" si="16"/>
        <v>2022-2023</v>
      </c>
      <c r="D366" t="s">
        <v>147</v>
      </c>
      <c r="E366" t="s">
        <v>99</v>
      </c>
      <c r="F366" t="str">
        <f t="shared" si="17"/>
        <v>Victoria</v>
      </c>
      <c r="G366" t="s">
        <v>45</v>
      </c>
      <c r="H366">
        <v>3148</v>
      </c>
      <c r="I366" t="s">
        <v>11</v>
      </c>
      <c r="J366" t="s">
        <v>63</v>
      </c>
      <c r="K366" t="s">
        <v>154</v>
      </c>
      <c r="L366" t="s">
        <v>14</v>
      </c>
      <c r="M366" s="5">
        <v>8.1</v>
      </c>
      <c r="N366">
        <v>1</v>
      </c>
    </row>
    <row r="367" spans="1:14" x14ac:dyDescent="0.2">
      <c r="A367" s="2">
        <v>45138</v>
      </c>
      <c r="B367" s="3">
        <f t="shared" si="15"/>
        <v>2024</v>
      </c>
      <c r="C367" t="str">
        <f t="shared" si="16"/>
        <v>2023-2024</v>
      </c>
      <c r="D367" t="s">
        <v>147</v>
      </c>
      <c r="E367" t="s">
        <v>114</v>
      </c>
      <c r="F367" t="str">
        <f t="shared" si="17"/>
        <v>Victoria</v>
      </c>
      <c r="G367" t="s">
        <v>45</v>
      </c>
      <c r="H367">
        <v>3551</v>
      </c>
      <c r="I367" t="s">
        <v>11</v>
      </c>
      <c r="J367" t="s">
        <v>60</v>
      </c>
      <c r="K367" t="s">
        <v>155</v>
      </c>
      <c r="L367" t="s">
        <v>20</v>
      </c>
      <c r="M367" s="5">
        <v>8.23</v>
      </c>
      <c r="N367">
        <v>1</v>
      </c>
    </row>
    <row r="368" spans="1:14" x14ac:dyDescent="0.2">
      <c r="A368" s="2">
        <v>45461</v>
      </c>
      <c r="B368" s="3">
        <f t="shared" si="15"/>
        <v>2024</v>
      </c>
      <c r="C368" t="str">
        <f t="shared" si="16"/>
        <v>2023-2024</v>
      </c>
      <c r="D368" t="s">
        <v>147</v>
      </c>
      <c r="E368" t="s">
        <v>40</v>
      </c>
      <c r="F368" t="str">
        <f t="shared" si="17"/>
        <v>New South Wales</v>
      </c>
      <c r="G368" t="s">
        <v>10</v>
      </c>
      <c r="H368">
        <v>2116</v>
      </c>
      <c r="I368" t="s">
        <v>11</v>
      </c>
      <c r="J368" t="s">
        <v>27</v>
      </c>
      <c r="K368" t="s">
        <v>151</v>
      </c>
      <c r="L368" t="s">
        <v>21</v>
      </c>
      <c r="M368" s="5">
        <v>8.26</v>
      </c>
      <c r="N368">
        <v>1</v>
      </c>
    </row>
    <row r="369" spans="1:14" x14ac:dyDescent="0.2">
      <c r="A369" s="2">
        <v>45380</v>
      </c>
      <c r="B369" s="3">
        <f t="shared" si="15"/>
        <v>2024</v>
      </c>
      <c r="C369" t="str">
        <f t="shared" si="16"/>
        <v>2023-2024</v>
      </c>
      <c r="D369" t="s">
        <v>147</v>
      </c>
      <c r="E369" t="s">
        <v>40</v>
      </c>
      <c r="F369" t="str">
        <f t="shared" si="17"/>
        <v>New South Wales</v>
      </c>
      <c r="G369" t="s">
        <v>10</v>
      </c>
      <c r="H369">
        <v>2116</v>
      </c>
      <c r="I369" t="s">
        <v>11</v>
      </c>
      <c r="J369" t="s">
        <v>27</v>
      </c>
      <c r="K369" t="s">
        <v>157</v>
      </c>
      <c r="L369" t="s">
        <v>22</v>
      </c>
      <c r="M369" s="5">
        <v>8.2799999999999994</v>
      </c>
      <c r="N369">
        <v>1</v>
      </c>
    </row>
    <row r="370" spans="1:14" x14ac:dyDescent="0.2">
      <c r="A370" s="2">
        <v>45047</v>
      </c>
      <c r="B370" s="3">
        <f t="shared" si="15"/>
        <v>2023</v>
      </c>
      <c r="C370" t="str">
        <f t="shared" si="16"/>
        <v>2022-2023</v>
      </c>
      <c r="D370" t="s">
        <v>147</v>
      </c>
      <c r="E370" t="s">
        <v>40</v>
      </c>
      <c r="F370" t="str">
        <f t="shared" si="17"/>
        <v>New South Wales</v>
      </c>
      <c r="G370" t="s">
        <v>10</v>
      </c>
      <c r="H370">
        <v>2116</v>
      </c>
      <c r="I370" t="s">
        <v>11</v>
      </c>
      <c r="J370" t="s">
        <v>27</v>
      </c>
      <c r="K370" t="s">
        <v>150</v>
      </c>
      <c r="L370" t="s">
        <v>18</v>
      </c>
      <c r="M370" s="5">
        <v>8.4400000000000013</v>
      </c>
      <c r="N370">
        <v>1</v>
      </c>
    </row>
    <row r="371" spans="1:14" x14ac:dyDescent="0.2">
      <c r="A371" s="2">
        <v>45036</v>
      </c>
      <c r="B371" s="3">
        <f t="shared" si="15"/>
        <v>2023</v>
      </c>
      <c r="C371" t="str">
        <f t="shared" si="16"/>
        <v>2022-2023</v>
      </c>
      <c r="D371" t="s">
        <v>147</v>
      </c>
      <c r="E371" t="s">
        <v>76</v>
      </c>
      <c r="F371" t="str">
        <f t="shared" si="17"/>
        <v>Western Australia</v>
      </c>
      <c r="G371" t="s">
        <v>48</v>
      </c>
      <c r="H371">
        <v>6450</v>
      </c>
      <c r="I371" t="s">
        <v>11</v>
      </c>
      <c r="J371" t="s">
        <v>77</v>
      </c>
      <c r="K371" t="s">
        <v>154</v>
      </c>
      <c r="L371" t="s">
        <v>14</v>
      </c>
      <c r="M371" s="5">
        <v>8.5</v>
      </c>
      <c r="N371">
        <v>1</v>
      </c>
    </row>
    <row r="372" spans="1:14" x14ac:dyDescent="0.2">
      <c r="A372" s="2">
        <v>45208</v>
      </c>
      <c r="B372" s="3">
        <f t="shared" si="15"/>
        <v>2024</v>
      </c>
      <c r="C372" t="str">
        <f t="shared" si="16"/>
        <v>2023-2024</v>
      </c>
      <c r="D372" t="s">
        <v>147</v>
      </c>
      <c r="E372" t="s">
        <v>123</v>
      </c>
      <c r="F372" t="str">
        <f t="shared" si="17"/>
        <v>Western Australia</v>
      </c>
      <c r="G372" t="s">
        <v>48</v>
      </c>
      <c r="H372">
        <v>6109</v>
      </c>
      <c r="I372" t="s">
        <v>11</v>
      </c>
      <c r="J372" t="s">
        <v>94</v>
      </c>
      <c r="K372" t="s">
        <v>154</v>
      </c>
      <c r="L372" t="s">
        <v>14</v>
      </c>
      <c r="M372" s="5">
        <v>8.5</v>
      </c>
      <c r="N372">
        <v>1</v>
      </c>
    </row>
    <row r="373" spans="1:14" x14ac:dyDescent="0.2">
      <c r="A373" s="2">
        <v>45346</v>
      </c>
      <c r="B373" s="3">
        <f t="shared" si="15"/>
        <v>2024</v>
      </c>
      <c r="C373" t="str">
        <f t="shared" si="16"/>
        <v>2023-2024</v>
      </c>
      <c r="D373" t="s">
        <v>147</v>
      </c>
      <c r="E373" t="s">
        <v>137</v>
      </c>
      <c r="F373" t="str">
        <f t="shared" si="17"/>
        <v>New South Wales</v>
      </c>
      <c r="G373" t="s">
        <v>10</v>
      </c>
      <c r="H373">
        <v>2031</v>
      </c>
      <c r="I373" t="s">
        <v>11</v>
      </c>
      <c r="J373" t="s">
        <v>12</v>
      </c>
      <c r="K373" t="s">
        <v>154</v>
      </c>
      <c r="L373" t="s">
        <v>14</v>
      </c>
      <c r="M373" s="5">
        <v>8.5</v>
      </c>
      <c r="N373">
        <v>1</v>
      </c>
    </row>
    <row r="374" spans="1:14" x14ac:dyDescent="0.2">
      <c r="A374" s="2">
        <v>45539</v>
      </c>
      <c r="B374" s="3">
        <f t="shared" si="15"/>
        <v>2025</v>
      </c>
      <c r="C374" t="str">
        <f t="shared" si="16"/>
        <v>2024-2025</v>
      </c>
      <c r="D374" t="s">
        <v>148</v>
      </c>
      <c r="E374" t="s">
        <v>126</v>
      </c>
      <c r="F374" t="str">
        <f t="shared" si="17"/>
        <v>Queensland</v>
      </c>
      <c r="G374" t="s">
        <v>35</v>
      </c>
      <c r="H374">
        <v>4551</v>
      </c>
      <c r="I374" t="s">
        <v>11</v>
      </c>
      <c r="J374" t="s">
        <v>120</v>
      </c>
      <c r="K374" t="s">
        <v>19</v>
      </c>
      <c r="L374" t="s">
        <v>23</v>
      </c>
      <c r="M374" s="5">
        <v>8.629999999999999</v>
      </c>
      <c r="N374">
        <v>1</v>
      </c>
    </row>
    <row r="375" spans="1:14" x14ac:dyDescent="0.2">
      <c r="A375" s="2">
        <v>45170</v>
      </c>
      <c r="B375" s="3">
        <f t="shared" si="15"/>
        <v>2024</v>
      </c>
      <c r="C375" t="str">
        <f t="shared" si="16"/>
        <v>2023-2024</v>
      </c>
      <c r="D375" t="s">
        <v>147</v>
      </c>
      <c r="E375" t="s">
        <v>78</v>
      </c>
      <c r="F375" t="str">
        <f t="shared" si="17"/>
        <v>New South Wales</v>
      </c>
      <c r="G375" t="s">
        <v>10</v>
      </c>
      <c r="H375">
        <v>2350</v>
      </c>
      <c r="I375" t="s">
        <v>11</v>
      </c>
      <c r="J375" t="s">
        <v>68</v>
      </c>
      <c r="K375" t="s">
        <v>154</v>
      </c>
      <c r="L375" t="s">
        <v>14</v>
      </c>
      <c r="M375" s="5">
        <v>8.84</v>
      </c>
      <c r="N375">
        <v>1</v>
      </c>
    </row>
    <row r="376" spans="1:14" x14ac:dyDescent="0.2">
      <c r="A376" s="2">
        <v>45507</v>
      </c>
      <c r="B376" s="3">
        <f t="shared" si="15"/>
        <v>2025</v>
      </c>
      <c r="C376" t="str">
        <f t="shared" si="16"/>
        <v>2024-2025</v>
      </c>
      <c r="D376" t="s">
        <v>148</v>
      </c>
      <c r="E376" t="s">
        <v>24</v>
      </c>
      <c r="F376" t="str">
        <f t="shared" si="17"/>
        <v>New South Wales</v>
      </c>
      <c r="G376" t="s">
        <v>10</v>
      </c>
      <c r="H376">
        <v>2795</v>
      </c>
      <c r="I376" t="s">
        <v>11</v>
      </c>
      <c r="J376" t="s">
        <v>25</v>
      </c>
      <c r="K376" t="s">
        <v>149</v>
      </c>
      <c r="L376" t="s">
        <v>15</v>
      </c>
      <c r="M376" s="5">
        <v>8.9400000000000013</v>
      </c>
      <c r="N376">
        <v>1</v>
      </c>
    </row>
    <row r="377" spans="1:14" x14ac:dyDescent="0.2">
      <c r="A377" s="2">
        <v>45303</v>
      </c>
      <c r="B377" s="3">
        <f t="shared" si="15"/>
        <v>2024</v>
      </c>
      <c r="C377" t="str">
        <f t="shared" si="16"/>
        <v>2023-2024</v>
      </c>
      <c r="D377" t="s">
        <v>147</v>
      </c>
      <c r="E377" t="s">
        <v>111</v>
      </c>
      <c r="F377" t="str">
        <f t="shared" si="17"/>
        <v>New South Wales</v>
      </c>
      <c r="G377" t="s">
        <v>10</v>
      </c>
      <c r="H377">
        <v>2120</v>
      </c>
      <c r="I377" t="s">
        <v>11</v>
      </c>
      <c r="J377" t="s">
        <v>27</v>
      </c>
      <c r="K377" t="s">
        <v>149</v>
      </c>
      <c r="L377" t="s">
        <v>15</v>
      </c>
      <c r="M377" s="5">
        <v>8.9400000000000013</v>
      </c>
      <c r="N377">
        <v>1</v>
      </c>
    </row>
    <row r="378" spans="1:14" x14ac:dyDescent="0.2">
      <c r="A378" s="2">
        <v>45077</v>
      </c>
      <c r="B378" s="3">
        <f t="shared" si="15"/>
        <v>2023</v>
      </c>
      <c r="C378" t="str">
        <f t="shared" si="16"/>
        <v>2022-2023</v>
      </c>
      <c r="D378" t="s">
        <v>147</v>
      </c>
      <c r="E378" t="s">
        <v>44</v>
      </c>
      <c r="F378" t="str">
        <f t="shared" si="17"/>
        <v>Victoria</v>
      </c>
      <c r="G378" t="s">
        <v>45</v>
      </c>
      <c r="H378">
        <v>3066</v>
      </c>
      <c r="I378" t="s">
        <v>11</v>
      </c>
      <c r="J378" t="s">
        <v>46</v>
      </c>
      <c r="K378" t="s">
        <v>154</v>
      </c>
      <c r="L378" t="s">
        <v>14</v>
      </c>
      <c r="M378" s="5">
        <v>8.9700000000000006</v>
      </c>
      <c r="N378">
        <v>1</v>
      </c>
    </row>
    <row r="379" spans="1:14" x14ac:dyDescent="0.2">
      <c r="A379" s="2">
        <v>45154</v>
      </c>
      <c r="B379" s="3">
        <f t="shared" si="15"/>
        <v>2024</v>
      </c>
      <c r="C379" t="str">
        <f t="shared" si="16"/>
        <v>2023-2024</v>
      </c>
      <c r="D379" t="s">
        <v>147</v>
      </c>
      <c r="E379" t="s">
        <v>28</v>
      </c>
      <c r="F379" t="str">
        <f t="shared" si="17"/>
        <v>Northern Territory</v>
      </c>
      <c r="G379" t="s">
        <v>29</v>
      </c>
      <c r="H379">
        <v>800</v>
      </c>
      <c r="I379" t="s">
        <v>11</v>
      </c>
      <c r="J379" t="s">
        <v>30</v>
      </c>
      <c r="K379" t="s">
        <v>19</v>
      </c>
      <c r="L379" t="s">
        <v>23</v>
      </c>
      <c r="M379" s="5">
        <v>8.98</v>
      </c>
      <c r="N379">
        <v>1</v>
      </c>
    </row>
    <row r="380" spans="1:14" x14ac:dyDescent="0.2">
      <c r="A380" s="2">
        <v>45316</v>
      </c>
      <c r="B380" s="3">
        <f t="shared" si="15"/>
        <v>2024</v>
      </c>
      <c r="C380" t="str">
        <f t="shared" si="16"/>
        <v>2023-2024</v>
      </c>
      <c r="D380" t="s">
        <v>148</v>
      </c>
      <c r="E380" t="s">
        <v>115</v>
      </c>
      <c r="F380" t="str">
        <f t="shared" si="17"/>
        <v>Western Australia</v>
      </c>
      <c r="G380" t="s">
        <v>48</v>
      </c>
      <c r="H380">
        <v>6280</v>
      </c>
      <c r="I380" t="s">
        <v>11</v>
      </c>
      <c r="J380" t="s">
        <v>94</v>
      </c>
      <c r="K380" t="s">
        <v>153</v>
      </c>
      <c r="L380" t="s">
        <v>16</v>
      </c>
      <c r="M380" s="5">
        <v>8.99</v>
      </c>
      <c r="N380">
        <v>1</v>
      </c>
    </row>
    <row r="381" spans="1:14" x14ac:dyDescent="0.2">
      <c r="A381" s="2">
        <v>45398</v>
      </c>
      <c r="B381" s="3">
        <f t="shared" si="15"/>
        <v>2024</v>
      </c>
      <c r="C381" t="str">
        <f t="shared" si="16"/>
        <v>2023-2024</v>
      </c>
      <c r="D381" t="s">
        <v>147</v>
      </c>
      <c r="E381" t="s">
        <v>57</v>
      </c>
      <c r="F381" t="str">
        <f t="shared" si="17"/>
        <v>New South Wales</v>
      </c>
      <c r="G381" t="s">
        <v>10</v>
      </c>
      <c r="H381">
        <v>2560</v>
      </c>
      <c r="I381" t="s">
        <v>11</v>
      </c>
      <c r="J381" t="s">
        <v>58</v>
      </c>
      <c r="K381" t="s">
        <v>19</v>
      </c>
      <c r="L381" t="s">
        <v>23</v>
      </c>
      <c r="M381" s="5">
        <v>8.99</v>
      </c>
      <c r="N381">
        <v>1</v>
      </c>
    </row>
    <row r="382" spans="1:14" x14ac:dyDescent="0.2">
      <c r="A382" s="2">
        <v>45395</v>
      </c>
      <c r="B382" s="3">
        <f t="shared" si="15"/>
        <v>2024</v>
      </c>
      <c r="C382" t="str">
        <f t="shared" si="16"/>
        <v>2023-2024</v>
      </c>
      <c r="D382" t="s">
        <v>147</v>
      </c>
      <c r="E382" t="s">
        <v>65</v>
      </c>
      <c r="F382" t="str">
        <f t="shared" si="17"/>
        <v>New South Wales</v>
      </c>
      <c r="G382" t="s">
        <v>10</v>
      </c>
      <c r="H382">
        <v>2541</v>
      </c>
      <c r="I382" t="s">
        <v>11</v>
      </c>
      <c r="J382" t="s">
        <v>58</v>
      </c>
      <c r="K382" t="s">
        <v>151</v>
      </c>
      <c r="L382" t="s">
        <v>21</v>
      </c>
      <c r="M382" s="5">
        <v>8.99</v>
      </c>
      <c r="N382">
        <v>1</v>
      </c>
    </row>
    <row r="383" spans="1:14" x14ac:dyDescent="0.2">
      <c r="A383" s="2">
        <v>45042</v>
      </c>
      <c r="B383" s="3">
        <f t="shared" si="15"/>
        <v>2023</v>
      </c>
      <c r="C383" t="str">
        <f t="shared" si="16"/>
        <v>2022-2023</v>
      </c>
      <c r="D383" t="s">
        <v>147</v>
      </c>
      <c r="E383" t="s">
        <v>56</v>
      </c>
      <c r="F383" t="str">
        <f t="shared" si="17"/>
        <v>Northern Territory</v>
      </c>
      <c r="G383" t="s">
        <v>29</v>
      </c>
      <c r="H383">
        <v>870</v>
      </c>
      <c r="I383" t="s">
        <v>11</v>
      </c>
      <c r="J383" t="s">
        <v>30</v>
      </c>
      <c r="K383" t="s">
        <v>154</v>
      </c>
      <c r="L383" t="s">
        <v>14</v>
      </c>
      <c r="M383" s="5">
        <v>9</v>
      </c>
      <c r="N383">
        <v>1</v>
      </c>
    </row>
    <row r="384" spans="1:14" x14ac:dyDescent="0.2">
      <c r="A384" s="2">
        <v>45000</v>
      </c>
      <c r="B384" s="3">
        <f t="shared" si="15"/>
        <v>2023</v>
      </c>
      <c r="C384" t="str">
        <f t="shared" si="16"/>
        <v>2022-2023</v>
      </c>
      <c r="D384" t="s">
        <v>147</v>
      </c>
      <c r="E384" t="s">
        <v>100</v>
      </c>
      <c r="F384" t="str">
        <f t="shared" si="17"/>
        <v>Western Australia</v>
      </c>
      <c r="G384" t="s">
        <v>48</v>
      </c>
      <c r="H384">
        <v>6021</v>
      </c>
      <c r="I384" t="s">
        <v>11</v>
      </c>
      <c r="J384" t="s">
        <v>49</v>
      </c>
      <c r="K384" t="s">
        <v>154</v>
      </c>
      <c r="L384" t="s">
        <v>14</v>
      </c>
      <c r="M384" s="5">
        <v>9</v>
      </c>
      <c r="N384">
        <v>1</v>
      </c>
    </row>
    <row r="385" spans="1:14" x14ac:dyDescent="0.2">
      <c r="A385" s="2">
        <v>45130</v>
      </c>
      <c r="B385" s="3">
        <f t="shared" si="15"/>
        <v>2024</v>
      </c>
      <c r="C385" t="str">
        <f t="shared" si="16"/>
        <v>2023-2024</v>
      </c>
      <c r="D385" t="s">
        <v>147</v>
      </c>
      <c r="E385" t="s">
        <v>116</v>
      </c>
      <c r="F385" t="str">
        <f t="shared" si="17"/>
        <v>Western Australia</v>
      </c>
      <c r="G385" t="s">
        <v>48</v>
      </c>
      <c r="H385">
        <v>6725</v>
      </c>
      <c r="I385" t="s">
        <v>11</v>
      </c>
      <c r="J385" t="s">
        <v>77</v>
      </c>
      <c r="K385" t="s">
        <v>154</v>
      </c>
      <c r="L385" t="s">
        <v>14</v>
      </c>
      <c r="M385" s="5">
        <v>9</v>
      </c>
      <c r="N385">
        <v>1</v>
      </c>
    </row>
    <row r="386" spans="1:14" x14ac:dyDescent="0.2">
      <c r="A386" s="2">
        <v>45181</v>
      </c>
      <c r="B386" s="3">
        <f t="shared" ref="B386:B449" si="18">IF(MONTH(A386)&gt;=7,YEAR(A386)+1,YEAR(A386))</f>
        <v>2024</v>
      </c>
      <c r="C386" t="str">
        <f t="shared" ref="C386:C449" si="19">IF(MONTH(A386) &gt;= 7, YEAR(A386) &amp; "-" &amp; YEAR(A386) + 1, YEAR(A386) - 1 &amp; "-" &amp; YEAR(A386))</f>
        <v>2023-2024</v>
      </c>
      <c r="D386" t="s">
        <v>147</v>
      </c>
      <c r="E386" t="s">
        <v>72</v>
      </c>
      <c r="F386" t="str">
        <f t="shared" ref="F386:F449" si="20">IF(G386="WA","Western Australia",
IF(G386="NSW","New South Wales",
IF(G386="QLD","Queensland",
IF(G386="VIC","Victoria",
IF(G386="TAS","Tasmania",
IF(G386="SA","South Australia",
IF(G386="NT","Northern Territory",
IF(G386="ACT","Australian Capital Territory",G386))))))))</f>
        <v>Western Australia</v>
      </c>
      <c r="G386" t="s">
        <v>48</v>
      </c>
      <c r="H386">
        <v>6010</v>
      </c>
      <c r="I386" t="s">
        <v>11</v>
      </c>
      <c r="J386" t="s">
        <v>49</v>
      </c>
      <c r="K386" t="s">
        <v>154</v>
      </c>
      <c r="L386" t="s">
        <v>14</v>
      </c>
      <c r="M386" s="5">
        <v>9</v>
      </c>
      <c r="N386">
        <v>1</v>
      </c>
    </row>
    <row r="387" spans="1:14" x14ac:dyDescent="0.2">
      <c r="A387" s="2">
        <v>45575</v>
      </c>
      <c r="B387" s="3">
        <f t="shared" si="18"/>
        <v>2025</v>
      </c>
      <c r="C387" t="str">
        <f t="shared" si="19"/>
        <v>2024-2025</v>
      </c>
      <c r="D387" t="s">
        <v>147</v>
      </c>
      <c r="E387" t="s">
        <v>93</v>
      </c>
      <c r="F387" t="str">
        <f t="shared" si="20"/>
        <v>Western Australia</v>
      </c>
      <c r="G387" t="s">
        <v>48</v>
      </c>
      <c r="H387">
        <v>6112</v>
      </c>
      <c r="I387" t="s">
        <v>11</v>
      </c>
      <c r="J387" t="s">
        <v>94</v>
      </c>
      <c r="K387" t="s">
        <v>149</v>
      </c>
      <c r="L387" t="s">
        <v>15</v>
      </c>
      <c r="M387" s="5">
        <v>9</v>
      </c>
      <c r="N387">
        <v>1</v>
      </c>
    </row>
    <row r="388" spans="1:14" x14ac:dyDescent="0.2">
      <c r="A388" s="2">
        <v>45143</v>
      </c>
      <c r="B388" s="3">
        <f t="shared" si="18"/>
        <v>2024</v>
      </c>
      <c r="C388" t="str">
        <f t="shared" si="19"/>
        <v>2023-2024</v>
      </c>
      <c r="D388" t="s">
        <v>147</v>
      </c>
      <c r="E388" t="s">
        <v>95</v>
      </c>
      <c r="F388" t="str">
        <f t="shared" si="20"/>
        <v>Victoria</v>
      </c>
      <c r="G388" t="s">
        <v>45</v>
      </c>
      <c r="H388">
        <v>3931</v>
      </c>
      <c r="I388" t="s">
        <v>11</v>
      </c>
      <c r="J388" t="s">
        <v>55</v>
      </c>
      <c r="K388" t="s">
        <v>154</v>
      </c>
      <c r="L388" t="s">
        <v>14</v>
      </c>
      <c r="M388" s="5">
        <v>9</v>
      </c>
      <c r="N388">
        <v>1</v>
      </c>
    </row>
    <row r="389" spans="1:14" x14ac:dyDescent="0.2">
      <c r="A389" s="2">
        <v>45113</v>
      </c>
      <c r="B389" s="3">
        <f t="shared" si="18"/>
        <v>2024</v>
      </c>
      <c r="C389" t="str">
        <f t="shared" si="19"/>
        <v>2023-2024</v>
      </c>
      <c r="D389" t="s">
        <v>147</v>
      </c>
      <c r="E389" t="s">
        <v>69</v>
      </c>
      <c r="F389" t="str">
        <f t="shared" si="20"/>
        <v>Tasmania</v>
      </c>
      <c r="G389" t="s">
        <v>70</v>
      </c>
      <c r="H389">
        <v>7018</v>
      </c>
      <c r="I389" t="s">
        <v>11</v>
      </c>
      <c r="J389" t="s">
        <v>71</v>
      </c>
      <c r="K389" t="s">
        <v>154</v>
      </c>
      <c r="L389" t="s">
        <v>14</v>
      </c>
      <c r="M389" s="5">
        <v>9</v>
      </c>
      <c r="N389">
        <v>1</v>
      </c>
    </row>
    <row r="390" spans="1:14" x14ac:dyDescent="0.2">
      <c r="A390" s="2">
        <v>45452</v>
      </c>
      <c r="B390" s="3">
        <f t="shared" si="18"/>
        <v>2024</v>
      </c>
      <c r="C390" t="str">
        <f t="shared" si="19"/>
        <v>2023-2024</v>
      </c>
      <c r="D390" t="s">
        <v>147</v>
      </c>
      <c r="E390" t="s">
        <v>108</v>
      </c>
      <c r="F390" t="str">
        <f t="shared" si="20"/>
        <v>Victoria</v>
      </c>
      <c r="G390" t="s">
        <v>45</v>
      </c>
      <c r="H390">
        <v>3018</v>
      </c>
      <c r="I390" t="s">
        <v>11</v>
      </c>
      <c r="J390" t="s">
        <v>46</v>
      </c>
      <c r="K390" t="s">
        <v>153</v>
      </c>
      <c r="L390" t="s">
        <v>16</v>
      </c>
      <c r="M390" s="5">
        <v>9.02</v>
      </c>
      <c r="N390">
        <v>1</v>
      </c>
    </row>
    <row r="391" spans="1:14" x14ac:dyDescent="0.2">
      <c r="A391" s="2">
        <v>45238</v>
      </c>
      <c r="B391" s="3">
        <f t="shared" si="18"/>
        <v>2024</v>
      </c>
      <c r="C391" t="str">
        <f t="shared" si="19"/>
        <v>2023-2024</v>
      </c>
      <c r="D391" t="s">
        <v>147</v>
      </c>
      <c r="E391" t="s">
        <v>114</v>
      </c>
      <c r="F391" t="str">
        <f t="shared" si="20"/>
        <v>Victoria</v>
      </c>
      <c r="G391" t="s">
        <v>45</v>
      </c>
      <c r="H391">
        <v>3551</v>
      </c>
      <c r="I391" t="s">
        <v>11</v>
      </c>
      <c r="J391" t="s">
        <v>60</v>
      </c>
      <c r="K391" t="s">
        <v>154</v>
      </c>
      <c r="L391" t="s">
        <v>14</v>
      </c>
      <c r="M391" s="5">
        <v>9.11</v>
      </c>
      <c r="N391">
        <v>1</v>
      </c>
    </row>
    <row r="392" spans="1:14" x14ac:dyDescent="0.2">
      <c r="A392" s="2">
        <v>45531</v>
      </c>
      <c r="B392" s="3">
        <f t="shared" si="18"/>
        <v>2025</v>
      </c>
      <c r="C392" t="str">
        <f t="shared" si="19"/>
        <v>2024-2025</v>
      </c>
      <c r="D392" t="s">
        <v>147</v>
      </c>
      <c r="E392" t="s">
        <v>122</v>
      </c>
      <c r="F392" t="str">
        <f t="shared" si="20"/>
        <v>New South Wales</v>
      </c>
      <c r="G392" t="s">
        <v>10</v>
      </c>
      <c r="H392">
        <v>2650</v>
      </c>
      <c r="I392" t="s">
        <v>11</v>
      </c>
      <c r="J392" t="s">
        <v>25</v>
      </c>
      <c r="K392" t="s">
        <v>152</v>
      </c>
      <c r="L392" t="s">
        <v>13</v>
      </c>
      <c r="M392" s="5">
        <v>9.2899999999999991</v>
      </c>
      <c r="N392">
        <v>1</v>
      </c>
    </row>
    <row r="393" spans="1:14" x14ac:dyDescent="0.2">
      <c r="A393" s="2">
        <v>45589</v>
      </c>
      <c r="B393" s="3">
        <f t="shared" si="18"/>
        <v>2025</v>
      </c>
      <c r="C393" t="str">
        <f t="shared" si="19"/>
        <v>2024-2025</v>
      </c>
      <c r="D393" t="s">
        <v>147</v>
      </c>
      <c r="E393" t="s">
        <v>108</v>
      </c>
      <c r="F393" t="str">
        <f t="shared" si="20"/>
        <v>Victoria</v>
      </c>
      <c r="G393" t="s">
        <v>45</v>
      </c>
      <c r="H393">
        <v>3018</v>
      </c>
      <c r="I393" t="s">
        <v>11</v>
      </c>
      <c r="J393" t="s">
        <v>46</v>
      </c>
      <c r="K393" t="s">
        <v>149</v>
      </c>
      <c r="L393" t="s">
        <v>15</v>
      </c>
      <c r="M393" s="5">
        <v>9.36</v>
      </c>
      <c r="N393">
        <v>1</v>
      </c>
    </row>
    <row r="394" spans="1:14" x14ac:dyDescent="0.2">
      <c r="A394" s="2">
        <v>45429</v>
      </c>
      <c r="B394" s="3">
        <f t="shared" si="18"/>
        <v>2024</v>
      </c>
      <c r="C394" t="str">
        <f t="shared" si="19"/>
        <v>2023-2024</v>
      </c>
      <c r="D394" t="s">
        <v>147</v>
      </c>
      <c r="E394" t="s">
        <v>89</v>
      </c>
      <c r="F394" t="str">
        <f t="shared" si="20"/>
        <v>Queensland</v>
      </c>
      <c r="G394" t="s">
        <v>35</v>
      </c>
      <c r="H394">
        <v>4655</v>
      </c>
      <c r="I394" t="s">
        <v>11</v>
      </c>
      <c r="J394" t="s">
        <v>51</v>
      </c>
      <c r="K394" t="s">
        <v>149</v>
      </c>
      <c r="L394" t="s">
        <v>15</v>
      </c>
      <c r="M394" s="5">
        <v>9.5</v>
      </c>
      <c r="N394">
        <v>1</v>
      </c>
    </row>
    <row r="395" spans="1:14" x14ac:dyDescent="0.2">
      <c r="A395" s="2">
        <v>45471</v>
      </c>
      <c r="B395" s="3">
        <f t="shared" si="18"/>
        <v>2024</v>
      </c>
      <c r="C395" t="str">
        <f t="shared" si="19"/>
        <v>2023-2024</v>
      </c>
      <c r="D395" t="s">
        <v>147</v>
      </c>
      <c r="E395" t="s">
        <v>92</v>
      </c>
      <c r="F395" t="str">
        <f t="shared" si="20"/>
        <v>Queensland</v>
      </c>
      <c r="G395" t="s">
        <v>35</v>
      </c>
      <c r="H395">
        <v>4068</v>
      </c>
      <c r="I395" t="s">
        <v>11</v>
      </c>
      <c r="J395" t="s">
        <v>43</v>
      </c>
      <c r="K395" t="s">
        <v>153</v>
      </c>
      <c r="L395" t="s">
        <v>16</v>
      </c>
      <c r="M395" s="5">
        <v>9.5</v>
      </c>
      <c r="N395">
        <v>1</v>
      </c>
    </row>
    <row r="396" spans="1:14" x14ac:dyDescent="0.2">
      <c r="A396" s="2">
        <v>45509</v>
      </c>
      <c r="B396" s="3">
        <f t="shared" si="18"/>
        <v>2025</v>
      </c>
      <c r="C396" t="str">
        <f t="shared" si="19"/>
        <v>2024-2025</v>
      </c>
      <c r="D396" t="s">
        <v>147</v>
      </c>
      <c r="E396" t="s">
        <v>115</v>
      </c>
      <c r="F396" t="str">
        <f t="shared" si="20"/>
        <v>Western Australia</v>
      </c>
      <c r="G396" t="s">
        <v>48</v>
      </c>
      <c r="H396">
        <v>6280</v>
      </c>
      <c r="I396" t="s">
        <v>11</v>
      </c>
      <c r="J396" t="s">
        <v>94</v>
      </c>
      <c r="K396" t="s">
        <v>154</v>
      </c>
      <c r="L396" t="s">
        <v>14</v>
      </c>
      <c r="M396" s="5">
        <v>9.52</v>
      </c>
      <c r="N396">
        <v>1</v>
      </c>
    </row>
    <row r="397" spans="1:14" x14ac:dyDescent="0.2">
      <c r="A397" s="2">
        <v>45412</v>
      </c>
      <c r="B397" s="3">
        <f t="shared" si="18"/>
        <v>2024</v>
      </c>
      <c r="C397" t="str">
        <f t="shared" si="19"/>
        <v>2023-2024</v>
      </c>
      <c r="D397" t="s">
        <v>147</v>
      </c>
      <c r="E397" t="s">
        <v>76</v>
      </c>
      <c r="F397" t="str">
        <f t="shared" si="20"/>
        <v>Western Australia</v>
      </c>
      <c r="G397" t="s">
        <v>48</v>
      </c>
      <c r="H397">
        <v>6450</v>
      </c>
      <c r="I397" t="s">
        <v>11</v>
      </c>
      <c r="J397" t="s">
        <v>77</v>
      </c>
      <c r="K397" t="s">
        <v>154</v>
      </c>
      <c r="L397" t="s">
        <v>14</v>
      </c>
      <c r="M397" s="5">
        <v>9.6</v>
      </c>
      <c r="N397">
        <v>1</v>
      </c>
    </row>
    <row r="398" spans="1:14" x14ac:dyDescent="0.2">
      <c r="A398" s="2">
        <v>45448</v>
      </c>
      <c r="B398" s="3">
        <f t="shared" si="18"/>
        <v>2024</v>
      </c>
      <c r="C398" t="str">
        <f t="shared" si="19"/>
        <v>2023-2024</v>
      </c>
      <c r="D398" t="s">
        <v>147</v>
      </c>
      <c r="E398" t="s">
        <v>44</v>
      </c>
      <c r="F398" t="str">
        <f t="shared" si="20"/>
        <v>Victoria</v>
      </c>
      <c r="G398" t="s">
        <v>45</v>
      </c>
      <c r="H398">
        <v>3066</v>
      </c>
      <c r="I398" t="s">
        <v>11</v>
      </c>
      <c r="J398" t="s">
        <v>46</v>
      </c>
      <c r="K398" t="s">
        <v>149</v>
      </c>
      <c r="L398" t="s">
        <v>15</v>
      </c>
      <c r="M398" s="5">
        <v>9.85</v>
      </c>
      <c r="N398">
        <v>1</v>
      </c>
    </row>
    <row r="399" spans="1:14" x14ac:dyDescent="0.2">
      <c r="A399" s="2">
        <v>45379</v>
      </c>
      <c r="B399" s="3">
        <f t="shared" si="18"/>
        <v>2024</v>
      </c>
      <c r="C399" t="str">
        <f t="shared" si="19"/>
        <v>2023-2024</v>
      </c>
      <c r="D399" t="s">
        <v>147</v>
      </c>
      <c r="E399" t="s">
        <v>9</v>
      </c>
      <c r="F399" t="str">
        <f t="shared" si="20"/>
        <v>New South Wales</v>
      </c>
      <c r="G399" t="s">
        <v>10</v>
      </c>
      <c r="H399">
        <v>2067</v>
      </c>
      <c r="I399" t="s">
        <v>11</v>
      </c>
      <c r="J399" t="s">
        <v>12</v>
      </c>
      <c r="K399" t="s">
        <v>156</v>
      </c>
      <c r="L399" t="s">
        <v>17</v>
      </c>
      <c r="M399" s="5">
        <v>9.9499999999999993</v>
      </c>
      <c r="N399">
        <v>1</v>
      </c>
    </row>
    <row r="400" spans="1:14" x14ac:dyDescent="0.2">
      <c r="A400" s="2">
        <v>45426</v>
      </c>
      <c r="B400" s="3">
        <f t="shared" si="18"/>
        <v>2024</v>
      </c>
      <c r="C400" t="str">
        <f t="shared" si="19"/>
        <v>2023-2024</v>
      </c>
      <c r="D400" t="s">
        <v>148</v>
      </c>
      <c r="E400" t="s">
        <v>83</v>
      </c>
      <c r="F400" t="str">
        <f t="shared" si="20"/>
        <v>New South Wales</v>
      </c>
      <c r="G400" t="s">
        <v>10</v>
      </c>
      <c r="H400">
        <v>2750</v>
      </c>
      <c r="I400" t="s">
        <v>11</v>
      </c>
      <c r="J400" t="s">
        <v>25</v>
      </c>
      <c r="K400" t="s">
        <v>156</v>
      </c>
      <c r="L400" t="s">
        <v>17</v>
      </c>
      <c r="M400" s="5">
        <v>9.9499999999999993</v>
      </c>
      <c r="N400">
        <v>1</v>
      </c>
    </row>
    <row r="401" spans="1:14" x14ac:dyDescent="0.2">
      <c r="A401" s="2">
        <v>45599</v>
      </c>
      <c r="B401" s="3">
        <f t="shared" si="18"/>
        <v>2025</v>
      </c>
      <c r="C401" t="str">
        <f t="shared" si="19"/>
        <v>2024-2025</v>
      </c>
      <c r="D401" t="s">
        <v>147</v>
      </c>
      <c r="E401" t="s">
        <v>138</v>
      </c>
      <c r="F401" t="str">
        <f t="shared" si="20"/>
        <v>Queensland</v>
      </c>
      <c r="G401" t="s">
        <v>35</v>
      </c>
      <c r="H401">
        <v>4558</v>
      </c>
      <c r="I401" t="s">
        <v>11</v>
      </c>
      <c r="J401" t="s">
        <v>120</v>
      </c>
      <c r="K401" t="s">
        <v>155</v>
      </c>
      <c r="L401" t="s">
        <v>20</v>
      </c>
      <c r="M401" s="5">
        <v>9.9700000000000006</v>
      </c>
      <c r="N401">
        <v>1</v>
      </c>
    </row>
    <row r="402" spans="1:14" x14ac:dyDescent="0.2">
      <c r="A402" s="2">
        <v>45064</v>
      </c>
      <c r="B402" s="3">
        <f t="shared" si="18"/>
        <v>2023</v>
      </c>
      <c r="C402" t="str">
        <f t="shared" si="19"/>
        <v>2022-2023</v>
      </c>
      <c r="D402" t="s">
        <v>147</v>
      </c>
      <c r="E402" t="s">
        <v>40</v>
      </c>
      <c r="F402" t="str">
        <f t="shared" si="20"/>
        <v>New South Wales</v>
      </c>
      <c r="G402" t="s">
        <v>10</v>
      </c>
      <c r="H402">
        <v>2116</v>
      </c>
      <c r="I402" t="s">
        <v>11</v>
      </c>
      <c r="J402" t="s">
        <v>27</v>
      </c>
      <c r="K402" t="s">
        <v>155</v>
      </c>
      <c r="L402" t="s">
        <v>20</v>
      </c>
      <c r="M402" s="5">
        <v>9.9700000000000006</v>
      </c>
      <c r="N402">
        <v>1</v>
      </c>
    </row>
    <row r="403" spans="1:14" x14ac:dyDescent="0.2">
      <c r="A403" s="2">
        <v>45092</v>
      </c>
      <c r="B403" s="3">
        <f t="shared" si="18"/>
        <v>2023</v>
      </c>
      <c r="C403" t="str">
        <f t="shared" si="19"/>
        <v>2022-2023</v>
      </c>
      <c r="D403" t="s">
        <v>147</v>
      </c>
      <c r="E403" t="s">
        <v>85</v>
      </c>
      <c r="F403" t="str">
        <f t="shared" si="20"/>
        <v>Queensland</v>
      </c>
      <c r="G403" t="s">
        <v>35</v>
      </c>
      <c r="H403">
        <v>4883</v>
      </c>
      <c r="I403" t="s">
        <v>11</v>
      </c>
      <c r="J403" t="s">
        <v>36</v>
      </c>
      <c r="K403" t="s">
        <v>156</v>
      </c>
      <c r="L403" t="s">
        <v>17</v>
      </c>
      <c r="M403" s="5">
        <v>9.98</v>
      </c>
      <c r="N403">
        <v>1</v>
      </c>
    </row>
    <row r="404" spans="1:14" x14ac:dyDescent="0.2">
      <c r="A404" s="2">
        <v>45024</v>
      </c>
      <c r="B404" s="3">
        <f t="shared" si="18"/>
        <v>2023</v>
      </c>
      <c r="C404" t="str">
        <f t="shared" si="19"/>
        <v>2022-2023</v>
      </c>
      <c r="D404" t="s">
        <v>147</v>
      </c>
      <c r="E404" t="s">
        <v>135</v>
      </c>
      <c r="F404" t="str">
        <f t="shared" si="20"/>
        <v>Victoria</v>
      </c>
      <c r="G404" t="s">
        <v>45</v>
      </c>
      <c r="H404">
        <v>3550</v>
      </c>
      <c r="I404" t="s">
        <v>11</v>
      </c>
      <c r="J404" t="s">
        <v>60</v>
      </c>
      <c r="K404" t="s">
        <v>155</v>
      </c>
      <c r="L404" t="s">
        <v>20</v>
      </c>
      <c r="M404" s="5">
        <v>9.98</v>
      </c>
      <c r="N404">
        <v>1</v>
      </c>
    </row>
    <row r="405" spans="1:14" x14ac:dyDescent="0.2">
      <c r="A405" s="2">
        <v>45354</v>
      </c>
      <c r="B405" s="3">
        <f t="shared" si="18"/>
        <v>2024</v>
      </c>
      <c r="C405" t="str">
        <f t="shared" si="19"/>
        <v>2023-2024</v>
      </c>
      <c r="D405" t="s">
        <v>147</v>
      </c>
      <c r="E405" t="s">
        <v>135</v>
      </c>
      <c r="F405" t="str">
        <f t="shared" si="20"/>
        <v>Victoria</v>
      </c>
      <c r="G405" t="s">
        <v>45</v>
      </c>
      <c r="H405">
        <v>3550</v>
      </c>
      <c r="I405" t="s">
        <v>11</v>
      </c>
      <c r="J405" t="s">
        <v>60</v>
      </c>
      <c r="K405" t="s">
        <v>150</v>
      </c>
      <c r="L405" t="s">
        <v>18</v>
      </c>
      <c r="M405" s="5">
        <v>9.98</v>
      </c>
      <c r="N405">
        <v>1</v>
      </c>
    </row>
    <row r="406" spans="1:14" x14ac:dyDescent="0.2">
      <c r="A406" s="2">
        <v>45421</v>
      </c>
      <c r="B406" s="3">
        <f t="shared" si="18"/>
        <v>2024</v>
      </c>
      <c r="C406" t="str">
        <f t="shared" si="19"/>
        <v>2023-2024</v>
      </c>
      <c r="D406" t="s">
        <v>147</v>
      </c>
      <c r="E406" t="s">
        <v>140</v>
      </c>
      <c r="F406" t="str">
        <f t="shared" si="20"/>
        <v>Tasmania</v>
      </c>
      <c r="G406" t="s">
        <v>70</v>
      </c>
      <c r="H406">
        <v>7320</v>
      </c>
      <c r="I406" t="s">
        <v>11</v>
      </c>
      <c r="J406" t="s">
        <v>71</v>
      </c>
      <c r="K406" t="s">
        <v>152</v>
      </c>
      <c r="L406" t="s">
        <v>13</v>
      </c>
      <c r="M406" s="5">
        <v>9.98</v>
      </c>
      <c r="N406">
        <v>1</v>
      </c>
    </row>
    <row r="407" spans="1:14" x14ac:dyDescent="0.2">
      <c r="A407" s="2">
        <v>45649</v>
      </c>
      <c r="B407" s="3">
        <f t="shared" si="18"/>
        <v>2025</v>
      </c>
      <c r="C407" t="str">
        <f t="shared" si="19"/>
        <v>2024-2025</v>
      </c>
      <c r="D407" t="s">
        <v>148</v>
      </c>
      <c r="E407" t="s">
        <v>99</v>
      </c>
      <c r="F407" t="str">
        <f t="shared" si="20"/>
        <v>Victoria</v>
      </c>
      <c r="G407" t="s">
        <v>45</v>
      </c>
      <c r="H407">
        <v>3148</v>
      </c>
      <c r="I407" t="s">
        <v>11</v>
      </c>
      <c r="J407" t="s">
        <v>63</v>
      </c>
      <c r="K407" t="s">
        <v>155</v>
      </c>
      <c r="L407" t="s">
        <v>20</v>
      </c>
      <c r="M407" s="5">
        <v>9.98</v>
      </c>
      <c r="N407">
        <v>1</v>
      </c>
    </row>
    <row r="408" spans="1:14" x14ac:dyDescent="0.2">
      <c r="A408" s="2">
        <v>45495</v>
      </c>
      <c r="B408" s="3">
        <f t="shared" si="18"/>
        <v>2025</v>
      </c>
      <c r="C408" t="str">
        <f t="shared" si="19"/>
        <v>2024-2025</v>
      </c>
      <c r="D408" t="s">
        <v>148</v>
      </c>
      <c r="E408" t="s">
        <v>9</v>
      </c>
      <c r="F408" t="str">
        <f t="shared" si="20"/>
        <v>New South Wales</v>
      </c>
      <c r="G408" t="s">
        <v>10</v>
      </c>
      <c r="H408">
        <v>2067</v>
      </c>
      <c r="I408" t="s">
        <v>11</v>
      </c>
      <c r="J408" t="s">
        <v>12</v>
      </c>
      <c r="K408" t="s">
        <v>155</v>
      </c>
      <c r="L408" t="s">
        <v>20</v>
      </c>
      <c r="M408" s="5">
        <v>9.98</v>
      </c>
      <c r="N408">
        <v>1</v>
      </c>
    </row>
    <row r="409" spans="1:14" x14ac:dyDescent="0.2">
      <c r="A409" s="2">
        <v>45378</v>
      </c>
      <c r="B409" s="3">
        <f t="shared" si="18"/>
        <v>2024</v>
      </c>
      <c r="C409" t="str">
        <f t="shared" si="19"/>
        <v>2023-2024</v>
      </c>
      <c r="D409" t="s">
        <v>147</v>
      </c>
      <c r="E409" t="s">
        <v>118</v>
      </c>
      <c r="F409" t="str">
        <f t="shared" si="20"/>
        <v>New South Wales</v>
      </c>
      <c r="G409" t="s">
        <v>10</v>
      </c>
      <c r="H409">
        <v>2158</v>
      </c>
      <c r="I409" t="s">
        <v>11</v>
      </c>
      <c r="J409" t="s">
        <v>27</v>
      </c>
      <c r="K409" t="s">
        <v>154</v>
      </c>
      <c r="L409" t="s">
        <v>14</v>
      </c>
      <c r="M409" s="5">
        <v>9.98</v>
      </c>
      <c r="N409">
        <v>1</v>
      </c>
    </row>
    <row r="410" spans="1:14" x14ac:dyDescent="0.2">
      <c r="A410" s="2">
        <v>45337</v>
      </c>
      <c r="B410" s="3">
        <f t="shared" si="18"/>
        <v>2024</v>
      </c>
      <c r="C410" t="str">
        <f t="shared" si="19"/>
        <v>2023-2024</v>
      </c>
      <c r="D410" t="s">
        <v>147</v>
      </c>
      <c r="E410" t="s">
        <v>131</v>
      </c>
      <c r="F410" t="str">
        <f t="shared" si="20"/>
        <v>Western Australia</v>
      </c>
      <c r="G410" t="s">
        <v>48</v>
      </c>
      <c r="H410">
        <v>6530</v>
      </c>
      <c r="I410" t="s">
        <v>11</v>
      </c>
      <c r="J410" t="s">
        <v>77</v>
      </c>
      <c r="K410" t="s">
        <v>19</v>
      </c>
      <c r="L410" t="s">
        <v>23</v>
      </c>
      <c r="M410" s="5">
        <v>9.98</v>
      </c>
      <c r="N410">
        <v>1</v>
      </c>
    </row>
    <row r="411" spans="1:14" x14ac:dyDescent="0.2">
      <c r="A411" s="2">
        <v>45201</v>
      </c>
      <c r="B411" s="3">
        <f t="shared" si="18"/>
        <v>2024</v>
      </c>
      <c r="C411" t="str">
        <f t="shared" si="19"/>
        <v>2023-2024</v>
      </c>
      <c r="D411" t="s">
        <v>147</v>
      </c>
      <c r="E411" t="s">
        <v>119</v>
      </c>
      <c r="F411" t="str">
        <f t="shared" si="20"/>
        <v>Queensland</v>
      </c>
      <c r="G411" t="s">
        <v>35</v>
      </c>
      <c r="H411">
        <v>4570</v>
      </c>
      <c r="I411" t="s">
        <v>11</v>
      </c>
      <c r="J411" t="s">
        <v>120</v>
      </c>
      <c r="K411" t="s">
        <v>156</v>
      </c>
      <c r="L411" t="s">
        <v>17</v>
      </c>
      <c r="M411" s="5">
        <v>9.98</v>
      </c>
      <c r="N411">
        <v>1</v>
      </c>
    </row>
    <row r="412" spans="1:14" x14ac:dyDescent="0.2">
      <c r="A412" s="2">
        <v>45172</v>
      </c>
      <c r="B412" s="3">
        <f t="shared" si="18"/>
        <v>2024</v>
      </c>
      <c r="C412" t="str">
        <f t="shared" si="19"/>
        <v>2023-2024</v>
      </c>
      <c r="D412" t="s">
        <v>147</v>
      </c>
      <c r="E412" t="s">
        <v>74</v>
      </c>
      <c r="F412" t="str">
        <f t="shared" si="20"/>
        <v>South Australia</v>
      </c>
      <c r="G412" t="s">
        <v>32</v>
      </c>
      <c r="H412">
        <v>5043</v>
      </c>
      <c r="I412" t="s">
        <v>11</v>
      </c>
      <c r="J412" t="s">
        <v>33</v>
      </c>
      <c r="K412" t="s">
        <v>149</v>
      </c>
      <c r="L412" t="s">
        <v>15</v>
      </c>
      <c r="M412" s="5">
        <v>9.98</v>
      </c>
      <c r="N412">
        <v>1</v>
      </c>
    </row>
    <row r="413" spans="1:14" x14ac:dyDescent="0.2">
      <c r="A413" s="2">
        <v>45445</v>
      </c>
      <c r="B413" s="3">
        <f t="shared" si="18"/>
        <v>2024</v>
      </c>
      <c r="C413" t="str">
        <f t="shared" si="19"/>
        <v>2023-2024</v>
      </c>
      <c r="D413" t="s">
        <v>147</v>
      </c>
      <c r="E413" t="s">
        <v>74</v>
      </c>
      <c r="F413" t="str">
        <f t="shared" si="20"/>
        <v>South Australia</v>
      </c>
      <c r="G413" t="s">
        <v>32</v>
      </c>
      <c r="H413">
        <v>5043</v>
      </c>
      <c r="I413" t="s">
        <v>11</v>
      </c>
      <c r="J413" t="s">
        <v>33</v>
      </c>
      <c r="K413" t="s">
        <v>155</v>
      </c>
      <c r="L413" t="s">
        <v>20</v>
      </c>
      <c r="M413" s="5">
        <v>9.98</v>
      </c>
      <c r="N413">
        <v>1</v>
      </c>
    </row>
    <row r="414" spans="1:14" x14ac:dyDescent="0.2">
      <c r="A414" s="2">
        <v>45431</v>
      </c>
      <c r="B414" s="3">
        <f t="shared" si="18"/>
        <v>2024</v>
      </c>
      <c r="C414" t="str">
        <f t="shared" si="19"/>
        <v>2023-2024</v>
      </c>
      <c r="D414" t="s">
        <v>148</v>
      </c>
      <c r="E414" t="s">
        <v>37</v>
      </c>
      <c r="F414" t="str">
        <f t="shared" si="20"/>
        <v>South Australia</v>
      </c>
      <c r="G414" t="s">
        <v>32</v>
      </c>
      <c r="H414">
        <v>5607</v>
      </c>
      <c r="I414" t="s">
        <v>11</v>
      </c>
      <c r="J414" t="s">
        <v>38</v>
      </c>
      <c r="K414" t="s">
        <v>155</v>
      </c>
      <c r="L414" t="s">
        <v>20</v>
      </c>
      <c r="M414" s="5">
        <v>9.98</v>
      </c>
      <c r="N414">
        <v>1</v>
      </c>
    </row>
    <row r="415" spans="1:14" x14ac:dyDescent="0.2">
      <c r="A415" s="2">
        <v>45575</v>
      </c>
      <c r="B415" s="3">
        <f t="shared" si="18"/>
        <v>2025</v>
      </c>
      <c r="C415" t="str">
        <f t="shared" si="19"/>
        <v>2024-2025</v>
      </c>
      <c r="D415" t="s">
        <v>147</v>
      </c>
      <c r="E415" t="s">
        <v>121</v>
      </c>
      <c r="F415" t="str">
        <f t="shared" si="20"/>
        <v>Queensland</v>
      </c>
      <c r="G415" t="s">
        <v>35</v>
      </c>
      <c r="H415">
        <v>4700</v>
      </c>
      <c r="I415" t="s">
        <v>11</v>
      </c>
      <c r="J415" t="s">
        <v>51</v>
      </c>
      <c r="K415" t="s">
        <v>155</v>
      </c>
      <c r="L415" t="s">
        <v>20</v>
      </c>
      <c r="M415" s="5">
        <v>9.98</v>
      </c>
      <c r="N415">
        <v>1</v>
      </c>
    </row>
    <row r="416" spans="1:14" x14ac:dyDescent="0.2">
      <c r="A416" s="2">
        <v>45655</v>
      </c>
      <c r="B416" s="3">
        <f t="shared" si="18"/>
        <v>2025</v>
      </c>
      <c r="C416" t="str">
        <f t="shared" si="19"/>
        <v>2024-2025</v>
      </c>
      <c r="D416" t="s">
        <v>147</v>
      </c>
      <c r="E416" t="s">
        <v>90</v>
      </c>
      <c r="F416" t="str">
        <f t="shared" si="20"/>
        <v>Victoria</v>
      </c>
      <c r="G416" t="s">
        <v>45</v>
      </c>
      <c r="H416">
        <v>3179</v>
      </c>
      <c r="I416" t="s">
        <v>11</v>
      </c>
      <c r="J416" t="s">
        <v>63</v>
      </c>
      <c r="K416" t="s">
        <v>149</v>
      </c>
      <c r="L416" t="s">
        <v>15</v>
      </c>
      <c r="M416" s="5">
        <v>9.98</v>
      </c>
      <c r="N416">
        <v>1</v>
      </c>
    </row>
    <row r="417" spans="1:14" x14ac:dyDescent="0.2">
      <c r="A417" s="2">
        <v>45617</v>
      </c>
      <c r="B417" s="3">
        <f t="shared" si="18"/>
        <v>2025</v>
      </c>
      <c r="C417" t="str">
        <f t="shared" si="19"/>
        <v>2024-2025</v>
      </c>
      <c r="D417" t="s">
        <v>148</v>
      </c>
      <c r="E417" t="s">
        <v>113</v>
      </c>
      <c r="F417" t="str">
        <f t="shared" si="20"/>
        <v>Queensland</v>
      </c>
      <c r="G417" t="s">
        <v>35</v>
      </c>
      <c r="H417">
        <v>4215</v>
      </c>
      <c r="I417" t="s">
        <v>11</v>
      </c>
      <c r="J417" t="s">
        <v>104</v>
      </c>
      <c r="K417" t="s">
        <v>155</v>
      </c>
      <c r="L417" t="s">
        <v>20</v>
      </c>
      <c r="M417" s="5">
        <v>9.98</v>
      </c>
      <c r="N417">
        <v>1</v>
      </c>
    </row>
    <row r="418" spans="1:14" x14ac:dyDescent="0.2">
      <c r="A418" s="2">
        <v>44927</v>
      </c>
      <c r="B418" s="3">
        <f t="shared" si="18"/>
        <v>2023</v>
      </c>
      <c r="C418" t="str">
        <f t="shared" si="19"/>
        <v>2022-2023</v>
      </c>
      <c r="D418" t="s">
        <v>147</v>
      </c>
      <c r="E418" t="s">
        <v>50</v>
      </c>
      <c r="F418" t="str">
        <f t="shared" si="20"/>
        <v>Queensland</v>
      </c>
      <c r="G418" t="s">
        <v>35</v>
      </c>
      <c r="H418">
        <v>4703</v>
      </c>
      <c r="I418" t="s">
        <v>11</v>
      </c>
      <c r="J418" t="s">
        <v>51</v>
      </c>
      <c r="K418" t="s">
        <v>155</v>
      </c>
      <c r="L418" t="s">
        <v>20</v>
      </c>
      <c r="M418" s="5">
        <v>9.98</v>
      </c>
      <c r="N418">
        <v>1</v>
      </c>
    </row>
    <row r="419" spans="1:14" x14ac:dyDescent="0.2">
      <c r="A419" s="2">
        <v>45220</v>
      </c>
      <c r="B419" s="3">
        <f t="shared" si="18"/>
        <v>2024</v>
      </c>
      <c r="C419" t="str">
        <f t="shared" si="19"/>
        <v>2023-2024</v>
      </c>
      <c r="D419" t="s">
        <v>147</v>
      </c>
      <c r="E419" t="s">
        <v>96</v>
      </c>
      <c r="F419" t="str">
        <f t="shared" si="20"/>
        <v>Western Australia</v>
      </c>
      <c r="G419" t="s">
        <v>48</v>
      </c>
      <c r="H419">
        <v>6330</v>
      </c>
      <c r="I419" t="s">
        <v>11</v>
      </c>
      <c r="J419" t="s">
        <v>94</v>
      </c>
      <c r="K419" t="s">
        <v>150</v>
      </c>
      <c r="L419" t="s">
        <v>18</v>
      </c>
      <c r="M419" s="5">
        <v>9.99</v>
      </c>
      <c r="N419">
        <v>1</v>
      </c>
    </row>
    <row r="420" spans="1:14" x14ac:dyDescent="0.2">
      <c r="A420" s="2">
        <v>45491</v>
      </c>
      <c r="B420" s="3">
        <f t="shared" si="18"/>
        <v>2025</v>
      </c>
      <c r="C420" t="str">
        <f t="shared" si="19"/>
        <v>2024-2025</v>
      </c>
      <c r="D420" t="s">
        <v>147</v>
      </c>
      <c r="E420" t="s">
        <v>96</v>
      </c>
      <c r="F420" t="str">
        <f t="shared" si="20"/>
        <v>Western Australia</v>
      </c>
      <c r="G420" t="s">
        <v>48</v>
      </c>
      <c r="H420">
        <v>6330</v>
      </c>
      <c r="I420" t="s">
        <v>11</v>
      </c>
      <c r="J420" t="s">
        <v>94</v>
      </c>
      <c r="K420" t="s">
        <v>151</v>
      </c>
      <c r="L420" t="s">
        <v>21</v>
      </c>
      <c r="M420" s="5">
        <v>9.99</v>
      </c>
      <c r="N420">
        <v>1</v>
      </c>
    </row>
    <row r="421" spans="1:14" x14ac:dyDescent="0.2">
      <c r="A421" s="2">
        <v>45590</v>
      </c>
      <c r="B421" s="3">
        <f t="shared" si="18"/>
        <v>2025</v>
      </c>
      <c r="C421" t="str">
        <f t="shared" si="19"/>
        <v>2024-2025</v>
      </c>
      <c r="D421" t="s">
        <v>147</v>
      </c>
      <c r="E421" t="s">
        <v>146</v>
      </c>
      <c r="F421" t="str">
        <f t="shared" si="20"/>
        <v>Victoria</v>
      </c>
      <c r="G421" t="s">
        <v>45</v>
      </c>
      <c r="H421">
        <v>3353</v>
      </c>
      <c r="I421" t="s">
        <v>11</v>
      </c>
      <c r="J421" t="s">
        <v>60</v>
      </c>
      <c r="K421" t="s">
        <v>150</v>
      </c>
      <c r="L421" t="s">
        <v>18</v>
      </c>
      <c r="M421" s="5">
        <v>9.99</v>
      </c>
      <c r="N421">
        <v>1</v>
      </c>
    </row>
    <row r="422" spans="1:14" x14ac:dyDescent="0.2">
      <c r="A422" s="2">
        <v>44962</v>
      </c>
      <c r="B422" s="3">
        <f t="shared" si="18"/>
        <v>2023</v>
      </c>
      <c r="C422" t="str">
        <f t="shared" si="19"/>
        <v>2022-2023</v>
      </c>
      <c r="D422" t="s">
        <v>148</v>
      </c>
      <c r="E422" t="s">
        <v>24</v>
      </c>
      <c r="F422" t="str">
        <f t="shared" si="20"/>
        <v>New South Wales</v>
      </c>
      <c r="G422" t="s">
        <v>10</v>
      </c>
      <c r="H422">
        <v>2795</v>
      </c>
      <c r="I422" t="s">
        <v>11</v>
      </c>
      <c r="J422" t="s">
        <v>25</v>
      </c>
      <c r="K422" t="s">
        <v>154</v>
      </c>
      <c r="L422" t="s">
        <v>14</v>
      </c>
      <c r="M422" s="5">
        <v>9.99</v>
      </c>
      <c r="N422">
        <v>1</v>
      </c>
    </row>
    <row r="423" spans="1:14" x14ac:dyDescent="0.2">
      <c r="A423" s="2">
        <v>45164</v>
      </c>
      <c r="B423" s="3">
        <f t="shared" si="18"/>
        <v>2024</v>
      </c>
      <c r="C423" t="str">
        <f t="shared" si="19"/>
        <v>2023-2024</v>
      </c>
      <c r="D423" t="s">
        <v>147</v>
      </c>
      <c r="E423" t="s">
        <v>116</v>
      </c>
      <c r="F423" t="str">
        <f t="shared" si="20"/>
        <v>Western Australia</v>
      </c>
      <c r="G423" t="s">
        <v>48</v>
      </c>
      <c r="H423">
        <v>6725</v>
      </c>
      <c r="I423" t="s">
        <v>11</v>
      </c>
      <c r="J423" t="s">
        <v>77</v>
      </c>
      <c r="K423" t="s">
        <v>152</v>
      </c>
      <c r="L423" t="s">
        <v>13</v>
      </c>
      <c r="M423" s="5">
        <v>9.99</v>
      </c>
      <c r="N423">
        <v>1</v>
      </c>
    </row>
    <row r="424" spans="1:14" x14ac:dyDescent="0.2">
      <c r="A424" s="2">
        <v>45461</v>
      </c>
      <c r="B424" s="3">
        <f t="shared" si="18"/>
        <v>2024</v>
      </c>
      <c r="C424" t="str">
        <f t="shared" si="19"/>
        <v>2023-2024</v>
      </c>
      <c r="D424" t="s">
        <v>148</v>
      </c>
      <c r="E424" t="s">
        <v>102</v>
      </c>
      <c r="F424" t="str">
        <f t="shared" si="20"/>
        <v>Queensland</v>
      </c>
      <c r="G424" t="s">
        <v>35</v>
      </c>
      <c r="H424">
        <v>4870</v>
      </c>
      <c r="I424" t="s">
        <v>11</v>
      </c>
      <c r="J424" t="s">
        <v>36</v>
      </c>
      <c r="K424" t="s">
        <v>153</v>
      </c>
      <c r="L424" t="s">
        <v>16</v>
      </c>
      <c r="M424" s="5">
        <v>9.99</v>
      </c>
      <c r="N424">
        <v>1</v>
      </c>
    </row>
    <row r="425" spans="1:14" x14ac:dyDescent="0.2">
      <c r="A425" s="2">
        <v>45247</v>
      </c>
      <c r="B425" s="3">
        <f t="shared" si="18"/>
        <v>2024</v>
      </c>
      <c r="C425" t="str">
        <f t="shared" si="19"/>
        <v>2023-2024</v>
      </c>
      <c r="D425" t="s">
        <v>148</v>
      </c>
      <c r="E425" t="s">
        <v>126</v>
      </c>
      <c r="F425" t="str">
        <f t="shared" si="20"/>
        <v>Queensland</v>
      </c>
      <c r="G425" t="s">
        <v>35</v>
      </c>
      <c r="H425">
        <v>4551</v>
      </c>
      <c r="I425" t="s">
        <v>11</v>
      </c>
      <c r="J425" t="s">
        <v>120</v>
      </c>
      <c r="K425" t="s">
        <v>19</v>
      </c>
      <c r="L425" t="s">
        <v>23</v>
      </c>
      <c r="M425" s="5">
        <v>9.99</v>
      </c>
      <c r="N425">
        <v>1</v>
      </c>
    </row>
    <row r="426" spans="1:14" x14ac:dyDescent="0.2">
      <c r="A426" s="2">
        <v>45209</v>
      </c>
      <c r="B426" s="3">
        <f t="shared" si="18"/>
        <v>2024</v>
      </c>
      <c r="C426" t="str">
        <f t="shared" si="19"/>
        <v>2023-2024</v>
      </c>
      <c r="D426" t="s">
        <v>147</v>
      </c>
      <c r="E426" t="s">
        <v>57</v>
      </c>
      <c r="F426" t="str">
        <f t="shared" si="20"/>
        <v>New South Wales</v>
      </c>
      <c r="G426" t="s">
        <v>10</v>
      </c>
      <c r="H426">
        <v>2560</v>
      </c>
      <c r="I426" t="s">
        <v>11</v>
      </c>
      <c r="J426" t="s">
        <v>58</v>
      </c>
      <c r="K426" t="s">
        <v>19</v>
      </c>
      <c r="L426" t="s">
        <v>23</v>
      </c>
      <c r="M426" s="5">
        <v>9.99</v>
      </c>
      <c r="N426">
        <v>1</v>
      </c>
    </row>
    <row r="427" spans="1:14" x14ac:dyDescent="0.2">
      <c r="A427" s="2">
        <v>44967</v>
      </c>
      <c r="B427" s="3">
        <f t="shared" si="18"/>
        <v>2023</v>
      </c>
      <c r="C427" t="str">
        <f t="shared" si="19"/>
        <v>2022-2023</v>
      </c>
      <c r="D427" t="s">
        <v>147</v>
      </c>
      <c r="E427" t="s">
        <v>143</v>
      </c>
      <c r="F427" t="str">
        <f t="shared" si="20"/>
        <v>New South Wales</v>
      </c>
      <c r="G427" t="s">
        <v>10</v>
      </c>
      <c r="H427">
        <v>2154</v>
      </c>
      <c r="I427" t="s">
        <v>11</v>
      </c>
      <c r="J427" t="s">
        <v>27</v>
      </c>
      <c r="K427" t="s">
        <v>150</v>
      </c>
      <c r="L427" t="s">
        <v>18</v>
      </c>
      <c r="M427" s="5">
        <v>9.99</v>
      </c>
      <c r="N427">
        <v>1</v>
      </c>
    </row>
    <row r="428" spans="1:14" x14ac:dyDescent="0.2">
      <c r="A428" s="2">
        <v>45471</v>
      </c>
      <c r="B428" s="3">
        <f t="shared" si="18"/>
        <v>2024</v>
      </c>
      <c r="C428" t="str">
        <f t="shared" si="19"/>
        <v>2023-2024</v>
      </c>
      <c r="D428" t="s">
        <v>147</v>
      </c>
      <c r="E428" t="s">
        <v>28</v>
      </c>
      <c r="F428" t="str">
        <f t="shared" si="20"/>
        <v>Northern Territory</v>
      </c>
      <c r="G428" t="s">
        <v>29</v>
      </c>
      <c r="H428">
        <v>800</v>
      </c>
      <c r="I428" t="s">
        <v>11</v>
      </c>
      <c r="J428" t="s">
        <v>30</v>
      </c>
      <c r="K428" t="s">
        <v>154</v>
      </c>
      <c r="L428" t="s">
        <v>14</v>
      </c>
      <c r="M428" s="5">
        <v>9.99</v>
      </c>
      <c r="N428">
        <v>1</v>
      </c>
    </row>
    <row r="429" spans="1:14" x14ac:dyDescent="0.2">
      <c r="A429" s="2">
        <v>45523</v>
      </c>
      <c r="B429" s="3">
        <f t="shared" si="18"/>
        <v>2025</v>
      </c>
      <c r="C429" t="str">
        <f t="shared" si="19"/>
        <v>2024-2025</v>
      </c>
      <c r="D429" t="s">
        <v>147</v>
      </c>
      <c r="E429" t="s">
        <v>118</v>
      </c>
      <c r="F429" t="str">
        <f t="shared" si="20"/>
        <v>New South Wales</v>
      </c>
      <c r="G429" t="s">
        <v>10</v>
      </c>
      <c r="H429">
        <v>2158</v>
      </c>
      <c r="I429" t="s">
        <v>11</v>
      </c>
      <c r="J429" t="s">
        <v>27</v>
      </c>
      <c r="K429" t="s">
        <v>154</v>
      </c>
      <c r="L429" t="s">
        <v>14</v>
      </c>
      <c r="M429" s="5">
        <v>9.99</v>
      </c>
      <c r="N429">
        <v>1</v>
      </c>
    </row>
    <row r="430" spans="1:14" x14ac:dyDescent="0.2">
      <c r="A430" s="2">
        <v>45348</v>
      </c>
      <c r="B430" s="3">
        <f t="shared" si="18"/>
        <v>2024</v>
      </c>
      <c r="C430" t="str">
        <f t="shared" si="19"/>
        <v>2023-2024</v>
      </c>
      <c r="D430" t="s">
        <v>148</v>
      </c>
      <c r="E430" t="s">
        <v>114</v>
      </c>
      <c r="F430" t="str">
        <f t="shared" si="20"/>
        <v>Victoria</v>
      </c>
      <c r="G430" t="s">
        <v>45</v>
      </c>
      <c r="H430">
        <v>3551</v>
      </c>
      <c r="I430" t="s">
        <v>11</v>
      </c>
      <c r="J430" t="s">
        <v>60</v>
      </c>
      <c r="K430" t="s">
        <v>151</v>
      </c>
      <c r="L430" t="s">
        <v>21</v>
      </c>
      <c r="M430" s="5">
        <v>9.99</v>
      </c>
      <c r="N430">
        <v>1</v>
      </c>
    </row>
    <row r="431" spans="1:14" x14ac:dyDescent="0.2">
      <c r="A431" s="2">
        <v>45500</v>
      </c>
      <c r="B431" s="3">
        <f t="shared" si="18"/>
        <v>2025</v>
      </c>
      <c r="C431" t="str">
        <f t="shared" si="19"/>
        <v>2024-2025</v>
      </c>
      <c r="D431" t="s">
        <v>148</v>
      </c>
      <c r="E431" t="s">
        <v>93</v>
      </c>
      <c r="F431" t="str">
        <f t="shared" si="20"/>
        <v>Western Australia</v>
      </c>
      <c r="G431" t="s">
        <v>48</v>
      </c>
      <c r="H431">
        <v>6112</v>
      </c>
      <c r="I431" t="s">
        <v>11</v>
      </c>
      <c r="J431" t="s">
        <v>94</v>
      </c>
      <c r="K431" t="s">
        <v>150</v>
      </c>
      <c r="L431" t="s">
        <v>18</v>
      </c>
      <c r="M431" s="5">
        <v>9.99</v>
      </c>
      <c r="N431">
        <v>1</v>
      </c>
    </row>
    <row r="432" spans="1:14" x14ac:dyDescent="0.2">
      <c r="A432" s="2">
        <v>45207</v>
      </c>
      <c r="B432" s="3">
        <f t="shared" si="18"/>
        <v>2024</v>
      </c>
      <c r="C432" t="str">
        <f t="shared" si="19"/>
        <v>2023-2024</v>
      </c>
      <c r="D432" t="s">
        <v>147</v>
      </c>
      <c r="E432" t="s">
        <v>125</v>
      </c>
      <c r="F432" t="str">
        <f t="shared" si="20"/>
        <v>Victoria</v>
      </c>
      <c r="G432" t="s">
        <v>45</v>
      </c>
      <c r="H432">
        <v>3400</v>
      </c>
      <c r="I432" t="s">
        <v>11</v>
      </c>
      <c r="J432" t="s">
        <v>60</v>
      </c>
      <c r="K432" t="s">
        <v>154</v>
      </c>
      <c r="L432" t="s">
        <v>14</v>
      </c>
      <c r="M432" s="5">
        <v>9.99</v>
      </c>
      <c r="N432">
        <v>1</v>
      </c>
    </row>
    <row r="433" spans="1:14" x14ac:dyDescent="0.2">
      <c r="A433" s="2">
        <v>45528</v>
      </c>
      <c r="B433" s="3">
        <f t="shared" si="18"/>
        <v>2025</v>
      </c>
      <c r="C433" t="str">
        <f t="shared" si="19"/>
        <v>2024-2025</v>
      </c>
      <c r="D433" t="s">
        <v>147</v>
      </c>
      <c r="E433" t="s">
        <v>97</v>
      </c>
      <c r="F433" t="str">
        <f t="shared" si="20"/>
        <v>Tasmania</v>
      </c>
      <c r="G433" t="s">
        <v>70</v>
      </c>
      <c r="H433">
        <v>7250</v>
      </c>
      <c r="I433" t="s">
        <v>11</v>
      </c>
      <c r="J433" t="s">
        <v>71</v>
      </c>
      <c r="K433" t="s">
        <v>155</v>
      </c>
      <c r="L433" t="s">
        <v>20</v>
      </c>
      <c r="M433" s="5">
        <v>9.99</v>
      </c>
      <c r="N433">
        <v>1</v>
      </c>
    </row>
    <row r="434" spans="1:14" x14ac:dyDescent="0.2">
      <c r="A434" s="2">
        <v>45532</v>
      </c>
      <c r="B434" s="3">
        <f t="shared" si="18"/>
        <v>2025</v>
      </c>
      <c r="C434" t="str">
        <f t="shared" si="19"/>
        <v>2024-2025</v>
      </c>
      <c r="D434" t="s">
        <v>148</v>
      </c>
      <c r="E434" t="s">
        <v>47</v>
      </c>
      <c r="F434" t="str">
        <f t="shared" si="20"/>
        <v>Western Australia</v>
      </c>
      <c r="G434" t="s">
        <v>48</v>
      </c>
      <c r="H434">
        <v>6030</v>
      </c>
      <c r="I434" t="s">
        <v>11</v>
      </c>
      <c r="J434" t="s">
        <v>49</v>
      </c>
      <c r="K434" t="s">
        <v>154</v>
      </c>
      <c r="L434" t="s">
        <v>14</v>
      </c>
      <c r="M434" s="5">
        <v>9.99</v>
      </c>
      <c r="N434">
        <v>1</v>
      </c>
    </row>
    <row r="435" spans="1:14" x14ac:dyDescent="0.2">
      <c r="A435" s="2">
        <v>45075</v>
      </c>
      <c r="B435" s="3">
        <f t="shared" si="18"/>
        <v>2023</v>
      </c>
      <c r="C435" t="str">
        <f t="shared" si="19"/>
        <v>2022-2023</v>
      </c>
      <c r="D435" t="s">
        <v>147</v>
      </c>
      <c r="E435" t="s">
        <v>90</v>
      </c>
      <c r="F435" t="str">
        <f t="shared" si="20"/>
        <v>Victoria</v>
      </c>
      <c r="G435" t="s">
        <v>45</v>
      </c>
      <c r="H435">
        <v>3179</v>
      </c>
      <c r="I435" t="s">
        <v>11</v>
      </c>
      <c r="J435" t="s">
        <v>63</v>
      </c>
      <c r="K435" t="s">
        <v>155</v>
      </c>
      <c r="L435" t="s">
        <v>20</v>
      </c>
      <c r="M435" s="5">
        <v>9.99</v>
      </c>
      <c r="N435">
        <v>1</v>
      </c>
    </row>
    <row r="436" spans="1:14" x14ac:dyDescent="0.2">
      <c r="A436" s="2">
        <v>45224</v>
      </c>
      <c r="B436" s="3">
        <f t="shared" si="18"/>
        <v>2024</v>
      </c>
      <c r="C436" t="str">
        <f t="shared" si="19"/>
        <v>2023-2024</v>
      </c>
      <c r="D436" t="s">
        <v>147</v>
      </c>
      <c r="E436" t="s">
        <v>66</v>
      </c>
      <c r="F436" t="str">
        <f t="shared" si="20"/>
        <v>South Australia</v>
      </c>
      <c r="G436" t="s">
        <v>32</v>
      </c>
      <c r="H436">
        <v>5169</v>
      </c>
      <c r="I436" t="s">
        <v>11</v>
      </c>
      <c r="J436" t="s">
        <v>33</v>
      </c>
      <c r="K436" t="s">
        <v>149</v>
      </c>
      <c r="L436" t="s">
        <v>15</v>
      </c>
      <c r="M436" s="5">
        <v>9.99</v>
      </c>
      <c r="N436">
        <v>1</v>
      </c>
    </row>
    <row r="437" spans="1:14" x14ac:dyDescent="0.2">
      <c r="A437" s="2">
        <v>45418</v>
      </c>
      <c r="B437" s="3">
        <f t="shared" si="18"/>
        <v>2024</v>
      </c>
      <c r="C437" t="str">
        <f t="shared" si="19"/>
        <v>2023-2024</v>
      </c>
      <c r="D437" t="s">
        <v>148</v>
      </c>
      <c r="E437" t="s">
        <v>117</v>
      </c>
      <c r="F437" t="str">
        <f t="shared" si="20"/>
        <v>Queensland</v>
      </c>
      <c r="G437" t="s">
        <v>35</v>
      </c>
      <c r="H437">
        <v>4119</v>
      </c>
      <c r="I437" t="s">
        <v>11</v>
      </c>
      <c r="J437" t="s">
        <v>43</v>
      </c>
      <c r="K437" t="s">
        <v>149</v>
      </c>
      <c r="L437" t="s">
        <v>15</v>
      </c>
      <c r="M437" s="5">
        <v>9.99</v>
      </c>
      <c r="N437">
        <v>1</v>
      </c>
    </row>
    <row r="438" spans="1:14" x14ac:dyDescent="0.2">
      <c r="A438" s="2">
        <v>45082</v>
      </c>
      <c r="B438" s="3">
        <f t="shared" si="18"/>
        <v>2023</v>
      </c>
      <c r="C438" t="str">
        <f t="shared" si="19"/>
        <v>2022-2023</v>
      </c>
      <c r="D438" t="s">
        <v>147</v>
      </c>
      <c r="E438" t="s">
        <v>59</v>
      </c>
      <c r="F438" t="str">
        <f t="shared" si="20"/>
        <v>Victoria</v>
      </c>
      <c r="G438" t="s">
        <v>45</v>
      </c>
      <c r="H438">
        <v>3280</v>
      </c>
      <c r="I438" t="s">
        <v>11</v>
      </c>
      <c r="J438" t="s">
        <v>60</v>
      </c>
      <c r="K438" t="s">
        <v>155</v>
      </c>
      <c r="L438" t="s">
        <v>20</v>
      </c>
      <c r="M438" s="5">
        <v>9.99</v>
      </c>
      <c r="N438">
        <v>1</v>
      </c>
    </row>
    <row r="439" spans="1:14" x14ac:dyDescent="0.2">
      <c r="A439" s="2">
        <v>45389</v>
      </c>
      <c r="B439" s="3">
        <f t="shared" si="18"/>
        <v>2024</v>
      </c>
      <c r="C439" t="str">
        <f t="shared" si="19"/>
        <v>2023-2024</v>
      </c>
      <c r="D439" t="s">
        <v>147</v>
      </c>
      <c r="E439" t="s">
        <v>52</v>
      </c>
      <c r="F439" t="str">
        <f t="shared" si="20"/>
        <v>Victoria</v>
      </c>
      <c r="G439" t="s">
        <v>45</v>
      </c>
      <c r="H439">
        <v>3030</v>
      </c>
      <c r="I439" t="s">
        <v>11</v>
      </c>
      <c r="J439" t="s">
        <v>46</v>
      </c>
      <c r="K439" t="s">
        <v>152</v>
      </c>
      <c r="L439" t="s">
        <v>13</v>
      </c>
      <c r="M439" s="5">
        <v>9.99</v>
      </c>
      <c r="N439">
        <v>1</v>
      </c>
    </row>
    <row r="440" spans="1:14" x14ac:dyDescent="0.2">
      <c r="A440" s="2">
        <v>45442</v>
      </c>
      <c r="B440" s="3">
        <f t="shared" si="18"/>
        <v>2024</v>
      </c>
      <c r="C440" t="str">
        <f t="shared" si="19"/>
        <v>2023-2024</v>
      </c>
      <c r="D440" t="s">
        <v>147</v>
      </c>
      <c r="E440" t="s">
        <v>34</v>
      </c>
      <c r="F440" t="str">
        <f t="shared" si="20"/>
        <v>Queensland</v>
      </c>
      <c r="G440" t="s">
        <v>35</v>
      </c>
      <c r="H440">
        <v>4802</v>
      </c>
      <c r="I440" t="s">
        <v>11</v>
      </c>
      <c r="J440" t="s">
        <v>36</v>
      </c>
      <c r="K440" t="s">
        <v>154</v>
      </c>
      <c r="L440" t="s">
        <v>14</v>
      </c>
      <c r="M440" s="5">
        <v>10</v>
      </c>
      <c r="N440">
        <v>1</v>
      </c>
    </row>
    <row r="441" spans="1:14" x14ac:dyDescent="0.2">
      <c r="A441" s="2">
        <v>45001</v>
      </c>
      <c r="B441" s="3">
        <f t="shared" si="18"/>
        <v>2023</v>
      </c>
      <c r="C441" t="str">
        <f t="shared" si="19"/>
        <v>2022-2023</v>
      </c>
      <c r="D441" t="s">
        <v>147</v>
      </c>
      <c r="E441" t="s">
        <v>100</v>
      </c>
      <c r="F441" t="str">
        <f t="shared" si="20"/>
        <v>Western Australia</v>
      </c>
      <c r="G441" t="s">
        <v>48</v>
      </c>
      <c r="H441">
        <v>6021</v>
      </c>
      <c r="I441" t="s">
        <v>11</v>
      </c>
      <c r="J441" t="s">
        <v>49</v>
      </c>
      <c r="K441" t="s">
        <v>150</v>
      </c>
      <c r="L441" t="s">
        <v>18</v>
      </c>
      <c r="M441" s="5">
        <v>10</v>
      </c>
      <c r="N441">
        <v>1</v>
      </c>
    </row>
    <row r="442" spans="1:14" x14ac:dyDescent="0.2">
      <c r="A442" s="2">
        <v>44966</v>
      </c>
      <c r="B442" s="3">
        <f t="shared" si="18"/>
        <v>2023</v>
      </c>
      <c r="C442" t="str">
        <f t="shared" si="19"/>
        <v>2022-2023</v>
      </c>
      <c r="D442" t="s">
        <v>147</v>
      </c>
      <c r="E442" t="s">
        <v>136</v>
      </c>
      <c r="F442" t="str">
        <f t="shared" si="20"/>
        <v>Victoria</v>
      </c>
      <c r="G442" t="s">
        <v>45</v>
      </c>
      <c r="H442">
        <v>3175</v>
      </c>
      <c r="I442" t="s">
        <v>11</v>
      </c>
      <c r="J442" t="s">
        <v>63</v>
      </c>
      <c r="K442" t="s">
        <v>153</v>
      </c>
      <c r="L442" t="s">
        <v>16</v>
      </c>
      <c r="M442" s="5">
        <v>10</v>
      </c>
      <c r="N442">
        <v>1</v>
      </c>
    </row>
    <row r="443" spans="1:14" x14ac:dyDescent="0.2">
      <c r="A443" s="2">
        <v>45026</v>
      </c>
      <c r="B443" s="3">
        <f t="shared" si="18"/>
        <v>2023</v>
      </c>
      <c r="C443" t="str">
        <f t="shared" si="19"/>
        <v>2022-2023</v>
      </c>
      <c r="D443" t="s">
        <v>147</v>
      </c>
      <c r="E443" t="s">
        <v>129</v>
      </c>
      <c r="F443" t="str">
        <f t="shared" si="20"/>
        <v>Tasmania</v>
      </c>
      <c r="G443" t="s">
        <v>70</v>
      </c>
      <c r="H443">
        <v>7010</v>
      </c>
      <c r="I443" t="s">
        <v>11</v>
      </c>
      <c r="J443" t="s">
        <v>71</v>
      </c>
      <c r="K443" t="s">
        <v>154</v>
      </c>
      <c r="L443" t="s">
        <v>14</v>
      </c>
      <c r="M443" s="5">
        <v>10</v>
      </c>
      <c r="N443">
        <v>1</v>
      </c>
    </row>
    <row r="444" spans="1:14" x14ac:dyDescent="0.2">
      <c r="A444" s="2">
        <v>45273</v>
      </c>
      <c r="B444" s="3">
        <f t="shared" si="18"/>
        <v>2024</v>
      </c>
      <c r="C444" t="str">
        <f t="shared" si="19"/>
        <v>2023-2024</v>
      </c>
      <c r="D444" t="s">
        <v>147</v>
      </c>
      <c r="E444" t="s">
        <v>128</v>
      </c>
      <c r="F444" t="str">
        <f t="shared" si="20"/>
        <v>Western Australia</v>
      </c>
      <c r="G444" t="s">
        <v>48</v>
      </c>
      <c r="H444">
        <v>6027</v>
      </c>
      <c r="I444" t="s">
        <v>11</v>
      </c>
      <c r="J444" t="s">
        <v>49</v>
      </c>
      <c r="K444" t="s">
        <v>154</v>
      </c>
      <c r="L444" t="s">
        <v>14</v>
      </c>
      <c r="M444" s="5">
        <v>10</v>
      </c>
      <c r="N444">
        <v>1</v>
      </c>
    </row>
    <row r="445" spans="1:14" x14ac:dyDescent="0.2">
      <c r="A445" s="2">
        <v>44989</v>
      </c>
      <c r="B445" s="3">
        <f t="shared" si="18"/>
        <v>2023</v>
      </c>
      <c r="C445" t="str">
        <f t="shared" si="19"/>
        <v>2022-2023</v>
      </c>
      <c r="D445" t="s">
        <v>147</v>
      </c>
      <c r="E445" t="s">
        <v>26</v>
      </c>
      <c r="F445" t="str">
        <f t="shared" si="20"/>
        <v>New South Wales</v>
      </c>
      <c r="G445" t="s">
        <v>10</v>
      </c>
      <c r="H445">
        <v>2141</v>
      </c>
      <c r="I445" t="s">
        <v>11</v>
      </c>
      <c r="J445" t="s">
        <v>27</v>
      </c>
      <c r="K445" t="s">
        <v>154</v>
      </c>
      <c r="L445" t="s">
        <v>14</v>
      </c>
      <c r="M445" s="5">
        <v>10</v>
      </c>
      <c r="N445">
        <v>1</v>
      </c>
    </row>
    <row r="446" spans="1:14" x14ac:dyDescent="0.2">
      <c r="A446" s="2">
        <v>45406</v>
      </c>
      <c r="B446" s="3">
        <f t="shared" si="18"/>
        <v>2024</v>
      </c>
      <c r="C446" t="str">
        <f t="shared" si="19"/>
        <v>2023-2024</v>
      </c>
      <c r="D446" t="s">
        <v>147</v>
      </c>
      <c r="E446" t="s">
        <v>105</v>
      </c>
      <c r="F446" t="str">
        <f t="shared" si="20"/>
        <v>Victoria</v>
      </c>
      <c r="G446" t="s">
        <v>45</v>
      </c>
      <c r="H446">
        <v>3500</v>
      </c>
      <c r="I446" t="s">
        <v>11</v>
      </c>
      <c r="J446" t="s">
        <v>60</v>
      </c>
      <c r="K446" t="s">
        <v>154</v>
      </c>
      <c r="L446" t="s">
        <v>14</v>
      </c>
      <c r="M446" s="5">
        <v>10</v>
      </c>
      <c r="N446">
        <v>1</v>
      </c>
    </row>
    <row r="447" spans="1:14" x14ac:dyDescent="0.2">
      <c r="A447" s="2">
        <v>45262</v>
      </c>
      <c r="B447" s="3">
        <f t="shared" si="18"/>
        <v>2024</v>
      </c>
      <c r="C447" t="str">
        <f t="shared" si="19"/>
        <v>2023-2024</v>
      </c>
      <c r="D447" t="s">
        <v>147</v>
      </c>
      <c r="E447" t="s">
        <v>31</v>
      </c>
      <c r="F447" t="str">
        <f t="shared" si="20"/>
        <v>South Australia</v>
      </c>
      <c r="G447" t="s">
        <v>32</v>
      </c>
      <c r="H447">
        <v>5168</v>
      </c>
      <c r="I447" t="s">
        <v>11</v>
      </c>
      <c r="J447" t="s">
        <v>33</v>
      </c>
      <c r="K447" t="s">
        <v>154</v>
      </c>
      <c r="L447" t="s">
        <v>14</v>
      </c>
      <c r="M447" s="5">
        <v>10</v>
      </c>
      <c r="N447">
        <v>1</v>
      </c>
    </row>
    <row r="448" spans="1:14" x14ac:dyDescent="0.2">
      <c r="A448" s="2">
        <v>44944</v>
      </c>
      <c r="B448" s="3">
        <f t="shared" si="18"/>
        <v>2023</v>
      </c>
      <c r="C448" t="str">
        <f t="shared" si="19"/>
        <v>2022-2023</v>
      </c>
      <c r="D448" t="s">
        <v>148</v>
      </c>
      <c r="E448" t="s">
        <v>65</v>
      </c>
      <c r="F448" t="str">
        <f t="shared" si="20"/>
        <v>New South Wales</v>
      </c>
      <c r="G448" t="s">
        <v>10</v>
      </c>
      <c r="H448">
        <v>2541</v>
      </c>
      <c r="I448" t="s">
        <v>11</v>
      </c>
      <c r="J448" t="s">
        <v>58</v>
      </c>
      <c r="K448" t="s">
        <v>19</v>
      </c>
      <c r="L448" t="s">
        <v>23</v>
      </c>
      <c r="M448" s="5">
        <v>10</v>
      </c>
      <c r="N448">
        <v>1</v>
      </c>
    </row>
    <row r="449" spans="1:14" x14ac:dyDescent="0.2">
      <c r="A449" s="2">
        <v>45029</v>
      </c>
      <c r="B449" s="3">
        <f t="shared" si="18"/>
        <v>2023</v>
      </c>
      <c r="C449" t="str">
        <f t="shared" si="19"/>
        <v>2022-2023</v>
      </c>
      <c r="D449" t="s">
        <v>147</v>
      </c>
      <c r="E449" t="s">
        <v>90</v>
      </c>
      <c r="F449" t="str">
        <f t="shared" si="20"/>
        <v>Victoria</v>
      </c>
      <c r="G449" t="s">
        <v>45</v>
      </c>
      <c r="H449">
        <v>3179</v>
      </c>
      <c r="I449" t="s">
        <v>11</v>
      </c>
      <c r="J449" t="s">
        <v>63</v>
      </c>
      <c r="K449" t="s">
        <v>149</v>
      </c>
      <c r="L449" t="s">
        <v>15</v>
      </c>
      <c r="M449" s="5">
        <v>10</v>
      </c>
      <c r="N449">
        <v>1</v>
      </c>
    </row>
    <row r="450" spans="1:14" x14ac:dyDescent="0.2">
      <c r="A450" s="2">
        <v>45515</v>
      </c>
      <c r="B450" s="3">
        <f t="shared" ref="B450:B513" si="21">IF(MONTH(A450)&gt;=7,YEAR(A450)+1,YEAR(A450))</f>
        <v>2025</v>
      </c>
      <c r="C450" t="str">
        <f t="shared" ref="C450:C513" si="22">IF(MONTH(A450) &gt;= 7, YEAR(A450) &amp; "-" &amp; YEAR(A450) + 1, YEAR(A450) - 1 &amp; "-" &amp; YEAR(A450))</f>
        <v>2024-2025</v>
      </c>
      <c r="D450" t="s">
        <v>147</v>
      </c>
      <c r="E450" t="s">
        <v>81</v>
      </c>
      <c r="F450" t="str">
        <f t="shared" ref="F450:F513" si="23">IF(G450="WA","Western Australia",
IF(G450="NSW","New South Wales",
IF(G450="QLD","Queensland",
IF(G450="VIC","Victoria",
IF(G450="TAS","Tasmania",
IF(G450="SA","South Australia",
IF(G450="NT","Northern Territory",
IF(G450="ACT","Australian Capital Territory",G450))))))))</f>
        <v>New South Wales</v>
      </c>
      <c r="G450" t="s">
        <v>10</v>
      </c>
      <c r="H450">
        <v>2485</v>
      </c>
      <c r="I450" t="s">
        <v>11</v>
      </c>
      <c r="J450" t="s">
        <v>68</v>
      </c>
      <c r="K450" t="s">
        <v>150</v>
      </c>
      <c r="L450" t="s">
        <v>18</v>
      </c>
      <c r="M450" s="5">
        <v>10</v>
      </c>
      <c r="N450">
        <v>1</v>
      </c>
    </row>
    <row r="451" spans="1:14" x14ac:dyDescent="0.2">
      <c r="A451" s="2">
        <v>45481</v>
      </c>
      <c r="B451" s="3">
        <f t="shared" si="21"/>
        <v>2025</v>
      </c>
      <c r="C451" t="str">
        <f t="shared" si="22"/>
        <v>2024-2025</v>
      </c>
      <c r="D451" t="s">
        <v>148</v>
      </c>
      <c r="E451" t="s">
        <v>113</v>
      </c>
      <c r="F451" t="str">
        <f t="shared" si="23"/>
        <v>Queensland</v>
      </c>
      <c r="G451" t="s">
        <v>35</v>
      </c>
      <c r="H451">
        <v>4215</v>
      </c>
      <c r="I451" t="s">
        <v>11</v>
      </c>
      <c r="J451" t="s">
        <v>104</v>
      </c>
      <c r="K451" t="s">
        <v>154</v>
      </c>
      <c r="L451" t="s">
        <v>14</v>
      </c>
      <c r="M451" s="5">
        <v>10.050000000000001</v>
      </c>
      <c r="N451">
        <v>1</v>
      </c>
    </row>
    <row r="452" spans="1:14" x14ac:dyDescent="0.2">
      <c r="A452" s="2">
        <v>45161</v>
      </c>
      <c r="B452" s="3">
        <f t="shared" si="21"/>
        <v>2024</v>
      </c>
      <c r="C452" t="str">
        <f t="shared" si="22"/>
        <v>2023-2024</v>
      </c>
      <c r="D452" t="s">
        <v>147</v>
      </c>
      <c r="E452" t="s">
        <v>41</v>
      </c>
      <c r="F452" t="str">
        <f t="shared" si="23"/>
        <v>New South Wales</v>
      </c>
      <c r="G452" t="s">
        <v>10</v>
      </c>
      <c r="H452">
        <v>2830</v>
      </c>
      <c r="I452" t="s">
        <v>11</v>
      </c>
      <c r="J452" t="s">
        <v>25</v>
      </c>
      <c r="K452" t="s">
        <v>154</v>
      </c>
      <c r="L452" t="s">
        <v>14</v>
      </c>
      <c r="M452" s="5">
        <v>10.09</v>
      </c>
      <c r="N452">
        <v>1</v>
      </c>
    </row>
    <row r="453" spans="1:14" x14ac:dyDescent="0.2">
      <c r="A453" s="2">
        <v>45098</v>
      </c>
      <c r="B453" s="3">
        <f t="shared" si="21"/>
        <v>2023</v>
      </c>
      <c r="C453" t="str">
        <f t="shared" si="22"/>
        <v>2022-2023</v>
      </c>
      <c r="D453" t="s">
        <v>147</v>
      </c>
      <c r="E453" t="s">
        <v>138</v>
      </c>
      <c r="F453" t="str">
        <f t="shared" si="23"/>
        <v>Queensland</v>
      </c>
      <c r="G453" t="s">
        <v>35</v>
      </c>
      <c r="H453">
        <v>4558</v>
      </c>
      <c r="I453" t="s">
        <v>11</v>
      </c>
      <c r="J453" t="s">
        <v>120</v>
      </c>
      <c r="K453" t="s">
        <v>154</v>
      </c>
      <c r="L453" t="s">
        <v>14</v>
      </c>
      <c r="M453" s="5">
        <v>10.25</v>
      </c>
      <c r="N453">
        <v>1</v>
      </c>
    </row>
    <row r="454" spans="1:14" x14ac:dyDescent="0.2">
      <c r="A454" s="2">
        <v>45013</v>
      </c>
      <c r="B454" s="3">
        <f t="shared" si="21"/>
        <v>2023</v>
      </c>
      <c r="C454" t="str">
        <f t="shared" si="22"/>
        <v>2022-2023</v>
      </c>
      <c r="D454" t="s">
        <v>147</v>
      </c>
      <c r="E454" t="s">
        <v>106</v>
      </c>
      <c r="F454" t="str">
        <f t="shared" si="23"/>
        <v>Victoria</v>
      </c>
      <c r="G454" t="s">
        <v>45</v>
      </c>
      <c r="H454">
        <v>3915</v>
      </c>
      <c r="I454" t="s">
        <v>11</v>
      </c>
      <c r="J454" t="s">
        <v>55</v>
      </c>
      <c r="K454" t="s">
        <v>19</v>
      </c>
      <c r="L454" t="s">
        <v>23</v>
      </c>
      <c r="M454" s="5">
        <v>10.5</v>
      </c>
      <c r="N454">
        <v>1</v>
      </c>
    </row>
    <row r="455" spans="1:14" x14ac:dyDescent="0.2">
      <c r="A455" s="2">
        <v>45438</v>
      </c>
      <c r="B455" s="3">
        <f t="shared" si="21"/>
        <v>2024</v>
      </c>
      <c r="C455" t="str">
        <f t="shared" si="22"/>
        <v>2023-2024</v>
      </c>
      <c r="D455" t="s">
        <v>147</v>
      </c>
      <c r="E455" t="s">
        <v>65</v>
      </c>
      <c r="F455" t="str">
        <f t="shared" si="23"/>
        <v>New South Wales</v>
      </c>
      <c r="G455" t="s">
        <v>10</v>
      </c>
      <c r="H455">
        <v>2541</v>
      </c>
      <c r="I455" t="s">
        <v>11</v>
      </c>
      <c r="J455" t="s">
        <v>58</v>
      </c>
      <c r="K455" t="s">
        <v>152</v>
      </c>
      <c r="L455" t="s">
        <v>13</v>
      </c>
      <c r="M455" s="5">
        <v>10.5</v>
      </c>
      <c r="N455">
        <v>1</v>
      </c>
    </row>
    <row r="456" spans="1:14" x14ac:dyDescent="0.2">
      <c r="A456" s="2">
        <v>45202</v>
      </c>
      <c r="B456" s="3">
        <f t="shared" si="21"/>
        <v>2024</v>
      </c>
      <c r="C456" t="str">
        <f t="shared" si="22"/>
        <v>2023-2024</v>
      </c>
      <c r="D456" t="s">
        <v>147</v>
      </c>
      <c r="E456" t="s">
        <v>109</v>
      </c>
      <c r="F456" t="str">
        <f t="shared" si="23"/>
        <v>New South Wales</v>
      </c>
      <c r="G456" t="s">
        <v>10</v>
      </c>
      <c r="H456">
        <v>2480</v>
      </c>
      <c r="I456" t="s">
        <v>11</v>
      </c>
      <c r="J456" t="s">
        <v>68</v>
      </c>
      <c r="K456" t="s">
        <v>149</v>
      </c>
      <c r="L456" t="s">
        <v>15</v>
      </c>
      <c r="M456" s="5">
        <v>10.65</v>
      </c>
      <c r="N456">
        <v>1</v>
      </c>
    </row>
    <row r="457" spans="1:14" x14ac:dyDescent="0.2">
      <c r="A457" s="2">
        <v>45285</v>
      </c>
      <c r="B457" s="3">
        <f t="shared" si="21"/>
        <v>2024</v>
      </c>
      <c r="C457" t="str">
        <f t="shared" si="22"/>
        <v>2023-2024</v>
      </c>
      <c r="D457" t="s">
        <v>147</v>
      </c>
      <c r="E457" t="s">
        <v>89</v>
      </c>
      <c r="F457" t="str">
        <f t="shared" si="23"/>
        <v>Queensland</v>
      </c>
      <c r="G457" t="s">
        <v>35</v>
      </c>
      <c r="H457">
        <v>4655</v>
      </c>
      <c r="I457" t="s">
        <v>11</v>
      </c>
      <c r="J457" t="s">
        <v>51</v>
      </c>
      <c r="K457" t="s">
        <v>150</v>
      </c>
      <c r="L457" t="s">
        <v>18</v>
      </c>
      <c r="M457" s="5">
        <v>10.7</v>
      </c>
      <c r="N457">
        <v>1</v>
      </c>
    </row>
    <row r="458" spans="1:14" x14ac:dyDescent="0.2">
      <c r="A458" s="2">
        <v>45352</v>
      </c>
      <c r="B458" s="3">
        <f t="shared" si="21"/>
        <v>2024</v>
      </c>
      <c r="C458" t="str">
        <f t="shared" si="22"/>
        <v>2023-2024</v>
      </c>
      <c r="D458" t="s">
        <v>148</v>
      </c>
      <c r="E458" t="s">
        <v>24</v>
      </c>
      <c r="F458" t="str">
        <f t="shared" si="23"/>
        <v>New South Wales</v>
      </c>
      <c r="G458" t="s">
        <v>10</v>
      </c>
      <c r="H458">
        <v>2795</v>
      </c>
      <c r="I458" t="s">
        <v>11</v>
      </c>
      <c r="J458" t="s">
        <v>25</v>
      </c>
      <c r="K458" t="s">
        <v>155</v>
      </c>
      <c r="L458" t="s">
        <v>20</v>
      </c>
      <c r="M458" s="5">
        <v>10.78</v>
      </c>
      <c r="N458">
        <v>1</v>
      </c>
    </row>
    <row r="459" spans="1:14" x14ac:dyDescent="0.2">
      <c r="A459" s="2">
        <v>44942</v>
      </c>
      <c r="B459" s="3">
        <f t="shared" si="21"/>
        <v>2023</v>
      </c>
      <c r="C459" t="str">
        <f t="shared" si="22"/>
        <v>2022-2023</v>
      </c>
      <c r="D459" t="s">
        <v>148</v>
      </c>
      <c r="E459" t="s">
        <v>109</v>
      </c>
      <c r="F459" t="str">
        <f t="shared" si="23"/>
        <v>New South Wales</v>
      </c>
      <c r="G459" t="s">
        <v>10</v>
      </c>
      <c r="H459">
        <v>2480</v>
      </c>
      <c r="I459" t="s">
        <v>11</v>
      </c>
      <c r="J459" t="s">
        <v>68</v>
      </c>
      <c r="K459" t="s">
        <v>154</v>
      </c>
      <c r="L459" t="s">
        <v>14</v>
      </c>
      <c r="M459" s="5">
        <v>10.8</v>
      </c>
      <c r="N459">
        <v>1</v>
      </c>
    </row>
    <row r="460" spans="1:14" x14ac:dyDescent="0.2">
      <c r="A460" s="2">
        <v>45084</v>
      </c>
      <c r="B460" s="3">
        <f t="shared" si="21"/>
        <v>2023</v>
      </c>
      <c r="C460" t="str">
        <f t="shared" si="22"/>
        <v>2022-2023</v>
      </c>
      <c r="D460" t="s">
        <v>147</v>
      </c>
      <c r="E460" t="s">
        <v>65</v>
      </c>
      <c r="F460" t="str">
        <f t="shared" si="23"/>
        <v>New South Wales</v>
      </c>
      <c r="G460" t="s">
        <v>10</v>
      </c>
      <c r="H460">
        <v>2541</v>
      </c>
      <c r="I460" t="s">
        <v>11</v>
      </c>
      <c r="J460" t="s">
        <v>58</v>
      </c>
      <c r="K460" t="s">
        <v>154</v>
      </c>
      <c r="L460" t="s">
        <v>14</v>
      </c>
      <c r="M460" s="5">
        <v>10.9</v>
      </c>
      <c r="N460">
        <v>1</v>
      </c>
    </row>
    <row r="461" spans="1:14" x14ac:dyDescent="0.2">
      <c r="A461" s="2">
        <v>45325</v>
      </c>
      <c r="B461" s="3">
        <f t="shared" si="21"/>
        <v>2024</v>
      </c>
      <c r="C461" t="str">
        <f t="shared" si="22"/>
        <v>2023-2024</v>
      </c>
      <c r="D461" t="s">
        <v>147</v>
      </c>
      <c r="E461" t="s">
        <v>86</v>
      </c>
      <c r="F461" t="str">
        <f t="shared" si="23"/>
        <v>New South Wales</v>
      </c>
      <c r="G461" t="s">
        <v>10</v>
      </c>
      <c r="H461">
        <v>2064</v>
      </c>
      <c r="I461" t="s">
        <v>11</v>
      </c>
      <c r="J461" t="s">
        <v>12</v>
      </c>
      <c r="K461" t="s">
        <v>152</v>
      </c>
      <c r="L461" t="s">
        <v>13</v>
      </c>
      <c r="M461" s="5">
        <v>10.98</v>
      </c>
      <c r="N461">
        <v>1</v>
      </c>
    </row>
    <row r="462" spans="1:14" x14ac:dyDescent="0.2">
      <c r="A462" s="2">
        <v>45272</v>
      </c>
      <c r="B462" s="3">
        <f t="shared" si="21"/>
        <v>2024</v>
      </c>
      <c r="C462" t="str">
        <f t="shared" si="22"/>
        <v>2023-2024</v>
      </c>
      <c r="D462" t="s">
        <v>148</v>
      </c>
      <c r="E462" t="s">
        <v>116</v>
      </c>
      <c r="F462" t="str">
        <f t="shared" si="23"/>
        <v>Western Australia</v>
      </c>
      <c r="G462" t="s">
        <v>48</v>
      </c>
      <c r="H462">
        <v>6725</v>
      </c>
      <c r="I462" t="s">
        <v>11</v>
      </c>
      <c r="J462" t="s">
        <v>77</v>
      </c>
      <c r="K462" t="s">
        <v>150</v>
      </c>
      <c r="L462" t="s">
        <v>18</v>
      </c>
      <c r="M462" s="5">
        <v>10.98</v>
      </c>
      <c r="N462">
        <v>1</v>
      </c>
    </row>
    <row r="463" spans="1:14" x14ac:dyDescent="0.2">
      <c r="A463" s="2">
        <v>45299</v>
      </c>
      <c r="B463" s="3">
        <f t="shared" si="21"/>
        <v>2024</v>
      </c>
      <c r="C463" t="str">
        <f t="shared" si="22"/>
        <v>2023-2024</v>
      </c>
      <c r="D463" t="s">
        <v>147</v>
      </c>
      <c r="E463" t="s">
        <v>87</v>
      </c>
      <c r="F463" t="str">
        <f t="shared" si="23"/>
        <v>New South Wales</v>
      </c>
      <c r="G463" t="s">
        <v>10</v>
      </c>
      <c r="H463">
        <v>2790</v>
      </c>
      <c r="I463" t="s">
        <v>11</v>
      </c>
      <c r="J463" t="s">
        <v>25</v>
      </c>
      <c r="K463" t="s">
        <v>19</v>
      </c>
      <c r="L463" t="s">
        <v>23</v>
      </c>
      <c r="M463" s="5">
        <v>10.98</v>
      </c>
      <c r="N463">
        <v>1</v>
      </c>
    </row>
    <row r="464" spans="1:14" x14ac:dyDescent="0.2">
      <c r="A464" s="2">
        <v>45405</v>
      </c>
      <c r="B464" s="3">
        <f t="shared" si="21"/>
        <v>2024</v>
      </c>
      <c r="C464" t="str">
        <f t="shared" si="22"/>
        <v>2023-2024</v>
      </c>
      <c r="D464" t="s">
        <v>148</v>
      </c>
      <c r="E464" t="s">
        <v>37</v>
      </c>
      <c r="F464" t="str">
        <f t="shared" si="23"/>
        <v>South Australia</v>
      </c>
      <c r="G464" t="s">
        <v>32</v>
      </c>
      <c r="H464">
        <v>5607</v>
      </c>
      <c r="I464" t="s">
        <v>11</v>
      </c>
      <c r="J464" t="s">
        <v>38</v>
      </c>
      <c r="K464" t="s">
        <v>155</v>
      </c>
      <c r="L464" t="s">
        <v>20</v>
      </c>
      <c r="M464" s="5">
        <v>10.98</v>
      </c>
      <c r="N464">
        <v>1</v>
      </c>
    </row>
    <row r="465" spans="1:14" x14ac:dyDescent="0.2">
      <c r="A465" s="2">
        <v>45104</v>
      </c>
      <c r="B465" s="3">
        <f t="shared" si="21"/>
        <v>2023</v>
      </c>
      <c r="C465" t="str">
        <f t="shared" si="22"/>
        <v>2022-2023</v>
      </c>
      <c r="D465" t="s">
        <v>147</v>
      </c>
      <c r="E465" t="s">
        <v>121</v>
      </c>
      <c r="F465" t="str">
        <f t="shared" si="23"/>
        <v>Queensland</v>
      </c>
      <c r="G465" t="s">
        <v>35</v>
      </c>
      <c r="H465">
        <v>4700</v>
      </c>
      <c r="I465" t="s">
        <v>11</v>
      </c>
      <c r="J465" t="s">
        <v>51</v>
      </c>
      <c r="K465" t="s">
        <v>149</v>
      </c>
      <c r="L465" t="s">
        <v>15</v>
      </c>
      <c r="M465" s="5">
        <v>10.98</v>
      </c>
      <c r="N465">
        <v>1</v>
      </c>
    </row>
    <row r="466" spans="1:14" x14ac:dyDescent="0.2">
      <c r="A466" s="2">
        <v>45629</v>
      </c>
      <c r="B466" s="3">
        <f t="shared" si="21"/>
        <v>2025</v>
      </c>
      <c r="C466" t="str">
        <f t="shared" si="22"/>
        <v>2024-2025</v>
      </c>
      <c r="D466" t="s">
        <v>148</v>
      </c>
      <c r="E466" t="s">
        <v>9</v>
      </c>
      <c r="F466" t="str">
        <f t="shared" si="23"/>
        <v>New South Wales</v>
      </c>
      <c r="G466" t="s">
        <v>10</v>
      </c>
      <c r="H466">
        <v>2067</v>
      </c>
      <c r="I466" t="s">
        <v>11</v>
      </c>
      <c r="J466" t="s">
        <v>12</v>
      </c>
      <c r="K466" t="s">
        <v>149</v>
      </c>
      <c r="L466" t="s">
        <v>15</v>
      </c>
      <c r="M466" s="5">
        <v>10.99</v>
      </c>
      <c r="N466">
        <v>1</v>
      </c>
    </row>
    <row r="467" spans="1:14" x14ac:dyDescent="0.2">
      <c r="A467" s="2">
        <v>44968</v>
      </c>
      <c r="B467" s="3">
        <f t="shared" si="21"/>
        <v>2023</v>
      </c>
      <c r="C467" t="str">
        <f t="shared" si="22"/>
        <v>2022-2023</v>
      </c>
      <c r="D467" t="s">
        <v>147</v>
      </c>
      <c r="E467" t="s">
        <v>131</v>
      </c>
      <c r="F467" t="str">
        <f t="shared" si="23"/>
        <v>Western Australia</v>
      </c>
      <c r="G467" t="s">
        <v>48</v>
      </c>
      <c r="H467">
        <v>6530</v>
      </c>
      <c r="I467" t="s">
        <v>11</v>
      </c>
      <c r="J467" t="s">
        <v>77</v>
      </c>
      <c r="K467" t="s">
        <v>151</v>
      </c>
      <c r="L467" t="s">
        <v>21</v>
      </c>
      <c r="M467" s="5">
        <v>10.99</v>
      </c>
      <c r="N467">
        <v>1</v>
      </c>
    </row>
    <row r="468" spans="1:14" x14ac:dyDescent="0.2">
      <c r="A468" s="2">
        <v>45117</v>
      </c>
      <c r="B468" s="3">
        <f t="shared" si="21"/>
        <v>2024</v>
      </c>
      <c r="C468" t="str">
        <f t="shared" si="22"/>
        <v>2023-2024</v>
      </c>
      <c r="D468" t="s">
        <v>147</v>
      </c>
      <c r="E468" t="s">
        <v>86</v>
      </c>
      <c r="F468" t="str">
        <f t="shared" si="23"/>
        <v>New South Wales</v>
      </c>
      <c r="G468" t="s">
        <v>10</v>
      </c>
      <c r="H468">
        <v>2064</v>
      </c>
      <c r="I468" t="s">
        <v>11</v>
      </c>
      <c r="J468" t="s">
        <v>12</v>
      </c>
      <c r="K468" t="s">
        <v>19</v>
      </c>
      <c r="L468" t="s">
        <v>23</v>
      </c>
      <c r="M468" s="5">
        <v>11</v>
      </c>
      <c r="N468">
        <v>1</v>
      </c>
    </row>
    <row r="469" spans="1:14" x14ac:dyDescent="0.2">
      <c r="A469" s="2">
        <v>45046</v>
      </c>
      <c r="B469" s="3">
        <f t="shared" si="21"/>
        <v>2023</v>
      </c>
      <c r="C469" t="str">
        <f t="shared" si="22"/>
        <v>2022-2023</v>
      </c>
      <c r="D469" t="s">
        <v>147</v>
      </c>
      <c r="E469" t="s">
        <v>125</v>
      </c>
      <c r="F469" t="str">
        <f t="shared" si="23"/>
        <v>Victoria</v>
      </c>
      <c r="G469" t="s">
        <v>45</v>
      </c>
      <c r="H469">
        <v>3400</v>
      </c>
      <c r="I469" t="s">
        <v>11</v>
      </c>
      <c r="J469" t="s">
        <v>60</v>
      </c>
      <c r="K469" t="s">
        <v>154</v>
      </c>
      <c r="L469" t="s">
        <v>14</v>
      </c>
      <c r="M469" s="5">
        <v>11</v>
      </c>
      <c r="N469">
        <v>1</v>
      </c>
    </row>
    <row r="470" spans="1:14" x14ac:dyDescent="0.2">
      <c r="A470" s="2">
        <v>45316</v>
      </c>
      <c r="B470" s="3">
        <f t="shared" si="21"/>
        <v>2024</v>
      </c>
      <c r="C470" t="str">
        <f t="shared" si="22"/>
        <v>2023-2024</v>
      </c>
      <c r="D470" t="s">
        <v>148</v>
      </c>
      <c r="E470" t="s">
        <v>141</v>
      </c>
      <c r="F470" t="str">
        <f t="shared" si="23"/>
        <v>Western Australia</v>
      </c>
      <c r="G470" t="s">
        <v>48</v>
      </c>
      <c r="H470">
        <v>6052</v>
      </c>
      <c r="I470" t="s">
        <v>11</v>
      </c>
      <c r="J470" t="s">
        <v>49</v>
      </c>
      <c r="K470" t="s">
        <v>150</v>
      </c>
      <c r="L470" t="s">
        <v>18</v>
      </c>
      <c r="M470" s="5">
        <v>11</v>
      </c>
      <c r="N470">
        <v>1</v>
      </c>
    </row>
    <row r="471" spans="1:14" x14ac:dyDescent="0.2">
      <c r="A471" s="2">
        <v>45374</v>
      </c>
      <c r="B471" s="3">
        <f t="shared" si="21"/>
        <v>2024</v>
      </c>
      <c r="C471" t="str">
        <f t="shared" si="22"/>
        <v>2023-2024</v>
      </c>
      <c r="D471" t="s">
        <v>147</v>
      </c>
      <c r="E471" t="s">
        <v>66</v>
      </c>
      <c r="F471" t="str">
        <f t="shared" si="23"/>
        <v>South Australia</v>
      </c>
      <c r="G471" t="s">
        <v>32</v>
      </c>
      <c r="H471">
        <v>5169</v>
      </c>
      <c r="I471" t="s">
        <v>11</v>
      </c>
      <c r="J471" t="s">
        <v>33</v>
      </c>
      <c r="K471" t="s">
        <v>154</v>
      </c>
      <c r="L471" t="s">
        <v>14</v>
      </c>
      <c r="M471" s="5">
        <v>11</v>
      </c>
      <c r="N471">
        <v>1</v>
      </c>
    </row>
    <row r="472" spans="1:14" x14ac:dyDescent="0.2">
      <c r="A472" s="2">
        <v>45078</v>
      </c>
      <c r="B472" s="3">
        <f t="shared" si="21"/>
        <v>2023</v>
      </c>
      <c r="C472" t="str">
        <f t="shared" si="22"/>
        <v>2022-2023</v>
      </c>
      <c r="D472" t="s">
        <v>147</v>
      </c>
      <c r="E472" t="s">
        <v>132</v>
      </c>
      <c r="F472" t="str">
        <f t="shared" si="23"/>
        <v>New South Wales</v>
      </c>
      <c r="G472" t="s">
        <v>10</v>
      </c>
      <c r="H472">
        <v>2800</v>
      </c>
      <c r="I472" t="s">
        <v>11</v>
      </c>
      <c r="J472" t="s">
        <v>25</v>
      </c>
      <c r="K472" t="s">
        <v>150</v>
      </c>
      <c r="L472" t="s">
        <v>18</v>
      </c>
      <c r="M472" s="5">
        <v>11.000000000000002</v>
      </c>
      <c r="N472">
        <v>1</v>
      </c>
    </row>
    <row r="473" spans="1:14" x14ac:dyDescent="0.2">
      <c r="A473" s="2">
        <v>45581</v>
      </c>
      <c r="B473" s="3">
        <f t="shared" si="21"/>
        <v>2025</v>
      </c>
      <c r="C473" t="str">
        <f t="shared" si="22"/>
        <v>2024-2025</v>
      </c>
      <c r="D473" t="s">
        <v>148</v>
      </c>
      <c r="E473" t="s">
        <v>114</v>
      </c>
      <c r="F473" t="str">
        <f t="shared" si="23"/>
        <v>Victoria</v>
      </c>
      <c r="G473" t="s">
        <v>45</v>
      </c>
      <c r="H473">
        <v>3551</v>
      </c>
      <c r="I473" t="s">
        <v>11</v>
      </c>
      <c r="J473" t="s">
        <v>60</v>
      </c>
      <c r="K473" t="s">
        <v>154</v>
      </c>
      <c r="L473" t="s">
        <v>14</v>
      </c>
      <c r="M473" s="5">
        <v>11.32</v>
      </c>
      <c r="N473">
        <v>1</v>
      </c>
    </row>
    <row r="474" spans="1:14" x14ac:dyDescent="0.2">
      <c r="A474" s="2">
        <v>45284</v>
      </c>
      <c r="B474" s="3">
        <f t="shared" si="21"/>
        <v>2024</v>
      </c>
      <c r="C474" t="str">
        <f t="shared" si="22"/>
        <v>2023-2024</v>
      </c>
      <c r="D474" t="s">
        <v>147</v>
      </c>
      <c r="E474" t="s">
        <v>140</v>
      </c>
      <c r="F474" t="str">
        <f t="shared" si="23"/>
        <v>Tasmania</v>
      </c>
      <c r="G474" t="s">
        <v>70</v>
      </c>
      <c r="H474">
        <v>7320</v>
      </c>
      <c r="I474" t="s">
        <v>11</v>
      </c>
      <c r="J474" t="s">
        <v>71</v>
      </c>
      <c r="K474" t="s">
        <v>154</v>
      </c>
      <c r="L474" t="s">
        <v>14</v>
      </c>
      <c r="M474" s="5">
        <v>11.5</v>
      </c>
      <c r="N474">
        <v>1</v>
      </c>
    </row>
    <row r="475" spans="1:14" x14ac:dyDescent="0.2">
      <c r="A475" s="2">
        <v>45502</v>
      </c>
      <c r="B475" s="3">
        <f t="shared" si="21"/>
        <v>2025</v>
      </c>
      <c r="C475" t="str">
        <f t="shared" si="22"/>
        <v>2024-2025</v>
      </c>
      <c r="D475" t="s">
        <v>147</v>
      </c>
      <c r="E475" t="s">
        <v>90</v>
      </c>
      <c r="F475" t="str">
        <f t="shared" si="23"/>
        <v>Victoria</v>
      </c>
      <c r="G475" t="s">
        <v>45</v>
      </c>
      <c r="H475">
        <v>3179</v>
      </c>
      <c r="I475" t="s">
        <v>11</v>
      </c>
      <c r="J475" t="s">
        <v>63</v>
      </c>
      <c r="K475" t="s">
        <v>154</v>
      </c>
      <c r="L475" t="s">
        <v>14</v>
      </c>
      <c r="M475" s="5">
        <v>11.5</v>
      </c>
      <c r="N475">
        <v>1</v>
      </c>
    </row>
    <row r="476" spans="1:14" x14ac:dyDescent="0.2">
      <c r="A476" s="2">
        <v>45134</v>
      </c>
      <c r="B476" s="3">
        <f t="shared" si="21"/>
        <v>2024</v>
      </c>
      <c r="C476" t="str">
        <f t="shared" si="22"/>
        <v>2023-2024</v>
      </c>
      <c r="D476" t="s">
        <v>147</v>
      </c>
      <c r="E476" t="s">
        <v>73</v>
      </c>
      <c r="F476" t="str">
        <f t="shared" si="23"/>
        <v>Victoria</v>
      </c>
      <c r="G476" t="s">
        <v>45</v>
      </c>
      <c r="H476">
        <v>3136</v>
      </c>
      <c r="I476" t="s">
        <v>11</v>
      </c>
      <c r="J476" t="s">
        <v>63</v>
      </c>
      <c r="K476" t="s">
        <v>154</v>
      </c>
      <c r="L476" t="s">
        <v>14</v>
      </c>
      <c r="M476" s="5">
        <v>11.6</v>
      </c>
      <c r="N476">
        <v>1</v>
      </c>
    </row>
    <row r="477" spans="1:14" x14ac:dyDescent="0.2">
      <c r="A477" s="2">
        <v>45611</v>
      </c>
      <c r="B477" s="3">
        <f t="shared" si="21"/>
        <v>2025</v>
      </c>
      <c r="C477" t="str">
        <f t="shared" si="22"/>
        <v>2024-2025</v>
      </c>
      <c r="D477" t="s">
        <v>147</v>
      </c>
      <c r="E477" t="s">
        <v>136</v>
      </c>
      <c r="F477" t="str">
        <f t="shared" si="23"/>
        <v>Victoria</v>
      </c>
      <c r="G477" t="s">
        <v>45</v>
      </c>
      <c r="H477">
        <v>3175</v>
      </c>
      <c r="I477" t="s">
        <v>11</v>
      </c>
      <c r="J477" t="s">
        <v>63</v>
      </c>
      <c r="K477" t="s">
        <v>157</v>
      </c>
      <c r="L477" t="s">
        <v>22</v>
      </c>
      <c r="M477" s="5">
        <v>11.61</v>
      </c>
      <c r="N477">
        <v>1</v>
      </c>
    </row>
    <row r="478" spans="1:14" x14ac:dyDescent="0.2">
      <c r="A478" s="2">
        <v>45254</v>
      </c>
      <c r="B478" s="3">
        <f t="shared" si="21"/>
        <v>2024</v>
      </c>
      <c r="C478" t="str">
        <f t="shared" si="22"/>
        <v>2023-2024</v>
      </c>
      <c r="D478" t="s">
        <v>148</v>
      </c>
      <c r="E478" t="s">
        <v>137</v>
      </c>
      <c r="F478" t="str">
        <f t="shared" si="23"/>
        <v>New South Wales</v>
      </c>
      <c r="G478" t="s">
        <v>10</v>
      </c>
      <c r="H478">
        <v>2031</v>
      </c>
      <c r="I478" t="s">
        <v>11</v>
      </c>
      <c r="J478" t="s">
        <v>12</v>
      </c>
      <c r="K478" t="s">
        <v>149</v>
      </c>
      <c r="L478" t="s">
        <v>15</v>
      </c>
      <c r="M478" s="5">
        <v>11.76</v>
      </c>
      <c r="N478">
        <v>1</v>
      </c>
    </row>
    <row r="479" spans="1:14" x14ac:dyDescent="0.2">
      <c r="A479" s="2">
        <v>45587</v>
      </c>
      <c r="B479" s="3">
        <f t="shared" si="21"/>
        <v>2025</v>
      </c>
      <c r="C479" t="str">
        <f t="shared" si="22"/>
        <v>2024-2025</v>
      </c>
      <c r="D479" t="s">
        <v>148</v>
      </c>
      <c r="E479" t="s">
        <v>9</v>
      </c>
      <c r="F479" t="str">
        <f t="shared" si="23"/>
        <v>New South Wales</v>
      </c>
      <c r="G479" t="s">
        <v>10</v>
      </c>
      <c r="H479">
        <v>2067</v>
      </c>
      <c r="I479" t="s">
        <v>11</v>
      </c>
      <c r="J479" t="s">
        <v>12</v>
      </c>
      <c r="K479" t="s">
        <v>152</v>
      </c>
      <c r="L479" t="s">
        <v>13</v>
      </c>
      <c r="M479" s="5">
        <v>11.92</v>
      </c>
      <c r="N479">
        <v>1</v>
      </c>
    </row>
    <row r="480" spans="1:14" x14ac:dyDescent="0.2">
      <c r="A480" s="2">
        <v>45384</v>
      </c>
      <c r="B480" s="3">
        <f t="shared" si="21"/>
        <v>2024</v>
      </c>
      <c r="C480" t="str">
        <f t="shared" si="22"/>
        <v>2023-2024</v>
      </c>
      <c r="D480" t="s">
        <v>148</v>
      </c>
      <c r="E480" t="s">
        <v>79</v>
      </c>
      <c r="F480" t="str">
        <f t="shared" si="23"/>
        <v>Australian Capital Territory</v>
      </c>
      <c r="G480" t="s">
        <v>80</v>
      </c>
      <c r="H480">
        <v>2617</v>
      </c>
      <c r="I480" t="s">
        <v>11</v>
      </c>
      <c r="J480" t="s">
        <v>58</v>
      </c>
      <c r="K480" t="s">
        <v>154</v>
      </c>
      <c r="L480" t="s">
        <v>14</v>
      </c>
      <c r="M480" s="5">
        <v>11.96</v>
      </c>
      <c r="N480">
        <v>1</v>
      </c>
    </row>
    <row r="481" spans="1:14" x14ac:dyDescent="0.2">
      <c r="A481" s="2">
        <v>45440</v>
      </c>
      <c r="B481" s="3">
        <f t="shared" si="21"/>
        <v>2024</v>
      </c>
      <c r="C481" t="str">
        <f t="shared" si="22"/>
        <v>2023-2024</v>
      </c>
      <c r="D481" t="s">
        <v>147</v>
      </c>
      <c r="E481" t="s">
        <v>143</v>
      </c>
      <c r="F481" t="str">
        <f t="shared" si="23"/>
        <v>New South Wales</v>
      </c>
      <c r="G481" t="s">
        <v>10</v>
      </c>
      <c r="H481">
        <v>2154</v>
      </c>
      <c r="I481" t="s">
        <v>11</v>
      </c>
      <c r="J481" t="s">
        <v>27</v>
      </c>
      <c r="K481" t="s">
        <v>154</v>
      </c>
      <c r="L481" t="s">
        <v>14</v>
      </c>
      <c r="M481" s="5">
        <v>11.96</v>
      </c>
      <c r="N481">
        <v>1</v>
      </c>
    </row>
    <row r="482" spans="1:14" x14ac:dyDescent="0.2">
      <c r="A482" s="2">
        <v>44987</v>
      </c>
      <c r="B482" s="3">
        <f t="shared" si="21"/>
        <v>2023</v>
      </c>
      <c r="C482" t="str">
        <f t="shared" si="22"/>
        <v>2022-2023</v>
      </c>
      <c r="D482" t="s">
        <v>148</v>
      </c>
      <c r="E482" t="s">
        <v>103</v>
      </c>
      <c r="F482" t="str">
        <f t="shared" si="23"/>
        <v>Queensland</v>
      </c>
      <c r="G482" t="s">
        <v>35</v>
      </c>
      <c r="H482">
        <v>4509</v>
      </c>
      <c r="I482" t="s">
        <v>11</v>
      </c>
      <c r="J482" t="s">
        <v>104</v>
      </c>
      <c r="K482" t="s">
        <v>155</v>
      </c>
      <c r="L482" t="s">
        <v>20</v>
      </c>
      <c r="M482" s="5">
        <v>11.96</v>
      </c>
      <c r="N482">
        <v>1</v>
      </c>
    </row>
    <row r="483" spans="1:14" x14ac:dyDescent="0.2">
      <c r="A483" s="2">
        <v>45283</v>
      </c>
      <c r="B483" s="3">
        <f t="shared" si="21"/>
        <v>2024</v>
      </c>
      <c r="C483" t="str">
        <f t="shared" si="22"/>
        <v>2023-2024</v>
      </c>
      <c r="D483" t="s">
        <v>148</v>
      </c>
      <c r="E483" t="s">
        <v>37</v>
      </c>
      <c r="F483" t="str">
        <f t="shared" si="23"/>
        <v>South Australia</v>
      </c>
      <c r="G483" t="s">
        <v>32</v>
      </c>
      <c r="H483">
        <v>5607</v>
      </c>
      <c r="I483" t="s">
        <v>11</v>
      </c>
      <c r="J483" t="s">
        <v>38</v>
      </c>
      <c r="K483" t="s">
        <v>156</v>
      </c>
      <c r="L483" t="s">
        <v>17</v>
      </c>
      <c r="M483" s="5">
        <v>11.96</v>
      </c>
      <c r="N483">
        <v>1</v>
      </c>
    </row>
    <row r="484" spans="1:14" x14ac:dyDescent="0.2">
      <c r="A484" s="2">
        <v>44973</v>
      </c>
      <c r="B484" s="3">
        <f t="shared" si="21"/>
        <v>2023</v>
      </c>
      <c r="C484" t="str">
        <f t="shared" si="22"/>
        <v>2022-2023</v>
      </c>
      <c r="D484" t="s">
        <v>147</v>
      </c>
      <c r="E484" t="s">
        <v>96</v>
      </c>
      <c r="F484" t="str">
        <f t="shared" si="23"/>
        <v>Western Australia</v>
      </c>
      <c r="G484" t="s">
        <v>48</v>
      </c>
      <c r="H484">
        <v>6330</v>
      </c>
      <c r="I484" t="s">
        <v>11</v>
      </c>
      <c r="J484" t="s">
        <v>94</v>
      </c>
      <c r="K484" t="s">
        <v>156</v>
      </c>
      <c r="L484" t="s">
        <v>17</v>
      </c>
      <c r="M484" s="5">
        <v>11.97</v>
      </c>
      <c r="N484">
        <v>1</v>
      </c>
    </row>
    <row r="485" spans="1:14" x14ac:dyDescent="0.2">
      <c r="A485" s="2">
        <v>45242</v>
      </c>
      <c r="B485" s="3">
        <f t="shared" si="21"/>
        <v>2024</v>
      </c>
      <c r="C485" t="str">
        <f t="shared" si="22"/>
        <v>2023-2024</v>
      </c>
      <c r="D485" t="s">
        <v>147</v>
      </c>
      <c r="E485" t="s">
        <v>79</v>
      </c>
      <c r="F485" t="str">
        <f t="shared" si="23"/>
        <v>Australian Capital Territory</v>
      </c>
      <c r="G485" t="s">
        <v>80</v>
      </c>
      <c r="H485">
        <v>2617</v>
      </c>
      <c r="I485" t="s">
        <v>11</v>
      </c>
      <c r="J485" t="s">
        <v>58</v>
      </c>
      <c r="K485" t="s">
        <v>155</v>
      </c>
      <c r="L485" t="s">
        <v>20</v>
      </c>
      <c r="M485" s="5">
        <v>11.97</v>
      </c>
      <c r="N485">
        <v>1</v>
      </c>
    </row>
    <row r="486" spans="1:14" x14ac:dyDescent="0.2">
      <c r="A486" s="2">
        <v>45251</v>
      </c>
      <c r="B486" s="3">
        <f t="shared" si="21"/>
        <v>2024</v>
      </c>
      <c r="C486" t="str">
        <f t="shared" si="22"/>
        <v>2023-2024</v>
      </c>
      <c r="D486" t="s">
        <v>147</v>
      </c>
      <c r="E486" t="s">
        <v>79</v>
      </c>
      <c r="F486" t="str">
        <f t="shared" si="23"/>
        <v>Australian Capital Territory</v>
      </c>
      <c r="G486" t="s">
        <v>80</v>
      </c>
      <c r="H486">
        <v>2617</v>
      </c>
      <c r="I486" t="s">
        <v>11</v>
      </c>
      <c r="J486" t="s">
        <v>58</v>
      </c>
      <c r="K486" t="s">
        <v>149</v>
      </c>
      <c r="L486" t="s">
        <v>15</v>
      </c>
      <c r="M486" s="5">
        <v>11.97</v>
      </c>
      <c r="N486">
        <v>1</v>
      </c>
    </row>
    <row r="487" spans="1:14" x14ac:dyDescent="0.2">
      <c r="A487" s="2">
        <v>45349</v>
      </c>
      <c r="B487" s="3">
        <f t="shared" si="21"/>
        <v>2024</v>
      </c>
      <c r="C487" t="str">
        <f t="shared" si="22"/>
        <v>2023-2024</v>
      </c>
      <c r="D487" t="s">
        <v>147</v>
      </c>
      <c r="E487" t="s">
        <v>135</v>
      </c>
      <c r="F487" t="str">
        <f t="shared" si="23"/>
        <v>Victoria</v>
      </c>
      <c r="G487" t="s">
        <v>45</v>
      </c>
      <c r="H487">
        <v>3550</v>
      </c>
      <c r="I487" t="s">
        <v>11</v>
      </c>
      <c r="J487" t="s">
        <v>60</v>
      </c>
      <c r="K487" t="s">
        <v>156</v>
      </c>
      <c r="L487" t="s">
        <v>17</v>
      </c>
      <c r="M487" s="5">
        <v>11.97</v>
      </c>
      <c r="N487">
        <v>1</v>
      </c>
    </row>
    <row r="488" spans="1:14" x14ac:dyDescent="0.2">
      <c r="A488" s="2">
        <v>45337</v>
      </c>
      <c r="B488" s="3">
        <f t="shared" si="21"/>
        <v>2024</v>
      </c>
      <c r="C488" t="str">
        <f t="shared" si="22"/>
        <v>2023-2024</v>
      </c>
      <c r="D488" t="s">
        <v>148</v>
      </c>
      <c r="E488" t="s">
        <v>102</v>
      </c>
      <c r="F488" t="str">
        <f t="shared" si="23"/>
        <v>Queensland</v>
      </c>
      <c r="G488" t="s">
        <v>35</v>
      </c>
      <c r="H488">
        <v>4870</v>
      </c>
      <c r="I488" t="s">
        <v>11</v>
      </c>
      <c r="J488" t="s">
        <v>36</v>
      </c>
      <c r="K488" t="s">
        <v>155</v>
      </c>
      <c r="L488" t="s">
        <v>20</v>
      </c>
      <c r="M488" s="5">
        <v>11.97</v>
      </c>
      <c r="N488">
        <v>1</v>
      </c>
    </row>
    <row r="489" spans="1:14" x14ac:dyDescent="0.2">
      <c r="A489" s="2">
        <v>45554</v>
      </c>
      <c r="B489" s="3">
        <f t="shared" si="21"/>
        <v>2025</v>
      </c>
      <c r="C489" t="str">
        <f t="shared" si="22"/>
        <v>2024-2025</v>
      </c>
      <c r="D489" t="s">
        <v>147</v>
      </c>
      <c r="E489" t="s">
        <v>54</v>
      </c>
      <c r="F489" t="str">
        <f t="shared" si="23"/>
        <v>Victoria</v>
      </c>
      <c r="G489" t="s">
        <v>45</v>
      </c>
      <c r="H489">
        <v>3977</v>
      </c>
      <c r="I489" t="s">
        <v>11</v>
      </c>
      <c r="J489" t="s">
        <v>55</v>
      </c>
      <c r="K489" t="s">
        <v>150</v>
      </c>
      <c r="L489" t="s">
        <v>18</v>
      </c>
      <c r="M489" s="5">
        <v>11.97</v>
      </c>
      <c r="N489">
        <v>1</v>
      </c>
    </row>
    <row r="490" spans="1:14" x14ac:dyDescent="0.2">
      <c r="A490" s="2">
        <v>45112</v>
      </c>
      <c r="B490" s="3">
        <f t="shared" si="21"/>
        <v>2024</v>
      </c>
      <c r="C490" t="str">
        <f t="shared" si="22"/>
        <v>2023-2024</v>
      </c>
      <c r="D490" t="s">
        <v>147</v>
      </c>
      <c r="E490" t="s">
        <v>110</v>
      </c>
      <c r="F490" t="str">
        <f t="shared" si="23"/>
        <v>Queensland</v>
      </c>
      <c r="G490" t="s">
        <v>35</v>
      </c>
      <c r="H490">
        <v>4680</v>
      </c>
      <c r="I490" t="s">
        <v>11</v>
      </c>
      <c r="J490" t="s">
        <v>51</v>
      </c>
      <c r="K490" t="s">
        <v>150</v>
      </c>
      <c r="L490" t="s">
        <v>18</v>
      </c>
      <c r="M490" s="5">
        <v>11.97</v>
      </c>
      <c r="N490">
        <v>1</v>
      </c>
    </row>
    <row r="491" spans="1:14" x14ac:dyDescent="0.2">
      <c r="A491" s="2">
        <v>45078</v>
      </c>
      <c r="B491" s="3">
        <f t="shared" si="21"/>
        <v>2023</v>
      </c>
      <c r="C491" t="str">
        <f t="shared" si="22"/>
        <v>2022-2023</v>
      </c>
      <c r="D491" t="s">
        <v>148</v>
      </c>
      <c r="E491" t="s">
        <v>93</v>
      </c>
      <c r="F491" t="str">
        <f t="shared" si="23"/>
        <v>Western Australia</v>
      </c>
      <c r="G491" t="s">
        <v>48</v>
      </c>
      <c r="H491">
        <v>6112</v>
      </c>
      <c r="I491" t="s">
        <v>11</v>
      </c>
      <c r="J491" t="s">
        <v>94</v>
      </c>
      <c r="K491" t="s">
        <v>19</v>
      </c>
      <c r="L491" t="s">
        <v>23</v>
      </c>
      <c r="M491" s="5">
        <v>11.97</v>
      </c>
      <c r="N491">
        <v>1</v>
      </c>
    </row>
    <row r="492" spans="1:14" x14ac:dyDescent="0.2">
      <c r="A492" s="2">
        <v>45441</v>
      </c>
      <c r="B492" s="3">
        <f t="shared" si="21"/>
        <v>2024</v>
      </c>
      <c r="C492" t="str">
        <f t="shared" si="22"/>
        <v>2023-2024</v>
      </c>
      <c r="D492" t="s">
        <v>147</v>
      </c>
      <c r="E492" t="s">
        <v>89</v>
      </c>
      <c r="F492" t="str">
        <f t="shared" si="23"/>
        <v>Queensland</v>
      </c>
      <c r="G492" t="s">
        <v>35</v>
      </c>
      <c r="H492">
        <v>4655</v>
      </c>
      <c r="I492" t="s">
        <v>11</v>
      </c>
      <c r="J492" t="s">
        <v>51</v>
      </c>
      <c r="K492" t="s">
        <v>155</v>
      </c>
      <c r="L492" t="s">
        <v>20</v>
      </c>
      <c r="M492" s="5">
        <v>11.97</v>
      </c>
      <c r="N492">
        <v>1</v>
      </c>
    </row>
    <row r="493" spans="1:14" x14ac:dyDescent="0.2">
      <c r="A493" s="2">
        <v>45184</v>
      </c>
      <c r="B493" s="3">
        <f t="shared" si="21"/>
        <v>2024</v>
      </c>
      <c r="C493" t="str">
        <f t="shared" si="22"/>
        <v>2023-2024</v>
      </c>
      <c r="D493" t="s">
        <v>147</v>
      </c>
      <c r="E493" t="s">
        <v>92</v>
      </c>
      <c r="F493" t="str">
        <f t="shared" si="23"/>
        <v>Queensland</v>
      </c>
      <c r="G493" t="s">
        <v>35</v>
      </c>
      <c r="H493">
        <v>4068</v>
      </c>
      <c r="I493" t="s">
        <v>11</v>
      </c>
      <c r="J493" t="s">
        <v>43</v>
      </c>
      <c r="K493" t="s">
        <v>155</v>
      </c>
      <c r="L493" t="s">
        <v>20</v>
      </c>
      <c r="M493" s="5">
        <v>11.97</v>
      </c>
      <c r="N493">
        <v>1</v>
      </c>
    </row>
    <row r="494" spans="1:14" x14ac:dyDescent="0.2">
      <c r="A494" s="2">
        <v>45520</v>
      </c>
      <c r="B494" s="3">
        <f t="shared" si="21"/>
        <v>2025</v>
      </c>
      <c r="C494" t="str">
        <f t="shared" si="22"/>
        <v>2024-2025</v>
      </c>
      <c r="D494" t="s">
        <v>148</v>
      </c>
      <c r="E494" t="s">
        <v>83</v>
      </c>
      <c r="F494" t="str">
        <f t="shared" si="23"/>
        <v>New South Wales</v>
      </c>
      <c r="G494" t="s">
        <v>10</v>
      </c>
      <c r="H494">
        <v>2750</v>
      </c>
      <c r="I494" t="s">
        <v>11</v>
      </c>
      <c r="J494" t="s">
        <v>25</v>
      </c>
      <c r="K494" t="s">
        <v>155</v>
      </c>
      <c r="L494" t="s">
        <v>20</v>
      </c>
      <c r="M494" s="5">
        <v>11.97</v>
      </c>
      <c r="N494">
        <v>1</v>
      </c>
    </row>
    <row r="495" spans="1:14" x14ac:dyDescent="0.2">
      <c r="A495" s="2">
        <v>45622</v>
      </c>
      <c r="B495" s="3">
        <f t="shared" si="21"/>
        <v>2025</v>
      </c>
      <c r="C495" t="str">
        <f t="shared" si="22"/>
        <v>2024-2025</v>
      </c>
      <c r="D495" t="s">
        <v>147</v>
      </c>
      <c r="E495" t="s">
        <v>98</v>
      </c>
      <c r="F495" t="str">
        <f t="shared" si="23"/>
        <v>Victoria</v>
      </c>
      <c r="G495" t="s">
        <v>45</v>
      </c>
      <c r="H495">
        <v>3429</v>
      </c>
      <c r="I495" t="s">
        <v>11</v>
      </c>
      <c r="J495" t="s">
        <v>60</v>
      </c>
      <c r="K495" t="s">
        <v>155</v>
      </c>
      <c r="L495" t="s">
        <v>20</v>
      </c>
      <c r="M495" s="5">
        <v>11.97</v>
      </c>
      <c r="N495">
        <v>1</v>
      </c>
    </row>
    <row r="496" spans="1:14" x14ac:dyDescent="0.2">
      <c r="A496" s="2">
        <v>45013</v>
      </c>
      <c r="B496" s="3">
        <f t="shared" si="21"/>
        <v>2023</v>
      </c>
      <c r="C496" t="str">
        <f t="shared" si="22"/>
        <v>2022-2023</v>
      </c>
      <c r="D496" t="s">
        <v>147</v>
      </c>
      <c r="E496" t="s">
        <v>50</v>
      </c>
      <c r="F496" t="str">
        <f t="shared" si="23"/>
        <v>Queensland</v>
      </c>
      <c r="G496" t="s">
        <v>35</v>
      </c>
      <c r="H496">
        <v>4703</v>
      </c>
      <c r="I496" t="s">
        <v>11</v>
      </c>
      <c r="J496" t="s">
        <v>51</v>
      </c>
      <c r="K496" t="s">
        <v>155</v>
      </c>
      <c r="L496" t="s">
        <v>20</v>
      </c>
      <c r="M496" s="5">
        <v>11.97</v>
      </c>
      <c r="N496">
        <v>1</v>
      </c>
    </row>
    <row r="497" spans="1:14" x14ac:dyDescent="0.2">
      <c r="A497" s="2">
        <v>45219</v>
      </c>
      <c r="B497" s="3">
        <f t="shared" si="21"/>
        <v>2024</v>
      </c>
      <c r="C497" t="str">
        <f t="shared" si="22"/>
        <v>2023-2024</v>
      </c>
      <c r="D497" t="s">
        <v>147</v>
      </c>
      <c r="E497" t="s">
        <v>34</v>
      </c>
      <c r="F497" t="str">
        <f t="shared" si="23"/>
        <v>Queensland</v>
      </c>
      <c r="G497" t="s">
        <v>35</v>
      </c>
      <c r="H497">
        <v>4802</v>
      </c>
      <c r="I497" t="s">
        <v>11</v>
      </c>
      <c r="J497" t="s">
        <v>36</v>
      </c>
      <c r="K497" t="s">
        <v>153</v>
      </c>
      <c r="L497" t="s">
        <v>16</v>
      </c>
      <c r="M497" s="5">
        <v>11.98</v>
      </c>
      <c r="N497">
        <v>1</v>
      </c>
    </row>
    <row r="498" spans="1:14" x14ac:dyDescent="0.2">
      <c r="A498" s="2">
        <v>45339</v>
      </c>
      <c r="B498" s="3">
        <f t="shared" si="21"/>
        <v>2024</v>
      </c>
      <c r="C498" t="str">
        <f t="shared" si="22"/>
        <v>2023-2024</v>
      </c>
      <c r="D498" t="s">
        <v>147</v>
      </c>
      <c r="E498" t="s">
        <v>39</v>
      </c>
      <c r="F498" t="str">
        <f t="shared" si="23"/>
        <v>South Australia</v>
      </c>
      <c r="G498" t="s">
        <v>32</v>
      </c>
      <c r="H498">
        <v>5343</v>
      </c>
      <c r="I498" t="s">
        <v>11</v>
      </c>
      <c r="J498" t="s">
        <v>38</v>
      </c>
      <c r="K498" t="s">
        <v>150</v>
      </c>
      <c r="L498" t="s">
        <v>18</v>
      </c>
      <c r="M498" s="5">
        <v>11.98</v>
      </c>
      <c r="N498">
        <v>1</v>
      </c>
    </row>
    <row r="499" spans="1:14" x14ac:dyDescent="0.2">
      <c r="A499" s="2">
        <v>45058</v>
      </c>
      <c r="B499" s="3">
        <f t="shared" si="21"/>
        <v>2023</v>
      </c>
      <c r="C499" t="str">
        <f t="shared" si="22"/>
        <v>2022-2023</v>
      </c>
      <c r="D499" t="s">
        <v>148</v>
      </c>
      <c r="E499" t="s">
        <v>116</v>
      </c>
      <c r="F499" t="str">
        <f t="shared" si="23"/>
        <v>Western Australia</v>
      </c>
      <c r="G499" t="s">
        <v>48</v>
      </c>
      <c r="H499">
        <v>6725</v>
      </c>
      <c r="I499" t="s">
        <v>11</v>
      </c>
      <c r="J499" t="s">
        <v>77</v>
      </c>
      <c r="K499" t="s">
        <v>156</v>
      </c>
      <c r="L499" t="s">
        <v>17</v>
      </c>
      <c r="M499" s="5">
        <v>11.98</v>
      </c>
      <c r="N499">
        <v>1</v>
      </c>
    </row>
    <row r="500" spans="1:14" x14ac:dyDescent="0.2">
      <c r="A500" s="2">
        <v>45053</v>
      </c>
      <c r="B500" s="3">
        <f t="shared" si="21"/>
        <v>2023</v>
      </c>
      <c r="C500" t="str">
        <f t="shared" si="22"/>
        <v>2022-2023</v>
      </c>
      <c r="D500" t="s">
        <v>147</v>
      </c>
      <c r="E500" t="s">
        <v>140</v>
      </c>
      <c r="F500" t="str">
        <f t="shared" si="23"/>
        <v>Tasmania</v>
      </c>
      <c r="G500" t="s">
        <v>70</v>
      </c>
      <c r="H500">
        <v>7320</v>
      </c>
      <c r="I500" t="s">
        <v>11</v>
      </c>
      <c r="J500" t="s">
        <v>71</v>
      </c>
      <c r="K500" t="s">
        <v>151</v>
      </c>
      <c r="L500" t="s">
        <v>21</v>
      </c>
      <c r="M500" s="5">
        <v>11.98</v>
      </c>
      <c r="N500">
        <v>1</v>
      </c>
    </row>
    <row r="501" spans="1:14" x14ac:dyDescent="0.2">
      <c r="A501" s="2">
        <v>45312</v>
      </c>
      <c r="B501" s="3">
        <f t="shared" si="21"/>
        <v>2024</v>
      </c>
      <c r="C501" t="str">
        <f t="shared" si="22"/>
        <v>2023-2024</v>
      </c>
      <c r="D501" t="s">
        <v>147</v>
      </c>
      <c r="E501" t="s">
        <v>129</v>
      </c>
      <c r="F501" t="str">
        <f t="shared" si="23"/>
        <v>Tasmania</v>
      </c>
      <c r="G501" t="s">
        <v>70</v>
      </c>
      <c r="H501">
        <v>7010</v>
      </c>
      <c r="I501" t="s">
        <v>11</v>
      </c>
      <c r="J501" t="s">
        <v>71</v>
      </c>
      <c r="K501" t="s">
        <v>156</v>
      </c>
      <c r="L501" t="s">
        <v>17</v>
      </c>
      <c r="M501" s="5">
        <v>11.98</v>
      </c>
      <c r="N501">
        <v>1</v>
      </c>
    </row>
    <row r="502" spans="1:14" x14ac:dyDescent="0.2">
      <c r="A502" s="2">
        <v>45179</v>
      </c>
      <c r="B502" s="3">
        <f t="shared" si="21"/>
        <v>2024</v>
      </c>
      <c r="C502" t="str">
        <f t="shared" si="22"/>
        <v>2023-2024</v>
      </c>
      <c r="D502" t="s">
        <v>147</v>
      </c>
      <c r="E502" t="s">
        <v>125</v>
      </c>
      <c r="F502" t="str">
        <f t="shared" si="23"/>
        <v>Victoria</v>
      </c>
      <c r="G502" t="s">
        <v>45</v>
      </c>
      <c r="H502">
        <v>3400</v>
      </c>
      <c r="I502" t="s">
        <v>11</v>
      </c>
      <c r="J502" t="s">
        <v>60</v>
      </c>
      <c r="K502" t="s">
        <v>149</v>
      </c>
      <c r="L502" t="s">
        <v>15</v>
      </c>
      <c r="M502" s="5">
        <v>11.98</v>
      </c>
      <c r="N502">
        <v>1</v>
      </c>
    </row>
    <row r="503" spans="1:14" x14ac:dyDescent="0.2">
      <c r="A503" s="2">
        <v>45001</v>
      </c>
      <c r="B503" s="3">
        <f t="shared" si="21"/>
        <v>2023</v>
      </c>
      <c r="C503" t="str">
        <f t="shared" si="22"/>
        <v>2022-2023</v>
      </c>
      <c r="D503" t="s">
        <v>147</v>
      </c>
      <c r="E503" t="s">
        <v>92</v>
      </c>
      <c r="F503" t="str">
        <f t="shared" si="23"/>
        <v>Queensland</v>
      </c>
      <c r="G503" t="s">
        <v>35</v>
      </c>
      <c r="H503">
        <v>4068</v>
      </c>
      <c r="I503" t="s">
        <v>11</v>
      </c>
      <c r="J503" t="s">
        <v>43</v>
      </c>
      <c r="K503" t="s">
        <v>154</v>
      </c>
      <c r="L503" t="s">
        <v>14</v>
      </c>
      <c r="M503" s="5">
        <v>11.98</v>
      </c>
      <c r="N503">
        <v>1</v>
      </c>
    </row>
    <row r="504" spans="1:14" x14ac:dyDescent="0.2">
      <c r="A504" s="2">
        <v>44975</v>
      </c>
      <c r="B504" s="3">
        <f t="shared" si="21"/>
        <v>2023</v>
      </c>
      <c r="C504" t="str">
        <f t="shared" si="22"/>
        <v>2022-2023</v>
      </c>
      <c r="D504" t="s">
        <v>147</v>
      </c>
      <c r="E504" t="s">
        <v>133</v>
      </c>
      <c r="F504" t="str">
        <f t="shared" si="23"/>
        <v>Queensland</v>
      </c>
      <c r="G504" t="s">
        <v>35</v>
      </c>
      <c r="H504">
        <v>4305</v>
      </c>
      <c r="I504" t="s">
        <v>11</v>
      </c>
      <c r="J504" t="s">
        <v>104</v>
      </c>
      <c r="K504" t="s">
        <v>152</v>
      </c>
      <c r="L504" t="s">
        <v>13</v>
      </c>
      <c r="M504" s="5">
        <v>11.98</v>
      </c>
      <c r="N504">
        <v>1</v>
      </c>
    </row>
    <row r="505" spans="1:14" x14ac:dyDescent="0.2">
      <c r="A505" s="2">
        <v>45299</v>
      </c>
      <c r="B505" s="3">
        <f t="shared" si="21"/>
        <v>2024</v>
      </c>
      <c r="C505" t="str">
        <f t="shared" si="22"/>
        <v>2023-2024</v>
      </c>
      <c r="D505" t="s">
        <v>147</v>
      </c>
      <c r="E505" t="s">
        <v>90</v>
      </c>
      <c r="F505" t="str">
        <f t="shared" si="23"/>
        <v>Victoria</v>
      </c>
      <c r="G505" t="s">
        <v>45</v>
      </c>
      <c r="H505">
        <v>3179</v>
      </c>
      <c r="I505" t="s">
        <v>11</v>
      </c>
      <c r="J505" t="s">
        <v>63</v>
      </c>
      <c r="K505" t="s">
        <v>150</v>
      </c>
      <c r="L505" t="s">
        <v>18</v>
      </c>
      <c r="M505" s="5">
        <v>11.98</v>
      </c>
      <c r="N505">
        <v>1</v>
      </c>
    </row>
    <row r="506" spans="1:14" x14ac:dyDescent="0.2">
      <c r="A506" s="2">
        <v>45407</v>
      </c>
      <c r="B506" s="3">
        <f t="shared" si="21"/>
        <v>2024</v>
      </c>
      <c r="C506" t="str">
        <f t="shared" si="22"/>
        <v>2023-2024</v>
      </c>
      <c r="D506" t="s">
        <v>147</v>
      </c>
      <c r="E506" t="s">
        <v>61</v>
      </c>
      <c r="F506" t="str">
        <f t="shared" si="23"/>
        <v>New South Wales</v>
      </c>
      <c r="G506" t="s">
        <v>10</v>
      </c>
      <c r="H506">
        <v>2539</v>
      </c>
      <c r="I506" t="s">
        <v>11</v>
      </c>
      <c r="J506" t="s">
        <v>58</v>
      </c>
      <c r="K506" t="s">
        <v>149</v>
      </c>
      <c r="L506" t="s">
        <v>15</v>
      </c>
      <c r="M506" s="5">
        <v>11.98</v>
      </c>
      <c r="N506">
        <v>1</v>
      </c>
    </row>
    <row r="507" spans="1:14" x14ac:dyDescent="0.2">
      <c r="A507" s="2">
        <v>45405</v>
      </c>
      <c r="B507" s="3">
        <f t="shared" si="21"/>
        <v>2024</v>
      </c>
      <c r="C507" t="str">
        <f t="shared" si="22"/>
        <v>2023-2024</v>
      </c>
      <c r="D507" t="s">
        <v>147</v>
      </c>
      <c r="E507" t="s">
        <v>56</v>
      </c>
      <c r="F507" t="str">
        <f t="shared" si="23"/>
        <v>Northern Territory</v>
      </c>
      <c r="G507" t="s">
        <v>29</v>
      </c>
      <c r="H507">
        <v>870</v>
      </c>
      <c r="I507" t="s">
        <v>11</v>
      </c>
      <c r="J507" t="s">
        <v>30</v>
      </c>
      <c r="K507" t="s">
        <v>154</v>
      </c>
      <c r="L507" t="s">
        <v>14</v>
      </c>
      <c r="M507" s="5">
        <v>11.99</v>
      </c>
      <c r="N507">
        <v>1</v>
      </c>
    </row>
    <row r="508" spans="1:14" x14ac:dyDescent="0.2">
      <c r="A508" s="2">
        <v>45072</v>
      </c>
      <c r="B508" s="3">
        <f t="shared" si="21"/>
        <v>2023</v>
      </c>
      <c r="C508" t="str">
        <f t="shared" si="22"/>
        <v>2022-2023</v>
      </c>
      <c r="D508" t="s">
        <v>147</v>
      </c>
      <c r="E508" t="s">
        <v>108</v>
      </c>
      <c r="F508" t="str">
        <f t="shared" si="23"/>
        <v>Victoria</v>
      </c>
      <c r="G508" t="s">
        <v>45</v>
      </c>
      <c r="H508">
        <v>3018</v>
      </c>
      <c r="I508" t="s">
        <v>11</v>
      </c>
      <c r="J508" t="s">
        <v>46</v>
      </c>
      <c r="K508" t="s">
        <v>149</v>
      </c>
      <c r="L508" t="s">
        <v>15</v>
      </c>
      <c r="M508" s="5">
        <v>11.99</v>
      </c>
      <c r="N508">
        <v>1</v>
      </c>
    </row>
    <row r="509" spans="1:14" x14ac:dyDescent="0.2">
      <c r="A509" s="2">
        <v>45570</v>
      </c>
      <c r="B509" s="3">
        <f t="shared" si="21"/>
        <v>2025</v>
      </c>
      <c r="C509" t="str">
        <f t="shared" si="22"/>
        <v>2024-2025</v>
      </c>
      <c r="D509" t="s">
        <v>147</v>
      </c>
      <c r="E509" t="s">
        <v>101</v>
      </c>
      <c r="F509" t="str">
        <f t="shared" si="23"/>
        <v>Victoria</v>
      </c>
      <c r="G509" t="s">
        <v>45</v>
      </c>
      <c r="H509">
        <v>3131</v>
      </c>
      <c r="I509" t="s">
        <v>11</v>
      </c>
      <c r="J509" t="s">
        <v>63</v>
      </c>
      <c r="K509" t="s">
        <v>154</v>
      </c>
      <c r="L509" t="s">
        <v>14</v>
      </c>
      <c r="M509" s="5">
        <v>11.99</v>
      </c>
      <c r="N509">
        <v>1</v>
      </c>
    </row>
    <row r="510" spans="1:14" x14ac:dyDescent="0.2">
      <c r="A510" s="2">
        <v>45164</v>
      </c>
      <c r="B510" s="3">
        <f t="shared" si="21"/>
        <v>2024</v>
      </c>
      <c r="C510" t="str">
        <f t="shared" si="22"/>
        <v>2023-2024</v>
      </c>
      <c r="D510" t="s">
        <v>148</v>
      </c>
      <c r="E510" t="s">
        <v>122</v>
      </c>
      <c r="F510" t="str">
        <f t="shared" si="23"/>
        <v>New South Wales</v>
      </c>
      <c r="G510" t="s">
        <v>10</v>
      </c>
      <c r="H510">
        <v>2650</v>
      </c>
      <c r="I510" t="s">
        <v>11</v>
      </c>
      <c r="J510" t="s">
        <v>25</v>
      </c>
      <c r="K510" t="s">
        <v>153</v>
      </c>
      <c r="L510" t="s">
        <v>16</v>
      </c>
      <c r="M510" s="5">
        <v>12</v>
      </c>
      <c r="N510">
        <v>1</v>
      </c>
    </row>
    <row r="511" spans="1:14" x14ac:dyDescent="0.2">
      <c r="A511" s="2">
        <v>45394</v>
      </c>
      <c r="B511" s="3">
        <f t="shared" si="21"/>
        <v>2024</v>
      </c>
      <c r="C511" t="str">
        <f t="shared" si="22"/>
        <v>2023-2024</v>
      </c>
      <c r="D511" t="s">
        <v>147</v>
      </c>
      <c r="E511" t="s">
        <v>92</v>
      </c>
      <c r="F511" t="str">
        <f t="shared" si="23"/>
        <v>Queensland</v>
      </c>
      <c r="G511" t="s">
        <v>35</v>
      </c>
      <c r="H511">
        <v>4068</v>
      </c>
      <c r="I511" t="s">
        <v>11</v>
      </c>
      <c r="J511" t="s">
        <v>43</v>
      </c>
      <c r="K511" t="s">
        <v>152</v>
      </c>
      <c r="L511" t="s">
        <v>13</v>
      </c>
      <c r="M511" s="5">
        <v>12.43</v>
      </c>
      <c r="N511">
        <v>1</v>
      </c>
    </row>
    <row r="512" spans="1:14" x14ac:dyDescent="0.2">
      <c r="A512" s="2">
        <v>45197</v>
      </c>
      <c r="B512" s="3">
        <f t="shared" si="21"/>
        <v>2024</v>
      </c>
      <c r="C512" t="str">
        <f t="shared" si="22"/>
        <v>2023-2024</v>
      </c>
      <c r="D512" t="s">
        <v>147</v>
      </c>
      <c r="E512" t="s">
        <v>131</v>
      </c>
      <c r="F512" t="str">
        <f t="shared" si="23"/>
        <v>Western Australia</v>
      </c>
      <c r="G512" t="s">
        <v>48</v>
      </c>
      <c r="H512">
        <v>6530</v>
      </c>
      <c r="I512" t="s">
        <v>11</v>
      </c>
      <c r="J512" t="s">
        <v>77</v>
      </c>
      <c r="K512" t="s">
        <v>154</v>
      </c>
      <c r="L512" t="s">
        <v>14</v>
      </c>
      <c r="M512" s="5">
        <v>12.52</v>
      </c>
      <c r="N512">
        <v>1</v>
      </c>
    </row>
    <row r="513" spans="1:14" x14ac:dyDescent="0.2">
      <c r="A513" s="2">
        <v>45373</v>
      </c>
      <c r="B513" s="3">
        <f t="shared" si="21"/>
        <v>2024</v>
      </c>
      <c r="C513" t="str">
        <f t="shared" si="22"/>
        <v>2023-2024</v>
      </c>
      <c r="D513" t="s">
        <v>148</v>
      </c>
      <c r="E513" t="s">
        <v>79</v>
      </c>
      <c r="F513" t="str">
        <f t="shared" si="23"/>
        <v>Australian Capital Territory</v>
      </c>
      <c r="G513" t="s">
        <v>80</v>
      </c>
      <c r="H513">
        <v>2617</v>
      </c>
      <c r="I513" t="s">
        <v>11</v>
      </c>
      <c r="J513" t="s">
        <v>58</v>
      </c>
      <c r="K513" t="s">
        <v>150</v>
      </c>
      <c r="L513" t="s">
        <v>18</v>
      </c>
      <c r="M513" s="5">
        <v>12.77</v>
      </c>
      <c r="N513">
        <v>1</v>
      </c>
    </row>
    <row r="514" spans="1:14" x14ac:dyDescent="0.2">
      <c r="A514" s="2">
        <v>45380</v>
      </c>
      <c r="B514" s="3">
        <f t="shared" ref="B514:B577" si="24">IF(MONTH(A514)&gt;=7,YEAR(A514)+1,YEAR(A514))</f>
        <v>2024</v>
      </c>
      <c r="C514" t="str">
        <f t="shared" ref="C514:C577" si="25">IF(MONTH(A514) &gt;= 7, YEAR(A514) &amp; "-" &amp; YEAR(A514) + 1, YEAR(A514) - 1 &amp; "-" &amp; YEAR(A514))</f>
        <v>2023-2024</v>
      </c>
      <c r="D514" t="s">
        <v>148</v>
      </c>
      <c r="E514" t="s">
        <v>100</v>
      </c>
      <c r="F514" t="str">
        <f t="shared" ref="F514:F577" si="26">IF(G514="WA","Western Australia",
IF(G514="NSW","New South Wales",
IF(G514="QLD","Queensland",
IF(G514="VIC","Victoria",
IF(G514="TAS","Tasmania",
IF(G514="SA","South Australia",
IF(G514="NT","Northern Territory",
IF(G514="ACT","Australian Capital Territory",G514))))))))</f>
        <v>Western Australia</v>
      </c>
      <c r="G514" t="s">
        <v>48</v>
      </c>
      <c r="H514">
        <v>6021</v>
      </c>
      <c r="I514" t="s">
        <v>11</v>
      </c>
      <c r="J514" t="s">
        <v>49</v>
      </c>
      <c r="K514" t="s">
        <v>155</v>
      </c>
      <c r="L514" t="s">
        <v>20</v>
      </c>
      <c r="M514" s="5">
        <v>12.98</v>
      </c>
      <c r="N514">
        <v>1</v>
      </c>
    </row>
    <row r="515" spans="1:14" x14ac:dyDescent="0.2">
      <c r="A515" s="2">
        <v>45395</v>
      </c>
      <c r="B515" s="3">
        <f t="shared" si="24"/>
        <v>2024</v>
      </c>
      <c r="C515" t="str">
        <f t="shared" si="25"/>
        <v>2023-2024</v>
      </c>
      <c r="D515" t="s">
        <v>147</v>
      </c>
      <c r="E515" t="s">
        <v>57</v>
      </c>
      <c r="F515" t="str">
        <f t="shared" si="26"/>
        <v>New South Wales</v>
      </c>
      <c r="G515" t="s">
        <v>10</v>
      </c>
      <c r="H515">
        <v>2560</v>
      </c>
      <c r="I515" t="s">
        <v>11</v>
      </c>
      <c r="J515" t="s">
        <v>58</v>
      </c>
      <c r="K515" t="s">
        <v>149</v>
      </c>
      <c r="L515" t="s">
        <v>15</v>
      </c>
      <c r="M515" s="5">
        <v>12.98</v>
      </c>
      <c r="N515">
        <v>1</v>
      </c>
    </row>
    <row r="516" spans="1:14" x14ac:dyDescent="0.2">
      <c r="A516" s="2">
        <v>45457</v>
      </c>
      <c r="B516" s="3">
        <f t="shared" si="24"/>
        <v>2024</v>
      </c>
      <c r="C516" t="str">
        <f t="shared" si="25"/>
        <v>2023-2024</v>
      </c>
      <c r="D516" t="s">
        <v>147</v>
      </c>
      <c r="E516" t="s">
        <v>100</v>
      </c>
      <c r="F516" t="str">
        <f t="shared" si="26"/>
        <v>Western Australia</v>
      </c>
      <c r="G516" t="s">
        <v>48</v>
      </c>
      <c r="H516">
        <v>6021</v>
      </c>
      <c r="I516" t="s">
        <v>11</v>
      </c>
      <c r="J516" t="s">
        <v>49</v>
      </c>
      <c r="K516" t="s">
        <v>154</v>
      </c>
      <c r="L516" t="s">
        <v>14</v>
      </c>
      <c r="M516" s="5">
        <v>12.99</v>
      </c>
      <c r="N516">
        <v>1</v>
      </c>
    </row>
    <row r="517" spans="1:14" x14ac:dyDescent="0.2">
      <c r="A517" s="2">
        <v>45027</v>
      </c>
      <c r="B517" s="3">
        <f t="shared" si="24"/>
        <v>2023</v>
      </c>
      <c r="C517" t="str">
        <f t="shared" si="25"/>
        <v>2022-2023</v>
      </c>
      <c r="D517" t="s">
        <v>147</v>
      </c>
      <c r="E517" t="s">
        <v>140</v>
      </c>
      <c r="F517" t="str">
        <f t="shared" si="26"/>
        <v>Tasmania</v>
      </c>
      <c r="G517" t="s">
        <v>70</v>
      </c>
      <c r="H517">
        <v>7320</v>
      </c>
      <c r="I517" t="s">
        <v>11</v>
      </c>
      <c r="J517" t="s">
        <v>71</v>
      </c>
      <c r="K517" t="s">
        <v>153</v>
      </c>
      <c r="L517" t="s">
        <v>16</v>
      </c>
      <c r="M517" s="5">
        <v>12.99</v>
      </c>
      <c r="N517">
        <v>1</v>
      </c>
    </row>
    <row r="518" spans="1:14" x14ac:dyDescent="0.2">
      <c r="A518" s="2">
        <v>45296</v>
      </c>
      <c r="B518" s="3">
        <f t="shared" si="24"/>
        <v>2024</v>
      </c>
      <c r="C518" t="str">
        <f t="shared" si="25"/>
        <v>2023-2024</v>
      </c>
      <c r="D518" t="s">
        <v>147</v>
      </c>
      <c r="E518" t="s">
        <v>73</v>
      </c>
      <c r="F518" t="str">
        <f t="shared" si="26"/>
        <v>Victoria</v>
      </c>
      <c r="G518" t="s">
        <v>45</v>
      </c>
      <c r="H518">
        <v>3136</v>
      </c>
      <c r="I518" t="s">
        <v>11</v>
      </c>
      <c r="J518" t="s">
        <v>63</v>
      </c>
      <c r="K518" t="s">
        <v>153</v>
      </c>
      <c r="L518" t="s">
        <v>16</v>
      </c>
      <c r="M518" s="5">
        <v>12.99</v>
      </c>
      <c r="N518">
        <v>1</v>
      </c>
    </row>
    <row r="519" spans="1:14" x14ac:dyDescent="0.2">
      <c r="A519" s="2">
        <v>44965</v>
      </c>
      <c r="B519" s="3">
        <f t="shared" si="24"/>
        <v>2023</v>
      </c>
      <c r="C519" t="str">
        <f t="shared" si="25"/>
        <v>2022-2023</v>
      </c>
      <c r="D519" t="s">
        <v>147</v>
      </c>
      <c r="E519" t="s">
        <v>28</v>
      </c>
      <c r="F519" t="str">
        <f t="shared" si="26"/>
        <v>Northern Territory</v>
      </c>
      <c r="G519" t="s">
        <v>29</v>
      </c>
      <c r="H519">
        <v>800</v>
      </c>
      <c r="I519" t="s">
        <v>11</v>
      </c>
      <c r="J519" t="s">
        <v>30</v>
      </c>
      <c r="K519" t="s">
        <v>154</v>
      </c>
      <c r="L519" t="s">
        <v>14</v>
      </c>
      <c r="M519" s="5">
        <v>12.99</v>
      </c>
      <c r="N519">
        <v>1</v>
      </c>
    </row>
    <row r="520" spans="1:14" x14ac:dyDescent="0.2">
      <c r="A520" s="2">
        <v>44940</v>
      </c>
      <c r="B520" s="3">
        <f t="shared" si="24"/>
        <v>2023</v>
      </c>
      <c r="C520" t="str">
        <f t="shared" si="25"/>
        <v>2022-2023</v>
      </c>
      <c r="D520" t="s">
        <v>147</v>
      </c>
      <c r="E520" t="s">
        <v>112</v>
      </c>
      <c r="F520" t="str">
        <f t="shared" si="26"/>
        <v>Victoria</v>
      </c>
      <c r="G520" t="s">
        <v>45</v>
      </c>
      <c r="H520">
        <v>3076</v>
      </c>
      <c r="I520" t="s">
        <v>11</v>
      </c>
      <c r="J520" t="s">
        <v>46</v>
      </c>
      <c r="K520" t="s">
        <v>153</v>
      </c>
      <c r="L520" t="s">
        <v>16</v>
      </c>
      <c r="M520" s="5">
        <v>12.99</v>
      </c>
      <c r="N520">
        <v>1</v>
      </c>
    </row>
    <row r="521" spans="1:14" x14ac:dyDescent="0.2">
      <c r="A521" s="2">
        <v>44928</v>
      </c>
      <c r="B521" s="3">
        <f t="shared" si="24"/>
        <v>2023</v>
      </c>
      <c r="C521" t="str">
        <f t="shared" si="25"/>
        <v>2022-2023</v>
      </c>
      <c r="D521" t="s">
        <v>147</v>
      </c>
      <c r="E521" t="s">
        <v>131</v>
      </c>
      <c r="F521" t="str">
        <f t="shared" si="26"/>
        <v>Western Australia</v>
      </c>
      <c r="G521" t="s">
        <v>48</v>
      </c>
      <c r="H521">
        <v>6530</v>
      </c>
      <c r="I521" t="s">
        <v>11</v>
      </c>
      <c r="J521" t="s">
        <v>77</v>
      </c>
      <c r="K521" t="s">
        <v>153</v>
      </c>
      <c r="L521" t="s">
        <v>16</v>
      </c>
      <c r="M521" s="5">
        <v>12.99</v>
      </c>
      <c r="N521">
        <v>1</v>
      </c>
    </row>
    <row r="522" spans="1:14" x14ac:dyDescent="0.2">
      <c r="A522" s="2">
        <v>45485</v>
      </c>
      <c r="B522" s="3">
        <f t="shared" si="24"/>
        <v>2025</v>
      </c>
      <c r="C522" t="str">
        <f t="shared" si="25"/>
        <v>2024-2025</v>
      </c>
      <c r="D522" t="s">
        <v>147</v>
      </c>
      <c r="E522" t="s">
        <v>119</v>
      </c>
      <c r="F522" t="str">
        <f t="shared" si="26"/>
        <v>Queensland</v>
      </c>
      <c r="G522" t="s">
        <v>35</v>
      </c>
      <c r="H522">
        <v>4570</v>
      </c>
      <c r="I522" t="s">
        <v>11</v>
      </c>
      <c r="J522" t="s">
        <v>120</v>
      </c>
      <c r="K522" t="s">
        <v>155</v>
      </c>
      <c r="L522" t="s">
        <v>20</v>
      </c>
      <c r="M522" s="5">
        <v>12.99</v>
      </c>
      <c r="N522">
        <v>1</v>
      </c>
    </row>
    <row r="523" spans="1:14" x14ac:dyDescent="0.2">
      <c r="A523" s="2">
        <v>45210</v>
      </c>
      <c r="B523" s="3">
        <f t="shared" si="24"/>
        <v>2024</v>
      </c>
      <c r="C523" t="str">
        <f t="shared" si="25"/>
        <v>2023-2024</v>
      </c>
      <c r="D523" t="s">
        <v>147</v>
      </c>
      <c r="E523" t="s">
        <v>26</v>
      </c>
      <c r="F523" t="str">
        <f t="shared" si="26"/>
        <v>New South Wales</v>
      </c>
      <c r="G523" t="s">
        <v>10</v>
      </c>
      <c r="H523">
        <v>2141</v>
      </c>
      <c r="I523" t="s">
        <v>11</v>
      </c>
      <c r="J523" t="s">
        <v>27</v>
      </c>
      <c r="K523" t="s">
        <v>150</v>
      </c>
      <c r="L523" t="s">
        <v>18</v>
      </c>
      <c r="M523" s="5">
        <v>12.99</v>
      </c>
      <c r="N523">
        <v>1</v>
      </c>
    </row>
    <row r="524" spans="1:14" x14ac:dyDescent="0.2">
      <c r="A524" s="2">
        <v>45547</v>
      </c>
      <c r="B524" s="3">
        <f t="shared" si="24"/>
        <v>2025</v>
      </c>
      <c r="C524" t="str">
        <f t="shared" si="25"/>
        <v>2024-2025</v>
      </c>
      <c r="D524" t="s">
        <v>148</v>
      </c>
      <c r="E524" t="s">
        <v>109</v>
      </c>
      <c r="F524" t="str">
        <f t="shared" si="26"/>
        <v>New South Wales</v>
      </c>
      <c r="G524" t="s">
        <v>10</v>
      </c>
      <c r="H524">
        <v>2480</v>
      </c>
      <c r="I524" t="s">
        <v>11</v>
      </c>
      <c r="J524" t="s">
        <v>68</v>
      </c>
      <c r="K524" t="s">
        <v>153</v>
      </c>
      <c r="L524" t="s">
        <v>16</v>
      </c>
      <c r="M524" s="5">
        <v>12.99</v>
      </c>
      <c r="N524">
        <v>1</v>
      </c>
    </row>
    <row r="525" spans="1:14" x14ac:dyDescent="0.2">
      <c r="A525" s="2">
        <v>45139</v>
      </c>
      <c r="B525" s="3">
        <f t="shared" si="24"/>
        <v>2024</v>
      </c>
      <c r="C525" t="str">
        <f t="shared" si="25"/>
        <v>2023-2024</v>
      </c>
      <c r="D525" t="s">
        <v>148</v>
      </c>
      <c r="E525" t="s">
        <v>139</v>
      </c>
      <c r="F525" t="str">
        <f t="shared" si="26"/>
        <v>New South Wales</v>
      </c>
      <c r="G525" t="s">
        <v>10</v>
      </c>
      <c r="H525">
        <v>2020</v>
      </c>
      <c r="I525" t="s">
        <v>11</v>
      </c>
      <c r="J525" t="s">
        <v>12</v>
      </c>
      <c r="K525" t="s">
        <v>153</v>
      </c>
      <c r="L525" t="s">
        <v>16</v>
      </c>
      <c r="M525" s="5">
        <v>12.99</v>
      </c>
      <c r="N525">
        <v>1</v>
      </c>
    </row>
    <row r="526" spans="1:14" x14ac:dyDescent="0.2">
      <c r="A526" s="2">
        <v>45170</v>
      </c>
      <c r="B526" s="3">
        <f t="shared" si="24"/>
        <v>2024</v>
      </c>
      <c r="C526" t="str">
        <f t="shared" si="25"/>
        <v>2023-2024</v>
      </c>
      <c r="D526" t="s">
        <v>147</v>
      </c>
      <c r="E526" t="s">
        <v>105</v>
      </c>
      <c r="F526" t="str">
        <f t="shared" si="26"/>
        <v>Victoria</v>
      </c>
      <c r="G526" t="s">
        <v>45</v>
      </c>
      <c r="H526">
        <v>3500</v>
      </c>
      <c r="I526" t="s">
        <v>11</v>
      </c>
      <c r="J526" t="s">
        <v>60</v>
      </c>
      <c r="K526" t="s">
        <v>153</v>
      </c>
      <c r="L526" t="s">
        <v>16</v>
      </c>
      <c r="M526" s="5">
        <v>12.99</v>
      </c>
      <c r="N526">
        <v>1</v>
      </c>
    </row>
    <row r="527" spans="1:14" x14ac:dyDescent="0.2">
      <c r="A527" s="2">
        <v>44971</v>
      </c>
      <c r="B527" s="3">
        <f t="shared" si="24"/>
        <v>2023</v>
      </c>
      <c r="C527" t="str">
        <f t="shared" si="25"/>
        <v>2022-2023</v>
      </c>
      <c r="D527" t="s">
        <v>148</v>
      </c>
      <c r="E527" t="s">
        <v>95</v>
      </c>
      <c r="F527" t="str">
        <f t="shared" si="26"/>
        <v>Victoria</v>
      </c>
      <c r="G527" t="s">
        <v>45</v>
      </c>
      <c r="H527">
        <v>3931</v>
      </c>
      <c r="I527" t="s">
        <v>11</v>
      </c>
      <c r="J527" t="s">
        <v>55</v>
      </c>
      <c r="K527" t="s">
        <v>153</v>
      </c>
      <c r="L527" t="s">
        <v>16</v>
      </c>
      <c r="M527" s="5">
        <v>12.99</v>
      </c>
      <c r="N527">
        <v>1</v>
      </c>
    </row>
    <row r="528" spans="1:14" x14ac:dyDescent="0.2">
      <c r="A528" s="2">
        <v>45468</v>
      </c>
      <c r="B528" s="3">
        <f t="shared" si="24"/>
        <v>2024</v>
      </c>
      <c r="C528" t="str">
        <f t="shared" si="25"/>
        <v>2023-2024</v>
      </c>
      <c r="D528" t="s">
        <v>148</v>
      </c>
      <c r="E528" t="s">
        <v>83</v>
      </c>
      <c r="F528" t="str">
        <f t="shared" si="26"/>
        <v>New South Wales</v>
      </c>
      <c r="G528" t="s">
        <v>10</v>
      </c>
      <c r="H528">
        <v>2750</v>
      </c>
      <c r="I528" t="s">
        <v>11</v>
      </c>
      <c r="J528" t="s">
        <v>25</v>
      </c>
      <c r="K528" t="s">
        <v>19</v>
      </c>
      <c r="L528" t="s">
        <v>23</v>
      </c>
      <c r="M528" s="5">
        <v>12.99</v>
      </c>
      <c r="N528">
        <v>1</v>
      </c>
    </row>
    <row r="529" spans="1:14" x14ac:dyDescent="0.2">
      <c r="A529" s="2">
        <v>45022</v>
      </c>
      <c r="B529" s="3">
        <f t="shared" si="24"/>
        <v>2023</v>
      </c>
      <c r="C529" t="str">
        <f t="shared" si="25"/>
        <v>2022-2023</v>
      </c>
      <c r="D529" t="s">
        <v>148</v>
      </c>
      <c r="E529" t="s">
        <v>137</v>
      </c>
      <c r="F529" t="str">
        <f t="shared" si="26"/>
        <v>New South Wales</v>
      </c>
      <c r="G529" t="s">
        <v>10</v>
      </c>
      <c r="H529">
        <v>2031</v>
      </c>
      <c r="I529" t="s">
        <v>11</v>
      </c>
      <c r="J529" t="s">
        <v>12</v>
      </c>
      <c r="K529" t="s">
        <v>153</v>
      </c>
      <c r="L529" t="s">
        <v>16</v>
      </c>
      <c r="M529" s="5">
        <v>12.99</v>
      </c>
      <c r="N529">
        <v>1</v>
      </c>
    </row>
    <row r="530" spans="1:14" x14ac:dyDescent="0.2">
      <c r="A530" s="2">
        <v>45416</v>
      </c>
      <c r="B530" s="3">
        <f t="shared" si="24"/>
        <v>2024</v>
      </c>
      <c r="C530" t="str">
        <f t="shared" si="25"/>
        <v>2023-2024</v>
      </c>
      <c r="D530" t="s">
        <v>148</v>
      </c>
      <c r="E530" t="s">
        <v>122</v>
      </c>
      <c r="F530" t="str">
        <f t="shared" si="26"/>
        <v>New South Wales</v>
      </c>
      <c r="G530" t="s">
        <v>10</v>
      </c>
      <c r="H530">
        <v>2650</v>
      </c>
      <c r="I530" t="s">
        <v>11</v>
      </c>
      <c r="J530" t="s">
        <v>25</v>
      </c>
      <c r="K530" t="s">
        <v>149</v>
      </c>
      <c r="L530" t="s">
        <v>15</v>
      </c>
      <c r="M530" s="5">
        <v>12.99</v>
      </c>
      <c r="N530">
        <v>1</v>
      </c>
    </row>
    <row r="531" spans="1:14" x14ac:dyDescent="0.2">
      <c r="A531" s="2">
        <v>45329</v>
      </c>
      <c r="B531" s="3">
        <f t="shared" si="24"/>
        <v>2024</v>
      </c>
      <c r="C531" t="str">
        <f t="shared" si="25"/>
        <v>2023-2024</v>
      </c>
      <c r="D531" t="s">
        <v>147</v>
      </c>
      <c r="E531" t="s">
        <v>59</v>
      </c>
      <c r="F531" t="str">
        <f t="shared" si="26"/>
        <v>Victoria</v>
      </c>
      <c r="G531" t="s">
        <v>45</v>
      </c>
      <c r="H531">
        <v>3280</v>
      </c>
      <c r="I531" t="s">
        <v>11</v>
      </c>
      <c r="J531" t="s">
        <v>60</v>
      </c>
      <c r="K531" t="s">
        <v>153</v>
      </c>
      <c r="L531" t="s">
        <v>16</v>
      </c>
      <c r="M531" s="5">
        <v>12.99</v>
      </c>
      <c r="N531">
        <v>1</v>
      </c>
    </row>
    <row r="532" spans="1:14" x14ac:dyDescent="0.2">
      <c r="A532" s="2">
        <v>45513</v>
      </c>
      <c r="B532" s="3">
        <f t="shared" si="24"/>
        <v>2025</v>
      </c>
      <c r="C532" t="str">
        <f t="shared" si="25"/>
        <v>2024-2025</v>
      </c>
      <c r="D532" t="s">
        <v>147</v>
      </c>
      <c r="E532" t="s">
        <v>59</v>
      </c>
      <c r="F532" t="str">
        <f t="shared" si="26"/>
        <v>Victoria</v>
      </c>
      <c r="G532" t="s">
        <v>45</v>
      </c>
      <c r="H532">
        <v>3280</v>
      </c>
      <c r="I532" t="s">
        <v>11</v>
      </c>
      <c r="J532" t="s">
        <v>60</v>
      </c>
      <c r="K532" t="s">
        <v>151</v>
      </c>
      <c r="L532" t="s">
        <v>21</v>
      </c>
      <c r="M532" s="5">
        <v>12.99</v>
      </c>
      <c r="N532">
        <v>1</v>
      </c>
    </row>
    <row r="533" spans="1:14" x14ac:dyDescent="0.2">
      <c r="A533" s="2">
        <v>45508</v>
      </c>
      <c r="B533" s="3">
        <f t="shared" si="24"/>
        <v>2025</v>
      </c>
      <c r="C533" t="str">
        <f t="shared" si="25"/>
        <v>2024-2025</v>
      </c>
      <c r="D533" t="s">
        <v>147</v>
      </c>
      <c r="E533" t="s">
        <v>91</v>
      </c>
      <c r="F533" t="str">
        <f t="shared" si="26"/>
        <v>Victoria</v>
      </c>
      <c r="G533" t="s">
        <v>45</v>
      </c>
      <c r="H533">
        <v>3690</v>
      </c>
      <c r="I533" t="s">
        <v>11</v>
      </c>
      <c r="J533" t="s">
        <v>55</v>
      </c>
      <c r="K533" t="s">
        <v>154</v>
      </c>
      <c r="L533" t="s">
        <v>14</v>
      </c>
      <c r="M533" s="5">
        <v>12.99</v>
      </c>
      <c r="N533">
        <v>1</v>
      </c>
    </row>
    <row r="534" spans="1:14" x14ac:dyDescent="0.2">
      <c r="A534" s="2">
        <v>44944</v>
      </c>
      <c r="B534" s="3">
        <f t="shared" si="24"/>
        <v>2023</v>
      </c>
      <c r="C534" t="str">
        <f t="shared" si="25"/>
        <v>2022-2023</v>
      </c>
      <c r="D534" t="s">
        <v>147</v>
      </c>
      <c r="E534" t="s">
        <v>41</v>
      </c>
      <c r="F534" t="str">
        <f t="shared" si="26"/>
        <v>New South Wales</v>
      </c>
      <c r="G534" t="s">
        <v>10</v>
      </c>
      <c r="H534">
        <v>2830</v>
      </c>
      <c r="I534" t="s">
        <v>11</v>
      </c>
      <c r="J534" t="s">
        <v>25</v>
      </c>
      <c r="K534" t="s">
        <v>19</v>
      </c>
      <c r="L534" t="s">
        <v>23</v>
      </c>
      <c r="M534" s="5">
        <v>13</v>
      </c>
      <c r="N534">
        <v>1</v>
      </c>
    </row>
    <row r="535" spans="1:14" x14ac:dyDescent="0.2">
      <c r="A535" s="2">
        <v>45140</v>
      </c>
      <c r="B535" s="3">
        <f t="shared" si="24"/>
        <v>2024</v>
      </c>
      <c r="C535" t="str">
        <f t="shared" si="25"/>
        <v>2023-2024</v>
      </c>
      <c r="D535" t="s">
        <v>147</v>
      </c>
      <c r="E535" t="s">
        <v>133</v>
      </c>
      <c r="F535" t="str">
        <f t="shared" si="26"/>
        <v>Queensland</v>
      </c>
      <c r="G535" t="s">
        <v>35</v>
      </c>
      <c r="H535">
        <v>4305</v>
      </c>
      <c r="I535" t="s">
        <v>11</v>
      </c>
      <c r="J535" t="s">
        <v>104</v>
      </c>
      <c r="K535" t="s">
        <v>19</v>
      </c>
      <c r="L535" t="s">
        <v>23</v>
      </c>
      <c r="M535" s="5">
        <v>13</v>
      </c>
      <c r="N535">
        <v>1</v>
      </c>
    </row>
    <row r="536" spans="1:14" x14ac:dyDescent="0.2">
      <c r="A536" s="2">
        <v>45422</v>
      </c>
      <c r="B536" s="3">
        <f t="shared" si="24"/>
        <v>2024</v>
      </c>
      <c r="C536" t="str">
        <f t="shared" si="25"/>
        <v>2023-2024</v>
      </c>
      <c r="D536" t="s">
        <v>147</v>
      </c>
      <c r="E536" t="s">
        <v>61</v>
      </c>
      <c r="F536" t="str">
        <f t="shared" si="26"/>
        <v>New South Wales</v>
      </c>
      <c r="G536" t="s">
        <v>10</v>
      </c>
      <c r="H536">
        <v>2539</v>
      </c>
      <c r="I536" t="s">
        <v>11</v>
      </c>
      <c r="J536" t="s">
        <v>58</v>
      </c>
      <c r="K536" t="s">
        <v>154</v>
      </c>
      <c r="L536" t="s">
        <v>14</v>
      </c>
      <c r="M536" s="5">
        <v>13</v>
      </c>
      <c r="N536">
        <v>1</v>
      </c>
    </row>
    <row r="537" spans="1:14" x14ac:dyDescent="0.2">
      <c r="A537" s="2">
        <v>45105</v>
      </c>
      <c r="B537" s="3">
        <f t="shared" si="24"/>
        <v>2023</v>
      </c>
      <c r="C537" t="str">
        <f t="shared" si="25"/>
        <v>2022-2023</v>
      </c>
      <c r="D537" t="s">
        <v>147</v>
      </c>
      <c r="E537" t="s">
        <v>127</v>
      </c>
      <c r="F537" t="str">
        <f t="shared" si="26"/>
        <v>New South Wales</v>
      </c>
      <c r="G537" t="s">
        <v>10</v>
      </c>
      <c r="H537">
        <v>2131</v>
      </c>
      <c r="I537" t="s">
        <v>11</v>
      </c>
      <c r="J537" t="s">
        <v>27</v>
      </c>
      <c r="K537" t="s">
        <v>153</v>
      </c>
      <c r="L537" t="s">
        <v>16</v>
      </c>
      <c r="M537" s="5">
        <v>13.01</v>
      </c>
      <c r="N537">
        <v>1</v>
      </c>
    </row>
    <row r="538" spans="1:14" x14ac:dyDescent="0.2">
      <c r="A538" s="2">
        <v>45545</v>
      </c>
      <c r="B538" s="3">
        <f t="shared" si="24"/>
        <v>2025</v>
      </c>
      <c r="C538" t="str">
        <f t="shared" si="25"/>
        <v>2024-2025</v>
      </c>
      <c r="D538" t="s">
        <v>147</v>
      </c>
      <c r="E538" t="s">
        <v>108</v>
      </c>
      <c r="F538" t="str">
        <f t="shared" si="26"/>
        <v>Victoria</v>
      </c>
      <c r="G538" t="s">
        <v>45</v>
      </c>
      <c r="H538">
        <v>3018</v>
      </c>
      <c r="I538" t="s">
        <v>11</v>
      </c>
      <c r="J538" t="s">
        <v>46</v>
      </c>
      <c r="K538" t="s">
        <v>154</v>
      </c>
      <c r="L538" t="s">
        <v>14</v>
      </c>
      <c r="M538" s="5">
        <v>13.08</v>
      </c>
      <c r="N538">
        <v>1</v>
      </c>
    </row>
    <row r="539" spans="1:14" x14ac:dyDescent="0.2">
      <c r="A539" s="2">
        <v>45369</v>
      </c>
      <c r="B539" s="3">
        <f t="shared" si="24"/>
        <v>2024</v>
      </c>
      <c r="C539" t="str">
        <f t="shared" si="25"/>
        <v>2023-2024</v>
      </c>
      <c r="D539" t="s">
        <v>147</v>
      </c>
      <c r="E539" t="s">
        <v>56</v>
      </c>
      <c r="F539" t="str">
        <f t="shared" si="26"/>
        <v>Northern Territory</v>
      </c>
      <c r="G539" t="s">
        <v>29</v>
      </c>
      <c r="H539">
        <v>870</v>
      </c>
      <c r="I539" t="s">
        <v>11</v>
      </c>
      <c r="J539" t="s">
        <v>30</v>
      </c>
      <c r="K539" t="s">
        <v>155</v>
      </c>
      <c r="L539" t="s">
        <v>20</v>
      </c>
      <c r="M539" s="5">
        <v>13.27</v>
      </c>
      <c r="N539">
        <v>1</v>
      </c>
    </row>
    <row r="540" spans="1:14" x14ac:dyDescent="0.2">
      <c r="A540" s="2">
        <v>45214</v>
      </c>
      <c r="B540" s="3">
        <f t="shared" si="24"/>
        <v>2024</v>
      </c>
      <c r="C540" t="str">
        <f t="shared" si="25"/>
        <v>2023-2024</v>
      </c>
      <c r="D540" t="s">
        <v>147</v>
      </c>
      <c r="E540" t="s">
        <v>98</v>
      </c>
      <c r="F540" t="str">
        <f t="shared" si="26"/>
        <v>Victoria</v>
      </c>
      <c r="G540" t="s">
        <v>45</v>
      </c>
      <c r="H540">
        <v>3429</v>
      </c>
      <c r="I540" t="s">
        <v>11</v>
      </c>
      <c r="J540" t="s">
        <v>60</v>
      </c>
      <c r="K540" t="s">
        <v>149</v>
      </c>
      <c r="L540" t="s">
        <v>15</v>
      </c>
      <c r="M540" s="5">
        <v>13.440000000000001</v>
      </c>
      <c r="N540">
        <v>1</v>
      </c>
    </row>
    <row r="541" spans="1:14" x14ac:dyDescent="0.2">
      <c r="A541" s="2">
        <v>45581</v>
      </c>
      <c r="B541" s="3">
        <f t="shared" si="24"/>
        <v>2025</v>
      </c>
      <c r="C541" t="str">
        <f t="shared" si="25"/>
        <v>2024-2025</v>
      </c>
      <c r="D541" t="s">
        <v>147</v>
      </c>
      <c r="E541" t="s">
        <v>79</v>
      </c>
      <c r="F541" t="str">
        <f t="shared" si="26"/>
        <v>Australian Capital Territory</v>
      </c>
      <c r="G541" t="s">
        <v>80</v>
      </c>
      <c r="H541">
        <v>2617</v>
      </c>
      <c r="I541" t="s">
        <v>11</v>
      </c>
      <c r="J541" t="s">
        <v>58</v>
      </c>
      <c r="K541" t="s">
        <v>149</v>
      </c>
      <c r="L541" t="s">
        <v>15</v>
      </c>
      <c r="M541" s="5">
        <v>13.47</v>
      </c>
      <c r="N541">
        <v>1</v>
      </c>
    </row>
    <row r="542" spans="1:14" x14ac:dyDescent="0.2">
      <c r="A542" s="2">
        <v>45172</v>
      </c>
      <c r="B542" s="3">
        <f t="shared" si="24"/>
        <v>2024</v>
      </c>
      <c r="C542" t="str">
        <f t="shared" si="25"/>
        <v>2023-2024</v>
      </c>
      <c r="D542" t="s">
        <v>147</v>
      </c>
      <c r="E542" t="s">
        <v>95</v>
      </c>
      <c r="F542" t="str">
        <f t="shared" si="26"/>
        <v>Victoria</v>
      </c>
      <c r="G542" t="s">
        <v>45</v>
      </c>
      <c r="H542">
        <v>3931</v>
      </c>
      <c r="I542" t="s">
        <v>11</v>
      </c>
      <c r="J542" t="s">
        <v>55</v>
      </c>
      <c r="K542" t="s">
        <v>19</v>
      </c>
      <c r="L542" t="s">
        <v>23</v>
      </c>
      <c r="M542" s="5">
        <v>13.5</v>
      </c>
      <c r="N542">
        <v>1</v>
      </c>
    </row>
    <row r="543" spans="1:14" x14ac:dyDescent="0.2">
      <c r="A543" s="2">
        <v>45636</v>
      </c>
      <c r="B543" s="3">
        <f t="shared" si="24"/>
        <v>2025</v>
      </c>
      <c r="C543" t="str">
        <f t="shared" si="25"/>
        <v>2024-2025</v>
      </c>
      <c r="D543" t="s">
        <v>147</v>
      </c>
      <c r="E543" t="s">
        <v>42</v>
      </c>
      <c r="F543" t="str">
        <f t="shared" si="26"/>
        <v>Queensland</v>
      </c>
      <c r="G543" t="s">
        <v>35</v>
      </c>
      <c r="H543">
        <v>4053</v>
      </c>
      <c r="I543" t="s">
        <v>11</v>
      </c>
      <c r="J543" t="s">
        <v>43</v>
      </c>
      <c r="K543" t="s">
        <v>154</v>
      </c>
      <c r="L543" t="s">
        <v>14</v>
      </c>
      <c r="M543" s="5">
        <v>13.64</v>
      </c>
      <c r="N543">
        <v>1</v>
      </c>
    </row>
    <row r="544" spans="1:14" x14ac:dyDescent="0.2">
      <c r="A544" s="2">
        <v>45145</v>
      </c>
      <c r="B544" s="3">
        <f t="shared" si="24"/>
        <v>2024</v>
      </c>
      <c r="C544" t="str">
        <f t="shared" si="25"/>
        <v>2023-2024</v>
      </c>
      <c r="D544" t="s">
        <v>147</v>
      </c>
      <c r="E544" t="s">
        <v>64</v>
      </c>
      <c r="F544" t="str">
        <f t="shared" si="26"/>
        <v>Victoria</v>
      </c>
      <c r="G544" t="s">
        <v>45</v>
      </c>
      <c r="H544">
        <v>3199</v>
      </c>
      <c r="I544" t="s">
        <v>11</v>
      </c>
      <c r="J544" t="s">
        <v>63</v>
      </c>
      <c r="K544" t="s">
        <v>156</v>
      </c>
      <c r="L544" t="s">
        <v>17</v>
      </c>
      <c r="M544" s="5">
        <v>13.86</v>
      </c>
      <c r="N544">
        <v>1</v>
      </c>
    </row>
    <row r="545" spans="1:14" x14ac:dyDescent="0.2">
      <c r="A545" s="2">
        <v>45617</v>
      </c>
      <c r="B545" s="3">
        <f t="shared" si="24"/>
        <v>2025</v>
      </c>
      <c r="C545" t="str">
        <f t="shared" si="25"/>
        <v>2024-2025</v>
      </c>
      <c r="D545" t="s">
        <v>147</v>
      </c>
      <c r="E545" t="s">
        <v>44</v>
      </c>
      <c r="F545" t="str">
        <f t="shared" si="26"/>
        <v>Victoria</v>
      </c>
      <c r="G545" t="s">
        <v>45</v>
      </c>
      <c r="H545">
        <v>3066</v>
      </c>
      <c r="I545" t="s">
        <v>11</v>
      </c>
      <c r="J545" t="s">
        <v>46</v>
      </c>
      <c r="K545" t="s">
        <v>153</v>
      </c>
      <c r="L545" t="s">
        <v>16</v>
      </c>
      <c r="M545" s="5">
        <v>13.93</v>
      </c>
      <c r="N545">
        <v>1</v>
      </c>
    </row>
    <row r="546" spans="1:14" x14ac:dyDescent="0.2">
      <c r="A546" s="2">
        <v>45314</v>
      </c>
      <c r="B546" s="3">
        <f t="shared" si="24"/>
        <v>2024</v>
      </c>
      <c r="C546" t="str">
        <f t="shared" si="25"/>
        <v>2023-2024</v>
      </c>
      <c r="D546" t="s">
        <v>148</v>
      </c>
      <c r="E546" t="s">
        <v>37</v>
      </c>
      <c r="F546" t="str">
        <f t="shared" si="26"/>
        <v>South Australia</v>
      </c>
      <c r="G546" t="s">
        <v>32</v>
      </c>
      <c r="H546">
        <v>5607</v>
      </c>
      <c r="I546" t="s">
        <v>11</v>
      </c>
      <c r="J546" t="s">
        <v>38</v>
      </c>
      <c r="K546" t="s">
        <v>152</v>
      </c>
      <c r="L546" t="s">
        <v>13</v>
      </c>
      <c r="M546" s="5">
        <v>13.95</v>
      </c>
      <c r="N546">
        <v>1</v>
      </c>
    </row>
    <row r="547" spans="1:14" x14ac:dyDescent="0.2">
      <c r="A547" s="2">
        <v>45202</v>
      </c>
      <c r="B547" s="3">
        <f t="shared" si="24"/>
        <v>2024</v>
      </c>
      <c r="C547" t="str">
        <f t="shared" si="25"/>
        <v>2023-2024</v>
      </c>
      <c r="D547" t="s">
        <v>147</v>
      </c>
      <c r="E547" t="s">
        <v>76</v>
      </c>
      <c r="F547" t="str">
        <f t="shared" si="26"/>
        <v>Western Australia</v>
      </c>
      <c r="G547" t="s">
        <v>48</v>
      </c>
      <c r="H547">
        <v>6450</v>
      </c>
      <c r="I547" t="s">
        <v>11</v>
      </c>
      <c r="J547" t="s">
        <v>77</v>
      </c>
      <c r="K547" t="s">
        <v>155</v>
      </c>
      <c r="L547" t="s">
        <v>20</v>
      </c>
      <c r="M547" s="5">
        <v>13.96</v>
      </c>
      <c r="N547">
        <v>1</v>
      </c>
    </row>
    <row r="548" spans="1:14" x14ac:dyDescent="0.2">
      <c r="A548" s="2">
        <v>45330</v>
      </c>
      <c r="B548" s="3">
        <f t="shared" si="24"/>
        <v>2024</v>
      </c>
      <c r="C548" t="str">
        <f t="shared" si="25"/>
        <v>2023-2024</v>
      </c>
      <c r="D548" t="s">
        <v>147</v>
      </c>
      <c r="E548" t="s">
        <v>61</v>
      </c>
      <c r="F548" t="str">
        <f t="shared" si="26"/>
        <v>New South Wales</v>
      </c>
      <c r="G548" t="s">
        <v>10</v>
      </c>
      <c r="H548">
        <v>2539</v>
      </c>
      <c r="I548" t="s">
        <v>11</v>
      </c>
      <c r="J548" t="s">
        <v>58</v>
      </c>
      <c r="K548" t="s">
        <v>156</v>
      </c>
      <c r="L548" t="s">
        <v>17</v>
      </c>
      <c r="M548" s="5">
        <v>13.97</v>
      </c>
      <c r="N548">
        <v>1</v>
      </c>
    </row>
    <row r="549" spans="1:14" x14ac:dyDescent="0.2">
      <c r="A549" s="2">
        <v>45080</v>
      </c>
      <c r="B549" s="3">
        <f t="shared" si="24"/>
        <v>2023</v>
      </c>
      <c r="C549" t="str">
        <f t="shared" si="25"/>
        <v>2022-2023</v>
      </c>
      <c r="D549" t="s">
        <v>147</v>
      </c>
      <c r="E549" t="s">
        <v>86</v>
      </c>
      <c r="F549" t="str">
        <f t="shared" si="26"/>
        <v>New South Wales</v>
      </c>
      <c r="G549" t="s">
        <v>10</v>
      </c>
      <c r="H549">
        <v>2064</v>
      </c>
      <c r="I549" t="s">
        <v>11</v>
      </c>
      <c r="J549" t="s">
        <v>12</v>
      </c>
      <c r="K549" t="s">
        <v>149</v>
      </c>
      <c r="L549" t="s">
        <v>15</v>
      </c>
      <c r="M549" s="5">
        <v>13.98</v>
      </c>
      <c r="N549">
        <v>1</v>
      </c>
    </row>
    <row r="550" spans="1:14" x14ac:dyDescent="0.2">
      <c r="A550" s="2">
        <v>45485</v>
      </c>
      <c r="B550" s="3">
        <f t="shared" si="24"/>
        <v>2025</v>
      </c>
      <c r="C550" t="str">
        <f t="shared" si="25"/>
        <v>2024-2025</v>
      </c>
      <c r="D550" t="s">
        <v>147</v>
      </c>
      <c r="E550" t="s">
        <v>79</v>
      </c>
      <c r="F550" t="str">
        <f t="shared" si="26"/>
        <v>Australian Capital Territory</v>
      </c>
      <c r="G550" t="s">
        <v>80</v>
      </c>
      <c r="H550">
        <v>2617</v>
      </c>
      <c r="I550" t="s">
        <v>11</v>
      </c>
      <c r="J550" t="s">
        <v>58</v>
      </c>
      <c r="K550" t="s">
        <v>150</v>
      </c>
      <c r="L550" t="s">
        <v>18</v>
      </c>
      <c r="M550" s="5">
        <v>13.98</v>
      </c>
      <c r="N550">
        <v>1</v>
      </c>
    </row>
    <row r="551" spans="1:14" x14ac:dyDescent="0.2">
      <c r="A551" s="2">
        <v>45354</v>
      </c>
      <c r="B551" s="3">
        <f t="shared" si="24"/>
        <v>2024</v>
      </c>
      <c r="C551" t="str">
        <f t="shared" si="25"/>
        <v>2023-2024</v>
      </c>
      <c r="D551" t="s">
        <v>147</v>
      </c>
      <c r="E551" t="s">
        <v>56</v>
      </c>
      <c r="F551" t="str">
        <f t="shared" si="26"/>
        <v>Northern Territory</v>
      </c>
      <c r="G551" t="s">
        <v>29</v>
      </c>
      <c r="H551">
        <v>870</v>
      </c>
      <c r="I551" t="s">
        <v>11</v>
      </c>
      <c r="J551" t="s">
        <v>30</v>
      </c>
      <c r="K551" t="s">
        <v>19</v>
      </c>
      <c r="L551" t="s">
        <v>23</v>
      </c>
      <c r="M551" s="5">
        <v>13.99</v>
      </c>
      <c r="N551">
        <v>1</v>
      </c>
    </row>
    <row r="552" spans="1:14" x14ac:dyDescent="0.2">
      <c r="A552" s="2">
        <v>45629</v>
      </c>
      <c r="B552" s="3">
        <f t="shared" si="24"/>
        <v>2025</v>
      </c>
      <c r="C552" t="str">
        <f t="shared" si="25"/>
        <v>2024-2025</v>
      </c>
      <c r="D552" t="s">
        <v>147</v>
      </c>
      <c r="E552" t="s">
        <v>41</v>
      </c>
      <c r="F552" t="str">
        <f t="shared" si="26"/>
        <v>New South Wales</v>
      </c>
      <c r="G552" t="s">
        <v>10</v>
      </c>
      <c r="H552">
        <v>2830</v>
      </c>
      <c r="I552" t="s">
        <v>11</v>
      </c>
      <c r="J552" t="s">
        <v>25</v>
      </c>
      <c r="K552" t="s">
        <v>155</v>
      </c>
      <c r="L552" t="s">
        <v>20</v>
      </c>
      <c r="M552" s="5">
        <v>13.99</v>
      </c>
      <c r="N552">
        <v>1</v>
      </c>
    </row>
    <row r="553" spans="1:14" x14ac:dyDescent="0.2">
      <c r="A553" s="2">
        <v>44997</v>
      </c>
      <c r="B553" s="3">
        <f t="shared" si="24"/>
        <v>2023</v>
      </c>
      <c r="C553" t="str">
        <f t="shared" si="25"/>
        <v>2022-2023</v>
      </c>
      <c r="D553" t="s">
        <v>147</v>
      </c>
      <c r="E553" t="s">
        <v>64</v>
      </c>
      <c r="F553" t="str">
        <f t="shared" si="26"/>
        <v>Victoria</v>
      </c>
      <c r="G553" t="s">
        <v>45</v>
      </c>
      <c r="H553">
        <v>3199</v>
      </c>
      <c r="I553" t="s">
        <v>11</v>
      </c>
      <c r="J553" t="s">
        <v>63</v>
      </c>
      <c r="K553" t="s">
        <v>153</v>
      </c>
      <c r="L553" t="s">
        <v>16</v>
      </c>
      <c r="M553" s="5">
        <v>13.99</v>
      </c>
      <c r="N553">
        <v>1</v>
      </c>
    </row>
    <row r="554" spans="1:14" x14ac:dyDescent="0.2">
      <c r="A554" s="2">
        <v>45359</v>
      </c>
      <c r="B554" s="3">
        <f t="shared" si="24"/>
        <v>2024</v>
      </c>
      <c r="C554" t="str">
        <f t="shared" si="25"/>
        <v>2023-2024</v>
      </c>
      <c r="D554" t="s">
        <v>147</v>
      </c>
      <c r="E554" t="s">
        <v>110</v>
      </c>
      <c r="F554" t="str">
        <f t="shared" si="26"/>
        <v>Queensland</v>
      </c>
      <c r="G554" t="s">
        <v>35</v>
      </c>
      <c r="H554">
        <v>4680</v>
      </c>
      <c r="I554" t="s">
        <v>11</v>
      </c>
      <c r="J554" t="s">
        <v>51</v>
      </c>
      <c r="K554" t="s">
        <v>152</v>
      </c>
      <c r="L554" t="s">
        <v>13</v>
      </c>
      <c r="M554" s="5">
        <v>13.99</v>
      </c>
      <c r="N554">
        <v>1</v>
      </c>
    </row>
    <row r="555" spans="1:14" x14ac:dyDescent="0.2">
      <c r="A555" s="2">
        <v>45013</v>
      </c>
      <c r="B555" s="3">
        <f t="shared" si="24"/>
        <v>2023</v>
      </c>
      <c r="C555" t="str">
        <f t="shared" si="25"/>
        <v>2022-2023</v>
      </c>
      <c r="D555" t="s">
        <v>147</v>
      </c>
      <c r="E555" t="s">
        <v>88</v>
      </c>
      <c r="F555" t="str">
        <f t="shared" si="26"/>
        <v>South Australia</v>
      </c>
      <c r="G555" t="s">
        <v>32</v>
      </c>
      <c r="H555">
        <v>5011</v>
      </c>
      <c r="I555" t="s">
        <v>11</v>
      </c>
      <c r="J555" t="s">
        <v>33</v>
      </c>
      <c r="K555" t="s">
        <v>155</v>
      </c>
      <c r="L555" t="s">
        <v>20</v>
      </c>
      <c r="M555" s="5">
        <v>14</v>
      </c>
      <c r="N555">
        <v>1</v>
      </c>
    </row>
    <row r="556" spans="1:14" x14ac:dyDescent="0.2">
      <c r="A556" s="2">
        <v>45550</v>
      </c>
      <c r="B556" s="3">
        <f t="shared" si="24"/>
        <v>2025</v>
      </c>
      <c r="C556" t="str">
        <f t="shared" si="25"/>
        <v>2024-2025</v>
      </c>
      <c r="D556" t="s">
        <v>147</v>
      </c>
      <c r="E556" t="s">
        <v>143</v>
      </c>
      <c r="F556" t="str">
        <f t="shared" si="26"/>
        <v>New South Wales</v>
      </c>
      <c r="G556" t="s">
        <v>10</v>
      </c>
      <c r="H556">
        <v>2154</v>
      </c>
      <c r="I556" t="s">
        <v>11</v>
      </c>
      <c r="J556" t="s">
        <v>27</v>
      </c>
      <c r="K556" t="s">
        <v>153</v>
      </c>
      <c r="L556" t="s">
        <v>16</v>
      </c>
      <c r="M556" s="5">
        <v>14</v>
      </c>
      <c r="N556">
        <v>1</v>
      </c>
    </row>
    <row r="557" spans="1:14" x14ac:dyDescent="0.2">
      <c r="A557" s="2">
        <v>45305</v>
      </c>
      <c r="B557" s="3">
        <f t="shared" si="24"/>
        <v>2024</v>
      </c>
      <c r="C557" t="str">
        <f t="shared" si="25"/>
        <v>2023-2024</v>
      </c>
      <c r="D557" t="s">
        <v>148</v>
      </c>
      <c r="E557" t="s">
        <v>24</v>
      </c>
      <c r="F557" t="str">
        <f t="shared" si="26"/>
        <v>New South Wales</v>
      </c>
      <c r="G557" t="s">
        <v>10</v>
      </c>
      <c r="H557">
        <v>2795</v>
      </c>
      <c r="I557" t="s">
        <v>11</v>
      </c>
      <c r="J557" t="s">
        <v>25</v>
      </c>
      <c r="K557" t="s">
        <v>19</v>
      </c>
      <c r="L557" t="s">
        <v>23</v>
      </c>
      <c r="M557" s="5">
        <v>14.11</v>
      </c>
      <c r="N557">
        <v>1</v>
      </c>
    </row>
    <row r="558" spans="1:14" x14ac:dyDescent="0.2">
      <c r="A558" s="2">
        <v>45345</v>
      </c>
      <c r="B558" s="3">
        <f t="shared" si="24"/>
        <v>2024</v>
      </c>
      <c r="C558" t="str">
        <f t="shared" si="25"/>
        <v>2023-2024</v>
      </c>
      <c r="D558" t="s">
        <v>147</v>
      </c>
      <c r="E558" t="s">
        <v>79</v>
      </c>
      <c r="F558" t="str">
        <f t="shared" si="26"/>
        <v>Australian Capital Territory</v>
      </c>
      <c r="G558" t="s">
        <v>80</v>
      </c>
      <c r="H558">
        <v>2617</v>
      </c>
      <c r="I558" t="s">
        <v>11</v>
      </c>
      <c r="J558" t="s">
        <v>58</v>
      </c>
      <c r="K558" t="s">
        <v>154</v>
      </c>
      <c r="L558" t="s">
        <v>14</v>
      </c>
      <c r="M558" s="5">
        <v>14.12</v>
      </c>
      <c r="N558">
        <v>1</v>
      </c>
    </row>
    <row r="559" spans="1:14" x14ac:dyDescent="0.2">
      <c r="A559" s="2">
        <v>45481</v>
      </c>
      <c r="B559" s="3">
        <f t="shared" si="24"/>
        <v>2025</v>
      </c>
      <c r="C559" t="str">
        <f t="shared" si="25"/>
        <v>2024-2025</v>
      </c>
      <c r="D559" t="s">
        <v>147</v>
      </c>
      <c r="E559" t="s">
        <v>108</v>
      </c>
      <c r="F559" t="str">
        <f t="shared" si="26"/>
        <v>Victoria</v>
      </c>
      <c r="G559" t="s">
        <v>45</v>
      </c>
      <c r="H559">
        <v>3018</v>
      </c>
      <c r="I559" t="s">
        <v>11</v>
      </c>
      <c r="J559" t="s">
        <v>46</v>
      </c>
      <c r="K559" t="s">
        <v>157</v>
      </c>
      <c r="L559" t="s">
        <v>22</v>
      </c>
      <c r="M559" s="5">
        <v>14.21</v>
      </c>
      <c r="N559">
        <v>1</v>
      </c>
    </row>
    <row r="560" spans="1:14" x14ac:dyDescent="0.2">
      <c r="A560" s="2">
        <v>45252</v>
      </c>
      <c r="B560" s="3">
        <f t="shared" si="24"/>
        <v>2024</v>
      </c>
      <c r="C560" t="str">
        <f t="shared" si="25"/>
        <v>2023-2024</v>
      </c>
      <c r="D560" t="s">
        <v>148</v>
      </c>
      <c r="E560" t="s">
        <v>103</v>
      </c>
      <c r="F560" t="str">
        <f t="shared" si="26"/>
        <v>Queensland</v>
      </c>
      <c r="G560" t="s">
        <v>35</v>
      </c>
      <c r="H560">
        <v>4509</v>
      </c>
      <c r="I560" t="s">
        <v>11</v>
      </c>
      <c r="J560" t="s">
        <v>104</v>
      </c>
      <c r="K560" t="s">
        <v>155</v>
      </c>
      <c r="L560" t="s">
        <v>20</v>
      </c>
      <c r="M560" s="5">
        <v>14.370000000000001</v>
      </c>
      <c r="N560">
        <v>1</v>
      </c>
    </row>
    <row r="561" spans="1:14" x14ac:dyDescent="0.2">
      <c r="A561" s="2">
        <v>45466</v>
      </c>
      <c r="B561" s="3">
        <f t="shared" si="24"/>
        <v>2024</v>
      </c>
      <c r="C561" t="str">
        <f t="shared" si="25"/>
        <v>2023-2024</v>
      </c>
      <c r="D561" t="s">
        <v>147</v>
      </c>
      <c r="E561" t="s">
        <v>24</v>
      </c>
      <c r="F561" t="str">
        <f t="shared" si="26"/>
        <v>New South Wales</v>
      </c>
      <c r="G561" t="s">
        <v>10</v>
      </c>
      <c r="H561">
        <v>2795</v>
      </c>
      <c r="I561" t="s">
        <v>11</v>
      </c>
      <c r="J561" t="s">
        <v>25</v>
      </c>
      <c r="K561" t="s">
        <v>154</v>
      </c>
      <c r="L561" t="s">
        <v>14</v>
      </c>
      <c r="M561" s="5">
        <v>14.55</v>
      </c>
      <c r="N561">
        <v>1</v>
      </c>
    </row>
    <row r="562" spans="1:14" x14ac:dyDescent="0.2">
      <c r="A562" s="2">
        <v>44933</v>
      </c>
      <c r="B562" s="3">
        <f t="shared" si="24"/>
        <v>2023</v>
      </c>
      <c r="C562" t="str">
        <f t="shared" si="25"/>
        <v>2022-2023</v>
      </c>
      <c r="D562" t="s">
        <v>147</v>
      </c>
      <c r="E562" t="s">
        <v>65</v>
      </c>
      <c r="F562" t="str">
        <f t="shared" si="26"/>
        <v>New South Wales</v>
      </c>
      <c r="G562" t="s">
        <v>10</v>
      </c>
      <c r="H562">
        <v>2541</v>
      </c>
      <c r="I562" t="s">
        <v>11</v>
      </c>
      <c r="J562" t="s">
        <v>58</v>
      </c>
      <c r="K562" t="s">
        <v>154</v>
      </c>
      <c r="L562" t="s">
        <v>14</v>
      </c>
      <c r="M562" s="5">
        <v>14.57</v>
      </c>
      <c r="N562">
        <v>1</v>
      </c>
    </row>
    <row r="563" spans="1:14" x14ac:dyDescent="0.2">
      <c r="A563" s="2">
        <v>45317</v>
      </c>
      <c r="B563" s="3">
        <f t="shared" si="24"/>
        <v>2024</v>
      </c>
      <c r="C563" t="str">
        <f t="shared" si="25"/>
        <v>2023-2024</v>
      </c>
      <c r="D563" t="s">
        <v>147</v>
      </c>
      <c r="E563" t="s">
        <v>96</v>
      </c>
      <c r="F563" t="str">
        <f t="shared" si="26"/>
        <v>Western Australia</v>
      </c>
      <c r="G563" t="s">
        <v>48</v>
      </c>
      <c r="H563">
        <v>6330</v>
      </c>
      <c r="I563" t="s">
        <v>11</v>
      </c>
      <c r="J563" t="s">
        <v>94</v>
      </c>
      <c r="K563" t="s">
        <v>152</v>
      </c>
      <c r="L563" t="s">
        <v>13</v>
      </c>
      <c r="M563" s="5">
        <v>14.73</v>
      </c>
      <c r="N563">
        <v>1</v>
      </c>
    </row>
    <row r="564" spans="1:14" x14ac:dyDescent="0.2">
      <c r="A564" s="2">
        <v>45609</v>
      </c>
      <c r="B564" s="3">
        <f t="shared" si="24"/>
        <v>2025</v>
      </c>
      <c r="C564" t="str">
        <f t="shared" si="25"/>
        <v>2024-2025</v>
      </c>
      <c r="D564" t="s">
        <v>147</v>
      </c>
      <c r="E564" t="s">
        <v>24</v>
      </c>
      <c r="F564" t="str">
        <f t="shared" si="26"/>
        <v>New South Wales</v>
      </c>
      <c r="G564" t="s">
        <v>10</v>
      </c>
      <c r="H564">
        <v>2795</v>
      </c>
      <c r="I564" t="s">
        <v>11</v>
      </c>
      <c r="J564" t="s">
        <v>25</v>
      </c>
      <c r="K564" t="s">
        <v>155</v>
      </c>
      <c r="L564" t="s">
        <v>20</v>
      </c>
      <c r="M564" s="5">
        <v>14.75</v>
      </c>
      <c r="N564">
        <v>1</v>
      </c>
    </row>
    <row r="565" spans="1:14" x14ac:dyDescent="0.2">
      <c r="A565" s="2">
        <v>45562</v>
      </c>
      <c r="B565" s="3">
        <f t="shared" si="24"/>
        <v>2025</v>
      </c>
      <c r="C565" t="str">
        <f t="shared" si="25"/>
        <v>2024-2025</v>
      </c>
      <c r="D565" t="s">
        <v>147</v>
      </c>
      <c r="E565" t="s">
        <v>24</v>
      </c>
      <c r="F565" t="str">
        <f t="shared" si="26"/>
        <v>New South Wales</v>
      </c>
      <c r="G565" t="s">
        <v>10</v>
      </c>
      <c r="H565">
        <v>2795</v>
      </c>
      <c r="I565" t="s">
        <v>11</v>
      </c>
      <c r="J565" t="s">
        <v>25</v>
      </c>
      <c r="K565" t="s">
        <v>154</v>
      </c>
      <c r="L565" t="s">
        <v>14</v>
      </c>
      <c r="M565" s="5">
        <v>14.9</v>
      </c>
      <c r="N565">
        <v>1</v>
      </c>
    </row>
    <row r="566" spans="1:14" x14ac:dyDescent="0.2">
      <c r="A566" s="2">
        <v>45341</v>
      </c>
      <c r="B566" s="3">
        <f t="shared" si="24"/>
        <v>2024</v>
      </c>
      <c r="C566" t="str">
        <f t="shared" si="25"/>
        <v>2023-2024</v>
      </c>
      <c r="D566" t="s">
        <v>147</v>
      </c>
      <c r="E566" t="s">
        <v>110</v>
      </c>
      <c r="F566" t="str">
        <f t="shared" si="26"/>
        <v>Queensland</v>
      </c>
      <c r="G566" t="s">
        <v>35</v>
      </c>
      <c r="H566">
        <v>4680</v>
      </c>
      <c r="I566" t="s">
        <v>11</v>
      </c>
      <c r="J566" t="s">
        <v>51</v>
      </c>
      <c r="K566" t="s">
        <v>19</v>
      </c>
      <c r="L566" t="s">
        <v>23</v>
      </c>
      <c r="M566" s="5">
        <v>14.95</v>
      </c>
      <c r="N566">
        <v>1</v>
      </c>
    </row>
    <row r="567" spans="1:14" x14ac:dyDescent="0.2">
      <c r="A567" s="2">
        <v>45186</v>
      </c>
      <c r="B567" s="3">
        <f t="shared" si="24"/>
        <v>2024</v>
      </c>
      <c r="C567" t="str">
        <f t="shared" si="25"/>
        <v>2023-2024</v>
      </c>
      <c r="D567" t="s">
        <v>147</v>
      </c>
      <c r="E567" t="s">
        <v>90</v>
      </c>
      <c r="F567" t="str">
        <f t="shared" si="26"/>
        <v>Victoria</v>
      </c>
      <c r="G567" t="s">
        <v>45</v>
      </c>
      <c r="H567">
        <v>3179</v>
      </c>
      <c r="I567" t="s">
        <v>11</v>
      </c>
      <c r="J567" t="s">
        <v>63</v>
      </c>
      <c r="K567" t="s">
        <v>19</v>
      </c>
      <c r="L567" t="s">
        <v>23</v>
      </c>
      <c r="M567" s="5">
        <v>14.95</v>
      </c>
      <c r="N567">
        <v>1</v>
      </c>
    </row>
    <row r="568" spans="1:14" x14ac:dyDescent="0.2">
      <c r="A568" s="2">
        <v>45032</v>
      </c>
      <c r="B568" s="3">
        <f t="shared" si="24"/>
        <v>2023</v>
      </c>
      <c r="C568" t="str">
        <f t="shared" si="25"/>
        <v>2022-2023</v>
      </c>
      <c r="D568" t="s">
        <v>147</v>
      </c>
      <c r="E568" t="s">
        <v>108</v>
      </c>
      <c r="F568" t="str">
        <f t="shared" si="26"/>
        <v>Victoria</v>
      </c>
      <c r="G568" t="s">
        <v>45</v>
      </c>
      <c r="H568">
        <v>3018</v>
      </c>
      <c r="I568" t="s">
        <v>11</v>
      </c>
      <c r="J568" t="s">
        <v>46</v>
      </c>
      <c r="K568" t="s">
        <v>150</v>
      </c>
      <c r="L568" t="s">
        <v>18</v>
      </c>
      <c r="M568" s="5">
        <v>14.97</v>
      </c>
      <c r="N568">
        <v>1</v>
      </c>
    </row>
    <row r="569" spans="1:14" x14ac:dyDescent="0.2">
      <c r="A569" s="2">
        <v>44933</v>
      </c>
      <c r="B569" s="3">
        <f t="shared" si="24"/>
        <v>2023</v>
      </c>
      <c r="C569" t="str">
        <f t="shared" si="25"/>
        <v>2022-2023</v>
      </c>
      <c r="D569" t="s">
        <v>148</v>
      </c>
      <c r="E569" t="s">
        <v>24</v>
      </c>
      <c r="F569" t="str">
        <f t="shared" si="26"/>
        <v>New South Wales</v>
      </c>
      <c r="G569" t="s">
        <v>10</v>
      </c>
      <c r="H569">
        <v>2795</v>
      </c>
      <c r="I569" t="s">
        <v>11</v>
      </c>
      <c r="J569" t="s">
        <v>25</v>
      </c>
      <c r="K569" t="s">
        <v>153</v>
      </c>
      <c r="L569" t="s">
        <v>16</v>
      </c>
      <c r="M569" s="5">
        <v>14.97</v>
      </c>
      <c r="N569">
        <v>1</v>
      </c>
    </row>
    <row r="570" spans="1:14" x14ac:dyDescent="0.2">
      <c r="A570" s="2">
        <v>45612</v>
      </c>
      <c r="B570" s="3">
        <f t="shared" si="24"/>
        <v>2025</v>
      </c>
      <c r="C570" t="str">
        <f t="shared" si="25"/>
        <v>2024-2025</v>
      </c>
      <c r="D570" t="s">
        <v>148</v>
      </c>
      <c r="E570" t="s">
        <v>137</v>
      </c>
      <c r="F570" t="str">
        <f t="shared" si="26"/>
        <v>New South Wales</v>
      </c>
      <c r="G570" t="s">
        <v>10</v>
      </c>
      <c r="H570">
        <v>2031</v>
      </c>
      <c r="I570" t="s">
        <v>11</v>
      </c>
      <c r="J570" t="s">
        <v>12</v>
      </c>
      <c r="K570" t="s">
        <v>155</v>
      </c>
      <c r="L570" t="s">
        <v>20</v>
      </c>
      <c r="M570" s="5">
        <v>14.97</v>
      </c>
      <c r="N570">
        <v>1</v>
      </c>
    </row>
    <row r="571" spans="1:14" x14ac:dyDescent="0.2">
      <c r="A571" s="2">
        <v>45055</v>
      </c>
      <c r="B571" s="3">
        <f t="shared" si="24"/>
        <v>2023</v>
      </c>
      <c r="C571" t="str">
        <f t="shared" si="25"/>
        <v>2022-2023</v>
      </c>
      <c r="D571" t="s">
        <v>148</v>
      </c>
      <c r="E571" t="s">
        <v>90</v>
      </c>
      <c r="F571" t="str">
        <f t="shared" si="26"/>
        <v>Victoria</v>
      </c>
      <c r="G571" t="s">
        <v>45</v>
      </c>
      <c r="H571">
        <v>3179</v>
      </c>
      <c r="I571" t="s">
        <v>11</v>
      </c>
      <c r="J571" t="s">
        <v>63</v>
      </c>
      <c r="K571" t="s">
        <v>155</v>
      </c>
      <c r="L571" t="s">
        <v>20</v>
      </c>
      <c r="M571" s="5">
        <v>14.97</v>
      </c>
      <c r="N571">
        <v>1</v>
      </c>
    </row>
    <row r="572" spans="1:14" x14ac:dyDescent="0.2">
      <c r="A572" s="2">
        <v>45635</v>
      </c>
      <c r="B572" s="3">
        <f t="shared" si="24"/>
        <v>2025</v>
      </c>
      <c r="C572" t="str">
        <f t="shared" si="25"/>
        <v>2024-2025</v>
      </c>
      <c r="D572" t="s">
        <v>147</v>
      </c>
      <c r="E572" t="s">
        <v>81</v>
      </c>
      <c r="F572" t="str">
        <f t="shared" si="26"/>
        <v>New South Wales</v>
      </c>
      <c r="G572" t="s">
        <v>10</v>
      </c>
      <c r="H572">
        <v>2485</v>
      </c>
      <c r="I572" t="s">
        <v>11</v>
      </c>
      <c r="J572" t="s">
        <v>68</v>
      </c>
      <c r="K572" t="s">
        <v>152</v>
      </c>
      <c r="L572" t="s">
        <v>13</v>
      </c>
      <c r="M572" s="5">
        <v>14.97</v>
      </c>
      <c r="N572">
        <v>1</v>
      </c>
    </row>
    <row r="573" spans="1:14" x14ac:dyDescent="0.2">
      <c r="A573" s="2">
        <v>44961</v>
      </c>
      <c r="B573" s="3">
        <f t="shared" si="24"/>
        <v>2023</v>
      </c>
      <c r="C573" t="str">
        <f t="shared" si="25"/>
        <v>2022-2023</v>
      </c>
      <c r="D573" t="s">
        <v>148</v>
      </c>
      <c r="E573" t="s">
        <v>117</v>
      </c>
      <c r="F573" t="str">
        <f t="shared" si="26"/>
        <v>Queensland</v>
      </c>
      <c r="G573" t="s">
        <v>35</v>
      </c>
      <c r="H573">
        <v>4119</v>
      </c>
      <c r="I573" t="s">
        <v>11</v>
      </c>
      <c r="J573" t="s">
        <v>43</v>
      </c>
      <c r="K573" t="s">
        <v>149</v>
      </c>
      <c r="L573" t="s">
        <v>15</v>
      </c>
      <c r="M573" s="5">
        <v>14.97</v>
      </c>
      <c r="N573">
        <v>1</v>
      </c>
    </row>
    <row r="574" spans="1:14" x14ac:dyDescent="0.2">
      <c r="A574" s="2">
        <v>45201</v>
      </c>
      <c r="B574" s="3">
        <f t="shared" si="24"/>
        <v>2024</v>
      </c>
      <c r="C574" t="str">
        <f t="shared" si="25"/>
        <v>2023-2024</v>
      </c>
      <c r="D574" t="s">
        <v>148</v>
      </c>
      <c r="E574" t="s">
        <v>141</v>
      </c>
      <c r="F574" t="str">
        <f t="shared" si="26"/>
        <v>Western Australia</v>
      </c>
      <c r="G574" t="s">
        <v>48</v>
      </c>
      <c r="H574">
        <v>6052</v>
      </c>
      <c r="I574" t="s">
        <v>11</v>
      </c>
      <c r="J574" t="s">
        <v>49</v>
      </c>
      <c r="K574" t="s">
        <v>156</v>
      </c>
      <c r="L574" t="s">
        <v>17</v>
      </c>
      <c r="M574" s="5">
        <v>14.98</v>
      </c>
      <c r="N574">
        <v>1</v>
      </c>
    </row>
    <row r="575" spans="1:14" x14ac:dyDescent="0.2">
      <c r="A575" s="2">
        <v>45121</v>
      </c>
      <c r="B575" s="3">
        <f t="shared" si="24"/>
        <v>2024</v>
      </c>
      <c r="C575" t="str">
        <f t="shared" si="25"/>
        <v>2023-2024</v>
      </c>
      <c r="D575" t="s">
        <v>147</v>
      </c>
      <c r="E575" t="s">
        <v>34</v>
      </c>
      <c r="F575" t="str">
        <f t="shared" si="26"/>
        <v>Queensland</v>
      </c>
      <c r="G575" t="s">
        <v>35</v>
      </c>
      <c r="H575">
        <v>4802</v>
      </c>
      <c r="I575" t="s">
        <v>11</v>
      </c>
      <c r="J575" t="s">
        <v>36</v>
      </c>
      <c r="K575" t="s">
        <v>154</v>
      </c>
      <c r="L575" t="s">
        <v>14</v>
      </c>
      <c r="M575" s="5">
        <v>14.99</v>
      </c>
      <c r="N575">
        <v>1</v>
      </c>
    </row>
    <row r="576" spans="1:14" x14ac:dyDescent="0.2">
      <c r="A576" s="2">
        <v>45629</v>
      </c>
      <c r="B576" s="3">
        <f t="shared" si="24"/>
        <v>2025</v>
      </c>
      <c r="C576" t="str">
        <f t="shared" si="25"/>
        <v>2024-2025</v>
      </c>
      <c r="D576" t="s">
        <v>147</v>
      </c>
      <c r="E576" t="s">
        <v>78</v>
      </c>
      <c r="F576" t="str">
        <f t="shared" si="26"/>
        <v>New South Wales</v>
      </c>
      <c r="G576" t="s">
        <v>10</v>
      </c>
      <c r="H576">
        <v>2350</v>
      </c>
      <c r="I576" t="s">
        <v>11</v>
      </c>
      <c r="J576" t="s">
        <v>68</v>
      </c>
      <c r="K576" t="s">
        <v>154</v>
      </c>
      <c r="L576" t="s">
        <v>14</v>
      </c>
      <c r="M576" s="5">
        <v>14.99</v>
      </c>
      <c r="N576">
        <v>1</v>
      </c>
    </row>
    <row r="577" spans="1:14" x14ac:dyDescent="0.2">
      <c r="A577" s="2">
        <v>44980</v>
      </c>
      <c r="B577" s="3">
        <f t="shared" si="24"/>
        <v>2023</v>
      </c>
      <c r="C577" t="str">
        <f t="shared" si="25"/>
        <v>2022-2023</v>
      </c>
      <c r="D577" t="s">
        <v>148</v>
      </c>
      <c r="E577" t="s">
        <v>102</v>
      </c>
      <c r="F577" t="str">
        <f t="shared" si="26"/>
        <v>Queensland</v>
      </c>
      <c r="G577" t="s">
        <v>35</v>
      </c>
      <c r="H577">
        <v>4870</v>
      </c>
      <c r="I577" t="s">
        <v>11</v>
      </c>
      <c r="J577" t="s">
        <v>36</v>
      </c>
      <c r="K577" t="s">
        <v>150</v>
      </c>
      <c r="L577" t="s">
        <v>18</v>
      </c>
      <c r="M577" s="5">
        <v>14.99</v>
      </c>
      <c r="N577">
        <v>1</v>
      </c>
    </row>
    <row r="578" spans="1:14" x14ac:dyDescent="0.2">
      <c r="A578" s="2">
        <v>45099</v>
      </c>
      <c r="B578" s="3">
        <f t="shared" ref="B578:B641" si="27">IF(MONTH(A578)&gt;=7,YEAR(A578)+1,YEAR(A578))</f>
        <v>2023</v>
      </c>
      <c r="C578" t="str">
        <f t="shared" ref="C578:C641" si="28">IF(MONTH(A578) &gt;= 7, YEAR(A578) &amp; "-" &amp; YEAR(A578) + 1, YEAR(A578) - 1 &amp; "-" &amp; YEAR(A578))</f>
        <v>2022-2023</v>
      </c>
      <c r="D578" t="s">
        <v>148</v>
      </c>
      <c r="E578" t="s">
        <v>9</v>
      </c>
      <c r="F578" t="str">
        <f t="shared" ref="F578:F641" si="29">IF(G578="WA","Western Australia",
IF(G578="NSW","New South Wales",
IF(G578="QLD","Queensland",
IF(G578="VIC","Victoria",
IF(G578="TAS","Tasmania",
IF(G578="SA","South Australia",
IF(G578="NT","Northern Territory",
IF(G578="ACT","Australian Capital Territory",G578))))))))</f>
        <v>New South Wales</v>
      </c>
      <c r="G578" t="s">
        <v>10</v>
      </c>
      <c r="H578">
        <v>2067</v>
      </c>
      <c r="I578" t="s">
        <v>11</v>
      </c>
      <c r="J578" t="s">
        <v>12</v>
      </c>
      <c r="K578" t="s">
        <v>155</v>
      </c>
      <c r="L578" t="s">
        <v>20</v>
      </c>
      <c r="M578" s="5">
        <v>14.99</v>
      </c>
      <c r="N578">
        <v>1</v>
      </c>
    </row>
    <row r="579" spans="1:14" x14ac:dyDescent="0.2">
      <c r="A579" s="2">
        <v>45355</v>
      </c>
      <c r="B579" s="3">
        <f t="shared" si="27"/>
        <v>2024</v>
      </c>
      <c r="C579" t="str">
        <f t="shared" si="28"/>
        <v>2023-2024</v>
      </c>
      <c r="D579" t="s">
        <v>147</v>
      </c>
      <c r="E579" t="s">
        <v>142</v>
      </c>
      <c r="F579" t="str">
        <f t="shared" si="29"/>
        <v>Australian Capital Territory</v>
      </c>
      <c r="G579" t="s">
        <v>80</v>
      </c>
      <c r="H579">
        <v>2609</v>
      </c>
      <c r="I579" t="s">
        <v>11</v>
      </c>
      <c r="J579" t="s">
        <v>58</v>
      </c>
      <c r="K579" t="s">
        <v>154</v>
      </c>
      <c r="L579" t="s">
        <v>14</v>
      </c>
      <c r="M579" s="5">
        <v>14.99</v>
      </c>
      <c r="N579">
        <v>1</v>
      </c>
    </row>
    <row r="580" spans="1:14" x14ac:dyDescent="0.2">
      <c r="A580" s="2">
        <v>45641</v>
      </c>
      <c r="B580" s="3">
        <f t="shared" si="27"/>
        <v>2025</v>
      </c>
      <c r="C580" t="str">
        <f t="shared" si="28"/>
        <v>2024-2025</v>
      </c>
      <c r="D580" t="s">
        <v>148</v>
      </c>
      <c r="E580" t="s">
        <v>93</v>
      </c>
      <c r="F580" t="str">
        <f t="shared" si="29"/>
        <v>Western Australia</v>
      </c>
      <c r="G580" t="s">
        <v>48</v>
      </c>
      <c r="H580">
        <v>6112</v>
      </c>
      <c r="I580" t="s">
        <v>11</v>
      </c>
      <c r="J580" t="s">
        <v>94</v>
      </c>
      <c r="K580" t="s">
        <v>152</v>
      </c>
      <c r="L580" t="s">
        <v>13</v>
      </c>
      <c r="M580" s="5">
        <v>14.99</v>
      </c>
      <c r="N580">
        <v>1</v>
      </c>
    </row>
    <row r="581" spans="1:14" x14ac:dyDescent="0.2">
      <c r="A581" s="2">
        <v>45463</v>
      </c>
      <c r="B581" s="3">
        <f t="shared" si="27"/>
        <v>2024</v>
      </c>
      <c r="C581" t="str">
        <f t="shared" si="28"/>
        <v>2023-2024</v>
      </c>
      <c r="D581" t="s">
        <v>148</v>
      </c>
      <c r="E581" t="s">
        <v>97</v>
      </c>
      <c r="F581" t="str">
        <f t="shared" si="29"/>
        <v>Tasmania</v>
      </c>
      <c r="G581" t="s">
        <v>70</v>
      </c>
      <c r="H581">
        <v>7250</v>
      </c>
      <c r="I581" t="s">
        <v>11</v>
      </c>
      <c r="J581" t="s">
        <v>71</v>
      </c>
      <c r="K581" t="s">
        <v>153</v>
      </c>
      <c r="L581" t="s">
        <v>16</v>
      </c>
      <c r="M581" s="5">
        <v>14.99</v>
      </c>
      <c r="N581">
        <v>1</v>
      </c>
    </row>
    <row r="582" spans="1:14" x14ac:dyDescent="0.2">
      <c r="A582" s="2">
        <v>45328</v>
      </c>
      <c r="B582" s="3">
        <f t="shared" si="27"/>
        <v>2024</v>
      </c>
      <c r="C582" t="str">
        <f t="shared" si="28"/>
        <v>2023-2024</v>
      </c>
      <c r="D582" t="s">
        <v>147</v>
      </c>
      <c r="E582" t="s">
        <v>84</v>
      </c>
      <c r="F582" t="str">
        <f t="shared" si="29"/>
        <v>Queensland</v>
      </c>
      <c r="G582" t="s">
        <v>35</v>
      </c>
      <c r="H582">
        <v>4740</v>
      </c>
      <c r="I582" t="s">
        <v>11</v>
      </c>
      <c r="J582" t="s">
        <v>51</v>
      </c>
      <c r="K582" t="s">
        <v>154</v>
      </c>
      <c r="L582" t="s">
        <v>14</v>
      </c>
      <c r="M582" s="5">
        <v>14.99</v>
      </c>
      <c r="N582">
        <v>1</v>
      </c>
    </row>
    <row r="583" spans="1:14" x14ac:dyDescent="0.2">
      <c r="A583" s="2">
        <v>45426</v>
      </c>
      <c r="B583" s="3">
        <f t="shared" si="27"/>
        <v>2024</v>
      </c>
      <c r="C583" t="str">
        <f t="shared" si="28"/>
        <v>2023-2024</v>
      </c>
      <c r="D583" t="s">
        <v>148</v>
      </c>
      <c r="E583" t="s">
        <v>123</v>
      </c>
      <c r="F583" t="str">
        <f t="shared" si="29"/>
        <v>Western Australia</v>
      </c>
      <c r="G583" t="s">
        <v>48</v>
      </c>
      <c r="H583">
        <v>6109</v>
      </c>
      <c r="I583" t="s">
        <v>11</v>
      </c>
      <c r="J583" t="s">
        <v>94</v>
      </c>
      <c r="K583" t="s">
        <v>150</v>
      </c>
      <c r="L583" t="s">
        <v>18</v>
      </c>
      <c r="M583" s="5">
        <v>14.99</v>
      </c>
      <c r="N583">
        <v>1</v>
      </c>
    </row>
    <row r="584" spans="1:14" x14ac:dyDescent="0.2">
      <c r="A584" s="2">
        <v>44968</v>
      </c>
      <c r="B584" s="3">
        <f t="shared" si="27"/>
        <v>2023</v>
      </c>
      <c r="C584" t="str">
        <f t="shared" si="28"/>
        <v>2022-2023</v>
      </c>
      <c r="D584" t="s">
        <v>148</v>
      </c>
      <c r="E584" t="s">
        <v>139</v>
      </c>
      <c r="F584" t="str">
        <f t="shared" si="29"/>
        <v>New South Wales</v>
      </c>
      <c r="G584" t="s">
        <v>10</v>
      </c>
      <c r="H584">
        <v>2020</v>
      </c>
      <c r="I584" t="s">
        <v>11</v>
      </c>
      <c r="J584" t="s">
        <v>12</v>
      </c>
      <c r="K584" t="s">
        <v>153</v>
      </c>
      <c r="L584" t="s">
        <v>16</v>
      </c>
      <c r="M584" s="5">
        <v>14.99</v>
      </c>
      <c r="N584">
        <v>1</v>
      </c>
    </row>
    <row r="585" spans="1:14" x14ac:dyDescent="0.2">
      <c r="A585" s="2">
        <v>45651</v>
      </c>
      <c r="B585" s="3">
        <f t="shared" si="27"/>
        <v>2025</v>
      </c>
      <c r="C585" t="str">
        <f t="shared" si="28"/>
        <v>2024-2025</v>
      </c>
      <c r="D585" t="s">
        <v>148</v>
      </c>
      <c r="E585" t="s">
        <v>83</v>
      </c>
      <c r="F585" t="str">
        <f t="shared" si="29"/>
        <v>New South Wales</v>
      </c>
      <c r="G585" t="s">
        <v>10</v>
      </c>
      <c r="H585">
        <v>2750</v>
      </c>
      <c r="I585" t="s">
        <v>11</v>
      </c>
      <c r="J585" t="s">
        <v>25</v>
      </c>
      <c r="K585" t="s">
        <v>149</v>
      </c>
      <c r="L585" t="s">
        <v>15</v>
      </c>
      <c r="M585" s="5">
        <v>14.99</v>
      </c>
      <c r="N585">
        <v>1</v>
      </c>
    </row>
    <row r="586" spans="1:14" x14ac:dyDescent="0.2">
      <c r="A586" s="2">
        <v>45308</v>
      </c>
      <c r="B586" s="3">
        <f t="shared" si="27"/>
        <v>2024</v>
      </c>
      <c r="C586" t="str">
        <f t="shared" si="28"/>
        <v>2023-2024</v>
      </c>
      <c r="D586" t="s">
        <v>148</v>
      </c>
      <c r="E586" t="s">
        <v>83</v>
      </c>
      <c r="F586" t="str">
        <f t="shared" si="29"/>
        <v>New South Wales</v>
      </c>
      <c r="G586" t="s">
        <v>10</v>
      </c>
      <c r="H586">
        <v>2750</v>
      </c>
      <c r="I586" t="s">
        <v>11</v>
      </c>
      <c r="J586" t="s">
        <v>25</v>
      </c>
      <c r="K586" t="s">
        <v>150</v>
      </c>
      <c r="L586" t="s">
        <v>18</v>
      </c>
      <c r="M586" s="5">
        <v>14.99</v>
      </c>
      <c r="N586">
        <v>1</v>
      </c>
    </row>
    <row r="587" spans="1:14" x14ac:dyDescent="0.2">
      <c r="A587" s="2">
        <v>45626</v>
      </c>
      <c r="B587" s="3">
        <f t="shared" si="27"/>
        <v>2025</v>
      </c>
      <c r="C587" t="str">
        <f t="shared" si="28"/>
        <v>2024-2025</v>
      </c>
      <c r="D587" t="s">
        <v>148</v>
      </c>
      <c r="E587" t="s">
        <v>83</v>
      </c>
      <c r="F587" t="str">
        <f t="shared" si="29"/>
        <v>New South Wales</v>
      </c>
      <c r="G587" t="s">
        <v>10</v>
      </c>
      <c r="H587">
        <v>2750</v>
      </c>
      <c r="I587" t="s">
        <v>11</v>
      </c>
      <c r="J587" t="s">
        <v>25</v>
      </c>
      <c r="K587" t="s">
        <v>153</v>
      </c>
      <c r="L587" t="s">
        <v>16</v>
      </c>
      <c r="M587" s="5">
        <v>14.99</v>
      </c>
      <c r="N587">
        <v>1</v>
      </c>
    </row>
    <row r="588" spans="1:14" x14ac:dyDescent="0.2">
      <c r="A588" s="2">
        <v>45505</v>
      </c>
      <c r="B588" s="3">
        <f t="shared" si="27"/>
        <v>2025</v>
      </c>
      <c r="C588" t="str">
        <f t="shared" si="28"/>
        <v>2024-2025</v>
      </c>
      <c r="D588" t="s">
        <v>147</v>
      </c>
      <c r="E588" t="s">
        <v>53</v>
      </c>
      <c r="F588" t="str">
        <f t="shared" si="29"/>
        <v>South Australia</v>
      </c>
      <c r="G588" t="s">
        <v>32</v>
      </c>
      <c r="H588">
        <v>5082</v>
      </c>
      <c r="I588" t="s">
        <v>11</v>
      </c>
      <c r="J588" t="s">
        <v>33</v>
      </c>
      <c r="K588" t="s">
        <v>154</v>
      </c>
      <c r="L588" t="s">
        <v>14</v>
      </c>
      <c r="M588" s="5">
        <v>14.99</v>
      </c>
      <c r="N588">
        <v>1</v>
      </c>
    </row>
    <row r="589" spans="1:14" x14ac:dyDescent="0.2">
      <c r="A589" s="2">
        <v>45588</v>
      </c>
      <c r="B589" s="3">
        <f t="shared" si="27"/>
        <v>2025</v>
      </c>
      <c r="C589" t="str">
        <f t="shared" si="28"/>
        <v>2024-2025</v>
      </c>
      <c r="D589" t="s">
        <v>147</v>
      </c>
      <c r="E589" t="s">
        <v>99</v>
      </c>
      <c r="F589" t="str">
        <f t="shared" si="29"/>
        <v>Victoria</v>
      </c>
      <c r="G589" t="s">
        <v>45</v>
      </c>
      <c r="H589">
        <v>3148</v>
      </c>
      <c r="I589" t="s">
        <v>11</v>
      </c>
      <c r="J589" t="s">
        <v>63</v>
      </c>
      <c r="K589" t="s">
        <v>150</v>
      </c>
      <c r="L589" t="s">
        <v>18</v>
      </c>
      <c r="M589" s="5">
        <v>15</v>
      </c>
      <c r="N589">
        <v>1</v>
      </c>
    </row>
    <row r="590" spans="1:14" x14ac:dyDescent="0.2">
      <c r="A590" s="2">
        <v>45556</v>
      </c>
      <c r="B590" s="3">
        <f t="shared" si="27"/>
        <v>2025</v>
      </c>
      <c r="C590" t="str">
        <f t="shared" si="28"/>
        <v>2024-2025</v>
      </c>
      <c r="D590" t="s">
        <v>147</v>
      </c>
      <c r="E590" t="s">
        <v>84</v>
      </c>
      <c r="F590" t="str">
        <f t="shared" si="29"/>
        <v>Queensland</v>
      </c>
      <c r="G590" t="s">
        <v>35</v>
      </c>
      <c r="H590">
        <v>4740</v>
      </c>
      <c r="I590" t="s">
        <v>11</v>
      </c>
      <c r="J590" t="s">
        <v>51</v>
      </c>
      <c r="K590" t="s">
        <v>154</v>
      </c>
      <c r="L590" t="s">
        <v>14</v>
      </c>
      <c r="M590" s="5">
        <v>15</v>
      </c>
      <c r="N590">
        <v>1</v>
      </c>
    </row>
    <row r="591" spans="1:14" x14ac:dyDescent="0.2">
      <c r="A591" s="2">
        <v>45418</v>
      </c>
      <c r="B591" s="3">
        <f t="shared" si="27"/>
        <v>2024</v>
      </c>
      <c r="C591" t="str">
        <f t="shared" si="28"/>
        <v>2023-2024</v>
      </c>
      <c r="D591" t="s">
        <v>148</v>
      </c>
      <c r="E591" t="s">
        <v>62</v>
      </c>
      <c r="F591" t="str">
        <f t="shared" si="29"/>
        <v>Victoria</v>
      </c>
      <c r="G591" t="s">
        <v>45</v>
      </c>
      <c r="H591">
        <v>3134</v>
      </c>
      <c r="I591" t="s">
        <v>11</v>
      </c>
      <c r="J591" t="s">
        <v>63</v>
      </c>
      <c r="K591" t="s">
        <v>154</v>
      </c>
      <c r="L591" t="s">
        <v>14</v>
      </c>
      <c r="M591" s="5">
        <v>15</v>
      </c>
      <c r="N591">
        <v>1</v>
      </c>
    </row>
    <row r="592" spans="1:14" x14ac:dyDescent="0.2">
      <c r="A592" s="2">
        <v>45606</v>
      </c>
      <c r="B592" s="3">
        <f t="shared" si="27"/>
        <v>2025</v>
      </c>
      <c r="C592" t="str">
        <f t="shared" si="28"/>
        <v>2024-2025</v>
      </c>
      <c r="D592" t="s">
        <v>147</v>
      </c>
      <c r="E592" t="s">
        <v>81</v>
      </c>
      <c r="F592" t="str">
        <f t="shared" si="29"/>
        <v>New South Wales</v>
      </c>
      <c r="G592" t="s">
        <v>10</v>
      </c>
      <c r="H592">
        <v>2485</v>
      </c>
      <c r="I592" t="s">
        <v>11</v>
      </c>
      <c r="J592" t="s">
        <v>68</v>
      </c>
      <c r="K592" t="s">
        <v>154</v>
      </c>
      <c r="L592" t="s">
        <v>14</v>
      </c>
      <c r="M592" s="5">
        <v>15</v>
      </c>
      <c r="N592">
        <v>1</v>
      </c>
    </row>
    <row r="593" spans="1:14" x14ac:dyDescent="0.2">
      <c r="A593" s="2">
        <v>45612</v>
      </c>
      <c r="B593" s="3">
        <f t="shared" si="27"/>
        <v>2025</v>
      </c>
      <c r="C593" t="str">
        <f t="shared" si="28"/>
        <v>2024-2025</v>
      </c>
      <c r="D593" t="s">
        <v>147</v>
      </c>
      <c r="E593" t="s">
        <v>78</v>
      </c>
      <c r="F593" t="str">
        <f t="shared" si="29"/>
        <v>New South Wales</v>
      </c>
      <c r="G593" t="s">
        <v>10</v>
      </c>
      <c r="H593">
        <v>2350</v>
      </c>
      <c r="I593" t="s">
        <v>11</v>
      </c>
      <c r="J593" t="s">
        <v>68</v>
      </c>
      <c r="K593" t="s">
        <v>149</v>
      </c>
      <c r="L593" t="s">
        <v>15</v>
      </c>
      <c r="M593" s="5">
        <v>15.059999999999999</v>
      </c>
      <c r="N593">
        <v>1</v>
      </c>
    </row>
    <row r="594" spans="1:14" x14ac:dyDescent="0.2">
      <c r="A594" s="2">
        <v>45501</v>
      </c>
      <c r="B594" s="3">
        <f t="shared" si="27"/>
        <v>2025</v>
      </c>
      <c r="C594" t="str">
        <f t="shared" si="28"/>
        <v>2024-2025</v>
      </c>
      <c r="D594" t="s">
        <v>147</v>
      </c>
      <c r="E594" t="s">
        <v>99</v>
      </c>
      <c r="F594" t="str">
        <f t="shared" si="29"/>
        <v>Victoria</v>
      </c>
      <c r="G594" t="s">
        <v>45</v>
      </c>
      <c r="H594">
        <v>3148</v>
      </c>
      <c r="I594" t="s">
        <v>11</v>
      </c>
      <c r="J594" t="s">
        <v>63</v>
      </c>
      <c r="K594" t="s">
        <v>149</v>
      </c>
      <c r="L594" t="s">
        <v>15</v>
      </c>
      <c r="M594" s="5">
        <v>15.39</v>
      </c>
      <c r="N594">
        <v>1</v>
      </c>
    </row>
    <row r="595" spans="1:14" x14ac:dyDescent="0.2">
      <c r="A595" s="2">
        <v>45275</v>
      </c>
      <c r="B595" s="3">
        <f t="shared" si="27"/>
        <v>2024</v>
      </c>
      <c r="C595" t="str">
        <f t="shared" si="28"/>
        <v>2023-2024</v>
      </c>
      <c r="D595" t="s">
        <v>147</v>
      </c>
      <c r="E595" t="s">
        <v>47</v>
      </c>
      <c r="F595" t="str">
        <f t="shared" si="29"/>
        <v>Western Australia</v>
      </c>
      <c r="G595" t="s">
        <v>48</v>
      </c>
      <c r="H595">
        <v>6030</v>
      </c>
      <c r="I595" t="s">
        <v>11</v>
      </c>
      <c r="J595" t="s">
        <v>49</v>
      </c>
      <c r="K595" t="s">
        <v>154</v>
      </c>
      <c r="L595" t="s">
        <v>14</v>
      </c>
      <c r="M595" s="5">
        <v>15.5</v>
      </c>
      <c r="N595">
        <v>1</v>
      </c>
    </row>
    <row r="596" spans="1:14" x14ac:dyDescent="0.2">
      <c r="A596" s="2">
        <v>44994</v>
      </c>
      <c r="B596" s="3">
        <f t="shared" si="27"/>
        <v>2023</v>
      </c>
      <c r="C596" t="str">
        <f t="shared" si="28"/>
        <v>2022-2023</v>
      </c>
      <c r="D596" t="s">
        <v>148</v>
      </c>
      <c r="E596" t="s">
        <v>99</v>
      </c>
      <c r="F596" t="str">
        <f t="shared" si="29"/>
        <v>Victoria</v>
      </c>
      <c r="G596" t="s">
        <v>45</v>
      </c>
      <c r="H596">
        <v>3148</v>
      </c>
      <c r="I596" t="s">
        <v>11</v>
      </c>
      <c r="J596" t="s">
        <v>63</v>
      </c>
      <c r="K596" t="s">
        <v>19</v>
      </c>
      <c r="L596" t="s">
        <v>23</v>
      </c>
      <c r="M596" s="5">
        <v>15.53</v>
      </c>
      <c r="N596">
        <v>1</v>
      </c>
    </row>
    <row r="597" spans="1:14" x14ac:dyDescent="0.2">
      <c r="A597" s="2">
        <v>45657</v>
      </c>
      <c r="B597" s="3">
        <f t="shared" si="27"/>
        <v>2025</v>
      </c>
      <c r="C597" t="str">
        <f t="shared" si="28"/>
        <v>2024-2025</v>
      </c>
      <c r="D597" t="s">
        <v>147</v>
      </c>
      <c r="E597" t="s">
        <v>9</v>
      </c>
      <c r="F597" t="str">
        <f t="shared" si="29"/>
        <v>New South Wales</v>
      </c>
      <c r="G597" t="s">
        <v>10</v>
      </c>
      <c r="H597">
        <v>2067</v>
      </c>
      <c r="I597" t="s">
        <v>11</v>
      </c>
      <c r="J597" t="s">
        <v>12</v>
      </c>
      <c r="K597" t="s">
        <v>152</v>
      </c>
      <c r="L597" t="s">
        <v>13</v>
      </c>
      <c r="M597" s="5">
        <v>15.84</v>
      </c>
      <c r="N597">
        <v>1</v>
      </c>
    </row>
    <row r="598" spans="1:14" x14ac:dyDescent="0.2">
      <c r="A598" s="2">
        <v>45381</v>
      </c>
      <c r="B598" s="3">
        <f t="shared" si="27"/>
        <v>2024</v>
      </c>
      <c r="C598" t="str">
        <f t="shared" si="28"/>
        <v>2023-2024</v>
      </c>
      <c r="D598" t="s">
        <v>148</v>
      </c>
      <c r="E598" t="s">
        <v>122</v>
      </c>
      <c r="F598" t="str">
        <f t="shared" si="29"/>
        <v>New South Wales</v>
      </c>
      <c r="G598" t="s">
        <v>10</v>
      </c>
      <c r="H598">
        <v>2650</v>
      </c>
      <c r="I598" t="s">
        <v>11</v>
      </c>
      <c r="J598" t="s">
        <v>25</v>
      </c>
      <c r="K598" t="s">
        <v>19</v>
      </c>
      <c r="L598" t="s">
        <v>23</v>
      </c>
      <c r="M598" s="5">
        <v>15.84</v>
      </c>
      <c r="N598">
        <v>1</v>
      </c>
    </row>
    <row r="599" spans="1:14" x14ac:dyDescent="0.2">
      <c r="A599" s="2">
        <v>45242</v>
      </c>
      <c r="B599" s="3">
        <f t="shared" si="27"/>
        <v>2024</v>
      </c>
      <c r="C599" t="str">
        <f t="shared" si="28"/>
        <v>2023-2024</v>
      </c>
      <c r="D599" t="s">
        <v>148</v>
      </c>
      <c r="E599" t="s">
        <v>114</v>
      </c>
      <c r="F599" t="str">
        <f t="shared" si="29"/>
        <v>Victoria</v>
      </c>
      <c r="G599" t="s">
        <v>45</v>
      </c>
      <c r="H599">
        <v>3551</v>
      </c>
      <c r="I599" t="s">
        <v>11</v>
      </c>
      <c r="J599" t="s">
        <v>60</v>
      </c>
      <c r="K599" t="s">
        <v>19</v>
      </c>
      <c r="L599" t="s">
        <v>23</v>
      </c>
      <c r="M599" s="5">
        <v>15.9</v>
      </c>
      <c r="N599">
        <v>1</v>
      </c>
    </row>
    <row r="600" spans="1:14" x14ac:dyDescent="0.2">
      <c r="A600" s="2">
        <v>45576</v>
      </c>
      <c r="B600" s="3">
        <f t="shared" si="27"/>
        <v>2025</v>
      </c>
      <c r="C600" t="str">
        <f t="shared" si="28"/>
        <v>2024-2025</v>
      </c>
      <c r="D600" t="s">
        <v>147</v>
      </c>
      <c r="E600" t="s">
        <v>96</v>
      </c>
      <c r="F600" t="str">
        <f t="shared" si="29"/>
        <v>Western Australia</v>
      </c>
      <c r="G600" t="s">
        <v>48</v>
      </c>
      <c r="H600">
        <v>6330</v>
      </c>
      <c r="I600" t="s">
        <v>11</v>
      </c>
      <c r="J600" t="s">
        <v>94</v>
      </c>
      <c r="K600" t="s">
        <v>149</v>
      </c>
      <c r="L600" t="s">
        <v>15</v>
      </c>
      <c r="M600" s="5">
        <v>15.92</v>
      </c>
      <c r="N600">
        <v>1</v>
      </c>
    </row>
    <row r="601" spans="1:14" x14ac:dyDescent="0.2">
      <c r="A601" s="2">
        <v>45018</v>
      </c>
      <c r="B601" s="3">
        <f t="shared" si="27"/>
        <v>2023</v>
      </c>
      <c r="C601" t="str">
        <f t="shared" si="28"/>
        <v>2022-2023</v>
      </c>
      <c r="D601" t="s">
        <v>147</v>
      </c>
      <c r="E601" t="s">
        <v>56</v>
      </c>
      <c r="F601" t="str">
        <f t="shared" si="29"/>
        <v>Northern Territory</v>
      </c>
      <c r="G601" t="s">
        <v>29</v>
      </c>
      <c r="H601">
        <v>870</v>
      </c>
      <c r="I601" t="s">
        <v>11</v>
      </c>
      <c r="J601" t="s">
        <v>30</v>
      </c>
      <c r="K601" t="s">
        <v>155</v>
      </c>
      <c r="L601" t="s">
        <v>20</v>
      </c>
      <c r="M601" s="5">
        <v>15.96</v>
      </c>
      <c r="N601">
        <v>1</v>
      </c>
    </row>
    <row r="602" spans="1:14" x14ac:dyDescent="0.2">
      <c r="A602" s="2">
        <v>44975</v>
      </c>
      <c r="B602" s="3">
        <f t="shared" si="27"/>
        <v>2023</v>
      </c>
      <c r="C602" t="str">
        <f t="shared" si="28"/>
        <v>2022-2023</v>
      </c>
      <c r="D602" t="s">
        <v>148</v>
      </c>
      <c r="E602" t="s">
        <v>99</v>
      </c>
      <c r="F602" t="str">
        <f t="shared" si="29"/>
        <v>Victoria</v>
      </c>
      <c r="G602" t="s">
        <v>45</v>
      </c>
      <c r="H602">
        <v>3148</v>
      </c>
      <c r="I602" t="s">
        <v>11</v>
      </c>
      <c r="J602" t="s">
        <v>63</v>
      </c>
      <c r="K602" t="s">
        <v>152</v>
      </c>
      <c r="L602" t="s">
        <v>13</v>
      </c>
      <c r="M602" s="5">
        <v>15.96</v>
      </c>
      <c r="N602">
        <v>1</v>
      </c>
    </row>
    <row r="603" spans="1:14" x14ac:dyDescent="0.2">
      <c r="A603" s="2">
        <v>45407</v>
      </c>
      <c r="B603" s="3">
        <f t="shared" si="27"/>
        <v>2024</v>
      </c>
      <c r="C603" t="str">
        <f t="shared" si="28"/>
        <v>2023-2024</v>
      </c>
      <c r="D603" t="s">
        <v>147</v>
      </c>
      <c r="E603" t="s">
        <v>54</v>
      </c>
      <c r="F603" t="str">
        <f t="shared" si="29"/>
        <v>Victoria</v>
      </c>
      <c r="G603" t="s">
        <v>45</v>
      </c>
      <c r="H603">
        <v>3977</v>
      </c>
      <c r="I603" t="s">
        <v>11</v>
      </c>
      <c r="J603" t="s">
        <v>55</v>
      </c>
      <c r="K603" t="s">
        <v>156</v>
      </c>
      <c r="L603" t="s">
        <v>17</v>
      </c>
      <c r="M603" s="5">
        <v>15.96</v>
      </c>
      <c r="N603">
        <v>1</v>
      </c>
    </row>
    <row r="604" spans="1:14" x14ac:dyDescent="0.2">
      <c r="A604" s="2">
        <v>45036</v>
      </c>
      <c r="B604" s="3">
        <f t="shared" si="27"/>
        <v>2023</v>
      </c>
      <c r="C604" t="str">
        <f t="shared" si="28"/>
        <v>2022-2023</v>
      </c>
      <c r="D604" t="s">
        <v>148</v>
      </c>
      <c r="E604" t="s">
        <v>114</v>
      </c>
      <c r="F604" t="str">
        <f t="shared" si="29"/>
        <v>Victoria</v>
      </c>
      <c r="G604" t="s">
        <v>45</v>
      </c>
      <c r="H604">
        <v>3551</v>
      </c>
      <c r="I604" t="s">
        <v>11</v>
      </c>
      <c r="J604" t="s">
        <v>60</v>
      </c>
      <c r="K604" t="s">
        <v>149</v>
      </c>
      <c r="L604" t="s">
        <v>15</v>
      </c>
      <c r="M604" s="5">
        <v>15.96</v>
      </c>
      <c r="N604">
        <v>1</v>
      </c>
    </row>
    <row r="605" spans="1:14" x14ac:dyDescent="0.2">
      <c r="A605" s="2">
        <v>45447</v>
      </c>
      <c r="B605" s="3">
        <f t="shared" si="27"/>
        <v>2024</v>
      </c>
      <c r="C605" t="str">
        <f t="shared" si="28"/>
        <v>2023-2024</v>
      </c>
      <c r="D605" t="s">
        <v>147</v>
      </c>
      <c r="E605" t="s">
        <v>26</v>
      </c>
      <c r="F605" t="str">
        <f t="shared" si="29"/>
        <v>New South Wales</v>
      </c>
      <c r="G605" t="s">
        <v>10</v>
      </c>
      <c r="H605">
        <v>2141</v>
      </c>
      <c r="I605" t="s">
        <v>11</v>
      </c>
      <c r="J605" t="s">
        <v>27</v>
      </c>
      <c r="K605" t="s">
        <v>149</v>
      </c>
      <c r="L605" t="s">
        <v>15</v>
      </c>
      <c r="M605" s="5">
        <v>15.96</v>
      </c>
      <c r="N605">
        <v>1</v>
      </c>
    </row>
    <row r="606" spans="1:14" x14ac:dyDescent="0.2">
      <c r="A606" s="2">
        <v>45134</v>
      </c>
      <c r="B606" s="3">
        <f t="shared" si="27"/>
        <v>2024</v>
      </c>
      <c r="C606" t="str">
        <f t="shared" si="28"/>
        <v>2023-2024</v>
      </c>
      <c r="D606" t="s">
        <v>148</v>
      </c>
      <c r="E606" t="s">
        <v>137</v>
      </c>
      <c r="F606" t="str">
        <f t="shared" si="29"/>
        <v>New South Wales</v>
      </c>
      <c r="G606" t="s">
        <v>10</v>
      </c>
      <c r="H606">
        <v>2031</v>
      </c>
      <c r="I606" t="s">
        <v>11</v>
      </c>
      <c r="J606" t="s">
        <v>12</v>
      </c>
      <c r="K606" t="s">
        <v>156</v>
      </c>
      <c r="L606" t="s">
        <v>17</v>
      </c>
      <c r="M606" s="5">
        <v>15.96</v>
      </c>
      <c r="N606">
        <v>1</v>
      </c>
    </row>
    <row r="607" spans="1:14" x14ac:dyDescent="0.2">
      <c r="A607" s="2">
        <v>45565</v>
      </c>
      <c r="B607" s="3">
        <f t="shared" si="27"/>
        <v>2025</v>
      </c>
      <c r="C607" t="str">
        <f t="shared" si="28"/>
        <v>2024-2025</v>
      </c>
      <c r="D607" t="s">
        <v>148</v>
      </c>
      <c r="E607" t="s">
        <v>99</v>
      </c>
      <c r="F607" t="str">
        <f t="shared" si="29"/>
        <v>Victoria</v>
      </c>
      <c r="G607" t="s">
        <v>45</v>
      </c>
      <c r="H607">
        <v>3148</v>
      </c>
      <c r="I607" t="s">
        <v>11</v>
      </c>
      <c r="J607" t="s">
        <v>63</v>
      </c>
      <c r="K607" t="s">
        <v>19</v>
      </c>
      <c r="L607" t="s">
        <v>23</v>
      </c>
      <c r="M607" s="5">
        <v>15.97</v>
      </c>
      <c r="N607">
        <v>1</v>
      </c>
    </row>
    <row r="608" spans="1:14" x14ac:dyDescent="0.2">
      <c r="A608" s="2">
        <v>45048</v>
      </c>
      <c r="B608" s="3">
        <f t="shared" si="27"/>
        <v>2023</v>
      </c>
      <c r="C608" t="str">
        <f t="shared" si="28"/>
        <v>2022-2023</v>
      </c>
      <c r="D608" t="s">
        <v>147</v>
      </c>
      <c r="E608" t="s">
        <v>124</v>
      </c>
      <c r="F608" t="str">
        <f t="shared" si="29"/>
        <v>New South Wales</v>
      </c>
      <c r="G608" t="s">
        <v>10</v>
      </c>
      <c r="H608">
        <v>2015</v>
      </c>
      <c r="I608" t="s">
        <v>11</v>
      </c>
      <c r="J608" t="s">
        <v>12</v>
      </c>
      <c r="K608" t="s">
        <v>153</v>
      </c>
      <c r="L608" t="s">
        <v>16</v>
      </c>
      <c r="M608" s="5">
        <v>15.98</v>
      </c>
      <c r="N608">
        <v>1</v>
      </c>
    </row>
    <row r="609" spans="1:14" x14ac:dyDescent="0.2">
      <c r="A609" s="2">
        <v>45244</v>
      </c>
      <c r="B609" s="3">
        <f t="shared" si="27"/>
        <v>2024</v>
      </c>
      <c r="C609" t="str">
        <f t="shared" si="28"/>
        <v>2023-2024</v>
      </c>
      <c r="D609" t="s">
        <v>147</v>
      </c>
      <c r="E609" t="s">
        <v>108</v>
      </c>
      <c r="F609" t="str">
        <f t="shared" si="29"/>
        <v>Victoria</v>
      </c>
      <c r="G609" t="s">
        <v>45</v>
      </c>
      <c r="H609">
        <v>3018</v>
      </c>
      <c r="I609" t="s">
        <v>11</v>
      </c>
      <c r="J609" t="s">
        <v>46</v>
      </c>
      <c r="K609" t="s">
        <v>155</v>
      </c>
      <c r="L609" t="s">
        <v>20</v>
      </c>
      <c r="M609" s="5">
        <v>15.98</v>
      </c>
      <c r="N609">
        <v>1</v>
      </c>
    </row>
    <row r="610" spans="1:14" x14ac:dyDescent="0.2">
      <c r="A610" s="2">
        <v>45151</v>
      </c>
      <c r="B610" s="3">
        <f t="shared" si="27"/>
        <v>2024</v>
      </c>
      <c r="C610" t="str">
        <f t="shared" si="28"/>
        <v>2023-2024</v>
      </c>
      <c r="D610" t="s">
        <v>148</v>
      </c>
      <c r="E610" t="s">
        <v>116</v>
      </c>
      <c r="F610" t="str">
        <f t="shared" si="29"/>
        <v>Western Australia</v>
      </c>
      <c r="G610" t="s">
        <v>48</v>
      </c>
      <c r="H610">
        <v>6725</v>
      </c>
      <c r="I610" t="s">
        <v>11</v>
      </c>
      <c r="J610" t="s">
        <v>77</v>
      </c>
      <c r="K610" t="s">
        <v>151</v>
      </c>
      <c r="L610" t="s">
        <v>21</v>
      </c>
      <c r="M610" s="5">
        <v>15.98</v>
      </c>
      <c r="N610">
        <v>1</v>
      </c>
    </row>
    <row r="611" spans="1:14" x14ac:dyDescent="0.2">
      <c r="A611" s="2">
        <v>45641</v>
      </c>
      <c r="B611" s="3">
        <f t="shared" si="27"/>
        <v>2025</v>
      </c>
      <c r="C611" t="str">
        <f t="shared" si="28"/>
        <v>2024-2025</v>
      </c>
      <c r="D611" t="s">
        <v>148</v>
      </c>
      <c r="E611" t="s">
        <v>126</v>
      </c>
      <c r="F611" t="str">
        <f t="shared" si="29"/>
        <v>Queensland</v>
      </c>
      <c r="G611" t="s">
        <v>35</v>
      </c>
      <c r="H611">
        <v>4551</v>
      </c>
      <c r="I611" t="s">
        <v>11</v>
      </c>
      <c r="J611" t="s">
        <v>120</v>
      </c>
      <c r="K611" t="s">
        <v>153</v>
      </c>
      <c r="L611" t="s">
        <v>16</v>
      </c>
      <c r="M611" s="5">
        <v>15.98</v>
      </c>
      <c r="N611">
        <v>1</v>
      </c>
    </row>
    <row r="612" spans="1:14" x14ac:dyDescent="0.2">
      <c r="A612" s="2">
        <v>45555</v>
      </c>
      <c r="B612" s="3">
        <f t="shared" si="27"/>
        <v>2025</v>
      </c>
      <c r="C612" t="str">
        <f t="shared" si="28"/>
        <v>2024-2025</v>
      </c>
      <c r="D612" t="s">
        <v>148</v>
      </c>
      <c r="E612" t="s">
        <v>99</v>
      </c>
      <c r="F612" t="str">
        <f t="shared" si="29"/>
        <v>Victoria</v>
      </c>
      <c r="G612" t="s">
        <v>45</v>
      </c>
      <c r="H612">
        <v>3148</v>
      </c>
      <c r="I612" t="s">
        <v>11</v>
      </c>
      <c r="J612" t="s">
        <v>63</v>
      </c>
      <c r="K612" t="s">
        <v>149</v>
      </c>
      <c r="L612" t="s">
        <v>15</v>
      </c>
      <c r="M612" s="5">
        <v>15.98</v>
      </c>
      <c r="N612">
        <v>1</v>
      </c>
    </row>
    <row r="613" spans="1:14" x14ac:dyDescent="0.2">
      <c r="A613" s="2">
        <v>45384</v>
      </c>
      <c r="B613" s="3">
        <f t="shared" si="27"/>
        <v>2024</v>
      </c>
      <c r="C613" t="str">
        <f t="shared" si="28"/>
        <v>2023-2024</v>
      </c>
      <c r="D613" t="s">
        <v>147</v>
      </c>
      <c r="E613" t="s">
        <v>54</v>
      </c>
      <c r="F613" t="str">
        <f t="shared" si="29"/>
        <v>Victoria</v>
      </c>
      <c r="G613" t="s">
        <v>45</v>
      </c>
      <c r="H613">
        <v>3977</v>
      </c>
      <c r="I613" t="s">
        <v>11</v>
      </c>
      <c r="J613" t="s">
        <v>55</v>
      </c>
      <c r="K613" t="s">
        <v>19</v>
      </c>
      <c r="L613" t="s">
        <v>23</v>
      </c>
      <c r="M613" s="5">
        <v>15.98</v>
      </c>
      <c r="N613">
        <v>1</v>
      </c>
    </row>
    <row r="614" spans="1:14" x14ac:dyDescent="0.2">
      <c r="A614" s="2">
        <v>44982</v>
      </c>
      <c r="B614" s="3">
        <f t="shared" si="27"/>
        <v>2023</v>
      </c>
      <c r="C614" t="str">
        <f t="shared" si="28"/>
        <v>2022-2023</v>
      </c>
      <c r="D614" t="s">
        <v>147</v>
      </c>
      <c r="E614" t="s">
        <v>136</v>
      </c>
      <c r="F614" t="str">
        <f t="shared" si="29"/>
        <v>Victoria</v>
      </c>
      <c r="G614" t="s">
        <v>45</v>
      </c>
      <c r="H614">
        <v>3175</v>
      </c>
      <c r="I614" t="s">
        <v>11</v>
      </c>
      <c r="J614" t="s">
        <v>63</v>
      </c>
      <c r="K614" t="s">
        <v>151</v>
      </c>
      <c r="L614" t="s">
        <v>21</v>
      </c>
      <c r="M614" s="5">
        <v>15.98</v>
      </c>
      <c r="N614">
        <v>1</v>
      </c>
    </row>
    <row r="615" spans="1:14" x14ac:dyDescent="0.2">
      <c r="A615" s="2">
        <v>45626</v>
      </c>
      <c r="B615" s="3">
        <f t="shared" si="27"/>
        <v>2025</v>
      </c>
      <c r="C615" t="str">
        <f t="shared" si="28"/>
        <v>2024-2025</v>
      </c>
      <c r="D615" t="s">
        <v>147</v>
      </c>
      <c r="E615" t="s">
        <v>76</v>
      </c>
      <c r="F615" t="str">
        <f t="shared" si="29"/>
        <v>Western Australia</v>
      </c>
      <c r="G615" t="s">
        <v>48</v>
      </c>
      <c r="H615">
        <v>6450</v>
      </c>
      <c r="I615" t="s">
        <v>11</v>
      </c>
      <c r="J615" t="s">
        <v>77</v>
      </c>
      <c r="K615" t="s">
        <v>152</v>
      </c>
      <c r="L615" t="s">
        <v>13</v>
      </c>
      <c r="M615" s="5">
        <v>15.98</v>
      </c>
      <c r="N615">
        <v>1</v>
      </c>
    </row>
    <row r="616" spans="1:14" x14ac:dyDescent="0.2">
      <c r="A616" s="2">
        <v>44986</v>
      </c>
      <c r="B616" s="3">
        <f t="shared" si="27"/>
        <v>2023</v>
      </c>
      <c r="C616" t="str">
        <f t="shared" si="28"/>
        <v>2022-2023</v>
      </c>
      <c r="D616" t="s">
        <v>147</v>
      </c>
      <c r="E616" t="s">
        <v>133</v>
      </c>
      <c r="F616" t="str">
        <f t="shared" si="29"/>
        <v>Queensland</v>
      </c>
      <c r="G616" t="s">
        <v>35</v>
      </c>
      <c r="H616">
        <v>4305</v>
      </c>
      <c r="I616" t="s">
        <v>11</v>
      </c>
      <c r="J616" t="s">
        <v>104</v>
      </c>
      <c r="K616" t="s">
        <v>154</v>
      </c>
      <c r="L616" t="s">
        <v>14</v>
      </c>
      <c r="M616" s="5">
        <v>15.98</v>
      </c>
      <c r="N616">
        <v>1</v>
      </c>
    </row>
    <row r="617" spans="1:14" x14ac:dyDescent="0.2">
      <c r="A617" s="2">
        <v>45349</v>
      </c>
      <c r="B617" s="3">
        <f t="shared" si="27"/>
        <v>2024</v>
      </c>
      <c r="C617" t="str">
        <f t="shared" si="28"/>
        <v>2023-2024</v>
      </c>
      <c r="D617" t="s">
        <v>147</v>
      </c>
      <c r="E617" t="s">
        <v>74</v>
      </c>
      <c r="F617" t="str">
        <f t="shared" si="29"/>
        <v>South Australia</v>
      </c>
      <c r="G617" t="s">
        <v>32</v>
      </c>
      <c r="H617">
        <v>5043</v>
      </c>
      <c r="I617" t="s">
        <v>11</v>
      </c>
      <c r="J617" t="s">
        <v>33</v>
      </c>
      <c r="K617" t="s">
        <v>19</v>
      </c>
      <c r="L617" t="s">
        <v>23</v>
      </c>
      <c r="M617" s="5">
        <v>15.98</v>
      </c>
      <c r="N617">
        <v>1</v>
      </c>
    </row>
    <row r="618" spans="1:14" x14ac:dyDescent="0.2">
      <c r="A618" s="2">
        <v>45621</v>
      </c>
      <c r="B618" s="3">
        <f t="shared" si="27"/>
        <v>2025</v>
      </c>
      <c r="C618" t="str">
        <f t="shared" si="28"/>
        <v>2024-2025</v>
      </c>
      <c r="D618" t="s">
        <v>148</v>
      </c>
      <c r="E618" t="s">
        <v>62</v>
      </c>
      <c r="F618" t="str">
        <f t="shared" si="29"/>
        <v>Victoria</v>
      </c>
      <c r="G618" t="s">
        <v>45</v>
      </c>
      <c r="H618">
        <v>3134</v>
      </c>
      <c r="I618" t="s">
        <v>11</v>
      </c>
      <c r="J618" t="s">
        <v>63</v>
      </c>
      <c r="K618" t="s">
        <v>19</v>
      </c>
      <c r="L618" t="s">
        <v>23</v>
      </c>
      <c r="M618" s="5">
        <v>15.98</v>
      </c>
      <c r="N618">
        <v>1</v>
      </c>
    </row>
    <row r="619" spans="1:14" x14ac:dyDescent="0.2">
      <c r="A619" s="2">
        <v>45186</v>
      </c>
      <c r="B619" s="3">
        <f t="shared" si="27"/>
        <v>2024</v>
      </c>
      <c r="C619" t="str">
        <f t="shared" si="28"/>
        <v>2023-2024</v>
      </c>
      <c r="D619" t="s">
        <v>147</v>
      </c>
      <c r="E619" t="s">
        <v>113</v>
      </c>
      <c r="F619" t="str">
        <f t="shared" si="29"/>
        <v>Queensland</v>
      </c>
      <c r="G619" t="s">
        <v>35</v>
      </c>
      <c r="H619">
        <v>4215</v>
      </c>
      <c r="I619" t="s">
        <v>11</v>
      </c>
      <c r="J619" t="s">
        <v>104</v>
      </c>
      <c r="K619" t="s">
        <v>149</v>
      </c>
      <c r="L619" t="s">
        <v>15</v>
      </c>
      <c r="M619" s="5">
        <v>15.98</v>
      </c>
      <c r="N619">
        <v>1</v>
      </c>
    </row>
    <row r="620" spans="1:14" x14ac:dyDescent="0.2">
      <c r="A620" s="2">
        <v>44968</v>
      </c>
      <c r="B620" s="3">
        <f t="shared" si="27"/>
        <v>2023</v>
      </c>
      <c r="C620" t="str">
        <f t="shared" si="28"/>
        <v>2022-2023</v>
      </c>
      <c r="D620" t="s">
        <v>147</v>
      </c>
      <c r="E620" t="s">
        <v>52</v>
      </c>
      <c r="F620" t="str">
        <f t="shared" si="29"/>
        <v>Victoria</v>
      </c>
      <c r="G620" t="s">
        <v>45</v>
      </c>
      <c r="H620">
        <v>3030</v>
      </c>
      <c r="I620" t="s">
        <v>11</v>
      </c>
      <c r="J620" t="s">
        <v>46</v>
      </c>
      <c r="K620" t="s">
        <v>154</v>
      </c>
      <c r="L620" t="s">
        <v>14</v>
      </c>
      <c r="M620" s="5">
        <v>15.99</v>
      </c>
      <c r="N620">
        <v>1</v>
      </c>
    </row>
    <row r="621" spans="1:14" x14ac:dyDescent="0.2">
      <c r="A621" s="2">
        <v>45028</v>
      </c>
      <c r="B621" s="3">
        <f t="shared" si="27"/>
        <v>2023</v>
      </c>
      <c r="C621" t="str">
        <f t="shared" si="28"/>
        <v>2022-2023</v>
      </c>
      <c r="D621" t="s">
        <v>147</v>
      </c>
      <c r="E621" t="s">
        <v>96</v>
      </c>
      <c r="F621" t="str">
        <f t="shared" si="29"/>
        <v>Western Australia</v>
      </c>
      <c r="G621" t="s">
        <v>48</v>
      </c>
      <c r="H621">
        <v>6330</v>
      </c>
      <c r="I621" t="s">
        <v>11</v>
      </c>
      <c r="J621" t="s">
        <v>94</v>
      </c>
      <c r="K621" t="s">
        <v>154</v>
      </c>
      <c r="L621" t="s">
        <v>14</v>
      </c>
      <c r="M621" s="5">
        <v>16</v>
      </c>
      <c r="N621">
        <v>1</v>
      </c>
    </row>
    <row r="622" spans="1:14" x14ac:dyDescent="0.2">
      <c r="A622" s="2">
        <v>45277</v>
      </c>
      <c r="B622" s="3">
        <f t="shared" si="27"/>
        <v>2024</v>
      </c>
      <c r="C622" t="str">
        <f t="shared" si="28"/>
        <v>2023-2024</v>
      </c>
      <c r="D622" t="s">
        <v>147</v>
      </c>
      <c r="E622" t="s">
        <v>118</v>
      </c>
      <c r="F622" t="str">
        <f t="shared" si="29"/>
        <v>New South Wales</v>
      </c>
      <c r="G622" t="s">
        <v>10</v>
      </c>
      <c r="H622">
        <v>2158</v>
      </c>
      <c r="I622" t="s">
        <v>11</v>
      </c>
      <c r="J622" t="s">
        <v>27</v>
      </c>
      <c r="K622" t="s">
        <v>153</v>
      </c>
      <c r="L622" t="s">
        <v>16</v>
      </c>
      <c r="M622" s="5">
        <v>16</v>
      </c>
      <c r="N622">
        <v>1</v>
      </c>
    </row>
    <row r="623" spans="1:14" x14ac:dyDescent="0.2">
      <c r="A623" s="2">
        <v>45250</v>
      </c>
      <c r="B623" s="3">
        <f t="shared" si="27"/>
        <v>2024</v>
      </c>
      <c r="C623" t="str">
        <f t="shared" si="28"/>
        <v>2023-2024</v>
      </c>
      <c r="D623" t="s">
        <v>147</v>
      </c>
      <c r="E623" t="s">
        <v>89</v>
      </c>
      <c r="F623" t="str">
        <f t="shared" si="29"/>
        <v>Queensland</v>
      </c>
      <c r="G623" t="s">
        <v>35</v>
      </c>
      <c r="H623">
        <v>4655</v>
      </c>
      <c r="I623" t="s">
        <v>11</v>
      </c>
      <c r="J623" t="s">
        <v>51</v>
      </c>
      <c r="K623" t="s">
        <v>154</v>
      </c>
      <c r="L623" t="s">
        <v>14</v>
      </c>
      <c r="M623" s="5">
        <v>16</v>
      </c>
      <c r="N623">
        <v>1</v>
      </c>
    </row>
    <row r="624" spans="1:14" x14ac:dyDescent="0.2">
      <c r="A624" s="2">
        <v>45437</v>
      </c>
      <c r="B624" s="3">
        <f t="shared" si="27"/>
        <v>2024</v>
      </c>
      <c r="C624" t="str">
        <f t="shared" si="28"/>
        <v>2023-2024</v>
      </c>
      <c r="D624" t="s">
        <v>147</v>
      </c>
      <c r="E624" t="s">
        <v>87</v>
      </c>
      <c r="F624" t="str">
        <f t="shared" si="29"/>
        <v>New South Wales</v>
      </c>
      <c r="G624" t="s">
        <v>10</v>
      </c>
      <c r="H624">
        <v>2790</v>
      </c>
      <c r="I624" t="s">
        <v>11</v>
      </c>
      <c r="J624" t="s">
        <v>25</v>
      </c>
      <c r="K624" t="s">
        <v>154</v>
      </c>
      <c r="L624" t="s">
        <v>14</v>
      </c>
      <c r="M624" s="5">
        <v>16</v>
      </c>
      <c r="N624">
        <v>1</v>
      </c>
    </row>
    <row r="625" spans="1:14" x14ac:dyDescent="0.2">
      <c r="A625" s="2">
        <v>45101</v>
      </c>
      <c r="B625" s="3">
        <f t="shared" si="27"/>
        <v>2023</v>
      </c>
      <c r="C625" t="str">
        <f t="shared" si="28"/>
        <v>2022-2023</v>
      </c>
      <c r="D625" t="s">
        <v>147</v>
      </c>
      <c r="E625" t="s">
        <v>139</v>
      </c>
      <c r="F625" t="str">
        <f t="shared" si="29"/>
        <v>New South Wales</v>
      </c>
      <c r="G625" t="s">
        <v>10</v>
      </c>
      <c r="H625">
        <v>2020</v>
      </c>
      <c r="I625" t="s">
        <v>11</v>
      </c>
      <c r="J625" t="s">
        <v>12</v>
      </c>
      <c r="K625" t="s">
        <v>154</v>
      </c>
      <c r="L625" t="s">
        <v>14</v>
      </c>
      <c r="M625" s="5">
        <v>16.02</v>
      </c>
      <c r="N625">
        <v>1</v>
      </c>
    </row>
    <row r="626" spans="1:14" x14ac:dyDescent="0.2">
      <c r="A626" s="2">
        <v>45288</v>
      </c>
      <c r="B626" s="3">
        <f t="shared" si="27"/>
        <v>2024</v>
      </c>
      <c r="C626" t="str">
        <f t="shared" si="28"/>
        <v>2023-2024</v>
      </c>
      <c r="D626" t="s">
        <v>147</v>
      </c>
      <c r="E626" t="s">
        <v>89</v>
      </c>
      <c r="F626" t="str">
        <f t="shared" si="29"/>
        <v>Queensland</v>
      </c>
      <c r="G626" t="s">
        <v>35</v>
      </c>
      <c r="H626">
        <v>4655</v>
      </c>
      <c r="I626" t="s">
        <v>11</v>
      </c>
      <c r="J626" t="s">
        <v>51</v>
      </c>
      <c r="K626" t="s">
        <v>154</v>
      </c>
      <c r="L626" t="s">
        <v>14</v>
      </c>
      <c r="M626" s="5">
        <v>16.39</v>
      </c>
      <c r="N626">
        <v>1</v>
      </c>
    </row>
    <row r="627" spans="1:14" x14ac:dyDescent="0.2">
      <c r="A627" s="2">
        <v>45264</v>
      </c>
      <c r="B627" s="3">
        <f t="shared" si="27"/>
        <v>2024</v>
      </c>
      <c r="C627" t="str">
        <f t="shared" si="28"/>
        <v>2023-2024</v>
      </c>
      <c r="D627" t="s">
        <v>148</v>
      </c>
      <c r="E627" t="s">
        <v>122</v>
      </c>
      <c r="F627" t="str">
        <f t="shared" si="29"/>
        <v>New South Wales</v>
      </c>
      <c r="G627" t="s">
        <v>10</v>
      </c>
      <c r="H627">
        <v>2650</v>
      </c>
      <c r="I627" t="s">
        <v>11</v>
      </c>
      <c r="J627" t="s">
        <v>25</v>
      </c>
      <c r="K627" t="s">
        <v>149</v>
      </c>
      <c r="L627" t="s">
        <v>15</v>
      </c>
      <c r="M627" s="5">
        <v>16.45</v>
      </c>
      <c r="N627">
        <v>1</v>
      </c>
    </row>
    <row r="628" spans="1:14" x14ac:dyDescent="0.2">
      <c r="A628" s="2">
        <v>45226</v>
      </c>
      <c r="B628" s="3">
        <f t="shared" si="27"/>
        <v>2024</v>
      </c>
      <c r="C628" t="str">
        <f t="shared" si="28"/>
        <v>2023-2024</v>
      </c>
      <c r="D628" t="s">
        <v>147</v>
      </c>
      <c r="E628" t="s">
        <v>76</v>
      </c>
      <c r="F628" t="str">
        <f t="shared" si="29"/>
        <v>Western Australia</v>
      </c>
      <c r="G628" t="s">
        <v>48</v>
      </c>
      <c r="H628">
        <v>6450</v>
      </c>
      <c r="I628" t="s">
        <v>11</v>
      </c>
      <c r="J628" t="s">
        <v>77</v>
      </c>
      <c r="K628" t="s">
        <v>152</v>
      </c>
      <c r="L628" t="s">
        <v>13</v>
      </c>
      <c r="M628" s="5">
        <v>16.490000000000002</v>
      </c>
      <c r="N628">
        <v>1</v>
      </c>
    </row>
    <row r="629" spans="1:14" x14ac:dyDescent="0.2">
      <c r="A629" s="2">
        <v>45266</v>
      </c>
      <c r="B629" s="3">
        <f t="shared" si="27"/>
        <v>2024</v>
      </c>
      <c r="C629" t="str">
        <f t="shared" si="28"/>
        <v>2023-2024</v>
      </c>
      <c r="D629" t="s">
        <v>147</v>
      </c>
      <c r="E629" t="s">
        <v>57</v>
      </c>
      <c r="F629" t="str">
        <f t="shared" si="29"/>
        <v>New South Wales</v>
      </c>
      <c r="G629" t="s">
        <v>10</v>
      </c>
      <c r="H629">
        <v>2560</v>
      </c>
      <c r="I629" t="s">
        <v>11</v>
      </c>
      <c r="J629" t="s">
        <v>58</v>
      </c>
      <c r="K629" t="s">
        <v>154</v>
      </c>
      <c r="L629" t="s">
        <v>14</v>
      </c>
      <c r="M629" s="5">
        <v>16.5</v>
      </c>
      <c r="N629">
        <v>1</v>
      </c>
    </row>
    <row r="630" spans="1:14" x14ac:dyDescent="0.2">
      <c r="A630" s="2">
        <v>44950</v>
      </c>
      <c r="B630" s="3">
        <f t="shared" si="27"/>
        <v>2023</v>
      </c>
      <c r="C630" t="str">
        <f t="shared" si="28"/>
        <v>2022-2023</v>
      </c>
      <c r="D630" t="s">
        <v>147</v>
      </c>
      <c r="E630" t="s">
        <v>145</v>
      </c>
      <c r="F630" t="str">
        <f t="shared" si="29"/>
        <v>New South Wales</v>
      </c>
      <c r="G630" t="s">
        <v>10</v>
      </c>
      <c r="H630">
        <v>2101</v>
      </c>
      <c r="I630" t="s">
        <v>11</v>
      </c>
      <c r="J630" t="s">
        <v>27</v>
      </c>
      <c r="K630" t="s">
        <v>154</v>
      </c>
      <c r="L630" t="s">
        <v>14</v>
      </c>
      <c r="M630" s="5">
        <v>16.5</v>
      </c>
      <c r="N630">
        <v>1</v>
      </c>
    </row>
    <row r="631" spans="1:14" x14ac:dyDescent="0.2">
      <c r="A631" s="2">
        <v>45341</v>
      </c>
      <c r="B631" s="3">
        <f t="shared" si="27"/>
        <v>2024</v>
      </c>
      <c r="C631" t="str">
        <f t="shared" si="28"/>
        <v>2023-2024</v>
      </c>
      <c r="D631" t="s">
        <v>147</v>
      </c>
      <c r="E631" t="s">
        <v>90</v>
      </c>
      <c r="F631" t="str">
        <f t="shared" si="29"/>
        <v>Victoria</v>
      </c>
      <c r="G631" t="s">
        <v>45</v>
      </c>
      <c r="H631">
        <v>3179</v>
      </c>
      <c r="I631" t="s">
        <v>11</v>
      </c>
      <c r="J631" t="s">
        <v>63</v>
      </c>
      <c r="K631" t="s">
        <v>19</v>
      </c>
      <c r="L631" t="s">
        <v>23</v>
      </c>
      <c r="M631" s="5">
        <v>16.5</v>
      </c>
      <c r="N631">
        <v>1</v>
      </c>
    </row>
    <row r="632" spans="1:14" x14ac:dyDescent="0.2">
      <c r="A632" s="2">
        <v>45616</v>
      </c>
      <c r="B632" s="3">
        <f t="shared" si="27"/>
        <v>2025</v>
      </c>
      <c r="C632" t="str">
        <f t="shared" si="28"/>
        <v>2024-2025</v>
      </c>
      <c r="D632" t="s">
        <v>147</v>
      </c>
      <c r="E632" t="s">
        <v>81</v>
      </c>
      <c r="F632" t="str">
        <f t="shared" si="29"/>
        <v>New South Wales</v>
      </c>
      <c r="G632" t="s">
        <v>10</v>
      </c>
      <c r="H632">
        <v>2485</v>
      </c>
      <c r="I632" t="s">
        <v>11</v>
      </c>
      <c r="J632" t="s">
        <v>68</v>
      </c>
      <c r="K632" t="s">
        <v>156</v>
      </c>
      <c r="L632" t="s">
        <v>17</v>
      </c>
      <c r="M632" s="5">
        <v>16.899999999999999</v>
      </c>
      <c r="N632">
        <v>1</v>
      </c>
    </row>
    <row r="633" spans="1:14" x14ac:dyDescent="0.2">
      <c r="A633" s="2">
        <v>45370</v>
      </c>
      <c r="B633" s="3">
        <f t="shared" si="27"/>
        <v>2024</v>
      </c>
      <c r="C633" t="str">
        <f t="shared" si="28"/>
        <v>2023-2024</v>
      </c>
      <c r="D633" t="s">
        <v>147</v>
      </c>
      <c r="E633" t="s">
        <v>73</v>
      </c>
      <c r="F633" t="str">
        <f t="shared" si="29"/>
        <v>Victoria</v>
      </c>
      <c r="G633" t="s">
        <v>45</v>
      </c>
      <c r="H633">
        <v>3136</v>
      </c>
      <c r="I633" t="s">
        <v>11</v>
      </c>
      <c r="J633" t="s">
        <v>63</v>
      </c>
      <c r="K633" t="s">
        <v>156</v>
      </c>
      <c r="L633" t="s">
        <v>17</v>
      </c>
      <c r="M633" s="5">
        <v>16.91</v>
      </c>
      <c r="N633">
        <v>1</v>
      </c>
    </row>
    <row r="634" spans="1:14" x14ac:dyDescent="0.2">
      <c r="A634" s="2">
        <v>45227</v>
      </c>
      <c r="B634" s="3">
        <f t="shared" si="27"/>
        <v>2024</v>
      </c>
      <c r="C634" t="str">
        <f t="shared" si="28"/>
        <v>2023-2024</v>
      </c>
      <c r="D634" t="s">
        <v>147</v>
      </c>
      <c r="E634" t="s">
        <v>79</v>
      </c>
      <c r="F634" t="str">
        <f t="shared" si="29"/>
        <v>Australian Capital Territory</v>
      </c>
      <c r="G634" t="s">
        <v>80</v>
      </c>
      <c r="H634">
        <v>2617</v>
      </c>
      <c r="I634" t="s">
        <v>11</v>
      </c>
      <c r="J634" t="s">
        <v>58</v>
      </c>
      <c r="K634" t="s">
        <v>154</v>
      </c>
      <c r="L634" t="s">
        <v>14</v>
      </c>
      <c r="M634" s="5">
        <v>16.98</v>
      </c>
      <c r="N634">
        <v>1</v>
      </c>
    </row>
    <row r="635" spans="1:14" x14ac:dyDescent="0.2">
      <c r="A635" s="2">
        <v>45555</v>
      </c>
      <c r="B635" s="3">
        <f t="shared" si="27"/>
        <v>2025</v>
      </c>
      <c r="C635" t="str">
        <f t="shared" si="28"/>
        <v>2024-2025</v>
      </c>
      <c r="D635" t="s">
        <v>147</v>
      </c>
      <c r="E635" t="s">
        <v>85</v>
      </c>
      <c r="F635" t="str">
        <f t="shared" si="29"/>
        <v>Queensland</v>
      </c>
      <c r="G635" t="s">
        <v>35</v>
      </c>
      <c r="H635">
        <v>4883</v>
      </c>
      <c r="I635" t="s">
        <v>11</v>
      </c>
      <c r="J635" t="s">
        <v>36</v>
      </c>
      <c r="K635" t="s">
        <v>154</v>
      </c>
      <c r="L635" t="s">
        <v>14</v>
      </c>
      <c r="M635" s="5">
        <v>16.989999999999998</v>
      </c>
      <c r="N635">
        <v>1</v>
      </c>
    </row>
    <row r="636" spans="1:14" x14ac:dyDescent="0.2">
      <c r="A636" s="2">
        <v>45233</v>
      </c>
      <c r="B636" s="3">
        <f t="shared" si="27"/>
        <v>2024</v>
      </c>
      <c r="C636" t="str">
        <f t="shared" si="28"/>
        <v>2023-2024</v>
      </c>
      <c r="D636" t="s">
        <v>147</v>
      </c>
      <c r="E636" t="s">
        <v>101</v>
      </c>
      <c r="F636" t="str">
        <f t="shared" si="29"/>
        <v>Victoria</v>
      </c>
      <c r="G636" t="s">
        <v>45</v>
      </c>
      <c r="H636">
        <v>3131</v>
      </c>
      <c r="I636" t="s">
        <v>11</v>
      </c>
      <c r="J636" t="s">
        <v>63</v>
      </c>
      <c r="K636" t="s">
        <v>150</v>
      </c>
      <c r="L636" t="s">
        <v>18</v>
      </c>
      <c r="M636" s="5">
        <v>16.989999999999998</v>
      </c>
      <c r="N636">
        <v>1</v>
      </c>
    </row>
    <row r="637" spans="1:14" x14ac:dyDescent="0.2">
      <c r="A637" s="2">
        <v>45170</v>
      </c>
      <c r="B637" s="3">
        <f t="shared" si="27"/>
        <v>2024</v>
      </c>
      <c r="C637" t="str">
        <f t="shared" si="28"/>
        <v>2023-2024</v>
      </c>
      <c r="D637" t="s">
        <v>147</v>
      </c>
      <c r="E637" t="s">
        <v>66</v>
      </c>
      <c r="F637" t="str">
        <f t="shared" si="29"/>
        <v>South Australia</v>
      </c>
      <c r="G637" t="s">
        <v>32</v>
      </c>
      <c r="H637">
        <v>5169</v>
      </c>
      <c r="I637" t="s">
        <v>11</v>
      </c>
      <c r="J637" t="s">
        <v>33</v>
      </c>
      <c r="K637" t="s">
        <v>152</v>
      </c>
      <c r="L637" t="s">
        <v>13</v>
      </c>
      <c r="M637" s="5">
        <v>16.989999999999998</v>
      </c>
      <c r="N637">
        <v>1</v>
      </c>
    </row>
    <row r="638" spans="1:14" x14ac:dyDescent="0.2">
      <c r="A638" s="2">
        <v>45029</v>
      </c>
      <c r="B638" s="3">
        <f t="shared" si="27"/>
        <v>2023</v>
      </c>
      <c r="C638" t="str">
        <f t="shared" si="28"/>
        <v>2022-2023</v>
      </c>
      <c r="D638" t="s">
        <v>148</v>
      </c>
      <c r="E638" t="s">
        <v>42</v>
      </c>
      <c r="F638" t="str">
        <f t="shared" si="29"/>
        <v>Queensland</v>
      </c>
      <c r="G638" t="s">
        <v>35</v>
      </c>
      <c r="H638">
        <v>4053</v>
      </c>
      <c r="I638" t="s">
        <v>11</v>
      </c>
      <c r="J638" t="s">
        <v>43</v>
      </c>
      <c r="K638" t="s">
        <v>153</v>
      </c>
      <c r="L638" t="s">
        <v>16</v>
      </c>
      <c r="M638" s="5">
        <v>16.990000000000002</v>
      </c>
      <c r="N638">
        <v>1</v>
      </c>
    </row>
    <row r="639" spans="1:14" x14ac:dyDescent="0.2">
      <c r="A639" s="2">
        <v>44935</v>
      </c>
      <c r="B639" s="3">
        <f t="shared" si="27"/>
        <v>2023</v>
      </c>
      <c r="C639" t="str">
        <f t="shared" si="28"/>
        <v>2022-2023</v>
      </c>
      <c r="D639" t="s">
        <v>147</v>
      </c>
      <c r="E639" t="s">
        <v>64</v>
      </c>
      <c r="F639" t="str">
        <f t="shared" si="29"/>
        <v>Victoria</v>
      </c>
      <c r="G639" t="s">
        <v>45</v>
      </c>
      <c r="H639">
        <v>3199</v>
      </c>
      <c r="I639" t="s">
        <v>11</v>
      </c>
      <c r="J639" t="s">
        <v>63</v>
      </c>
      <c r="K639" t="s">
        <v>19</v>
      </c>
      <c r="L639" t="s">
        <v>23</v>
      </c>
      <c r="M639" s="5">
        <v>17</v>
      </c>
      <c r="N639">
        <v>1</v>
      </c>
    </row>
    <row r="640" spans="1:14" x14ac:dyDescent="0.2">
      <c r="A640" s="2">
        <v>45384</v>
      </c>
      <c r="B640" s="3">
        <f t="shared" si="27"/>
        <v>2024</v>
      </c>
      <c r="C640" t="str">
        <f t="shared" si="28"/>
        <v>2023-2024</v>
      </c>
      <c r="D640" t="s">
        <v>147</v>
      </c>
      <c r="E640" t="s">
        <v>112</v>
      </c>
      <c r="F640" t="str">
        <f t="shared" si="29"/>
        <v>Victoria</v>
      </c>
      <c r="G640" t="s">
        <v>45</v>
      </c>
      <c r="H640">
        <v>3076</v>
      </c>
      <c r="I640" t="s">
        <v>11</v>
      </c>
      <c r="J640" t="s">
        <v>46</v>
      </c>
      <c r="K640" t="s">
        <v>156</v>
      </c>
      <c r="L640" t="s">
        <v>17</v>
      </c>
      <c r="M640" s="5">
        <v>17</v>
      </c>
      <c r="N640">
        <v>1</v>
      </c>
    </row>
    <row r="641" spans="1:14" x14ac:dyDescent="0.2">
      <c r="A641" s="2">
        <v>45552</v>
      </c>
      <c r="B641" s="3">
        <f t="shared" si="27"/>
        <v>2025</v>
      </c>
      <c r="C641" t="str">
        <f t="shared" si="28"/>
        <v>2024-2025</v>
      </c>
      <c r="D641" t="s">
        <v>147</v>
      </c>
      <c r="E641" t="s">
        <v>90</v>
      </c>
      <c r="F641" t="str">
        <f t="shared" si="29"/>
        <v>Victoria</v>
      </c>
      <c r="G641" t="s">
        <v>45</v>
      </c>
      <c r="H641">
        <v>3179</v>
      </c>
      <c r="I641" t="s">
        <v>11</v>
      </c>
      <c r="J641" t="s">
        <v>63</v>
      </c>
      <c r="K641" t="s">
        <v>154</v>
      </c>
      <c r="L641" t="s">
        <v>14</v>
      </c>
      <c r="M641" s="5">
        <v>17</v>
      </c>
      <c r="N641">
        <v>1</v>
      </c>
    </row>
    <row r="642" spans="1:14" x14ac:dyDescent="0.2">
      <c r="A642" s="2">
        <v>45523</v>
      </c>
      <c r="B642" s="3">
        <f t="shared" ref="B642:B705" si="30">IF(MONTH(A642)&gt;=7,YEAR(A642)+1,YEAR(A642))</f>
        <v>2025</v>
      </c>
      <c r="C642" t="str">
        <f t="shared" ref="C642:C705" si="31">IF(MONTH(A642) &gt;= 7, YEAR(A642) &amp; "-" &amp; YEAR(A642) + 1, YEAR(A642) - 1 &amp; "-" &amp; YEAR(A642))</f>
        <v>2024-2025</v>
      </c>
      <c r="D642" t="s">
        <v>148</v>
      </c>
      <c r="E642" t="s">
        <v>47</v>
      </c>
      <c r="F642" t="str">
        <f t="shared" ref="F642:F705" si="32">IF(G642="WA","Western Australia",
IF(G642="NSW","New South Wales",
IF(G642="QLD","Queensland",
IF(G642="VIC","Victoria",
IF(G642="TAS","Tasmania",
IF(G642="SA","South Australia",
IF(G642="NT","Northern Territory",
IF(G642="ACT","Australian Capital Territory",G642))))))))</f>
        <v>Western Australia</v>
      </c>
      <c r="G642" t="s">
        <v>48</v>
      </c>
      <c r="H642">
        <v>6030</v>
      </c>
      <c r="I642" t="s">
        <v>11</v>
      </c>
      <c r="J642" t="s">
        <v>49</v>
      </c>
      <c r="K642" t="s">
        <v>156</v>
      </c>
      <c r="L642" t="s">
        <v>17</v>
      </c>
      <c r="M642" s="5">
        <v>17.37</v>
      </c>
      <c r="N642">
        <v>1</v>
      </c>
    </row>
    <row r="643" spans="1:14" x14ac:dyDescent="0.2">
      <c r="A643" s="2">
        <v>45097</v>
      </c>
      <c r="B643" s="3">
        <f t="shared" si="30"/>
        <v>2023</v>
      </c>
      <c r="C643" t="str">
        <f t="shared" si="31"/>
        <v>2022-2023</v>
      </c>
      <c r="D643" t="s">
        <v>148</v>
      </c>
      <c r="E643" t="s">
        <v>130</v>
      </c>
      <c r="F643" t="str">
        <f t="shared" si="32"/>
        <v>South Australia</v>
      </c>
      <c r="G643" t="s">
        <v>32</v>
      </c>
      <c r="H643">
        <v>5290</v>
      </c>
      <c r="I643" t="s">
        <v>11</v>
      </c>
      <c r="J643" t="s">
        <v>38</v>
      </c>
      <c r="K643" t="s">
        <v>150</v>
      </c>
      <c r="L643" t="s">
        <v>18</v>
      </c>
      <c r="M643" s="5">
        <v>17.46</v>
      </c>
      <c r="N643">
        <v>1</v>
      </c>
    </row>
    <row r="644" spans="1:14" x14ac:dyDescent="0.2">
      <c r="A644" s="2">
        <v>45100</v>
      </c>
      <c r="B644" s="3">
        <f t="shared" si="30"/>
        <v>2023</v>
      </c>
      <c r="C644" t="str">
        <f t="shared" si="31"/>
        <v>2022-2023</v>
      </c>
      <c r="D644" t="s">
        <v>147</v>
      </c>
      <c r="E644" t="s">
        <v>42</v>
      </c>
      <c r="F644" t="str">
        <f t="shared" si="32"/>
        <v>Queensland</v>
      </c>
      <c r="G644" t="s">
        <v>35</v>
      </c>
      <c r="H644">
        <v>4053</v>
      </c>
      <c r="I644" t="s">
        <v>11</v>
      </c>
      <c r="J644" t="s">
        <v>43</v>
      </c>
      <c r="K644" t="s">
        <v>149</v>
      </c>
      <c r="L644" t="s">
        <v>15</v>
      </c>
      <c r="M644" s="5">
        <v>17.490000000000002</v>
      </c>
      <c r="N644">
        <v>1</v>
      </c>
    </row>
    <row r="645" spans="1:14" x14ac:dyDescent="0.2">
      <c r="A645" s="2">
        <v>44980</v>
      </c>
      <c r="B645" s="3">
        <f t="shared" si="30"/>
        <v>2023</v>
      </c>
      <c r="C645" t="str">
        <f t="shared" si="31"/>
        <v>2022-2023</v>
      </c>
      <c r="D645" t="s">
        <v>148</v>
      </c>
      <c r="E645" t="s">
        <v>103</v>
      </c>
      <c r="F645" t="str">
        <f t="shared" si="32"/>
        <v>Queensland</v>
      </c>
      <c r="G645" t="s">
        <v>35</v>
      </c>
      <c r="H645">
        <v>4509</v>
      </c>
      <c r="I645" t="s">
        <v>11</v>
      </c>
      <c r="J645" t="s">
        <v>104</v>
      </c>
      <c r="K645" t="s">
        <v>149</v>
      </c>
      <c r="L645" t="s">
        <v>15</v>
      </c>
      <c r="M645" s="5">
        <v>17.54</v>
      </c>
      <c r="N645">
        <v>1</v>
      </c>
    </row>
    <row r="646" spans="1:14" x14ac:dyDescent="0.2">
      <c r="A646" s="2">
        <v>45208</v>
      </c>
      <c r="B646" s="3">
        <f t="shared" si="30"/>
        <v>2024</v>
      </c>
      <c r="C646" t="str">
        <f t="shared" si="31"/>
        <v>2023-2024</v>
      </c>
      <c r="D646" t="s">
        <v>147</v>
      </c>
      <c r="E646" t="s">
        <v>67</v>
      </c>
      <c r="F646" t="str">
        <f t="shared" si="32"/>
        <v>New South Wales</v>
      </c>
      <c r="G646" t="s">
        <v>10</v>
      </c>
      <c r="H646">
        <v>2478</v>
      </c>
      <c r="I646" t="s">
        <v>11</v>
      </c>
      <c r="J646" t="s">
        <v>68</v>
      </c>
      <c r="K646" t="s">
        <v>155</v>
      </c>
      <c r="L646" t="s">
        <v>20</v>
      </c>
      <c r="M646" s="5">
        <v>17.829999999999998</v>
      </c>
      <c r="N646">
        <v>1</v>
      </c>
    </row>
    <row r="647" spans="1:14" x14ac:dyDescent="0.2">
      <c r="A647" s="2">
        <v>45009</v>
      </c>
      <c r="B647" s="3">
        <f t="shared" si="30"/>
        <v>2023</v>
      </c>
      <c r="C647" t="str">
        <f t="shared" si="31"/>
        <v>2022-2023</v>
      </c>
      <c r="D647" t="s">
        <v>147</v>
      </c>
      <c r="E647" t="s">
        <v>117</v>
      </c>
      <c r="F647" t="str">
        <f t="shared" si="32"/>
        <v>Queensland</v>
      </c>
      <c r="G647" t="s">
        <v>35</v>
      </c>
      <c r="H647">
        <v>4119</v>
      </c>
      <c r="I647" t="s">
        <v>11</v>
      </c>
      <c r="J647" t="s">
        <v>43</v>
      </c>
      <c r="K647" t="s">
        <v>154</v>
      </c>
      <c r="L647" t="s">
        <v>14</v>
      </c>
      <c r="M647" s="5">
        <v>17.829999999999998</v>
      </c>
      <c r="N647">
        <v>1</v>
      </c>
    </row>
    <row r="648" spans="1:14" x14ac:dyDescent="0.2">
      <c r="A648" s="2">
        <v>45652</v>
      </c>
      <c r="B648" s="3">
        <f t="shared" si="30"/>
        <v>2025</v>
      </c>
      <c r="C648" t="str">
        <f t="shared" si="31"/>
        <v>2024-2025</v>
      </c>
      <c r="D648" t="s">
        <v>148</v>
      </c>
      <c r="E648" t="s">
        <v>83</v>
      </c>
      <c r="F648" t="str">
        <f t="shared" si="32"/>
        <v>New South Wales</v>
      </c>
      <c r="G648" t="s">
        <v>10</v>
      </c>
      <c r="H648">
        <v>2750</v>
      </c>
      <c r="I648" t="s">
        <v>11</v>
      </c>
      <c r="J648" t="s">
        <v>25</v>
      </c>
      <c r="K648" t="s">
        <v>156</v>
      </c>
      <c r="L648" t="s">
        <v>17</v>
      </c>
      <c r="M648" s="5">
        <v>17.91</v>
      </c>
      <c r="N648">
        <v>1</v>
      </c>
    </row>
    <row r="649" spans="1:14" x14ac:dyDescent="0.2">
      <c r="A649" s="2">
        <v>45206</v>
      </c>
      <c r="B649" s="3">
        <f t="shared" si="30"/>
        <v>2024</v>
      </c>
      <c r="C649" t="str">
        <f t="shared" si="31"/>
        <v>2023-2024</v>
      </c>
      <c r="D649" t="s">
        <v>148</v>
      </c>
      <c r="E649" t="s">
        <v>100</v>
      </c>
      <c r="F649" t="str">
        <f t="shared" si="32"/>
        <v>Western Australia</v>
      </c>
      <c r="G649" t="s">
        <v>48</v>
      </c>
      <c r="H649">
        <v>6021</v>
      </c>
      <c r="I649" t="s">
        <v>11</v>
      </c>
      <c r="J649" t="s">
        <v>49</v>
      </c>
      <c r="K649" t="s">
        <v>19</v>
      </c>
      <c r="L649" t="s">
        <v>23</v>
      </c>
      <c r="M649" s="5">
        <v>17.940000000000001</v>
      </c>
      <c r="N649">
        <v>1</v>
      </c>
    </row>
    <row r="650" spans="1:14" x14ac:dyDescent="0.2">
      <c r="A650" s="2">
        <v>44940</v>
      </c>
      <c r="B650" s="3">
        <f t="shared" si="30"/>
        <v>2023</v>
      </c>
      <c r="C650" t="str">
        <f t="shared" si="31"/>
        <v>2022-2023</v>
      </c>
      <c r="D650" t="s">
        <v>147</v>
      </c>
      <c r="E650" t="s">
        <v>91</v>
      </c>
      <c r="F650" t="str">
        <f t="shared" si="32"/>
        <v>Victoria</v>
      </c>
      <c r="G650" t="s">
        <v>45</v>
      </c>
      <c r="H650">
        <v>3690</v>
      </c>
      <c r="I650" t="s">
        <v>11</v>
      </c>
      <c r="J650" t="s">
        <v>55</v>
      </c>
      <c r="K650" t="s">
        <v>156</v>
      </c>
      <c r="L650" t="s">
        <v>17</v>
      </c>
      <c r="M650" s="5">
        <v>17.940000000000001</v>
      </c>
      <c r="N650">
        <v>1</v>
      </c>
    </row>
    <row r="651" spans="1:14" x14ac:dyDescent="0.2">
      <c r="A651" s="2">
        <v>44971</v>
      </c>
      <c r="B651" s="3">
        <f t="shared" si="30"/>
        <v>2023</v>
      </c>
      <c r="C651" t="str">
        <f t="shared" si="31"/>
        <v>2022-2023</v>
      </c>
      <c r="D651" t="s">
        <v>148</v>
      </c>
      <c r="E651" t="s">
        <v>145</v>
      </c>
      <c r="F651" t="str">
        <f t="shared" si="32"/>
        <v>New South Wales</v>
      </c>
      <c r="G651" t="s">
        <v>10</v>
      </c>
      <c r="H651">
        <v>2101</v>
      </c>
      <c r="I651" t="s">
        <v>11</v>
      </c>
      <c r="J651" t="s">
        <v>27</v>
      </c>
      <c r="K651" t="s">
        <v>154</v>
      </c>
      <c r="L651" t="s">
        <v>14</v>
      </c>
      <c r="M651" s="5">
        <v>17.96</v>
      </c>
      <c r="N651">
        <v>1</v>
      </c>
    </row>
    <row r="652" spans="1:14" x14ac:dyDescent="0.2">
      <c r="A652" s="2">
        <v>45444</v>
      </c>
      <c r="B652" s="3">
        <f t="shared" si="30"/>
        <v>2024</v>
      </c>
      <c r="C652" t="str">
        <f t="shared" si="31"/>
        <v>2023-2024</v>
      </c>
      <c r="D652" t="s">
        <v>147</v>
      </c>
      <c r="E652" t="s">
        <v>79</v>
      </c>
      <c r="F652" t="str">
        <f t="shared" si="32"/>
        <v>Australian Capital Territory</v>
      </c>
      <c r="G652" t="s">
        <v>80</v>
      </c>
      <c r="H652">
        <v>2617</v>
      </c>
      <c r="I652" t="s">
        <v>11</v>
      </c>
      <c r="J652" t="s">
        <v>58</v>
      </c>
      <c r="K652" t="s">
        <v>19</v>
      </c>
      <c r="L652" t="s">
        <v>23</v>
      </c>
      <c r="M652" s="5">
        <v>17.97</v>
      </c>
      <c r="N652">
        <v>1</v>
      </c>
    </row>
    <row r="653" spans="1:14" x14ac:dyDescent="0.2">
      <c r="A653" s="2">
        <v>45183</v>
      </c>
      <c r="B653" s="3">
        <f t="shared" si="30"/>
        <v>2024</v>
      </c>
      <c r="C653" t="str">
        <f t="shared" si="31"/>
        <v>2023-2024</v>
      </c>
      <c r="D653" t="s">
        <v>148</v>
      </c>
      <c r="E653" t="s">
        <v>39</v>
      </c>
      <c r="F653" t="str">
        <f t="shared" si="32"/>
        <v>South Australia</v>
      </c>
      <c r="G653" t="s">
        <v>32</v>
      </c>
      <c r="H653">
        <v>5343</v>
      </c>
      <c r="I653" t="s">
        <v>11</v>
      </c>
      <c r="J653" t="s">
        <v>38</v>
      </c>
      <c r="K653" t="s">
        <v>150</v>
      </c>
      <c r="L653" t="s">
        <v>18</v>
      </c>
      <c r="M653" s="5">
        <v>17.97</v>
      </c>
      <c r="N653">
        <v>1</v>
      </c>
    </row>
    <row r="654" spans="1:14" x14ac:dyDescent="0.2">
      <c r="A654" s="2">
        <v>45220</v>
      </c>
      <c r="B654" s="3">
        <f t="shared" si="30"/>
        <v>2024</v>
      </c>
      <c r="C654" t="str">
        <f t="shared" si="31"/>
        <v>2023-2024</v>
      </c>
      <c r="D654" t="s">
        <v>147</v>
      </c>
      <c r="E654" t="s">
        <v>140</v>
      </c>
      <c r="F654" t="str">
        <f t="shared" si="32"/>
        <v>Tasmania</v>
      </c>
      <c r="G654" t="s">
        <v>70</v>
      </c>
      <c r="H654">
        <v>7320</v>
      </c>
      <c r="I654" t="s">
        <v>11</v>
      </c>
      <c r="J654" t="s">
        <v>71</v>
      </c>
      <c r="K654" t="s">
        <v>153</v>
      </c>
      <c r="L654" t="s">
        <v>16</v>
      </c>
      <c r="M654" s="5">
        <v>17.97</v>
      </c>
      <c r="N654">
        <v>1</v>
      </c>
    </row>
    <row r="655" spans="1:14" x14ac:dyDescent="0.2">
      <c r="A655" s="2">
        <v>45259</v>
      </c>
      <c r="B655" s="3">
        <f t="shared" si="30"/>
        <v>2024</v>
      </c>
      <c r="C655" t="str">
        <f t="shared" si="31"/>
        <v>2023-2024</v>
      </c>
      <c r="D655" t="s">
        <v>147</v>
      </c>
      <c r="E655" t="s">
        <v>28</v>
      </c>
      <c r="F655" t="str">
        <f t="shared" si="32"/>
        <v>Northern Territory</v>
      </c>
      <c r="G655" t="s">
        <v>29</v>
      </c>
      <c r="H655">
        <v>800</v>
      </c>
      <c r="I655" t="s">
        <v>11</v>
      </c>
      <c r="J655" t="s">
        <v>30</v>
      </c>
      <c r="K655" t="s">
        <v>155</v>
      </c>
      <c r="L655" t="s">
        <v>20</v>
      </c>
      <c r="M655" s="5">
        <v>17.97</v>
      </c>
      <c r="N655">
        <v>1</v>
      </c>
    </row>
    <row r="656" spans="1:14" x14ac:dyDescent="0.2">
      <c r="A656" s="2">
        <v>45384</v>
      </c>
      <c r="B656" s="3">
        <f t="shared" si="30"/>
        <v>2024</v>
      </c>
      <c r="C656" t="str">
        <f t="shared" si="31"/>
        <v>2023-2024</v>
      </c>
      <c r="D656" t="s">
        <v>148</v>
      </c>
      <c r="E656" t="s">
        <v>93</v>
      </c>
      <c r="F656" t="str">
        <f t="shared" si="32"/>
        <v>Western Australia</v>
      </c>
      <c r="G656" t="s">
        <v>48</v>
      </c>
      <c r="H656">
        <v>6112</v>
      </c>
      <c r="I656" t="s">
        <v>11</v>
      </c>
      <c r="J656" t="s">
        <v>94</v>
      </c>
      <c r="K656" t="s">
        <v>149</v>
      </c>
      <c r="L656" t="s">
        <v>15</v>
      </c>
      <c r="M656" s="5">
        <v>17.97</v>
      </c>
      <c r="N656">
        <v>1</v>
      </c>
    </row>
    <row r="657" spans="1:14" x14ac:dyDescent="0.2">
      <c r="A657" s="2">
        <v>45469</v>
      </c>
      <c r="B657" s="3">
        <f t="shared" si="30"/>
        <v>2024</v>
      </c>
      <c r="C657" t="str">
        <f t="shared" si="31"/>
        <v>2023-2024</v>
      </c>
      <c r="D657" t="s">
        <v>147</v>
      </c>
      <c r="E657" t="s">
        <v>106</v>
      </c>
      <c r="F657" t="str">
        <f t="shared" si="32"/>
        <v>Victoria</v>
      </c>
      <c r="G657" t="s">
        <v>45</v>
      </c>
      <c r="H657">
        <v>3915</v>
      </c>
      <c r="I657" t="s">
        <v>11</v>
      </c>
      <c r="J657" t="s">
        <v>55</v>
      </c>
      <c r="K657" t="s">
        <v>154</v>
      </c>
      <c r="L657" t="s">
        <v>14</v>
      </c>
      <c r="M657" s="5">
        <v>17.97</v>
      </c>
      <c r="N657">
        <v>1</v>
      </c>
    </row>
    <row r="658" spans="1:14" x14ac:dyDescent="0.2">
      <c r="A658" s="2">
        <v>45280</v>
      </c>
      <c r="B658" s="3">
        <f t="shared" si="30"/>
        <v>2024</v>
      </c>
      <c r="C658" t="str">
        <f t="shared" si="31"/>
        <v>2023-2024</v>
      </c>
      <c r="D658" t="s">
        <v>147</v>
      </c>
      <c r="E658" t="s">
        <v>92</v>
      </c>
      <c r="F658" t="str">
        <f t="shared" si="32"/>
        <v>Queensland</v>
      </c>
      <c r="G658" t="s">
        <v>35</v>
      </c>
      <c r="H658">
        <v>4068</v>
      </c>
      <c r="I658" t="s">
        <v>11</v>
      </c>
      <c r="J658" t="s">
        <v>43</v>
      </c>
      <c r="K658" t="s">
        <v>155</v>
      </c>
      <c r="L658" t="s">
        <v>20</v>
      </c>
      <c r="M658" s="5">
        <v>17.97</v>
      </c>
      <c r="N658">
        <v>1</v>
      </c>
    </row>
    <row r="659" spans="1:14" x14ac:dyDescent="0.2">
      <c r="A659" s="2">
        <v>44946</v>
      </c>
      <c r="B659" s="3">
        <f t="shared" si="30"/>
        <v>2023</v>
      </c>
      <c r="C659" t="str">
        <f t="shared" si="31"/>
        <v>2022-2023</v>
      </c>
      <c r="D659" t="s">
        <v>147</v>
      </c>
      <c r="E659" t="s">
        <v>98</v>
      </c>
      <c r="F659" t="str">
        <f t="shared" si="32"/>
        <v>Victoria</v>
      </c>
      <c r="G659" t="s">
        <v>45</v>
      </c>
      <c r="H659">
        <v>3429</v>
      </c>
      <c r="I659" t="s">
        <v>11</v>
      </c>
      <c r="J659" t="s">
        <v>60</v>
      </c>
      <c r="K659" t="s">
        <v>156</v>
      </c>
      <c r="L659" t="s">
        <v>17</v>
      </c>
      <c r="M659" s="5">
        <v>17.97</v>
      </c>
      <c r="N659">
        <v>1</v>
      </c>
    </row>
    <row r="660" spans="1:14" x14ac:dyDescent="0.2">
      <c r="A660" s="2">
        <v>45369</v>
      </c>
      <c r="B660" s="3">
        <f t="shared" si="30"/>
        <v>2024</v>
      </c>
      <c r="C660" t="str">
        <f t="shared" si="31"/>
        <v>2023-2024</v>
      </c>
      <c r="D660" t="s">
        <v>148</v>
      </c>
      <c r="E660" t="s">
        <v>122</v>
      </c>
      <c r="F660" t="str">
        <f t="shared" si="32"/>
        <v>New South Wales</v>
      </c>
      <c r="G660" t="s">
        <v>10</v>
      </c>
      <c r="H660">
        <v>2650</v>
      </c>
      <c r="I660" t="s">
        <v>11</v>
      </c>
      <c r="J660" t="s">
        <v>25</v>
      </c>
      <c r="K660" t="s">
        <v>19</v>
      </c>
      <c r="L660" t="s">
        <v>23</v>
      </c>
      <c r="M660" s="5">
        <v>17.97</v>
      </c>
      <c r="N660">
        <v>1</v>
      </c>
    </row>
    <row r="661" spans="1:14" x14ac:dyDescent="0.2">
      <c r="A661" s="2">
        <v>45459</v>
      </c>
      <c r="B661" s="3">
        <f t="shared" si="30"/>
        <v>2024</v>
      </c>
      <c r="C661" t="str">
        <f t="shared" si="31"/>
        <v>2023-2024</v>
      </c>
      <c r="D661" t="s">
        <v>147</v>
      </c>
      <c r="E661" t="s">
        <v>119</v>
      </c>
      <c r="F661" t="str">
        <f t="shared" si="32"/>
        <v>Queensland</v>
      </c>
      <c r="G661" t="s">
        <v>35</v>
      </c>
      <c r="H661">
        <v>4570</v>
      </c>
      <c r="I661" t="s">
        <v>11</v>
      </c>
      <c r="J661" t="s">
        <v>120</v>
      </c>
      <c r="K661" t="s">
        <v>156</v>
      </c>
      <c r="L661" t="s">
        <v>17</v>
      </c>
      <c r="M661" s="5">
        <v>17.98</v>
      </c>
      <c r="N661">
        <v>1</v>
      </c>
    </row>
    <row r="662" spans="1:14" x14ac:dyDescent="0.2">
      <c r="A662" s="2">
        <v>45538</v>
      </c>
      <c r="B662" s="3">
        <f t="shared" si="30"/>
        <v>2025</v>
      </c>
      <c r="C662" t="str">
        <f t="shared" si="31"/>
        <v>2024-2025</v>
      </c>
      <c r="D662" t="s">
        <v>147</v>
      </c>
      <c r="E662" t="s">
        <v>128</v>
      </c>
      <c r="F662" t="str">
        <f t="shared" si="32"/>
        <v>Western Australia</v>
      </c>
      <c r="G662" t="s">
        <v>48</v>
      </c>
      <c r="H662">
        <v>6027</v>
      </c>
      <c r="I662" t="s">
        <v>11</v>
      </c>
      <c r="J662" t="s">
        <v>49</v>
      </c>
      <c r="K662" t="s">
        <v>150</v>
      </c>
      <c r="L662" t="s">
        <v>18</v>
      </c>
      <c r="M662" s="5">
        <v>17.98</v>
      </c>
      <c r="N662">
        <v>1</v>
      </c>
    </row>
    <row r="663" spans="1:14" x14ac:dyDescent="0.2">
      <c r="A663" s="2">
        <v>45386</v>
      </c>
      <c r="B663" s="3">
        <f t="shared" si="30"/>
        <v>2024</v>
      </c>
      <c r="C663" t="str">
        <f t="shared" si="31"/>
        <v>2023-2024</v>
      </c>
      <c r="D663" t="s">
        <v>148</v>
      </c>
      <c r="E663" t="s">
        <v>109</v>
      </c>
      <c r="F663" t="str">
        <f t="shared" si="32"/>
        <v>New South Wales</v>
      </c>
      <c r="G663" t="s">
        <v>10</v>
      </c>
      <c r="H663">
        <v>2480</v>
      </c>
      <c r="I663" t="s">
        <v>11</v>
      </c>
      <c r="J663" t="s">
        <v>68</v>
      </c>
      <c r="K663" t="s">
        <v>149</v>
      </c>
      <c r="L663" t="s">
        <v>15</v>
      </c>
      <c r="M663" s="5">
        <v>17.98</v>
      </c>
      <c r="N663">
        <v>1</v>
      </c>
    </row>
    <row r="664" spans="1:14" x14ac:dyDescent="0.2">
      <c r="A664" s="2">
        <v>45019</v>
      </c>
      <c r="B664" s="3">
        <f t="shared" si="30"/>
        <v>2023</v>
      </c>
      <c r="C664" t="str">
        <f t="shared" si="31"/>
        <v>2022-2023</v>
      </c>
      <c r="D664" t="s">
        <v>147</v>
      </c>
      <c r="E664" t="s">
        <v>37</v>
      </c>
      <c r="F664" t="str">
        <f t="shared" si="32"/>
        <v>South Australia</v>
      </c>
      <c r="G664" t="s">
        <v>32</v>
      </c>
      <c r="H664">
        <v>5607</v>
      </c>
      <c r="I664" t="s">
        <v>11</v>
      </c>
      <c r="J664" t="s">
        <v>38</v>
      </c>
      <c r="K664" t="s">
        <v>149</v>
      </c>
      <c r="L664" t="s">
        <v>15</v>
      </c>
      <c r="M664" s="5">
        <v>17.98</v>
      </c>
      <c r="N664">
        <v>1</v>
      </c>
    </row>
    <row r="665" spans="1:14" x14ac:dyDescent="0.2">
      <c r="A665" s="2">
        <v>45288</v>
      </c>
      <c r="B665" s="3">
        <f t="shared" si="30"/>
        <v>2024</v>
      </c>
      <c r="C665" t="str">
        <f t="shared" si="31"/>
        <v>2023-2024</v>
      </c>
      <c r="D665" t="s">
        <v>148</v>
      </c>
      <c r="E665" t="s">
        <v>137</v>
      </c>
      <c r="F665" t="str">
        <f t="shared" si="32"/>
        <v>New South Wales</v>
      </c>
      <c r="G665" t="s">
        <v>10</v>
      </c>
      <c r="H665">
        <v>2031</v>
      </c>
      <c r="I665" t="s">
        <v>11</v>
      </c>
      <c r="J665" t="s">
        <v>12</v>
      </c>
      <c r="K665" t="s">
        <v>153</v>
      </c>
      <c r="L665" t="s">
        <v>16</v>
      </c>
      <c r="M665" s="5">
        <v>17.98</v>
      </c>
      <c r="N665">
        <v>1</v>
      </c>
    </row>
    <row r="666" spans="1:14" x14ac:dyDescent="0.2">
      <c r="A666" s="2">
        <v>45654</v>
      </c>
      <c r="B666" s="3">
        <f t="shared" si="30"/>
        <v>2025</v>
      </c>
      <c r="C666" t="str">
        <f t="shared" si="31"/>
        <v>2024-2025</v>
      </c>
      <c r="D666" t="s">
        <v>147</v>
      </c>
      <c r="E666" t="s">
        <v>56</v>
      </c>
      <c r="F666" t="str">
        <f t="shared" si="32"/>
        <v>Northern Territory</v>
      </c>
      <c r="G666" t="s">
        <v>29</v>
      </c>
      <c r="H666">
        <v>870</v>
      </c>
      <c r="I666" t="s">
        <v>11</v>
      </c>
      <c r="J666" t="s">
        <v>30</v>
      </c>
      <c r="K666" t="s">
        <v>150</v>
      </c>
      <c r="L666" t="s">
        <v>18</v>
      </c>
      <c r="M666" s="5">
        <v>17.990000000000002</v>
      </c>
      <c r="N666">
        <v>1</v>
      </c>
    </row>
    <row r="667" spans="1:14" x14ac:dyDescent="0.2">
      <c r="A667" s="2">
        <v>45513</v>
      </c>
      <c r="B667" s="3">
        <f t="shared" si="30"/>
        <v>2025</v>
      </c>
      <c r="C667" t="str">
        <f t="shared" si="31"/>
        <v>2024-2025</v>
      </c>
      <c r="D667" t="s">
        <v>147</v>
      </c>
      <c r="E667" t="s">
        <v>135</v>
      </c>
      <c r="F667" t="str">
        <f t="shared" si="32"/>
        <v>Victoria</v>
      </c>
      <c r="G667" t="s">
        <v>45</v>
      </c>
      <c r="H667">
        <v>3550</v>
      </c>
      <c r="I667" t="s">
        <v>11</v>
      </c>
      <c r="J667" t="s">
        <v>60</v>
      </c>
      <c r="K667" t="s">
        <v>153</v>
      </c>
      <c r="L667" t="s">
        <v>16</v>
      </c>
      <c r="M667" s="5">
        <v>17.990000000000002</v>
      </c>
      <c r="N667">
        <v>1</v>
      </c>
    </row>
    <row r="668" spans="1:14" x14ac:dyDescent="0.2">
      <c r="A668" s="2">
        <v>44960</v>
      </c>
      <c r="B668" s="3">
        <f t="shared" si="30"/>
        <v>2023</v>
      </c>
      <c r="C668" t="str">
        <f t="shared" si="31"/>
        <v>2022-2023</v>
      </c>
      <c r="D668" t="s">
        <v>147</v>
      </c>
      <c r="E668" t="s">
        <v>132</v>
      </c>
      <c r="F668" t="str">
        <f t="shared" si="32"/>
        <v>New South Wales</v>
      </c>
      <c r="G668" t="s">
        <v>10</v>
      </c>
      <c r="H668">
        <v>2800</v>
      </c>
      <c r="I668" t="s">
        <v>11</v>
      </c>
      <c r="J668" t="s">
        <v>25</v>
      </c>
      <c r="K668" t="s">
        <v>154</v>
      </c>
      <c r="L668" t="s">
        <v>14</v>
      </c>
      <c r="M668" s="5">
        <v>17.990000000000002</v>
      </c>
      <c r="N668">
        <v>1</v>
      </c>
    </row>
    <row r="669" spans="1:14" x14ac:dyDescent="0.2">
      <c r="A669" s="2">
        <v>45343</v>
      </c>
      <c r="B669" s="3">
        <f t="shared" si="30"/>
        <v>2024</v>
      </c>
      <c r="C669" t="str">
        <f t="shared" si="31"/>
        <v>2023-2024</v>
      </c>
      <c r="D669" t="s">
        <v>147</v>
      </c>
      <c r="E669" t="s">
        <v>52</v>
      </c>
      <c r="F669" t="str">
        <f t="shared" si="32"/>
        <v>Victoria</v>
      </c>
      <c r="G669" t="s">
        <v>45</v>
      </c>
      <c r="H669">
        <v>3030</v>
      </c>
      <c r="I669" t="s">
        <v>11</v>
      </c>
      <c r="J669" t="s">
        <v>46</v>
      </c>
      <c r="K669" t="s">
        <v>154</v>
      </c>
      <c r="L669" t="s">
        <v>14</v>
      </c>
      <c r="M669" s="5">
        <v>17.990000000000002</v>
      </c>
      <c r="N669">
        <v>1</v>
      </c>
    </row>
    <row r="670" spans="1:14" x14ac:dyDescent="0.2">
      <c r="A670" s="2">
        <v>45140</v>
      </c>
      <c r="B670" s="3">
        <f t="shared" si="30"/>
        <v>2024</v>
      </c>
      <c r="C670" t="str">
        <f t="shared" si="31"/>
        <v>2023-2024</v>
      </c>
      <c r="D670" t="s">
        <v>147</v>
      </c>
      <c r="E670" t="s">
        <v>136</v>
      </c>
      <c r="F670" t="str">
        <f t="shared" si="32"/>
        <v>Victoria</v>
      </c>
      <c r="G670" t="s">
        <v>45</v>
      </c>
      <c r="H670">
        <v>3175</v>
      </c>
      <c r="I670" t="s">
        <v>11</v>
      </c>
      <c r="J670" t="s">
        <v>63</v>
      </c>
      <c r="K670" t="s">
        <v>155</v>
      </c>
      <c r="L670" t="s">
        <v>20</v>
      </c>
      <c r="M670" s="5">
        <v>18</v>
      </c>
      <c r="N670">
        <v>1</v>
      </c>
    </row>
    <row r="671" spans="1:14" x14ac:dyDescent="0.2">
      <c r="A671" s="2">
        <v>45286</v>
      </c>
      <c r="B671" s="3">
        <f t="shared" si="30"/>
        <v>2024</v>
      </c>
      <c r="C671" t="str">
        <f t="shared" si="31"/>
        <v>2023-2024</v>
      </c>
      <c r="D671" t="s">
        <v>147</v>
      </c>
      <c r="E671" t="s">
        <v>110</v>
      </c>
      <c r="F671" t="str">
        <f t="shared" si="32"/>
        <v>Queensland</v>
      </c>
      <c r="G671" t="s">
        <v>35</v>
      </c>
      <c r="H671">
        <v>4680</v>
      </c>
      <c r="I671" t="s">
        <v>11</v>
      </c>
      <c r="J671" t="s">
        <v>51</v>
      </c>
      <c r="K671" t="s">
        <v>154</v>
      </c>
      <c r="L671" t="s">
        <v>14</v>
      </c>
      <c r="M671" s="5">
        <v>18</v>
      </c>
      <c r="N671">
        <v>1</v>
      </c>
    </row>
    <row r="672" spans="1:14" x14ac:dyDescent="0.2">
      <c r="A672" s="2">
        <v>44935</v>
      </c>
      <c r="B672" s="3">
        <f t="shared" si="30"/>
        <v>2023</v>
      </c>
      <c r="C672" t="str">
        <f t="shared" si="31"/>
        <v>2022-2023</v>
      </c>
      <c r="D672" t="s">
        <v>147</v>
      </c>
      <c r="E672" t="s">
        <v>65</v>
      </c>
      <c r="F672" t="str">
        <f t="shared" si="32"/>
        <v>New South Wales</v>
      </c>
      <c r="G672" t="s">
        <v>10</v>
      </c>
      <c r="H672">
        <v>2541</v>
      </c>
      <c r="I672" t="s">
        <v>11</v>
      </c>
      <c r="J672" t="s">
        <v>58</v>
      </c>
      <c r="K672" t="s">
        <v>150</v>
      </c>
      <c r="L672" t="s">
        <v>18</v>
      </c>
      <c r="M672" s="5">
        <v>18</v>
      </c>
      <c r="N672">
        <v>1</v>
      </c>
    </row>
    <row r="673" spans="1:14" x14ac:dyDescent="0.2">
      <c r="A673" s="2">
        <v>45520</v>
      </c>
      <c r="B673" s="3">
        <f t="shared" si="30"/>
        <v>2025</v>
      </c>
      <c r="C673" t="str">
        <f t="shared" si="31"/>
        <v>2024-2025</v>
      </c>
      <c r="D673" t="s">
        <v>147</v>
      </c>
      <c r="E673" t="s">
        <v>111</v>
      </c>
      <c r="F673" t="str">
        <f t="shared" si="32"/>
        <v>New South Wales</v>
      </c>
      <c r="G673" t="s">
        <v>10</v>
      </c>
      <c r="H673">
        <v>2120</v>
      </c>
      <c r="I673" t="s">
        <v>11</v>
      </c>
      <c r="J673" t="s">
        <v>27</v>
      </c>
      <c r="K673" t="s">
        <v>154</v>
      </c>
      <c r="L673" t="s">
        <v>14</v>
      </c>
      <c r="M673" s="5">
        <v>18.010000000000002</v>
      </c>
      <c r="N673">
        <v>1</v>
      </c>
    </row>
    <row r="674" spans="1:14" x14ac:dyDescent="0.2">
      <c r="A674" s="2">
        <v>45475</v>
      </c>
      <c r="B674" s="3">
        <f t="shared" si="30"/>
        <v>2025</v>
      </c>
      <c r="C674" t="str">
        <f t="shared" si="31"/>
        <v>2024-2025</v>
      </c>
      <c r="D674" t="s">
        <v>147</v>
      </c>
      <c r="E674" t="s">
        <v>112</v>
      </c>
      <c r="F674" t="str">
        <f t="shared" si="32"/>
        <v>Victoria</v>
      </c>
      <c r="G674" t="s">
        <v>45</v>
      </c>
      <c r="H674">
        <v>3076</v>
      </c>
      <c r="I674" t="s">
        <v>11</v>
      </c>
      <c r="J674" t="s">
        <v>46</v>
      </c>
      <c r="K674" t="s">
        <v>154</v>
      </c>
      <c r="L674" t="s">
        <v>14</v>
      </c>
      <c r="M674" s="5">
        <v>18.309999999999999</v>
      </c>
      <c r="N674">
        <v>1</v>
      </c>
    </row>
    <row r="675" spans="1:14" x14ac:dyDescent="0.2">
      <c r="A675" s="2">
        <v>45153</v>
      </c>
      <c r="B675" s="3">
        <f t="shared" si="30"/>
        <v>2024</v>
      </c>
      <c r="C675" t="str">
        <f t="shared" si="31"/>
        <v>2023-2024</v>
      </c>
      <c r="D675" t="s">
        <v>147</v>
      </c>
      <c r="E675" t="s">
        <v>140</v>
      </c>
      <c r="F675" t="str">
        <f t="shared" si="32"/>
        <v>Tasmania</v>
      </c>
      <c r="G675" t="s">
        <v>70</v>
      </c>
      <c r="H675">
        <v>7320</v>
      </c>
      <c r="I675" t="s">
        <v>11</v>
      </c>
      <c r="J675" t="s">
        <v>71</v>
      </c>
      <c r="K675" t="s">
        <v>154</v>
      </c>
      <c r="L675" t="s">
        <v>14</v>
      </c>
      <c r="M675" s="5">
        <v>18.5</v>
      </c>
      <c r="N675">
        <v>1</v>
      </c>
    </row>
    <row r="676" spans="1:14" x14ac:dyDescent="0.2">
      <c r="A676" s="2">
        <v>45157</v>
      </c>
      <c r="B676" s="3">
        <f t="shared" si="30"/>
        <v>2024</v>
      </c>
      <c r="C676" t="str">
        <f t="shared" si="31"/>
        <v>2023-2024</v>
      </c>
      <c r="D676" t="s">
        <v>147</v>
      </c>
      <c r="E676" t="s">
        <v>132</v>
      </c>
      <c r="F676" t="str">
        <f t="shared" si="32"/>
        <v>New South Wales</v>
      </c>
      <c r="G676" t="s">
        <v>10</v>
      </c>
      <c r="H676">
        <v>2800</v>
      </c>
      <c r="I676" t="s">
        <v>11</v>
      </c>
      <c r="J676" t="s">
        <v>25</v>
      </c>
      <c r="K676" t="s">
        <v>153</v>
      </c>
      <c r="L676" t="s">
        <v>16</v>
      </c>
      <c r="M676" s="5">
        <v>18.57</v>
      </c>
      <c r="N676">
        <v>1</v>
      </c>
    </row>
    <row r="677" spans="1:14" x14ac:dyDescent="0.2">
      <c r="A677" s="2">
        <v>45142</v>
      </c>
      <c r="B677" s="3">
        <f t="shared" si="30"/>
        <v>2024</v>
      </c>
      <c r="C677" t="str">
        <f t="shared" si="31"/>
        <v>2023-2024</v>
      </c>
      <c r="D677" t="s">
        <v>147</v>
      </c>
      <c r="E677" t="s">
        <v>91</v>
      </c>
      <c r="F677" t="str">
        <f t="shared" si="32"/>
        <v>Victoria</v>
      </c>
      <c r="G677" t="s">
        <v>45</v>
      </c>
      <c r="H677">
        <v>3690</v>
      </c>
      <c r="I677" t="s">
        <v>11</v>
      </c>
      <c r="J677" t="s">
        <v>55</v>
      </c>
      <c r="K677" t="s">
        <v>156</v>
      </c>
      <c r="L677" t="s">
        <v>17</v>
      </c>
      <c r="M677" s="5">
        <v>18.579999999999998</v>
      </c>
      <c r="N677">
        <v>1</v>
      </c>
    </row>
    <row r="678" spans="1:14" x14ac:dyDescent="0.2">
      <c r="A678" s="2">
        <v>44938</v>
      </c>
      <c r="B678" s="3">
        <f t="shared" si="30"/>
        <v>2023</v>
      </c>
      <c r="C678" t="str">
        <f t="shared" si="31"/>
        <v>2022-2023</v>
      </c>
      <c r="D678" t="s">
        <v>148</v>
      </c>
      <c r="E678" t="s">
        <v>145</v>
      </c>
      <c r="F678" t="str">
        <f t="shared" si="32"/>
        <v>New South Wales</v>
      </c>
      <c r="G678" t="s">
        <v>10</v>
      </c>
      <c r="H678">
        <v>2101</v>
      </c>
      <c r="I678" t="s">
        <v>11</v>
      </c>
      <c r="J678" t="s">
        <v>27</v>
      </c>
      <c r="K678" t="s">
        <v>152</v>
      </c>
      <c r="L678" t="s">
        <v>13</v>
      </c>
      <c r="M678" s="5">
        <v>18.89</v>
      </c>
      <c r="N678">
        <v>1</v>
      </c>
    </row>
    <row r="679" spans="1:14" x14ac:dyDescent="0.2">
      <c r="A679" s="2">
        <v>45445</v>
      </c>
      <c r="B679" s="3">
        <f t="shared" si="30"/>
        <v>2024</v>
      </c>
      <c r="C679" t="str">
        <f t="shared" si="31"/>
        <v>2023-2024</v>
      </c>
      <c r="D679" t="s">
        <v>147</v>
      </c>
      <c r="E679" t="s">
        <v>127</v>
      </c>
      <c r="F679" t="str">
        <f t="shared" si="32"/>
        <v>New South Wales</v>
      </c>
      <c r="G679" t="s">
        <v>10</v>
      </c>
      <c r="H679">
        <v>2131</v>
      </c>
      <c r="I679" t="s">
        <v>11</v>
      </c>
      <c r="J679" t="s">
        <v>27</v>
      </c>
      <c r="K679" t="s">
        <v>155</v>
      </c>
      <c r="L679" t="s">
        <v>20</v>
      </c>
      <c r="M679" s="5">
        <v>18.950000000000003</v>
      </c>
      <c r="N679">
        <v>1</v>
      </c>
    </row>
    <row r="680" spans="1:14" x14ac:dyDescent="0.2">
      <c r="A680" s="2">
        <v>45434</v>
      </c>
      <c r="B680" s="3">
        <f t="shared" si="30"/>
        <v>2024</v>
      </c>
      <c r="C680" t="str">
        <f t="shared" si="31"/>
        <v>2023-2024</v>
      </c>
      <c r="D680" t="s">
        <v>147</v>
      </c>
      <c r="E680" t="s">
        <v>129</v>
      </c>
      <c r="F680" t="str">
        <f t="shared" si="32"/>
        <v>Tasmania</v>
      </c>
      <c r="G680" t="s">
        <v>70</v>
      </c>
      <c r="H680">
        <v>7010</v>
      </c>
      <c r="I680" t="s">
        <v>11</v>
      </c>
      <c r="J680" t="s">
        <v>71</v>
      </c>
      <c r="K680" t="s">
        <v>156</v>
      </c>
      <c r="L680" t="s">
        <v>17</v>
      </c>
      <c r="M680" s="5">
        <v>18.950000000000003</v>
      </c>
      <c r="N680">
        <v>1</v>
      </c>
    </row>
    <row r="681" spans="1:14" x14ac:dyDescent="0.2">
      <c r="A681" s="2">
        <v>45308</v>
      </c>
      <c r="B681" s="3">
        <f t="shared" si="30"/>
        <v>2024</v>
      </c>
      <c r="C681" t="str">
        <f t="shared" si="31"/>
        <v>2023-2024</v>
      </c>
      <c r="D681" t="s">
        <v>147</v>
      </c>
      <c r="E681" t="s">
        <v>96</v>
      </c>
      <c r="F681" t="str">
        <f t="shared" si="32"/>
        <v>Western Australia</v>
      </c>
      <c r="G681" t="s">
        <v>48</v>
      </c>
      <c r="H681">
        <v>6330</v>
      </c>
      <c r="I681" t="s">
        <v>11</v>
      </c>
      <c r="J681" t="s">
        <v>94</v>
      </c>
      <c r="K681" t="s">
        <v>19</v>
      </c>
      <c r="L681" t="s">
        <v>23</v>
      </c>
      <c r="M681" s="5">
        <v>18.97</v>
      </c>
      <c r="N681">
        <v>1</v>
      </c>
    </row>
    <row r="682" spans="1:14" x14ac:dyDescent="0.2">
      <c r="A682" s="2">
        <v>45575</v>
      </c>
      <c r="B682" s="3">
        <f t="shared" si="30"/>
        <v>2025</v>
      </c>
      <c r="C682" t="str">
        <f t="shared" si="31"/>
        <v>2024-2025</v>
      </c>
      <c r="D682" t="s">
        <v>148</v>
      </c>
      <c r="E682" t="s">
        <v>115</v>
      </c>
      <c r="F682" t="str">
        <f t="shared" si="32"/>
        <v>Western Australia</v>
      </c>
      <c r="G682" t="s">
        <v>48</v>
      </c>
      <c r="H682">
        <v>6280</v>
      </c>
      <c r="I682" t="s">
        <v>11</v>
      </c>
      <c r="J682" t="s">
        <v>94</v>
      </c>
      <c r="K682" t="s">
        <v>150</v>
      </c>
      <c r="L682" t="s">
        <v>18</v>
      </c>
      <c r="M682" s="5">
        <v>18.98</v>
      </c>
      <c r="N682">
        <v>1</v>
      </c>
    </row>
    <row r="683" spans="1:14" x14ac:dyDescent="0.2">
      <c r="A683" s="2">
        <v>45132</v>
      </c>
      <c r="B683" s="3">
        <f t="shared" si="30"/>
        <v>2024</v>
      </c>
      <c r="C683" t="str">
        <f t="shared" si="31"/>
        <v>2023-2024</v>
      </c>
      <c r="D683" t="s">
        <v>147</v>
      </c>
      <c r="E683" t="s">
        <v>102</v>
      </c>
      <c r="F683" t="str">
        <f t="shared" si="32"/>
        <v>Queensland</v>
      </c>
      <c r="G683" t="s">
        <v>35</v>
      </c>
      <c r="H683">
        <v>4870</v>
      </c>
      <c r="I683" t="s">
        <v>11</v>
      </c>
      <c r="J683" t="s">
        <v>36</v>
      </c>
      <c r="K683" t="s">
        <v>19</v>
      </c>
      <c r="L683" t="s">
        <v>23</v>
      </c>
      <c r="M683" s="5">
        <v>18.990000000000002</v>
      </c>
      <c r="N683">
        <v>1</v>
      </c>
    </row>
    <row r="684" spans="1:14" x14ac:dyDescent="0.2">
      <c r="A684" s="2">
        <v>45395</v>
      </c>
      <c r="B684" s="3">
        <f t="shared" si="30"/>
        <v>2024</v>
      </c>
      <c r="C684" t="str">
        <f t="shared" si="31"/>
        <v>2023-2024</v>
      </c>
      <c r="D684" t="s">
        <v>147</v>
      </c>
      <c r="E684" t="s">
        <v>39</v>
      </c>
      <c r="F684" t="str">
        <f t="shared" si="32"/>
        <v>South Australia</v>
      </c>
      <c r="G684" t="s">
        <v>32</v>
      </c>
      <c r="H684">
        <v>5343</v>
      </c>
      <c r="I684" t="s">
        <v>11</v>
      </c>
      <c r="J684" t="s">
        <v>38</v>
      </c>
      <c r="K684" t="s">
        <v>149</v>
      </c>
      <c r="L684" t="s">
        <v>15</v>
      </c>
      <c r="M684" s="5">
        <v>19</v>
      </c>
      <c r="N684">
        <v>1</v>
      </c>
    </row>
    <row r="685" spans="1:14" x14ac:dyDescent="0.2">
      <c r="A685" s="2">
        <v>45095</v>
      </c>
      <c r="B685" s="3">
        <f t="shared" si="30"/>
        <v>2023</v>
      </c>
      <c r="C685" t="str">
        <f t="shared" si="31"/>
        <v>2022-2023</v>
      </c>
      <c r="D685" t="s">
        <v>147</v>
      </c>
      <c r="E685" t="s">
        <v>96</v>
      </c>
      <c r="F685" t="str">
        <f t="shared" si="32"/>
        <v>Western Australia</v>
      </c>
      <c r="G685" t="s">
        <v>48</v>
      </c>
      <c r="H685">
        <v>6330</v>
      </c>
      <c r="I685" t="s">
        <v>11</v>
      </c>
      <c r="J685" t="s">
        <v>94</v>
      </c>
      <c r="K685" t="s">
        <v>153</v>
      </c>
      <c r="L685" t="s">
        <v>16</v>
      </c>
      <c r="M685" s="5">
        <v>19</v>
      </c>
      <c r="N685">
        <v>1</v>
      </c>
    </row>
    <row r="686" spans="1:14" x14ac:dyDescent="0.2">
      <c r="A686" s="2">
        <v>45075</v>
      </c>
      <c r="B686" s="3">
        <f t="shared" si="30"/>
        <v>2023</v>
      </c>
      <c r="C686" t="str">
        <f t="shared" si="31"/>
        <v>2022-2023</v>
      </c>
      <c r="D686" t="s">
        <v>147</v>
      </c>
      <c r="E686" t="s">
        <v>62</v>
      </c>
      <c r="F686" t="str">
        <f t="shared" si="32"/>
        <v>Victoria</v>
      </c>
      <c r="G686" t="s">
        <v>45</v>
      </c>
      <c r="H686">
        <v>3134</v>
      </c>
      <c r="I686" t="s">
        <v>11</v>
      </c>
      <c r="J686" t="s">
        <v>63</v>
      </c>
      <c r="K686" t="s">
        <v>19</v>
      </c>
      <c r="L686" t="s">
        <v>23</v>
      </c>
      <c r="M686" s="5">
        <v>19</v>
      </c>
      <c r="N686">
        <v>1</v>
      </c>
    </row>
    <row r="687" spans="1:14" x14ac:dyDescent="0.2">
      <c r="A687" s="2">
        <v>45647</v>
      </c>
      <c r="B687" s="3">
        <f t="shared" si="30"/>
        <v>2025</v>
      </c>
      <c r="C687" t="str">
        <f t="shared" si="31"/>
        <v>2024-2025</v>
      </c>
      <c r="D687" t="s">
        <v>148</v>
      </c>
      <c r="E687" t="s">
        <v>65</v>
      </c>
      <c r="F687" t="str">
        <f t="shared" si="32"/>
        <v>New South Wales</v>
      </c>
      <c r="G687" t="s">
        <v>10</v>
      </c>
      <c r="H687">
        <v>2541</v>
      </c>
      <c r="I687" t="s">
        <v>11</v>
      </c>
      <c r="J687" t="s">
        <v>58</v>
      </c>
      <c r="K687" t="s">
        <v>154</v>
      </c>
      <c r="L687" t="s">
        <v>14</v>
      </c>
      <c r="M687" s="5">
        <v>19.18</v>
      </c>
      <c r="N687">
        <v>1</v>
      </c>
    </row>
    <row r="688" spans="1:14" x14ac:dyDescent="0.2">
      <c r="A688" s="2">
        <v>45564</v>
      </c>
      <c r="B688" s="3">
        <f t="shared" si="30"/>
        <v>2025</v>
      </c>
      <c r="C688" t="str">
        <f t="shared" si="31"/>
        <v>2024-2025</v>
      </c>
      <c r="D688" t="s">
        <v>147</v>
      </c>
      <c r="E688" t="s">
        <v>39</v>
      </c>
      <c r="F688" t="str">
        <f t="shared" si="32"/>
        <v>South Australia</v>
      </c>
      <c r="G688" t="s">
        <v>32</v>
      </c>
      <c r="H688">
        <v>5343</v>
      </c>
      <c r="I688" t="s">
        <v>11</v>
      </c>
      <c r="J688" t="s">
        <v>38</v>
      </c>
      <c r="K688" t="s">
        <v>154</v>
      </c>
      <c r="L688" t="s">
        <v>14</v>
      </c>
      <c r="M688" s="5">
        <v>19.2</v>
      </c>
      <c r="N688">
        <v>1</v>
      </c>
    </row>
    <row r="689" spans="1:14" x14ac:dyDescent="0.2">
      <c r="A689" s="2">
        <v>45214</v>
      </c>
      <c r="B689" s="3">
        <f t="shared" si="30"/>
        <v>2024</v>
      </c>
      <c r="C689" t="str">
        <f t="shared" si="31"/>
        <v>2023-2024</v>
      </c>
      <c r="D689" t="s">
        <v>148</v>
      </c>
      <c r="E689" t="s">
        <v>126</v>
      </c>
      <c r="F689" t="str">
        <f t="shared" si="32"/>
        <v>Queensland</v>
      </c>
      <c r="G689" t="s">
        <v>35</v>
      </c>
      <c r="H689">
        <v>4551</v>
      </c>
      <c r="I689" t="s">
        <v>11</v>
      </c>
      <c r="J689" t="s">
        <v>120</v>
      </c>
      <c r="K689" t="s">
        <v>155</v>
      </c>
      <c r="L689" t="s">
        <v>20</v>
      </c>
      <c r="M689" s="5">
        <v>19.34</v>
      </c>
      <c r="N689">
        <v>1</v>
      </c>
    </row>
    <row r="690" spans="1:14" x14ac:dyDescent="0.2">
      <c r="A690" s="2">
        <v>45577</v>
      </c>
      <c r="B690" s="3">
        <f t="shared" si="30"/>
        <v>2025</v>
      </c>
      <c r="C690" t="str">
        <f t="shared" si="31"/>
        <v>2024-2025</v>
      </c>
      <c r="D690" t="s">
        <v>147</v>
      </c>
      <c r="E690" t="s">
        <v>129</v>
      </c>
      <c r="F690" t="str">
        <f t="shared" si="32"/>
        <v>Tasmania</v>
      </c>
      <c r="G690" t="s">
        <v>70</v>
      </c>
      <c r="H690">
        <v>7010</v>
      </c>
      <c r="I690" t="s">
        <v>11</v>
      </c>
      <c r="J690" t="s">
        <v>71</v>
      </c>
      <c r="K690" t="s">
        <v>152</v>
      </c>
      <c r="L690" t="s">
        <v>13</v>
      </c>
      <c r="M690" s="5">
        <v>19.39</v>
      </c>
      <c r="N690">
        <v>1</v>
      </c>
    </row>
    <row r="691" spans="1:14" x14ac:dyDescent="0.2">
      <c r="A691" s="2">
        <v>45116</v>
      </c>
      <c r="B691" s="3">
        <f t="shared" si="30"/>
        <v>2024</v>
      </c>
      <c r="C691" t="str">
        <f t="shared" si="31"/>
        <v>2023-2024</v>
      </c>
      <c r="D691" t="s">
        <v>147</v>
      </c>
      <c r="E691" t="s">
        <v>73</v>
      </c>
      <c r="F691" t="str">
        <f t="shared" si="32"/>
        <v>Victoria</v>
      </c>
      <c r="G691" t="s">
        <v>45</v>
      </c>
      <c r="H691">
        <v>3136</v>
      </c>
      <c r="I691" t="s">
        <v>11</v>
      </c>
      <c r="J691" t="s">
        <v>63</v>
      </c>
      <c r="K691" t="s">
        <v>149</v>
      </c>
      <c r="L691" t="s">
        <v>15</v>
      </c>
      <c r="M691" s="5">
        <v>19.48</v>
      </c>
      <c r="N691">
        <v>1</v>
      </c>
    </row>
    <row r="692" spans="1:14" x14ac:dyDescent="0.2">
      <c r="A692" s="2">
        <v>45418</v>
      </c>
      <c r="B692" s="3">
        <f t="shared" si="30"/>
        <v>2024</v>
      </c>
      <c r="C692" t="str">
        <f t="shared" si="31"/>
        <v>2023-2024</v>
      </c>
      <c r="D692" t="s">
        <v>147</v>
      </c>
      <c r="E692" t="s">
        <v>89</v>
      </c>
      <c r="F692" t="str">
        <f t="shared" si="32"/>
        <v>Queensland</v>
      </c>
      <c r="G692" t="s">
        <v>35</v>
      </c>
      <c r="H692">
        <v>4655</v>
      </c>
      <c r="I692" t="s">
        <v>11</v>
      </c>
      <c r="J692" t="s">
        <v>51</v>
      </c>
      <c r="K692" t="s">
        <v>150</v>
      </c>
      <c r="L692" t="s">
        <v>18</v>
      </c>
      <c r="M692" s="5">
        <v>19.490000000000002</v>
      </c>
      <c r="N692">
        <v>1</v>
      </c>
    </row>
    <row r="693" spans="1:14" x14ac:dyDescent="0.2">
      <c r="A693" s="2">
        <v>45249</v>
      </c>
      <c r="B693" s="3">
        <f t="shared" si="30"/>
        <v>2024</v>
      </c>
      <c r="C693" t="str">
        <f t="shared" si="31"/>
        <v>2023-2024</v>
      </c>
      <c r="D693" t="s">
        <v>147</v>
      </c>
      <c r="E693" t="s">
        <v>84</v>
      </c>
      <c r="F693" t="str">
        <f t="shared" si="32"/>
        <v>Queensland</v>
      </c>
      <c r="G693" t="s">
        <v>35</v>
      </c>
      <c r="H693">
        <v>4740</v>
      </c>
      <c r="I693" t="s">
        <v>11</v>
      </c>
      <c r="J693" t="s">
        <v>51</v>
      </c>
      <c r="K693" t="s">
        <v>155</v>
      </c>
      <c r="L693" t="s">
        <v>20</v>
      </c>
      <c r="M693" s="5">
        <v>19.55</v>
      </c>
      <c r="N693">
        <v>1</v>
      </c>
    </row>
    <row r="694" spans="1:14" x14ac:dyDescent="0.2">
      <c r="A694" s="2">
        <v>45010</v>
      </c>
      <c r="B694" s="3">
        <f t="shared" si="30"/>
        <v>2023</v>
      </c>
      <c r="C694" t="str">
        <f t="shared" si="31"/>
        <v>2022-2023</v>
      </c>
      <c r="D694" t="s">
        <v>147</v>
      </c>
      <c r="E694" t="s">
        <v>34</v>
      </c>
      <c r="F694" t="str">
        <f t="shared" si="32"/>
        <v>Queensland</v>
      </c>
      <c r="G694" t="s">
        <v>35</v>
      </c>
      <c r="H694">
        <v>4802</v>
      </c>
      <c r="I694" t="s">
        <v>11</v>
      </c>
      <c r="J694" t="s">
        <v>36</v>
      </c>
      <c r="K694" t="s">
        <v>156</v>
      </c>
      <c r="L694" t="s">
        <v>17</v>
      </c>
      <c r="M694" s="5">
        <v>19.899999999999999</v>
      </c>
      <c r="N694">
        <v>1</v>
      </c>
    </row>
    <row r="695" spans="1:14" x14ac:dyDescent="0.2">
      <c r="A695" s="2">
        <v>45401</v>
      </c>
      <c r="B695" s="3">
        <f t="shared" si="30"/>
        <v>2024</v>
      </c>
      <c r="C695" t="str">
        <f t="shared" si="31"/>
        <v>2023-2024</v>
      </c>
      <c r="D695" t="s">
        <v>147</v>
      </c>
      <c r="E695" t="s">
        <v>108</v>
      </c>
      <c r="F695" t="str">
        <f t="shared" si="32"/>
        <v>Victoria</v>
      </c>
      <c r="G695" t="s">
        <v>45</v>
      </c>
      <c r="H695">
        <v>3018</v>
      </c>
      <c r="I695" t="s">
        <v>11</v>
      </c>
      <c r="J695" t="s">
        <v>46</v>
      </c>
      <c r="K695" t="s">
        <v>156</v>
      </c>
      <c r="L695" t="s">
        <v>17</v>
      </c>
      <c r="M695" s="5">
        <v>19.95</v>
      </c>
      <c r="N695">
        <v>1</v>
      </c>
    </row>
    <row r="696" spans="1:14" x14ac:dyDescent="0.2">
      <c r="A696" s="2">
        <v>45361</v>
      </c>
      <c r="B696" s="3">
        <f t="shared" si="30"/>
        <v>2024</v>
      </c>
      <c r="C696" t="str">
        <f t="shared" si="31"/>
        <v>2023-2024</v>
      </c>
      <c r="D696" t="s">
        <v>147</v>
      </c>
      <c r="E696" t="s">
        <v>118</v>
      </c>
      <c r="F696" t="str">
        <f t="shared" si="32"/>
        <v>New South Wales</v>
      </c>
      <c r="G696" t="s">
        <v>10</v>
      </c>
      <c r="H696">
        <v>2158</v>
      </c>
      <c r="I696" t="s">
        <v>11</v>
      </c>
      <c r="J696" t="s">
        <v>27</v>
      </c>
      <c r="K696" t="s">
        <v>155</v>
      </c>
      <c r="L696" t="s">
        <v>20</v>
      </c>
      <c r="M696" s="5">
        <v>19.95</v>
      </c>
      <c r="N696">
        <v>1</v>
      </c>
    </row>
    <row r="697" spans="1:14" x14ac:dyDescent="0.2">
      <c r="A697" s="2">
        <v>45490</v>
      </c>
      <c r="B697" s="3">
        <f t="shared" si="30"/>
        <v>2025</v>
      </c>
      <c r="C697" t="str">
        <f t="shared" si="31"/>
        <v>2024-2025</v>
      </c>
      <c r="D697" t="s">
        <v>148</v>
      </c>
      <c r="E697" t="s">
        <v>137</v>
      </c>
      <c r="F697" t="str">
        <f t="shared" si="32"/>
        <v>New South Wales</v>
      </c>
      <c r="G697" t="s">
        <v>10</v>
      </c>
      <c r="H697">
        <v>2031</v>
      </c>
      <c r="I697" t="s">
        <v>11</v>
      </c>
      <c r="J697" t="s">
        <v>12</v>
      </c>
      <c r="K697" t="s">
        <v>149</v>
      </c>
      <c r="L697" t="s">
        <v>15</v>
      </c>
      <c r="M697" s="5">
        <v>19.95</v>
      </c>
      <c r="N697">
        <v>1</v>
      </c>
    </row>
    <row r="698" spans="1:14" x14ac:dyDescent="0.2">
      <c r="A698" s="2">
        <v>45591</v>
      </c>
      <c r="B698" s="3">
        <f t="shared" si="30"/>
        <v>2025</v>
      </c>
      <c r="C698" t="str">
        <f t="shared" si="31"/>
        <v>2024-2025</v>
      </c>
      <c r="D698" t="s">
        <v>147</v>
      </c>
      <c r="E698" t="s">
        <v>81</v>
      </c>
      <c r="F698" t="str">
        <f t="shared" si="32"/>
        <v>New South Wales</v>
      </c>
      <c r="G698" t="s">
        <v>10</v>
      </c>
      <c r="H698">
        <v>2485</v>
      </c>
      <c r="I698" t="s">
        <v>11</v>
      </c>
      <c r="J698" t="s">
        <v>68</v>
      </c>
      <c r="K698" t="s">
        <v>155</v>
      </c>
      <c r="L698" t="s">
        <v>20</v>
      </c>
      <c r="M698" s="5">
        <v>19.95</v>
      </c>
      <c r="N698">
        <v>1</v>
      </c>
    </row>
    <row r="699" spans="1:14" x14ac:dyDescent="0.2">
      <c r="A699" s="2">
        <v>45443</v>
      </c>
      <c r="B699" s="3">
        <f t="shared" si="30"/>
        <v>2024</v>
      </c>
      <c r="C699" t="str">
        <f t="shared" si="31"/>
        <v>2023-2024</v>
      </c>
      <c r="D699" t="s">
        <v>147</v>
      </c>
      <c r="E699" t="s">
        <v>86</v>
      </c>
      <c r="F699" t="str">
        <f t="shared" si="32"/>
        <v>New South Wales</v>
      </c>
      <c r="G699" t="s">
        <v>10</v>
      </c>
      <c r="H699">
        <v>2064</v>
      </c>
      <c r="I699" t="s">
        <v>11</v>
      </c>
      <c r="J699" t="s">
        <v>12</v>
      </c>
      <c r="K699" t="s">
        <v>156</v>
      </c>
      <c r="L699" t="s">
        <v>17</v>
      </c>
      <c r="M699" s="5">
        <v>19.96</v>
      </c>
      <c r="N699">
        <v>1</v>
      </c>
    </row>
    <row r="700" spans="1:14" x14ac:dyDescent="0.2">
      <c r="A700" s="2">
        <v>45027</v>
      </c>
      <c r="B700" s="3">
        <f t="shared" si="30"/>
        <v>2023</v>
      </c>
      <c r="C700" t="str">
        <f t="shared" si="31"/>
        <v>2022-2023</v>
      </c>
      <c r="D700" t="s">
        <v>147</v>
      </c>
      <c r="E700" t="s">
        <v>142</v>
      </c>
      <c r="F700" t="str">
        <f t="shared" si="32"/>
        <v>Australian Capital Territory</v>
      </c>
      <c r="G700" t="s">
        <v>80</v>
      </c>
      <c r="H700">
        <v>2609</v>
      </c>
      <c r="I700" t="s">
        <v>11</v>
      </c>
      <c r="J700" t="s">
        <v>58</v>
      </c>
      <c r="K700" t="s">
        <v>149</v>
      </c>
      <c r="L700" t="s">
        <v>15</v>
      </c>
      <c r="M700" s="5">
        <v>19.96</v>
      </c>
      <c r="N700">
        <v>1</v>
      </c>
    </row>
    <row r="701" spans="1:14" x14ac:dyDescent="0.2">
      <c r="A701" s="2">
        <v>45622</v>
      </c>
      <c r="B701" s="3">
        <f t="shared" si="30"/>
        <v>2025</v>
      </c>
      <c r="C701" t="str">
        <f t="shared" si="31"/>
        <v>2024-2025</v>
      </c>
      <c r="D701" t="s">
        <v>147</v>
      </c>
      <c r="E701" t="s">
        <v>105</v>
      </c>
      <c r="F701" t="str">
        <f t="shared" si="32"/>
        <v>Victoria</v>
      </c>
      <c r="G701" t="s">
        <v>45</v>
      </c>
      <c r="H701">
        <v>3500</v>
      </c>
      <c r="I701" t="s">
        <v>11</v>
      </c>
      <c r="J701" t="s">
        <v>60</v>
      </c>
      <c r="K701" t="s">
        <v>155</v>
      </c>
      <c r="L701" t="s">
        <v>20</v>
      </c>
      <c r="M701" s="5">
        <v>19.96</v>
      </c>
      <c r="N701">
        <v>1</v>
      </c>
    </row>
    <row r="702" spans="1:14" x14ac:dyDescent="0.2">
      <c r="A702" s="2">
        <v>44998</v>
      </c>
      <c r="B702" s="3">
        <f t="shared" si="30"/>
        <v>2023</v>
      </c>
      <c r="C702" t="str">
        <f t="shared" si="31"/>
        <v>2022-2023</v>
      </c>
      <c r="D702" t="s">
        <v>148</v>
      </c>
      <c r="E702" t="s">
        <v>145</v>
      </c>
      <c r="F702" t="str">
        <f t="shared" si="32"/>
        <v>New South Wales</v>
      </c>
      <c r="G702" t="s">
        <v>10</v>
      </c>
      <c r="H702">
        <v>2101</v>
      </c>
      <c r="I702" t="s">
        <v>11</v>
      </c>
      <c r="J702" t="s">
        <v>27</v>
      </c>
      <c r="K702" t="s">
        <v>155</v>
      </c>
      <c r="L702" t="s">
        <v>20</v>
      </c>
      <c r="M702" s="5">
        <v>19.96</v>
      </c>
      <c r="N702">
        <v>1</v>
      </c>
    </row>
    <row r="703" spans="1:14" x14ac:dyDescent="0.2">
      <c r="A703" s="2">
        <v>45331</v>
      </c>
      <c r="B703" s="3">
        <f t="shared" si="30"/>
        <v>2024</v>
      </c>
      <c r="C703" t="str">
        <f t="shared" si="31"/>
        <v>2023-2024</v>
      </c>
      <c r="D703" t="s">
        <v>147</v>
      </c>
      <c r="E703" t="s">
        <v>53</v>
      </c>
      <c r="F703" t="str">
        <f t="shared" si="32"/>
        <v>South Australia</v>
      </c>
      <c r="G703" t="s">
        <v>32</v>
      </c>
      <c r="H703">
        <v>5082</v>
      </c>
      <c r="I703" t="s">
        <v>11</v>
      </c>
      <c r="J703" t="s">
        <v>33</v>
      </c>
      <c r="K703" t="s">
        <v>156</v>
      </c>
      <c r="L703" t="s">
        <v>17</v>
      </c>
      <c r="M703" s="5">
        <v>19.96</v>
      </c>
      <c r="N703">
        <v>1</v>
      </c>
    </row>
    <row r="704" spans="1:14" x14ac:dyDescent="0.2">
      <c r="A704" s="2">
        <v>45619</v>
      </c>
      <c r="B704" s="3">
        <f t="shared" si="30"/>
        <v>2025</v>
      </c>
      <c r="C704" t="str">
        <f t="shared" si="31"/>
        <v>2024-2025</v>
      </c>
      <c r="D704" t="s">
        <v>148</v>
      </c>
      <c r="E704" t="s">
        <v>113</v>
      </c>
      <c r="F704" t="str">
        <f t="shared" si="32"/>
        <v>Queensland</v>
      </c>
      <c r="G704" t="s">
        <v>35</v>
      </c>
      <c r="H704">
        <v>4215</v>
      </c>
      <c r="I704" t="s">
        <v>11</v>
      </c>
      <c r="J704" t="s">
        <v>104</v>
      </c>
      <c r="K704" t="s">
        <v>155</v>
      </c>
      <c r="L704" t="s">
        <v>20</v>
      </c>
      <c r="M704" s="5">
        <v>19.96</v>
      </c>
      <c r="N704">
        <v>1</v>
      </c>
    </row>
    <row r="705" spans="1:14" x14ac:dyDescent="0.2">
      <c r="A705" s="2">
        <v>45348</v>
      </c>
      <c r="B705" s="3">
        <f t="shared" si="30"/>
        <v>2024</v>
      </c>
      <c r="C705" t="str">
        <f t="shared" si="31"/>
        <v>2023-2024</v>
      </c>
      <c r="D705" t="s">
        <v>148</v>
      </c>
      <c r="E705" t="s">
        <v>116</v>
      </c>
      <c r="F705" t="str">
        <f t="shared" si="32"/>
        <v>Western Australia</v>
      </c>
      <c r="G705" t="s">
        <v>48</v>
      </c>
      <c r="H705">
        <v>6725</v>
      </c>
      <c r="I705" t="s">
        <v>11</v>
      </c>
      <c r="J705" t="s">
        <v>77</v>
      </c>
      <c r="K705" t="s">
        <v>19</v>
      </c>
      <c r="L705" t="s">
        <v>23</v>
      </c>
      <c r="M705" s="5">
        <v>19.98</v>
      </c>
      <c r="N705">
        <v>1</v>
      </c>
    </row>
    <row r="706" spans="1:14" x14ac:dyDescent="0.2">
      <c r="A706" s="2">
        <v>45502</v>
      </c>
      <c r="B706" s="3">
        <f t="shared" ref="B706:B769" si="33">IF(MONTH(A706)&gt;=7,YEAR(A706)+1,YEAR(A706))</f>
        <v>2025</v>
      </c>
      <c r="C706" t="str">
        <f t="shared" ref="C706:C769" si="34">IF(MONTH(A706) &gt;= 7, YEAR(A706) &amp; "-" &amp; YEAR(A706) + 1, YEAR(A706) - 1 &amp; "-" &amp; YEAR(A706))</f>
        <v>2024-2025</v>
      </c>
      <c r="D706" t="s">
        <v>147</v>
      </c>
      <c r="E706" t="s">
        <v>57</v>
      </c>
      <c r="F706" t="str">
        <f t="shared" ref="F706:F769" si="35">IF(G706="WA","Western Australia",
IF(G706="NSW","New South Wales",
IF(G706="QLD","Queensland",
IF(G706="VIC","Victoria",
IF(G706="TAS","Tasmania",
IF(G706="SA","South Australia",
IF(G706="NT","Northern Territory",
IF(G706="ACT","Australian Capital Territory",G706))))))))</f>
        <v>New South Wales</v>
      </c>
      <c r="G706" t="s">
        <v>10</v>
      </c>
      <c r="H706">
        <v>2560</v>
      </c>
      <c r="I706" t="s">
        <v>11</v>
      </c>
      <c r="J706" t="s">
        <v>58</v>
      </c>
      <c r="K706" t="s">
        <v>150</v>
      </c>
      <c r="L706" t="s">
        <v>18</v>
      </c>
      <c r="M706" s="5">
        <v>19.98</v>
      </c>
      <c r="N706">
        <v>1</v>
      </c>
    </row>
    <row r="707" spans="1:14" x14ac:dyDescent="0.2">
      <c r="A707" s="2">
        <v>45250</v>
      </c>
      <c r="B707" s="3">
        <f t="shared" si="33"/>
        <v>2024</v>
      </c>
      <c r="C707" t="str">
        <f t="shared" si="34"/>
        <v>2023-2024</v>
      </c>
      <c r="D707" t="s">
        <v>147</v>
      </c>
      <c r="E707" t="s">
        <v>129</v>
      </c>
      <c r="F707" t="str">
        <f t="shared" si="35"/>
        <v>Tasmania</v>
      </c>
      <c r="G707" t="s">
        <v>70</v>
      </c>
      <c r="H707">
        <v>7010</v>
      </c>
      <c r="I707" t="s">
        <v>11</v>
      </c>
      <c r="J707" t="s">
        <v>71</v>
      </c>
      <c r="K707" t="s">
        <v>154</v>
      </c>
      <c r="L707" t="s">
        <v>14</v>
      </c>
      <c r="M707" s="5">
        <v>19.98</v>
      </c>
      <c r="N707">
        <v>1</v>
      </c>
    </row>
    <row r="708" spans="1:14" x14ac:dyDescent="0.2">
      <c r="A708" s="2">
        <v>45251</v>
      </c>
      <c r="B708" s="3">
        <f t="shared" si="33"/>
        <v>2024</v>
      </c>
      <c r="C708" t="str">
        <f t="shared" si="34"/>
        <v>2023-2024</v>
      </c>
      <c r="D708" t="s">
        <v>148</v>
      </c>
      <c r="E708" t="s">
        <v>145</v>
      </c>
      <c r="F708" t="str">
        <f t="shared" si="35"/>
        <v>New South Wales</v>
      </c>
      <c r="G708" t="s">
        <v>10</v>
      </c>
      <c r="H708">
        <v>2101</v>
      </c>
      <c r="I708" t="s">
        <v>11</v>
      </c>
      <c r="J708" t="s">
        <v>27</v>
      </c>
      <c r="K708" t="s">
        <v>150</v>
      </c>
      <c r="L708" t="s">
        <v>18</v>
      </c>
      <c r="M708" s="5">
        <v>19.98</v>
      </c>
      <c r="N708">
        <v>1</v>
      </c>
    </row>
    <row r="709" spans="1:14" x14ac:dyDescent="0.2">
      <c r="A709" s="2">
        <v>45453</v>
      </c>
      <c r="B709" s="3">
        <f t="shared" si="33"/>
        <v>2024</v>
      </c>
      <c r="C709" t="str">
        <f t="shared" si="34"/>
        <v>2023-2024</v>
      </c>
      <c r="D709" t="s">
        <v>147</v>
      </c>
      <c r="E709" t="s">
        <v>75</v>
      </c>
      <c r="F709" t="str">
        <f t="shared" si="35"/>
        <v>Victoria</v>
      </c>
      <c r="G709" t="s">
        <v>45</v>
      </c>
      <c r="H709">
        <v>3630</v>
      </c>
      <c r="I709" t="s">
        <v>11</v>
      </c>
      <c r="J709" t="s">
        <v>55</v>
      </c>
      <c r="K709" t="s">
        <v>151</v>
      </c>
      <c r="L709" t="s">
        <v>21</v>
      </c>
      <c r="M709" s="5">
        <v>19.98</v>
      </c>
      <c r="N709">
        <v>1</v>
      </c>
    </row>
    <row r="710" spans="1:14" x14ac:dyDescent="0.2">
      <c r="A710" s="2">
        <v>45506</v>
      </c>
      <c r="B710" s="3">
        <f t="shared" si="33"/>
        <v>2025</v>
      </c>
      <c r="C710" t="str">
        <f t="shared" si="34"/>
        <v>2024-2025</v>
      </c>
      <c r="D710" t="s">
        <v>147</v>
      </c>
      <c r="E710" t="s">
        <v>50</v>
      </c>
      <c r="F710" t="str">
        <f t="shared" si="35"/>
        <v>Queensland</v>
      </c>
      <c r="G710" t="s">
        <v>35</v>
      </c>
      <c r="H710">
        <v>4703</v>
      </c>
      <c r="I710" t="s">
        <v>11</v>
      </c>
      <c r="J710" t="s">
        <v>51</v>
      </c>
      <c r="K710" t="s">
        <v>150</v>
      </c>
      <c r="L710" t="s">
        <v>18</v>
      </c>
      <c r="M710" s="5">
        <v>19.98</v>
      </c>
      <c r="N710">
        <v>1</v>
      </c>
    </row>
    <row r="711" spans="1:14" x14ac:dyDescent="0.2">
      <c r="A711" s="2">
        <v>45005</v>
      </c>
      <c r="B711" s="3">
        <f t="shared" si="33"/>
        <v>2023</v>
      </c>
      <c r="C711" t="str">
        <f t="shared" si="34"/>
        <v>2022-2023</v>
      </c>
      <c r="D711" t="s">
        <v>147</v>
      </c>
      <c r="E711" t="s">
        <v>34</v>
      </c>
      <c r="F711" t="str">
        <f t="shared" si="35"/>
        <v>Queensland</v>
      </c>
      <c r="G711" t="s">
        <v>35</v>
      </c>
      <c r="H711">
        <v>4802</v>
      </c>
      <c r="I711" t="s">
        <v>11</v>
      </c>
      <c r="J711" t="s">
        <v>36</v>
      </c>
      <c r="K711" t="s">
        <v>154</v>
      </c>
      <c r="L711" t="s">
        <v>14</v>
      </c>
      <c r="M711" s="5">
        <v>19.989999999999998</v>
      </c>
      <c r="N711">
        <v>1</v>
      </c>
    </row>
    <row r="712" spans="1:14" x14ac:dyDescent="0.2">
      <c r="A712" s="2">
        <v>45060</v>
      </c>
      <c r="B712" s="3">
        <f t="shared" si="33"/>
        <v>2023</v>
      </c>
      <c r="C712" t="str">
        <f t="shared" si="34"/>
        <v>2022-2023</v>
      </c>
      <c r="D712" t="s">
        <v>147</v>
      </c>
      <c r="E712" t="s">
        <v>129</v>
      </c>
      <c r="F712" t="str">
        <f t="shared" si="35"/>
        <v>Tasmania</v>
      </c>
      <c r="G712" t="s">
        <v>70</v>
      </c>
      <c r="H712">
        <v>7010</v>
      </c>
      <c r="I712" t="s">
        <v>11</v>
      </c>
      <c r="J712" t="s">
        <v>71</v>
      </c>
      <c r="K712" t="s">
        <v>152</v>
      </c>
      <c r="L712" t="s">
        <v>13</v>
      </c>
      <c r="M712" s="5">
        <v>19.989999999999998</v>
      </c>
      <c r="N712">
        <v>1</v>
      </c>
    </row>
    <row r="713" spans="1:14" x14ac:dyDescent="0.2">
      <c r="A713" s="2">
        <v>45249</v>
      </c>
      <c r="B713" s="3">
        <f t="shared" si="33"/>
        <v>2024</v>
      </c>
      <c r="C713" t="str">
        <f t="shared" si="34"/>
        <v>2023-2024</v>
      </c>
      <c r="D713" t="s">
        <v>147</v>
      </c>
      <c r="E713" t="s">
        <v>101</v>
      </c>
      <c r="F713" t="str">
        <f t="shared" si="35"/>
        <v>Victoria</v>
      </c>
      <c r="G713" t="s">
        <v>45</v>
      </c>
      <c r="H713">
        <v>3131</v>
      </c>
      <c r="I713" t="s">
        <v>11</v>
      </c>
      <c r="J713" t="s">
        <v>63</v>
      </c>
      <c r="K713" t="s">
        <v>154</v>
      </c>
      <c r="L713" t="s">
        <v>14</v>
      </c>
      <c r="M713" s="5">
        <v>19.989999999999998</v>
      </c>
      <c r="N713">
        <v>1</v>
      </c>
    </row>
    <row r="714" spans="1:14" x14ac:dyDescent="0.2">
      <c r="A714" s="2">
        <v>45015</v>
      </c>
      <c r="B714" s="3">
        <f t="shared" si="33"/>
        <v>2023</v>
      </c>
      <c r="C714" t="str">
        <f t="shared" si="34"/>
        <v>2022-2023</v>
      </c>
      <c r="D714" t="s">
        <v>147</v>
      </c>
      <c r="E714" t="s">
        <v>121</v>
      </c>
      <c r="F714" t="str">
        <f t="shared" si="35"/>
        <v>Queensland</v>
      </c>
      <c r="G714" t="s">
        <v>35</v>
      </c>
      <c r="H714">
        <v>4700</v>
      </c>
      <c r="I714" t="s">
        <v>11</v>
      </c>
      <c r="J714" t="s">
        <v>51</v>
      </c>
      <c r="K714" t="s">
        <v>149</v>
      </c>
      <c r="L714" t="s">
        <v>15</v>
      </c>
      <c r="M714" s="5">
        <v>19.989999999999998</v>
      </c>
      <c r="N714">
        <v>1</v>
      </c>
    </row>
    <row r="715" spans="1:14" x14ac:dyDescent="0.2">
      <c r="A715" s="2">
        <v>45496</v>
      </c>
      <c r="B715" s="3">
        <f t="shared" si="33"/>
        <v>2025</v>
      </c>
      <c r="C715" t="str">
        <f t="shared" si="34"/>
        <v>2024-2025</v>
      </c>
      <c r="D715" t="s">
        <v>147</v>
      </c>
      <c r="E715" t="s">
        <v>111</v>
      </c>
      <c r="F715" t="str">
        <f t="shared" si="35"/>
        <v>New South Wales</v>
      </c>
      <c r="G715" t="s">
        <v>10</v>
      </c>
      <c r="H715">
        <v>2120</v>
      </c>
      <c r="I715" t="s">
        <v>11</v>
      </c>
      <c r="J715" t="s">
        <v>27</v>
      </c>
      <c r="K715" t="s">
        <v>154</v>
      </c>
      <c r="L715" t="s">
        <v>14</v>
      </c>
      <c r="M715" s="5">
        <v>19.989999999999998</v>
      </c>
      <c r="N715">
        <v>1</v>
      </c>
    </row>
    <row r="716" spans="1:14" x14ac:dyDescent="0.2">
      <c r="A716" s="2">
        <v>45267</v>
      </c>
      <c r="B716" s="3">
        <f t="shared" si="33"/>
        <v>2024</v>
      </c>
      <c r="C716" t="str">
        <f t="shared" si="34"/>
        <v>2023-2024</v>
      </c>
      <c r="D716" t="s">
        <v>147</v>
      </c>
      <c r="E716" t="s">
        <v>85</v>
      </c>
      <c r="F716" t="str">
        <f t="shared" si="35"/>
        <v>Queensland</v>
      </c>
      <c r="G716" t="s">
        <v>35</v>
      </c>
      <c r="H716">
        <v>4883</v>
      </c>
      <c r="I716" t="s">
        <v>11</v>
      </c>
      <c r="J716" t="s">
        <v>36</v>
      </c>
      <c r="K716" t="s">
        <v>152</v>
      </c>
      <c r="L716" t="s">
        <v>13</v>
      </c>
      <c r="M716" s="5">
        <v>19.990000000000002</v>
      </c>
      <c r="N716">
        <v>1</v>
      </c>
    </row>
    <row r="717" spans="1:14" x14ac:dyDescent="0.2">
      <c r="A717" s="2">
        <v>45218</v>
      </c>
      <c r="B717" s="3">
        <f t="shared" si="33"/>
        <v>2024</v>
      </c>
      <c r="C717" t="str">
        <f t="shared" si="34"/>
        <v>2023-2024</v>
      </c>
      <c r="D717" t="s">
        <v>147</v>
      </c>
      <c r="E717" t="s">
        <v>124</v>
      </c>
      <c r="F717" t="str">
        <f t="shared" si="35"/>
        <v>New South Wales</v>
      </c>
      <c r="G717" t="s">
        <v>10</v>
      </c>
      <c r="H717">
        <v>2015</v>
      </c>
      <c r="I717" t="s">
        <v>11</v>
      </c>
      <c r="J717" t="s">
        <v>12</v>
      </c>
      <c r="K717" t="s">
        <v>154</v>
      </c>
      <c r="L717" t="s">
        <v>14</v>
      </c>
      <c r="M717" s="5">
        <v>20</v>
      </c>
      <c r="N717">
        <v>1</v>
      </c>
    </row>
    <row r="718" spans="1:14" x14ac:dyDescent="0.2">
      <c r="A718" s="2">
        <v>45023</v>
      </c>
      <c r="B718" s="3">
        <f t="shared" si="33"/>
        <v>2023</v>
      </c>
      <c r="C718" t="str">
        <f t="shared" si="34"/>
        <v>2022-2023</v>
      </c>
      <c r="D718" t="s">
        <v>147</v>
      </c>
      <c r="E718" t="s">
        <v>142</v>
      </c>
      <c r="F718" t="str">
        <f t="shared" si="35"/>
        <v>Australian Capital Territory</v>
      </c>
      <c r="G718" t="s">
        <v>80</v>
      </c>
      <c r="H718">
        <v>2609</v>
      </c>
      <c r="I718" t="s">
        <v>11</v>
      </c>
      <c r="J718" t="s">
        <v>58</v>
      </c>
      <c r="K718" t="s">
        <v>154</v>
      </c>
      <c r="L718" t="s">
        <v>14</v>
      </c>
      <c r="M718" s="5">
        <v>20</v>
      </c>
      <c r="N718">
        <v>1</v>
      </c>
    </row>
    <row r="719" spans="1:14" x14ac:dyDescent="0.2">
      <c r="A719" s="2">
        <v>45569</v>
      </c>
      <c r="B719" s="3">
        <f t="shared" si="33"/>
        <v>2025</v>
      </c>
      <c r="C719" t="str">
        <f t="shared" si="34"/>
        <v>2024-2025</v>
      </c>
      <c r="D719" t="s">
        <v>147</v>
      </c>
      <c r="E719" t="s">
        <v>31</v>
      </c>
      <c r="F719" t="str">
        <f t="shared" si="35"/>
        <v>South Australia</v>
      </c>
      <c r="G719" t="s">
        <v>32</v>
      </c>
      <c r="H719">
        <v>5168</v>
      </c>
      <c r="I719" t="s">
        <v>11</v>
      </c>
      <c r="J719" t="s">
        <v>33</v>
      </c>
      <c r="K719" t="s">
        <v>149</v>
      </c>
      <c r="L719" t="s">
        <v>15</v>
      </c>
      <c r="M719" s="5">
        <v>20</v>
      </c>
      <c r="N719">
        <v>1</v>
      </c>
    </row>
    <row r="720" spans="1:14" x14ac:dyDescent="0.2">
      <c r="A720" s="2">
        <v>45568</v>
      </c>
      <c r="B720" s="3">
        <f t="shared" si="33"/>
        <v>2025</v>
      </c>
      <c r="C720" t="str">
        <f t="shared" si="34"/>
        <v>2024-2025</v>
      </c>
      <c r="D720" t="s">
        <v>148</v>
      </c>
      <c r="E720" t="s">
        <v>115</v>
      </c>
      <c r="F720" t="str">
        <f t="shared" si="35"/>
        <v>Western Australia</v>
      </c>
      <c r="G720" t="s">
        <v>48</v>
      </c>
      <c r="H720">
        <v>6280</v>
      </c>
      <c r="I720" t="s">
        <v>11</v>
      </c>
      <c r="J720" t="s">
        <v>94</v>
      </c>
      <c r="K720" t="s">
        <v>154</v>
      </c>
      <c r="L720" t="s">
        <v>14</v>
      </c>
      <c r="M720" s="5">
        <v>20.010000000000002</v>
      </c>
      <c r="N720">
        <v>1</v>
      </c>
    </row>
    <row r="721" spans="1:14" x14ac:dyDescent="0.2">
      <c r="A721" s="2">
        <v>45297</v>
      </c>
      <c r="B721" s="3">
        <f t="shared" si="33"/>
        <v>2024</v>
      </c>
      <c r="C721" t="str">
        <f t="shared" si="34"/>
        <v>2023-2024</v>
      </c>
      <c r="D721" t="s">
        <v>148</v>
      </c>
      <c r="E721" t="s">
        <v>103</v>
      </c>
      <c r="F721" t="str">
        <f t="shared" si="35"/>
        <v>Queensland</v>
      </c>
      <c r="G721" t="s">
        <v>35</v>
      </c>
      <c r="H721">
        <v>4509</v>
      </c>
      <c r="I721" t="s">
        <v>11</v>
      </c>
      <c r="J721" t="s">
        <v>104</v>
      </c>
      <c r="K721" t="s">
        <v>157</v>
      </c>
      <c r="L721" t="s">
        <v>22</v>
      </c>
      <c r="M721" s="5">
        <v>20.18</v>
      </c>
      <c r="N721">
        <v>1</v>
      </c>
    </row>
    <row r="722" spans="1:14" x14ac:dyDescent="0.2">
      <c r="A722" s="2">
        <v>45459</v>
      </c>
      <c r="B722" s="3">
        <f t="shared" si="33"/>
        <v>2024</v>
      </c>
      <c r="C722" t="str">
        <f t="shared" si="34"/>
        <v>2023-2024</v>
      </c>
      <c r="D722" t="s">
        <v>148</v>
      </c>
      <c r="E722" t="s">
        <v>122</v>
      </c>
      <c r="F722" t="str">
        <f t="shared" si="35"/>
        <v>New South Wales</v>
      </c>
      <c r="G722" t="s">
        <v>10</v>
      </c>
      <c r="H722">
        <v>2650</v>
      </c>
      <c r="I722" t="s">
        <v>11</v>
      </c>
      <c r="J722" t="s">
        <v>25</v>
      </c>
      <c r="K722" t="s">
        <v>157</v>
      </c>
      <c r="L722" t="s">
        <v>22</v>
      </c>
      <c r="M722" s="5">
        <v>20.32</v>
      </c>
      <c r="N722">
        <v>1</v>
      </c>
    </row>
    <row r="723" spans="1:14" x14ac:dyDescent="0.2">
      <c r="A723" s="2">
        <v>45619</v>
      </c>
      <c r="B723" s="3">
        <f t="shared" si="33"/>
        <v>2025</v>
      </c>
      <c r="C723" t="str">
        <f t="shared" si="34"/>
        <v>2024-2025</v>
      </c>
      <c r="D723" t="s">
        <v>147</v>
      </c>
      <c r="E723" t="s">
        <v>57</v>
      </c>
      <c r="F723" t="str">
        <f t="shared" si="35"/>
        <v>New South Wales</v>
      </c>
      <c r="G723" t="s">
        <v>10</v>
      </c>
      <c r="H723">
        <v>2560</v>
      </c>
      <c r="I723" t="s">
        <v>11</v>
      </c>
      <c r="J723" t="s">
        <v>58</v>
      </c>
      <c r="K723" t="s">
        <v>150</v>
      </c>
      <c r="L723" t="s">
        <v>18</v>
      </c>
      <c r="M723" s="5">
        <v>20.5</v>
      </c>
      <c r="N723">
        <v>1</v>
      </c>
    </row>
    <row r="724" spans="1:14" x14ac:dyDescent="0.2">
      <c r="A724" s="2">
        <v>45056</v>
      </c>
      <c r="B724" s="3">
        <f t="shared" si="33"/>
        <v>2023</v>
      </c>
      <c r="C724" t="str">
        <f t="shared" si="34"/>
        <v>2022-2023</v>
      </c>
      <c r="D724" t="s">
        <v>148</v>
      </c>
      <c r="E724" t="s">
        <v>42</v>
      </c>
      <c r="F724" t="str">
        <f t="shared" si="35"/>
        <v>Queensland</v>
      </c>
      <c r="G724" t="s">
        <v>35</v>
      </c>
      <c r="H724">
        <v>4053</v>
      </c>
      <c r="I724" t="s">
        <v>11</v>
      </c>
      <c r="J724" t="s">
        <v>43</v>
      </c>
      <c r="K724" t="s">
        <v>157</v>
      </c>
      <c r="L724" t="s">
        <v>22</v>
      </c>
      <c r="M724" s="5">
        <v>20.58</v>
      </c>
      <c r="N724">
        <v>1</v>
      </c>
    </row>
    <row r="725" spans="1:14" x14ac:dyDescent="0.2">
      <c r="A725" s="2">
        <v>45354</v>
      </c>
      <c r="B725" s="3">
        <f t="shared" si="33"/>
        <v>2024</v>
      </c>
      <c r="C725" t="str">
        <f t="shared" si="34"/>
        <v>2023-2024</v>
      </c>
      <c r="D725" t="s">
        <v>147</v>
      </c>
      <c r="E725" t="s">
        <v>79</v>
      </c>
      <c r="F725" t="str">
        <f t="shared" si="35"/>
        <v>Australian Capital Territory</v>
      </c>
      <c r="G725" t="s">
        <v>80</v>
      </c>
      <c r="H725">
        <v>2617</v>
      </c>
      <c r="I725" t="s">
        <v>11</v>
      </c>
      <c r="J725" t="s">
        <v>58</v>
      </c>
      <c r="K725" t="s">
        <v>154</v>
      </c>
      <c r="L725" t="s">
        <v>14</v>
      </c>
      <c r="M725" s="5">
        <v>20.59</v>
      </c>
      <c r="N725">
        <v>1</v>
      </c>
    </row>
    <row r="726" spans="1:14" x14ac:dyDescent="0.2">
      <c r="A726" s="2">
        <v>45164</v>
      </c>
      <c r="B726" s="3">
        <f t="shared" si="33"/>
        <v>2024</v>
      </c>
      <c r="C726" t="str">
        <f t="shared" si="34"/>
        <v>2023-2024</v>
      </c>
      <c r="D726" t="s">
        <v>147</v>
      </c>
      <c r="E726" t="s">
        <v>139</v>
      </c>
      <c r="F726" t="str">
        <f t="shared" si="35"/>
        <v>New South Wales</v>
      </c>
      <c r="G726" t="s">
        <v>10</v>
      </c>
      <c r="H726">
        <v>2020</v>
      </c>
      <c r="I726" t="s">
        <v>11</v>
      </c>
      <c r="J726" t="s">
        <v>12</v>
      </c>
      <c r="K726" t="s">
        <v>154</v>
      </c>
      <c r="L726" t="s">
        <v>14</v>
      </c>
      <c r="M726" s="5">
        <v>20.75</v>
      </c>
      <c r="N726">
        <v>1</v>
      </c>
    </row>
    <row r="727" spans="1:14" x14ac:dyDescent="0.2">
      <c r="A727" s="2">
        <v>45260</v>
      </c>
      <c r="B727" s="3">
        <f t="shared" si="33"/>
        <v>2024</v>
      </c>
      <c r="C727" t="str">
        <f t="shared" si="34"/>
        <v>2023-2024</v>
      </c>
      <c r="D727" t="s">
        <v>147</v>
      </c>
      <c r="E727" t="s">
        <v>56</v>
      </c>
      <c r="F727" t="str">
        <f t="shared" si="35"/>
        <v>Northern Territory</v>
      </c>
      <c r="G727" t="s">
        <v>29</v>
      </c>
      <c r="H727">
        <v>870</v>
      </c>
      <c r="I727" t="s">
        <v>11</v>
      </c>
      <c r="J727" t="s">
        <v>30</v>
      </c>
      <c r="K727" t="s">
        <v>152</v>
      </c>
      <c r="L727" t="s">
        <v>13</v>
      </c>
      <c r="M727" s="5">
        <v>20.87</v>
      </c>
      <c r="N727">
        <v>1</v>
      </c>
    </row>
    <row r="728" spans="1:14" x14ac:dyDescent="0.2">
      <c r="A728" s="2">
        <v>45378</v>
      </c>
      <c r="B728" s="3">
        <f t="shared" si="33"/>
        <v>2024</v>
      </c>
      <c r="C728" t="str">
        <f t="shared" si="34"/>
        <v>2023-2024</v>
      </c>
      <c r="D728" t="s">
        <v>147</v>
      </c>
      <c r="E728" t="s">
        <v>112</v>
      </c>
      <c r="F728" t="str">
        <f t="shared" si="35"/>
        <v>Victoria</v>
      </c>
      <c r="G728" t="s">
        <v>45</v>
      </c>
      <c r="H728">
        <v>3076</v>
      </c>
      <c r="I728" t="s">
        <v>11</v>
      </c>
      <c r="J728" t="s">
        <v>46</v>
      </c>
      <c r="K728" t="s">
        <v>152</v>
      </c>
      <c r="L728" t="s">
        <v>13</v>
      </c>
      <c r="M728" s="5">
        <v>20.9</v>
      </c>
      <c r="N728">
        <v>1</v>
      </c>
    </row>
    <row r="729" spans="1:14" x14ac:dyDescent="0.2">
      <c r="A729" s="2">
        <v>45542</v>
      </c>
      <c r="B729" s="3">
        <f t="shared" si="33"/>
        <v>2025</v>
      </c>
      <c r="C729" t="str">
        <f t="shared" si="34"/>
        <v>2024-2025</v>
      </c>
      <c r="D729" t="s">
        <v>147</v>
      </c>
      <c r="E729" t="s">
        <v>146</v>
      </c>
      <c r="F729" t="str">
        <f t="shared" si="35"/>
        <v>Victoria</v>
      </c>
      <c r="G729" t="s">
        <v>45</v>
      </c>
      <c r="H729">
        <v>3353</v>
      </c>
      <c r="I729" t="s">
        <v>11</v>
      </c>
      <c r="J729" t="s">
        <v>60</v>
      </c>
      <c r="K729" t="s">
        <v>155</v>
      </c>
      <c r="L729" t="s">
        <v>20</v>
      </c>
      <c r="M729" s="5">
        <v>20.93</v>
      </c>
      <c r="N729">
        <v>1</v>
      </c>
    </row>
    <row r="730" spans="1:14" x14ac:dyDescent="0.2">
      <c r="A730" s="2">
        <v>45453</v>
      </c>
      <c r="B730" s="3">
        <f t="shared" si="33"/>
        <v>2024</v>
      </c>
      <c r="C730" t="str">
        <f t="shared" si="34"/>
        <v>2023-2024</v>
      </c>
      <c r="D730" t="s">
        <v>147</v>
      </c>
      <c r="E730" t="s">
        <v>26</v>
      </c>
      <c r="F730" t="str">
        <f t="shared" si="35"/>
        <v>New South Wales</v>
      </c>
      <c r="G730" t="s">
        <v>10</v>
      </c>
      <c r="H730">
        <v>2141</v>
      </c>
      <c r="I730" t="s">
        <v>11</v>
      </c>
      <c r="J730" t="s">
        <v>27</v>
      </c>
      <c r="K730" t="s">
        <v>156</v>
      </c>
      <c r="L730" t="s">
        <v>17</v>
      </c>
      <c r="M730" s="5">
        <v>20.94</v>
      </c>
      <c r="N730">
        <v>1</v>
      </c>
    </row>
    <row r="731" spans="1:14" x14ac:dyDescent="0.2">
      <c r="A731" s="2">
        <v>45086</v>
      </c>
      <c r="B731" s="3">
        <f t="shared" si="33"/>
        <v>2023</v>
      </c>
      <c r="C731" t="str">
        <f t="shared" si="34"/>
        <v>2022-2023</v>
      </c>
      <c r="D731" t="s">
        <v>147</v>
      </c>
      <c r="E731" t="s">
        <v>64</v>
      </c>
      <c r="F731" t="str">
        <f t="shared" si="35"/>
        <v>Victoria</v>
      </c>
      <c r="G731" t="s">
        <v>45</v>
      </c>
      <c r="H731">
        <v>3199</v>
      </c>
      <c r="I731" t="s">
        <v>11</v>
      </c>
      <c r="J731" t="s">
        <v>63</v>
      </c>
      <c r="K731" t="s">
        <v>155</v>
      </c>
      <c r="L731" t="s">
        <v>20</v>
      </c>
      <c r="M731" s="5">
        <v>20.950000000000003</v>
      </c>
      <c r="N731">
        <v>1</v>
      </c>
    </row>
    <row r="732" spans="1:14" x14ac:dyDescent="0.2">
      <c r="A732" s="2">
        <v>45558</v>
      </c>
      <c r="B732" s="3">
        <f t="shared" si="33"/>
        <v>2025</v>
      </c>
      <c r="C732" t="str">
        <f t="shared" si="34"/>
        <v>2024-2025</v>
      </c>
      <c r="D732" t="s">
        <v>147</v>
      </c>
      <c r="E732" t="s">
        <v>86</v>
      </c>
      <c r="F732" t="str">
        <f t="shared" si="35"/>
        <v>New South Wales</v>
      </c>
      <c r="G732" t="s">
        <v>10</v>
      </c>
      <c r="H732">
        <v>2064</v>
      </c>
      <c r="I732" t="s">
        <v>11</v>
      </c>
      <c r="J732" t="s">
        <v>12</v>
      </c>
      <c r="K732" t="s">
        <v>152</v>
      </c>
      <c r="L732" t="s">
        <v>13</v>
      </c>
      <c r="M732" s="5">
        <v>20.96</v>
      </c>
      <c r="N732">
        <v>1</v>
      </c>
    </row>
    <row r="733" spans="1:14" x14ac:dyDescent="0.2">
      <c r="A733" s="2">
        <v>45581</v>
      </c>
      <c r="B733" s="3">
        <f t="shared" si="33"/>
        <v>2025</v>
      </c>
      <c r="C733" t="str">
        <f t="shared" si="34"/>
        <v>2024-2025</v>
      </c>
      <c r="D733" t="s">
        <v>147</v>
      </c>
      <c r="E733" t="s">
        <v>54</v>
      </c>
      <c r="F733" t="str">
        <f t="shared" si="35"/>
        <v>Victoria</v>
      </c>
      <c r="G733" t="s">
        <v>45</v>
      </c>
      <c r="H733">
        <v>3977</v>
      </c>
      <c r="I733" t="s">
        <v>11</v>
      </c>
      <c r="J733" t="s">
        <v>55</v>
      </c>
      <c r="K733" t="s">
        <v>149</v>
      </c>
      <c r="L733" t="s">
        <v>15</v>
      </c>
      <c r="M733" s="5">
        <v>20.97</v>
      </c>
      <c r="N733">
        <v>1</v>
      </c>
    </row>
    <row r="734" spans="1:14" x14ac:dyDescent="0.2">
      <c r="A734" s="2">
        <v>45239</v>
      </c>
      <c r="B734" s="3">
        <f t="shared" si="33"/>
        <v>2024</v>
      </c>
      <c r="C734" t="str">
        <f t="shared" si="34"/>
        <v>2023-2024</v>
      </c>
      <c r="D734" t="s">
        <v>147</v>
      </c>
      <c r="E734" t="s">
        <v>119</v>
      </c>
      <c r="F734" t="str">
        <f t="shared" si="35"/>
        <v>Queensland</v>
      </c>
      <c r="G734" t="s">
        <v>35</v>
      </c>
      <c r="H734">
        <v>4570</v>
      </c>
      <c r="I734" t="s">
        <v>11</v>
      </c>
      <c r="J734" t="s">
        <v>120</v>
      </c>
      <c r="K734" t="s">
        <v>152</v>
      </c>
      <c r="L734" t="s">
        <v>13</v>
      </c>
      <c r="M734" s="5">
        <v>20.97</v>
      </c>
      <c r="N734">
        <v>1</v>
      </c>
    </row>
    <row r="735" spans="1:14" x14ac:dyDescent="0.2">
      <c r="A735" s="2">
        <v>45648</v>
      </c>
      <c r="B735" s="3">
        <f t="shared" si="33"/>
        <v>2025</v>
      </c>
      <c r="C735" t="str">
        <f t="shared" si="34"/>
        <v>2024-2025</v>
      </c>
      <c r="D735" t="s">
        <v>147</v>
      </c>
      <c r="E735" t="s">
        <v>31</v>
      </c>
      <c r="F735" t="str">
        <f t="shared" si="35"/>
        <v>South Australia</v>
      </c>
      <c r="G735" t="s">
        <v>32</v>
      </c>
      <c r="H735">
        <v>5168</v>
      </c>
      <c r="I735" t="s">
        <v>11</v>
      </c>
      <c r="J735" t="s">
        <v>33</v>
      </c>
      <c r="K735" t="s">
        <v>149</v>
      </c>
      <c r="L735" t="s">
        <v>15</v>
      </c>
      <c r="M735" s="5">
        <v>20.97</v>
      </c>
      <c r="N735">
        <v>1</v>
      </c>
    </row>
    <row r="736" spans="1:14" x14ac:dyDescent="0.2">
      <c r="A736" s="2">
        <v>44965</v>
      </c>
      <c r="B736" s="3">
        <f t="shared" si="33"/>
        <v>2023</v>
      </c>
      <c r="C736" t="str">
        <f t="shared" si="34"/>
        <v>2022-2023</v>
      </c>
      <c r="D736" t="s">
        <v>147</v>
      </c>
      <c r="E736" t="s">
        <v>129</v>
      </c>
      <c r="F736" t="str">
        <f t="shared" si="35"/>
        <v>Tasmania</v>
      </c>
      <c r="G736" t="s">
        <v>70</v>
      </c>
      <c r="H736">
        <v>7010</v>
      </c>
      <c r="I736" t="s">
        <v>11</v>
      </c>
      <c r="J736" t="s">
        <v>71</v>
      </c>
      <c r="K736" t="s">
        <v>154</v>
      </c>
      <c r="L736" t="s">
        <v>14</v>
      </c>
      <c r="M736" s="5">
        <v>20.98</v>
      </c>
      <c r="N736">
        <v>1</v>
      </c>
    </row>
    <row r="737" spans="1:14" x14ac:dyDescent="0.2">
      <c r="A737" s="2">
        <v>45069</v>
      </c>
      <c r="B737" s="3">
        <f t="shared" si="33"/>
        <v>2023</v>
      </c>
      <c r="C737" t="str">
        <f t="shared" si="34"/>
        <v>2022-2023</v>
      </c>
      <c r="D737" t="s">
        <v>147</v>
      </c>
      <c r="E737" t="s">
        <v>111</v>
      </c>
      <c r="F737" t="str">
        <f t="shared" si="35"/>
        <v>New South Wales</v>
      </c>
      <c r="G737" t="s">
        <v>10</v>
      </c>
      <c r="H737">
        <v>2120</v>
      </c>
      <c r="I737" t="s">
        <v>11</v>
      </c>
      <c r="J737" t="s">
        <v>27</v>
      </c>
      <c r="K737" t="s">
        <v>153</v>
      </c>
      <c r="L737" t="s">
        <v>16</v>
      </c>
      <c r="M737" s="5">
        <v>20.98</v>
      </c>
      <c r="N737">
        <v>1</v>
      </c>
    </row>
    <row r="738" spans="1:14" x14ac:dyDescent="0.2">
      <c r="A738" s="2">
        <v>45408</v>
      </c>
      <c r="B738" s="3">
        <f t="shared" si="33"/>
        <v>2024</v>
      </c>
      <c r="C738" t="str">
        <f t="shared" si="34"/>
        <v>2023-2024</v>
      </c>
      <c r="D738" t="s">
        <v>147</v>
      </c>
      <c r="E738" t="s">
        <v>127</v>
      </c>
      <c r="F738" t="str">
        <f t="shared" si="35"/>
        <v>New South Wales</v>
      </c>
      <c r="G738" t="s">
        <v>10</v>
      </c>
      <c r="H738">
        <v>2131</v>
      </c>
      <c r="I738" t="s">
        <v>11</v>
      </c>
      <c r="J738" t="s">
        <v>27</v>
      </c>
      <c r="K738" t="s">
        <v>150</v>
      </c>
      <c r="L738" t="s">
        <v>18</v>
      </c>
      <c r="M738" s="5">
        <v>20.990000000000002</v>
      </c>
      <c r="N738">
        <v>1</v>
      </c>
    </row>
    <row r="739" spans="1:14" x14ac:dyDescent="0.2">
      <c r="A739" s="2">
        <v>45561</v>
      </c>
      <c r="B739" s="3">
        <f t="shared" si="33"/>
        <v>2025</v>
      </c>
      <c r="C739" t="str">
        <f t="shared" si="34"/>
        <v>2024-2025</v>
      </c>
      <c r="D739" t="s">
        <v>147</v>
      </c>
      <c r="E739" t="s">
        <v>124</v>
      </c>
      <c r="F739" t="str">
        <f t="shared" si="35"/>
        <v>New South Wales</v>
      </c>
      <c r="G739" t="s">
        <v>10</v>
      </c>
      <c r="H739">
        <v>2015</v>
      </c>
      <c r="I739" t="s">
        <v>11</v>
      </c>
      <c r="J739" t="s">
        <v>12</v>
      </c>
      <c r="K739" t="s">
        <v>149</v>
      </c>
      <c r="L739" t="s">
        <v>15</v>
      </c>
      <c r="M739" s="5">
        <v>21</v>
      </c>
      <c r="N739">
        <v>1</v>
      </c>
    </row>
    <row r="740" spans="1:14" x14ac:dyDescent="0.2">
      <c r="A740" s="2">
        <v>45084</v>
      </c>
      <c r="B740" s="3">
        <f t="shared" si="33"/>
        <v>2023</v>
      </c>
      <c r="C740" t="str">
        <f t="shared" si="34"/>
        <v>2022-2023</v>
      </c>
      <c r="D740" t="s">
        <v>147</v>
      </c>
      <c r="E740" t="s">
        <v>39</v>
      </c>
      <c r="F740" t="str">
        <f t="shared" si="35"/>
        <v>South Australia</v>
      </c>
      <c r="G740" t="s">
        <v>32</v>
      </c>
      <c r="H740">
        <v>5343</v>
      </c>
      <c r="I740" t="s">
        <v>11</v>
      </c>
      <c r="J740" t="s">
        <v>38</v>
      </c>
      <c r="K740" t="s">
        <v>153</v>
      </c>
      <c r="L740" t="s">
        <v>16</v>
      </c>
      <c r="M740" s="5">
        <v>21</v>
      </c>
      <c r="N740">
        <v>1</v>
      </c>
    </row>
    <row r="741" spans="1:14" x14ac:dyDescent="0.2">
      <c r="A741" s="2">
        <v>45382</v>
      </c>
      <c r="B741" s="3">
        <f t="shared" si="33"/>
        <v>2024</v>
      </c>
      <c r="C741" t="str">
        <f t="shared" si="34"/>
        <v>2023-2024</v>
      </c>
      <c r="D741" t="s">
        <v>147</v>
      </c>
      <c r="E741" t="s">
        <v>39</v>
      </c>
      <c r="F741" t="str">
        <f t="shared" si="35"/>
        <v>South Australia</v>
      </c>
      <c r="G741" t="s">
        <v>32</v>
      </c>
      <c r="H741">
        <v>5343</v>
      </c>
      <c r="I741" t="s">
        <v>11</v>
      </c>
      <c r="J741" t="s">
        <v>38</v>
      </c>
      <c r="K741" t="s">
        <v>19</v>
      </c>
      <c r="L741" t="s">
        <v>23</v>
      </c>
      <c r="M741" s="5">
        <v>21</v>
      </c>
      <c r="N741">
        <v>1</v>
      </c>
    </row>
    <row r="742" spans="1:14" x14ac:dyDescent="0.2">
      <c r="A742" s="2">
        <v>45065</v>
      </c>
      <c r="B742" s="3">
        <f t="shared" si="33"/>
        <v>2023</v>
      </c>
      <c r="C742" t="str">
        <f t="shared" si="34"/>
        <v>2022-2023</v>
      </c>
      <c r="D742" t="s">
        <v>147</v>
      </c>
      <c r="E742" t="s">
        <v>74</v>
      </c>
      <c r="F742" t="str">
        <f t="shared" si="35"/>
        <v>South Australia</v>
      </c>
      <c r="G742" t="s">
        <v>32</v>
      </c>
      <c r="H742">
        <v>5043</v>
      </c>
      <c r="I742" t="s">
        <v>11</v>
      </c>
      <c r="J742" t="s">
        <v>33</v>
      </c>
      <c r="K742" t="s">
        <v>154</v>
      </c>
      <c r="L742" t="s">
        <v>14</v>
      </c>
      <c r="M742" s="5">
        <v>21</v>
      </c>
      <c r="N742">
        <v>1</v>
      </c>
    </row>
    <row r="743" spans="1:14" x14ac:dyDescent="0.2">
      <c r="A743" s="2">
        <v>45592</v>
      </c>
      <c r="B743" s="3">
        <f t="shared" si="33"/>
        <v>2025</v>
      </c>
      <c r="C743" t="str">
        <f t="shared" si="34"/>
        <v>2024-2025</v>
      </c>
      <c r="D743" t="s">
        <v>147</v>
      </c>
      <c r="E743" t="s">
        <v>95</v>
      </c>
      <c r="F743" t="str">
        <f t="shared" si="35"/>
        <v>Victoria</v>
      </c>
      <c r="G743" t="s">
        <v>45</v>
      </c>
      <c r="H743">
        <v>3931</v>
      </c>
      <c r="I743" t="s">
        <v>11</v>
      </c>
      <c r="J743" t="s">
        <v>55</v>
      </c>
      <c r="K743" t="s">
        <v>151</v>
      </c>
      <c r="L743" t="s">
        <v>21</v>
      </c>
      <c r="M743" s="5">
        <v>21</v>
      </c>
      <c r="N743">
        <v>1</v>
      </c>
    </row>
    <row r="744" spans="1:14" x14ac:dyDescent="0.2">
      <c r="A744" s="2">
        <v>45338</v>
      </c>
      <c r="B744" s="3">
        <f t="shared" si="33"/>
        <v>2024</v>
      </c>
      <c r="C744" t="str">
        <f t="shared" si="34"/>
        <v>2023-2024</v>
      </c>
      <c r="D744" t="s">
        <v>148</v>
      </c>
      <c r="E744" t="s">
        <v>101</v>
      </c>
      <c r="F744" t="str">
        <f t="shared" si="35"/>
        <v>Victoria</v>
      </c>
      <c r="G744" t="s">
        <v>45</v>
      </c>
      <c r="H744">
        <v>3131</v>
      </c>
      <c r="I744" t="s">
        <v>11</v>
      </c>
      <c r="J744" t="s">
        <v>63</v>
      </c>
      <c r="K744" t="s">
        <v>154</v>
      </c>
      <c r="L744" t="s">
        <v>14</v>
      </c>
      <c r="M744" s="5">
        <v>21</v>
      </c>
      <c r="N744">
        <v>1</v>
      </c>
    </row>
    <row r="745" spans="1:14" x14ac:dyDescent="0.2">
      <c r="A745" s="2">
        <v>45042</v>
      </c>
      <c r="B745" s="3">
        <f t="shared" si="33"/>
        <v>2023</v>
      </c>
      <c r="C745" t="str">
        <f t="shared" si="34"/>
        <v>2022-2023</v>
      </c>
      <c r="D745" t="s">
        <v>148</v>
      </c>
      <c r="E745" t="s">
        <v>24</v>
      </c>
      <c r="F745" t="str">
        <f t="shared" si="35"/>
        <v>New South Wales</v>
      </c>
      <c r="G745" t="s">
        <v>10</v>
      </c>
      <c r="H745">
        <v>2795</v>
      </c>
      <c r="I745" t="s">
        <v>11</v>
      </c>
      <c r="J745" t="s">
        <v>25</v>
      </c>
      <c r="K745" t="s">
        <v>150</v>
      </c>
      <c r="L745" t="s">
        <v>18</v>
      </c>
      <c r="M745" s="5">
        <v>21.310000000000002</v>
      </c>
      <c r="N745">
        <v>1</v>
      </c>
    </row>
    <row r="746" spans="1:14" x14ac:dyDescent="0.2">
      <c r="A746" s="2">
        <v>45289</v>
      </c>
      <c r="B746" s="3">
        <f t="shared" si="33"/>
        <v>2024</v>
      </c>
      <c r="C746" t="str">
        <f t="shared" si="34"/>
        <v>2023-2024</v>
      </c>
      <c r="D746" t="s">
        <v>148</v>
      </c>
      <c r="E746" t="s">
        <v>99</v>
      </c>
      <c r="F746" t="str">
        <f t="shared" si="35"/>
        <v>Victoria</v>
      </c>
      <c r="G746" t="s">
        <v>45</v>
      </c>
      <c r="H746">
        <v>3148</v>
      </c>
      <c r="I746" t="s">
        <v>11</v>
      </c>
      <c r="J746" t="s">
        <v>63</v>
      </c>
      <c r="K746" t="s">
        <v>153</v>
      </c>
      <c r="L746" t="s">
        <v>16</v>
      </c>
      <c r="M746" s="5">
        <v>21.48</v>
      </c>
      <c r="N746">
        <v>1</v>
      </c>
    </row>
    <row r="747" spans="1:14" x14ac:dyDescent="0.2">
      <c r="A747" s="2">
        <v>44978</v>
      </c>
      <c r="B747" s="3">
        <f t="shared" si="33"/>
        <v>2023</v>
      </c>
      <c r="C747" t="str">
        <f t="shared" si="34"/>
        <v>2022-2023</v>
      </c>
      <c r="D747" t="s">
        <v>147</v>
      </c>
      <c r="E747" t="s">
        <v>143</v>
      </c>
      <c r="F747" t="str">
        <f t="shared" si="35"/>
        <v>New South Wales</v>
      </c>
      <c r="G747" t="s">
        <v>10</v>
      </c>
      <c r="H747">
        <v>2154</v>
      </c>
      <c r="I747" t="s">
        <v>11</v>
      </c>
      <c r="J747" t="s">
        <v>27</v>
      </c>
      <c r="K747" t="s">
        <v>150</v>
      </c>
      <c r="L747" t="s">
        <v>18</v>
      </c>
      <c r="M747" s="5">
        <v>21.490000000000002</v>
      </c>
      <c r="N747">
        <v>1</v>
      </c>
    </row>
    <row r="748" spans="1:14" x14ac:dyDescent="0.2">
      <c r="A748" s="2">
        <v>45568</v>
      </c>
      <c r="B748" s="3">
        <f t="shared" si="33"/>
        <v>2025</v>
      </c>
      <c r="C748" t="str">
        <f t="shared" si="34"/>
        <v>2024-2025</v>
      </c>
      <c r="D748" t="s">
        <v>147</v>
      </c>
      <c r="E748" t="s">
        <v>57</v>
      </c>
      <c r="F748" t="str">
        <f t="shared" si="35"/>
        <v>New South Wales</v>
      </c>
      <c r="G748" t="s">
        <v>10</v>
      </c>
      <c r="H748">
        <v>2560</v>
      </c>
      <c r="I748" t="s">
        <v>11</v>
      </c>
      <c r="J748" t="s">
        <v>58</v>
      </c>
      <c r="K748" t="s">
        <v>154</v>
      </c>
      <c r="L748" t="s">
        <v>14</v>
      </c>
      <c r="M748" s="5">
        <v>21.5</v>
      </c>
      <c r="N748">
        <v>1</v>
      </c>
    </row>
    <row r="749" spans="1:14" x14ac:dyDescent="0.2">
      <c r="A749" s="2">
        <v>44988</v>
      </c>
      <c r="B749" s="3">
        <f t="shared" si="33"/>
        <v>2023</v>
      </c>
      <c r="C749" t="str">
        <f t="shared" si="34"/>
        <v>2022-2023</v>
      </c>
      <c r="D749" t="s">
        <v>147</v>
      </c>
      <c r="E749" t="s">
        <v>99</v>
      </c>
      <c r="F749" t="str">
        <f t="shared" si="35"/>
        <v>Victoria</v>
      </c>
      <c r="G749" t="s">
        <v>45</v>
      </c>
      <c r="H749">
        <v>3148</v>
      </c>
      <c r="I749" t="s">
        <v>11</v>
      </c>
      <c r="J749" t="s">
        <v>63</v>
      </c>
      <c r="K749" t="s">
        <v>154</v>
      </c>
      <c r="L749" t="s">
        <v>14</v>
      </c>
      <c r="M749" s="5">
        <v>21.75</v>
      </c>
      <c r="N749">
        <v>1</v>
      </c>
    </row>
    <row r="750" spans="1:14" x14ac:dyDescent="0.2">
      <c r="A750" s="2">
        <v>45504</v>
      </c>
      <c r="B750" s="3">
        <f t="shared" si="33"/>
        <v>2025</v>
      </c>
      <c r="C750" t="str">
        <f t="shared" si="34"/>
        <v>2024-2025</v>
      </c>
      <c r="D750" t="s">
        <v>147</v>
      </c>
      <c r="E750" t="s">
        <v>136</v>
      </c>
      <c r="F750" t="str">
        <f t="shared" si="35"/>
        <v>Victoria</v>
      </c>
      <c r="G750" t="s">
        <v>45</v>
      </c>
      <c r="H750">
        <v>3175</v>
      </c>
      <c r="I750" t="s">
        <v>11</v>
      </c>
      <c r="J750" t="s">
        <v>63</v>
      </c>
      <c r="K750" t="s">
        <v>19</v>
      </c>
      <c r="L750" t="s">
        <v>23</v>
      </c>
      <c r="M750" s="5">
        <v>21.81</v>
      </c>
      <c r="N750">
        <v>1</v>
      </c>
    </row>
    <row r="751" spans="1:14" x14ac:dyDescent="0.2">
      <c r="A751" s="2">
        <v>45321</v>
      </c>
      <c r="B751" s="3">
        <f t="shared" si="33"/>
        <v>2024</v>
      </c>
      <c r="C751" t="str">
        <f t="shared" si="34"/>
        <v>2023-2024</v>
      </c>
      <c r="D751" t="s">
        <v>148</v>
      </c>
      <c r="E751" t="s">
        <v>65</v>
      </c>
      <c r="F751" t="str">
        <f t="shared" si="35"/>
        <v>New South Wales</v>
      </c>
      <c r="G751" t="s">
        <v>10</v>
      </c>
      <c r="H751">
        <v>2541</v>
      </c>
      <c r="I751" t="s">
        <v>11</v>
      </c>
      <c r="J751" t="s">
        <v>58</v>
      </c>
      <c r="K751" t="s">
        <v>156</v>
      </c>
      <c r="L751" t="s">
        <v>17</v>
      </c>
      <c r="M751" s="5">
        <v>21.94</v>
      </c>
      <c r="N751">
        <v>1</v>
      </c>
    </row>
    <row r="752" spans="1:14" x14ac:dyDescent="0.2">
      <c r="A752" s="2">
        <v>45028</v>
      </c>
      <c r="B752" s="3">
        <f t="shared" si="33"/>
        <v>2023</v>
      </c>
      <c r="C752" t="str">
        <f t="shared" si="34"/>
        <v>2022-2023</v>
      </c>
      <c r="D752" t="s">
        <v>147</v>
      </c>
      <c r="E752" t="s">
        <v>61</v>
      </c>
      <c r="F752" t="str">
        <f t="shared" si="35"/>
        <v>New South Wales</v>
      </c>
      <c r="G752" t="s">
        <v>10</v>
      </c>
      <c r="H752">
        <v>2539</v>
      </c>
      <c r="I752" t="s">
        <v>11</v>
      </c>
      <c r="J752" t="s">
        <v>58</v>
      </c>
      <c r="K752" t="s">
        <v>155</v>
      </c>
      <c r="L752" t="s">
        <v>20</v>
      </c>
      <c r="M752" s="5">
        <v>21.95</v>
      </c>
      <c r="N752">
        <v>1</v>
      </c>
    </row>
    <row r="753" spans="1:14" x14ac:dyDescent="0.2">
      <c r="A753" s="2">
        <v>45240</v>
      </c>
      <c r="B753" s="3">
        <f t="shared" si="33"/>
        <v>2024</v>
      </c>
      <c r="C753" t="str">
        <f t="shared" si="34"/>
        <v>2023-2024</v>
      </c>
      <c r="D753" t="s">
        <v>147</v>
      </c>
      <c r="E753" t="s">
        <v>52</v>
      </c>
      <c r="F753" t="str">
        <f t="shared" si="35"/>
        <v>Victoria</v>
      </c>
      <c r="G753" t="s">
        <v>45</v>
      </c>
      <c r="H753">
        <v>3030</v>
      </c>
      <c r="I753" t="s">
        <v>11</v>
      </c>
      <c r="J753" t="s">
        <v>46</v>
      </c>
      <c r="K753" t="s">
        <v>155</v>
      </c>
      <c r="L753" t="s">
        <v>20</v>
      </c>
      <c r="M753" s="5">
        <v>21.96</v>
      </c>
      <c r="N753">
        <v>1</v>
      </c>
    </row>
    <row r="754" spans="1:14" x14ac:dyDescent="0.2">
      <c r="A754" s="2">
        <v>44985</v>
      </c>
      <c r="B754" s="3">
        <f t="shared" si="33"/>
        <v>2023</v>
      </c>
      <c r="C754" t="str">
        <f t="shared" si="34"/>
        <v>2022-2023</v>
      </c>
      <c r="D754" t="s">
        <v>147</v>
      </c>
      <c r="E754" t="s">
        <v>136</v>
      </c>
      <c r="F754" t="str">
        <f t="shared" si="35"/>
        <v>Victoria</v>
      </c>
      <c r="G754" t="s">
        <v>45</v>
      </c>
      <c r="H754">
        <v>3175</v>
      </c>
      <c r="I754" t="s">
        <v>11</v>
      </c>
      <c r="J754" t="s">
        <v>63</v>
      </c>
      <c r="K754" t="s">
        <v>149</v>
      </c>
      <c r="L754" t="s">
        <v>15</v>
      </c>
      <c r="M754" s="5">
        <v>21.97</v>
      </c>
      <c r="N754">
        <v>1</v>
      </c>
    </row>
    <row r="755" spans="1:14" x14ac:dyDescent="0.2">
      <c r="A755" s="2">
        <v>45635</v>
      </c>
      <c r="B755" s="3">
        <f t="shared" si="33"/>
        <v>2025</v>
      </c>
      <c r="C755" t="str">
        <f t="shared" si="34"/>
        <v>2024-2025</v>
      </c>
      <c r="D755" t="s">
        <v>148</v>
      </c>
      <c r="E755" t="s">
        <v>113</v>
      </c>
      <c r="F755" t="str">
        <f t="shared" si="35"/>
        <v>Queensland</v>
      </c>
      <c r="G755" t="s">
        <v>35</v>
      </c>
      <c r="H755">
        <v>4215</v>
      </c>
      <c r="I755" t="s">
        <v>11</v>
      </c>
      <c r="J755" t="s">
        <v>104</v>
      </c>
      <c r="K755" t="s">
        <v>19</v>
      </c>
      <c r="L755" t="s">
        <v>23</v>
      </c>
      <c r="M755" s="5">
        <v>21.97</v>
      </c>
      <c r="N755">
        <v>1</v>
      </c>
    </row>
    <row r="756" spans="1:14" x14ac:dyDescent="0.2">
      <c r="A756" s="2">
        <v>45534</v>
      </c>
      <c r="B756" s="3">
        <f t="shared" si="33"/>
        <v>2025</v>
      </c>
      <c r="C756" t="str">
        <f t="shared" si="34"/>
        <v>2024-2025</v>
      </c>
      <c r="D756" t="s">
        <v>148</v>
      </c>
      <c r="E756" t="s">
        <v>47</v>
      </c>
      <c r="F756" t="str">
        <f t="shared" si="35"/>
        <v>Western Australia</v>
      </c>
      <c r="G756" t="s">
        <v>48</v>
      </c>
      <c r="H756">
        <v>6030</v>
      </c>
      <c r="I756" t="s">
        <v>11</v>
      </c>
      <c r="J756" t="s">
        <v>49</v>
      </c>
      <c r="K756" t="s">
        <v>155</v>
      </c>
      <c r="L756" t="s">
        <v>20</v>
      </c>
      <c r="M756" s="5">
        <v>21.98</v>
      </c>
      <c r="N756">
        <v>1</v>
      </c>
    </row>
    <row r="757" spans="1:14" x14ac:dyDescent="0.2">
      <c r="A757" s="2">
        <v>45572</v>
      </c>
      <c r="B757" s="3">
        <f t="shared" si="33"/>
        <v>2025</v>
      </c>
      <c r="C757" t="str">
        <f t="shared" si="34"/>
        <v>2024-2025</v>
      </c>
      <c r="D757" t="s">
        <v>147</v>
      </c>
      <c r="E757" t="s">
        <v>72</v>
      </c>
      <c r="F757" t="str">
        <f t="shared" si="35"/>
        <v>Western Australia</v>
      </c>
      <c r="G757" t="s">
        <v>48</v>
      </c>
      <c r="H757">
        <v>6010</v>
      </c>
      <c r="I757" t="s">
        <v>11</v>
      </c>
      <c r="J757" t="s">
        <v>49</v>
      </c>
      <c r="K757" t="s">
        <v>152</v>
      </c>
      <c r="L757" t="s">
        <v>13</v>
      </c>
      <c r="M757" s="5">
        <v>21.99</v>
      </c>
      <c r="N757">
        <v>1</v>
      </c>
    </row>
    <row r="758" spans="1:14" x14ac:dyDescent="0.2">
      <c r="A758" s="2">
        <v>45387</v>
      </c>
      <c r="B758" s="3">
        <f t="shared" si="33"/>
        <v>2024</v>
      </c>
      <c r="C758" t="str">
        <f t="shared" si="34"/>
        <v>2023-2024</v>
      </c>
      <c r="D758" t="s">
        <v>147</v>
      </c>
      <c r="E758" t="s">
        <v>133</v>
      </c>
      <c r="F758" t="str">
        <f t="shared" si="35"/>
        <v>Queensland</v>
      </c>
      <c r="G758" t="s">
        <v>35</v>
      </c>
      <c r="H758">
        <v>4305</v>
      </c>
      <c r="I758" t="s">
        <v>11</v>
      </c>
      <c r="J758" t="s">
        <v>104</v>
      </c>
      <c r="K758" t="s">
        <v>19</v>
      </c>
      <c r="L758" t="s">
        <v>23</v>
      </c>
      <c r="M758" s="5">
        <v>21.990000000000002</v>
      </c>
      <c r="N758">
        <v>1</v>
      </c>
    </row>
    <row r="759" spans="1:14" x14ac:dyDescent="0.2">
      <c r="A759" s="2">
        <v>44972</v>
      </c>
      <c r="B759" s="3">
        <f t="shared" si="33"/>
        <v>2023</v>
      </c>
      <c r="C759" t="str">
        <f t="shared" si="34"/>
        <v>2022-2023</v>
      </c>
      <c r="D759" t="s">
        <v>147</v>
      </c>
      <c r="E759" t="s">
        <v>136</v>
      </c>
      <c r="F759" t="str">
        <f t="shared" si="35"/>
        <v>Victoria</v>
      </c>
      <c r="G759" t="s">
        <v>45</v>
      </c>
      <c r="H759">
        <v>3175</v>
      </c>
      <c r="I759" t="s">
        <v>11</v>
      </c>
      <c r="J759" t="s">
        <v>63</v>
      </c>
      <c r="K759" t="s">
        <v>154</v>
      </c>
      <c r="L759" t="s">
        <v>14</v>
      </c>
      <c r="M759" s="5">
        <v>22</v>
      </c>
      <c r="N759">
        <v>1</v>
      </c>
    </row>
    <row r="760" spans="1:14" x14ac:dyDescent="0.2">
      <c r="A760" s="2">
        <v>45446</v>
      </c>
      <c r="B760" s="3">
        <f t="shared" si="33"/>
        <v>2024</v>
      </c>
      <c r="C760" t="str">
        <f t="shared" si="34"/>
        <v>2023-2024</v>
      </c>
      <c r="D760" t="s">
        <v>147</v>
      </c>
      <c r="E760" t="s">
        <v>75</v>
      </c>
      <c r="F760" t="str">
        <f t="shared" si="35"/>
        <v>Victoria</v>
      </c>
      <c r="G760" t="s">
        <v>45</v>
      </c>
      <c r="H760">
        <v>3630</v>
      </c>
      <c r="I760" t="s">
        <v>11</v>
      </c>
      <c r="J760" t="s">
        <v>55</v>
      </c>
      <c r="K760" t="s">
        <v>150</v>
      </c>
      <c r="L760" t="s">
        <v>18</v>
      </c>
      <c r="M760" s="5">
        <v>22</v>
      </c>
      <c r="N760">
        <v>1</v>
      </c>
    </row>
    <row r="761" spans="1:14" x14ac:dyDescent="0.2">
      <c r="A761" s="2">
        <v>44946</v>
      </c>
      <c r="B761" s="3">
        <f t="shared" si="33"/>
        <v>2023</v>
      </c>
      <c r="C761" t="str">
        <f t="shared" si="34"/>
        <v>2022-2023</v>
      </c>
      <c r="D761" t="s">
        <v>147</v>
      </c>
      <c r="E761" t="s">
        <v>57</v>
      </c>
      <c r="F761" t="str">
        <f t="shared" si="35"/>
        <v>New South Wales</v>
      </c>
      <c r="G761" t="s">
        <v>10</v>
      </c>
      <c r="H761">
        <v>2560</v>
      </c>
      <c r="I761" t="s">
        <v>11</v>
      </c>
      <c r="J761" t="s">
        <v>58</v>
      </c>
      <c r="K761" t="s">
        <v>153</v>
      </c>
      <c r="L761" t="s">
        <v>16</v>
      </c>
      <c r="M761" s="5">
        <v>22.25</v>
      </c>
      <c r="N761">
        <v>1</v>
      </c>
    </row>
    <row r="762" spans="1:14" x14ac:dyDescent="0.2">
      <c r="A762" s="2">
        <v>45598</v>
      </c>
      <c r="B762" s="3">
        <f t="shared" si="33"/>
        <v>2025</v>
      </c>
      <c r="C762" t="str">
        <f t="shared" si="34"/>
        <v>2024-2025</v>
      </c>
      <c r="D762" t="s">
        <v>147</v>
      </c>
      <c r="E762" t="s">
        <v>37</v>
      </c>
      <c r="F762" t="str">
        <f t="shared" si="35"/>
        <v>South Australia</v>
      </c>
      <c r="G762" t="s">
        <v>32</v>
      </c>
      <c r="H762">
        <v>5607</v>
      </c>
      <c r="I762" t="s">
        <v>11</v>
      </c>
      <c r="J762" t="s">
        <v>38</v>
      </c>
      <c r="K762" t="s">
        <v>19</v>
      </c>
      <c r="L762" t="s">
        <v>23</v>
      </c>
      <c r="M762" s="5">
        <v>22.29</v>
      </c>
      <c r="N762">
        <v>1</v>
      </c>
    </row>
    <row r="763" spans="1:14" x14ac:dyDescent="0.2">
      <c r="A763" s="2">
        <v>45593</v>
      </c>
      <c r="B763" s="3">
        <f t="shared" si="33"/>
        <v>2025</v>
      </c>
      <c r="C763" t="str">
        <f t="shared" si="34"/>
        <v>2024-2025</v>
      </c>
      <c r="D763" t="s">
        <v>148</v>
      </c>
      <c r="E763" t="s">
        <v>24</v>
      </c>
      <c r="F763" t="str">
        <f t="shared" si="35"/>
        <v>New South Wales</v>
      </c>
      <c r="G763" t="s">
        <v>10</v>
      </c>
      <c r="H763">
        <v>2795</v>
      </c>
      <c r="I763" t="s">
        <v>11</v>
      </c>
      <c r="J763" t="s">
        <v>25</v>
      </c>
      <c r="K763" t="s">
        <v>154</v>
      </c>
      <c r="L763" t="s">
        <v>14</v>
      </c>
      <c r="M763" s="5">
        <v>22.41</v>
      </c>
      <c r="N763">
        <v>1</v>
      </c>
    </row>
    <row r="764" spans="1:14" x14ac:dyDescent="0.2">
      <c r="A764" s="2">
        <v>45480</v>
      </c>
      <c r="B764" s="3">
        <f t="shared" si="33"/>
        <v>2025</v>
      </c>
      <c r="C764" t="str">
        <f t="shared" si="34"/>
        <v>2024-2025</v>
      </c>
      <c r="D764" t="s">
        <v>147</v>
      </c>
      <c r="E764" t="s">
        <v>41</v>
      </c>
      <c r="F764" t="str">
        <f t="shared" si="35"/>
        <v>New South Wales</v>
      </c>
      <c r="G764" t="s">
        <v>10</v>
      </c>
      <c r="H764">
        <v>2830</v>
      </c>
      <c r="I764" t="s">
        <v>11</v>
      </c>
      <c r="J764" t="s">
        <v>25</v>
      </c>
      <c r="K764" t="s">
        <v>155</v>
      </c>
      <c r="L764" t="s">
        <v>20</v>
      </c>
      <c r="M764" s="5">
        <v>22.93</v>
      </c>
      <c r="N764">
        <v>1</v>
      </c>
    </row>
    <row r="765" spans="1:14" x14ac:dyDescent="0.2">
      <c r="A765" s="2">
        <v>45396</v>
      </c>
      <c r="B765" s="3">
        <f t="shared" si="33"/>
        <v>2024</v>
      </c>
      <c r="C765" t="str">
        <f t="shared" si="34"/>
        <v>2023-2024</v>
      </c>
      <c r="D765" t="s">
        <v>148</v>
      </c>
      <c r="E765" t="s">
        <v>47</v>
      </c>
      <c r="F765" t="str">
        <f t="shared" si="35"/>
        <v>Western Australia</v>
      </c>
      <c r="G765" t="s">
        <v>48</v>
      </c>
      <c r="H765">
        <v>6030</v>
      </c>
      <c r="I765" t="s">
        <v>11</v>
      </c>
      <c r="J765" t="s">
        <v>49</v>
      </c>
      <c r="K765" t="s">
        <v>156</v>
      </c>
      <c r="L765" t="s">
        <v>17</v>
      </c>
      <c r="M765" s="5">
        <v>22.939999999999998</v>
      </c>
      <c r="N765">
        <v>1</v>
      </c>
    </row>
    <row r="766" spans="1:14" x14ac:dyDescent="0.2">
      <c r="A766" s="2">
        <v>45084</v>
      </c>
      <c r="B766" s="3">
        <f t="shared" si="33"/>
        <v>2023</v>
      </c>
      <c r="C766" t="str">
        <f t="shared" si="34"/>
        <v>2022-2023</v>
      </c>
      <c r="D766" t="s">
        <v>148</v>
      </c>
      <c r="E766" t="s">
        <v>62</v>
      </c>
      <c r="F766" t="str">
        <f t="shared" si="35"/>
        <v>Victoria</v>
      </c>
      <c r="G766" t="s">
        <v>45</v>
      </c>
      <c r="H766">
        <v>3134</v>
      </c>
      <c r="I766" t="s">
        <v>11</v>
      </c>
      <c r="J766" t="s">
        <v>63</v>
      </c>
      <c r="K766" t="s">
        <v>155</v>
      </c>
      <c r="L766" t="s">
        <v>20</v>
      </c>
      <c r="M766" s="5">
        <v>22.939999999999998</v>
      </c>
      <c r="N766">
        <v>1</v>
      </c>
    </row>
    <row r="767" spans="1:14" x14ac:dyDescent="0.2">
      <c r="A767" s="2">
        <v>45188</v>
      </c>
      <c r="B767" s="3">
        <f t="shared" si="33"/>
        <v>2024</v>
      </c>
      <c r="C767" t="str">
        <f t="shared" si="34"/>
        <v>2023-2024</v>
      </c>
      <c r="D767" t="s">
        <v>147</v>
      </c>
      <c r="E767" t="s">
        <v>67</v>
      </c>
      <c r="F767" t="str">
        <f t="shared" si="35"/>
        <v>New South Wales</v>
      </c>
      <c r="G767" t="s">
        <v>10</v>
      </c>
      <c r="H767">
        <v>2478</v>
      </c>
      <c r="I767" t="s">
        <v>11</v>
      </c>
      <c r="J767" t="s">
        <v>68</v>
      </c>
      <c r="K767" t="s">
        <v>152</v>
      </c>
      <c r="L767" t="s">
        <v>13</v>
      </c>
      <c r="M767" s="5">
        <v>22.97</v>
      </c>
      <c r="N767">
        <v>1</v>
      </c>
    </row>
    <row r="768" spans="1:14" x14ac:dyDescent="0.2">
      <c r="A768" s="2">
        <v>45534</v>
      </c>
      <c r="B768" s="3">
        <f t="shared" si="33"/>
        <v>2025</v>
      </c>
      <c r="C768" t="str">
        <f t="shared" si="34"/>
        <v>2024-2025</v>
      </c>
      <c r="D768" t="s">
        <v>147</v>
      </c>
      <c r="E768" t="s">
        <v>92</v>
      </c>
      <c r="F768" t="str">
        <f t="shared" si="35"/>
        <v>Queensland</v>
      </c>
      <c r="G768" t="s">
        <v>35</v>
      </c>
      <c r="H768">
        <v>4068</v>
      </c>
      <c r="I768" t="s">
        <v>11</v>
      </c>
      <c r="J768" t="s">
        <v>43</v>
      </c>
      <c r="K768" t="s">
        <v>149</v>
      </c>
      <c r="L768" t="s">
        <v>15</v>
      </c>
      <c r="M768" s="5">
        <v>22.990000000000002</v>
      </c>
      <c r="N768">
        <v>1</v>
      </c>
    </row>
    <row r="769" spans="1:14" x14ac:dyDescent="0.2">
      <c r="A769" s="2">
        <v>45337</v>
      </c>
      <c r="B769" s="3">
        <f t="shared" si="33"/>
        <v>2024</v>
      </c>
      <c r="C769" t="str">
        <f t="shared" si="34"/>
        <v>2023-2024</v>
      </c>
      <c r="D769" t="s">
        <v>147</v>
      </c>
      <c r="E769" t="s">
        <v>40</v>
      </c>
      <c r="F769" t="str">
        <f t="shared" si="35"/>
        <v>New South Wales</v>
      </c>
      <c r="G769" t="s">
        <v>10</v>
      </c>
      <c r="H769">
        <v>2116</v>
      </c>
      <c r="I769" t="s">
        <v>11</v>
      </c>
      <c r="J769" t="s">
        <v>27</v>
      </c>
      <c r="K769" t="s">
        <v>155</v>
      </c>
      <c r="L769" t="s">
        <v>20</v>
      </c>
      <c r="M769" s="5">
        <v>23</v>
      </c>
      <c r="N769">
        <v>1</v>
      </c>
    </row>
    <row r="770" spans="1:14" x14ac:dyDescent="0.2">
      <c r="A770" s="2">
        <v>45548</v>
      </c>
      <c r="B770" s="3">
        <f t="shared" ref="B770:B833" si="36">IF(MONTH(A770)&gt;=7,YEAR(A770)+1,YEAR(A770))</f>
        <v>2025</v>
      </c>
      <c r="C770" t="str">
        <f t="shared" ref="C770:C833" si="37">IF(MONTH(A770) &gt;= 7, YEAR(A770) &amp; "-" &amp; YEAR(A770) + 1, YEAR(A770) - 1 &amp; "-" &amp; YEAR(A770))</f>
        <v>2024-2025</v>
      </c>
      <c r="D770" t="s">
        <v>147</v>
      </c>
      <c r="E770" t="s">
        <v>72</v>
      </c>
      <c r="F770" t="str">
        <f t="shared" ref="F770:F833" si="38">IF(G770="WA","Western Australia",
IF(G770="NSW","New South Wales",
IF(G770="QLD","Queensland",
IF(G770="VIC","Victoria",
IF(G770="TAS","Tasmania",
IF(G770="SA","South Australia",
IF(G770="NT","Northern Territory",
IF(G770="ACT","Australian Capital Territory",G770))))))))</f>
        <v>Western Australia</v>
      </c>
      <c r="G770" t="s">
        <v>48</v>
      </c>
      <c r="H770">
        <v>6010</v>
      </c>
      <c r="I770" t="s">
        <v>11</v>
      </c>
      <c r="J770" t="s">
        <v>49</v>
      </c>
      <c r="K770" t="s">
        <v>154</v>
      </c>
      <c r="L770" t="s">
        <v>14</v>
      </c>
      <c r="M770" s="5">
        <v>23</v>
      </c>
      <c r="N770">
        <v>1</v>
      </c>
    </row>
    <row r="771" spans="1:14" x14ac:dyDescent="0.2">
      <c r="A771" s="2">
        <v>44979</v>
      </c>
      <c r="B771" s="3">
        <f t="shared" si="36"/>
        <v>2023</v>
      </c>
      <c r="C771" t="str">
        <f t="shared" si="37"/>
        <v>2022-2023</v>
      </c>
      <c r="D771" t="s">
        <v>147</v>
      </c>
      <c r="E771" t="s">
        <v>78</v>
      </c>
      <c r="F771" t="str">
        <f t="shared" si="38"/>
        <v>New South Wales</v>
      </c>
      <c r="G771" t="s">
        <v>10</v>
      </c>
      <c r="H771">
        <v>2350</v>
      </c>
      <c r="I771" t="s">
        <v>11</v>
      </c>
      <c r="J771" t="s">
        <v>68</v>
      </c>
      <c r="K771" t="s">
        <v>154</v>
      </c>
      <c r="L771" t="s">
        <v>14</v>
      </c>
      <c r="M771" s="5">
        <v>23.16</v>
      </c>
      <c r="N771">
        <v>1</v>
      </c>
    </row>
    <row r="772" spans="1:14" x14ac:dyDescent="0.2">
      <c r="A772" s="2">
        <v>45635</v>
      </c>
      <c r="B772" s="3">
        <f t="shared" si="36"/>
        <v>2025</v>
      </c>
      <c r="C772" t="str">
        <f t="shared" si="37"/>
        <v>2024-2025</v>
      </c>
      <c r="D772" t="s">
        <v>147</v>
      </c>
      <c r="E772" t="s">
        <v>34</v>
      </c>
      <c r="F772" t="str">
        <f t="shared" si="38"/>
        <v>Queensland</v>
      </c>
      <c r="G772" t="s">
        <v>35</v>
      </c>
      <c r="H772">
        <v>4802</v>
      </c>
      <c r="I772" t="s">
        <v>11</v>
      </c>
      <c r="J772" t="s">
        <v>36</v>
      </c>
      <c r="K772" t="s">
        <v>19</v>
      </c>
      <c r="L772" t="s">
        <v>23</v>
      </c>
      <c r="M772" s="5">
        <v>23.18</v>
      </c>
      <c r="N772">
        <v>1</v>
      </c>
    </row>
    <row r="773" spans="1:14" x14ac:dyDescent="0.2">
      <c r="A773" s="2">
        <v>45181</v>
      </c>
      <c r="B773" s="3">
        <f t="shared" si="36"/>
        <v>2024</v>
      </c>
      <c r="C773" t="str">
        <f t="shared" si="37"/>
        <v>2023-2024</v>
      </c>
      <c r="D773" t="s">
        <v>148</v>
      </c>
      <c r="E773" t="s">
        <v>97</v>
      </c>
      <c r="F773" t="str">
        <f t="shared" si="38"/>
        <v>Tasmania</v>
      </c>
      <c r="G773" t="s">
        <v>70</v>
      </c>
      <c r="H773">
        <v>7250</v>
      </c>
      <c r="I773" t="s">
        <v>11</v>
      </c>
      <c r="J773" t="s">
        <v>71</v>
      </c>
      <c r="K773" t="s">
        <v>153</v>
      </c>
      <c r="L773" t="s">
        <v>16</v>
      </c>
      <c r="M773" s="5">
        <v>23.38</v>
      </c>
      <c r="N773">
        <v>1</v>
      </c>
    </row>
    <row r="774" spans="1:14" x14ac:dyDescent="0.2">
      <c r="A774" s="2">
        <v>45028</v>
      </c>
      <c r="B774" s="3">
        <f t="shared" si="36"/>
        <v>2023</v>
      </c>
      <c r="C774" t="str">
        <f t="shared" si="37"/>
        <v>2022-2023</v>
      </c>
      <c r="D774" t="s">
        <v>148</v>
      </c>
      <c r="E774" t="s">
        <v>145</v>
      </c>
      <c r="F774" t="str">
        <f t="shared" si="38"/>
        <v>New South Wales</v>
      </c>
      <c r="G774" t="s">
        <v>10</v>
      </c>
      <c r="H774">
        <v>2101</v>
      </c>
      <c r="I774" t="s">
        <v>11</v>
      </c>
      <c r="J774" t="s">
        <v>27</v>
      </c>
      <c r="K774" t="s">
        <v>150</v>
      </c>
      <c r="L774" t="s">
        <v>18</v>
      </c>
      <c r="M774" s="5">
        <v>23.39</v>
      </c>
      <c r="N774">
        <v>1</v>
      </c>
    </row>
    <row r="775" spans="1:14" x14ac:dyDescent="0.2">
      <c r="A775" s="2">
        <v>45464</v>
      </c>
      <c r="B775" s="3">
        <f t="shared" si="36"/>
        <v>2024</v>
      </c>
      <c r="C775" t="str">
        <f t="shared" si="37"/>
        <v>2023-2024</v>
      </c>
      <c r="D775" t="s">
        <v>147</v>
      </c>
      <c r="E775" t="s">
        <v>123</v>
      </c>
      <c r="F775" t="str">
        <f t="shared" si="38"/>
        <v>Western Australia</v>
      </c>
      <c r="G775" t="s">
        <v>48</v>
      </c>
      <c r="H775">
        <v>6109</v>
      </c>
      <c r="I775" t="s">
        <v>11</v>
      </c>
      <c r="J775" t="s">
        <v>94</v>
      </c>
      <c r="K775" t="s">
        <v>19</v>
      </c>
      <c r="L775" t="s">
        <v>23</v>
      </c>
      <c r="M775" s="5">
        <v>23.490000000000002</v>
      </c>
      <c r="N775">
        <v>1</v>
      </c>
    </row>
    <row r="776" spans="1:14" x14ac:dyDescent="0.2">
      <c r="A776" s="2">
        <v>45498</v>
      </c>
      <c r="B776" s="3">
        <f t="shared" si="36"/>
        <v>2025</v>
      </c>
      <c r="C776" t="str">
        <f t="shared" si="37"/>
        <v>2024-2025</v>
      </c>
      <c r="D776" t="s">
        <v>148</v>
      </c>
      <c r="E776" t="s">
        <v>114</v>
      </c>
      <c r="F776" t="str">
        <f t="shared" si="38"/>
        <v>Victoria</v>
      </c>
      <c r="G776" t="s">
        <v>45</v>
      </c>
      <c r="H776">
        <v>3551</v>
      </c>
      <c r="I776" t="s">
        <v>11</v>
      </c>
      <c r="J776" t="s">
        <v>60</v>
      </c>
      <c r="K776" t="s">
        <v>156</v>
      </c>
      <c r="L776" t="s">
        <v>17</v>
      </c>
      <c r="M776" s="5">
        <v>23.76</v>
      </c>
      <c r="N776">
        <v>1</v>
      </c>
    </row>
    <row r="777" spans="1:14" x14ac:dyDescent="0.2">
      <c r="A777" s="2">
        <v>45161</v>
      </c>
      <c r="B777" s="3">
        <f t="shared" si="36"/>
        <v>2024</v>
      </c>
      <c r="C777" t="str">
        <f t="shared" si="37"/>
        <v>2023-2024</v>
      </c>
      <c r="D777" t="s">
        <v>147</v>
      </c>
      <c r="E777" t="s">
        <v>123</v>
      </c>
      <c r="F777" t="str">
        <f t="shared" si="38"/>
        <v>Western Australia</v>
      </c>
      <c r="G777" t="s">
        <v>48</v>
      </c>
      <c r="H777">
        <v>6109</v>
      </c>
      <c r="I777" t="s">
        <v>11</v>
      </c>
      <c r="J777" t="s">
        <v>94</v>
      </c>
      <c r="K777" t="s">
        <v>156</v>
      </c>
      <c r="L777" t="s">
        <v>17</v>
      </c>
      <c r="M777" s="5">
        <v>23.89</v>
      </c>
      <c r="N777">
        <v>1</v>
      </c>
    </row>
    <row r="778" spans="1:14" x14ac:dyDescent="0.2">
      <c r="A778" s="2">
        <v>45611</v>
      </c>
      <c r="B778" s="3">
        <f t="shared" si="36"/>
        <v>2025</v>
      </c>
      <c r="C778" t="str">
        <f t="shared" si="37"/>
        <v>2024-2025</v>
      </c>
      <c r="D778" t="s">
        <v>147</v>
      </c>
      <c r="E778" t="s">
        <v>78</v>
      </c>
      <c r="F778" t="str">
        <f t="shared" si="38"/>
        <v>New South Wales</v>
      </c>
      <c r="G778" t="s">
        <v>10</v>
      </c>
      <c r="H778">
        <v>2350</v>
      </c>
      <c r="I778" t="s">
        <v>11</v>
      </c>
      <c r="J778" t="s">
        <v>68</v>
      </c>
      <c r="K778" t="s">
        <v>157</v>
      </c>
      <c r="L778" t="s">
        <v>22</v>
      </c>
      <c r="M778" s="5">
        <v>23.9</v>
      </c>
      <c r="N778">
        <v>1</v>
      </c>
    </row>
    <row r="779" spans="1:14" x14ac:dyDescent="0.2">
      <c r="A779" s="2">
        <v>44960</v>
      </c>
      <c r="B779" s="3">
        <f t="shared" si="36"/>
        <v>2023</v>
      </c>
      <c r="C779" t="str">
        <f t="shared" si="37"/>
        <v>2022-2023</v>
      </c>
      <c r="D779" t="s">
        <v>147</v>
      </c>
      <c r="E779" t="s">
        <v>118</v>
      </c>
      <c r="F779" t="str">
        <f t="shared" si="38"/>
        <v>New South Wales</v>
      </c>
      <c r="G779" t="s">
        <v>10</v>
      </c>
      <c r="H779">
        <v>2158</v>
      </c>
      <c r="I779" t="s">
        <v>11</v>
      </c>
      <c r="J779" t="s">
        <v>27</v>
      </c>
      <c r="K779" t="s">
        <v>156</v>
      </c>
      <c r="L779" t="s">
        <v>17</v>
      </c>
      <c r="M779" s="5">
        <v>23.92</v>
      </c>
      <c r="N779">
        <v>1</v>
      </c>
    </row>
    <row r="780" spans="1:14" x14ac:dyDescent="0.2">
      <c r="A780" s="2">
        <v>45008</v>
      </c>
      <c r="B780" s="3">
        <f t="shared" si="36"/>
        <v>2023</v>
      </c>
      <c r="C780" t="str">
        <f t="shared" si="37"/>
        <v>2022-2023</v>
      </c>
      <c r="D780" t="s">
        <v>147</v>
      </c>
      <c r="E780" t="s">
        <v>111</v>
      </c>
      <c r="F780" t="str">
        <f t="shared" si="38"/>
        <v>New South Wales</v>
      </c>
      <c r="G780" t="s">
        <v>10</v>
      </c>
      <c r="H780">
        <v>2120</v>
      </c>
      <c r="I780" t="s">
        <v>11</v>
      </c>
      <c r="J780" t="s">
        <v>27</v>
      </c>
      <c r="K780" t="s">
        <v>156</v>
      </c>
      <c r="L780" t="s">
        <v>17</v>
      </c>
      <c r="M780" s="5">
        <v>23.92</v>
      </c>
      <c r="N780">
        <v>1</v>
      </c>
    </row>
    <row r="781" spans="1:14" x14ac:dyDescent="0.2">
      <c r="A781" s="2">
        <v>44927</v>
      </c>
      <c r="B781" s="3">
        <f t="shared" si="36"/>
        <v>2023</v>
      </c>
      <c r="C781" t="str">
        <f t="shared" si="37"/>
        <v>2022-2023</v>
      </c>
      <c r="D781" t="s">
        <v>147</v>
      </c>
      <c r="E781" t="s">
        <v>59</v>
      </c>
      <c r="F781" t="str">
        <f t="shared" si="38"/>
        <v>Victoria</v>
      </c>
      <c r="G781" t="s">
        <v>45</v>
      </c>
      <c r="H781">
        <v>3280</v>
      </c>
      <c r="I781" t="s">
        <v>11</v>
      </c>
      <c r="J781" t="s">
        <v>60</v>
      </c>
      <c r="K781" t="s">
        <v>19</v>
      </c>
      <c r="L781" t="s">
        <v>23</v>
      </c>
      <c r="M781" s="5">
        <v>23.92</v>
      </c>
      <c r="N781">
        <v>1</v>
      </c>
    </row>
    <row r="782" spans="1:14" x14ac:dyDescent="0.2">
      <c r="A782" s="2">
        <v>45433</v>
      </c>
      <c r="B782" s="3">
        <f t="shared" si="36"/>
        <v>2024</v>
      </c>
      <c r="C782" t="str">
        <f t="shared" si="37"/>
        <v>2023-2024</v>
      </c>
      <c r="D782" t="s">
        <v>147</v>
      </c>
      <c r="E782" t="s">
        <v>79</v>
      </c>
      <c r="F782" t="str">
        <f t="shared" si="38"/>
        <v>Australian Capital Territory</v>
      </c>
      <c r="G782" t="s">
        <v>80</v>
      </c>
      <c r="H782">
        <v>2617</v>
      </c>
      <c r="I782" t="s">
        <v>11</v>
      </c>
      <c r="J782" t="s">
        <v>58</v>
      </c>
      <c r="K782" t="s">
        <v>157</v>
      </c>
      <c r="L782" t="s">
        <v>22</v>
      </c>
      <c r="M782" s="5">
        <v>23.94</v>
      </c>
      <c r="N782">
        <v>1</v>
      </c>
    </row>
    <row r="783" spans="1:14" x14ac:dyDescent="0.2">
      <c r="A783" s="2">
        <v>45534</v>
      </c>
      <c r="B783" s="3">
        <f t="shared" si="36"/>
        <v>2025</v>
      </c>
      <c r="C783" t="str">
        <f t="shared" si="37"/>
        <v>2024-2025</v>
      </c>
      <c r="D783" t="s">
        <v>147</v>
      </c>
      <c r="E783" t="s">
        <v>140</v>
      </c>
      <c r="F783" t="str">
        <f t="shared" si="38"/>
        <v>Tasmania</v>
      </c>
      <c r="G783" t="s">
        <v>70</v>
      </c>
      <c r="H783">
        <v>7320</v>
      </c>
      <c r="I783" t="s">
        <v>11</v>
      </c>
      <c r="J783" t="s">
        <v>71</v>
      </c>
      <c r="K783" t="s">
        <v>150</v>
      </c>
      <c r="L783" t="s">
        <v>18</v>
      </c>
      <c r="M783" s="5">
        <v>23.94</v>
      </c>
      <c r="N783">
        <v>1</v>
      </c>
    </row>
    <row r="784" spans="1:14" x14ac:dyDescent="0.2">
      <c r="A784" s="2">
        <v>44995</v>
      </c>
      <c r="B784" s="3">
        <f t="shared" si="36"/>
        <v>2023</v>
      </c>
      <c r="C784" t="str">
        <f t="shared" si="37"/>
        <v>2022-2023</v>
      </c>
      <c r="D784" t="s">
        <v>148</v>
      </c>
      <c r="E784" t="s">
        <v>126</v>
      </c>
      <c r="F784" t="str">
        <f t="shared" si="38"/>
        <v>Queensland</v>
      </c>
      <c r="G784" t="s">
        <v>35</v>
      </c>
      <c r="H784">
        <v>4551</v>
      </c>
      <c r="I784" t="s">
        <v>11</v>
      </c>
      <c r="J784" t="s">
        <v>120</v>
      </c>
      <c r="K784" t="s">
        <v>156</v>
      </c>
      <c r="L784" t="s">
        <v>17</v>
      </c>
      <c r="M784" s="5">
        <v>23.94</v>
      </c>
      <c r="N784">
        <v>1</v>
      </c>
    </row>
    <row r="785" spans="1:14" x14ac:dyDescent="0.2">
      <c r="A785" s="2">
        <v>45279</v>
      </c>
      <c r="B785" s="3">
        <f t="shared" si="36"/>
        <v>2024</v>
      </c>
      <c r="C785" t="str">
        <f t="shared" si="37"/>
        <v>2023-2024</v>
      </c>
      <c r="D785" t="s">
        <v>148</v>
      </c>
      <c r="E785" t="s">
        <v>99</v>
      </c>
      <c r="F785" t="str">
        <f t="shared" si="38"/>
        <v>Victoria</v>
      </c>
      <c r="G785" t="s">
        <v>45</v>
      </c>
      <c r="H785">
        <v>3148</v>
      </c>
      <c r="I785" t="s">
        <v>11</v>
      </c>
      <c r="J785" t="s">
        <v>63</v>
      </c>
      <c r="K785" t="s">
        <v>19</v>
      </c>
      <c r="L785" t="s">
        <v>23</v>
      </c>
      <c r="M785" s="5">
        <v>23.94</v>
      </c>
      <c r="N785">
        <v>1</v>
      </c>
    </row>
    <row r="786" spans="1:14" x14ac:dyDescent="0.2">
      <c r="A786" s="2">
        <v>45484</v>
      </c>
      <c r="B786" s="3">
        <f t="shared" si="36"/>
        <v>2025</v>
      </c>
      <c r="C786" t="str">
        <f t="shared" si="37"/>
        <v>2024-2025</v>
      </c>
      <c r="D786" t="s">
        <v>147</v>
      </c>
      <c r="E786" t="s">
        <v>128</v>
      </c>
      <c r="F786" t="str">
        <f t="shared" si="38"/>
        <v>Western Australia</v>
      </c>
      <c r="G786" t="s">
        <v>48</v>
      </c>
      <c r="H786">
        <v>6027</v>
      </c>
      <c r="I786" t="s">
        <v>11</v>
      </c>
      <c r="J786" t="s">
        <v>49</v>
      </c>
      <c r="K786" t="s">
        <v>150</v>
      </c>
      <c r="L786" t="s">
        <v>18</v>
      </c>
      <c r="M786" s="5">
        <v>23.94</v>
      </c>
      <c r="N786">
        <v>1</v>
      </c>
    </row>
    <row r="787" spans="1:14" x14ac:dyDescent="0.2">
      <c r="A787" s="2">
        <v>45350</v>
      </c>
      <c r="B787" s="3">
        <f t="shared" si="36"/>
        <v>2024</v>
      </c>
      <c r="C787" t="str">
        <f t="shared" si="37"/>
        <v>2023-2024</v>
      </c>
      <c r="D787" t="s">
        <v>148</v>
      </c>
      <c r="E787" t="s">
        <v>109</v>
      </c>
      <c r="F787" t="str">
        <f t="shared" si="38"/>
        <v>New South Wales</v>
      </c>
      <c r="G787" t="s">
        <v>10</v>
      </c>
      <c r="H787">
        <v>2480</v>
      </c>
      <c r="I787" t="s">
        <v>11</v>
      </c>
      <c r="J787" t="s">
        <v>68</v>
      </c>
      <c r="K787" t="s">
        <v>150</v>
      </c>
      <c r="L787" t="s">
        <v>18</v>
      </c>
      <c r="M787" s="5">
        <v>23.94</v>
      </c>
      <c r="N787">
        <v>1</v>
      </c>
    </row>
    <row r="788" spans="1:14" x14ac:dyDescent="0.2">
      <c r="A788" s="2">
        <v>45070</v>
      </c>
      <c r="B788" s="3">
        <f t="shared" si="36"/>
        <v>2023</v>
      </c>
      <c r="C788" t="str">
        <f t="shared" si="37"/>
        <v>2022-2023</v>
      </c>
      <c r="D788" t="s">
        <v>148</v>
      </c>
      <c r="E788" t="s">
        <v>123</v>
      </c>
      <c r="F788" t="str">
        <f t="shared" si="38"/>
        <v>Western Australia</v>
      </c>
      <c r="G788" t="s">
        <v>48</v>
      </c>
      <c r="H788">
        <v>6109</v>
      </c>
      <c r="I788" t="s">
        <v>11</v>
      </c>
      <c r="J788" t="s">
        <v>94</v>
      </c>
      <c r="K788" t="s">
        <v>155</v>
      </c>
      <c r="L788" t="s">
        <v>20</v>
      </c>
      <c r="M788" s="5">
        <v>23.94</v>
      </c>
      <c r="N788">
        <v>1</v>
      </c>
    </row>
    <row r="789" spans="1:14" x14ac:dyDescent="0.2">
      <c r="A789" s="2">
        <v>45406</v>
      </c>
      <c r="B789" s="3">
        <f t="shared" si="36"/>
        <v>2024</v>
      </c>
      <c r="C789" t="str">
        <f t="shared" si="37"/>
        <v>2023-2024</v>
      </c>
      <c r="D789" t="s">
        <v>147</v>
      </c>
      <c r="E789" t="s">
        <v>9</v>
      </c>
      <c r="F789" t="str">
        <f t="shared" si="38"/>
        <v>New South Wales</v>
      </c>
      <c r="G789" t="s">
        <v>10</v>
      </c>
      <c r="H789">
        <v>2067</v>
      </c>
      <c r="I789" t="s">
        <v>11</v>
      </c>
      <c r="J789" t="s">
        <v>12</v>
      </c>
      <c r="K789" t="s">
        <v>154</v>
      </c>
      <c r="L789" t="s">
        <v>14</v>
      </c>
      <c r="M789" s="5">
        <v>23.96</v>
      </c>
      <c r="N789">
        <v>1</v>
      </c>
    </row>
    <row r="790" spans="1:14" x14ac:dyDescent="0.2">
      <c r="A790" s="2">
        <v>45060</v>
      </c>
      <c r="B790" s="3">
        <f t="shared" si="36"/>
        <v>2023</v>
      </c>
      <c r="C790" t="str">
        <f t="shared" si="37"/>
        <v>2022-2023</v>
      </c>
      <c r="D790" t="s">
        <v>147</v>
      </c>
      <c r="E790" t="s">
        <v>28</v>
      </c>
      <c r="F790" t="str">
        <f t="shared" si="38"/>
        <v>Northern Territory</v>
      </c>
      <c r="G790" t="s">
        <v>29</v>
      </c>
      <c r="H790">
        <v>800</v>
      </c>
      <c r="I790" t="s">
        <v>11</v>
      </c>
      <c r="J790" t="s">
        <v>30</v>
      </c>
      <c r="K790" t="s">
        <v>19</v>
      </c>
      <c r="L790" t="s">
        <v>23</v>
      </c>
      <c r="M790" s="5">
        <v>23.96</v>
      </c>
      <c r="N790">
        <v>1</v>
      </c>
    </row>
    <row r="791" spans="1:14" x14ac:dyDescent="0.2">
      <c r="A791" s="2">
        <v>45148</v>
      </c>
      <c r="B791" s="3">
        <f t="shared" si="36"/>
        <v>2024</v>
      </c>
      <c r="C791" t="str">
        <f t="shared" si="37"/>
        <v>2023-2024</v>
      </c>
      <c r="D791" t="s">
        <v>148</v>
      </c>
      <c r="E791" t="s">
        <v>114</v>
      </c>
      <c r="F791" t="str">
        <f t="shared" si="38"/>
        <v>Victoria</v>
      </c>
      <c r="G791" t="s">
        <v>45</v>
      </c>
      <c r="H791">
        <v>3551</v>
      </c>
      <c r="I791" t="s">
        <v>11</v>
      </c>
      <c r="J791" t="s">
        <v>60</v>
      </c>
      <c r="K791" t="s">
        <v>155</v>
      </c>
      <c r="L791" t="s">
        <v>20</v>
      </c>
      <c r="M791" s="5">
        <v>23.96</v>
      </c>
      <c r="N791">
        <v>1</v>
      </c>
    </row>
    <row r="792" spans="1:14" x14ac:dyDescent="0.2">
      <c r="A792" s="2">
        <v>45612</v>
      </c>
      <c r="B792" s="3">
        <f t="shared" si="36"/>
        <v>2025</v>
      </c>
      <c r="C792" t="str">
        <f t="shared" si="37"/>
        <v>2024-2025</v>
      </c>
      <c r="D792" t="s">
        <v>147</v>
      </c>
      <c r="E792" t="s">
        <v>89</v>
      </c>
      <c r="F792" t="str">
        <f t="shared" si="38"/>
        <v>Queensland</v>
      </c>
      <c r="G792" t="s">
        <v>35</v>
      </c>
      <c r="H792">
        <v>4655</v>
      </c>
      <c r="I792" t="s">
        <v>11</v>
      </c>
      <c r="J792" t="s">
        <v>51</v>
      </c>
      <c r="K792" t="s">
        <v>150</v>
      </c>
      <c r="L792" t="s">
        <v>18</v>
      </c>
      <c r="M792" s="5">
        <v>23.96</v>
      </c>
      <c r="N792">
        <v>1</v>
      </c>
    </row>
    <row r="793" spans="1:14" x14ac:dyDescent="0.2">
      <c r="A793" s="2">
        <v>45553</v>
      </c>
      <c r="B793" s="3">
        <f t="shared" si="36"/>
        <v>2025</v>
      </c>
      <c r="C793" t="str">
        <f t="shared" si="37"/>
        <v>2024-2025</v>
      </c>
      <c r="D793" t="s">
        <v>147</v>
      </c>
      <c r="E793" t="s">
        <v>134</v>
      </c>
      <c r="F793" t="str">
        <f t="shared" si="38"/>
        <v>Queensland</v>
      </c>
      <c r="G793" t="s">
        <v>35</v>
      </c>
      <c r="H793">
        <v>4825</v>
      </c>
      <c r="I793" t="s">
        <v>11</v>
      </c>
      <c r="J793" t="s">
        <v>36</v>
      </c>
      <c r="K793" t="s">
        <v>149</v>
      </c>
      <c r="L793" t="s">
        <v>15</v>
      </c>
      <c r="M793" s="5">
        <v>23.96</v>
      </c>
      <c r="N793">
        <v>1</v>
      </c>
    </row>
    <row r="794" spans="1:14" x14ac:dyDescent="0.2">
      <c r="A794" s="2">
        <v>45239</v>
      </c>
      <c r="B794" s="3">
        <f t="shared" si="36"/>
        <v>2024</v>
      </c>
      <c r="C794" t="str">
        <f t="shared" si="37"/>
        <v>2023-2024</v>
      </c>
      <c r="D794" t="s">
        <v>147</v>
      </c>
      <c r="E794" t="s">
        <v>31</v>
      </c>
      <c r="F794" t="str">
        <f t="shared" si="38"/>
        <v>South Australia</v>
      </c>
      <c r="G794" t="s">
        <v>32</v>
      </c>
      <c r="H794">
        <v>5168</v>
      </c>
      <c r="I794" t="s">
        <v>11</v>
      </c>
      <c r="J794" t="s">
        <v>33</v>
      </c>
      <c r="K794" t="s">
        <v>156</v>
      </c>
      <c r="L794" t="s">
        <v>17</v>
      </c>
      <c r="M794" s="5">
        <v>23.96</v>
      </c>
      <c r="N794">
        <v>1</v>
      </c>
    </row>
    <row r="795" spans="1:14" x14ac:dyDescent="0.2">
      <c r="A795" s="2">
        <v>45217</v>
      </c>
      <c r="B795" s="3">
        <f t="shared" si="36"/>
        <v>2024</v>
      </c>
      <c r="C795" t="str">
        <f t="shared" si="37"/>
        <v>2023-2024</v>
      </c>
      <c r="D795" t="s">
        <v>148</v>
      </c>
      <c r="E795" t="s">
        <v>90</v>
      </c>
      <c r="F795" t="str">
        <f t="shared" si="38"/>
        <v>Victoria</v>
      </c>
      <c r="G795" t="s">
        <v>45</v>
      </c>
      <c r="H795">
        <v>3179</v>
      </c>
      <c r="I795" t="s">
        <v>11</v>
      </c>
      <c r="J795" t="s">
        <v>63</v>
      </c>
      <c r="K795" t="s">
        <v>153</v>
      </c>
      <c r="L795" t="s">
        <v>16</v>
      </c>
      <c r="M795" s="5">
        <v>23.96</v>
      </c>
      <c r="N795">
        <v>1</v>
      </c>
    </row>
    <row r="796" spans="1:14" x14ac:dyDescent="0.2">
      <c r="A796" s="2">
        <v>45092</v>
      </c>
      <c r="B796" s="3">
        <f t="shared" si="36"/>
        <v>2023</v>
      </c>
      <c r="C796" t="str">
        <f t="shared" si="37"/>
        <v>2022-2023</v>
      </c>
      <c r="D796" t="s">
        <v>147</v>
      </c>
      <c r="E796" t="s">
        <v>98</v>
      </c>
      <c r="F796" t="str">
        <f t="shared" si="38"/>
        <v>Victoria</v>
      </c>
      <c r="G796" t="s">
        <v>45</v>
      </c>
      <c r="H796">
        <v>3429</v>
      </c>
      <c r="I796" t="s">
        <v>11</v>
      </c>
      <c r="J796" t="s">
        <v>60</v>
      </c>
      <c r="K796" t="s">
        <v>153</v>
      </c>
      <c r="L796" t="s">
        <v>16</v>
      </c>
      <c r="M796" s="5">
        <v>23.96</v>
      </c>
      <c r="N796">
        <v>1</v>
      </c>
    </row>
    <row r="797" spans="1:14" x14ac:dyDescent="0.2">
      <c r="A797" s="2">
        <v>45213</v>
      </c>
      <c r="B797" s="3">
        <f t="shared" si="36"/>
        <v>2024</v>
      </c>
      <c r="C797" t="str">
        <f t="shared" si="37"/>
        <v>2023-2024</v>
      </c>
      <c r="D797" t="s">
        <v>147</v>
      </c>
      <c r="E797" t="s">
        <v>82</v>
      </c>
      <c r="F797" t="str">
        <f t="shared" si="38"/>
        <v>Queensland</v>
      </c>
      <c r="G797" t="s">
        <v>35</v>
      </c>
      <c r="H797">
        <v>4012</v>
      </c>
      <c r="I797" t="s">
        <v>11</v>
      </c>
      <c r="J797" t="s">
        <v>43</v>
      </c>
      <c r="K797" t="s">
        <v>19</v>
      </c>
      <c r="L797" t="s">
        <v>23</v>
      </c>
      <c r="M797" s="5">
        <v>23.96</v>
      </c>
      <c r="N797">
        <v>1</v>
      </c>
    </row>
    <row r="798" spans="1:14" x14ac:dyDescent="0.2">
      <c r="A798" s="2">
        <v>45606</v>
      </c>
      <c r="B798" s="3">
        <f t="shared" si="36"/>
        <v>2025</v>
      </c>
      <c r="C798" t="str">
        <f t="shared" si="37"/>
        <v>2024-2025</v>
      </c>
      <c r="D798" t="s">
        <v>147</v>
      </c>
      <c r="E798" t="s">
        <v>88</v>
      </c>
      <c r="F798" t="str">
        <f t="shared" si="38"/>
        <v>South Australia</v>
      </c>
      <c r="G798" t="s">
        <v>32</v>
      </c>
      <c r="H798">
        <v>5011</v>
      </c>
      <c r="I798" t="s">
        <v>11</v>
      </c>
      <c r="J798" t="s">
        <v>33</v>
      </c>
      <c r="K798" t="s">
        <v>19</v>
      </c>
      <c r="L798" t="s">
        <v>23</v>
      </c>
      <c r="M798" s="5">
        <v>23.96</v>
      </c>
      <c r="N798">
        <v>1</v>
      </c>
    </row>
    <row r="799" spans="1:14" x14ac:dyDescent="0.2">
      <c r="A799" s="2">
        <v>45428</v>
      </c>
      <c r="B799" s="3">
        <f t="shared" si="36"/>
        <v>2024</v>
      </c>
      <c r="C799" t="str">
        <f t="shared" si="37"/>
        <v>2023-2024</v>
      </c>
      <c r="D799" t="s">
        <v>147</v>
      </c>
      <c r="E799" t="s">
        <v>146</v>
      </c>
      <c r="F799" t="str">
        <f t="shared" si="38"/>
        <v>Victoria</v>
      </c>
      <c r="G799" t="s">
        <v>45</v>
      </c>
      <c r="H799">
        <v>3353</v>
      </c>
      <c r="I799" t="s">
        <v>11</v>
      </c>
      <c r="J799" t="s">
        <v>60</v>
      </c>
      <c r="K799" t="s">
        <v>151</v>
      </c>
      <c r="L799" t="s">
        <v>21</v>
      </c>
      <c r="M799" s="5">
        <v>23.97</v>
      </c>
      <c r="N799">
        <v>1</v>
      </c>
    </row>
    <row r="800" spans="1:14" x14ac:dyDescent="0.2">
      <c r="A800" s="2">
        <v>45320</v>
      </c>
      <c r="B800" s="3">
        <f t="shared" si="36"/>
        <v>2024</v>
      </c>
      <c r="C800" t="str">
        <f t="shared" si="37"/>
        <v>2023-2024</v>
      </c>
      <c r="D800" t="s">
        <v>148</v>
      </c>
      <c r="E800" t="s">
        <v>101</v>
      </c>
      <c r="F800" t="str">
        <f t="shared" si="38"/>
        <v>Victoria</v>
      </c>
      <c r="G800" t="s">
        <v>45</v>
      </c>
      <c r="H800">
        <v>3131</v>
      </c>
      <c r="I800" t="s">
        <v>11</v>
      </c>
      <c r="J800" t="s">
        <v>63</v>
      </c>
      <c r="K800" t="s">
        <v>153</v>
      </c>
      <c r="L800" t="s">
        <v>16</v>
      </c>
      <c r="M800" s="5">
        <v>23.97</v>
      </c>
      <c r="N800">
        <v>1</v>
      </c>
    </row>
    <row r="801" spans="1:14" x14ac:dyDescent="0.2">
      <c r="A801" s="2">
        <v>45429</v>
      </c>
      <c r="B801" s="3">
        <f t="shared" si="36"/>
        <v>2024</v>
      </c>
      <c r="C801" t="str">
        <f t="shared" si="37"/>
        <v>2023-2024</v>
      </c>
      <c r="D801" t="s">
        <v>147</v>
      </c>
      <c r="E801" t="s">
        <v>56</v>
      </c>
      <c r="F801" t="str">
        <f t="shared" si="38"/>
        <v>Northern Territory</v>
      </c>
      <c r="G801" t="s">
        <v>29</v>
      </c>
      <c r="H801">
        <v>870</v>
      </c>
      <c r="I801" t="s">
        <v>11</v>
      </c>
      <c r="J801" t="s">
        <v>30</v>
      </c>
      <c r="K801" t="s">
        <v>154</v>
      </c>
      <c r="L801" t="s">
        <v>14</v>
      </c>
      <c r="M801" s="5">
        <v>23.98</v>
      </c>
      <c r="N801">
        <v>1</v>
      </c>
    </row>
    <row r="802" spans="1:14" x14ac:dyDescent="0.2">
      <c r="A802" s="2">
        <v>45629</v>
      </c>
      <c r="B802" s="3">
        <f t="shared" si="36"/>
        <v>2025</v>
      </c>
      <c r="C802" t="str">
        <f t="shared" si="37"/>
        <v>2024-2025</v>
      </c>
      <c r="D802" t="s">
        <v>147</v>
      </c>
      <c r="E802" t="s">
        <v>144</v>
      </c>
      <c r="F802" t="str">
        <f t="shared" si="38"/>
        <v>Queensland</v>
      </c>
      <c r="G802" t="s">
        <v>35</v>
      </c>
      <c r="H802">
        <v>4566</v>
      </c>
      <c r="I802" t="s">
        <v>11</v>
      </c>
      <c r="J802" t="s">
        <v>120</v>
      </c>
      <c r="K802" t="s">
        <v>152</v>
      </c>
      <c r="L802" t="s">
        <v>13</v>
      </c>
      <c r="M802" s="5">
        <v>23.990000000000002</v>
      </c>
      <c r="N802">
        <v>1</v>
      </c>
    </row>
    <row r="803" spans="1:14" x14ac:dyDescent="0.2">
      <c r="A803" s="2">
        <v>44971</v>
      </c>
      <c r="B803" s="3">
        <f t="shared" si="36"/>
        <v>2023</v>
      </c>
      <c r="C803" t="str">
        <f t="shared" si="37"/>
        <v>2022-2023</v>
      </c>
      <c r="D803" t="s">
        <v>147</v>
      </c>
      <c r="E803" t="s">
        <v>121</v>
      </c>
      <c r="F803" t="str">
        <f t="shared" si="38"/>
        <v>Queensland</v>
      </c>
      <c r="G803" t="s">
        <v>35</v>
      </c>
      <c r="H803">
        <v>4700</v>
      </c>
      <c r="I803" t="s">
        <v>11</v>
      </c>
      <c r="J803" t="s">
        <v>51</v>
      </c>
      <c r="K803" t="s">
        <v>154</v>
      </c>
      <c r="L803" t="s">
        <v>14</v>
      </c>
      <c r="M803" s="5">
        <v>23.990000000000002</v>
      </c>
      <c r="N803">
        <v>1</v>
      </c>
    </row>
    <row r="804" spans="1:14" x14ac:dyDescent="0.2">
      <c r="A804" s="2">
        <v>45090</v>
      </c>
      <c r="B804" s="3">
        <f t="shared" si="36"/>
        <v>2023</v>
      </c>
      <c r="C804" t="str">
        <f t="shared" si="37"/>
        <v>2022-2023</v>
      </c>
      <c r="D804" t="s">
        <v>148</v>
      </c>
      <c r="E804" t="s">
        <v>114</v>
      </c>
      <c r="F804" t="str">
        <f t="shared" si="38"/>
        <v>Victoria</v>
      </c>
      <c r="G804" t="s">
        <v>45</v>
      </c>
      <c r="H804">
        <v>3551</v>
      </c>
      <c r="I804" t="s">
        <v>11</v>
      </c>
      <c r="J804" t="s">
        <v>60</v>
      </c>
      <c r="K804" t="s">
        <v>151</v>
      </c>
      <c r="L804" t="s">
        <v>21</v>
      </c>
      <c r="M804" s="5">
        <v>24.04</v>
      </c>
      <c r="N804">
        <v>1</v>
      </c>
    </row>
    <row r="805" spans="1:14" x14ac:dyDescent="0.2">
      <c r="A805" s="2">
        <v>45159</v>
      </c>
      <c r="B805" s="3">
        <f t="shared" si="36"/>
        <v>2024</v>
      </c>
      <c r="C805" t="str">
        <f t="shared" si="37"/>
        <v>2023-2024</v>
      </c>
      <c r="D805" t="s">
        <v>148</v>
      </c>
      <c r="E805" t="s">
        <v>141</v>
      </c>
      <c r="F805" t="str">
        <f t="shared" si="38"/>
        <v>Western Australia</v>
      </c>
      <c r="G805" t="s">
        <v>48</v>
      </c>
      <c r="H805">
        <v>6052</v>
      </c>
      <c r="I805" t="s">
        <v>11</v>
      </c>
      <c r="J805" t="s">
        <v>49</v>
      </c>
      <c r="K805" t="s">
        <v>155</v>
      </c>
      <c r="L805" t="s">
        <v>20</v>
      </c>
      <c r="M805" s="5">
        <v>24.08</v>
      </c>
      <c r="N805">
        <v>1</v>
      </c>
    </row>
    <row r="806" spans="1:14" x14ac:dyDescent="0.2">
      <c r="A806" s="2">
        <v>45145</v>
      </c>
      <c r="B806" s="3">
        <f t="shared" si="36"/>
        <v>2024</v>
      </c>
      <c r="C806" t="str">
        <f t="shared" si="37"/>
        <v>2023-2024</v>
      </c>
      <c r="D806" t="s">
        <v>148</v>
      </c>
      <c r="E806" t="s">
        <v>93</v>
      </c>
      <c r="F806" t="str">
        <f t="shared" si="38"/>
        <v>Western Australia</v>
      </c>
      <c r="G806" t="s">
        <v>48</v>
      </c>
      <c r="H806">
        <v>6112</v>
      </c>
      <c r="I806" t="s">
        <v>11</v>
      </c>
      <c r="J806" t="s">
        <v>94</v>
      </c>
      <c r="K806" t="s">
        <v>154</v>
      </c>
      <c r="L806" t="s">
        <v>14</v>
      </c>
      <c r="M806" s="5">
        <v>24.42</v>
      </c>
      <c r="N806">
        <v>1</v>
      </c>
    </row>
    <row r="807" spans="1:14" x14ac:dyDescent="0.2">
      <c r="A807" s="2">
        <v>45656</v>
      </c>
      <c r="B807" s="3">
        <f t="shared" si="36"/>
        <v>2025</v>
      </c>
      <c r="C807" t="str">
        <f t="shared" si="37"/>
        <v>2024-2025</v>
      </c>
      <c r="D807" t="s">
        <v>147</v>
      </c>
      <c r="E807" t="s">
        <v>128</v>
      </c>
      <c r="F807" t="str">
        <f t="shared" si="38"/>
        <v>Western Australia</v>
      </c>
      <c r="G807" t="s">
        <v>48</v>
      </c>
      <c r="H807">
        <v>6027</v>
      </c>
      <c r="I807" t="s">
        <v>11</v>
      </c>
      <c r="J807" t="s">
        <v>49</v>
      </c>
      <c r="K807" t="s">
        <v>152</v>
      </c>
      <c r="L807" t="s">
        <v>13</v>
      </c>
      <c r="M807" s="5">
        <v>24.439999999999998</v>
      </c>
      <c r="N807">
        <v>1</v>
      </c>
    </row>
    <row r="808" spans="1:14" x14ac:dyDescent="0.2">
      <c r="A808" s="2">
        <v>44971</v>
      </c>
      <c r="B808" s="3">
        <f t="shared" si="36"/>
        <v>2023</v>
      </c>
      <c r="C808" t="str">
        <f t="shared" si="37"/>
        <v>2022-2023</v>
      </c>
      <c r="D808" t="s">
        <v>147</v>
      </c>
      <c r="E808" t="s">
        <v>52</v>
      </c>
      <c r="F808" t="str">
        <f t="shared" si="38"/>
        <v>Victoria</v>
      </c>
      <c r="G808" t="s">
        <v>45</v>
      </c>
      <c r="H808">
        <v>3030</v>
      </c>
      <c r="I808" t="s">
        <v>11</v>
      </c>
      <c r="J808" t="s">
        <v>46</v>
      </c>
      <c r="K808" t="s">
        <v>150</v>
      </c>
      <c r="L808" t="s">
        <v>18</v>
      </c>
      <c r="M808" s="5">
        <v>24.45</v>
      </c>
      <c r="N808">
        <v>1</v>
      </c>
    </row>
    <row r="809" spans="1:14" x14ac:dyDescent="0.2">
      <c r="A809" s="2">
        <v>45321</v>
      </c>
      <c r="B809" s="3">
        <f t="shared" si="36"/>
        <v>2024</v>
      </c>
      <c r="C809" t="str">
        <f t="shared" si="37"/>
        <v>2023-2024</v>
      </c>
      <c r="D809" t="s">
        <v>147</v>
      </c>
      <c r="E809" t="s">
        <v>37</v>
      </c>
      <c r="F809" t="str">
        <f t="shared" si="38"/>
        <v>South Australia</v>
      </c>
      <c r="G809" t="s">
        <v>32</v>
      </c>
      <c r="H809">
        <v>5607</v>
      </c>
      <c r="I809" t="s">
        <v>11</v>
      </c>
      <c r="J809" t="s">
        <v>38</v>
      </c>
      <c r="K809" t="s">
        <v>154</v>
      </c>
      <c r="L809" t="s">
        <v>14</v>
      </c>
      <c r="M809" s="5">
        <v>24.46</v>
      </c>
      <c r="N809">
        <v>1</v>
      </c>
    </row>
    <row r="810" spans="1:14" x14ac:dyDescent="0.2">
      <c r="A810" s="2">
        <v>44957</v>
      </c>
      <c r="B810" s="3">
        <f t="shared" si="36"/>
        <v>2023</v>
      </c>
      <c r="C810" t="str">
        <f t="shared" si="37"/>
        <v>2022-2023</v>
      </c>
      <c r="D810" t="s">
        <v>147</v>
      </c>
      <c r="E810" t="s">
        <v>121</v>
      </c>
      <c r="F810" t="str">
        <f t="shared" si="38"/>
        <v>Queensland</v>
      </c>
      <c r="G810" t="s">
        <v>35</v>
      </c>
      <c r="H810">
        <v>4700</v>
      </c>
      <c r="I810" t="s">
        <v>11</v>
      </c>
      <c r="J810" t="s">
        <v>51</v>
      </c>
      <c r="K810" t="s">
        <v>152</v>
      </c>
      <c r="L810" t="s">
        <v>13</v>
      </c>
      <c r="M810" s="5">
        <v>24.490000000000002</v>
      </c>
      <c r="N810">
        <v>1</v>
      </c>
    </row>
    <row r="811" spans="1:14" x14ac:dyDescent="0.2">
      <c r="A811" s="2">
        <v>45613</v>
      </c>
      <c r="B811" s="3">
        <f t="shared" si="36"/>
        <v>2025</v>
      </c>
      <c r="C811" t="str">
        <f t="shared" si="37"/>
        <v>2024-2025</v>
      </c>
      <c r="D811" t="s">
        <v>148</v>
      </c>
      <c r="E811" t="s">
        <v>24</v>
      </c>
      <c r="F811" t="str">
        <f t="shared" si="38"/>
        <v>New South Wales</v>
      </c>
      <c r="G811" t="s">
        <v>10</v>
      </c>
      <c r="H811">
        <v>2795</v>
      </c>
      <c r="I811" t="s">
        <v>11</v>
      </c>
      <c r="J811" t="s">
        <v>25</v>
      </c>
      <c r="K811" t="s">
        <v>153</v>
      </c>
      <c r="L811" t="s">
        <v>16</v>
      </c>
      <c r="M811" s="5">
        <v>24.58</v>
      </c>
      <c r="N811">
        <v>1</v>
      </c>
    </row>
    <row r="812" spans="1:14" x14ac:dyDescent="0.2">
      <c r="A812" s="2">
        <v>45033</v>
      </c>
      <c r="B812" s="3">
        <f t="shared" si="36"/>
        <v>2023</v>
      </c>
      <c r="C812" t="str">
        <f t="shared" si="37"/>
        <v>2022-2023</v>
      </c>
      <c r="D812" t="s">
        <v>148</v>
      </c>
      <c r="E812" t="s">
        <v>24</v>
      </c>
      <c r="F812" t="str">
        <f t="shared" si="38"/>
        <v>New South Wales</v>
      </c>
      <c r="G812" t="s">
        <v>10</v>
      </c>
      <c r="H812">
        <v>2795</v>
      </c>
      <c r="I812" t="s">
        <v>11</v>
      </c>
      <c r="J812" t="s">
        <v>25</v>
      </c>
      <c r="K812" t="s">
        <v>152</v>
      </c>
      <c r="L812" t="s">
        <v>13</v>
      </c>
      <c r="M812" s="5">
        <v>24.880000000000003</v>
      </c>
      <c r="N812">
        <v>1</v>
      </c>
    </row>
    <row r="813" spans="1:14" x14ac:dyDescent="0.2">
      <c r="A813" s="2">
        <v>45570</v>
      </c>
      <c r="B813" s="3">
        <f t="shared" si="36"/>
        <v>2025</v>
      </c>
      <c r="C813" t="str">
        <f t="shared" si="37"/>
        <v>2024-2025</v>
      </c>
      <c r="D813" t="s">
        <v>148</v>
      </c>
      <c r="E813" t="s">
        <v>138</v>
      </c>
      <c r="F813" t="str">
        <f t="shared" si="38"/>
        <v>Queensland</v>
      </c>
      <c r="G813" t="s">
        <v>35</v>
      </c>
      <c r="H813">
        <v>4558</v>
      </c>
      <c r="I813" t="s">
        <v>11</v>
      </c>
      <c r="J813" t="s">
        <v>120</v>
      </c>
      <c r="K813" t="s">
        <v>19</v>
      </c>
      <c r="L813" t="s">
        <v>23</v>
      </c>
      <c r="M813" s="5">
        <v>24.93</v>
      </c>
      <c r="N813">
        <v>1</v>
      </c>
    </row>
    <row r="814" spans="1:14" x14ac:dyDescent="0.2">
      <c r="A814" s="2">
        <v>45348</v>
      </c>
      <c r="B814" s="3">
        <f t="shared" si="36"/>
        <v>2024</v>
      </c>
      <c r="C814" t="str">
        <f t="shared" si="37"/>
        <v>2023-2024</v>
      </c>
      <c r="D814" t="s">
        <v>147</v>
      </c>
      <c r="E814" t="s">
        <v>73</v>
      </c>
      <c r="F814" t="str">
        <f t="shared" si="38"/>
        <v>Victoria</v>
      </c>
      <c r="G814" t="s">
        <v>45</v>
      </c>
      <c r="H814">
        <v>3136</v>
      </c>
      <c r="I814" t="s">
        <v>11</v>
      </c>
      <c r="J814" t="s">
        <v>63</v>
      </c>
      <c r="K814" t="s">
        <v>156</v>
      </c>
      <c r="L814" t="s">
        <v>17</v>
      </c>
      <c r="M814" s="5">
        <v>24.95</v>
      </c>
      <c r="N814">
        <v>1</v>
      </c>
    </row>
    <row r="815" spans="1:14" x14ac:dyDescent="0.2">
      <c r="A815" s="2">
        <v>45530</v>
      </c>
      <c r="B815" s="3">
        <f t="shared" si="36"/>
        <v>2025</v>
      </c>
      <c r="C815" t="str">
        <f t="shared" si="37"/>
        <v>2024-2025</v>
      </c>
      <c r="D815" t="s">
        <v>148</v>
      </c>
      <c r="E815" t="s">
        <v>114</v>
      </c>
      <c r="F815" t="str">
        <f t="shared" si="38"/>
        <v>Victoria</v>
      </c>
      <c r="G815" t="s">
        <v>45</v>
      </c>
      <c r="H815">
        <v>3551</v>
      </c>
      <c r="I815" t="s">
        <v>11</v>
      </c>
      <c r="J815" t="s">
        <v>60</v>
      </c>
      <c r="K815" t="s">
        <v>156</v>
      </c>
      <c r="L815" t="s">
        <v>17</v>
      </c>
      <c r="M815" s="5">
        <v>24.95</v>
      </c>
      <c r="N815">
        <v>1</v>
      </c>
    </row>
    <row r="816" spans="1:14" x14ac:dyDescent="0.2">
      <c r="A816" s="2">
        <v>45151</v>
      </c>
      <c r="B816" s="3">
        <f t="shared" si="36"/>
        <v>2024</v>
      </c>
      <c r="C816" t="str">
        <f t="shared" si="37"/>
        <v>2023-2024</v>
      </c>
      <c r="D816" t="s">
        <v>147</v>
      </c>
      <c r="E816" t="s">
        <v>138</v>
      </c>
      <c r="F816" t="str">
        <f t="shared" si="38"/>
        <v>Queensland</v>
      </c>
      <c r="G816" t="s">
        <v>35</v>
      </c>
      <c r="H816">
        <v>4558</v>
      </c>
      <c r="I816" t="s">
        <v>11</v>
      </c>
      <c r="J816" t="s">
        <v>120</v>
      </c>
      <c r="K816" t="s">
        <v>150</v>
      </c>
      <c r="L816" t="s">
        <v>18</v>
      </c>
      <c r="M816" s="5">
        <v>24.95</v>
      </c>
      <c r="N816">
        <v>1</v>
      </c>
    </row>
    <row r="817" spans="1:14" x14ac:dyDescent="0.2">
      <c r="A817" s="2">
        <v>45599</v>
      </c>
      <c r="B817" s="3">
        <f t="shared" si="36"/>
        <v>2025</v>
      </c>
      <c r="C817" t="str">
        <f t="shared" si="37"/>
        <v>2024-2025</v>
      </c>
      <c r="D817" t="s">
        <v>148</v>
      </c>
      <c r="E817" t="s">
        <v>65</v>
      </c>
      <c r="F817" t="str">
        <f t="shared" si="38"/>
        <v>New South Wales</v>
      </c>
      <c r="G817" t="s">
        <v>10</v>
      </c>
      <c r="H817">
        <v>2541</v>
      </c>
      <c r="I817" t="s">
        <v>11</v>
      </c>
      <c r="J817" t="s">
        <v>58</v>
      </c>
      <c r="K817" t="s">
        <v>155</v>
      </c>
      <c r="L817" t="s">
        <v>20</v>
      </c>
      <c r="M817" s="5">
        <v>24.97</v>
      </c>
      <c r="N817">
        <v>1</v>
      </c>
    </row>
    <row r="818" spans="1:14" x14ac:dyDescent="0.2">
      <c r="A818" s="2">
        <v>45496</v>
      </c>
      <c r="B818" s="3">
        <f t="shared" si="36"/>
        <v>2025</v>
      </c>
      <c r="C818" t="str">
        <f t="shared" si="37"/>
        <v>2024-2025</v>
      </c>
      <c r="D818" t="s">
        <v>148</v>
      </c>
      <c r="E818" t="s">
        <v>24</v>
      </c>
      <c r="F818" t="str">
        <f t="shared" si="38"/>
        <v>New South Wales</v>
      </c>
      <c r="G818" t="s">
        <v>10</v>
      </c>
      <c r="H818">
        <v>2795</v>
      </c>
      <c r="I818" t="s">
        <v>11</v>
      </c>
      <c r="J818" t="s">
        <v>25</v>
      </c>
      <c r="K818" t="s">
        <v>151</v>
      </c>
      <c r="L818" t="s">
        <v>21</v>
      </c>
      <c r="M818" s="5">
        <v>24.99</v>
      </c>
      <c r="N818">
        <v>1</v>
      </c>
    </row>
    <row r="819" spans="1:14" x14ac:dyDescent="0.2">
      <c r="A819" s="2">
        <v>45438</v>
      </c>
      <c r="B819" s="3">
        <f t="shared" si="36"/>
        <v>2024</v>
      </c>
      <c r="C819" t="str">
        <f t="shared" si="37"/>
        <v>2023-2024</v>
      </c>
      <c r="D819" t="s">
        <v>147</v>
      </c>
      <c r="E819" t="s">
        <v>119</v>
      </c>
      <c r="F819" t="str">
        <f t="shared" si="38"/>
        <v>Queensland</v>
      </c>
      <c r="G819" t="s">
        <v>35</v>
      </c>
      <c r="H819">
        <v>4570</v>
      </c>
      <c r="I819" t="s">
        <v>11</v>
      </c>
      <c r="J819" t="s">
        <v>120</v>
      </c>
      <c r="K819" t="s">
        <v>152</v>
      </c>
      <c r="L819" t="s">
        <v>13</v>
      </c>
      <c r="M819" s="5">
        <v>24.99</v>
      </c>
      <c r="N819">
        <v>1</v>
      </c>
    </row>
    <row r="820" spans="1:14" x14ac:dyDescent="0.2">
      <c r="A820" s="2">
        <v>45502</v>
      </c>
      <c r="B820" s="3">
        <f t="shared" si="36"/>
        <v>2025</v>
      </c>
      <c r="C820" t="str">
        <f t="shared" si="37"/>
        <v>2024-2025</v>
      </c>
      <c r="D820" t="s">
        <v>147</v>
      </c>
      <c r="E820" t="s">
        <v>87</v>
      </c>
      <c r="F820" t="str">
        <f t="shared" si="38"/>
        <v>New South Wales</v>
      </c>
      <c r="G820" t="s">
        <v>10</v>
      </c>
      <c r="H820">
        <v>2790</v>
      </c>
      <c r="I820" t="s">
        <v>11</v>
      </c>
      <c r="J820" t="s">
        <v>25</v>
      </c>
      <c r="K820" t="s">
        <v>152</v>
      </c>
      <c r="L820" t="s">
        <v>13</v>
      </c>
      <c r="M820" s="5">
        <v>24.99</v>
      </c>
      <c r="N820">
        <v>1</v>
      </c>
    </row>
    <row r="821" spans="1:14" x14ac:dyDescent="0.2">
      <c r="A821" s="2">
        <v>45461</v>
      </c>
      <c r="B821" s="3">
        <f t="shared" si="36"/>
        <v>2024</v>
      </c>
      <c r="C821" t="str">
        <f t="shared" si="37"/>
        <v>2023-2024</v>
      </c>
      <c r="D821" t="s">
        <v>147</v>
      </c>
      <c r="E821" t="s">
        <v>87</v>
      </c>
      <c r="F821" t="str">
        <f t="shared" si="38"/>
        <v>New South Wales</v>
      </c>
      <c r="G821" t="s">
        <v>10</v>
      </c>
      <c r="H821">
        <v>2790</v>
      </c>
      <c r="I821" t="s">
        <v>11</v>
      </c>
      <c r="J821" t="s">
        <v>25</v>
      </c>
      <c r="K821" t="s">
        <v>154</v>
      </c>
      <c r="L821" t="s">
        <v>14</v>
      </c>
      <c r="M821" s="5">
        <v>24.99</v>
      </c>
      <c r="N821">
        <v>1</v>
      </c>
    </row>
    <row r="822" spans="1:14" x14ac:dyDescent="0.2">
      <c r="A822" s="2">
        <v>45148</v>
      </c>
      <c r="B822" s="3">
        <f t="shared" si="36"/>
        <v>2024</v>
      </c>
      <c r="C822" t="str">
        <f t="shared" si="37"/>
        <v>2023-2024</v>
      </c>
      <c r="D822" t="s">
        <v>147</v>
      </c>
      <c r="E822" t="s">
        <v>125</v>
      </c>
      <c r="F822" t="str">
        <f t="shared" si="38"/>
        <v>Victoria</v>
      </c>
      <c r="G822" t="s">
        <v>45</v>
      </c>
      <c r="H822">
        <v>3400</v>
      </c>
      <c r="I822" t="s">
        <v>11</v>
      </c>
      <c r="J822" t="s">
        <v>60</v>
      </c>
      <c r="K822" t="s">
        <v>153</v>
      </c>
      <c r="L822" t="s">
        <v>16</v>
      </c>
      <c r="M822" s="5">
        <v>24.990000000000002</v>
      </c>
      <c r="N822">
        <v>1</v>
      </c>
    </row>
    <row r="823" spans="1:14" x14ac:dyDescent="0.2">
      <c r="A823" s="2">
        <v>45631</v>
      </c>
      <c r="B823" s="3">
        <f t="shared" si="36"/>
        <v>2025</v>
      </c>
      <c r="C823" t="str">
        <f t="shared" si="37"/>
        <v>2024-2025</v>
      </c>
      <c r="D823" t="s">
        <v>147</v>
      </c>
      <c r="E823" t="s">
        <v>59</v>
      </c>
      <c r="F823" t="str">
        <f t="shared" si="38"/>
        <v>Victoria</v>
      </c>
      <c r="G823" t="s">
        <v>45</v>
      </c>
      <c r="H823">
        <v>3280</v>
      </c>
      <c r="I823" t="s">
        <v>11</v>
      </c>
      <c r="J823" t="s">
        <v>60</v>
      </c>
      <c r="K823" t="s">
        <v>150</v>
      </c>
      <c r="L823" t="s">
        <v>18</v>
      </c>
      <c r="M823" s="5">
        <v>25</v>
      </c>
      <c r="N823">
        <v>1</v>
      </c>
    </row>
    <row r="824" spans="1:14" x14ac:dyDescent="0.2">
      <c r="A824" s="2">
        <v>45639</v>
      </c>
      <c r="B824" s="3">
        <f t="shared" si="36"/>
        <v>2025</v>
      </c>
      <c r="C824" t="str">
        <f t="shared" si="37"/>
        <v>2024-2025</v>
      </c>
      <c r="D824" t="s">
        <v>147</v>
      </c>
      <c r="E824" t="s">
        <v>109</v>
      </c>
      <c r="F824" t="str">
        <f t="shared" si="38"/>
        <v>New South Wales</v>
      </c>
      <c r="G824" t="s">
        <v>10</v>
      </c>
      <c r="H824">
        <v>2480</v>
      </c>
      <c r="I824" t="s">
        <v>11</v>
      </c>
      <c r="J824" t="s">
        <v>68</v>
      </c>
      <c r="K824" t="s">
        <v>155</v>
      </c>
      <c r="L824" t="s">
        <v>20</v>
      </c>
      <c r="M824" s="5">
        <v>25</v>
      </c>
      <c r="N824">
        <v>1</v>
      </c>
    </row>
    <row r="825" spans="1:14" x14ac:dyDescent="0.2">
      <c r="A825" s="2">
        <v>45523</v>
      </c>
      <c r="B825" s="3">
        <f t="shared" si="36"/>
        <v>2025</v>
      </c>
      <c r="C825" t="str">
        <f t="shared" si="37"/>
        <v>2024-2025</v>
      </c>
      <c r="D825" t="s">
        <v>147</v>
      </c>
      <c r="E825" t="s">
        <v>53</v>
      </c>
      <c r="F825" t="str">
        <f t="shared" si="38"/>
        <v>South Australia</v>
      </c>
      <c r="G825" t="s">
        <v>32</v>
      </c>
      <c r="H825">
        <v>5082</v>
      </c>
      <c r="I825" t="s">
        <v>11</v>
      </c>
      <c r="J825" t="s">
        <v>33</v>
      </c>
      <c r="K825" t="s">
        <v>154</v>
      </c>
      <c r="L825" t="s">
        <v>14</v>
      </c>
      <c r="M825" s="5">
        <v>25</v>
      </c>
      <c r="N825">
        <v>1</v>
      </c>
    </row>
    <row r="826" spans="1:14" x14ac:dyDescent="0.2">
      <c r="A826" s="2">
        <v>45261</v>
      </c>
      <c r="B826" s="3">
        <f t="shared" si="36"/>
        <v>2024</v>
      </c>
      <c r="C826" t="str">
        <f t="shared" si="37"/>
        <v>2023-2024</v>
      </c>
      <c r="D826" t="s">
        <v>147</v>
      </c>
      <c r="E826" t="s">
        <v>59</v>
      </c>
      <c r="F826" t="str">
        <f t="shared" si="38"/>
        <v>Victoria</v>
      </c>
      <c r="G826" t="s">
        <v>45</v>
      </c>
      <c r="H826">
        <v>3280</v>
      </c>
      <c r="I826" t="s">
        <v>11</v>
      </c>
      <c r="J826" t="s">
        <v>60</v>
      </c>
      <c r="K826" t="s">
        <v>149</v>
      </c>
      <c r="L826" t="s">
        <v>15</v>
      </c>
      <c r="M826" s="5">
        <v>25</v>
      </c>
      <c r="N826">
        <v>1</v>
      </c>
    </row>
    <row r="827" spans="1:14" x14ac:dyDescent="0.2">
      <c r="A827" s="2">
        <v>45276</v>
      </c>
      <c r="B827" s="3">
        <f t="shared" si="36"/>
        <v>2024</v>
      </c>
      <c r="C827" t="str">
        <f t="shared" si="37"/>
        <v>2023-2024</v>
      </c>
      <c r="D827" t="s">
        <v>147</v>
      </c>
      <c r="E827" t="s">
        <v>138</v>
      </c>
      <c r="F827" t="str">
        <f t="shared" si="38"/>
        <v>Queensland</v>
      </c>
      <c r="G827" t="s">
        <v>35</v>
      </c>
      <c r="H827">
        <v>4558</v>
      </c>
      <c r="I827" t="s">
        <v>11</v>
      </c>
      <c r="J827" t="s">
        <v>120</v>
      </c>
      <c r="K827" t="s">
        <v>154</v>
      </c>
      <c r="L827" t="s">
        <v>14</v>
      </c>
      <c r="M827" s="5">
        <v>25.19</v>
      </c>
      <c r="N827">
        <v>1</v>
      </c>
    </row>
    <row r="828" spans="1:14" x14ac:dyDescent="0.2">
      <c r="A828" s="2">
        <v>45440</v>
      </c>
      <c r="B828" s="3">
        <f t="shared" si="36"/>
        <v>2024</v>
      </c>
      <c r="C828" t="str">
        <f t="shared" si="37"/>
        <v>2023-2024</v>
      </c>
      <c r="D828" t="s">
        <v>147</v>
      </c>
      <c r="E828" t="s">
        <v>41</v>
      </c>
      <c r="F828" t="str">
        <f t="shared" si="38"/>
        <v>New South Wales</v>
      </c>
      <c r="G828" t="s">
        <v>10</v>
      </c>
      <c r="H828">
        <v>2830</v>
      </c>
      <c r="I828" t="s">
        <v>11</v>
      </c>
      <c r="J828" t="s">
        <v>25</v>
      </c>
      <c r="K828" t="s">
        <v>149</v>
      </c>
      <c r="L828" t="s">
        <v>15</v>
      </c>
      <c r="M828" s="5">
        <v>25.2</v>
      </c>
      <c r="N828">
        <v>1</v>
      </c>
    </row>
    <row r="829" spans="1:14" x14ac:dyDescent="0.2">
      <c r="A829" s="2">
        <v>45225</v>
      </c>
      <c r="B829" s="3">
        <f t="shared" si="36"/>
        <v>2024</v>
      </c>
      <c r="C829" t="str">
        <f t="shared" si="37"/>
        <v>2023-2024</v>
      </c>
      <c r="D829" t="s">
        <v>147</v>
      </c>
      <c r="E829" t="s">
        <v>143</v>
      </c>
      <c r="F829" t="str">
        <f t="shared" si="38"/>
        <v>New South Wales</v>
      </c>
      <c r="G829" t="s">
        <v>10</v>
      </c>
      <c r="H829">
        <v>2154</v>
      </c>
      <c r="I829" t="s">
        <v>11</v>
      </c>
      <c r="J829" t="s">
        <v>27</v>
      </c>
      <c r="K829" t="s">
        <v>153</v>
      </c>
      <c r="L829" t="s">
        <v>16</v>
      </c>
      <c r="M829" s="5">
        <v>25.5</v>
      </c>
      <c r="N829">
        <v>1</v>
      </c>
    </row>
    <row r="830" spans="1:14" x14ac:dyDescent="0.2">
      <c r="A830" s="2">
        <v>45455</v>
      </c>
      <c r="B830" s="3">
        <f t="shared" si="36"/>
        <v>2024</v>
      </c>
      <c r="C830" t="str">
        <f t="shared" si="37"/>
        <v>2023-2024</v>
      </c>
      <c r="D830" t="s">
        <v>147</v>
      </c>
      <c r="E830" t="s">
        <v>64</v>
      </c>
      <c r="F830" t="str">
        <f t="shared" si="38"/>
        <v>Victoria</v>
      </c>
      <c r="G830" t="s">
        <v>45</v>
      </c>
      <c r="H830">
        <v>3199</v>
      </c>
      <c r="I830" t="s">
        <v>11</v>
      </c>
      <c r="J830" t="s">
        <v>63</v>
      </c>
      <c r="K830" t="s">
        <v>149</v>
      </c>
      <c r="L830" t="s">
        <v>15</v>
      </c>
      <c r="M830" s="5">
        <v>25.52</v>
      </c>
      <c r="N830">
        <v>1</v>
      </c>
    </row>
    <row r="831" spans="1:14" x14ac:dyDescent="0.2">
      <c r="A831" s="2">
        <v>45502</v>
      </c>
      <c r="B831" s="3">
        <f t="shared" si="36"/>
        <v>2025</v>
      </c>
      <c r="C831" t="str">
        <f t="shared" si="37"/>
        <v>2024-2025</v>
      </c>
      <c r="D831" t="s">
        <v>147</v>
      </c>
      <c r="E831" t="s">
        <v>96</v>
      </c>
      <c r="F831" t="str">
        <f t="shared" si="38"/>
        <v>Western Australia</v>
      </c>
      <c r="G831" t="s">
        <v>48</v>
      </c>
      <c r="H831">
        <v>6330</v>
      </c>
      <c r="I831" t="s">
        <v>11</v>
      </c>
      <c r="J831" t="s">
        <v>94</v>
      </c>
      <c r="K831" t="s">
        <v>154</v>
      </c>
      <c r="L831" t="s">
        <v>14</v>
      </c>
      <c r="M831" s="5">
        <v>25.6</v>
      </c>
      <c r="N831">
        <v>1</v>
      </c>
    </row>
    <row r="832" spans="1:14" x14ac:dyDescent="0.2">
      <c r="A832" s="2">
        <v>45644</v>
      </c>
      <c r="B832" s="3">
        <f t="shared" si="36"/>
        <v>2025</v>
      </c>
      <c r="C832" t="str">
        <f t="shared" si="37"/>
        <v>2024-2025</v>
      </c>
      <c r="D832" t="s">
        <v>147</v>
      </c>
      <c r="E832" t="s">
        <v>132</v>
      </c>
      <c r="F832" t="str">
        <f t="shared" si="38"/>
        <v>New South Wales</v>
      </c>
      <c r="G832" t="s">
        <v>10</v>
      </c>
      <c r="H832">
        <v>2800</v>
      </c>
      <c r="I832" t="s">
        <v>11</v>
      </c>
      <c r="J832" t="s">
        <v>25</v>
      </c>
      <c r="K832" t="s">
        <v>152</v>
      </c>
      <c r="L832" t="s">
        <v>13</v>
      </c>
      <c r="M832" s="5">
        <v>25.77</v>
      </c>
      <c r="N832">
        <v>1</v>
      </c>
    </row>
    <row r="833" spans="1:14" x14ac:dyDescent="0.2">
      <c r="A833" s="2">
        <v>45330</v>
      </c>
      <c r="B833" s="3">
        <f t="shared" si="36"/>
        <v>2024</v>
      </c>
      <c r="C833" t="str">
        <f t="shared" si="37"/>
        <v>2023-2024</v>
      </c>
      <c r="D833" t="s">
        <v>147</v>
      </c>
      <c r="E833" t="s">
        <v>42</v>
      </c>
      <c r="F833" t="str">
        <f t="shared" si="38"/>
        <v>Queensland</v>
      </c>
      <c r="G833" t="s">
        <v>35</v>
      </c>
      <c r="H833">
        <v>4053</v>
      </c>
      <c r="I833" t="s">
        <v>11</v>
      </c>
      <c r="J833" t="s">
        <v>43</v>
      </c>
      <c r="K833" t="s">
        <v>157</v>
      </c>
      <c r="L833" t="s">
        <v>22</v>
      </c>
      <c r="M833" s="5">
        <v>25.79</v>
      </c>
      <c r="N833">
        <v>1</v>
      </c>
    </row>
    <row r="834" spans="1:14" x14ac:dyDescent="0.2">
      <c r="A834" s="2">
        <v>45006</v>
      </c>
      <c r="B834" s="3">
        <f t="shared" ref="B834:B897" si="39">IF(MONTH(A834)&gt;=7,YEAR(A834)+1,YEAR(A834))</f>
        <v>2023</v>
      </c>
      <c r="C834" t="str">
        <f t="shared" ref="C834:C897" si="40">IF(MONTH(A834) &gt;= 7, YEAR(A834) &amp; "-" &amp; YEAR(A834) + 1, YEAR(A834) - 1 &amp; "-" &amp; YEAR(A834))</f>
        <v>2022-2023</v>
      </c>
      <c r="D834" t="s">
        <v>147</v>
      </c>
      <c r="E834" t="s">
        <v>106</v>
      </c>
      <c r="F834" t="str">
        <f t="shared" ref="F834:F897" si="41">IF(G834="WA","Western Australia",
IF(G834="NSW","New South Wales",
IF(G834="QLD","Queensland",
IF(G834="VIC","Victoria",
IF(G834="TAS","Tasmania",
IF(G834="SA","South Australia",
IF(G834="NT","Northern Territory",
IF(G834="ACT","Australian Capital Territory",G834))))))))</f>
        <v>Victoria</v>
      </c>
      <c r="G834" t="s">
        <v>45</v>
      </c>
      <c r="H834">
        <v>3915</v>
      </c>
      <c r="I834" t="s">
        <v>11</v>
      </c>
      <c r="J834" t="s">
        <v>55</v>
      </c>
      <c r="K834" t="s">
        <v>149</v>
      </c>
      <c r="L834" t="s">
        <v>15</v>
      </c>
      <c r="M834" s="5">
        <v>25.84</v>
      </c>
      <c r="N834">
        <v>1</v>
      </c>
    </row>
    <row r="835" spans="1:14" x14ac:dyDescent="0.2">
      <c r="A835" s="2">
        <v>45477</v>
      </c>
      <c r="B835" s="3">
        <f t="shared" si="39"/>
        <v>2025</v>
      </c>
      <c r="C835" t="str">
        <f t="shared" si="40"/>
        <v>2024-2025</v>
      </c>
      <c r="D835" t="s">
        <v>148</v>
      </c>
      <c r="E835" t="s">
        <v>100</v>
      </c>
      <c r="F835" t="str">
        <f t="shared" si="41"/>
        <v>Western Australia</v>
      </c>
      <c r="G835" t="s">
        <v>48</v>
      </c>
      <c r="H835">
        <v>6021</v>
      </c>
      <c r="I835" t="s">
        <v>11</v>
      </c>
      <c r="J835" t="s">
        <v>49</v>
      </c>
      <c r="K835" t="s">
        <v>155</v>
      </c>
      <c r="L835" t="s">
        <v>20</v>
      </c>
      <c r="M835" s="5">
        <v>25.92</v>
      </c>
      <c r="N835">
        <v>1</v>
      </c>
    </row>
    <row r="836" spans="1:14" x14ac:dyDescent="0.2">
      <c r="A836" s="2">
        <v>45490</v>
      </c>
      <c r="B836" s="3">
        <f t="shared" si="39"/>
        <v>2025</v>
      </c>
      <c r="C836" t="str">
        <f t="shared" si="40"/>
        <v>2024-2025</v>
      </c>
      <c r="D836" t="s">
        <v>148</v>
      </c>
      <c r="E836" t="s">
        <v>122</v>
      </c>
      <c r="F836" t="str">
        <f t="shared" si="41"/>
        <v>New South Wales</v>
      </c>
      <c r="G836" t="s">
        <v>10</v>
      </c>
      <c r="H836">
        <v>2650</v>
      </c>
      <c r="I836" t="s">
        <v>11</v>
      </c>
      <c r="J836" t="s">
        <v>25</v>
      </c>
      <c r="K836" t="s">
        <v>156</v>
      </c>
      <c r="L836" t="s">
        <v>17</v>
      </c>
      <c r="M836" s="5">
        <v>25.93</v>
      </c>
      <c r="N836">
        <v>1</v>
      </c>
    </row>
    <row r="837" spans="1:14" x14ac:dyDescent="0.2">
      <c r="A837" s="2">
        <v>45007</v>
      </c>
      <c r="B837" s="3">
        <f t="shared" si="39"/>
        <v>2023</v>
      </c>
      <c r="C837" t="str">
        <f t="shared" si="40"/>
        <v>2022-2023</v>
      </c>
      <c r="D837" t="s">
        <v>148</v>
      </c>
      <c r="E837" t="s">
        <v>144</v>
      </c>
      <c r="F837" t="str">
        <f t="shared" si="41"/>
        <v>Queensland</v>
      </c>
      <c r="G837" t="s">
        <v>35</v>
      </c>
      <c r="H837">
        <v>4566</v>
      </c>
      <c r="I837" t="s">
        <v>11</v>
      </c>
      <c r="J837" t="s">
        <v>120</v>
      </c>
      <c r="K837" t="s">
        <v>155</v>
      </c>
      <c r="L837" t="s">
        <v>20</v>
      </c>
      <c r="M837" s="5">
        <v>25.95</v>
      </c>
      <c r="N837">
        <v>1</v>
      </c>
    </row>
    <row r="838" spans="1:14" x14ac:dyDescent="0.2">
      <c r="A838" s="2">
        <v>45099</v>
      </c>
      <c r="B838" s="3">
        <f t="shared" si="39"/>
        <v>2023</v>
      </c>
      <c r="C838" t="str">
        <f t="shared" si="40"/>
        <v>2022-2023</v>
      </c>
      <c r="D838" t="s">
        <v>147</v>
      </c>
      <c r="E838" t="s">
        <v>69</v>
      </c>
      <c r="F838" t="str">
        <f t="shared" si="41"/>
        <v>Tasmania</v>
      </c>
      <c r="G838" t="s">
        <v>70</v>
      </c>
      <c r="H838">
        <v>7018</v>
      </c>
      <c r="I838" t="s">
        <v>11</v>
      </c>
      <c r="J838" t="s">
        <v>71</v>
      </c>
      <c r="K838" t="s">
        <v>149</v>
      </c>
      <c r="L838" t="s">
        <v>15</v>
      </c>
      <c r="M838" s="5">
        <v>25.95</v>
      </c>
      <c r="N838">
        <v>1</v>
      </c>
    </row>
    <row r="839" spans="1:14" x14ac:dyDescent="0.2">
      <c r="A839" s="2">
        <v>44973</v>
      </c>
      <c r="B839" s="3">
        <f t="shared" si="39"/>
        <v>2023</v>
      </c>
      <c r="C839" t="str">
        <f t="shared" si="40"/>
        <v>2022-2023</v>
      </c>
      <c r="D839" t="s">
        <v>147</v>
      </c>
      <c r="E839" t="s">
        <v>75</v>
      </c>
      <c r="F839" t="str">
        <f t="shared" si="41"/>
        <v>Victoria</v>
      </c>
      <c r="G839" t="s">
        <v>45</v>
      </c>
      <c r="H839">
        <v>3630</v>
      </c>
      <c r="I839" t="s">
        <v>11</v>
      </c>
      <c r="J839" t="s">
        <v>55</v>
      </c>
      <c r="K839" t="s">
        <v>155</v>
      </c>
      <c r="L839" t="s">
        <v>20</v>
      </c>
      <c r="M839" s="5">
        <v>25.95</v>
      </c>
      <c r="N839">
        <v>1</v>
      </c>
    </row>
    <row r="840" spans="1:14" x14ac:dyDescent="0.2">
      <c r="A840" s="2">
        <v>45047</v>
      </c>
      <c r="B840" s="3">
        <f t="shared" si="39"/>
        <v>2023</v>
      </c>
      <c r="C840" t="str">
        <f t="shared" si="40"/>
        <v>2022-2023</v>
      </c>
      <c r="D840" t="s">
        <v>147</v>
      </c>
      <c r="E840" t="s">
        <v>88</v>
      </c>
      <c r="F840" t="str">
        <f t="shared" si="41"/>
        <v>South Australia</v>
      </c>
      <c r="G840" t="s">
        <v>32</v>
      </c>
      <c r="H840">
        <v>5011</v>
      </c>
      <c r="I840" t="s">
        <v>11</v>
      </c>
      <c r="J840" t="s">
        <v>33</v>
      </c>
      <c r="K840" t="s">
        <v>152</v>
      </c>
      <c r="L840" t="s">
        <v>13</v>
      </c>
      <c r="M840" s="5">
        <v>25.95</v>
      </c>
      <c r="N840">
        <v>1</v>
      </c>
    </row>
    <row r="841" spans="1:14" x14ac:dyDescent="0.2">
      <c r="A841" s="2">
        <v>45092</v>
      </c>
      <c r="B841" s="3">
        <f t="shared" si="39"/>
        <v>2023</v>
      </c>
      <c r="C841" t="str">
        <f t="shared" si="40"/>
        <v>2022-2023</v>
      </c>
      <c r="D841" t="s">
        <v>147</v>
      </c>
      <c r="E841" t="s">
        <v>134</v>
      </c>
      <c r="F841" t="str">
        <f t="shared" si="41"/>
        <v>Queensland</v>
      </c>
      <c r="G841" t="s">
        <v>35</v>
      </c>
      <c r="H841">
        <v>4825</v>
      </c>
      <c r="I841" t="s">
        <v>11</v>
      </c>
      <c r="J841" t="s">
        <v>36</v>
      </c>
      <c r="K841" t="s">
        <v>150</v>
      </c>
      <c r="L841" t="s">
        <v>18</v>
      </c>
      <c r="M841" s="5">
        <v>25.96</v>
      </c>
      <c r="N841">
        <v>1</v>
      </c>
    </row>
    <row r="842" spans="1:14" x14ac:dyDescent="0.2">
      <c r="A842" s="2">
        <v>44965</v>
      </c>
      <c r="B842" s="3">
        <f t="shared" si="39"/>
        <v>2023</v>
      </c>
      <c r="C842" t="str">
        <f t="shared" si="40"/>
        <v>2022-2023</v>
      </c>
      <c r="D842" t="s">
        <v>147</v>
      </c>
      <c r="E842" t="s">
        <v>86</v>
      </c>
      <c r="F842" t="str">
        <f t="shared" si="41"/>
        <v>New South Wales</v>
      </c>
      <c r="G842" t="s">
        <v>10</v>
      </c>
      <c r="H842">
        <v>2064</v>
      </c>
      <c r="I842" t="s">
        <v>11</v>
      </c>
      <c r="J842" t="s">
        <v>12</v>
      </c>
      <c r="K842" t="s">
        <v>153</v>
      </c>
      <c r="L842" t="s">
        <v>16</v>
      </c>
      <c r="M842" s="5">
        <v>25.98</v>
      </c>
      <c r="N842">
        <v>1</v>
      </c>
    </row>
    <row r="843" spans="1:14" x14ac:dyDescent="0.2">
      <c r="A843" s="2">
        <v>45171</v>
      </c>
      <c r="B843" s="3">
        <f t="shared" si="39"/>
        <v>2024</v>
      </c>
      <c r="C843" t="str">
        <f t="shared" si="40"/>
        <v>2023-2024</v>
      </c>
      <c r="D843" t="s">
        <v>148</v>
      </c>
      <c r="E843" t="s">
        <v>67</v>
      </c>
      <c r="F843" t="str">
        <f t="shared" si="41"/>
        <v>New South Wales</v>
      </c>
      <c r="G843" t="s">
        <v>10</v>
      </c>
      <c r="H843">
        <v>2478</v>
      </c>
      <c r="I843" t="s">
        <v>11</v>
      </c>
      <c r="J843" t="s">
        <v>68</v>
      </c>
      <c r="K843" t="s">
        <v>153</v>
      </c>
      <c r="L843" t="s">
        <v>16</v>
      </c>
      <c r="M843" s="5">
        <v>25.98</v>
      </c>
      <c r="N843">
        <v>1</v>
      </c>
    </row>
    <row r="844" spans="1:14" x14ac:dyDescent="0.2">
      <c r="A844" s="2">
        <v>45178</v>
      </c>
      <c r="B844" s="3">
        <f t="shared" si="39"/>
        <v>2024</v>
      </c>
      <c r="C844" t="str">
        <f t="shared" si="40"/>
        <v>2023-2024</v>
      </c>
      <c r="D844" t="s">
        <v>148</v>
      </c>
      <c r="E844" t="s">
        <v>102</v>
      </c>
      <c r="F844" t="str">
        <f t="shared" si="41"/>
        <v>Queensland</v>
      </c>
      <c r="G844" t="s">
        <v>35</v>
      </c>
      <c r="H844">
        <v>4870</v>
      </c>
      <c r="I844" t="s">
        <v>11</v>
      </c>
      <c r="J844" t="s">
        <v>36</v>
      </c>
      <c r="K844" t="s">
        <v>153</v>
      </c>
      <c r="L844" t="s">
        <v>16</v>
      </c>
      <c r="M844" s="5">
        <v>25.98</v>
      </c>
      <c r="N844">
        <v>1</v>
      </c>
    </row>
    <row r="845" spans="1:14" x14ac:dyDescent="0.2">
      <c r="A845" s="2">
        <v>45646</v>
      </c>
      <c r="B845" s="3">
        <f t="shared" si="39"/>
        <v>2025</v>
      </c>
      <c r="C845" t="str">
        <f t="shared" si="40"/>
        <v>2024-2025</v>
      </c>
      <c r="D845" t="s">
        <v>148</v>
      </c>
      <c r="E845" t="s">
        <v>99</v>
      </c>
      <c r="F845" t="str">
        <f t="shared" si="41"/>
        <v>Victoria</v>
      </c>
      <c r="G845" t="s">
        <v>45</v>
      </c>
      <c r="H845">
        <v>3148</v>
      </c>
      <c r="I845" t="s">
        <v>11</v>
      </c>
      <c r="J845" t="s">
        <v>63</v>
      </c>
      <c r="K845" t="s">
        <v>153</v>
      </c>
      <c r="L845" t="s">
        <v>16</v>
      </c>
      <c r="M845" s="5">
        <v>25.98</v>
      </c>
      <c r="N845">
        <v>1</v>
      </c>
    </row>
    <row r="846" spans="1:14" x14ac:dyDescent="0.2">
      <c r="A846" s="2">
        <v>44967</v>
      </c>
      <c r="B846" s="3">
        <f t="shared" si="39"/>
        <v>2023</v>
      </c>
      <c r="C846" t="str">
        <f t="shared" si="40"/>
        <v>2022-2023</v>
      </c>
      <c r="D846" t="s">
        <v>147</v>
      </c>
      <c r="E846" t="s">
        <v>9</v>
      </c>
      <c r="F846" t="str">
        <f t="shared" si="41"/>
        <v>New South Wales</v>
      </c>
      <c r="G846" t="s">
        <v>10</v>
      </c>
      <c r="H846">
        <v>2067</v>
      </c>
      <c r="I846" t="s">
        <v>11</v>
      </c>
      <c r="J846" t="s">
        <v>12</v>
      </c>
      <c r="K846" t="s">
        <v>151</v>
      </c>
      <c r="L846" t="s">
        <v>21</v>
      </c>
      <c r="M846" s="5">
        <v>25.98</v>
      </c>
      <c r="N846">
        <v>1</v>
      </c>
    </row>
    <row r="847" spans="1:14" x14ac:dyDescent="0.2">
      <c r="A847" s="2">
        <v>45037</v>
      </c>
      <c r="B847" s="3">
        <f t="shared" si="39"/>
        <v>2023</v>
      </c>
      <c r="C847" t="str">
        <f t="shared" si="40"/>
        <v>2022-2023</v>
      </c>
      <c r="D847" t="s">
        <v>147</v>
      </c>
      <c r="E847" t="s">
        <v>54</v>
      </c>
      <c r="F847" t="str">
        <f t="shared" si="41"/>
        <v>Victoria</v>
      </c>
      <c r="G847" t="s">
        <v>45</v>
      </c>
      <c r="H847">
        <v>3977</v>
      </c>
      <c r="I847" t="s">
        <v>11</v>
      </c>
      <c r="J847" t="s">
        <v>55</v>
      </c>
      <c r="K847" t="s">
        <v>153</v>
      </c>
      <c r="L847" t="s">
        <v>16</v>
      </c>
      <c r="M847" s="5">
        <v>25.98</v>
      </c>
      <c r="N847">
        <v>1</v>
      </c>
    </row>
    <row r="848" spans="1:14" x14ac:dyDescent="0.2">
      <c r="A848" s="2">
        <v>45149</v>
      </c>
      <c r="B848" s="3">
        <f t="shared" si="39"/>
        <v>2024</v>
      </c>
      <c r="C848" t="str">
        <f t="shared" si="40"/>
        <v>2023-2024</v>
      </c>
      <c r="D848" t="s">
        <v>147</v>
      </c>
      <c r="E848" t="s">
        <v>118</v>
      </c>
      <c r="F848" t="str">
        <f t="shared" si="41"/>
        <v>New South Wales</v>
      </c>
      <c r="G848" t="s">
        <v>10</v>
      </c>
      <c r="H848">
        <v>2158</v>
      </c>
      <c r="I848" t="s">
        <v>11</v>
      </c>
      <c r="J848" t="s">
        <v>27</v>
      </c>
      <c r="K848" t="s">
        <v>154</v>
      </c>
      <c r="L848" t="s">
        <v>14</v>
      </c>
      <c r="M848" s="5">
        <v>25.98</v>
      </c>
      <c r="N848">
        <v>1</v>
      </c>
    </row>
    <row r="849" spans="1:14" x14ac:dyDescent="0.2">
      <c r="A849" s="2">
        <v>45004</v>
      </c>
      <c r="B849" s="3">
        <f t="shared" si="39"/>
        <v>2023</v>
      </c>
      <c r="C849" t="str">
        <f t="shared" si="40"/>
        <v>2022-2023</v>
      </c>
      <c r="D849" t="s">
        <v>147</v>
      </c>
      <c r="E849" t="s">
        <v>142</v>
      </c>
      <c r="F849" t="str">
        <f t="shared" si="41"/>
        <v>Australian Capital Territory</v>
      </c>
      <c r="G849" t="s">
        <v>80</v>
      </c>
      <c r="H849">
        <v>2609</v>
      </c>
      <c r="I849" t="s">
        <v>11</v>
      </c>
      <c r="J849" t="s">
        <v>58</v>
      </c>
      <c r="K849" t="s">
        <v>154</v>
      </c>
      <c r="L849" t="s">
        <v>14</v>
      </c>
      <c r="M849" s="5">
        <v>25.98</v>
      </c>
      <c r="N849">
        <v>1</v>
      </c>
    </row>
    <row r="850" spans="1:14" x14ac:dyDescent="0.2">
      <c r="A850" s="2">
        <v>45358</v>
      </c>
      <c r="B850" s="3">
        <f t="shared" si="39"/>
        <v>2024</v>
      </c>
      <c r="C850" t="str">
        <f t="shared" si="40"/>
        <v>2023-2024</v>
      </c>
      <c r="D850" t="s">
        <v>147</v>
      </c>
      <c r="E850" t="s">
        <v>119</v>
      </c>
      <c r="F850" t="str">
        <f t="shared" si="41"/>
        <v>Queensland</v>
      </c>
      <c r="G850" t="s">
        <v>35</v>
      </c>
      <c r="H850">
        <v>4570</v>
      </c>
      <c r="I850" t="s">
        <v>11</v>
      </c>
      <c r="J850" t="s">
        <v>120</v>
      </c>
      <c r="K850" t="s">
        <v>151</v>
      </c>
      <c r="L850" t="s">
        <v>21</v>
      </c>
      <c r="M850" s="5">
        <v>25.98</v>
      </c>
      <c r="N850">
        <v>1</v>
      </c>
    </row>
    <row r="851" spans="1:14" x14ac:dyDescent="0.2">
      <c r="A851" s="2">
        <v>45038</v>
      </c>
      <c r="B851" s="3">
        <f t="shared" si="39"/>
        <v>2023</v>
      </c>
      <c r="C851" t="str">
        <f t="shared" si="40"/>
        <v>2022-2023</v>
      </c>
      <c r="D851" t="s">
        <v>148</v>
      </c>
      <c r="E851" t="s">
        <v>93</v>
      </c>
      <c r="F851" t="str">
        <f t="shared" si="41"/>
        <v>Western Australia</v>
      </c>
      <c r="G851" t="s">
        <v>48</v>
      </c>
      <c r="H851">
        <v>6112</v>
      </c>
      <c r="I851" t="s">
        <v>11</v>
      </c>
      <c r="J851" t="s">
        <v>94</v>
      </c>
      <c r="K851" t="s">
        <v>153</v>
      </c>
      <c r="L851" t="s">
        <v>16</v>
      </c>
      <c r="M851" s="5">
        <v>25.98</v>
      </c>
      <c r="N851">
        <v>1</v>
      </c>
    </row>
    <row r="852" spans="1:14" x14ac:dyDescent="0.2">
      <c r="A852" s="2">
        <v>45389</v>
      </c>
      <c r="B852" s="3">
        <f t="shared" si="39"/>
        <v>2024</v>
      </c>
      <c r="C852" t="str">
        <f t="shared" si="40"/>
        <v>2023-2024</v>
      </c>
      <c r="D852" t="s">
        <v>147</v>
      </c>
      <c r="E852" t="s">
        <v>106</v>
      </c>
      <c r="F852" t="str">
        <f t="shared" si="41"/>
        <v>Victoria</v>
      </c>
      <c r="G852" t="s">
        <v>45</v>
      </c>
      <c r="H852">
        <v>3915</v>
      </c>
      <c r="I852" t="s">
        <v>11</v>
      </c>
      <c r="J852" t="s">
        <v>55</v>
      </c>
      <c r="K852" t="s">
        <v>153</v>
      </c>
      <c r="L852" t="s">
        <v>16</v>
      </c>
      <c r="M852" s="5">
        <v>25.98</v>
      </c>
      <c r="N852">
        <v>1</v>
      </c>
    </row>
    <row r="853" spans="1:14" x14ac:dyDescent="0.2">
      <c r="A853" s="2">
        <v>45390</v>
      </c>
      <c r="B853" s="3">
        <f t="shared" si="39"/>
        <v>2024</v>
      </c>
      <c r="C853" t="str">
        <f t="shared" si="40"/>
        <v>2023-2024</v>
      </c>
      <c r="D853" t="s">
        <v>147</v>
      </c>
      <c r="E853" t="s">
        <v>138</v>
      </c>
      <c r="F853" t="str">
        <f t="shared" si="41"/>
        <v>Queensland</v>
      </c>
      <c r="G853" t="s">
        <v>35</v>
      </c>
      <c r="H853">
        <v>4558</v>
      </c>
      <c r="I853" t="s">
        <v>11</v>
      </c>
      <c r="J853" t="s">
        <v>120</v>
      </c>
      <c r="K853" t="s">
        <v>153</v>
      </c>
      <c r="L853" t="s">
        <v>16</v>
      </c>
      <c r="M853" s="5">
        <v>25.98</v>
      </c>
      <c r="N853">
        <v>1</v>
      </c>
    </row>
    <row r="854" spans="1:14" x14ac:dyDescent="0.2">
      <c r="A854" s="2">
        <v>45246</v>
      </c>
      <c r="B854" s="3">
        <f t="shared" si="39"/>
        <v>2024</v>
      </c>
      <c r="C854" t="str">
        <f t="shared" si="40"/>
        <v>2023-2024</v>
      </c>
      <c r="D854" t="s">
        <v>148</v>
      </c>
      <c r="E854" t="s">
        <v>95</v>
      </c>
      <c r="F854" t="str">
        <f t="shared" si="41"/>
        <v>Victoria</v>
      </c>
      <c r="G854" t="s">
        <v>45</v>
      </c>
      <c r="H854">
        <v>3931</v>
      </c>
      <c r="I854" t="s">
        <v>11</v>
      </c>
      <c r="J854" t="s">
        <v>55</v>
      </c>
      <c r="K854" t="s">
        <v>153</v>
      </c>
      <c r="L854" t="s">
        <v>16</v>
      </c>
      <c r="M854" s="5">
        <v>25.98</v>
      </c>
      <c r="N854">
        <v>1</v>
      </c>
    </row>
    <row r="855" spans="1:14" x14ac:dyDescent="0.2">
      <c r="A855" s="2">
        <v>45333</v>
      </c>
      <c r="B855" s="3">
        <f t="shared" si="39"/>
        <v>2024</v>
      </c>
      <c r="C855" t="str">
        <f t="shared" si="40"/>
        <v>2023-2024</v>
      </c>
      <c r="D855" t="s">
        <v>147</v>
      </c>
      <c r="E855" t="s">
        <v>83</v>
      </c>
      <c r="F855" t="str">
        <f t="shared" si="41"/>
        <v>New South Wales</v>
      </c>
      <c r="G855" t="s">
        <v>10</v>
      </c>
      <c r="H855">
        <v>2750</v>
      </c>
      <c r="I855" t="s">
        <v>11</v>
      </c>
      <c r="J855" t="s">
        <v>25</v>
      </c>
      <c r="K855" t="s">
        <v>154</v>
      </c>
      <c r="L855" t="s">
        <v>14</v>
      </c>
      <c r="M855" s="5">
        <v>25.98</v>
      </c>
      <c r="N855">
        <v>1</v>
      </c>
    </row>
    <row r="856" spans="1:14" x14ac:dyDescent="0.2">
      <c r="A856" s="2">
        <v>45479</v>
      </c>
      <c r="B856" s="3">
        <f t="shared" si="39"/>
        <v>2025</v>
      </c>
      <c r="C856" t="str">
        <f t="shared" si="40"/>
        <v>2024-2025</v>
      </c>
      <c r="D856" t="s">
        <v>147</v>
      </c>
      <c r="E856" t="s">
        <v>40</v>
      </c>
      <c r="F856" t="str">
        <f t="shared" si="41"/>
        <v>New South Wales</v>
      </c>
      <c r="G856" t="s">
        <v>10</v>
      </c>
      <c r="H856">
        <v>2116</v>
      </c>
      <c r="I856" t="s">
        <v>11</v>
      </c>
      <c r="J856" t="s">
        <v>27</v>
      </c>
      <c r="K856" t="s">
        <v>153</v>
      </c>
      <c r="L856" t="s">
        <v>16</v>
      </c>
      <c r="M856" s="5">
        <v>25.98</v>
      </c>
      <c r="N856">
        <v>1</v>
      </c>
    </row>
    <row r="857" spans="1:14" x14ac:dyDescent="0.2">
      <c r="A857" s="2">
        <v>45046</v>
      </c>
      <c r="B857" s="3">
        <f t="shared" si="39"/>
        <v>2023</v>
      </c>
      <c r="C857" t="str">
        <f t="shared" si="40"/>
        <v>2022-2023</v>
      </c>
      <c r="D857" t="s">
        <v>148</v>
      </c>
      <c r="E857" t="s">
        <v>90</v>
      </c>
      <c r="F857" t="str">
        <f t="shared" si="41"/>
        <v>Victoria</v>
      </c>
      <c r="G857" t="s">
        <v>45</v>
      </c>
      <c r="H857">
        <v>3179</v>
      </c>
      <c r="I857" t="s">
        <v>11</v>
      </c>
      <c r="J857" t="s">
        <v>63</v>
      </c>
      <c r="K857" t="s">
        <v>153</v>
      </c>
      <c r="L857" t="s">
        <v>16</v>
      </c>
      <c r="M857" s="5">
        <v>25.98</v>
      </c>
      <c r="N857">
        <v>1</v>
      </c>
    </row>
    <row r="858" spans="1:14" x14ac:dyDescent="0.2">
      <c r="A858" s="2">
        <v>45067</v>
      </c>
      <c r="B858" s="3">
        <f t="shared" si="39"/>
        <v>2023</v>
      </c>
      <c r="C858" t="str">
        <f t="shared" si="40"/>
        <v>2022-2023</v>
      </c>
      <c r="D858" t="s">
        <v>147</v>
      </c>
      <c r="E858" t="s">
        <v>113</v>
      </c>
      <c r="F858" t="str">
        <f t="shared" si="41"/>
        <v>Queensland</v>
      </c>
      <c r="G858" t="s">
        <v>35</v>
      </c>
      <c r="H858">
        <v>4215</v>
      </c>
      <c r="I858" t="s">
        <v>11</v>
      </c>
      <c r="J858" t="s">
        <v>104</v>
      </c>
      <c r="K858" t="s">
        <v>153</v>
      </c>
      <c r="L858" t="s">
        <v>16</v>
      </c>
      <c r="M858" s="5">
        <v>25.98</v>
      </c>
      <c r="N858">
        <v>1</v>
      </c>
    </row>
    <row r="859" spans="1:14" x14ac:dyDescent="0.2">
      <c r="A859" s="2">
        <v>45486</v>
      </c>
      <c r="B859" s="3">
        <f t="shared" si="39"/>
        <v>2025</v>
      </c>
      <c r="C859" t="str">
        <f t="shared" si="40"/>
        <v>2024-2025</v>
      </c>
      <c r="D859" t="s">
        <v>147</v>
      </c>
      <c r="E859" t="s">
        <v>98</v>
      </c>
      <c r="F859" t="str">
        <f t="shared" si="41"/>
        <v>Victoria</v>
      </c>
      <c r="G859" t="s">
        <v>45</v>
      </c>
      <c r="H859">
        <v>3429</v>
      </c>
      <c r="I859" t="s">
        <v>11</v>
      </c>
      <c r="J859" t="s">
        <v>60</v>
      </c>
      <c r="K859" t="s">
        <v>150</v>
      </c>
      <c r="L859" t="s">
        <v>18</v>
      </c>
      <c r="M859" s="5">
        <v>25.98</v>
      </c>
      <c r="N859">
        <v>1</v>
      </c>
    </row>
    <row r="860" spans="1:14" x14ac:dyDescent="0.2">
      <c r="A860" s="2">
        <v>45069</v>
      </c>
      <c r="B860" s="3">
        <f t="shared" si="39"/>
        <v>2023</v>
      </c>
      <c r="C860" t="str">
        <f t="shared" si="40"/>
        <v>2022-2023</v>
      </c>
      <c r="D860" t="s">
        <v>147</v>
      </c>
      <c r="E860" t="s">
        <v>61</v>
      </c>
      <c r="F860" t="str">
        <f t="shared" si="41"/>
        <v>New South Wales</v>
      </c>
      <c r="G860" t="s">
        <v>10</v>
      </c>
      <c r="H860">
        <v>2539</v>
      </c>
      <c r="I860" t="s">
        <v>11</v>
      </c>
      <c r="J860" t="s">
        <v>58</v>
      </c>
      <c r="K860" t="s">
        <v>154</v>
      </c>
      <c r="L860" t="s">
        <v>14</v>
      </c>
      <c r="M860" s="5">
        <v>25.98</v>
      </c>
      <c r="N860">
        <v>1</v>
      </c>
    </row>
    <row r="861" spans="1:14" x14ac:dyDescent="0.2">
      <c r="A861" s="2">
        <v>45413</v>
      </c>
      <c r="B861" s="3">
        <f t="shared" si="39"/>
        <v>2024</v>
      </c>
      <c r="C861" t="str">
        <f t="shared" si="40"/>
        <v>2023-2024</v>
      </c>
      <c r="D861" t="s">
        <v>147</v>
      </c>
      <c r="E861" t="s">
        <v>84</v>
      </c>
      <c r="F861" t="str">
        <f t="shared" si="41"/>
        <v>Queensland</v>
      </c>
      <c r="G861" t="s">
        <v>35</v>
      </c>
      <c r="H861">
        <v>4740</v>
      </c>
      <c r="I861" t="s">
        <v>11</v>
      </c>
      <c r="J861" t="s">
        <v>51</v>
      </c>
      <c r="K861" t="s">
        <v>151</v>
      </c>
      <c r="L861" t="s">
        <v>21</v>
      </c>
      <c r="M861" s="5">
        <v>26</v>
      </c>
      <c r="N861">
        <v>1</v>
      </c>
    </row>
    <row r="862" spans="1:14" x14ac:dyDescent="0.2">
      <c r="A862" s="2">
        <v>45509</v>
      </c>
      <c r="B862" s="3">
        <f t="shared" si="39"/>
        <v>2025</v>
      </c>
      <c r="C862" t="str">
        <f t="shared" si="40"/>
        <v>2024-2025</v>
      </c>
      <c r="D862" t="s">
        <v>147</v>
      </c>
      <c r="E862" t="s">
        <v>127</v>
      </c>
      <c r="F862" t="str">
        <f t="shared" si="41"/>
        <v>New South Wales</v>
      </c>
      <c r="G862" t="s">
        <v>10</v>
      </c>
      <c r="H862">
        <v>2131</v>
      </c>
      <c r="I862" t="s">
        <v>11</v>
      </c>
      <c r="J862" t="s">
        <v>27</v>
      </c>
      <c r="K862" t="s">
        <v>154</v>
      </c>
      <c r="L862" t="s">
        <v>14</v>
      </c>
      <c r="M862" s="5">
        <v>26</v>
      </c>
      <c r="N862">
        <v>1</v>
      </c>
    </row>
    <row r="863" spans="1:14" x14ac:dyDescent="0.2">
      <c r="A863" s="2">
        <v>45512</v>
      </c>
      <c r="B863" s="3">
        <f t="shared" si="39"/>
        <v>2025</v>
      </c>
      <c r="C863" t="str">
        <f t="shared" si="40"/>
        <v>2024-2025</v>
      </c>
      <c r="D863" t="s">
        <v>148</v>
      </c>
      <c r="E863" t="s">
        <v>79</v>
      </c>
      <c r="F863" t="str">
        <f t="shared" si="41"/>
        <v>Australian Capital Territory</v>
      </c>
      <c r="G863" t="s">
        <v>80</v>
      </c>
      <c r="H863">
        <v>2617</v>
      </c>
      <c r="I863" t="s">
        <v>11</v>
      </c>
      <c r="J863" t="s">
        <v>58</v>
      </c>
      <c r="K863" t="s">
        <v>154</v>
      </c>
      <c r="L863" t="s">
        <v>14</v>
      </c>
      <c r="M863" s="5">
        <v>26.28</v>
      </c>
      <c r="N863">
        <v>1</v>
      </c>
    </row>
    <row r="864" spans="1:14" x14ac:dyDescent="0.2">
      <c r="A864" s="2">
        <v>45274</v>
      </c>
      <c r="B864" s="3">
        <f t="shared" si="39"/>
        <v>2024</v>
      </c>
      <c r="C864" t="str">
        <f t="shared" si="40"/>
        <v>2023-2024</v>
      </c>
      <c r="D864" t="s">
        <v>148</v>
      </c>
      <c r="E864" t="s">
        <v>103</v>
      </c>
      <c r="F864" t="str">
        <f t="shared" si="41"/>
        <v>Queensland</v>
      </c>
      <c r="G864" t="s">
        <v>35</v>
      </c>
      <c r="H864">
        <v>4509</v>
      </c>
      <c r="I864" t="s">
        <v>11</v>
      </c>
      <c r="J864" t="s">
        <v>104</v>
      </c>
      <c r="K864" t="s">
        <v>157</v>
      </c>
      <c r="L864" t="s">
        <v>22</v>
      </c>
      <c r="M864" s="5">
        <v>26.41</v>
      </c>
      <c r="N864">
        <v>1</v>
      </c>
    </row>
    <row r="865" spans="1:14" x14ac:dyDescent="0.2">
      <c r="A865" s="2">
        <v>45266</v>
      </c>
      <c r="B865" s="3">
        <f t="shared" si="39"/>
        <v>2024</v>
      </c>
      <c r="C865" t="str">
        <f t="shared" si="40"/>
        <v>2023-2024</v>
      </c>
      <c r="D865" t="s">
        <v>147</v>
      </c>
      <c r="E865" t="s">
        <v>124</v>
      </c>
      <c r="F865" t="str">
        <f t="shared" si="41"/>
        <v>New South Wales</v>
      </c>
      <c r="G865" t="s">
        <v>10</v>
      </c>
      <c r="H865">
        <v>2015</v>
      </c>
      <c r="I865" t="s">
        <v>11</v>
      </c>
      <c r="J865" t="s">
        <v>12</v>
      </c>
      <c r="K865" t="s">
        <v>154</v>
      </c>
      <c r="L865" t="s">
        <v>14</v>
      </c>
      <c r="M865" s="5">
        <v>26.810000000000002</v>
      </c>
      <c r="N865">
        <v>1</v>
      </c>
    </row>
    <row r="866" spans="1:14" x14ac:dyDescent="0.2">
      <c r="A866" s="2">
        <v>45456</v>
      </c>
      <c r="B866" s="3">
        <f t="shared" si="39"/>
        <v>2024</v>
      </c>
      <c r="C866" t="str">
        <f t="shared" si="40"/>
        <v>2023-2024</v>
      </c>
      <c r="D866" t="s">
        <v>147</v>
      </c>
      <c r="E866" t="s">
        <v>31</v>
      </c>
      <c r="F866" t="str">
        <f t="shared" si="41"/>
        <v>South Australia</v>
      </c>
      <c r="G866" t="s">
        <v>32</v>
      </c>
      <c r="H866">
        <v>5168</v>
      </c>
      <c r="I866" t="s">
        <v>11</v>
      </c>
      <c r="J866" t="s">
        <v>33</v>
      </c>
      <c r="K866" t="s">
        <v>152</v>
      </c>
      <c r="L866" t="s">
        <v>13</v>
      </c>
      <c r="M866" s="5">
        <v>26.9</v>
      </c>
      <c r="N866">
        <v>1</v>
      </c>
    </row>
    <row r="867" spans="1:14" x14ac:dyDescent="0.2">
      <c r="A867" s="2">
        <v>45603</v>
      </c>
      <c r="B867" s="3">
        <f t="shared" si="39"/>
        <v>2025</v>
      </c>
      <c r="C867" t="str">
        <f t="shared" si="40"/>
        <v>2024-2025</v>
      </c>
      <c r="D867" t="s">
        <v>148</v>
      </c>
      <c r="E867" t="s">
        <v>31</v>
      </c>
      <c r="F867" t="str">
        <f t="shared" si="41"/>
        <v>South Australia</v>
      </c>
      <c r="G867" t="s">
        <v>32</v>
      </c>
      <c r="H867">
        <v>5168</v>
      </c>
      <c r="I867" t="s">
        <v>11</v>
      </c>
      <c r="J867" t="s">
        <v>33</v>
      </c>
      <c r="K867" t="s">
        <v>19</v>
      </c>
      <c r="L867" t="s">
        <v>23</v>
      </c>
      <c r="M867" s="5">
        <v>26.91</v>
      </c>
      <c r="N867">
        <v>1</v>
      </c>
    </row>
    <row r="868" spans="1:14" x14ac:dyDescent="0.2">
      <c r="A868" s="2">
        <v>45016</v>
      </c>
      <c r="B868" s="3">
        <f t="shared" si="39"/>
        <v>2023</v>
      </c>
      <c r="C868" t="str">
        <f t="shared" si="40"/>
        <v>2022-2023</v>
      </c>
      <c r="D868" t="s">
        <v>147</v>
      </c>
      <c r="E868" t="s">
        <v>64</v>
      </c>
      <c r="F868" t="str">
        <f t="shared" si="41"/>
        <v>Victoria</v>
      </c>
      <c r="G868" t="s">
        <v>45</v>
      </c>
      <c r="H868">
        <v>3199</v>
      </c>
      <c r="I868" t="s">
        <v>11</v>
      </c>
      <c r="J868" t="s">
        <v>63</v>
      </c>
      <c r="K868" t="s">
        <v>150</v>
      </c>
      <c r="L868" t="s">
        <v>18</v>
      </c>
      <c r="M868" s="5">
        <v>26.95</v>
      </c>
      <c r="N868">
        <v>1</v>
      </c>
    </row>
    <row r="869" spans="1:14" x14ac:dyDescent="0.2">
      <c r="A869" s="2">
        <v>45582</v>
      </c>
      <c r="B869" s="3">
        <f t="shared" si="39"/>
        <v>2025</v>
      </c>
      <c r="C869" t="str">
        <f t="shared" si="40"/>
        <v>2024-2025</v>
      </c>
      <c r="D869" t="s">
        <v>148</v>
      </c>
      <c r="E869" t="s">
        <v>83</v>
      </c>
      <c r="F869" t="str">
        <f t="shared" si="41"/>
        <v>New South Wales</v>
      </c>
      <c r="G869" t="s">
        <v>10</v>
      </c>
      <c r="H869">
        <v>2750</v>
      </c>
      <c r="I869" t="s">
        <v>11</v>
      </c>
      <c r="J869" t="s">
        <v>25</v>
      </c>
      <c r="K869" t="s">
        <v>149</v>
      </c>
      <c r="L869" t="s">
        <v>15</v>
      </c>
      <c r="M869" s="5">
        <v>26.950000000000003</v>
      </c>
      <c r="N869">
        <v>1</v>
      </c>
    </row>
    <row r="870" spans="1:14" x14ac:dyDescent="0.2">
      <c r="A870" s="2">
        <v>45368</v>
      </c>
      <c r="B870" s="3">
        <f t="shared" si="39"/>
        <v>2024</v>
      </c>
      <c r="C870" t="str">
        <f t="shared" si="40"/>
        <v>2023-2024</v>
      </c>
      <c r="D870" t="s">
        <v>148</v>
      </c>
      <c r="E870" t="s">
        <v>97</v>
      </c>
      <c r="F870" t="str">
        <f t="shared" si="41"/>
        <v>Tasmania</v>
      </c>
      <c r="G870" t="s">
        <v>70</v>
      </c>
      <c r="H870">
        <v>7250</v>
      </c>
      <c r="I870" t="s">
        <v>11</v>
      </c>
      <c r="J870" t="s">
        <v>71</v>
      </c>
      <c r="K870" t="s">
        <v>150</v>
      </c>
      <c r="L870" t="s">
        <v>18</v>
      </c>
      <c r="M870" s="5">
        <v>26.97</v>
      </c>
      <c r="N870">
        <v>1</v>
      </c>
    </row>
    <row r="871" spans="1:14" x14ac:dyDescent="0.2">
      <c r="A871" s="2">
        <v>45010</v>
      </c>
      <c r="B871" s="3">
        <f t="shared" si="39"/>
        <v>2023</v>
      </c>
      <c r="C871" t="str">
        <f t="shared" si="40"/>
        <v>2022-2023</v>
      </c>
      <c r="D871" t="s">
        <v>147</v>
      </c>
      <c r="E871" t="s">
        <v>111</v>
      </c>
      <c r="F871" t="str">
        <f t="shared" si="41"/>
        <v>New South Wales</v>
      </c>
      <c r="G871" t="s">
        <v>10</v>
      </c>
      <c r="H871">
        <v>2120</v>
      </c>
      <c r="I871" t="s">
        <v>11</v>
      </c>
      <c r="J871" t="s">
        <v>27</v>
      </c>
      <c r="K871" t="s">
        <v>152</v>
      </c>
      <c r="L871" t="s">
        <v>13</v>
      </c>
      <c r="M871" s="5">
        <v>26.979999999999997</v>
      </c>
      <c r="N871">
        <v>1</v>
      </c>
    </row>
    <row r="872" spans="1:14" x14ac:dyDescent="0.2">
      <c r="A872" s="2">
        <v>45491</v>
      </c>
      <c r="B872" s="3">
        <f t="shared" si="39"/>
        <v>2025</v>
      </c>
      <c r="C872" t="str">
        <f t="shared" si="40"/>
        <v>2024-2025</v>
      </c>
      <c r="D872" t="s">
        <v>147</v>
      </c>
      <c r="E872" t="s">
        <v>85</v>
      </c>
      <c r="F872" t="str">
        <f t="shared" si="41"/>
        <v>Queensland</v>
      </c>
      <c r="G872" t="s">
        <v>35</v>
      </c>
      <c r="H872">
        <v>4883</v>
      </c>
      <c r="I872" t="s">
        <v>11</v>
      </c>
      <c r="J872" t="s">
        <v>36</v>
      </c>
      <c r="K872" t="s">
        <v>19</v>
      </c>
      <c r="L872" t="s">
        <v>23</v>
      </c>
      <c r="M872" s="5">
        <v>26.98</v>
      </c>
      <c r="N872">
        <v>1</v>
      </c>
    </row>
    <row r="873" spans="1:14" x14ac:dyDescent="0.2">
      <c r="A873" s="2">
        <v>45227</v>
      </c>
      <c r="B873" s="3">
        <f t="shared" si="39"/>
        <v>2024</v>
      </c>
      <c r="C873" t="str">
        <f t="shared" si="40"/>
        <v>2023-2024</v>
      </c>
      <c r="D873" t="s">
        <v>147</v>
      </c>
      <c r="E873" t="s">
        <v>85</v>
      </c>
      <c r="F873" t="str">
        <f t="shared" si="41"/>
        <v>Queensland</v>
      </c>
      <c r="G873" t="s">
        <v>35</v>
      </c>
      <c r="H873">
        <v>4883</v>
      </c>
      <c r="I873" t="s">
        <v>11</v>
      </c>
      <c r="J873" t="s">
        <v>36</v>
      </c>
      <c r="K873" t="s">
        <v>154</v>
      </c>
      <c r="L873" t="s">
        <v>14</v>
      </c>
      <c r="M873" s="5">
        <v>26.98</v>
      </c>
      <c r="N873">
        <v>1</v>
      </c>
    </row>
    <row r="874" spans="1:14" x14ac:dyDescent="0.2">
      <c r="A874" s="2">
        <v>45320</v>
      </c>
      <c r="B874" s="3">
        <f t="shared" si="39"/>
        <v>2024</v>
      </c>
      <c r="C874" t="str">
        <f t="shared" si="40"/>
        <v>2023-2024</v>
      </c>
      <c r="D874" t="s">
        <v>147</v>
      </c>
      <c r="E874" t="s">
        <v>101</v>
      </c>
      <c r="F874" t="str">
        <f t="shared" si="41"/>
        <v>Victoria</v>
      </c>
      <c r="G874" t="s">
        <v>45</v>
      </c>
      <c r="H874">
        <v>3131</v>
      </c>
      <c r="I874" t="s">
        <v>11</v>
      </c>
      <c r="J874" t="s">
        <v>63</v>
      </c>
      <c r="K874" t="s">
        <v>154</v>
      </c>
      <c r="L874" t="s">
        <v>14</v>
      </c>
      <c r="M874" s="5">
        <v>26.98</v>
      </c>
      <c r="N874">
        <v>1</v>
      </c>
    </row>
    <row r="875" spans="1:14" x14ac:dyDescent="0.2">
      <c r="A875" s="2">
        <v>45138</v>
      </c>
      <c r="B875" s="3">
        <f t="shared" si="39"/>
        <v>2024</v>
      </c>
      <c r="C875" t="str">
        <f t="shared" si="40"/>
        <v>2023-2024</v>
      </c>
      <c r="D875" t="s">
        <v>147</v>
      </c>
      <c r="E875" t="s">
        <v>140</v>
      </c>
      <c r="F875" t="str">
        <f t="shared" si="41"/>
        <v>Tasmania</v>
      </c>
      <c r="G875" t="s">
        <v>70</v>
      </c>
      <c r="H875">
        <v>7320</v>
      </c>
      <c r="I875" t="s">
        <v>11</v>
      </c>
      <c r="J875" t="s">
        <v>71</v>
      </c>
      <c r="K875" t="s">
        <v>19</v>
      </c>
      <c r="L875" t="s">
        <v>23</v>
      </c>
      <c r="M875" s="5">
        <v>26.990000000000002</v>
      </c>
      <c r="N875">
        <v>1</v>
      </c>
    </row>
    <row r="876" spans="1:14" x14ac:dyDescent="0.2">
      <c r="A876" s="2">
        <v>44945</v>
      </c>
      <c r="B876" s="3">
        <f t="shared" si="39"/>
        <v>2023</v>
      </c>
      <c r="C876" t="str">
        <f t="shared" si="40"/>
        <v>2022-2023</v>
      </c>
      <c r="D876" t="s">
        <v>147</v>
      </c>
      <c r="E876" t="s">
        <v>44</v>
      </c>
      <c r="F876" t="str">
        <f t="shared" si="41"/>
        <v>Victoria</v>
      </c>
      <c r="G876" t="s">
        <v>45</v>
      </c>
      <c r="H876">
        <v>3066</v>
      </c>
      <c r="I876" t="s">
        <v>11</v>
      </c>
      <c r="J876" t="s">
        <v>46</v>
      </c>
      <c r="K876" t="s">
        <v>19</v>
      </c>
      <c r="L876" t="s">
        <v>23</v>
      </c>
      <c r="M876" s="5">
        <v>27</v>
      </c>
      <c r="N876">
        <v>1</v>
      </c>
    </row>
    <row r="877" spans="1:14" x14ac:dyDescent="0.2">
      <c r="A877" s="2">
        <v>45416</v>
      </c>
      <c r="B877" s="3">
        <f t="shared" si="39"/>
        <v>2024</v>
      </c>
      <c r="C877" t="str">
        <f t="shared" si="40"/>
        <v>2023-2024</v>
      </c>
      <c r="D877" t="s">
        <v>147</v>
      </c>
      <c r="E877" t="s">
        <v>142</v>
      </c>
      <c r="F877" t="str">
        <f t="shared" si="41"/>
        <v>Australian Capital Territory</v>
      </c>
      <c r="G877" t="s">
        <v>80</v>
      </c>
      <c r="H877">
        <v>2609</v>
      </c>
      <c r="I877" t="s">
        <v>11</v>
      </c>
      <c r="J877" t="s">
        <v>58</v>
      </c>
      <c r="K877" t="s">
        <v>155</v>
      </c>
      <c r="L877" t="s">
        <v>20</v>
      </c>
      <c r="M877" s="5">
        <v>27.18</v>
      </c>
      <c r="N877">
        <v>1</v>
      </c>
    </row>
    <row r="878" spans="1:14" x14ac:dyDescent="0.2">
      <c r="A878" s="2">
        <v>44968</v>
      </c>
      <c r="B878" s="3">
        <f t="shared" si="39"/>
        <v>2023</v>
      </c>
      <c r="C878" t="str">
        <f t="shared" si="40"/>
        <v>2022-2023</v>
      </c>
      <c r="D878" t="s">
        <v>147</v>
      </c>
      <c r="E878" t="s">
        <v>138</v>
      </c>
      <c r="F878" t="str">
        <f t="shared" si="41"/>
        <v>Queensland</v>
      </c>
      <c r="G878" t="s">
        <v>35</v>
      </c>
      <c r="H878">
        <v>4558</v>
      </c>
      <c r="I878" t="s">
        <v>11</v>
      </c>
      <c r="J878" t="s">
        <v>120</v>
      </c>
      <c r="K878" t="s">
        <v>149</v>
      </c>
      <c r="L878" t="s">
        <v>15</v>
      </c>
      <c r="M878" s="5">
        <v>27.27</v>
      </c>
      <c r="N878">
        <v>1</v>
      </c>
    </row>
    <row r="879" spans="1:14" x14ac:dyDescent="0.2">
      <c r="A879" s="2">
        <v>45438</v>
      </c>
      <c r="B879" s="3">
        <f t="shared" si="39"/>
        <v>2024</v>
      </c>
      <c r="C879" t="str">
        <f t="shared" si="40"/>
        <v>2023-2024</v>
      </c>
      <c r="D879" t="s">
        <v>147</v>
      </c>
      <c r="E879" t="s">
        <v>79</v>
      </c>
      <c r="F879" t="str">
        <f t="shared" si="41"/>
        <v>Australian Capital Territory</v>
      </c>
      <c r="G879" t="s">
        <v>80</v>
      </c>
      <c r="H879">
        <v>2617</v>
      </c>
      <c r="I879" t="s">
        <v>11</v>
      </c>
      <c r="J879" t="s">
        <v>58</v>
      </c>
      <c r="K879" t="s">
        <v>150</v>
      </c>
      <c r="L879" t="s">
        <v>18</v>
      </c>
      <c r="M879" s="5">
        <v>27.36</v>
      </c>
      <c r="N879">
        <v>1</v>
      </c>
    </row>
    <row r="880" spans="1:14" x14ac:dyDescent="0.2">
      <c r="A880" s="2">
        <v>45529</v>
      </c>
      <c r="B880" s="3">
        <f t="shared" si="39"/>
        <v>2025</v>
      </c>
      <c r="C880" t="str">
        <f t="shared" si="40"/>
        <v>2024-2025</v>
      </c>
      <c r="D880" t="s">
        <v>147</v>
      </c>
      <c r="E880" t="s">
        <v>81</v>
      </c>
      <c r="F880" t="str">
        <f t="shared" si="41"/>
        <v>New South Wales</v>
      </c>
      <c r="G880" t="s">
        <v>10</v>
      </c>
      <c r="H880">
        <v>2485</v>
      </c>
      <c r="I880" t="s">
        <v>11</v>
      </c>
      <c r="J880" t="s">
        <v>68</v>
      </c>
      <c r="K880" t="s">
        <v>19</v>
      </c>
      <c r="L880" t="s">
        <v>23</v>
      </c>
      <c r="M880" s="5">
        <v>27.38</v>
      </c>
      <c r="N880">
        <v>1</v>
      </c>
    </row>
    <row r="881" spans="1:14" x14ac:dyDescent="0.2">
      <c r="A881" s="2">
        <v>45534</v>
      </c>
      <c r="B881" s="3">
        <f t="shared" si="39"/>
        <v>2025</v>
      </c>
      <c r="C881" t="str">
        <f t="shared" si="40"/>
        <v>2024-2025</v>
      </c>
      <c r="D881" t="s">
        <v>148</v>
      </c>
      <c r="E881" t="s">
        <v>79</v>
      </c>
      <c r="F881" t="str">
        <f t="shared" si="41"/>
        <v>Australian Capital Territory</v>
      </c>
      <c r="G881" t="s">
        <v>80</v>
      </c>
      <c r="H881">
        <v>2617</v>
      </c>
      <c r="I881" t="s">
        <v>11</v>
      </c>
      <c r="J881" t="s">
        <v>58</v>
      </c>
      <c r="K881" t="s">
        <v>153</v>
      </c>
      <c r="L881" t="s">
        <v>16</v>
      </c>
      <c r="M881" s="5">
        <v>27.48</v>
      </c>
      <c r="N881">
        <v>1</v>
      </c>
    </row>
    <row r="882" spans="1:14" x14ac:dyDescent="0.2">
      <c r="A882" s="2">
        <v>44956</v>
      </c>
      <c r="B882" s="3">
        <f t="shared" si="39"/>
        <v>2023</v>
      </c>
      <c r="C882" t="str">
        <f t="shared" si="40"/>
        <v>2022-2023</v>
      </c>
      <c r="D882" t="s">
        <v>147</v>
      </c>
      <c r="E882" t="s">
        <v>110</v>
      </c>
      <c r="F882" t="str">
        <f t="shared" si="41"/>
        <v>Queensland</v>
      </c>
      <c r="G882" t="s">
        <v>35</v>
      </c>
      <c r="H882">
        <v>4680</v>
      </c>
      <c r="I882" t="s">
        <v>11</v>
      </c>
      <c r="J882" t="s">
        <v>51</v>
      </c>
      <c r="K882" t="s">
        <v>154</v>
      </c>
      <c r="L882" t="s">
        <v>14</v>
      </c>
      <c r="M882" s="5">
        <v>27.5</v>
      </c>
      <c r="N882">
        <v>1</v>
      </c>
    </row>
    <row r="883" spans="1:14" x14ac:dyDescent="0.2">
      <c r="A883" s="2">
        <v>45437</v>
      </c>
      <c r="B883" s="3">
        <f t="shared" si="39"/>
        <v>2024</v>
      </c>
      <c r="C883" t="str">
        <f t="shared" si="40"/>
        <v>2023-2024</v>
      </c>
      <c r="D883" t="s">
        <v>148</v>
      </c>
      <c r="E883" t="s">
        <v>31</v>
      </c>
      <c r="F883" t="str">
        <f t="shared" si="41"/>
        <v>South Australia</v>
      </c>
      <c r="G883" t="s">
        <v>32</v>
      </c>
      <c r="H883">
        <v>5168</v>
      </c>
      <c r="I883" t="s">
        <v>11</v>
      </c>
      <c r="J883" t="s">
        <v>33</v>
      </c>
      <c r="K883" t="s">
        <v>19</v>
      </c>
      <c r="L883" t="s">
        <v>23</v>
      </c>
      <c r="M883" s="5">
        <v>27.53</v>
      </c>
      <c r="N883">
        <v>1</v>
      </c>
    </row>
    <row r="884" spans="1:14" x14ac:dyDescent="0.2">
      <c r="A884" s="2">
        <v>45250</v>
      </c>
      <c r="B884" s="3">
        <f t="shared" si="39"/>
        <v>2024</v>
      </c>
      <c r="C884" t="str">
        <f t="shared" si="40"/>
        <v>2023-2024</v>
      </c>
      <c r="D884" t="s">
        <v>147</v>
      </c>
      <c r="E884" t="s">
        <v>112</v>
      </c>
      <c r="F884" t="str">
        <f t="shared" si="41"/>
        <v>Victoria</v>
      </c>
      <c r="G884" t="s">
        <v>45</v>
      </c>
      <c r="H884">
        <v>3076</v>
      </c>
      <c r="I884" t="s">
        <v>11</v>
      </c>
      <c r="J884" t="s">
        <v>46</v>
      </c>
      <c r="K884" t="s">
        <v>157</v>
      </c>
      <c r="L884" t="s">
        <v>22</v>
      </c>
      <c r="M884" s="5">
        <v>27.62</v>
      </c>
      <c r="N884">
        <v>1</v>
      </c>
    </row>
    <row r="885" spans="1:14" x14ac:dyDescent="0.2">
      <c r="A885" s="2">
        <v>45203</v>
      </c>
      <c r="B885" s="3">
        <f t="shared" si="39"/>
        <v>2024</v>
      </c>
      <c r="C885" t="str">
        <f t="shared" si="40"/>
        <v>2023-2024</v>
      </c>
      <c r="D885" t="s">
        <v>147</v>
      </c>
      <c r="E885" t="s">
        <v>65</v>
      </c>
      <c r="F885" t="str">
        <f t="shared" si="41"/>
        <v>New South Wales</v>
      </c>
      <c r="G885" t="s">
        <v>10</v>
      </c>
      <c r="H885">
        <v>2541</v>
      </c>
      <c r="I885" t="s">
        <v>11</v>
      </c>
      <c r="J885" t="s">
        <v>58</v>
      </c>
      <c r="K885" t="s">
        <v>149</v>
      </c>
      <c r="L885" t="s">
        <v>15</v>
      </c>
      <c r="M885" s="5">
        <v>27.72</v>
      </c>
      <c r="N885">
        <v>1</v>
      </c>
    </row>
    <row r="886" spans="1:14" x14ac:dyDescent="0.2">
      <c r="A886" s="2">
        <v>45471</v>
      </c>
      <c r="B886" s="3">
        <f t="shared" si="39"/>
        <v>2024</v>
      </c>
      <c r="C886" t="str">
        <f t="shared" si="40"/>
        <v>2023-2024</v>
      </c>
      <c r="D886" t="s">
        <v>147</v>
      </c>
      <c r="E886" t="s">
        <v>97</v>
      </c>
      <c r="F886" t="str">
        <f t="shared" si="41"/>
        <v>Tasmania</v>
      </c>
      <c r="G886" t="s">
        <v>70</v>
      </c>
      <c r="H886">
        <v>7250</v>
      </c>
      <c r="I886" t="s">
        <v>11</v>
      </c>
      <c r="J886" t="s">
        <v>71</v>
      </c>
      <c r="K886" t="s">
        <v>154</v>
      </c>
      <c r="L886" t="s">
        <v>14</v>
      </c>
      <c r="M886" s="5">
        <v>27.86</v>
      </c>
      <c r="N886">
        <v>1</v>
      </c>
    </row>
    <row r="887" spans="1:14" x14ac:dyDescent="0.2">
      <c r="A887" s="2">
        <v>45467</v>
      </c>
      <c r="B887" s="3">
        <f t="shared" si="39"/>
        <v>2024</v>
      </c>
      <c r="C887" t="str">
        <f t="shared" si="40"/>
        <v>2023-2024</v>
      </c>
      <c r="D887" t="s">
        <v>147</v>
      </c>
      <c r="E887" t="s">
        <v>105</v>
      </c>
      <c r="F887" t="str">
        <f t="shared" si="41"/>
        <v>Victoria</v>
      </c>
      <c r="G887" t="s">
        <v>45</v>
      </c>
      <c r="H887">
        <v>3500</v>
      </c>
      <c r="I887" t="s">
        <v>11</v>
      </c>
      <c r="J887" t="s">
        <v>60</v>
      </c>
      <c r="K887" t="s">
        <v>150</v>
      </c>
      <c r="L887" t="s">
        <v>18</v>
      </c>
      <c r="M887" s="5">
        <v>27.93</v>
      </c>
      <c r="N887">
        <v>1</v>
      </c>
    </row>
    <row r="888" spans="1:14" x14ac:dyDescent="0.2">
      <c r="A888" s="2">
        <v>45648</v>
      </c>
      <c r="B888" s="3">
        <f t="shared" si="39"/>
        <v>2025</v>
      </c>
      <c r="C888" t="str">
        <f t="shared" si="40"/>
        <v>2024-2025</v>
      </c>
      <c r="D888" t="s">
        <v>148</v>
      </c>
      <c r="E888" t="s">
        <v>130</v>
      </c>
      <c r="F888" t="str">
        <f t="shared" si="41"/>
        <v>South Australia</v>
      </c>
      <c r="G888" t="s">
        <v>32</v>
      </c>
      <c r="H888">
        <v>5290</v>
      </c>
      <c r="I888" t="s">
        <v>11</v>
      </c>
      <c r="J888" t="s">
        <v>38</v>
      </c>
      <c r="K888" t="s">
        <v>155</v>
      </c>
      <c r="L888" t="s">
        <v>20</v>
      </c>
      <c r="M888" s="5">
        <v>27.94</v>
      </c>
      <c r="N888">
        <v>1</v>
      </c>
    </row>
    <row r="889" spans="1:14" x14ac:dyDescent="0.2">
      <c r="A889" s="2">
        <v>45064</v>
      </c>
      <c r="B889" s="3">
        <f t="shared" si="39"/>
        <v>2023</v>
      </c>
      <c r="C889" t="str">
        <f t="shared" si="40"/>
        <v>2022-2023</v>
      </c>
      <c r="D889" t="s">
        <v>147</v>
      </c>
      <c r="E889" t="s">
        <v>53</v>
      </c>
      <c r="F889" t="str">
        <f t="shared" si="41"/>
        <v>South Australia</v>
      </c>
      <c r="G889" t="s">
        <v>32</v>
      </c>
      <c r="H889">
        <v>5082</v>
      </c>
      <c r="I889" t="s">
        <v>11</v>
      </c>
      <c r="J889" t="s">
        <v>33</v>
      </c>
      <c r="K889" t="s">
        <v>155</v>
      </c>
      <c r="L889" t="s">
        <v>20</v>
      </c>
      <c r="M889" s="5">
        <v>27.94</v>
      </c>
      <c r="N889">
        <v>1</v>
      </c>
    </row>
    <row r="890" spans="1:14" x14ac:dyDescent="0.2">
      <c r="A890" s="2">
        <v>45464</v>
      </c>
      <c r="B890" s="3">
        <f t="shared" si="39"/>
        <v>2024</v>
      </c>
      <c r="C890" t="str">
        <f t="shared" si="40"/>
        <v>2023-2024</v>
      </c>
      <c r="D890" t="s">
        <v>147</v>
      </c>
      <c r="E890" t="s">
        <v>113</v>
      </c>
      <c r="F890" t="str">
        <f t="shared" si="41"/>
        <v>Queensland</v>
      </c>
      <c r="G890" t="s">
        <v>35</v>
      </c>
      <c r="H890">
        <v>4215</v>
      </c>
      <c r="I890" t="s">
        <v>11</v>
      </c>
      <c r="J890" t="s">
        <v>104</v>
      </c>
      <c r="K890" t="s">
        <v>156</v>
      </c>
      <c r="L890" t="s">
        <v>17</v>
      </c>
      <c r="M890" s="5">
        <v>27.94</v>
      </c>
      <c r="N890">
        <v>1</v>
      </c>
    </row>
    <row r="891" spans="1:14" x14ac:dyDescent="0.2">
      <c r="A891" s="2">
        <v>45578</v>
      </c>
      <c r="B891" s="3">
        <f t="shared" si="39"/>
        <v>2025</v>
      </c>
      <c r="C891" t="str">
        <f t="shared" si="40"/>
        <v>2024-2025</v>
      </c>
      <c r="D891" t="s">
        <v>147</v>
      </c>
      <c r="E891" t="s">
        <v>107</v>
      </c>
      <c r="F891" t="str">
        <f t="shared" si="41"/>
        <v>Queensland</v>
      </c>
      <c r="G891" t="s">
        <v>35</v>
      </c>
      <c r="H891">
        <v>4220</v>
      </c>
      <c r="I891" t="s">
        <v>11</v>
      </c>
      <c r="J891" t="s">
        <v>104</v>
      </c>
      <c r="K891" t="s">
        <v>156</v>
      </c>
      <c r="L891" t="s">
        <v>17</v>
      </c>
      <c r="M891" s="5">
        <v>27.96</v>
      </c>
      <c r="N891">
        <v>1</v>
      </c>
    </row>
    <row r="892" spans="1:14" x14ac:dyDescent="0.2">
      <c r="A892" s="2">
        <v>45044</v>
      </c>
      <c r="B892" s="3">
        <f t="shared" si="39"/>
        <v>2023</v>
      </c>
      <c r="C892" t="str">
        <f t="shared" si="40"/>
        <v>2022-2023</v>
      </c>
      <c r="D892" t="s">
        <v>147</v>
      </c>
      <c r="E892" t="s">
        <v>91</v>
      </c>
      <c r="F892" t="str">
        <f t="shared" si="41"/>
        <v>Victoria</v>
      </c>
      <c r="G892" t="s">
        <v>45</v>
      </c>
      <c r="H892">
        <v>3690</v>
      </c>
      <c r="I892" t="s">
        <v>11</v>
      </c>
      <c r="J892" t="s">
        <v>55</v>
      </c>
      <c r="K892" t="s">
        <v>150</v>
      </c>
      <c r="L892" t="s">
        <v>18</v>
      </c>
      <c r="M892" s="5">
        <v>27.96</v>
      </c>
      <c r="N892">
        <v>1</v>
      </c>
    </row>
    <row r="893" spans="1:14" x14ac:dyDescent="0.2">
      <c r="A893" s="2">
        <v>45206</v>
      </c>
      <c r="B893" s="3">
        <f t="shared" si="39"/>
        <v>2024</v>
      </c>
      <c r="C893" t="str">
        <f t="shared" si="40"/>
        <v>2023-2024</v>
      </c>
      <c r="D893" t="s">
        <v>148</v>
      </c>
      <c r="E893" t="s">
        <v>117</v>
      </c>
      <c r="F893" t="str">
        <f t="shared" si="41"/>
        <v>Queensland</v>
      </c>
      <c r="G893" t="s">
        <v>35</v>
      </c>
      <c r="H893">
        <v>4119</v>
      </c>
      <c r="I893" t="s">
        <v>11</v>
      </c>
      <c r="J893" t="s">
        <v>43</v>
      </c>
      <c r="K893" t="s">
        <v>153</v>
      </c>
      <c r="L893" t="s">
        <v>16</v>
      </c>
      <c r="M893" s="5">
        <v>27.97</v>
      </c>
      <c r="N893">
        <v>1</v>
      </c>
    </row>
    <row r="894" spans="1:14" x14ac:dyDescent="0.2">
      <c r="A894" s="2">
        <v>45271</v>
      </c>
      <c r="B894" s="3">
        <f t="shared" si="39"/>
        <v>2024</v>
      </c>
      <c r="C894" t="str">
        <f t="shared" si="40"/>
        <v>2023-2024</v>
      </c>
      <c r="D894" t="s">
        <v>148</v>
      </c>
      <c r="E894" t="s">
        <v>117</v>
      </c>
      <c r="F894" t="str">
        <f t="shared" si="41"/>
        <v>Queensland</v>
      </c>
      <c r="G894" t="s">
        <v>35</v>
      </c>
      <c r="H894">
        <v>4119</v>
      </c>
      <c r="I894" t="s">
        <v>11</v>
      </c>
      <c r="J894" t="s">
        <v>43</v>
      </c>
      <c r="K894" t="s">
        <v>150</v>
      </c>
      <c r="L894" t="s">
        <v>18</v>
      </c>
      <c r="M894" s="5">
        <v>27.97</v>
      </c>
      <c r="N894">
        <v>1</v>
      </c>
    </row>
    <row r="895" spans="1:14" x14ac:dyDescent="0.2">
      <c r="A895" s="2">
        <v>45238</v>
      </c>
      <c r="B895" s="3">
        <f t="shared" si="39"/>
        <v>2024</v>
      </c>
      <c r="C895" t="str">
        <f t="shared" si="40"/>
        <v>2023-2024</v>
      </c>
      <c r="D895" t="s">
        <v>147</v>
      </c>
      <c r="E895" t="s">
        <v>118</v>
      </c>
      <c r="F895" t="str">
        <f t="shared" si="41"/>
        <v>New South Wales</v>
      </c>
      <c r="G895" t="s">
        <v>10</v>
      </c>
      <c r="H895">
        <v>2158</v>
      </c>
      <c r="I895" t="s">
        <v>11</v>
      </c>
      <c r="J895" t="s">
        <v>27</v>
      </c>
      <c r="K895" t="s">
        <v>19</v>
      </c>
      <c r="L895" t="s">
        <v>23</v>
      </c>
      <c r="M895" s="5">
        <v>27.98</v>
      </c>
      <c r="N895">
        <v>1</v>
      </c>
    </row>
    <row r="896" spans="1:14" x14ac:dyDescent="0.2">
      <c r="A896" s="2">
        <v>45361</v>
      </c>
      <c r="B896" s="3">
        <f t="shared" si="39"/>
        <v>2024</v>
      </c>
      <c r="C896" t="str">
        <f t="shared" si="40"/>
        <v>2023-2024</v>
      </c>
      <c r="D896" t="s">
        <v>147</v>
      </c>
      <c r="E896" t="s">
        <v>110</v>
      </c>
      <c r="F896" t="str">
        <f t="shared" si="41"/>
        <v>Queensland</v>
      </c>
      <c r="G896" t="s">
        <v>35</v>
      </c>
      <c r="H896">
        <v>4680</v>
      </c>
      <c r="I896" t="s">
        <v>11</v>
      </c>
      <c r="J896" t="s">
        <v>51</v>
      </c>
      <c r="K896" t="s">
        <v>154</v>
      </c>
      <c r="L896" t="s">
        <v>14</v>
      </c>
      <c r="M896" s="5">
        <v>27.98</v>
      </c>
      <c r="N896">
        <v>1</v>
      </c>
    </row>
    <row r="897" spans="1:14" x14ac:dyDescent="0.2">
      <c r="A897" s="2">
        <v>45240</v>
      </c>
      <c r="B897" s="3">
        <f t="shared" si="39"/>
        <v>2024</v>
      </c>
      <c r="C897" t="str">
        <f t="shared" si="40"/>
        <v>2023-2024</v>
      </c>
      <c r="D897" t="s">
        <v>147</v>
      </c>
      <c r="E897" t="s">
        <v>125</v>
      </c>
      <c r="F897" t="str">
        <f t="shared" si="41"/>
        <v>Victoria</v>
      </c>
      <c r="G897" t="s">
        <v>45</v>
      </c>
      <c r="H897">
        <v>3400</v>
      </c>
      <c r="I897" t="s">
        <v>11</v>
      </c>
      <c r="J897" t="s">
        <v>60</v>
      </c>
      <c r="K897" t="s">
        <v>154</v>
      </c>
      <c r="L897" t="s">
        <v>14</v>
      </c>
      <c r="M897" s="5">
        <v>27.98</v>
      </c>
      <c r="N897">
        <v>1</v>
      </c>
    </row>
    <row r="898" spans="1:14" x14ac:dyDescent="0.2">
      <c r="A898" s="2">
        <v>45606</v>
      </c>
      <c r="B898" s="3">
        <f t="shared" ref="B898:B961" si="42">IF(MONTH(A898)&gt;=7,YEAR(A898)+1,YEAR(A898))</f>
        <v>2025</v>
      </c>
      <c r="C898" t="str">
        <f t="shared" ref="C898:C961" si="43">IF(MONTH(A898) &gt;= 7, YEAR(A898) &amp; "-" &amp; YEAR(A898) + 1, YEAR(A898) - 1 &amp; "-" &amp; YEAR(A898))</f>
        <v>2024-2025</v>
      </c>
      <c r="D898" t="s">
        <v>147</v>
      </c>
      <c r="E898" t="s">
        <v>54</v>
      </c>
      <c r="F898" t="str">
        <f t="shared" ref="F898:F961" si="44">IF(G898="WA","Western Australia",
IF(G898="NSW","New South Wales",
IF(G898="QLD","Queensland",
IF(G898="VIC","Victoria",
IF(G898="TAS","Tasmania",
IF(G898="SA","South Australia",
IF(G898="NT","Northern Territory",
IF(G898="ACT","Australian Capital Territory",G898))))))))</f>
        <v>Victoria</v>
      </c>
      <c r="G898" t="s">
        <v>45</v>
      </c>
      <c r="H898">
        <v>3977</v>
      </c>
      <c r="I898" t="s">
        <v>11</v>
      </c>
      <c r="J898" t="s">
        <v>55</v>
      </c>
      <c r="K898" t="s">
        <v>153</v>
      </c>
      <c r="L898" t="s">
        <v>16</v>
      </c>
      <c r="M898" s="5">
        <v>27.990000000000002</v>
      </c>
      <c r="N898">
        <v>1</v>
      </c>
    </row>
    <row r="899" spans="1:14" x14ac:dyDescent="0.2">
      <c r="A899" s="2">
        <v>45493</v>
      </c>
      <c r="B899" s="3">
        <f t="shared" si="42"/>
        <v>2025</v>
      </c>
      <c r="C899" t="str">
        <f t="shared" si="43"/>
        <v>2024-2025</v>
      </c>
      <c r="D899" t="s">
        <v>147</v>
      </c>
      <c r="E899" t="s">
        <v>67</v>
      </c>
      <c r="F899" t="str">
        <f t="shared" si="44"/>
        <v>New South Wales</v>
      </c>
      <c r="G899" t="s">
        <v>10</v>
      </c>
      <c r="H899">
        <v>2478</v>
      </c>
      <c r="I899" t="s">
        <v>11</v>
      </c>
      <c r="J899" t="s">
        <v>68</v>
      </c>
      <c r="K899" t="s">
        <v>19</v>
      </c>
      <c r="L899" t="s">
        <v>23</v>
      </c>
      <c r="M899" s="5">
        <v>28</v>
      </c>
      <c r="N899">
        <v>1</v>
      </c>
    </row>
    <row r="900" spans="1:14" x14ac:dyDescent="0.2">
      <c r="A900" s="2">
        <v>45016</v>
      </c>
      <c r="B900" s="3">
        <f t="shared" si="42"/>
        <v>2023</v>
      </c>
      <c r="C900" t="str">
        <f t="shared" si="43"/>
        <v>2022-2023</v>
      </c>
      <c r="D900" t="s">
        <v>148</v>
      </c>
      <c r="E900" t="s">
        <v>115</v>
      </c>
      <c r="F900" t="str">
        <f t="shared" si="44"/>
        <v>Western Australia</v>
      </c>
      <c r="G900" t="s">
        <v>48</v>
      </c>
      <c r="H900">
        <v>6280</v>
      </c>
      <c r="I900" t="s">
        <v>11</v>
      </c>
      <c r="J900" t="s">
        <v>94</v>
      </c>
      <c r="K900" t="s">
        <v>153</v>
      </c>
      <c r="L900" t="s">
        <v>16</v>
      </c>
      <c r="M900" s="5">
        <v>28.04</v>
      </c>
      <c r="N900">
        <v>1</v>
      </c>
    </row>
    <row r="901" spans="1:14" x14ac:dyDescent="0.2">
      <c r="A901" s="2">
        <v>45168</v>
      </c>
      <c r="B901" s="3">
        <f t="shared" si="42"/>
        <v>2024</v>
      </c>
      <c r="C901" t="str">
        <f t="shared" si="43"/>
        <v>2023-2024</v>
      </c>
      <c r="D901" t="s">
        <v>147</v>
      </c>
      <c r="E901" t="s">
        <v>40</v>
      </c>
      <c r="F901" t="str">
        <f t="shared" si="44"/>
        <v>New South Wales</v>
      </c>
      <c r="G901" t="s">
        <v>10</v>
      </c>
      <c r="H901">
        <v>2116</v>
      </c>
      <c r="I901" t="s">
        <v>11</v>
      </c>
      <c r="J901" t="s">
        <v>27</v>
      </c>
      <c r="K901" t="s">
        <v>155</v>
      </c>
      <c r="L901" t="s">
        <v>20</v>
      </c>
      <c r="M901" s="5">
        <v>28.13</v>
      </c>
      <c r="N901">
        <v>1</v>
      </c>
    </row>
    <row r="902" spans="1:14" x14ac:dyDescent="0.2">
      <c r="A902" s="2">
        <v>45297</v>
      </c>
      <c r="B902" s="3">
        <f t="shared" si="42"/>
        <v>2024</v>
      </c>
      <c r="C902" t="str">
        <f t="shared" si="43"/>
        <v>2023-2024</v>
      </c>
      <c r="D902" t="s">
        <v>147</v>
      </c>
      <c r="E902" t="s">
        <v>137</v>
      </c>
      <c r="F902" t="str">
        <f t="shared" si="44"/>
        <v>New South Wales</v>
      </c>
      <c r="G902" t="s">
        <v>10</v>
      </c>
      <c r="H902">
        <v>2031</v>
      </c>
      <c r="I902" t="s">
        <v>11</v>
      </c>
      <c r="J902" t="s">
        <v>12</v>
      </c>
      <c r="K902" t="s">
        <v>154</v>
      </c>
      <c r="L902" t="s">
        <v>14</v>
      </c>
      <c r="M902" s="5">
        <v>28.18</v>
      </c>
      <c r="N902">
        <v>1</v>
      </c>
    </row>
    <row r="903" spans="1:14" x14ac:dyDescent="0.2">
      <c r="A903" s="2">
        <v>44980</v>
      </c>
      <c r="B903" s="3">
        <f t="shared" si="42"/>
        <v>2023</v>
      </c>
      <c r="C903" t="str">
        <f t="shared" si="43"/>
        <v>2022-2023</v>
      </c>
      <c r="D903" t="s">
        <v>147</v>
      </c>
      <c r="E903" t="s">
        <v>119</v>
      </c>
      <c r="F903" t="str">
        <f t="shared" si="44"/>
        <v>Queensland</v>
      </c>
      <c r="G903" t="s">
        <v>35</v>
      </c>
      <c r="H903">
        <v>4570</v>
      </c>
      <c r="I903" t="s">
        <v>11</v>
      </c>
      <c r="J903" t="s">
        <v>120</v>
      </c>
      <c r="K903" t="s">
        <v>19</v>
      </c>
      <c r="L903" t="s">
        <v>23</v>
      </c>
      <c r="M903" s="5">
        <v>28.47</v>
      </c>
      <c r="N903">
        <v>1</v>
      </c>
    </row>
    <row r="904" spans="1:14" x14ac:dyDescent="0.2">
      <c r="A904" s="2">
        <v>45170</v>
      </c>
      <c r="B904" s="3">
        <f t="shared" si="42"/>
        <v>2024</v>
      </c>
      <c r="C904" t="str">
        <f t="shared" si="43"/>
        <v>2023-2024</v>
      </c>
      <c r="D904" t="s">
        <v>147</v>
      </c>
      <c r="E904" t="s">
        <v>89</v>
      </c>
      <c r="F904" t="str">
        <f t="shared" si="44"/>
        <v>Queensland</v>
      </c>
      <c r="G904" t="s">
        <v>35</v>
      </c>
      <c r="H904">
        <v>4655</v>
      </c>
      <c r="I904" t="s">
        <v>11</v>
      </c>
      <c r="J904" t="s">
        <v>51</v>
      </c>
      <c r="K904" t="s">
        <v>19</v>
      </c>
      <c r="L904" t="s">
        <v>23</v>
      </c>
      <c r="M904" s="5">
        <v>28.48</v>
      </c>
      <c r="N904">
        <v>1</v>
      </c>
    </row>
    <row r="905" spans="1:14" x14ac:dyDescent="0.2">
      <c r="A905" s="2">
        <v>45620</v>
      </c>
      <c r="B905" s="3">
        <f t="shared" si="42"/>
        <v>2025</v>
      </c>
      <c r="C905" t="str">
        <f t="shared" si="43"/>
        <v>2024-2025</v>
      </c>
      <c r="D905" t="s">
        <v>148</v>
      </c>
      <c r="E905" t="s">
        <v>97</v>
      </c>
      <c r="F905" t="str">
        <f t="shared" si="44"/>
        <v>Tasmania</v>
      </c>
      <c r="G905" t="s">
        <v>70</v>
      </c>
      <c r="H905">
        <v>7250</v>
      </c>
      <c r="I905" t="s">
        <v>11</v>
      </c>
      <c r="J905" t="s">
        <v>71</v>
      </c>
      <c r="K905" t="s">
        <v>155</v>
      </c>
      <c r="L905" t="s">
        <v>20</v>
      </c>
      <c r="M905" s="5">
        <v>28.53</v>
      </c>
      <c r="N905">
        <v>1</v>
      </c>
    </row>
    <row r="906" spans="1:14" x14ac:dyDescent="0.2">
      <c r="A906" s="2">
        <v>45596</v>
      </c>
      <c r="B906" s="3">
        <f t="shared" si="42"/>
        <v>2025</v>
      </c>
      <c r="C906" t="str">
        <f t="shared" si="43"/>
        <v>2024-2025</v>
      </c>
      <c r="D906" t="s">
        <v>148</v>
      </c>
      <c r="E906" t="s">
        <v>134</v>
      </c>
      <c r="F906" t="str">
        <f t="shared" si="44"/>
        <v>Queensland</v>
      </c>
      <c r="G906" t="s">
        <v>35</v>
      </c>
      <c r="H906">
        <v>4825</v>
      </c>
      <c r="I906" t="s">
        <v>11</v>
      </c>
      <c r="J906" t="s">
        <v>36</v>
      </c>
      <c r="K906" t="s">
        <v>19</v>
      </c>
      <c r="L906" t="s">
        <v>23</v>
      </c>
      <c r="M906" s="5">
        <v>28.92</v>
      </c>
      <c r="N906">
        <v>1</v>
      </c>
    </row>
    <row r="907" spans="1:14" x14ac:dyDescent="0.2">
      <c r="A907" s="2">
        <v>45176</v>
      </c>
      <c r="B907" s="3">
        <f t="shared" si="42"/>
        <v>2024</v>
      </c>
      <c r="C907" t="str">
        <f t="shared" si="43"/>
        <v>2023-2024</v>
      </c>
      <c r="D907" t="s">
        <v>147</v>
      </c>
      <c r="E907" t="s">
        <v>91</v>
      </c>
      <c r="F907" t="str">
        <f t="shared" si="44"/>
        <v>Victoria</v>
      </c>
      <c r="G907" t="s">
        <v>45</v>
      </c>
      <c r="H907">
        <v>3690</v>
      </c>
      <c r="I907" t="s">
        <v>11</v>
      </c>
      <c r="J907" t="s">
        <v>55</v>
      </c>
      <c r="K907" t="s">
        <v>156</v>
      </c>
      <c r="L907" t="s">
        <v>17</v>
      </c>
      <c r="M907" s="5">
        <v>28.92</v>
      </c>
      <c r="N907">
        <v>1</v>
      </c>
    </row>
    <row r="908" spans="1:14" x14ac:dyDescent="0.2">
      <c r="A908" s="2">
        <v>45160</v>
      </c>
      <c r="B908" s="3">
        <f t="shared" si="42"/>
        <v>2024</v>
      </c>
      <c r="C908" t="str">
        <f t="shared" si="43"/>
        <v>2023-2024</v>
      </c>
      <c r="D908" t="s">
        <v>148</v>
      </c>
      <c r="E908" t="s">
        <v>81</v>
      </c>
      <c r="F908" t="str">
        <f t="shared" si="44"/>
        <v>New South Wales</v>
      </c>
      <c r="G908" t="s">
        <v>10</v>
      </c>
      <c r="H908">
        <v>2485</v>
      </c>
      <c r="I908" t="s">
        <v>11</v>
      </c>
      <c r="J908" t="s">
        <v>68</v>
      </c>
      <c r="K908" t="s">
        <v>19</v>
      </c>
      <c r="L908" t="s">
        <v>23</v>
      </c>
      <c r="M908" s="5">
        <v>28.93</v>
      </c>
      <c r="N908">
        <v>1</v>
      </c>
    </row>
    <row r="909" spans="1:14" x14ac:dyDescent="0.2">
      <c r="A909" s="2">
        <v>45136</v>
      </c>
      <c r="B909" s="3">
        <f t="shared" si="42"/>
        <v>2024</v>
      </c>
      <c r="C909" t="str">
        <f t="shared" si="43"/>
        <v>2023-2024</v>
      </c>
      <c r="D909" t="s">
        <v>147</v>
      </c>
      <c r="E909" t="s">
        <v>106</v>
      </c>
      <c r="F909" t="str">
        <f t="shared" si="44"/>
        <v>Victoria</v>
      </c>
      <c r="G909" t="s">
        <v>45</v>
      </c>
      <c r="H909">
        <v>3915</v>
      </c>
      <c r="I909" t="s">
        <v>11</v>
      </c>
      <c r="J909" t="s">
        <v>55</v>
      </c>
      <c r="K909" t="s">
        <v>149</v>
      </c>
      <c r="L909" t="s">
        <v>15</v>
      </c>
      <c r="M909" s="5">
        <v>28.939999999999998</v>
      </c>
      <c r="N909">
        <v>1</v>
      </c>
    </row>
    <row r="910" spans="1:14" x14ac:dyDescent="0.2">
      <c r="A910" s="2">
        <v>44972</v>
      </c>
      <c r="B910" s="3">
        <f t="shared" si="42"/>
        <v>2023</v>
      </c>
      <c r="C910" t="str">
        <f t="shared" si="43"/>
        <v>2022-2023</v>
      </c>
      <c r="D910" t="s">
        <v>148</v>
      </c>
      <c r="E910" t="s">
        <v>93</v>
      </c>
      <c r="F910" t="str">
        <f t="shared" si="44"/>
        <v>Western Australia</v>
      </c>
      <c r="G910" t="s">
        <v>48</v>
      </c>
      <c r="H910">
        <v>6112</v>
      </c>
      <c r="I910" t="s">
        <v>11</v>
      </c>
      <c r="J910" t="s">
        <v>94</v>
      </c>
      <c r="K910" t="s">
        <v>156</v>
      </c>
      <c r="L910" t="s">
        <v>17</v>
      </c>
      <c r="M910" s="5">
        <v>28.95</v>
      </c>
      <c r="N910">
        <v>1</v>
      </c>
    </row>
    <row r="911" spans="1:14" x14ac:dyDescent="0.2">
      <c r="A911" s="2">
        <v>45074</v>
      </c>
      <c r="B911" s="3">
        <f t="shared" si="42"/>
        <v>2023</v>
      </c>
      <c r="C911" t="str">
        <f t="shared" si="43"/>
        <v>2022-2023</v>
      </c>
      <c r="D911" t="s">
        <v>147</v>
      </c>
      <c r="E911" t="s">
        <v>128</v>
      </c>
      <c r="F911" t="str">
        <f t="shared" si="44"/>
        <v>Western Australia</v>
      </c>
      <c r="G911" t="s">
        <v>48</v>
      </c>
      <c r="H911">
        <v>6027</v>
      </c>
      <c r="I911" t="s">
        <v>11</v>
      </c>
      <c r="J911" t="s">
        <v>49</v>
      </c>
      <c r="K911" t="s">
        <v>156</v>
      </c>
      <c r="L911" t="s">
        <v>17</v>
      </c>
      <c r="M911" s="5">
        <v>28.96</v>
      </c>
      <c r="N911">
        <v>1</v>
      </c>
    </row>
    <row r="912" spans="1:14" x14ac:dyDescent="0.2">
      <c r="A912" s="2">
        <v>44996</v>
      </c>
      <c r="B912" s="3">
        <f t="shared" si="42"/>
        <v>2023</v>
      </c>
      <c r="C912" t="str">
        <f t="shared" si="43"/>
        <v>2022-2023</v>
      </c>
      <c r="D912" t="s">
        <v>148</v>
      </c>
      <c r="E912" t="s">
        <v>65</v>
      </c>
      <c r="F912" t="str">
        <f t="shared" si="44"/>
        <v>New South Wales</v>
      </c>
      <c r="G912" t="s">
        <v>10</v>
      </c>
      <c r="H912">
        <v>2541</v>
      </c>
      <c r="I912" t="s">
        <v>11</v>
      </c>
      <c r="J912" t="s">
        <v>58</v>
      </c>
      <c r="K912" t="s">
        <v>154</v>
      </c>
      <c r="L912" t="s">
        <v>14</v>
      </c>
      <c r="M912" s="5">
        <v>28.97</v>
      </c>
      <c r="N912">
        <v>1</v>
      </c>
    </row>
    <row r="913" spans="1:14" x14ac:dyDescent="0.2">
      <c r="A913" s="2">
        <v>45552</v>
      </c>
      <c r="B913" s="3">
        <f t="shared" si="42"/>
        <v>2025</v>
      </c>
      <c r="C913" t="str">
        <f t="shared" si="43"/>
        <v>2024-2025</v>
      </c>
      <c r="D913" t="s">
        <v>148</v>
      </c>
      <c r="E913" t="s">
        <v>92</v>
      </c>
      <c r="F913" t="str">
        <f t="shared" si="44"/>
        <v>Queensland</v>
      </c>
      <c r="G913" t="s">
        <v>35</v>
      </c>
      <c r="H913">
        <v>4068</v>
      </c>
      <c r="I913" t="s">
        <v>11</v>
      </c>
      <c r="J913" t="s">
        <v>43</v>
      </c>
      <c r="K913" t="s">
        <v>149</v>
      </c>
      <c r="L913" t="s">
        <v>15</v>
      </c>
      <c r="M913" s="5">
        <v>28.979999999999997</v>
      </c>
      <c r="N913">
        <v>1</v>
      </c>
    </row>
    <row r="914" spans="1:14" x14ac:dyDescent="0.2">
      <c r="A914" s="2">
        <v>45182</v>
      </c>
      <c r="B914" s="3">
        <f t="shared" si="42"/>
        <v>2024</v>
      </c>
      <c r="C914" t="str">
        <f t="shared" si="43"/>
        <v>2023-2024</v>
      </c>
      <c r="D914" t="s">
        <v>148</v>
      </c>
      <c r="E914" t="s">
        <v>37</v>
      </c>
      <c r="F914" t="str">
        <f t="shared" si="44"/>
        <v>South Australia</v>
      </c>
      <c r="G914" t="s">
        <v>32</v>
      </c>
      <c r="H914">
        <v>5607</v>
      </c>
      <c r="I914" t="s">
        <v>11</v>
      </c>
      <c r="J914" t="s">
        <v>38</v>
      </c>
      <c r="K914" t="s">
        <v>149</v>
      </c>
      <c r="L914" t="s">
        <v>15</v>
      </c>
      <c r="M914" s="5">
        <v>28.98</v>
      </c>
      <c r="N914">
        <v>1</v>
      </c>
    </row>
    <row r="915" spans="1:14" x14ac:dyDescent="0.2">
      <c r="A915" s="2">
        <v>45468</v>
      </c>
      <c r="B915" s="3">
        <f t="shared" si="42"/>
        <v>2024</v>
      </c>
      <c r="C915" t="str">
        <f t="shared" si="43"/>
        <v>2023-2024</v>
      </c>
      <c r="D915" t="s">
        <v>147</v>
      </c>
      <c r="E915" t="s">
        <v>66</v>
      </c>
      <c r="F915" t="str">
        <f t="shared" si="44"/>
        <v>South Australia</v>
      </c>
      <c r="G915" t="s">
        <v>32</v>
      </c>
      <c r="H915">
        <v>5169</v>
      </c>
      <c r="I915" t="s">
        <v>11</v>
      </c>
      <c r="J915" t="s">
        <v>33</v>
      </c>
      <c r="K915" t="s">
        <v>154</v>
      </c>
      <c r="L915" t="s">
        <v>14</v>
      </c>
      <c r="M915" s="5">
        <v>29</v>
      </c>
      <c r="N915">
        <v>1</v>
      </c>
    </row>
    <row r="916" spans="1:14" x14ac:dyDescent="0.2">
      <c r="A916" s="2">
        <v>45390</v>
      </c>
      <c r="B916" s="3">
        <f t="shared" si="42"/>
        <v>2024</v>
      </c>
      <c r="C916" t="str">
        <f t="shared" si="43"/>
        <v>2023-2024</v>
      </c>
      <c r="D916" t="s">
        <v>147</v>
      </c>
      <c r="E916" t="s">
        <v>96</v>
      </c>
      <c r="F916" t="str">
        <f t="shared" si="44"/>
        <v>Western Australia</v>
      </c>
      <c r="G916" t="s">
        <v>48</v>
      </c>
      <c r="H916">
        <v>6330</v>
      </c>
      <c r="I916" t="s">
        <v>11</v>
      </c>
      <c r="J916" t="s">
        <v>94</v>
      </c>
      <c r="K916" t="s">
        <v>153</v>
      </c>
      <c r="L916" t="s">
        <v>16</v>
      </c>
      <c r="M916" s="5">
        <v>29</v>
      </c>
      <c r="N916">
        <v>1</v>
      </c>
    </row>
    <row r="917" spans="1:14" x14ac:dyDescent="0.2">
      <c r="A917" s="2">
        <v>45386</v>
      </c>
      <c r="B917" s="3">
        <f t="shared" si="42"/>
        <v>2024</v>
      </c>
      <c r="C917" t="str">
        <f t="shared" si="43"/>
        <v>2023-2024</v>
      </c>
      <c r="D917" t="s">
        <v>148</v>
      </c>
      <c r="E917" t="s">
        <v>9</v>
      </c>
      <c r="F917" t="str">
        <f t="shared" si="44"/>
        <v>New South Wales</v>
      </c>
      <c r="G917" t="s">
        <v>10</v>
      </c>
      <c r="H917">
        <v>2067</v>
      </c>
      <c r="I917" t="s">
        <v>11</v>
      </c>
      <c r="J917" t="s">
        <v>12</v>
      </c>
      <c r="K917" t="s">
        <v>154</v>
      </c>
      <c r="L917" t="s">
        <v>14</v>
      </c>
      <c r="M917" s="5">
        <v>29</v>
      </c>
      <c r="N917">
        <v>1</v>
      </c>
    </row>
    <row r="918" spans="1:14" x14ac:dyDescent="0.2">
      <c r="A918" s="2">
        <v>44974</v>
      </c>
      <c r="B918" s="3">
        <f t="shared" si="42"/>
        <v>2023</v>
      </c>
      <c r="C918" t="str">
        <f t="shared" si="43"/>
        <v>2022-2023</v>
      </c>
      <c r="D918" t="s">
        <v>147</v>
      </c>
      <c r="E918" t="s">
        <v>93</v>
      </c>
      <c r="F918" t="str">
        <f t="shared" si="44"/>
        <v>Western Australia</v>
      </c>
      <c r="G918" t="s">
        <v>48</v>
      </c>
      <c r="H918">
        <v>6112</v>
      </c>
      <c r="I918" t="s">
        <v>11</v>
      </c>
      <c r="J918" t="s">
        <v>94</v>
      </c>
      <c r="K918" t="s">
        <v>154</v>
      </c>
      <c r="L918" t="s">
        <v>14</v>
      </c>
      <c r="M918" s="5">
        <v>29</v>
      </c>
      <c r="N918">
        <v>1</v>
      </c>
    </row>
    <row r="919" spans="1:14" x14ac:dyDescent="0.2">
      <c r="A919" s="2">
        <v>45344</v>
      </c>
      <c r="B919" s="3">
        <f t="shared" si="42"/>
        <v>2024</v>
      </c>
      <c r="C919" t="str">
        <f t="shared" si="43"/>
        <v>2023-2024</v>
      </c>
      <c r="D919" t="s">
        <v>147</v>
      </c>
      <c r="E919" t="s">
        <v>74</v>
      </c>
      <c r="F919" t="str">
        <f t="shared" si="44"/>
        <v>South Australia</v>
      </c>
      <c r="G919" t="s">
        <v>32</v>
      </c>
      <c r="H919">
        <v>5043</v>
      </c>
      <c r="I919" t="s">
        <v>11</v>
      </c>
      <c r="J919" t="s">
        <v>33</v>
      </c>
      <c r="K919" t="s">
        <v>154</v>
      </c>
      <c r="L919" t="s">
        <v>14</v>
      </c>
      <c r="M919" s="5">
        <v>29.009999999999998</v>
      </c>
      <c r="N919">
        <v>1</v>
      </c>
    </row>
    <row r="920" spans="1:14" x14ac:dyDescent="0.2">
      <c r="A920" s="2">
        <v>45279</v>
      </c>
      <c r="B920" s="3">
        <f t="shared" si="42"/>
        <v>2024</v>
      </c>
      <c r="C920" t="str">
        <f t="shared" si="43"/>
        <v>2023-2024</v>
      </c>
      <c r="D920" t="s">
        <v>148</v>
      </c>
      <c r="E920" t="s">
        <v>103</v>
      </c>
      <c r="F920" t="str">
        <f t="shared" si="44"/>
        <v>Queensland</v>
      </c>
      <c r="G920" t="s">
        <v>35</v>
      </c>
      <c r="H920">
        <v>4509</v>
      </c>
      <c r="I920" t="s">
        <v>11</v>
      </c>
      <c r="J920" t="s">
        <v>104</v>
      </c>
      <c r="K920" t="s">
        <v>154</v>
      </c>
      <c r="L920" t="s">
        <v>14</v>
      </c>
      <c r="M920" s="5">
        <v>29.39</v>
      </c>
      <c r="N920">
        <v>1</v>
      </c>
    </row>
    <row r="921" spans="1:14" x14ac:dyDescent="0.2">
      <c r="A921" s="2">
        <v>45262</v>
      </c>
      <c r="B921" s="3">
        <f t="shared" si="42"/>
        <v>2024</v>
      </c>
      <c r="C921" t="str">
        <f t="shared" si="43"/>
        <v>2023-2024</v>
      </c>
      <c r="D921" t="s">
        <v>148</v>
      </c>
      <c r="E921" t="s">
        <v>54</v>
      </c>
      <c r="F921" t="str">
        <f t="shared" si="44"/>
        <v>Victoria</v>
      </c>
      <c r="G921" t="s">
        <v>45</v>
      </c>
      <c r="H921">
        <v>3977</v>
      </c>
      <c r="I921" t="s">
        <v>11</v>
      </c>
      <c r="J921" t="s">
        <v>55</v>
      </c>
      <c r="K921" t="s">
        <v>154</v>
      </c>
      <c r="L921" t="s">
        <v>14</v>
      </c>
      <c r="M921" s="5">
        <v>29.5</v>
      </c>
      <c r="N921">
        <v>1</v>
      </c>
    </row>
    <row r="922" spans="1:14" x14ac:dyDescent="0.2">
      <c r="A922" s="2">
        <v>45536</v>
      </c>
      <c r="B922" s="3">
        <f t="shared" si="42"/>
        <v>2025</v>
      </c>
      <c r="C922" t="str">
        <f t="shared" si="43"/>
        <v>2024-2025</v>
      </c>
      <c r="D922" t="s">
        <v>147</v>
      </c>
      <c r="E922" t="s">
        <v>107</v>
      </c>
      <c r="F922" t="str">
        <f t="shared" si="44"/>
        <v>Queensland</v>
      </c>
      <c r="G922" t="s">
        <v>35</v>
      </c>
      <c r="H922">
        <v>4220</v>
      </c>
      <c r="I922" t="s">
        <v>11</v>
      </c>
      <c r="J922" t="s">
        <v>104</v>
      </c>
      <c r="K922" t="s">
        <v>156</v>
      </c>
      <c r="L922" t="s">
        <v>17</v>
      </c>
      <c r="M922" s="5">
        <v>29.6</v>
      </c>
      <c r="N922">
        <v>1</v>
      </c>
    </row>
    <row r="923" spans="1:14" x14ac:dyDescent="0.2">
      <c r="A923" s="2">
        <v>45023</v>
      </c>
      <c r="B923" s="3">
        <f t="shared" si="42"/>
        <v>2023</v>
      </c>
      <c r="C923" t="str">
        <f t="shared" si="43"/>
        <v>2022-2023</v>
      </c>
      <c r="D923" t="s">
        <v>147</v>
      </c>
      <c r="E923" t="s">
        <v>143</v>
      </c>
      <c r="F923" t="str">
        <f t="shared" si="44"/>
        <v>New South Wales</v>
      </c>
      <c r="G923" t="s">
        <v>10</v>
      </c>
      <c r="H923">
        <v>2154</v>
      </c>
      <c r="I923" t="s">
        <v>11</v>
      </c>
      <c r="J923" t="s">
        <v>27</v>
      </c>
      <c r="K923" t="s">
        <v>157</v>
      </c>
      <c r="L923" t="s">
        <v>22</v>
      </c>
      <c r="M923" s="5">
        <v>29.65</v>
      </c>
      <c r="N923">
        <v>1</v>
      </c>
    </row>
    <row r="924" spans="1:14" x14ac:dyDescent="0.2">
      <c r="A924" s="2">
        <v>45441</v>
      </c>
      <c r="B924" s="3">
        <f t="shared" si="42"/>
        <v>2024</v>
      </c>
      <c r="C924" t="str">
        <f t="shared" si="43"/>
        <v>2023-2024</v>
      </c>
      <c r="D924" t="s">
        <v>148</v>
      </c>
      <c r="E924" t="s">
        <v>101</v>
      </c>
      <c r="F924" t="str">
        <f t="shared" si="44"/>
        <v>Victoria</v>
      </c>
      <c r="G924" t="s">
        <v>45</v>
      </c>
      <c r="H924">
        <v>3131</v>
      </c>
      <c r="I924" t="s">
        <v>11</v>
      </c>
      <c r="J924" t="s">
        <v>63</v>
      </c>
      <c r="K924" t="s">
        <v>156</v>
      </c>
      <c r="L924" t="s">
        <v>17</v>
      </c>
      <c r="M924" s="5">
        <v>29.85</v>
      </c>
      <c r="N924">
        <v>1</v>
      </c>
    </row>
    <row r="925" spans="1:14" x14ac:dyDescent="0.2">
      <c r="A925" s="2">
        <v>45414</v>
      </c>
      <c r="B925" s="3">
        <f t="shared" si="42"/>
        <v>2024</v>
      </c>
      <c r="C925" t="str">
        <f t="shared" si="43"/>
        <v>2023-2024</v>
      </c>
      <c r="D925" t="s">
        <v>148</v>
      </c>
      <c r="E925" t="s">
        <v>145</v>
      </c>
      <c r="F925" t="str">
        <f t="shared" si="44"/>
        <v>New South Wales</v>
      </c>
      <c r="G925" t="s">
        <v>10</v>
      </c>
      <c r="H925">
        <v>2101</v>
      </c>
      <c r="I925" t="s">
        <v>11</v>
      </c>
      <c r="J925" t="s">
        <v>27</v>
      </c>
      <c r="K925" t="s">
        <v>155</v>
      </c>
      <c r="L925" t="s">
        <v>20</v>
      </c>
      <c r="M925" s="5">
        <v>29.9</v>
      </c>
      <c r="N925">
        <v>1</v>
      </c>
    </row>
    <row r="926" spans="1:14" x14ac:dyDescent="0.2">
      <c r="A926" s="2">
        <v>45123</v>
      </c>
      <c r="B926" s="3">
        <f t="shared" si="42"/>
        <v>2024</v>
      </c>
      <c r="C926" t="str">
        <f t="shared" si="43"/>
        <v>2023-2024</v>
      </c>
      <c r="D926" t="s">
        <v>147</v>
      </c>
      <c r="E926" t="s">
        <v>125</v>
      </c>
      <c r="F926" t="str">
        <f t="shared" si="44"/>
        <v>Victoria</v>
      </c>
      <c r="G926" t="s">
        <v>45</v>
      </c>
      <c r="H926">
        <v>3400</v>
      </c>
      <c r="I926" t="s">
        <v>11</v>
      </c>
      <c r="J926" t="s">
        <v>60</v>
      </c>
      <c r="K926" t="s">
        <v>156</v>
      </c>
      <c r="L926" t="s">
        <v>17</v>
      </c>
      <c r="M926" s="5">
        <v>29.91</v>
      </c>
      <c r="N926">
        <v>1</v>
      </c>
    </row>
    <row r="927" spans="1:14" x14ac:dyDescent="0.2">
      <c r="A927" s="2">
        <v>45625</v>
      </c>
      <c r="B927" s="3">
        <f t="shared" si="42"/>
        <v>2025</v>
      </c>
      <c r="C927" t="str">
        <f t="shared" si="43"/>
        <v>2024-2025</v>
      </c>
      <c r="D927" t="s">
        <v>147</v>
      </c>
      <c r="E927" t="s">
        <v>106</v>
      </c>
      <c r="F927" t="str">
        <f t="shared" si="44"/>
        <v>Victoria</v>
      </c>
      <c r="G927" t="s">
        <v>45</v>
      </c>
      <c r="H927">
        <v>3915</v>
      </c>
      <c r="I927" t="s">
        <v>11</v>
      </c>
      <c r="J927" t="s">
        <v>55</v>
      </c>
      <c r="K927" t="s">
        <v>155</v>
      </c>
      <c r="L927" t="s">
        <v>20</v>
      </c>
      <c r="M927" s="5">
        <v>29.910000000000004</v>
      </c>
      <c r="N927">
        <v>1</v>
      </c>
    </row>
    <row r="928" spans="1:14" x14ac:dyDescent="0.2">
      <c r="A928" s="2">
        <v>45538</v>
      </c>
      <c r="B928" s="3">
        <f t="shared" si="42"/>
        <v>2025</v>
      </c>
      <c r="C928" t="str">
        <f t="shared" si="43"/>
        <v>2024-2025</v>
      </c>
      <c r="D928" t="s">
        <v>147</v>
      </c>
      <c r="E928" t="s">
        <v>85</v>
      </c>
      <c r="F928" t="str">
        <f t="shared" si="44"/>
        <v>Queensland</v>
      </c>
      <c r="G928" t="s">
        <v>35</v>
      </c>
      <c r="H928">
        <v>4883</v>
      </c>
      <c r="I928" t="s">
        <v>11</v>
      </c>
      <c r="J928" t="s">
        <v>36</v>
      </c>
      <c r="K928" t="s">
        <v>155</v>
      </c>
      <c r="L928" t="s">
        <v>20</v>
      </c>
      <c r="M928" s="5">
        <v>29.92</v>
      </c>
      <c r="N928">
        <v>1</v>
      </c>
    </row>
    <row r="929" spans="1:14" x14ac:dyDescent="0.2">
      <c r="A929" s="2">
        <v>45363</v>
      </c>
      <c r="B929" s="3">
        <f t="shared" si="42"/>
        <v>2024</v>
      </c>
      <c r="C929" t="str">
        <f t="shared" si="43"/>
        <v>2023-2024</v>
      </c>
      <c r="D929" t="s">
        <v>147</v>
      </c>
      <c r="E929" t="s">
        <v>146</v>
      </c>
      <c r="F929" t="str">
        <f t="shared" si="44"/>
        <v>Victoria</v>
      </c>
      <c r="G929" t="s">
        <v>45</v>
      </c>
      <c r="H929">
        <v>3353</v>
      </c>
      <c r="I929" t="s">
        <v>11</v>
      </c>
      <c r="J929" t="s">
        <v>60</v>
      </c>
      <c r="K929" t="s">
        <v>153</v>
      </c>
      <c r="L929" t="s">
        <v>16</v>
      </c>
      <c r="M929" s="5">
        <v>29.95</v>
      </c>
      <c r="N929">
        <v>1</v>
      </c>
    </row>
    <row r="930" spans="1:14" x14ac:dyDescent="0.2">
      <c r="A930" s="2">
        <v>45540</v>
      </c>
      <c r="B930" s="3">
        <f t="shared" si="42"/>
        <v>2025</v>
      </c>
      <c r="C930" t="str">
        <f t="shared" si="43"/>
        <v>2024-2025</v>
      </c>
      <c r="D930" t="s">
        <v>147</v>
      </c>
      <c r="E930" t="s">
        <v>41</v>
      </c>
      <c r="F930" t="str">
        <f t="shared" si="44"/>
        <v>New South Wales</v>
      </c>
      <c r="G930" t="s">
        <v>10</v>
      </c>
      <c r="H930">
        <v>2830</v>
      </c>
      <c r="I930" t="s">
        <v>11</v>
      </c>
      <c r="J930" t="s">
        <v>25</v>
      </c>
      <c r="K930" t="s">
        <v>19</v>
      </c>
      <c r="L930" t="s">
        <v>23</v>
      </c>
      <c r="M930" s="5">
        <v>29.95</v>
      </c>
      <c r="N930">
        <v>1</v>
      </c>
    </row>
    <row r="931" spans="1:14" x14ac:dyDescent="0.2">
      <c r="A931" s="2">
        <v>44992</v>
      </c>
      <c r="B931" s="3">
        <f t="shared" si="42"/>
        <v>2023</v>
      </c>
      <c r="C931" t="str">
        <f t="shared" si="43"/>
        <v>2022-2023</v>
      </c>
      <c r="D931" t="s">
        <v>148</v>
      </c>
      <c r="E931" t="s">
        <v>112</v>
      </c>
      <c r="F931" t="str">
        <f t="shared" si="44"/>
        <v>Victoria</v>
      </c>
      <c r="G931" t="s">
        <v>45</v>
      </c>
      <c r="H931">
        <v>3076</v>
      </c>
      <c r="I931" t="s">
        <v>11</v>
      </c>
      <c r="J931" t="s">
        <v>46</v>
      </c>
      <c r="K931" t="s">
        <v>153</v>
      </c>
      <c r="L931" t="s">
        <v>16</v>
      </c>
      <c r="M931" s="5">
        <v>29.95</v>
      </c>
      <c r="N931">
        <v>1</v>
      </c>
    </row>
    <row r="932" spans="1:14" x14ac:dyDescent="0.2">
      <c r="A932" s="2">
        <v>44981</v>
      </c>
      <c r="B932" s="3">
        <f t="shared" si="42"/>
        <v>2023</v>
      </c>
      <c r="C932" t="str">
        <f t="shared" si="43"/>
        <v>2022-2023</v>
      </c>
      <c r="D932" t="s">
        <v>147</v>
      </c>
      <c r="E932" t="s">
        <v>129</v>
      </c>
      <c r="F932" t="str">
        <f t="shared" si="44"/>
        <v>Tasmania</v>
      </c>
      <c r="G932" t="s">
        <v>70</v>
      </c>
      <c r="H932">
        <v>7010</v>
      </c>
      <c r="I932" t="s">
        <v>11</v>
      </c>
      <c r="J932" t="s">
        <v>71</v>
      </c>
      <c r="K932" t="s">
        <v>19</v>
      </c>
      <c r="L932" t="s">
        <v>23</v>
      </c>
      <c r="M932" s="5">
        <v>29.95</v>
      </c>
      <c r="N932">
        <v>1</v>
      </c>
    </row>
    <row r="933" spans="1:14" x14ac:dyDescent="0.2">
      <c r="A933" s="2">
        <v>45581</v>
      </c>
      <c r="B933" s="3">
        <f t="shared" si="42"/>
        <v>2025</v>
      </c>
      <c r="C933" t="str">
        <f t="shared" si="43"/>
        <v>2024-2025</v>
      </c>
      <c r="D933" t="s">
        <v>148</v>
      </c>
      <c r="E933" t="s">
        <v>123</v>
      </c>
      <c r="F933" t="str">
        <f t="shared" si="44"/>
        <v>Western Australia</v>
      </c>
      <c r="G933" t="s">
        <v>48</v>
      </c>
      <c r="H933">
        <v>6109</v>
      </c>
      <c r="I933" t="s">
        <v>11</v>
      </c>
      <c r="J933" t="s">
        <v>94</v>
      </c>
      <c r="K933" t="s">
        <v>19</v>
      </c>
      <c r="L933" t="s">
        <v>23</v>
      </c>
      <c r="M933" s="5">
        <v>29.95</v>
      </c>
      <c r="N933">
        <v>1</v>
      </c>
    </row>
    <row r="934" spans="1:14" x14ac:dyDescent="0.2">
      <c r="A934" s="2">
        <v>45356</v>
      </c>
      <c r="B934" s="3">
        <f t="shared" si="42"/>
        <v>2024</v>
      </c>
      <c r="C934" t="str">
        <f t="shared" si="43"/>
        <v>2023-2024</v>
      </c>
      <c r="D934" t="s">
        <v>147</v>
      </c>
      <c r="E934" t="s">
        <v>83</v>
      </c>
      <c r="F934" t="str">
        <f t="shared" si="44"/>
        <v>New South Wales</v>
      </c>
      <c r="G934" t="s">
        <v>10</v>
      </c>
      <c r="H934">
        <v>2750</v>
      </c>
      <c r="I934" t="s">
        <v>11</v>
      </c>
      <c r="J934" t="s">
        <v>25</v>
      </c>
      <c r="K934" t="s">
        <v>153</v>
      </c>
      <c r="L934" t="s">
        <v>16</v>
      </c>
      <c r="M934" s="5">
        <v>29.95</v>
      </c>
      <c r="N934">
        <v>1</v>
      </c>
    </row>
    <row r="935" spans="1:14" x14ac:dyDescent="0.2">
      <c r="A935" s="2">
        <v>45461</v>
      </c>
      <c r="B935" s="3">
        <f t="shared" si="42"/>
        <v>2024</v>
      </c>
      <c r="C935" t="str">
        <f t="shared" si="43"/>
        <v>2023-2024</v>
      </c>
      <c r="D935" t="s">
        <v>147</v>
      </c>
      <c r="E935" t="s">
        <v>62</v>
      </c>
      <c r="F935" t="str">
        <f t="shared" si="44"/>
        <v>Victoria</v>
      </c>
      <c r="G935" t="s">
        <v>45</v>
      </c>
      <c r="H935">
        <v>3134</v>
      </c>
      <c r="I935" t="s">
        <v>11</v>
      </c>
      <c r="J935" t="s">
        <v>63</v>
      </c>
      <c r="K935" t="s">
        <v>153</v>
      </c>
      <c r="L935" t="s">
        <v>16</v>
      </c>
      <c r="M935" s="5">
        <v>29.95</v>
      </c>
      <c r="N935">
        <v>1</v>
      </c>
    </row>
    <row r="936" spans="1:14" x14ac:dyDescent="0.2">
      <c r="A936" s="2">
        <v>45506</v>
      </c>
      <c r="B936" s="3">
        <f t="shared" si="42"/>
        <v>2025</v>
      </c>
      <c r="C936" t="str">
        <f t="shared" si="43"/>
        <v>2024-2025</v>
      </c>
      <c r="D936" t="s">
        <v>147</v>
      </c>
      <c r="E936" t="s">
        <v>82</v>
      </c>
      <c r="F936" t="str">
        <f t="shared" si="44"/>
        <v>Queensland</v>
      </c>
      <c r="G936" t="s">
        <v>35</v>
      </c>
      <c r="H936">
        <v>4012</v>
      </c>
      <c r="I936" t="s">
        <v>11</v>
      </c>
      <c r="J936" t="s">
        <v>43</v>
      </c>
      <c r="K936" t="s">
        <v>149</v>
      </c>
      <c r="L936" t="s">
        <v>15</v>
      </c>
      <c r="M936" s="5">
        <v>29.95</v>
      </c>
      <c r="N936">
        <v>1</v>
      </c>
    </row>
    <row r="937" spans="1:14" x14ac:dyDescent="0.2">
      <c r="A937" s="2">
        <v>45089</v>
      </c>
      <c r="B937" s="3">
        <f t="shared" si="42"/>
        <v>2023</v>
      </c>
      <c r="C937" t="str">
        <f t="shared" si="43"/>
        <v>2022-2023</v>
      </c>
      <c r="D937" t="s">
        <v>148</v>
      </c>
      <c r="E937" t="s">
        <v>101</v>
      </c>
      <c r="F937" t="str">
        <f t="shared" si="44"/>
        <v>Victoria</v>
      </c>
      <c r="G937" t="s">
        <v>45</v>
      </c>
      <c r="H937">
        <v>3131</v>
      </c>
      <c r="I937" t="s">
        <v>11</v>
      </c>
      <c r="J937" t="s">
        <v>63</v>
      </c>
      <c r="K937" t="s">
        <v>156</v>
      </c>
      <c r="L937" t="s">
        <v>17</v>
      </c>
      <c r="M937" s="5">
        <v>29.950000000000003</v>
      </c>
      <c r="N937">
        <v>1</v>
      </c>
    </row>
    <row r="938" spans="1:14" x14ac:dyDescent="0.2">
      <c r="A938" s="2">
        <v>44986</v>
      </c>
      <c r="B938" s="3">
        <f t="shared" si="42"/>
        <v>2023</v>
      </c>
      <c r="C938" t="str">
        <f t="shared" si="43"/>
        <v>2022-2023</v>
      </c>
      <c r="D938" t="s">
        <v>147</v>
      </c>
      <c r="E938" t="s">
        <v>56</v>
      </c>
      <c r="F938" t="str">
        <f t="shared" si="44"/>
        <v>Northern Territory</v>
      </c>
      <c r="G938" t="s">
        <v>29</v>
      </c>
      <c r="H938">
        <v>870</v>
      </c>
      <c r="I938" t="s">
        <v>11</v>
      </c>
      <c r="J938" t="s">
        <v>30</v>
      </c>
      <c r="K938" t="s">
        <v>150</v>
      </c>
      <c r="L938" t="s">
        <v>18</v>
      </c>
      <c r="M938" s="5">
        <v>29.97</v>
      </c>
      <c r="N938">
        <v>1</v>
      </c>
    </row>
    <row r="939" spans="1:14" x14ac:dyDescent="0.2">
      <c r="A939" s="2">
        <v>45611</v>
      </c>
      <c r="B939" s="3">
        <f t="shared" si="42"/>
        <v>2025</v>
      </c>
      <c r="C939" t="str">
        <f t="shared" si="43"/>
        <v>2024-2025</v>
      </c>
      <c r="D939" t="s">
        <v>148</v>
      </c>
      <c r="E939" t="s">
        <v>67</v>
      </c>
      <c r="F939" t="str">
        <f t="shared" si="44"/>
        <v>New South Wales</v>
      </c>
      <c r="G939" t="s">
        <v>10</v>
      </c>
      <c r="H939">
        <v>2478</v>
      </c>
      <c r="I939" t="s">
        <v>11</v>
      </c>
      <c r="J939" t="s">
        <v>68</v>
      </c>
      <c r="K939" t="s">
        <v>155</v>
      </c>
      <c r="L939" t="s">
        <v>20</v>
      </c>
      <c r="M939" s="5">
        <v>29.97</v>
      </c>
      <c r="N939">
        <v>1</v>
      </c>
    </row>
    <row r="940" spans="1:14" x14ac:dyDescent="0.2">
      <c r="A940" s="2">
        <v>45245</v>
      </c>
      <c r="B940" s="3">
        <f t="shared" si="42"/>
        <v>2024</v>
      </c>
      <c r="C940" t="str">
        <f t="shared" si="43"/>
        <v>2023-2024</v>
      </c>
      <c r="D940" t="s">
        <v>148</v>
      </c>
      <c r="E940" t="s">
        <v>112</v>
      </c>
      <c r="F940" t="str">
        <f t="shared" si="44"/>
        <v>Victoria</v>
      </c>
      <c r="G940" t="s">
        <v>45</v>
      </c>
      <c r="H940">
        <v>3076</v>
      </c>
      <c r="I940" t="s">
        <v>11</v>
      </c>
      <c r="J940" t="s">
        <v>46</v>
      </c>
      <c r="K940" t="s">
        <v>150</v>
      </c>
      <c r="L940" t="s">
        <v>18</v>
      </c>
      <c r="M940" s="5">
        <v>29.97</v>
      </c>
      <c r="N940">
        <v>1</v>
      </c>
    </row>
    <row r="941" spans="1:14" x14ac:dyDescent="0.2">
      <c r="A941" s="2">
        <v>45008</v>
      </c>
      <c r="B941" s="3">
        <f t="shared" si="42"/>
        <v>2023</v>
      </c>
      <c r="C941" t="str">
        <f t="shared" si="43"/>
        <v>2022-2023</v>
      </c>
      <c r="D941" t="s">
        <v>147</v>
      </c>
      <c r="E941" t="s">
        <v>89</v>
      </c>
      <c r="F941" t="str">
        <f t="shared" si="44"/>
        <v>Queensland</v>
      </c>
      <c r="G941" t="s">
        <v>35</v>
      </c>
      <c r="H941">
        <v>4655</v>
      </c>
      <c r="I941" t="s">
        <v>11</v>
      </c>
      <c r="J941" t="s">
        <v>51</v>
      </c>
      <c r="K941" t="s">
        <v>152</v>
      </c>
      <c r="L941" t="s">
        <v>13</v>
      </c>
      <c r="M941" s="5">
        <v>29.97</v>
      </c>
      <c r="N941">
        <v>1</v>
      </c>
    </row>
    <row r="942" spans="1:14" x14ac:dyDescent="0.2">
      <c r="A942" s="2">
        <v>45048</v>
      </c>
      <c r="B942" s="3">
        <f t="shared" si="42"/>
        <v>2023</v>
      </c>
      <c r="C942" t="str">
        <f t="shared" si="43"/>
        <v>2022-2023</v>
      </c>
      <c r="D942" t="s">
        <v>147</v>
      </c>
      <c r="E942" t="s">
        <v>133</v>
      </c>
      <c r="F942" t="str">
        <f t="shared" si="44"/>
        <v>Queensland</v>
      </c>
      <c r="G942" t="s">
        <v>35</v>
      </c>
      <c r="H942">
        <v>4305</v>
      </c>
      <c r="I942" t="s">
        <v>11</v>
      </c>
      <c r="J942" t="s">
        <v>104</v>
      </c>
      <c r="K942" t="s">
        <v>154</v>
      </c>
      <c r="L942" t="s">
        <v>14</v>
      </c>
      <c r="M942" s="5">
        <v>29.97</v>
      </c>
      <c r="N942">
        <v>1</v>
      </c>
    </row>
    <row r="943" spans="1:14" x14ac:dyDescent="0.2">
      <c r="A943" s="2">
        <v>44954</v>
      </c>
      <c r="B943" s="3">
        <f t="shared" si="42"/>
        <v>2023</v>
      </c>
      <c r="C943" t="str">
        <f t="shared" si="43"/>
        <v>2022-2023</v>
      </c>
      <c r="D943" t="s">
        <v>148</v>
      </c>
      <c r="E943" t="s">
        <v>47</v>
      </c>
      <c r="F943" t="str">
        <f t="shared" si="44"/>
        <v>Western Australia</v>
      </c>
      <c r="G943" t="s">
        <v>48</v>
      </c>
      <c r="H943">
        <v>6030</v>
      </c>
      <c r="I943" t="s">
        <v>11</v>
      </c>
      <c r="J943" t="s">
        <v>49</v>
      </c>
      <c r="K943" t="s">
        <v>152</v>
      </c>
      <c r="L943" t="s">
        <v>13</v>
      </c>
      <c r="M943" s="5">
        <v>29.97</v>
      </c>
      <c r="N943">
        <v>1</v>
      </c>
    </row>
    <row r="944" spans="1:14" x14ac:dyDescent="0.2">
      <c r="A944" s="2">
        <v>45136</v>
      </c>
      <c r="B944" s="3">
        <f t="shared" si="42"/>
        <v>2024</v>
      </c>
      <c r="C944" t="str">
        <f t="shared" si="43"/>
        <v>2023-2024</v>
      </c>
      <c r="D944" t="s">
        <v>147</v>
      </c>
      <c r="E944" t="s">
        <v>133</v>
      </c>
      <c r="F944" t="str">
        <f t="shared" si="44"/>
        <v>Queensland</v>
      </c>
      <c r="G944" t="s">
        <v>35</v>
      </c>
      <c r="H944">
        <v>4305</v>
      </c>
      <c r="I944" t="s">
        <v>11</v>
      </c>
      <c r="J944" t="s">
        <v>104</v>
      </c>
      <c r="K944" t="s">
        <v>154</v>
      </c>
      <c r="L944" t="s">
        <v>14</v>
      </c>
      <c r="M944" s="5">
        <v>29.98</v>
      </c>
      <c r="N944">
        <v>1</v>
      </c>
    </row>
    <row r="945" spans="1:14" x14ac:dyDescent="0.2">
      <c r="A945" s="2">
        <v>45495</v>
      </c>
      <c r="B945" s="3">
        <f t="shared" si="42"/>
        <v>2025</v>
      </c>
      <c r="C945" t="str">
        <f t="shared" si="43"/>
        <v>2024-2025</v>
      </c>
      <c r="D945" t="s">
        <v>148</v>
      </c>
      <c r="E945" t="s">
        <v>97</v>
      </c>
      <c r="F945" t="str">
        <f t="shared" si="44"/>
        <v>Tasmania</v>
      </c>
      <c r="G945" t="s">
        <v>70</v>
      </c>
      <c r="H945">
        <v>7250</v>
      </c>
      <c r="I945" t="s">
        <v>11</v>
      </c>
      <c r="J945" t="s">
        <v>71</v>
      </c>
      <c r="K945" t="s">
        <v>154</v>
      </c>
      <c r="L945" t="s">
        <v>14</v>
      </c>
      <c r="M945" s="5">
        <v>29.98</v>
      </c>
      <c r="N945">
        <v>1</v>
      </c>
    </row>
    <row r="946" spans="1:14" x14ac:dyDescent="0.2">
      <c r="A946" s="2">
        <v>45344</v>
      </c>
      <c r="B946" s="3">
        <f t="shared" si="42"/>
        <v>2024</v>
      </c>
      <c r="C946" t="str">
        <f t="shared" si="43"/>
        <v>2023-2024</v>
      </c>
      <c r="D946" t="s">
        <v>148</v>
      </c>
      <c r="E946" t="s">
        <v>130</v>
      </c>
      <c r="F946" t="str">
        <f t="shared" si="44"/>
        <v>South Australia</v>
      </c>
      <c r="G946" t="s">
        <v>32</v>
      </c>
      <c r="H946">
        <v>5290</v>
      </c>
      <c r="I946" t="s">
        <v>11</v>
      </c>
      <c r="J946" t="s">
        <v>38</v>
      </c>
      <c r="K946" t="s">
        <v>154</v>
      </c>
      <c r="L946" t="s">
        <v>14</v>
      </c>
      <c r="M946" s="5">
        <v>29.98</v>
      </c>
      <c r="N946">
        <v>1</v>
      </c>
    </row>
    <row r="947" spans="1:14" x14ac:dyDescent="0.2">
      <c r="A947" s="2">
        <v>45584</v>
      </c>
      <c r="B947" s="3">
        <f t="shared" si="42"/>
        <v>2025</v>
      </c>
      <c r="C947" t="str">
        <f t="shared" si="43"/>
        <v>2024-2025</v>
      </c>
      <c r="D947" t="s">
        <v>147</v>
      </c>
      <c r="E947" t="s">
        <v>69</v>
      </c>
      <c r="F947" t="str">
        <f t="shared" si="44"/>
        <v>Tasmania</v>
      </c>
      <c r="G947" t="s">
        <v>70</v>
      </c>
      <c r="H947">
        <v>7018</v>
      </c>
      <c r="I947" t="s">
        <v>11</v>
      </c>
      <c r="J947" t="s">
        <v>71</v>
      </c>
      <c r="K947" t="s">
        <v>152</v>
      </c>
      <c r="L947" t="s">
        <v>13</v>
      </c>
      <c r="M947" s="5">
        <v>29.98</v>
      </c>
      <c r="N947">
        <v>1</v>
      </c>
    </row>
    <row r="948" spans="1:14" x14ac:dyDescent="0.2">
      <c r="A948" s="2">
        <v>45263</v>
      </c>
      <c r="B948" s="3">
        <f t="shared" si="42"/>
        <v>2024</v>
      </c>
      <c r="C948" t="str">
        <f t="shared" si="43"/>
        <v>2023-2024</v>
      </c>
      <c r="D948" t="s">
        <v>148</v>
      </c>
      <c r="E948" t="s">
        <v>90</v>
      </c>
      <c r="F948" t="str">
        <f t="shared" si="44"/>
        <v>Victoria</v>
      </c>
      <c r="G948" t="s">
        <v>45</v>
      </c>
      <c r="H948">
        <v>3179</v>
      </c>
      <c r="I948" t="s">
        <v>11</v>
      </c>
      <c r="J948" t="s">
        <v>63</v>
      </c>
      <c r="K948" t="s">
        <v>152</v>
      </c>
      <c r="L948" t="s">
        <v>13</v>
      </c>
      <c r="M948" s="5">
        <v>29.98</v>
      </c>
      <c r="N948">
        <v>1</v>
      </c>
    </row>
    <row r="949" spans="1:14" x14ac:dyDescent="0.2">
      <c r="A949" s="2">
        <v>45039</v>
      </c>
      <c r="B949" s="3">
        <f t="shared" si="42"/>
        <v>2023</v>
      </c>
      <c r="C949" t="str">
        <f t="shared" si="43"/>
        <v>2022-2023</v>
      </c>
      <c r="D949" t="s">
        <v>147</v>
      </c>
      <c r="E949" t="s">
        <v>98</v>
      </c>
      <c r="F949" t="str">
        <f t="shared" si="44"/>
        <v>Victoria</v>
      </c>
      <c r="G949" t="s">
        <v>45</v>
      </c>
      <c r="H949">
        <v>3429</v>
      </c>
      <c r="I949" t="s">
        <v>11</v>
      </c>
      <c r="J949" t="s">
        <v>60</v>
      </c>
      <c r="K949" t="s">
        <v>153</v>
      </c>
      <c r="L949" t="s">
        <v>16</v>
      </c>
      <c r="M949" s="5">
        <v>29.98</v>
      </c>
      <c r="N949">
        <v>1</v>
      </c>
    </row>
    <row r="950" spans="1:14" x14ac:dyDescent="0.2">
      <c r="A950" s="2">
        <v>45166</v>
      </c>
      <c r="B950" s="3">
        <f t="shared" si="42"/>
        <v>2024</v>
      </c>
      <c r="C950" t="str">
        <f t="shared" si="43"/>
        <v>2023-2024</v>
      </c>
      <c r="D950" t="s">
        <v>148</v>
      </c>
      <c r="E950" t="s">
        <v>102</v>
      </c>
      <c r="F950" t="str">
        <f t="shared" si="44"/>
        <v>Queensland</v>
      </c>
      <c r="G950" t="s">
        <v>35</v>
      </c>
      <c r="H950">
        <v>4870</v>
      </c>
      <c r="I950" t="s">
        <v>11</v>
      </c>
      <c r="J950" t="s">
        <v>36</v>
      </c>
      <c r="K950" t="s">
        <v>154</v>
      </c>
      <c r="L950" t="s">
        <v>14</v>
      </c>
      <c r="M950" s="5">
        <v>29.99</v>
      </c>
      <c r="N950">
        <v>1</v>
      </c>
    </row>
    <row r="951" spans="1:14" x14ac:dyDescent="0.2">
      <c r="A951" s="2">
        <v>45453</v>
      </c>
      <c r="B951" s="3">
        <f t="shared" si="42"/>
        <v>2024</v>
      </c>
      <c r="C951" t="str">
        <f t="shared" si="43"/>
        <v>2023-2024</v>
      </c>
      <c r="D951" t="s">
        <v>147</v>
      </c>
      <c r="E951" t="s">
        <v>72</v>
      </c>
      <c r="F951" t="str">
        <f t="shared" si="44"/>
        <v>Western Australia</v>
      </c>
      <c r="G951" t="s">
        <v>48</v>
      </c>
      <c r="H951">
        <v>6010</v>
      </c>
      <c r="I951" t="s">
        <v>11</v>
      </c>
      <c r="J951" t="s">
        <v>49</v>
      </c>
      <c r="K951" t="s">
        <v>151</v>
      </c>
      <c r="L951" t="s">
        <v>21</v>
      </c>
      <c r="M951" s="5">
        <v>29.99</v>
      </c>
      <c r="N951">
        <v>1</v>
      </c>
    </row>
    <row r="952" spans="1:14" x14ac:dyDescent="0.2">
      <c r="A952" s="2">
        <v>45565</v>
      </c>
      <c r="B952" s="3">
        <f t="shared" si="42"/>
        <v>2025</v>
      </c>
      <c r="C952" t="str">
        <f t="shared" si="43"/>
        <v>2024-2025</v>
      </c>
      <c r="D952" t="s">
        <v>147</v>
      </c>
      <c r="E952" t="s">
        <v>42</v>
      </c>
      <c r="F952" t="str">
        <f t="shared" si="44"/>
        <v>Queensland</v>
      </c>
      <c r="G952" t="s">
        <v>35</v>
      </c>
      <c r="H952">
        <v>4053</v>
      </c>
      <c r="I952" t="s">
        <v>11</v>
      </c>
      <c r="J952" t="s">
        <v>43</v>
      </c>
      <c r="K952" t="s">
        <v>153</v>
      </c>
      <c r="L952" t="s">
        <v>16</v>
      </c>
      <c r="M952" s="5">
        <v>30.369999999999997</v>
      </c>
      <c r="N952">
        <v>1</v>
      </c>
    </row>
    <row r="953" spans="1:14" x14ac:dyDescent="0.2">
      <c r="A953" s="2">
        <v>45022</v>
      </c>
      <c r="B953" s="3">
        <f t="shared" si="42"/>
        <v>2023</v>
      </c>
      <c r="C953" t="str">
        <f t="shared" si="43"/>
        <v>2022-2023</v>
      </c>
      <c r="D953" t="s">
        <v>147</v>
      </c>
      <c r="E953" t="s">
        <v>123</v>
      </c>
      <c r="F953" t="str">
        <f t="shared" si="44"/>
        <v>Western Australia</v>
      </c>
      <c r="G953" t="s">
        <v>48</v>
      </c>
      <c r="H953">
        <v>6109</v>
      </c>
      <c r="I953" t="s">
        <v>11</v>
      </c>
      <c r="J953" t="s">
        <v>94</v>
      </c>
      <c r="K953" t="s">
        <v>152</v>
      </c>
      <c r="L953" t="s">
        <v>13</v>
      </c>
      <c r="M953" s="5">
        <v>30.63</v>
      </c>
      <c r="N953">
        <v>1</v>
      </c>
    </row>
    <row r="954" spans="1:14" x14ac:dyDescent="0.2">
      <c r="A954" s="2">
        <v>45553</v>
      </c>
      <c r="B954" s="3">
        <f t="shared" si="42"/>
        <v>2025</v>
      </c>
      <c r="C954" t="str">
        <f t="shared" si="43"/>
        <v>2024-2025</v>
      </c>
      <c r="D954" t="s">
        <v>147</v>
      </c>
      <c r="E954" t="s">
        <v>124</v>
      </c>
      <c r="F954" t="str">
        <f t="shared" si="44"/>
        <v>New South Wales</v>
      </c>
      <c r="G954" t="s">
        <v>10</v>
      </c>
      <c r="H954">
        <v>2015</v>
      </c>
      <c r="I954" t="s">
        <v>11</v>
      </c>
      <c r="J954" t="s">
        <v>12</v>
      </c>
      <c r="K954" t="s">
        <v>155</v>
      </c>
      <c r="L954" t="s">
        <v>20</v>
      </c>
      <c r="M954" s="5">
        <v>30.86</v>
      </c>
      <c r="N954">
        <v>1</v>
      </c>
    </row>
    <row r="955" spans="1:14" x14ac:dyDescent="0.2">
      <c r="A955" s="2">
        <v>45358</v>
      </c>
      <c r="B955" s="3">
        <f t="shared" si="42"/>
        <v>2024</v>
      </c>
      <c r="C955" t="str">
        <f t="shared" si="43"/>
        <v>2023-2024</v>
      </c>
      <c r="D955" t="s">
        <v>147</v>
      </c>
      <c r="E955" t="s">
        <v>67</v>
      </c>
      <c r="F955" t="str">
        <f t="shared" si="44"/>
        <v>New South Wales</v>
      </c>
      <c r="G955" t="s">
        <v>10</v>
      </c>
      <c r="H955">
        <v>2478</v>
      </c>
      <c r="I955" t="s">
        <v>11</v>
      </c>
      <c r="J955" t="s">
        <v>68</v>
      </c>
      <c r="K955" t="s">
        <v>154</v>
      </c>
      <c r="L955" t="s">
        <v>14</v>
      </c>
      <c r="M955" s="5">
        <v>30.9</v>
      </c>
      <c r="N955">
        <v>1</v>
      </c>
    </row>
    <row r="956" spans="1:14" x14ac:dyDescent="0.2">
      <c r="A956" s="2">
        <v>45293</v>
      </c>
      <c r="B956" s="3">
        <f t="shared" si="42"/>
        <v>2024</v>
      </c>
      <c r="C956" t="str">
        <f t="shared" si="43"/>
        <v>2023-2024</v>
      </c>
      <c r="D956" t="s">
        <v>148</v>
      </c>
      <c r="E956" t="s">
        <v>92</v>
      </c>
      <c r="F956" t="str">
        <f t="shared" si="44"/>
        <v>Queensland</v>
      </c>
      <c r="G956" t="s">
        <v>35</v>
      </c>
      <c r="H956">
        <v>4068</v>
      </c>
      <c r="I956" t="s">
        <v>11</v>
      </c>
      <c r="J956" t="s">
        <v>43</v>
      </c>
      <c r="K956" t="s">
        <v>19</v>
      </c>
      <c r="L956" t="s">
        <v>23</v>
      </c>
      <c r="M956" s="5">
        <v>30.92</v>
      </c>
      <c r="N956">
        <v>1</v>
      </c>
    </row>
    <row r="957" spans="1:14" x14ac:dyDescent="0.2">
      <c r="A957" s="2">
        <v>45085</v>
      </c>
      <c r="B957" s="3">
        <f t="shared" si="42"/>
        <v>2023</v>
      </c>
      <c r="C957" t="str">
        <f t="shared" si="43"/>
        <v>2022-2023</v>
      </c>
      <c r="D957" t="s">
        <v>147</v>
      </c>
      <c r="E957" t="s">
        <v>50</v>
      </c>
      <c r="F957" t="str">
        <f t="shared" si="44"/>
        <v>Queensland</v>
      </c>
      <c r="G957" t="s">
        <v>35</v>
      </c>
      <c r="H957">
        <v>4703</v>
      </c>
      <c r="I957" t="s">
        <v>11</v>
      </c>
      <c r="J957" t="s">
        <v>51</v>
      </c>
      <c r="K957" t="s">
        <v>19</v>
      </c>
      <c r="L957" t="s">
        <v>23</v>
      </c>
      <c r="M957" s="5">
        <v>30.950000000000003</v>
      </c>
      <c r="N957">
        <v>1</v>
      </c>
    </row>
    <row r="958" spans="1:14" x14ac:dyDescent="0.2">
      <c r="A958" s="2">
        <v>45187</v>
      </c>
      <c r="B958" s="3">
        <f t="shared" si="42"/>
        <v>2024</v>
      </c>
      <c r="C958" t="str">
        <f t="shared" si="43"/>
        <v>2023-2024</v>
      </c>
      <c r="D958" t="s">
        <v>147</v>
      </c>
      <c r="E958" t="s">
        <v>115</v>
      </c>
      <c r="F958" t="str">
        <f t="shared" si="44"/>
        <v>Western Australia</v>
      </c>
      <c r="G958" t="s">
        <v>48</v>
      </c>
      <c r="H958">
        <v>6280</v>
      </c>
      <c r="I958" t="s">
        <v>11</v>
      </c>
      <c r="J958" t="s">
        <v>94</v>
      </c>
      <c r="K958" t="s">
        <v>157</v>
      </c>
      <c r="L958" t="s">
        <v>22</v>
      </c>
      <c r="M958" s="5">
        <v>31</v>
      </c>
      <c r="N958">
        <v>1</v>
      </c>
    </row>
    <row r="959" spans="1:14" x14ac:dyDescent="0.2">
      <c r="A959" s="2">
        <v>44963</v>
      </c>
      <c r="B959" s="3">
        <f t="shared" si="42"/>
        <v>2023</v>
      </c>
      <c r="C959" t="str">
        <f t="shared" si="43"/>
        <v>2022-2023</v>
      </c>
      <c r="D959" t="s">
        <v>147</v>
      </c>
      <c r="E959" t="s">
        <v>142</v>
      </c>
      <c r="F959" t="str">
        <f t="shared" si="44"/>
        <v>Australian Capital Territory</v>
      </c>
      <c r="G959" t="s">
        <v>80</v>
      </c>
      <c r="H959">
        <v>2609</v>
      </c>
      <c r="I959" t="s">
        <v>11</v>
      </c>
      <c r="J959" t="s">
        <v>58</v>
      </c>
      <c r="K959" t="s">
        <v>156</v>
      </c>
      <c r="L959" t="s">
        <v>17</v>
      </c>
      <c r="M959" s="5">
        <v>31</v>
      </c>
      <c r="N959">
        <v>1</v>
      </c>
    </row>
    <row r="960" spans="1:14" x14ac:dyDescent="0.2">
      <c r="A960" s="2">
        <v>45467</v>
      </c>
      <c r="B960" s="3">
        <f t="shared" si="42"/>
        <v>2024</v>
      </c>
      <c r="C960" t="str">
        <f t="shared" si="43"/>
        <v>2023-2024</v>
      </c>
      <c r="D960" t="s">
        <v>147</v>
      </c>
      <c r="E960" t="s">
        <v>87</v>
      </c>
      <c r="F960" t="str">
        <f t="shared" si="44"/>
        <v>New South Wales</v>
      </c>
      <c r="G960" t="s">
        <v>10</v>
      </c>
      <c r="H960">
        <v>2790</v>
      </c>
      <c r="I960" t="s">
        <v>11</v>
      </c>
      <c r="J960" t="s">
        <v>25</v>
      </c>
      <c r="K960" t="s">
        <v>154</v>
      </c>
      <c r="L960" t="s">
        <v>14</v>
      </c>
      <c r="M960" s="5">
        <v>31</v>
      </c>
      <c r="N960">
        <v>1</v>
      </c>
    </row>
    <row r="961" spans="1:14" x14ac:dyDescent="0.2">
      <c r="A961" s="2">
        <v>44967</v>
      </c>
      <c r="B961" s="3">
        <f t="shared" si="42"/>
        <v>2023</v>
      </c>
      <c r="C961" t="str">
        <f t="shared" si="43"/>
        <v>2022-2023</v>
      </c>
      <c r="D961" t="s">
        <v>147</v>
      </c>
      <c r="E961" t="s">
        <v>107</v>
      </c>
      <c r="F961" t="str">
        <f t="shared" si="44"/>
        <v>Queensland</v>
      </c>
      <c r="G961" t="s">
        <v>35</v>
      </c>
      <c r="H961">
        <v>4220</v>
      </c>
      <c r="I961" t="s">
        <v>11</v>
      </c>
      <c r="J961" t="s">
        <v>104</v>
      </c>
      <c r="K961" t="s">
        <v>155</v>
      </c>
      <c r="L961" t="s">
        <v>20</v>
      </c>
      <c r="M961" s="5">
        <v>31.119999999999997</v>
      </c>
      <c r="N961">
        <v>1</v>
      </c>
    </row>
    <row r="962" spans="1:14" x14ac:dyDescent="0.2">
      <c r="A962" s="2">
        <v>45113</v>
      </c>
      <c r="B962" s="3">
        <f t="shared" ref="B962:B1025" si="45">IF(MONTH(A962)&gt;=7,YEAR(A962)+1,YEAR(A962))</f>
        <v>2024</v>
      </c>
      <c r="C962" t="str">
        <f t="shared" ref="C962:C1025" si="46">IF(MONTH(A962) &gt;= 7, YEAR(A962) &amp; "-" &amp; YEAR(A962) + 1, YEAR(A962) - 1 &amp; "-" &amp; YEAR(A962))</f>
        <v>2023-2024</v>
      </c>
      <c r="D962" t="s">
        <v>147</v>
      </c>
      <c r="E962" t="s">
        <v>113</v>
      </c>
      <c r="F962" t="str">
        <f t="shared" ref="F962:F1025" si="47">IF(G962="WA","Western Australia",
IF(G962="NSW","New South Wales",
IF(G962="QLD","Queensland",
IF(G962="VIC","Victoria",
IF(G962="TAS","Tasmania",
IF(G962="SA","South Australia",
IF(G962="NT","Northern Territory",
IF(G962="ACT","Australian Capital Territory",G962))))))))</f>
        <v>Queensland</v>
      </c>
      <c r="G962" t="s">
        <v>35</v>
      </c>
      <c r="H962">
        <v>4215</v>
      </c>
      <c r="I962" t="s">
        <v>11</v>
      </c>
      <c r="J962" t="s">
        <v>104</v>
      </c>
      <c r="K962" t="s">
        <v>153</v>
      </c>
      <c r="L962" t="s">
        <v>16</v>
      </c>
      <c r="M962" s="5">
        <v>31.16</v>
      </c>
      <c r="N962">
        <v>1</v>
      </c>
    </row>
    <row r="963" spans="1:14" x14ac:dyDescent="0.2">
      <c r="A963" s="2">
        <v>45364</v>
      </c>
      <c r="B963" s="3">
        <f t="shared" si="45"/>
        <v>2024</v>
      </c>
      <c r="C963" t="str">
        <f t="shared" si="46"/>
        <v>2023-2024</v>
      </c>
      <c r="D963" t="s">
        <v>147</v>
      </c>
      <c r="E963" t="s">
        <v>91</v>
      </c>
      <c r="F963" t="str">
        <f t="shared" si="47"/>
        <v>Victoria</v>
      </c>
      <c r="G963" t="s">
        <v>45</v>
      </c>
      <c r="H963">
        <v>3690</v>
      </c>
      <c r="I963" t="s">
        <v>11</v>
      </c>
      <c r="J963" t="s">
        <v>55</v>
      </c>
      <c r="K963" t="s">
        <v>154</v>
      </c>
      <c r="L963" t="s">
        <v>14</v>
      </c>
      <c r="M963" s="5">
        <v>31.490000000000002</v>
      </c>
      <c r="N963">
        <v>1</v>
      </c>
    </row>
    <row r="964" spans="1:14" x14ac:dyDescent="0.2">
      <c r="A964" s="2">
        <v>45464</v>
      </c>
      <c r="B964" s="3">
        <f t="shared" si="45"/>
        <v>2024</v>
      </c>
      <c r="C964" t="str">
        <f t="shared" si="46"/>
        <v>2023-2024</v>
      </c>
      <c r="D964" t="s">
        <v>147</v>
      </c>
      <c r="E964" t="s">
        <v>92</v>
      </c>
      <c r="F964" t="str">
        <f t="shared" si="47"/>
        <v>Queensland</v>
      </c>
      <c r="G964" t="s">
        <v>35</v>
      </c>
      <c r="H964">
        <v>4068</v>
      </c>
      <c r="I964" t="s">
        <v>11</v>
      </c>
      <c r="J964" t="s">
        <v>43</v>
      </c>
      <c r="K964" t="s">
        <v>154</v>
      </c>
      <c r="L964" t="s">
        <v>14</v>
      </c>
      <c r="M964" s="5">
        <v>31.5</v>
      </c>
      <c r="N964">
        <v>1</v>
      </c>
    </row>
    <row r="965" spans="1:14" x14ac:dyDescent="0.2">
      <c r="A965" s="2">
        <v>45273</v>
      </c>
      <c r="B965" s="3">
        <f t="shared" si="45"/>
        <v>2024</v>
      </c>
      <c r="C965" t="str">
        <f t="shared" si="46"/>
        <v>2023-2024</v>
      </c>
      <c r="D965" t="s">
        <v>147</v>
      </c>
      <c r="E965" t="s">
        <v>144</v>
      </c>
      <c r="F965" t="str">
        <f t="shared" si="47"/>
        <v>Queensland</v>
      </c>
      <c r="G965" t="s">
        <v>35</v>
      </c>
      <c r="H965">
        <v>4566</v>
      </c>
      <c r="I965" t="s">
        <v>11</v>
      </c>
      <c r="J965" t="s">
        <v>120</v>
      </c>
      <c r="K965" t="s">
        <v>154</v>
      </c>
      <c r="L965" t="s">
        <v>14</v>
      </c>
      <c r="M965" s="5">
        <v>31.5</v>
      </c>
      <c r="N965">
        <v>1</v>
      </c>
    </row>
    <row r="966" spans="1:14" x14ac:dyDescent="0.2">
      <c r="A966" s="2">
        <v>45218</v>
      </c>
      <c r="B966" s="3">
        <f t="shared" si="45"/>
        <v>2024</v>
      </c>
      <c r="C966" t="str">
        <f t="shared" si="46"/>
        <v>2023-2024</v>
      </c>
      <c r="D966" t="s">
        <v>147</v>
      </c>
      <c r="E966" t="s">
        <v>82</v>
      </c>
      <c r="F966" t="str">
        <f t="shared" si="47"/>
        <v>Queensland</v>
      </c>
      <c r="G966" t="s">
        <v>35</v>
      </c>
      <c r="H966">
        <v>4012</v>
      </c>
      <c r="I966" t="s">
        <v>11</v>
      </c>
      <c r="J966" t="s">
        <v>43</v>
      </c>
      <c r="K966" t="s">
        <v>154</v>
      </c>
      <c r="L966" t="s">
        <v>14</v>
      </c>
      <c r="M966" s="5">
        <v>31.5</v>
      </c>
      <c r="N966">
        <v>1</v>
      </c>
    </row>
    <row r="967" spans="1:14" x14ac:dyDescent="0.2">
      <c r="A967" s="2">
        <v>44941</v>
      </c>
      <c r="B967" s="3">
        <f t="shared" si="45"/>
        <v>2023</v>
      </c>
      <c r="C967" t="str">
        <f t="shared" si="46"/>
        <v>2022-2023</v>
      </c>
      <c r="D967" t="s">
        <v>148</v>
      </c>
      <c r="E967" t="s">
        <v>99</v>
      </c>
      <c r="F967" t="str">
        <f t="shared" si="47"/>
        <v>Victoria</v>
      </c>
      <c r="G967" t="s">
        <v>45</v>
      </c>
      <c r="H967">
        <v>3148</v>
      </c>
      <c r="I967" t="s">
        <v>11</v>
      </c>
      <c r="J967" t="s">
        <v>63</v>
      </c>
      <c r="K967" t="s">
        <v>155</v>
      </c>
      <c r="L967" t="s">
        <v>20</v>
      </c>
      <c r="M967" s="5">
        <v>31.68</v>
      </c>
      <c r="N967">
        <v>1</v>
      </c>
    </row>
    <row r="968" spans="1:14" x14ac:dyDescent="0.2">
      <c r="A968" s="2">
        <v>45499</v>
      </c>
      <c r="B968" s="3">
        <f t="shared" si="45"/>
        <v>2025</v>
      </c>
      <c r="C968" t="str">
        <f t="shared" si="46"/>
        <v>2024-2025</v>
      </c>
      <c r="D968" t="s">
        <v>147</v>
      </c>
      <c r="E968" t="s">
        <v>40</v>
      </c>
      <c r="F968" t="str">
        <f t="shared" si="47"/>
        <v>New South Wales</v>
      </c>
      <c r="G968" t="s">
        <v>10</v>
      </c>
      <c r="H968">
        <v>2116</v>
      </c>
      <c r="I968" t="s">
        <v>11</v>
      </c>
      <c r="J968" t="s">
        <v>27</v>
      </c>
      <c r="K968" t="s">
        <v>156</v>
      </c>
      <c r="L968" t="s">
        <v>17</v>
      </c>
      <c r="M968" s="5">
        <v>31.68</v>
      </c>
      <c r="N968">
        <v>1</v>
      </c>
    </row>
    <row r="969" spans="1:14" x14ac:dyDescent="0.2">
      <c r="A969" s="2">
        <v>45303</v>
      </c>
      <c r="B969" s="3">
        <f t="shared" si="45"/>
        <v>2024</v>
      </c>
      <c r="C969" t="str">
        <f t="shared" si="46"/>
        <v>2023-2024</v>
      </c>
      <c r="D969" t="s">
        <v>148</v>
      </c>
      <c r="E969" t="s">
        <v>145</v>
      </c>
      <c r="F969" t="str">
        <f t="shared" si="47"/>
        <v>New South Wales</v>
      </c>
      <c r="G969" t="s">
        <v>10</v>
      </c>
      <c r="H969">
        <v>2101</v>
      </c>
      <c r="I969" t="s">
        <v>11</v>
      </c>
      <c r="J969" t="s">
        <v>27</v>
      </c>
      <c r="K969" t="s">
        <v>157</v>
      </c>
      <c r="L969" t="s">
        <v>22</v>
      </c>
      <c r="M969" s="5">
        <v>31.84</v>
      </c>
      <c r="N969">
        <v>1</v>
      </c>
    </row>
    <row r="970" spans="1:14" x14ac:dyDescent="0.2">
      <c r="A970" s="2">
        <v>45008</v>
      </c>
      <c r="B970" s="3">
        <f t="shared" si="45"/>
        <v>2023</v>
      </c>
      <c r="C970" t="str">
        <f t="shared" si="46"/>
        <v>2022-2023</v>
      </c>
      <c r="D970" t="s">
        <v>147</v>
      </c>
      <c r="E970" t="s">
        <v>117</v>
      </c>
      <c r="F970" t="str">
        <f t="shared" si="47"/>
        <v>Queensland</v>
      </c>
      <c r="G970" t="s">
        <v>35</v>
      </c>
      <c r="H970">
        <v>4119</v>
      </c>
      <c r="I970" t="s">
        <v>11</v>
      </c>
      <c r="J970" t="s">
        <v>43</v>
      </c>
      <c r="K970" t="s">
        <v>154</v>
      </c>
      <c r="L970" t="s">
        <v>14</v>
      </c>
      <c r="M970" s="5">
        <v>31.880000000000003</v>
      </c>
      <c r="N970">
        <v>1</v>
      </c>
    </row>
    <row r="971" spans="1:14" x14ac:dyDescent="0.2">
      <c r="A971" s="2">
        <v>45562</v>
      </c>
      <c r="B971" s="3">
        <f t="shared" si="45"/>
        <v>2025</v>
      </c>
      <c r="C971" t="str">
        <f t="shared" si="46"/>
        <v>2024-2025</v>
      </c>
      <c r="D971" t="s">
        <v>148</v>
      </c>
      <c r="E971" t="s">
        <v>121</v>
      </c>
      <c r="F971" t="str">
        <f t="shared" si="47"/>
        <v>Queensland</v>
      </c>
      <c r="G971" t="s">
        <v>35</v>
      </c>
      <c r="H971">
        <v>4700</v>
      </c>
      <c r="I971" t="s">
        <v>11</v>
      </c>
      <c r="J971" t="s">
        <v>51</v>
      </c>
      <c r="K971" t="s">
        <v>155</v>
      </c>
      <c r="L971" t="s">
        <v>20</v>
      </c>
      <c r="M971" s="5">
        <v>31.91</v>
      </c>
      <c r="N971">
        <v>1</v>
      </c>
    </row>
    <row r="972" spans="1:14" x14ac:dyDescent="0.2">
      <c r="A972" s="2">
        <v>45337</v>
      </c>
      <c r="B972" s="3">
        <f t="shared" si="45"/>
        <v>2024</v>
      </c>
      <c r="C972" t="str">
        <f t="shared" si="46"/>
        <v>2023-2024</v>
      </c>
      <c r="D972" t="s">
        <v>147</v>
      </c>
      <c r="E972" t="s">
        <v>64</v>
      </c>
      <c r="F972" t="str">
        <f t="shared" si="47"/>
        <v>Victoria</v>
      </c>
      <c r="G972" t="s">
        <v>45</v>
      </c>
      <c r="H972">
        <v>3199</v>
      </c>
      <c r="I972" t="s">
        <v>11</v>
      </c>
      <c r="J972" t="s">
        <v>63</v>
      </c>
      <c r="K972" t="s">
        <v>155</v>
      </c>
      <c r="L972" t="s">
        <v>20</v>
      </c>
      <c r="M972" s="5">
        <v>31.92</v>
      </c>
      <c r="N972">
        <v>1</v>
      </c>
    </row>
    <row r="973" spans="1:14" x14ac:dyDescent="0.2">
      <c r="A973" s="2">
        <v>45126</v>
      </c>
      <c r="B973" s="3">
        <f t="shared" si="45"/>
        <v>2024</v>
      </c>
      <c r="C973" t="str">
        <f t="shared" si="46"/>
        <v>2023-2024</v>
      </c>
      <c r="D973" t="s">
        <v>148</v>
      </c>
      <c r="E973" t="s">
        <v>117</v>
      </c>
      <c r="F973" t="str">
        <f t="shared" si="47"/>
        <v>Queensland</v>
      </c>
      <c r="G973" t="s">
        <v>35</v>
      </c>
      <c r="H973">
        <v>4119</v>
      </c>
      <c r="I973" t="s">
        <v>11</v>
      </c>
      <c r="J973" t="s">
        <v>43</v>
      </c>
      <c r="K973" t="s">
        <v>149</v>
      </c>
      <c r="L973" t="s">
        <v>15</v>
      </c>
      <c r="M973" s="5">
        <v>31.92</v>
      </c>
      <c r="N973">
        <v>1</v>
      </c>
    </row>
    <row r="974" spans="1:14" x14ac:dyDescent="0.2">
      <c r="A974" s="2">
        <v>45361</v>
      </c>
      <c r="B974" s="3">
        <f t="shared" si="45"/>
        <v>2024</v>
      </c>
      <c r="C974" t="str">
        <f t="shared" si="46"/>
        <v>2023-2024</v>
      </c>
      <c r="D974" t="s">
        <v>148</v>
      </c>
      <c r="E974" t="s">
        <v>122</v>
      </c>
      <c r="F974" t="str">
        <f t="shared" si="47"/>
        <v>New South Wales</v>
      </c>
      <c r="G974" t="s">
        <v>10</v>
      </c>
      <c r="H974">
        <v>2650</v>
      </c>
      <c r="I974" t="s">
        <v>11</v>
      </c>
      <c r="J974" t="s">
        <v>25</v>
      </c>
      <c r="K974" t="s">
        <v>152</v>
      </c>
      <c r="L974" t="s">
        <v>13</v>
      </c>
      <c r="M974" s="5">
        <v>31.92</v>
      </c>
      <c r="N974">
        <v>1</v>
      </c>
    </row>
    <row r="975" spans="1:14" x14ac:dyDescent="0.2">
      <c r="A975" s="2">
        <v>45318</v>
      </c>
      <c r="B975" s="3">
        <f t="shared" si="45"/>
        <v>2024</v>
      </c>
      <c r="C975" t="str">
        <f t="shared" si="46"/>
        <v>2023-2024</v>
      </c>
      <c r="D975" t="s">
        <v>147</v>
      </c>
      <c r="E975" t="s">
        <v>44</v>
      </c>
      <c r="F975" t="str">
        <f t="shared" si="47"/>
        <v>Victoria</v>
      </c>
      <c r="G975" t="s">
        <v>45</v>
      </c>
      <c r="H975">
        <v>3066</v>
      </c>
      <c r="I975" t="s">
        <v>11</v>
      </c>
      <c r="J975" t="s">
        <v>46</v>
      </c>
      <c r="K975" t="s">
        <v>155</v>
      </c>
      <c r="L975" t="s">
        <v>20</v>
      </c>
      <c r="M975" s="5">
        <v>31.93</v>
      </c>
      <c r="N975">
        <v>1</v>
      </c>
    </row>
    <row r="976" spans="1:14" x14ac:dyDescent="0.2">
      <c r="A976" s="2">
        <v>45527</v>
      </c>
      <c r="B976" s="3">
        <f t="shared" si="45"/>
        <v>2025</v>
      </c>
      <c r="C976" t="str">
        <f t="shared" si="46"/>
        <v>2024-2025</v>
      </c>
      <c r="D976" t="s">
        <v>147</v>
      </c>
      <c r="E976" t="s">
        <v>112</v>
      </c>
      <c r="F976" t="str">
        <f t="shared" si="47"/>
        <v>Victoria</v>
      </c>
      <c r="G976" t="s">
        <v>45</v>
      </c>
      <c r="H976">
        <v>3076</v>
      </c>
      <c r="I976" t="s">
        <v>11</v>
      </c>
      <c r="J976" t="s">
        <v>46</v>
      </c>
      <c r="K976" t="s">
        <v>155</v>
      </c>
      <c r="L976" t="s">
        <v>20</v>
      </c>
      <c r="M976" s="5">
        <v>31.93</v>
      </c>
      <c r="N976">
        <v>1</v>
      </c>
    </row>
    <row r="977" spans="1:14" x14ac:dyDescent="0.2">
      <c r="A977" s="2">
        <v>45508</v>
      </c>
      <c r="B977" s="3">
        <f t="shared" si="45"/>
        <v>2025</v>
      </c>
      <c r="C977" t="str">
        <f t="shared" si="46"/>
        <v>2024-2025</v>
      </c>
      <c r="D977" t="s">
        <v>147</v>
      </c>
      <c r="E977" t="s">
        <v>108</v>
      </c>
      <c r="F977" t="str">
        <f t="shared" si="47"/>
        <v>Victoria</v>
      </c>
      <c r="G977" t="s">
        <v>45</v>
      </c>
      <c r="H977">
        <v>3018</v>
      </c>
      <c r="I977" t="s">
        <v>11</v>
      </c>
      <c r="J977" t="s">
        <v>46</v>
      </c>
      <c r="K977" t="s">
        <v>153</v>
      </c>
      <c r="L977" t="s">
        <v>16</v>
      </c>
      <c r="M977" s="5">
        <v>31.96</v>
      </c>
      <c r="N977">
        <v>1</v>
      </c>
    </row>
    <row r="978" spans="1:14" x14ac:dyDescent="0.2">
      <c r="A978" s="2">
        <v>44975</v>
      </c>
      <c r="B978" s="3">
        <f t="shared" si="45"/>
        <v>2023</v>
      </c>
      <c r="C978" t="str">
        <f t="shared" si="46"/>
        <v>2022-2023</v>
      </c>
      <c r="D978" t="s">
        <v>148</v>
      </c>
      <c r="E978" t="s">
        <v>112</v>
      </c>
      <c r="F978" t="str">
        <f t="shared" si="47"/>
        <v>Victoria</v>
      </c>
      <c r="G978" t="s">
        <v>45</v>
      </c>
      <c r="H978">
        <v>3076</v>
      </c>
      <c r="I978" t="s">
        <v>11</v>
      </c>
      <c r="J978" t="s">
        <v>46</v>
      </c>
      <c r="K978" t="s">
        <v>149</v>
      </c>
      <c r="L978" t="s">
        <v>15</v>
      </c>
      <c r="M978" s="5">
        <v>31.96</v>
      </c>
      <c r="N978">
        <v>1</v>
      </c>
    </row>
    <row r="979" spans="1:14" x14ac:dyDescent="0.2">
      <c r="A979" s="2">
        <v>45614</v>
      </c>
      <c r="B979" s="3">
        <f t="shared" si="45"/>
        <v>2025</v>
      </c>
      <c r="C979" t="str">
        <f t="shared" si="46"/>
        <v>2024-2025</v>
      </c>
      <c r="D979" t="s">
        <v>147</v>
      </c>
      <c r="E979" t="s">
        <v>110</v>
      </c>
      <c r="F979" t="str">
        <f t="shared" si="47"/>
        <v>Queensland</v>
      </c>
      <c r="G979" t="s">
        <v>35</v>
      </c>
      <c r="H979">
        <v>4680</v>
      </c>
      <c r="I979" t="s">
        <v>11</v>
      </c>
      <c r="J979" t="s">
        <v>51</v>
      </c>
      <c r="K979" t="s">
        <v>155</v>
      </c>
      <c r="L979" t="s">
        <v>20</v>
      </c>
      <c r="M979" s="5">
        <v>31.96</v>
      </c>
      <c r="N979">
        <v>1</v>
      </c>
    </row>
    <row r="980" spans="1:14" x14ac:dyDescent="0.2">
      <c r="A980" s="2">
        <v>45144</v>
      </c>
      <c r="B980" s="3">
        <f t="shared" si="45"/>
        <v>2024</v>
      </c>
      <c r="C980" t="str">
        <f t="shared" si="46"/>
        <v>2023-2024</v>
      </c>
      <c r="D980" t="s">
        <v>147</v>
      </c>
      <c r="E980" t="s">
        <v>119</v>
      </c>
      <c r="F980" t="str">
        <f t="shared" si="47"/>
        <v>Queensland</v>
      </c>
      <c r="G980" t="s">
        <v>35</v>
      </c>
      <c r="H980">
        <v>4570</v>
      </c>
      <c r="I980" t="s">
        <v>11</v>
      </c>
      <c r="J980" t="s">
        <v>120</v>
      </c>
      <c r="K980" t="s">
        <v>156</v>
      </c>
      <c r="L980" t="s">
        <v>17</v>
      </c>
      <c r="M980" s="5">
        <v>31.96</v>
      </c>
      <c r="N980">
        <v>1</v>
      </c>
    </row>
    <row r="981" spans="1:14" x14ac:dyDescent="0.2">
      <c r="A981" s="2">
        <v>45106</v>
      </c>
      <c r="B981" s="3">
        <f t="shared" si="45"/>
        <v>2023</v>
      </c>
      <c r="C981" t="str">
        <f t="shared" si="46"/>
        <v>2022-2023</v>
      </c>
      <c r="D981" t="s">
        <v>147</v>
      </c>
      <c r="E981" t="s">
        <v>138</v>
      </c>
      <c r="F981" t="str">
        <f t="shared" si="47"/>
        <v>Queensland</v>
      </c>
      <c r="G981" t="s">
        <v>35</v>
      </c>
      <c r="H981">
        <v>4558</v>
      </c>
      <c r="I981" t="s">
        <v>11</v>
      </c>
      <c r="J981" t="s">
        <v>120</v>
      </c>
      <c r="K981" t="s">
        <v>154</v>
      </c>
      <c r="L981" t="s">
        <v>14</v>
      </c>
      <c r="M981" s="5">
        <v>31.96</v>
      </c>
      <c r="N981">
        <v>1</v>
      </c>
    </row>
    <row r="982" spans="1:14" x14ac:dyDescent="0.2">
      <c r="A982" s="2">
        <v>45286</v>
      </c>
      <c r="B982" s="3">
        <f t="shared" si="45"/>
        <v>2024</v>
      </c>
      <c r="C982" t="str">
        <f t="shared" si="46"/>
        <v>2023-2024</v>
      </c>
      <c r="D982" t="s">
        <v>148</v>
      </c>
      <c r="E982" t="s">
        <v>132</v>
      </c>
      <c r="F982" t="str">
        <f t="shared" si="47"/>
        <v>New South Wales</v>
      </c>
      <c r="G982" t="s">
        <v>10</v>
      </c>
      <c r="H982">
        <v>2800</v>
      </c>
      <c r="I982" t="s">
        <v>11</v>
      </c>
      <c r="J982" t="s">
        <v>25</v>
      </c>
      <c r="K982" t="s">
        <v>153</v>
      </c>
      <c r="L982" t="s">
        <v>16</v>
      </c>
      <c r="M982" s="5">
        <v>31.96</v>
      </c>
      <c r="N982">
        <v>1</v>
      </c>
    </row>
    <row r="983" spans="1:14" x14ac:dyDescent="0.2">
      <c r="A983" s="2">
        <v>45618</v>
      </c>
      <c r="B983" s="3">
        <f t="shared" si="45"/>
        <v>2025</v>
      </c>
      <c r="C983" t="str">
        <f t="shared" si="46"/>
        <v>2024-2025</v>
      </c>
      <c r="D983" t="s">
        <v>147</v>
      </c>
      <c r="E983" t="s">
        <v>121</v>
      </c>
      <c r="F983" t="str">
        <f t="shared" si="47"/>
        <v>Queensland</v>
      </c>
      <c r="G983" t="s">
        <v>35</v>
      </c>
      <c r="H983">
        <v>4700</v>
      </c>
      <c r="I983" t="s">
        <v>11</v>
      </c>
      <c r="J983" t="s">
        <v>51</v>
      </c>
      <c r="K983" t="s">
        <v>153</v>
      </c>
      <c r="L983" t="s">
        <v>16</v>
      </c>
      <c r="M983" s="5">
        <v>31.96</v>
      </c>
      <c r="N983">
        <v>1</v>
      </c>
    </row>
    <row r="984" spans="1:14" x14ac:dyDescent="0.2">
      <c r="A984" s="2">
        <v>45241</v>
      </c>
      <c r="B984" s="3">
        <f t="shared" si="45"/>
        <v>2024</v>
      </c>
      <c r="C984" t="str">
        <f t="shared" si="46"/>
        <v>2023-2024</v>
      </c>
      <c r="D984" t="s">
        <v>147</v>
      </c>
      <c r="E984" t="s">
        <v>142</v>
      </c>
      <c r="F984" t="str">
        <f t="shared" si="47"/>
        <v>Australian Capital Territory</v>
      </c>
      <c r="G984" t="s">
        <v>80</v>
      </c>
      <c r="H984">
        <v>2609</v>
      </c>
      <c r="I984" t="s">
        <v>11</v>
      </c>
      <c r="J984" t="s">
        <v>58</v>
      </c>
      <c r="K984" t="s">
        <v>153</v>
      </c>
      <c r="L984" t="s">
        <v>16</v>
      </c>
      <c r="M984" s="5">
        <v>31.97</v>
      </c>
      <c r="N984">
        <v>1</v>
      </c>
    </row>
    <row r="985" spans="1:14" x14ac:dyDescent="0.2">
      <c r="A985" s="2">
        <v>45612</v>
      </c>
      <c r="B985" s="3">
        <f t="shared" si="45"/>
        <v>2025</v>
      </c>
      <c r="C985" t="str">
        <f t="shared" si="46"/>
        <v>2024-2025</v>
      </c>
      <c r="D985" t="s">
        <v>148</v>
      </c>
      <c r="E985" t="s">
        <v>144</v>
      </c>
      <c r="F985" t="str">
        <f t="shared" si="47"/>
        <v>Queensland</v>
      </c>
      <c r="G985" t="s">
        <v>35</v>
      </c>
      <c r="H985">
        <v>4566</v>
      </c>
      <c r="I985" t="s">
        <v>11</v>
      </c>
      <c r="J985" t="s">
        <v>120</v>
      </c>
      <c r="K985" t="s">
        <v>156</v>
      </c>
      <c r="L985" t="s">
        <v>17</v>
      </c>
      <c r="M985" s="5">
        <v>31.97</v>
      </c>
      <c r="N985">
        <v>1</v>
      </c>
    </row>
    <row r="986" spans="1:14" x14ac:dyDescent="0.2">
      <c r="A986" s="2">
        <v>45275</v>
      </c>
      <c r="B986" s="3">
        <f t="shared" si="45"/>
        <v>2024</v>
      </c>
      <c r="C986" t="str">
        <f t="shared" si="46"/>
        <v>2023-2024</v>
      </c>
      <c r="D986" t="s">
        <v>148</v>
      </c>
      <c r="E986" t="s">
        <v>47</v>
      </c>
      <c r="F986" t="str">
        <f t="shared" si="47"/>
        <v>Western Australia</v>
      </c>
      <c r="G986" t="s">
        <v>48</v>
      </c>
      <c r="H986">
        <v>6030</v>
      </c>
      <c r="I986" t="s">
        <v>11</v>
      </c>
      <c r="J986" t="s">
        <v>49</v>
      </c>
      <c r="K986" t="s">
        <v>150</v>
      </c>
      <c r="L986" t="s">
        <v>18</v>
      </c>
      <c r="M986" s="5">
        <v>32.46</v>
      </c>
      <c r="N986">
        <v>1</v>
      </c>
    </row>
    <row r="987" spans="1:14" x14ac:dyDescent="0.2">
      <c r="A987" s="2">
        <v>45046</v>
      </c>
      <c r="B987" s="3">
        <f t="shared" si="45"/>
        <v>2023</v>
      </c>
      <c r="C987" t="str">
        <f t="shared" si="46"/>
        <v>2022-2023</v>
      </c>
      <c r="D987" t="s">
        <v>147</v>
      </c>
      <c r="E987" t="s">
        <v>131</v>
      </c>
      <c r="F987" t="str">
        <f t="shared" si="47"/>
        <v>Western Australia</v>
      </c>
      <c r="G987" t="s">
        <v>48</v>
      </c>
      <c r="H987">
        <v>6530</v>
      </c>
      <c r="I987" t="s">
        <v>11</v>
      </c>
      <c r="J987" t="s">
        <v>77</v>
      </c>
      <c r="K987" t="s">
        <v>19</v>
      </c>
      <c r="L987" t="s">
        <v>23</v>
      </c>
      <c r="M987" s="5">
        <v>32.56</v>
      </c>
      <c r="N987">
        <v>1</v>
      </c>
    </row>
    <row r="988" spans="1:14" x14ac:dyDescent="0.2">
      <c r="A988" s="2">
        <v>45343</v>
      </c>
      <c r="B988" s="3">
        <f t="shared" si="45"/>
        <v>2024</v>
      </c>
      <c r="C988" t="str">
        <f t="shared" si="46"/>
        <v>2023-2024</v>
      </c>
      <c r="D988" t="s">
        <v>148</v>
      </c>
      <c r="E988" t="s">
        <v>137</v>
      </c>
      <c r="F988" t="str">
        <f t="shared" si="47"/>
        <v>New South Wales</v>
      </c>
      <c r="G988" t="s">
        <v>10</v>
      </c>
      <c r="H988">
        <v>2031</v>
      </c>
      <c r="I988" t="s">
        <v>11</v>
      </c>
      <c r="J988" t="s">
        <v>12</v>
      </c>
      <c r="K988" t="s">
        <v>155</v>
      </c>
      <c r="L988" t="s">
        <v>20</v>
      </c>
      <c r="M988" s="5">
        <v>32.67</v>
      </c>
      <c r="N988">
        <v>1</v>
      </c>
    </row>
    <row r="989" spans="1:14" x14ac:dyDescent="0.2">
      <c r="A989" s="2">
        <v>45513</v>
      </c>
      <c r="B989" s="3">
        <f t="shared" si="45"/>
        <v>2025</v>
      </c>
      <c r="C989" t="str">
        <f t="shared" si="46"/>
        <v>2024-2025</v>
      </c>
      <c r="D989" t="s">
        <v>147</v>
      </c>
      <c r="E989" t="s">
        <v>132</v>
      </c>
      <c r="F989" t="str">
        <f t="shared" si="47"/>
        <v>New South Wales</v>
      </c>
      <c r="G989" t="s">
        <v>10</v>
      </c>
      <c r="H989">
        <v>2800</v>
      </c>
      <c r="I989" t="s">
        <v>11</v>
      </c>
      <c r="J989" t="s">
        <v>25</v>
      </c>
      <c r="K989" t="s">
        <v>152</v>
      </c>
      <c r="L989" t="s">
        <v>13</v>
      </c>
      <c r="M989" s="5">
        <v>32.74</v>
      </c>
      <c r="N989">
        <v>1</v>
      </c>
    </row>
    <row r="990" spans="1:14" x14ac:dyDescent="0.2">
      <c r="A990" s="2">
        <v>45162</v>
      </c>
      <c r="B990" s="3">
        <f t="shared" si="45"/>
        <v>2024</v>
      </c>
      <c r="C990" t="str">
        <f t="shared" si="46"/>
        <v>2023-2024</v>
      </c>
      <c r="D990" t="s">
        <v>147</v>
      </c>
      <c r="E990" t="s">
        <v>50</v>
      </c>
      <c r="F990" t="str">
        <f t="shared" si="47"/>
        <v>Queensland</v>
      </c>
      <c r="G990" t="s">
        <v>35</v>
      </c>
      <c r="H990">
        <v>4703</v>
      </c>
      <c r="I990" t="s">
        <v>11</v>
      </c>
      <c r="J990" t="s">
        <v>51</v>
      </c>
      <c r="K990" t="s">
        <v>154</v>
      </c>
      <c r="L990" t="s">
        <v>14</v>
      </c>
      <c r="M990" s="5">
        <v>32.799999999999997</v>
      </c>
      <c r="N990">
        <v>1</v>
      </c>
    </row>
    <row r="991" spans="1:14" x14ac:dyDescent="0.2">
      <c r="A991" s="2">
        <v>44972</v>
      </c>
      <c r="B991" s="3">
        <f t="shared" si="45"/>
        <v>2023</v>
      </c>
      <c r="C991" t="str">
        <f t="shared" si="46"/>
        <v>2022-2023</v>
      </c>
      <c r="D991" t="s">
        <v>147</v>
      </c>
      <c r="E991" t="s">
        <v>135</v>
      </c>
      <c r="F991" t="str">
        <f t="shared" si="47"/>
        <v>Victoria</v>
      </c>
      <c r="G991" t="s">
        <v>45</v>
      </c>
      <c r="H991">
        <v>3550</v>
      </c>
      <c r="I991" t="s">
        <v>11</v>
      </c>
      <c r="J991" t="s">
        <v>60</v>
      </c>
      <c r="K991" t="s">
        <v>151</v>
      </c>
      <c r="L991" t="s">
        <v>21</v>
      </c>
      <c r="M991" s="5">
        <v>32.85</v>
      </c>
      <c r="N991">
        <v>1</v>
      </c>
    </row>
    <row r="992" spans="1:14" x14ac:dyDescent="0.2">
      <c r="A992" s="2">
        <v>45237</v>
      </c>
      <c r="B992" s="3">
        <f t="shared" si="45"/>
        <v>2024</v>
      </c>
      <c r="C992" t="str">
        <f t="shared" si="46"/>
        <v>2023-2024</v>
      </c>
      <c r="D992" t="s">
        <v>147</v>
      </c>
      <c r="E992" t="s">
        <v>78</v>
      </c>
      <c r="F992" t="str">
        <f t="shared" si="47"/>
        <v>New South Wales</v>
      </c>
      <c r="G992" t="s">
        <v>10</v>
      </c>
      <c r="H992">
        <v>2350</v>
      </c>
      <c r="I992" t="s">
        <v>11</v>
      </c>
      <c r="J992" t="s">
        <v>68</v>
      </c>
      <c r="K992" t="s">
        <v>19</v>
      </c>
      <c r="L992" t="s">
        <v>23</v>
      </c>
      <c r="M992" s="5">
        <v>32.89</v>
      </c>
      <c r="N992">
        <v>1</v>
      </c>
    </row>
    <row r="993" spans="1:14" x14ac:dyDescent="0.2">
      <c r="A993" s="2">
        <v>45556</v>
      </c>
      <c r="B993" s="3">
        <f t="shared" si="45"/>
        <v>2025</v>
      </c>
      <c r="C993" t="str">
        <f t="shared" si="46"/>
        <v>2024-2025</v>
      </c>
      <c r="D993" t="s">
        <v>147</v>
      </c>
      <c r="E993" t="s">
        <v>125</v>
      </c>
      <c r="F993" t="str">
        <f t="shared" si="47"/>
        <v>Victoria</v>
      </c>
      <c r="G993" t="s">
        <v>45</v>
      </c>
      <c r="H993">
        <v>3400</v>
      </c>
      <c r="I993" t="s">
        <v>11</v>
      </c>
      <c r="J993" t="s">
        <v>60</v>
      </c>
      <c r="K993" t="s">
        <v>155</v>
      </c>
      <c r="L993" t="s">
        <v>20</v>
      </c>
      <c r="M993" s="5">
        <v>32.89</v>
      </c>
      <c r="N993">
        <v>1</v>
      </c>
    </row>
    <row r="994" spans="1:14" x14ac:dyDescent="0.2">
      <c r="A994" s="2">
        <v>45478</v>
      </c>
      <c r="B994" s="3">
        <f t="shared" si="45"/>
        <v>2025</v>
      </c>
      <c r="C994" t="str">
        <f t="shared" si="46"/>
        <v>2024-2025</v>
      </c>
      <c r="D994" t="s">
        <v>148</v>
      </c>
      <c r="E994" t="s">
        <v>62</v>
      </c>
      <c r="F994" t="str">
        <f t="shared" si="47"/>
        <v>Victoria</v>
      </c>
      <c r="G994" t="s">
        <v>45</v>
      </c>
      <c r="H994">
        <v>3134</v>
      </c>
      <c r="I994" t="s">
        <v>11</v>
      </c>
      <c r="J994" t="s">
        <v>63</v>
      </c>
      <c r="K994" t="s">
        <v>152</v>
      </c>
      <c r="L994" t="s">
        <v>13</v>
      </c>
      <c r="M994" s="5">
        <v>32.94</v>
      </c>
      <c r="N994">
        <v>1</v>
      </c>
    </row>
    <row r="995" spans="1:14" x14ac:dyDescent="0.2">
      <c r="A995" s="2">
        <v>45016</v>
      </c>
      <c r="B995" s="3">
        <f t="shared" si="45"/>
        <v>2023</v>
      </c>
      <c r="C995" t="str">
        <f t="shared" si="46"/>
        <v>2022-2023</v>
      </c>
      <c r="D995" t="s">
        <v>147</v>
      </c>
      <c r="E995" t="s">
        <v>106</v>
      </c>
      <c r="F995" t="str">
        <f t="shared" si="47"/>
        <v>Victoria</v>
      </c>
      <c r="G995" t="s">
        <v>45</v>
      </c>
      <c r="H995">
        <v>3915</v>
      </c>
      <c r="I995" t="s">
        <v>11</v>
      </c>
      <c r="J995" t="s">
        <v>55</v>
      </c>
      <c r="K995" t="s">
        <v>152</v>
      </c>
      <c r="L995" t="s">
        <v>13</v>
      </c>
      <c r="M995" s="5">
        <v>32.950000000000003</v>
      </c>
      <c r="N995">
        <v>1</v>
      </c>
    </row>
    <row r="996" spans="1:14" x14ac:dyDescent="0.2">
      <c r="A996" s="2">
        <v>45543</v>
      </c>
      <c r="B996" s="3">
        <f t="shared" si="45"/>
        <v>2025</v>
      </c>
      <c r="C996" t="str">
        <f t="shared" si="46"/>
        <v>2024-2025</v>
      </c>
      <c r="D996" t="s">
        <v>147</v>
      </c>
      <c r="E996" t="s">
        <v>52</v>
      </c>
      <c r="F996" t="str">
        <f t="shared" si="47"/>
        <v>Victoria</v>
      </c>
      <c r="G996" t="s">
        <v>45</v>
      </c>
      <c r="H996">
        <v>3030</v>
      </c>
      <c r="I996" t="s">
        <v>11</v>
      </c>
      <c r="J996" t="s">
        <v>46</v>
      </c>
      <c r="K996" t="s">
        <v>151</v>
      </c>
      <c r="L996" t="s">
        <v>21</v>
      </c>
      <c r="M996" s="5">
        <v>32.99</v>
      </c>
      <c r="N996">
        <v>1</v>
      </c>
    </row>
    <row r="997" spans="1:14" x14ac:dyDescent="0.2">
      <c r="A997" s="2">
        <v>45394</v>
      </c>
      <c r="B997" s="3">
        <f t="shared" si="45"/>
        <v>2024</v>
      </c>
      <c r="C997" t="str">
        <f t="shared" si="46"/>
        <v>2023-2024</v>
      </c>
      <c r="D997" t="s">
        <v>147</v>
      </c>
      <c r="E997" t="s">
        <v>113</v>
      </c>
      <c r="F997" t="str">
        <f t="shared" si="47"/>
        <v>Queensland</v>
      </c>
      <c r="G997" t="s">
        <v>35</v>
      </c>
      <c r="H997">
        <v>4215</v>
      </c>
      <c r="I997" t="s">
        <v>11</v>
      </c>
      <c r="J997" t="s">
        <v>104</v>
      </c>
      <c r="K997" t="s">
        <v>153</v>
      </c>
      <c r="L997" t="s">
        <v>16</v>
      </c>
      <c r="M997" s="5">
        <v>33</v>
      </c>
      <c r="N997">
        <v>1</v>
      </c>
    </row>
    <row r="998" spans="1:14" x14ac:dyDescent="0.2">
      <c r="A998" s="2">
        <v>45043</v>
      </c>
      <c r="B998" s="3">
        <f t="shared" si="45"/>
        <v>2023</v>
      </c>
      <c r="C998" t="str">
        <f t="shared" si="46"/>
        <v>2022-2023</v>
      </c>
      <c r="D998" t="s">
        <v>147</v>
      </c>
      <c r="E998" t="s">
        <v>108</v>
      </c>
      <c r="F998" t="str">
        <f t="shared" si="47"/>
        <v>Victoria</v>
      </c>
      <c r="G998" t="s">
        <v>45</v>
      </c>
      <c r="H998">
        <v>3018</v>
      </c>
      <c r="I998" t="s">
        <v>11</v>
      </c>
      <c r="J998" t="s">
        <v>46</v>
      </c>
      <c r="K998" t="s">
        <v>149</v>
      </c>
      <c r="L998" t="s">
        <v>15</v>
      </c>
      <c r="M998" s="5">
        <v>33</v>
      </c>
      <c r="N998">
        <v>1</v>
      </c>
    </row>
    <row r="999" spans="1:14" x14ac:dyDescent="0.2">
      <c r="A999" s="2">
        <v>45464</v>
      </c>
      <c r="B999" s="3">
        <f t="shared" si="45"/>
        <v>2024</v>
      </c>
      <c r="C999" t="str">
        <f t="shared" si="46"/>
        <v>2023-2024</v>
      </c>
      <c r="D999" t="s">
        <v>147</v>
      </c>
      <c r="E999" t="s">
        <v>130</v>
      </c>
      <c r="F999" t="str">
        <f t="shared" si="47"/>
        <v>South Australia</v>
      </c>
      <c r="G999" t="s">
        <v>32</v>
      </c>
      <c r="H999">
        <v>5290</v>
      </c>
      <c r="I999" t="s">
        <v>11</v>
      </c>
      <c r="J999" t="s">
        <v>38</v>
      </c>
      <c r="K999" t="s">
        <v>154</v>
      </c>
      <c r="L999" t="s">
        <v>14</v>
      </c>
      <c r="M999" s="5">
        <v>33</v>
      </c>
      <c r="N999">
        <v>1</v>
      </c>
    </row>
    <row r="1000" spans="1:14" x14ac:dyDescent="0.2">
      <c r="A1000" s="2">
        <v>45304</v>
      </c>
      <c r="B1000" s="3">
        <f t="shared" si="45"/>
        <v>2024</v>
      </c>
      <c r="C1000" t="str">
        <f t="shared" si="46"/>
        <v>2023-2024</v>
      </c>
      <c r="D1000" t="s">
        <v>147</v>
      </c>
      <c r="E1000" t="s">
        <v>52</v>
      </c>
      <c r="F1000" t="str">
        <f t="shared" si="47"/>
        <v>Victoria</v>
      </c>
      <c r="G1000" t="s">
        <v>45</v>
      </c>
      <c r="H1000">
        <v>3030</v>
      </c>
      <c r="I1000" t="s">
        <v>11</v>
      </c>
      <c r="J1000" t="s">
        <v>46</v>
      </c>
      <c r="K1000" t="s">
        <v>152</v>
      </c>
      <c r="L1000" t="s">
        <v>13</v>
      </c>
      <c r="M1000" s="5">
        <v>33.380000000000003</v>
      </c>
      <c r="N1000">
        <v>1</v>
      </c>
    </row>
    <row r="1001" spans="1:14" x14ac:dyDescent="0.2">
      <c r="A1001" s="2">
        <v>45265</v>
      </c>
      <c r="B1001" s="3">
        <f t="shared" si="45"/>
        <v>2024</v>
      </c>
      <c r="C1001" t="str">
        <f t="shared" si="46"/>
        <v>2023-2024</v>
      </c>
      <c r="D1001" t="s">
        <v>147</v>
      </c>
      <c r="E1001" t="s">
        <v>103</v>
      </c>
      <c r="F1001" t="str">
        <f t="shared" si="47"/>
        <v>Queensland</v>
      </c>
      <c r="G1001" t="s">
        <v>35</v>
      </c>
      <c r="H1001">
        <v>4509</v>
      </c>
      <c r="I1001" t="s">
        <v>11</v>
      </c>
      <c r="J1001" t="s">
        <v>104</v>
      </c>
      <c r="K1001" t="s">
        <v>152</v>
      </c>
      <c r="L1001" t="s">
        <v>13</v>
      </c>
      <c r="M1001" s="5">
        <v>33.39</v>
      </c>
      <c r="N1001">
        <v>1</v>
      </c>
    </row>
    <row r="1002" spans="1:14" x14ac:dyDescent="0.2">
      <c r="A1002" s="2">
        <v>44958</v>
      </c>
      <c r="B1002" s="3">
        <f t="shared" si="45"/>
        <v>2023</v>
      </c>
      <c r="C1002" t="str">
        <f t="shared" si="46"/>
        <v>2022-2023</v>
      </c>
      <c r="D1002" t="s">
        <v>147</v>
      </c>
      <c r="E1002" t="s">
        <v>28</v>
      </c>
      <c r="F1002" t="str">
        <f t="shared" si="47"/>
        <v>Northern Territory</v>
      </c>
      <c r="G1002" t="s">
        <v>29</v>
      </c>
      <c r="H1002">
        <v>800</v>
      </c>
      <c r="I1002" t="s">
        <v>11</v>
      </c>
      <c r="J1002" t="s">
        <v>30</v>
      </c>
      <c r="K1002" t="s">
        <v>156</v>
      </c>
      <c r="L1002" t="s">
        <v>17</v>
      </c>
      <c r="M1002" s="5">
        <v>33.409999999999997</v>
      </c>
      <c r="N1002">
        <v>1</v>
      </c>
    </row>
    <row r="1003" spans="1:14" x14ac:dyDescent="0.2">
      <c r="A1003" s="2">
        <v>45635</v>
      </c>
      <c r="B1003" s="3">
        <f t="shared" si="45"/>
        <v>2025</v>
      </c>
      <c r="C1003" t="str">
        <f t="shared" si="46"/>
        <v>2024-2025</v>
      </c>
      <c r="D1003" t="s">
        <v>147</v>
      </c>
      <c r="E1003" t="s">
        <v>129</v>
      </c>
      <c r="F1003" t="str">
        <f t="shared" si="47"/>
        <v>Tasmania</v>
      </c>
      <c r="G1003" t="s">
        <v>70</v>
      </c>
      <c r="H1003">
        <v>7010</v>
      </c>
      <c r="I1003" t="s">
        <v>11</v>
      </c>
      <c r="J1003" t="s">
        <v>71</v>
      </c>
      <c r="K1003" t="s">
        <v>152</v>
      </c>
      <c r="L1003" t="s">
        <v>13</v>
      </c>
      <c r="M1003" s="5">
        <v>33.43</v>
      </c>
      <c r="N1003">
        <v>1</v>
      </c>
    </row>
    <row r="1004" spans="1:14" x14ac:dyDescent="0.2">
      <c r="A1004" s="2">
        <v>45045</v>
      </c>
      <c r="B1004" s="3">
        <f t="shared" si="45"/>
        <v>2023</v>
      </c>
      <c r="C1004" t="str">
        <f t="shared" si="46"/>
        <v>2022-2023</v>
      </c>
      <c r="D1004" t="s">
        <v>148</v>
      </c>
      <c r="E1004" t="s">
        <v>64</v>
      </c>
      <c r="F1004" t="str">
        <f t="shared" si="47"/>
        <v>Victoria</v>
      </c>
      <c r="G1004" t="s">
        <v>45</v>
      </c>
      <c r="H1004">
        <v>3199</v>
      </c>
      <c r="I1004" t="s">
        <v>11</v>
      </c>
      <c r="J1004" t="s">
        <v>63</v>
      </c>
      <c r="K1004" t="s">
        <v>154</v>
      </c>
      <c r="L1004" t="s">
        <v>14</v>
      </c>
      <c r="M1004" s="5">
        <v>33.75</v>
      </c>
      <c r="N1004">
        <v>1</v>
      </c>
    </row>
    <row r="1005" spans="1:14" x14ac:dyDescent="0.2">
      <c r="A1005" s="2">
        <v>45174</v>
      </c>
      <c r="B1005" s="3">
        <f t="shared" si="45"/>
        <v>2024</v>
      </c>
      <c r="C1005" t="str">
        <f t="shared" si="46"/>
        <v>2023-2024</v>
      </c>
      <c r="D1005" t="s">
        <v>147</v>
      </c>
      <c r="E1005" t="s">
        <v>131</v>
      </c>
      <c r="F1005" t="str">
        <f t="shared" si="47"/>
        <v>Western Australia</v>
      </c>
      <c r="G1005" t="s">
        <v>48</v>
      </c>
      <c r="H1005">
        <v>6530</v>
      </c>
      <c r="I1005" t="s">
        <v>11</v>
      </c>
      <c r="J1005" t="s">
        <v>77</v>
      </c>
      <c r="K1005" t="s">
        <v>155</v>
      </c>
      <c r="L1005" t="s">
        <v>20</v>
      </c>
      <c r="M1005" s="5">
        <v>33.89</v>
      </c>
      <c r="N1005">
        <v>1</v>
      </c>
    </row>
    <row r="1006" spans="1:14" x14ac:dyDescent="0.2">
      <c r="A1006" s="2">
        <v>45007</v>
      </c>
      <c r="B1006" s="3">
        <f t="shared" si="45"/>
        <v>2023</v>
      </c>
      <c r="C1006" t="str">
        <f t="shared" si="46"/>
        <v>2022-2023</v>
      </c>
      <c r="D1006" t="s">
        <v>147</v>
      </c>
      <c r="E1006" t="s">
        <v>61</v>
      </c>
      <c r="F1006" t="str">
        <f t="shared" si="47"/>
        <v>New South Wales</v>
      </c>
      <c r="G1006" t="s">
        <v>10</v>
      </c>
      <c r="H1006">
        <v>2539</v>
      </c>
      <c r="I1006" t="s">
        <v>11</v>
      </c>
      <c r="J1006" t="s">
        <v>58</v>
      </c>
      <c r="K1006" t="s">
        <v>149</v>
      </c>
      <c r="L1006" t="s">
        <v>15</v>
      </c>
      <c r="M1006" s="5">
        <v>33.93</v>
      </c>
      <c r="N1006">
        <v>1</v>
      </c>
    </row>
    <row r="1007" spans="1:14" x14ac:dyDescent="0.2">
      <c r="A1007" s="2">
        <v>45372</v>
      </c>
      <c r="B1007" s="3">
        <f t="shared" si="45"/>
        <v>2024</v>
      </c>
      <c r="C1007" t="str">
        <f t="shared" si="46"/>
        <v>2023-2024</v>
      </c>
      <c r="D1007" t="s">
        <v>147</v>
      </c>
      <c r="E1007" t="s">
        <v>136</v>
      </c>
      <c r="F1007" t="str">
        <f t="shared" si="47"/>
        <v>Victoria</v>
      </c>
      <c r="G1007" t="s">
        <v>45</v>
      </c>
      <c r="H1007">
        <v>3175</v>
      </c>
      <c r="I1007" t="s">
        <v>11</v>
      </c>
      <c r="J1007" t="s">
        <v>63</v>
      </c>
      <c r="K1007" t="s">
        <v>155</v>
      </c>
      <c r="L1007" t="s">
        <v>20</v>
      </c>
      <c r="M1007" s="5">
        <v>33.94</v>
      </c>
      <c r="N1007">
        <v>1</v>
      </c>
    </row>
    <row r="1008" spans="1:14" x14ac:dyDescent="0.2">
      <c r="A1008" s="2">
        <v>45195</v>
      </c>
      <c r="B1008" s="3">
        <f t="shared" si="45"/>
        <v>2024</v>
      </c>
      <c r="C1008" t="str">
        <f t="shared" si="46"/>
        <v>2023-2024</v>
      </c>
      <c r="D1008" t="s">
        <v>147</v>
      </c>
      <c r="E1008" t="s">
        <v>57</v>
      </c>
      <c r="F1008" t="str">
        <f t="shared" si="47"/>
        <v>New South Wales</v>
      </c>
      <c r="G1008" t="s">
        <v>10</v>
      </c>
      <c r="H1008">
        <v>2560</v>
      </c>
      <c r="I1008" t="s">
        <v>11</v>
      </c>
      <c r="J1008" t="s">
        <v>58</v>
      </c>
      <c r="K1008" t="s">
        <v>154</v>
      </c>
      <c r="L1008" t="s">
        <v>14</v>
      </c>
      <c r="M1008" s="5">
        <v>33.97</v>
      </c>
      <c r="N1008">
        <v>1</v>
      </c>
    </row>
    <row r="1009" spans="1:14" x14ac:dyDescent="0.2">
      <c r="A1009" s="2">
        <v>45069</v>
      </c>
      <c r="B1009" s="3">
        <f t="shared" si="45"/>
        <v>2023</v>
      </c>
      <c r="C1009" t="str">
        <f t="shared" si="46"/>
        <v>2022-2023</v>
      </c>
      <c r="D1009" t="s">
        <v>147</v>
      </c>
      <c r="E1009" t="s">
        <v>57</v>
      </c>
      <c r="F1009" t="str">
        <f t="shared" si="47"/>
        <v>New South Wales</v>
      </c>
      <c r="G1009" t="s">
        <v>10</v>
      </c>
      <c r="H1009">
        <v>2560</v>
      </c>
      <c r="I1009" t="s">
        <v>11</v>
      </c>
      <c r="J1009" t="s">
        <v>58</v>
      </c>
      <c r="K1009" t="s">
        <v>153</v>
      </c>
      <c r="L1009" t="s">
        <v>16</v>
      </c>
      <c r="M1009" s="5">
        <v>33.979999999999997</v>
      </c>
      <c r="N1009">
        <v>1</v>
      </c>
    </row>
    <row r="1010" spans="1:14" x14ac:dyDescent="0.2">
      <c r="A1010" s="2">
        <v>44965</v>
      </c>
      <c r="B1010" s="3">
        <f t="shared" si="45"/>
        <v>2023</v>
      </c>
      <c r="C1010" t="str">
        <f t="shared" si="46"/>
        <v>2022-2023</v>
      </c>
      <c r="D1010" t="s">
        <v>147</v>
      </c>
      <c r="E1010" t="s">
        <v>54</v>
      </c>
      <c r="F1010" t="str">
        <f t="shared" si="47"/>
        <v>Victoria</v>
      </c>
      <c r="G1010" t="s">
        <v>45</v>
      </c>
      <c r="H1010">
        <v>3977</v>
      </c>
      <c r="I1010" t="s">
        <v>11</v>
      </c>
      <c r="J1010" t="s">
        <v>55</v>
      </c>
      <c r="K1010" t="s">
        <v>150</v>
      </c>
      <c r="L1010" t="s">
        <v>18</v>
      </c>
      <c r="M1010" s="5">
        <v>33.979999999999997</v>
      </c>
      <c r="N1010">
        <v>1</v>
      </c>
    </row>
    <row r="1011" spans="1:14" x14ac:dyDescent="0.2">
      <c r="A1011" s="2">
        <v>45074</v>
      </c>
      <c r="B1011" s="3">
        <f t="shared" si="45"/>
        <v>2023</v>
      </c>
      <c r="C1011" t="str">
        <f t="shared" si="46"/>
        <v>2022-2023</v>
      </c>
      <c r="D1011" t="s">
        <v>147</v>
      </c>
      <c r="E1011" t="s">
        <v>109</v>
      </c>
      <c r="F1011" t="str">
        <f t="shared" si="47"/>
        <v>New South Wales</v>
      </c>
      <c r="G1011" t="s">
        <v>10</v>
      </c>
      <c r="H1011">
        <v>2480</v>
      </c>
      <c r="I1011" t="s">
        <v>11</v>
      </c>
      <c r="J1011" t="s">
        <v>68</v>
      </c>
      <c r="K1011" t="s">
        <v>154</v>
      </c>
      <c r="L1011" t="s">
        <v>14</v>
      </c>
      <c r="M1011" s="5">
        <v>34.120000000000005</v>
      </c>
      <c r="N1011">
        <v>1</v>
      </c>
    </row>
    <row r="1012" spans="1:14" x14ac:dyDescent="0.2">
      <c r="A1012" s="2">
        <v>45516</v>
      </c>
      <c r="B1012" s="3">
        <f t="shared" si="45"/>
        <v>2025</v>
      </c>
      <c r="C1012" t="str">
        <f t="shared" si="46"/>
        <v>2024-2025</v>
      </c>
      <c r="D1012" t="s">
        <v>147</v>
      </c>
      <c r="E1012" t="s">
        <v>73</v>
      </c>
      <c r="F1012" t="str">
        <f t="shared" si="47"/>
        <v>Victoria</v>
      </c>
      <c r="G1012" t="s">
        <v>45</v>
      </c>
      <c r="H1012">
        <v>3136</v>
      </c>
      <c r="I1012" t="s">
        <v>11</v>
      </c>
      <c r="J1012" t="s">
        <v>63</v>
      </c>
      <c r="K1012" t="s">
        <v>19</v>
      </c>
      <c r="L1012" t="s">
        <v>23</v>
      </c>
      <c r="M1012" s="5">
        <v>34.47</v>
      </c>
      <c r="N1012">
        <v>1</v>
      </c>
    </row>
    <row r="1013" spans="1:14" x14ac:dyDescent="0.2">
      <c r="A1013" s="2">
        <v>45209</v>
      </c>
      <c r="B1013" s="3">
        <f t="shared" si="45"/>
        <v>2024</v>
      </c>
      <c r="C1013" t="str">
        <f t="shared" si="46"/>
        <v>2023-2024</v>
      </c>
      <c r="D1013" t="s">
        <v>147</v>
      </c>
      <c r="E1013" t="s">
        <v>73</v>
      </c>
      <c r="F1013" t="str">
        <f t="shared" si="47"/>
        <v>Victoria</v>
      </c>
      <c r="G1013" t="s">
        <v>45</v>
      </c>
      <c r="H1013">
        <v>3136</v>
      </c>
      <c r="I1013" t="s">
        <v>11</v>
      </c>
      <c r="J1013" t="s">
        <v>63</v>
      </c>
      <c r="K1013" t="s">
        <v>154</v>
      </c>
      <c r="L1013" t="s">
        <v>14</v>
      </c>
      <c r="M1013" s="5">
        <v>34.5</v>
      </c>
      <c r="N1013">
        <v>1</v>
      </c>
    </row>
    <row r="1014" spans="1:14" x14ac:dyDescent="0.2">
      <c r="A1014" s="2">
        <v>45521</v>
      </c>
      <c r="B1014" s="3">
        <f t="shared" si="45"/>
        <v>2025</v>
      </c>
      <c r="C1014" t="str">
        <f t="shared" si="46"/>
        <v>2024-2025</v>
      </c>
      <c r="D1014" t="s">
        <v>147</v>
      </c>
      <c r="E1014" t="s">
        <v>78</v>
      </c>
      <c r="F1014" t="str">
        <f t="shared" si="47"/>
        <v>New South Wales</v>
      </c>
      <c r="G1014" t="s">
        <v>10</v>
      </c>
      <c r="H1014">
        <v>2350</v>
      </c>
      <c r="I1014" t="s">
        <v>11</v>
      </c>
      <c r="J1014" t="s">
        <v>68</v>
      </c>
      <c r="K1014" t="s">
        <v>156</v>
      </c>
      <c r="L1014" t="s">
        <v>17</v>
      </c>
      <c r="M1014" s="5">
        <v>34.57</v>
      </c>
      <c r="N1014">
        <v>1</v>
      </c>
    </row>
    <row r="1015" spans="1:14" x14ac:dyDescent="0.2">
      <c r="A1015" s="2">
        <v>45206</v>
      </c>
      <c r="B1015" s="3">
        <f t="shared" si="45"/>
        <v>2024</v>
      </c>
      <c r="C1015" t="str">
        <f t="shared" si="46"/>
        <v>2023-2024</v>
      </c>
      <c r="D1015" t="s">
        <v>148</v>
      </c>
      <c r="E1015" t="s">
        <v>141</v>
      </c>
      <c r="F1015" t="str">
        <f t="shared" si="47"/>
        <v>Western Australia</v>
      </c>
      <c r="G1015" t="s">
        <v>48</v>
      </c>
      <c r="H1015">
        <v>6052</v>
      </c>
      <c r="I1015" t="s">
        <v>11</v>
      </c>
      <c r="J1015" t="s">
        <v>49</v>
      </c>
      <c r="K1015" t="s">
        <v>153</v>
      </c>
      <c r="L1015" t="s">
        <v>16</v>
      </c>
      <c r="M1015" s="5">
        <v>34.74</v>
      </c>
      <c r="N1015">
        <v>1</v>
      </c>
    </row>
    <row r="1016" spans="1:14" x14ac:dyDescent="0.2">
      <c r="A1016" s="2">
        <v>45416</v>
      </c>
      <c r="B1016" s="3">
        <f t="shared" si="45"/>
        <v>2024</v>
      </c>
      <c r="C1016" t="str">
        <f t="shared" si="46"/>
        <v>2023-2024</v>
      </c>
      <c r="D1016" t="s">
        <v>148</v>
      </c>
      <c r="E1016" t="s">
        <v>126</v>
      </c>
      <c r="F1016" t="str">
        <f t="shared" si="47"/>
        <v>Queensland</v>
      </c>
      <c r="G1016" t="s">
        <v>35</v>
      </c>
      <c r="H1016">
        <v>4551</v>
      </c>
      <c r="I1016" t="s">
        <v>11</v>
      </c>
      <c r="J1016" t="s">
        <v>120</v>
      </c>
      <c r="K1016" t="s">
        <v>157</v>
      </c>
      <c r="L1016" t="s">
        <v>22</v>
      </c>
      <c r="M1016" s="5">
        <v>34.86</v>
      </c>
      <c r="N1016">
        <v>1</v>
      </c>
    </row>
    <row r="1017" spans="1:14" x14ac:dyDescent="0.2">
      <c r="A1017" s="2">
        <v>44936</v>
      </c>
      <c r="B1017" s="3">
        <f t="shared" si="45"/>
        <v>2023</v>
      </c>
      <c r="C1017" t="str">
        <f t="shared" si="46"/>
        <v>2022-2023</v>
      </c>
      <c r="D1017" t="s">
        <v>147</v>
      </c>
      <c r="E1017" t="s">
        <v>76</v>
      </c>
      <c r="F1017" t="str">
        <f t="shared" si="47"/>
        <v>Western Australia</v>
      </c>
      <c r="G1017" t="s">
        <v>48</v>
      </c>
      <c r="H1017">
        <v>6450</v>
      </c>
      <c r="I1017" t="s">
        <v>11</v>
      </c>
      <c r="J1017" t="s">
        <v>77</v>
      </c>
      <c r="K1017" t="s">
        <v>155</v>
      </c>
      <c r="L1017" t="s">
        <v>20</v>
      </c>
      <c r="M1017" s="5">
        <v>34.910000000000004</v>
      </c>
      <c r="N1017">
        <v>1</v>
      </c>
    </row>
    <row r="1018" spans="1:14" x14ac:dyDescent="0.2">
      <c r="A1018" s="2">
        <v>45230</v>
      </c>
      <c r="B1018" s="3">
        <f t="shared" si="45"/>
        <v>2024</v>
      </c>
      <c r="C1018" t="str">
        <f t="shared" si="46"/>
        <v>2023-2024</v>
      </c>
      <c r="D1018" t="s">
        <v>147</v>
      </c>
      <c r="E1018" t="s">
        <v>91</v>
      </c>
      <c r="F1018" t="str">
        <f t="shared" si="47"/>
        <v>Victoria</v>
      </c>
      <c r="G1018" t="s">
        <v>45</v>
      </c>
      <c r="H1018">
        <v>3690</v>
      </c>
      <c r="I1018" t="s">
        <v>11</v>
      </c>
      <c r="J1018" t="s">
        <v>55</v>
      </c>
      <c r="K1018" t="s">
        <v>155</v>
      </c>
      <c r="L1018" t="s">
        <v>20</v>
      </c>
      <c r="M1018" s="5">
        <v>34.92</v>
      </c>
      <c r="N1018">
        <v>1</v>
      </c>
    </row>
    <row r="1019" spans="1:14" x14ac:dyDescent="0.2">
      <c r="A1019" s="2">
        <v>44981</v>
      </c>
      <c r="B1019" s="3">
        <f t="shared" si="45"/>
        <v>2023</v>
      </c>
      <c r="C1019" t="str">
        <f t="shared" si="46"/>
        <v>2022-2023</v>
      </c>
      <c r="D1019" t="s">
        <v>147</v>
      </c>
      <c r="E1019" t="s">
        <v>96</v>
      </c>
      <c r="F1019" t="str">
        <f t="shared" si="47"/>
        <v>Western Australia</v>
      </c>
      <c r="G1019" t="s">
        <v>48</v>
      </c>
      <c r="H1019">
        <v>6330</v>
      </c>
      <c r="I1019" t="s">
        <v>11</v>
      </c>
      <c r="J1019" t="s">
        <v>94</v>
      </c>
      <c r="K1019" t="s">
        <v>152</v>
      </c>
      <c r="L1019" t="s">
        <v>13</v>
      </c>
      <c r="M1019" s="5">
        <v>34.93</v>
      </c>
      <c r="N1019">
        <v>1</v>
      </c>
    </row>
    <row r="1020" spans="1:14" x14ac:dyDescent="0.2">
      <c r="A1020" s="2">
        <v>45106</v>
      </c>
      <c r="B1020" s="3">
        <f t="shared" si="45"/>
        <v>2023</v>
      </c>
      <c r="C1020" t="str">
        <f t="shared" si="46"/>
        <v>2022-2023</v>
      </c>
      <c r="D1020" t="s">
        <v>147</v>
      </c>
      <c r="E1020" t="s">
        <v>96</v>
      </c>
      <c r="F1020" t="str">
        <f t="shared" si="47"/>
        <v>Western Australia</v>
      </c>
      <c r="G1020" t="s">
        <v>48</v>
      </c>
      <c r="H1020">
        <v>6330</v>
      </c>
      <c r="I1020" t="s">
        <v>11</v>
      </c>
      <c r="J1020" t="s">
        <v>94</v>
      </c>
      <c r="K1020" t="s">
        <v>149</v>
      </c>
      <c r="L1020" t="s">
        <v>15</v>
      </c>
      <c r="M1020" s="5">
        <v>34.93</v>
      </c>
      <c r="N1020">
        <v>1</v>
      </c>
    </row>
    <row r="1021" spans="1:14" x14ac:dyDescent="0.2">
      <c r="A1021" s="2">
        <v>45494</v>
      </c>
      <c r="B1021" s="3">
        <f t="shared" si="45"/>
        <v>2025</v>
      </c>
      <c r="C1021" t="str">
        <f t="shared" si="46"/>
        <v>2024-2025</v>
      </c>
      <c r="D1021" t="s">
        <v>147</v>
      </c>
      <c r="E1021" t="s">
        <v>85</v>
      </c>
      <c r="F1021" t="str">
        <f t="shared" si="47"/>
        <v>Queensland</v>
      </c>
      <c r="G1021" t="s">
        <v>35</v>
      </c>
      <c r="H1021">
        <v>4883</v>
      </c>
      <c r="I1021" t="s">
        <v>11</v>
      </c>
      <c r="J1021" t="s">
        <v>36</v>
      </c>
      <c r="K1021" t="s">
        <v>149</v>
      </c>
      <c r="L1021" t="s">
        <v>15</v>
      </c>
      <c r="M1021" s="5">
        <v>34.93</v>
      </c>
      <c r="N1021">
        <v>1</v>
      </c>
    </row>
    <row r="1022" spans="1:14" x14ac:dyDescent="0.2">
      <c r="A1022" s="2">
        <v>45022</v>
      </c>
      <c r="B1022" s="3">
        <f t="shared" si="45"/>
        <v>2023</v>
      </c>
      <c r="C1022" t="str">
        <f t="shared" si="46"/>
        <v>2022-2023</v>
      </c>
      <c r="D1022" t="s">
        <v>148</v>
      </c>
      <c r="E1022" t="s">
        <v>67</v>
      </c>
      <c r="F1022" t="str">
        <f t="shared" si="47"/>
        <v>New South Wales</v>
      </c>
      <c r="G1022" t="s">
        <v>10</v>
      </c>
      <c r="H1022">
        <v>2478</v>
      </c>
      <c r="I1022" t="s">
        <v>11</v>
      </c>
      <c r="J1022" t="s">
        <v>68</v>
      </c>
      <c r="K1022" t="s">
        <v>150</v>
      </c>
      <c r="L1022" t="s">
        <v>18</v>
      </c>
      <c r="M1022" s="5">
        <v>34.93</v>
      </c>
      <c r="N1022">
        <v>1</v>
      </c>
    </row>
    <row r="1023" spans="1:14" x14ac:dyDescent="0.2">
      <c r="A1023" s="2">
        <v>45095</v>
      </c>
      <c r="B1023" s="3">
        <f t="shared" si="45"/>
        <v>2023</v>
      </c>
      <c r="C1023" t="str">
        <f t="shared" si="46"/>
        <v>2022-2023</v>
      </c>
      <c r="D1023" t="s">
        <v>147</v>
      </c>
      <c r="E1023" t="s">
        <v>52</v>
      </c>
      <c r="F1023" t="str">
        <f t="shared" si="47"/>
        <v>Victoria</v>
      </c>
      <c r="G1023" t="s">
        <v>45</v>
      </c>
      <c r="H1023">
        <v>3030</v>
      </c>
      <c r="I1023" t="s">
        <v>11</v>
      </c>
      <c r="J1023" t="s">
        <v>46</v>
      </c>
      <c r="K1023" t="s">
        <v>154</v>
      </c>
      <c r="L1023" t="s">
        <v>14</v>
      </c>
      <c r="M1023" s="5">
        <v>34.950000000000003</v>
      </c>
      <c r="N1023">
        <v>1</v>
      </c>
    </row>
    <row r="1024" spans="1:14" x14ac:dyDescent="0.2">
      <c r="A1024" s="2">
        <v>45085</v>
      </c>
      <c r="B1024" s="3">
        <f t="shared" si="45"/>
        <v>2023</v>
      </c>
      <c r="C1024" t="str">
        <f t="shared" si="46"/>
        <v>2022-2023</v>
      </c>
      <c r="D1024" t="s">
        <v>147</v>
      </c>
      <c r="E1024" t="s">
        <v>110</v>
      </c>
      <c r="F1024" t="str">
        <f t="shared" si="47"/>
        <v>Queensland</v>
      </c>
      <c r="G1024" t="s">
        <v>35</v>
      </c>
      <c r="H1024">
        <v>4680</v>
      </c>
      <c r="I1024" t="s">
        <v>11</v>
      </c>
      <c r="J1024" t="s">
        <v>51</v>
      </c>
      <c r="K1024" t="s">
        <v>154</v>
      </c>
      <c r="L1024" t="s">
        <v>14</v>
      </c>
      <c r="M1024" s="5">
        <v>34.96</v>
      </c>
      <c r="N1024">
        <v>1</v>
      </c>
    </row>
    <row r="1025" spans="1:14" x14ac:dyDescent="0.2">
      <c r="A1025" s="2">
        <v>45291</v>
      </c>
      <c r="B1025" s="3">
        <f t="shared" si="45"/>
        <v>2024</v>
      </c>
      <c r="C1025" t="str">
        <f t="shared" si="46"/>
        <v>2023-2024</v>
      </c>
      <c r="D1025" t="s">
        <v>148</v>
      </c>
      <c r="E1025" t="s">
        <v>141</v>
      </c>
      <c r="F1025" t="str">
        <f t="shared" si="47"/>
        <v>Western Australia</v>
      </c>
      <c r="G1025" t="s">
        <v>48</v>
      </c>
      <c r="H1025">
        <v>6052</v>
      </c>
      <c r="I1025" t="s">
        <v>11</v>
      </c>
      <c r="J1025" t="s">
        <v>49</v>
      </c>
      <c r="K1025" t="s">
        <v>152</v>
      </c>
      <c r="L1025" t="s">
        <v>13</v>
      </c>
      <c r="M1025" s="5">
        <v>34.97</v>
      </c>
      <c r="N1025">
        <v>1</v>
      </c>
    </row>
    <row r="1026" spans="1:14" x14ac:dyDescent="0.2">
      <c r="A1026" s="2">
        <v>45182</v>
      </c>
      <c r="B1026" s="3">
        <f t="shared" ref="B1026:B1089" si="48">IF(MONTH(A1026)&gt;=7,YEAR(A1026)+1,YEAR(A1026))</f>
        <v>2024</v>
      </c>
      <c r="C1026" t="str">
        <f t="shared" ref="C1026:C1089" si="49">IF(MONTH(A1026) &gt;= 7, YEAR(A1026) &amp; "-" &amp; YEAR(A1026) + 1, YEAR(A1026) - 1 &amp; "-" &amp; YEAR(A1026))</f>
        <v>2023-2024</v>
      </c>
      <c r="D1026" t="s">
        <v>147</v>
      </c>
      <c r="E1026" t="s">
        <v>126</v>
      </c>
      <c r="F1026" t="str">
        <f t="shared" ref="F1026:F1089" si="50">IF(G1026="WA","Western Australia",
IF(G1026="NSW","New South Wales",
IF(G1026="QLD","Queensland",
IF(G1026="VIC","Victoria",
IF(G1026="TAS","Tasmania",
IF(G1026="SA","South Australia",
IF(G1026="NT","Northern Territory",
IF(G1026="ACT","Australian Capital Territory",G1026))))))))</f>
        <v>Queensland</v>
      </c>
      <c r="G1026" t="s">
        <v>35</v>
      </c>
      <c r="H1026">
        <v>4551</v>
      </c>
      <c r="I1026" t="s">
        <v>11</v>
      </c>
      <c r="J1026" t="s">
        <v>120</v>
      </c>
      <c r="K1026" t="s">
        <v>149</v>
      </c>
      <c r="L1026" t="s">
        <v>15</v>
      </c>
      <c r="M1026" s="5">
        <v>34.989999999999995</v>
      </c>
      <c r="N1026">
        <v>1</v>
      </c>
    </row>
    <row r="1027" spans="1:14" x14ac:dyDescent="0.2">
      <c r="A1027" s="2">
        <v>45303</v>
      </c>
      <c r="B1027" s="3">
        <f t="shared" si="48"/>
        <v>2024</v>
      </c>
      <c r="C1027" t="str">
        <f t="shared" si="49"/>
        <v>2023-2024</v>
      </c>
      <c r="D1027" t="s">
        <v>147</v>
      </c>
      <c r="E1027" t="s">
        <v>56</v>
      </c>
      <c r="F1027" t="str">
        <f t="shared" si="50"/>
        <v>Northern Territory</v>
      </c>
      <c r="G1027" t="s">
        <v>29</v>
      </c>
      <c r="H1027">
        <v>870</v>
      </c>
      <c r="I1027" t="s">
        <v>11</v>
      </c>
      <c r="J1027" t="s">
        <v>30</v>
      </c>
      <c r="K1027" t="s">
        <v>152</v>
      </c>
      <c r="L1027" t="s">
        <v>13</v>
      </c>
      <c r="M1027" s="5">
        <v>35</v>
      </c>
      <c r="N1027">
        <v>1</v>
      </c>
    </row>
    <row r="1028" spans="1:14" x14ac:dyDescent="0.2">
      <c r="A1028" s="2">
        <v>45396</v>
      </c>
      <c r="B1028" s="3">
        <f t="shared" si="48"/>
        <v>2024</v>
      </c>
      <c r="C1028" t="str">
        <f t="shared" si="49"/>
        <v>2023-2024</v>
      </c>
      <c r="D1028" t="s">
        <v>147</v>
      </c>
      <c r="E1028" t="s">
        <v>64</v>
      </c>
      <c r="F1028" t="str">
        <f t="shared" si="50"/>
        <v>Victoria</v>
      </c>
      <c r="G1028" t="s">
        <v>45</v>
      </c>
      <c r="H1028">
        <v>3199</v>
      </c>
      <c r="I1028" t="s">
        <v>11</v>
      </c>
      <c r="J1028" t="s">
        <v>63</v>
      </c>
      <c r="K1028" t="s">
        <v>19</v>
      </c>
      <c r="L1028" t="s">
        <v>23</v>
      </c>
      <c r="M1028" s="5">
        <v>35.11</v>
      </c>
      <c r="N1028">
        <v>1</v>
      </c>
    </row>
    <row r="1029" spans="1:14" x14ac:dyDescent="0.2">
      <c r="A1029" s="2">
        <v>45622</v>
      </c>
      <c r="B1029" s="3">
        <f t="shared" si="48"/>
        <v>2025</v>
      </c>
      <c r="C1029" t="str">
        <f t="shared" si="49"/>
        <v>2024-2025</v>
      </c>
      <c r="D1029" t="s">
        <v>147</v>
      </c>
      <c r="E1029" t="s">
        <v>72</v>
      </c>
      <c r="F1029" t="str">
        <f t="shared" si="50"/>
        <v>Western Australia</v>
      </c>
      <c r="G1029" t="s">
        <v>48</v>
      </c>
      <c r="H1029">
        <v>6010</v>
      </c>
      <c r="I1029" t="s">
        <v>11</v>
      </c>
      <c r="J1029" t="s">
        <v>49</v>
      </c>
      <c r="K1029" t="s">
        <v>150</v>
      </c>
      <c r="L1029" t="s">
        <v>18</v>
      </c>
      <c r="M1029" s="5">
        <v>35.28</v>
      </c>
      <c r="N1029">
        <v>1</v>
      </c>
    </row>
    <row r="1030" spans="1:14" x14ac:dyDescent="0.2">
      <c r="A1030" s="2">
        <v>44927</v>
      </c>
      <c r="B1030" s="3">
        <f t="shared" si="48"/>
        <v>2023</v>
      </c>
      <c r="C1030" t="str">
        <f t="shared" si="49"/>
        <v>2022-2023</v>
      </c>
      <c r="D1030" t="s">
        <v>147</v>
      </c>
      <c r="E1030" t="s">
        <v>88</v>
      </c>
      <c r="F1030" t="str">
        <f t="shared" si="50"/>
        <v>South Australia</v>
      </c>
      <c r="G1030" t="s">
        <v>32</v>
      </c>
      <c r="H1030">
        <v>5011</v>
      </c>
      <c r="I1030" t="s">
        <v>11</v>
      </c>
      <c r="J1030" t="s">
        <v>33</v>
      </c>
      <c r="K1030" t="s">
        <v>154</v>
      </c>
      <c r="L1030" t="s">
        <v>14</v>
      </c>
      <c r="M1030" s="5">
        <v>35.480000000000004</v>
      </c>
      <c r="N1030">
        <v>1</v>
      </c>
    </row>
    <row r="1031" spans="1:14" x14ac:dyDescent="0.2">
      <c r="A1031" s="2">
        <v>45047</v>
      </c>
      <c r="B1031" s="3">
        <f t="shared" si="48"/>
        <v>2023</v>
      </c>
      <c r="C1031" t="str">
        <f t="shared" si="49"/>
        <v>2022-2023</v>
      </c>
      <c r="D1031" t="s">
        <v>147</v>
      </c>
      <c r="E1031" t="s">
        <v>107</v>
      </c>
      <c r="F1031" t="str">
        <f t="shared" si="50"/>
        <v>Queensland</v>
      </c>
      <c r="G1031" t="s">
        <v>35</v>
      </c>
      <c r="H1031">
        <v>4220</v>
      </c>
      <c r="I1031" t="s">
        <v>11</v>
      </c>
      <c r="J1031" t="s">
        <v>104</v>
      </c>
      <c r="K1031" t="s">
        <v>156</v>
      </c>
      <c r="L1031" t="s">
        <v>17</v>
      </c>
      <c r="M1031" s="5">
        <v>35.619999999999997</v>
      </c>
      <c r="N1031">
        <v>1</v>
      </c>
    </row>
    <row r="1032" spans="1:14" x14ac:dyDescent="0.2">
      <c r="A1032" s="2">
        <v>45179</v>
      </c>
      <c r="B1032" s="3">
        <f t="shared" si="48"/>
        <v>2024</v>
      </c>
      <c r="C1032" t="str">
        <f t="shared" si="49"/>
        <v>2023-2024</v>
      </c>
      <c r="D1032" t="s">
        <v>147</v>
      </c>
      <c r="E1032" t="s">
        <v>41</v>
      </c>
      <c r="F1032" t="str">
        <f t="shared" si="50"/>
        <v>New South Wales</v>
      </c>
      <c r="G1032" t="s">
        <v>10</v>
      </c>
      <c r="H1032">
        <v>2830</v>
      </c>
      <c r="I1032" t="s">
        <v>11</v>
      </c>
      <c r="J1032" t="s">
        <v>25</v>
      </c>
      <c r="K1032" t="s">
        <v>151</v>
      </c>
      <c r="L1032" t="s">
        <v>21</v>
      </c>
      <c r="M1032" s="5">
        <v>35.72</v>
      </c>
      <c r="N1032">
        <v>1</v>
      </c>
    </row>
    <row r="1033" spans="1:14" x14ac:dyDescent="0.2">
      <c r="A1033" s="2">
        <v>45128</v>
      </c>
      <c r="B1033" s="3">
        <f t="shared" si="48"/>
        <v>2024</v>
      </c>
      <c r="C1033" t="str">
        <f t="shared" si="49"/>
        <v>2023-2024</v>
      </c>
      <c r="D1033" t="s">
        <v>147</v>
      </c>
      <c r="E1033" t="s">
        <v>9</v>
      </c>
      <c r="F1033" t="str">
        <f t="shared" si="50"/>
        <v>New South Wales</v>
      </c>
      <c r="G1033" t="s">
        <v>10</v>
      </c>
      <c r="H1033">
        <v>2067</v>
      </c>
      <c r="I1033" t="s">
        <v>11</v>
      </c>
      <c r="J1033" t="s">
        <v>12</v>
      </c>
      <c r="K1033" t="s">
        <v>157</v>
      </c>
      <c r="L1033" t="s">
        <v>22</v>
      </c>
      <c r="M1033" s="5">
        <v>35.82</v>
      </c>
      <c r="N1033">
        <v>1</v>
      </c>
    </row>
    <row r="1034" spans="1:14" x14ac:dyDescent="0.2">
      <c r="A1034" s="2">
        <v>45450</v>
      </c>
      <c r="B1034" s="3">
        <f t="shared" si="48"/>
        <v>2024</v>
      </c>
      <c r="C1034" t="str">
        <f t="shared" si="49"/>
        <v>2023-2024</v>
      </c>
      <c r="D1034" t="s">
        <v>147</v>
      </c>
      <c r="E1034" t="s">
        <v>91</v>
      </c>
      <c r="F1034" t="str">
        <f t="shared" si="50"/>
        <v>Victoria</v>
      </c>
      <c r="G1034" t="s">
        <v>45</v>
      </c>
      <c r="H1034">
        <v>3690</v>
      </c>
      <c r="I1034" t="s">
        <v>11</v>
      </c>
      <c r="J1034" t="s">
        <v>55</v>
      </c>
      <c r="K1034" t="s">
        <v>153</v>
      </c>
      <c r="L1034" t="s">
        <v>16</v>
      </c>
      <c r="M1034" s="5">
        <v>35.840000000000003</v>
      </c>
      <c r="N1034">
        <v>1</v>
      </c>
    </row>
    <row r="1035" spans="1:14" x14ac:dyDescent="0.2">
      <c r="A1035" s="2">
        <v>45257</v>
      </c>
      <c r="B1035" s="3">
        <f t="shared" si="48"/>
        <v>2024</v>
      </c>
      <c r="C1035" t="str">
        <f t="shared" si="49"/>
        <v>2023-2024</v>
      </c>
      <c r="D1035" t="s">
        <v>148</v>
      </c>
      <c r="E1035" t="s">
        <v>93</v>
      </c>
      <c r="F1035" t="str">
        <f t="shared" si="50"/>
        <v>Western Australia</v>
      </c>
      <c r="G1035" t="s">
        <v>48</v>
      </c>
      <c r="H1035">
        <v>6112</v>
      </c>
      <c r="I1035" t="s">
        <v>11</v>
      </c>
      <c r="J1035" t="s">
        <v>94</v>
      </c>
      <c r="K1035" t="s">
        <v>156</v>
      </c>
      <c r="L1035" t="s">
        <v>17</v>
      </c>
      <c r="M1035" s="5">
        <v>35.880000000000003</v>
      </c>
      <c r="N1035">
        <v>1</v>
      </c>
    </row>
    <row r="1036" spans="1:14" x14ac:dyDescent="0.2">
      <c r="A1036" s="2">
        <v>44951</v>
      </c>
      <c r="B1036" s="3">
        <f t="shared" si="48"/>
        <v>2023</v>
      </c>
      <c r="C1036" t="str">
        <f t="shared" si="49"/>
        <v>2022-2023</v>
      </c>
      <c r="D1036" t="s">
        <v>147</v>
      </c>
      <c r="E1036" t="s">
        <v>105</v>
      </c>
      <c r="F1036" t="str">
        <f t="shared" si="50"/>
        <v>Victoria</v>
      </c>
      <c r="G1036" t="s">
        <v>45</v>
      </c>
      <c r="H1036">
        <v>3500</v>
      </c>
      <c r="I1036" t="s">
        <v>11</v>
      </c>
      <c r="J1036" t="s">
        <v>60</v>
      </c>
      <c r="K1036" t="s">
        <v>19</v>
      </c>
      <c r="L1036" t="s">
        <v>23</v>
      </c>
      <c r="M1036" s="5">
        <v>35.880000000000003</v>
      </c>
      <c r="N1036">
        <v>1</v>
      </c>
    </row>
    <row r="1037" spans="1:14" x14ac:dyDescent="0.2">
      <c r="A1037" s="2">
        <v>45384</v>
      </c>
      <c r="B1037" s="3">
        <f t="shared" si="48"/>
        <v>2024</v>
      </c>
      <c r="C1037" t="str">
        <f t="shared" si="49"/>
        <v>2023-2024</v>
      </c>
      <c r="D1037" t="s">
        <v>148</v>
      </c>
      <c r="E1037" t="s">
        <v>144</v>
      </c>
      <c r="F1037" t="str">
        <f t="shared" si="50"/>
        <v>Queensland</v>
      </c>
      <c r="G1037" t="s">
        <v>35</v>
      </c>
      <c r="H1037">
        <v>4566</v>
      </c>
      <c r="I1037" t="s">
        <v>11</v>
      </c>
      <c r="J1037" t="s">
        <v>120</v>
      </c>
      <c r="K1037" t="s">
        <v>156</v>
      </c>
      <c r="L1037" t="s">
        <v>17</v>
      </c>
      <c r="M1037" s="5">
        <v>35.880000000000003</v>
      </c>
      <c r="N1037">
        <v>1</v>
      </c>
    </row>
    <row r="1038" spans="1:14" x14ac:dyDescent="0.2">
      <c r="A1038" s="2">
        <v>45597</v>
      </c>
      <c r="B1038" s="3">
        <f t="shared" si="48"/>
        <v>2025</v>
      </c>
      <c r="C1038" t="str">
        <f t="shared" si="49"/>
        <v>2024-2025</v>
      </c>
      <c r="D1038" t="s">
        <v>148</v>
      </c>
      <c r="E1038" t="s">
        <v>137</v>
      </c>
      <c r="F1038" t="str">
        <f t="shared" si="50"/>
        <v>New South Wales</v>
      </c>
      <c r="G1038" t="s">
        <v>10</v>
      </c>
      <c r="H1038">
        <v>2031</v>
      </c>
      <c r="I1038" t="s">
        <v>11</v>
      </c>
      <c r="J1038" t="s">
        <v>12</v>
      </c>
      <c r="K1038" t="s">
        <v>156</v>
      </c>
      <c r="L1038" t="s">
        <v>17</v>
      </c>
      <c r="M1038" s="5">
        <v>35.880000000000003</v>
      </c>
      <c r="N1038">
        <v>1</v>
      </c>
    </row>
    <row r="1039" spans="1:14" x14ac:dyDescent="0.2">
      <c r="A1039" s="2">
        <v>45255</v>
      </c>
      <c r="B1039" s="3">
        <f t="shared" si="48"/>
        <v>2024</v>
      </c>
      <c r="C1039" t="str">
        <f t="shared" si="49"/>
        <v>2023-2024</v>
      </c>
      <c r="D1039" t="s">
        <v>147</v>
      </c>
      <c r="E1039" t="s">
        <v>124</v>
      </c>
      <c r="F1039" t="str">
        <f t="shared" si="50"/>
        <v>New South Wales</v>
      </c>
      <c r="G1039" t="s">
        <v>10</v>
      </c>
      <c r="H1039">
        <v>2015</v>
      </c>
      <c r="I1039" t="s">
        <v>11</v>
      </c>
      <c r="J1039" t="s">
        <v>12</v>
      </c>
      <c r="K1039" t="s">
        <v>155</v>
      </c>
      <c r="L1039" t="s">
        <v>20</v>
      </c>
      <c r="M1039" s="5">
        <v>35.909999999999997</v>
      </c>
      <c r="N1039">
        <v>1</v>
      </c>
    </row>
    <row r="1040" spans="1:14" x14ac:dyDescent="0.2">
      <c r="A1040" s="2">
        <v>45200</v>
      </c>
      <c r="B1040" s="3">
        <f t="shared" si="48"/>
        <v>2024</v>
      </c>
      <c r="C1040" t="str">
        <f t="shared" si="49"/>
        <v>2023-2024</v>
      </c>
      <c r="D1040" t="s">
        <v>147</v>
      </c>
      <c r="E1040" t="s">
        <v>44</v>
      </c>
      <c r="F1040" t="str">
        <f t="shared" si="50"/>
        <v>Victoria</v>
      </c>
      <c r="G1040" t="s">
        <v>45</v>
      </c>
      <c r="H1040">
        <v>3066</v>
      </c>
      <c r="I1040" t="s">
        <v>11</v>
      </c>
      <c r="J1040" t="s">
        <v>46</v>
      </c>
      <c r="K1040" t="s">
        <v>152</v>
      </c>
      <c r="L1040" t="s">
        <v>13</v>
      </c>
      <c r="M1040" s="5">
        <v>35.909999999999997</v>
      </c>
      <c r="N1040">
        <v>1</v>
      </c>
    </row>
    <row r="1041" spans="1:14" x14ac:dyDescent="0.2">
      <c r="A1041" s="2">
        <v>45111</v>
      </c>
      <c r="B1041" s="3">
        <f t="shared" si="48"/>
        <v>2024</v>
      </c>
      <c r="C1041" t="str">
        <f t="shared" si="49"/>
        <v>2023-2024</v>
      </c>
      <c r="D1041" t="s">
        <v>147</v>
      </c>
      <c r="E1041" t="s">
        <v>119</v>
      </c>
      <c r="F1041" t="str">
        <f t="shared" si="50"/>
        <v>Queensland</v>
      </c>
      <c r="G1041" t="s">
        <v>35</v>
      </c>
      <c r="H1041">
        <v>4570</v>
      </c>
      <c r="I1041" t="s">
        <v>11</v>
      </c>
      <c r="J1041" t="s">
        <v>120</v>
      </c>
      <c r="K1041" t="s">
        <v>155</v>
      </c>
      <c r="L1041" t="s">
        <v>20</v>
      </c>
      <c r="M1041" s="5">
        <v>35.909999999999997</v>
      </c>
      <c r="N1041">
        <v>1</v>
      </c>
    </row>
    <row r="1042" spans="1:14" x14ac:dyDescent="0.2">
      <c r="A1042" s="2">
        <v>45354</v>
      </c>
      <c r="B1042" s="3">
        <f t="shared" si="48"/>
        <v>2024</v>
      </c>
      <c r="C1042" t="str">
        <f t="shared" si="49"/>
        <v>2023-2024</v>
      </c>
      <c r="D1042" t="s">
        <v>147</v>
      </c>
      <c r="E1042" t="s">
        <v>106</v>
      </c>
      <c r="F1042" t="str">
        <f t="shared" si="50"/>
        <v>Victoria</v>
      </c>
      <c r="G1042" t="s">
        <v>45</v>
      </c>
      <c r="H1042">
        <v>3915</v>
      </c>
      <c r="I1042" t="s">
        <v>11</v>
      </c>
      <c r="J1042" t="s">
        <v>55</v>
      </c>
      <c r="K1042" t="s">
        <v>150</v>
      </c>
      <c r="L1042" t="s">
        <v>18</v>
      </c>
      <c r="M1042" s="5">
        <v>35.909999999999997</v>
      </c>
      <c r="N1042">
        <v>1</v>
      </c>
    </row>
    <row r="1043" spans="1:14" x14ac:dyDescent="0.2">
      <c r="A1043" s="2">
        <v>45108</v>
      </c>
      <c r="B1043" s="3">
        <f t="shared" si="48"/>
        <v>2024</v>
      </c>
      <c r="C1043" t="str">
        <f t="shared" si="49"/>
        <v>2023-2024</v>
      </c>
      <c r="D1043" t="s">
        <v>147</v>
      </c>
      <c r="E1043" t="s">
        <v>26</v>
      </c>
      <c r="F1043" t="str">
        <f t="shared" si="50"/>
        <v>New South Wales</v>
      </c>
      <c r="G1043" t="s">
        <v>10</v>
      </c>
      <c r="H1043">
        <v>2141</v>
      </c>
      <c r="I1043" t="s">
        <v>11</v>
      </c>
      <c r="J1043" t="s">
        <v>27</v>
      </c>
      <c r="K1043" t="s">
        <v>156</v>
      </c>
      <c r="L1043" t="s">
        <v>17</v>
      </c>
      <c r="M1043" s="5">
        <v>35.909999999999997</v>
      </c>
      <c r="N1043">
        <v>1</v>
      </c>
    </row>
    <row r="1044" spans="1:14" x14ac:dyDescent="0.2">
      <c r="A1044" s="2">
        <v>45400</v>
      </c>
      <c r="B1044" s="3">
        <f t="shared" si="48"/>
        <v>2024</v>
      </c>
      <c r="C1044" t="str">
        <f t="shared" si="49"/>
        <v>2023-2024</v>
      </c>
      <c r="D1044" t="s">
        <v>147</v>
      </c>
      <c r="E1044" t="s">
        <v>142</v>
      </c>
      <c r="F1044" t="str">
        <f t="shared" si="50"/>
        <v>Australian Capital Territory</v>
      </c>
      <c r="G1044" t="s">
        <v>80</v>
      </c>
      <c r="H1044">
        <v>2609</v>
      </c>
      <c r="I1044" t="s">
        <v>11</v>
      </c>
      <c r="J1044" t="s">
        <v>58</v>
      </c>
      <c r="K1044" t="s">
        <v>155</v>
      </c>
      <c r="L1044" t="s">
        <v>20</v>
      </c>
      <c r="M1044" s="5">
        <v>35.910000000000004</v>
      </c>
      <c r="N1044">
        <v>1</v>
      </c>
    </row>
    <row r="1045" spans="1:14" x14ac:dyDescent="0.2">
      <c r="A1045" s="2">
        <v>44962</v>
      </c>
      <c r="B1045" s="3">
        <f t="shared" si="48"/>
        <v>2023</v>
      </c>
      <c r="C1045" t="str">
        <f t="shared" si="49"/>
        <v>2022-2023</v>
      </c>
      <c r="D1045" t="s">
        <v>147</v>
      </c>
      <c r="E1045" t="s">
        <v>37</v>
      </c>
      <c r="F1045" t="str">
        <f t="shared" si="50"/>
        <v>South Australia</v>
      </c>
      <c r="G1045" t="s">
        <v>32</v>
      </c>
      <c r="H1045">
        <v>5607</v>
      </c>
      <c r="I1045" t="s">
        <v>11</v>
      </c>
      <c r="J1045" t="s">
        <v>38</v>
      </c>
      <c r="K1045" t="s">
        <v>150</v>
      </c>
      <c r="L1045" t="s">
        <v>18</v>
      </c>
      <c r="M1045" s="5">
        <v>35.92</v>
      </c>
      <c r="N1045">
        <v>1</v>
      </c>
    </row>
    <row r="1046" spans="1:14" x14ac:dyDescent="0.2">
      <c r="A1046" s="2">
        <v>45227</v>
      </c>
      <c r="B1046" s="3">
        <f t="shared" si="48"/>
        <v>2024</v>
      </c>
      <c r="C1046" t="str">
        <f t="shared" si="49"/>
        <v>2023-2024</v>
      </c>
      <c r="D1046" t="s">
        <v>147</v>
      </c>
      <c r="E1046" t="s">
        <v>107</v>
      </c>
      <c r="F1046" t="str">
        <f t="shared" si="50"/>
        <v>Queensland</v>
      </c>
      <c r="G1046" t="s">
        <v>35</v>
      </c>
      <c r="H1046">
        <v>4220</v>
      </c>
      <c r="I1046" t="s">
        <v>11</v>
      </c>
      <c r="J1046" t="s">
        <v>104</v>
      </c>
      <c r="K1046" t="s">
        <v>19</v>
      </c>
      <c r="L1046" t="s">
        <v>23</v>
      </c>
      <c r="M1046" s="5">
        <v>35.94</v>
      </c>
      <c r="N1046">
        <v>1</v>
      </c>
    </row>
    <row r="1047" spans="1:14" x14ac:dyDescent="0.2">
      <c r="A1047" s="2">
        <v>45216</v>
      </c>
      <c r="B1047" s="3">
        <f t="shared" si="48"/>
        <v>2024</v>
      </c>
      <c r="C1047" t="str">
        <f t="shared" si="49"/>
        <v>2023-2024</v>
      </c>
      <c r="D1047" t="s">
        <v>148</v>
      </c>
      <c r="E1047" t="s">
        <v>110</v>
      </c>
      <c r="F1047" t="str">
        <f t="shared" si="50"/>
        <v>Queensland</v>
      </c>
      <c r="G1047" t="s">
        <v>35</v>
      </c>
      <c r="H1047">
        <v>4680</v>
      </c>
      <c r="I1047" t="s">
        <v>11</v>
      </c>
      <c r="J1047" t="s">
        <v>51</v>
      </c>
      <c r="K1047" t="s">
        <v>153</v>
      </c>
      <c r="L1047" t="s">
        <v>16</v>
      </c>
      <c r="M1047" s="5">
        <v>35.94</v>
      </c>
      <c r="N1047">
        <v>1</v>
      </c>
    </row>
    <row r="1048" spans="1:14" x14ac:dyDescent="0.2">
      <c r="A1048" s="2">
        <v>45355</v>
      </c>
      <c r="B1048" s="3">
        <f t="shared" si="48"/>
        <v>2024</v>
      </c>
      <c r="C1048" t="str">
        <f t="shared" si="49"/>
        <v>2023-2024</v>
      </c>
      <c r="D1048" t="s">
        <v>148</v>
      </c>
      <c r="E1048" t="s">
        <v>134</v>
      </c>
      <c r="F1048" t="str">
        <f t="shared" si="50"/>
        <v>Queensland</v>
      </c>
      <c r="G1048" t="s">
        <v>35</v>
      </c>
      <c r="H1048">
        <v>4825</v>
      </c>
      <c r="I1048" t="s">
        <v>11</v>
      </c>
      <c r="J1048" t="s">
        <v>36</v>
      </c>
      <c r="K1048" t="s">
        <v>153</v>
      </c>
      <c r="L1048" t="s">
        <v>16</v>
      </c>
      <c r="M1048" s="5">
        <v>35.94</v>
      </c>
      <c r="N1048">
        <v>1</v>
      </c>
    </row>
    <row r="1049" spans="1:14" x14ac:dyDescent="0.2">
      <c r="A1049" s="2">
        <v>45213</v>
      </c>
      <c r="B1049" s="3">
        <f t="shared" si="48"/>
        <v>2024</v>
      </c>
      <c r="C1049" t="str">
        <f t="shared" si="49"/>
        <v>2023-2024</v>
      </c>
      <c r="D1049" t="s">
        <v>147</v>
      </c>
      <c r="E1049" t="s">
        <v>111</v>
      </c>
      <c r="F1049" t="str">
        <f t="shared" si="50"/>
        <v>New South Wales</v>
      </c>
      <c r="G1049" t="s">
        <v>10</v>
      </c>
      <c r="H1049">
        <v>2120</v>
      </c>
      <c r="I1049" t="s">
        <v>11</v>
      </c>
      <c r="J1049" t="s">
        <v>27</v>
      </c>
      <c r="K1049" t="s">
        <v>153</v>
      </c>
      <c r="L1049" t="s">
        <v>16</v>
      </c>
      <c r="M1049" s="5">
        <v>35.94</v>
      </c>
      <c r="N1049">
        <v>1</v>
      </c>
    </row>
    <row r="1050" spans="1:14" x14ac:dyDescent="0.2">
      <c r="A1050" s="2">
        <v>45001</v>
      </c>
      <c r="B1050" s="3">
        <f t="shared" si="48"/>
        <v>2023</v>
      </c>
      <c r="C1050" t="str">
        <f t="shared" si="49"/>
        <v>2022-2023</v>
      </c>
      <c r="D1050" t="s">
        <v>147</v>
      </c>
      <c r="E1050" t="s">
        <v>79</v>
      </c>
      <c r="F1050" t="str">
        <f t="shared" si="50"/>
        <v>Australian Capital Territory</v>
      </c>
      <c r="G1050" t="s">
        <v>80</v>
      </c>
      <c r="H1050">
        <v>2617</v>
      </c>
      <c r="I1050" t="s">
        <v>11</v>
      </c>
      <c r="J1050" t="s">
        <v>58</v>
      </c>
      <c r="K1050" t="s">
        <v>150</v>
      </c>
      <c r="L1050" t="s">
        <v>18</v>
      </c>
      <c r="M1050" s="5">
        <v>35.96</v>
      </c>
      <c r="N1050">
        <v>1</v>
      </c>
    </row>
    <row r="1051" spans="1:14" x14ac:dyDescent="0.2">
      <c r="A1051" s="2">
        <v>44943</v>
      </c>
      <c r="B1051" s="3">
        <f t="shared" si="48"/>
        <v>2023</v>
      </c>
      <c r="C1051" t="str">
        <f t="shared" si="49"/>
        <v>2022-2023</v>
      </c>
      <c r="D1051" t="s">
        <v>148</v>
      </c>
      <c r="E1051" t="s">
        <v>100</v>
      </c>
      <c r="F1051" t="str">
        <f t="shared" si="50"/>
        <v>Western Australia</v>
      </c>
      <c r="G1051" t="s">
        <v>48</v>
      </c>
      <c r="H1051">
        <v>6021</v>
      </c>
      <c r="I1051" t="s">
        <v>11</v>
      </c>
      <c r="J1051" t="s">
        <v>49</v>
      </c>
      <c r="K1051" t="s">
        <v>154</v>
      </c>
      <c r="L1051" t="s">
        <v>14</v>
      </c>
      <c r="M1051" s="5">
        <v>35.97</v>
      </c>
      <c r="N1051">
        <v>1</v>
      </c>
    </row>
    <row r="1052" spans="1:14" x14ac:dyDescent="0.2">
      <c r="A1052" s="2">
        <v>45000</v>
      </c>
      <c r="B1052" s="3">
        <f t="shared" si="48"/>
        <v>2023</v>
      </c>
      <c r="C1052" t="str">
        <f t="shared" si="49"/>
        <v>2022-2023</v>
      </c>
      <c r="D1052" t="s">
        <v>147</v>
      </c>
      <c r="E1052" t="s">
        <v>53</v>
      </c>
      <c r="F1052" t="str">
        <f t="shared" si="50"/>
        <v>South Australia</v>
      </c>
      <c r="G1052" t="s">
        <v>32</v>
      </c>
      <c r="H1052">
        <v>5082</v>
      </c>
      <c r="I1052" t="s">
        <v>11</v>
      </c>
      <c r="J1052" t="s">
        <v>33</v>
      </c>
      <c r="K1052" t="s">
        <v>155</v>
      </c>
      <c r="L1052" t="s">
        <v>20</v>
      </c>
      <c r="M1052" s="5">
        <v>35.980000000000004</v>
      </c>
      <c r="N1052">
        <v>1</v>
      </c>
    </row>
    <row r="1053" spans="1:14" x14ac:dyDescent="0.2">
      <c r="A1053" s="2">
        <v>44957</v>
      </c>
      <c r="B1053" s="3">
        <f t="shared" si="48"/>
        <v>2023</v>
      </c>
      <c r="C1053" t="str">
        <f t="shared" si="49"/>
        <v>2022-2023</v>
      </c>
      <c r="D1053" t="s">
        <v>147</v>
      </c>
      <c r="E1053" t="s">
        <v>127</v>
      </c>
      <c r="F1053" t="str">
        <f t="shared" si="50"/>
        <v>New South Wales</v>
      </c>
      <c r="G1053" t="s">
        <v>10</v>
      </c>
      <c r="H1053">
        <v>2131</v>
      </c>
      <c r="I1053" t="s">
        <v>11</v>
      </c>
      <c r="J1053" t="s">
        <v>27</v>
      </c>
      <c r="K1053" t="s">
        <v>154</v>
      </c>
      <c r="L1053" t="s">
        <v>14</v>
      </c>
      <c r="M1053" s="5">
        <v>36</v>
      </c>
      <c r="N1053">
        <v>1</v>
      </c>
    </row>
    <row r="1054" spans="1:14" x14ac:dyDescent="0.2">
      <c r="A1054" s="2">
        <v>45202</v>
      </c>
      <c r="B1054" s="3">
        <f t="shared" si="48"/>
        <v>2024</v>
      </c>
      <c r="C1054" t="str">
        <f t="shared" si="49"/>
        <v>2023-2024</v>
      </c>
      <c r="D1054" t="s">
        <v>147</v>
      </c>
      <c r="E1054" t="s">
        <v>134</v>
      </c>
      <c r="F1054" t="str">
        <f t="shared" si="50"/>
        <v>Queensland</v>
      </c>
      <c r="G1054" t="s">
        <v>35</v>
      </c>
      <c r="H1054">
        <v>4825</v>
      </c>
      <c r="I1054" t="s">
        <v>11</v>
      </c>
      <c r="J1054" t="s">
        <v>36</v>
      </c>
      <c r="K1054" t="s">
        <v>154</v>
      </c>
      <c r="L1054" t="s">
        <v>14</v>
      </c>
      <c r="M1054" s="5">
        <v>36</v>
      </c>
      <c r="N1054">
        <v>1</v>
      </c>
    </row>
    <row r="1055" spans="1:14" x14ac:dyDescent="0.2">
      <c r="A1055" s="2">
        <v>45556</v>
      </c>
      <c r="B1055" s="3">
        <f t="shared" si="48"/>
        <v>2025</v>
      </c>
      <c r="C1055" t="str">
        <f t="shared" si="49"/>
        <v>2024-2025</v>
      </c>
      <c r="D1055" t="s">
        <v>147</v>
      </c>
      <c r="E1055" t="s">
        <v>75</v>
      </c>
      <c r="F1055" t="str">
        <f t="shared" si="50"/>
        <v>Victoria</v>
      </c>
      <c r="G1055" t="s">
        <v>45</v>
      </c>
      <c r="H1055">
        <v>3630</v>
      </c>
      <c r="I1055" t="s">
        <v>11</v>
      </c>
      <c r="J1055" t="s">
        <v>55</v>
      </c>
      <c r="K1055" t="s">
        <v>151</v>
      </c>
      <c r="L1055" t="s">
        <v>21</v>
      </c>
      <c r="M1055" s="5">
        <v>36</v>
      </c>
      <c r="N1055">
        <v>1</v>
      </c>
    </row>
    <row r="1056" spans="1:14" x14ac:dyDescent="0.2">
      <c r="A1056" s="2">
        <v>45060</v>
      </c>
      <c r="B1056" s="3">
        <f t="shared" si="48"/>
        <v>2023</v>
      </c>
      <c r="C1056" t="str">
        <f t="shared" si="49"/>
        <v>2022-2023</v>
      </c>
      <c r="D1056" t="s">
        <v>147</v>
      </c>
      <c r="E1056" t="s">
        <v>88</v>
      </c>
      <c r="F1056" t="str">
        <f t="shared" si="50"/>
        <v>South Australia</v>
      </c>
      <c r="G1056" t="s">
        <v>32</v>
      </c>
      <c r="H1056">
        <v>5011</v>
      </c>
      <c r="I1056" t="s">
        <v>11</v>
      </c>
      <c r="J1056" t="s">
        <v>33</v>
      </c>
      <c r="K1056" t="s">
        <v>154</v>
      </c>
      <c r="L1056" t="s">
        <v>14</v>
      </c>
      <c r="M1056" s="5">
        <v>36</v>
      </c>
      <c r="N1056">
        <v>1</v>
      </c>
    </row>
    <row r="1057" spans="1:14" x14ac:dyDescent="0.2">
      <c r="A1057" s="2">
        <v>45349</v>
      </c>
      <c r="B1057" s="3">
        <f t="shared" si="48"/>
        <v>2024</v>
      </c>
      <c r="C1057" t="str">
        <f t="shared" si="49"/>
        <v>2023-2024</v>
      </c>
      <c r="D1057" t="s">
        <v>147</v>
      </c>
      <c r="E1057" t="s">
        <v>28</v>
      </c>
      <c r="F1057" t="str">
        <f t="shared" si="50"/>
        <v>Northern Territory</v>
      </c>
      <c r="G1057" t="s">
        <v>29</v>
      </c>
      <c r="H1057">
        <v>800</v>
      </c>
      <c r="I1057" t="s">
        <v>11</v>
      </c>
      <c r="J1057" t="s">
        <v>30</v>
      </c>
      <c r="K1057" t="s">
        <v>149</v>
      </c>
      <c r="L1057" t="s">
        <v>15</v>
      </c>
      <c r="M1057" s="5">
        <v>36.08</v>
      </c>
      <c r="N1057">
        <v>1</v>
      </c>
    </row>
    <row r="1058" spans="1:14" x14ac:dyDescent="0.2">
      <c r="A1058" s="2">
        <v>45053</v>
      </c>
      <c r="B1058" s="3">
        <f t="shared" si="48"/>
        <v>2023</v>
      </c>
      <c r="C1058" t="str">
        <f t="shared" si="49"/>
        <v>2022-2023</v>
      </c>
      <c r="D1058" t="s">
        <v>147</v>
      </c>
      <c r="E1058" t="s">
        <v>53</v>
      </c>
      <c r="F1058" t="str">
        <f t="shared" si="50"/>
        <v>South Australia</v>
      </c>
      <c r="G1058" t="s">
        <v>32</v>
      </c>
      <c r="H1058">
        <v>5082</v>
      </c>
      <c r="I1058" t="s">
        <v>11</v>
      </c>
      <c r="J1058" t="s">
        <v>33</v>
      </c>
      <c r="K1058" t="s">
        <v>152</v>
      </c>
      <c r="L1058" t="s">
        <v>13</v>
      </c>
      <c r="M1058" s="5">
        <v>36.489999999999995</v>
      </c>
      <c r="N1058">
        <v>1</v>
      </c>
    </row>
    <row r="1059" spans="1:14" x14ac:dyDescent="0.2">
      <c r="A1059" s="2">
        <v>45278</v>
      </c>
      <c r="B1059" s="3">
        <f t="shared" si="48"/>
        <v>2024</v>
      </c>
      <c r="C1059" t="str">
        <f t="shared" si="49"/>
        <v>2023-2024</v>
      </c>
      <c r="D1059" t="s">
        <v>147</v>
      </c>
      <c r="E1059" t="s">
        <v>89</v>
      </c>
      <c r="F1059" t="str">
        <f t="shared" si="50"/>
        <v>Queensland</v>
      </c>
      <c r="G1059" t="s">
        <v>35</v>
      </c>
      <c r="H1059">
        <v>4655</v>
      </c>
      <c r="I1059" t="s">
        <v>11</v>
      </c>
      <c r="J1059" t="s">
        <v>51</v>
      </c>
      <c r="K1059" t="s">
        <v>154</v>
      </c>
      <c r="L1059" t="s">
        <v>14</v>
      </c>
      <c r="M1059" s="5">
        <v>36.5</v>
      </c>
      <c r="N1059">
        <v>1</v>
      </c>
    </row>
    <row r="1060" spans="1:14" x14ac:dyDescent="0.2">
      <c r="A1060" s="2">
        <v>45342</v>
      </c>
      <c r="B1060" s="3">
        <f t="shared" si="48"/>
        <v>2024</v>
      </c>
      <c r="C1060" t="str">
        <f t="shared" si="49"/>
        <v>2023-2024</v>
      </c>
      <c r="D1060" t="s">
        <v>147</v>
      </c>
      <c r="E1060" t="s">
        <v>97</v>
      </c>
      <c r="F1060" t="str">
        <f t="shared" si="50"/>
        <v>Tasmania</v>
      </c>
      <c r="G1060" t="s">
        <v>70</v>
      </c>
      <c r="H1060">
        <v>7250</v>
      </c>
      <c r="I1060" t="s">
        <v>11</v>
      </c>
      <c r="J1060" t="s">
        <v>71</v>
      </c>
      <c r="K1060" t="s">
        <v>154</v>
      </c>
      <c r="L1060" t="s">
        <v>14</v>
      </c>
      <c r="M1060" s="5">
        <v>36.5</v>
      </c>
      <c r="N1060">
        <v>1</v>
      </c>
    </row>
    <row r="1061" spans="1:14" x14ac:dyDescent="0.2">
      <c r="A1061" s="2">
        <v>45556</v>
      </c>
      <c r="B1061" s="3">
        <f t="shared" si="48"/>
        <v>2025</v>
      </c>
      <c r="C1061" t="str">
        <f t="shared" si="49"/>
        <v>2024-2025</v>
      </c>
      <c r="D1061" t="s">
        <v>148</v>
      </c>
      <c r="E1061" t="s">
        <v>112</v>
      </c>
      <c r="F1061" t="str">
        <f t="shared" si="50"/>
        <v>Victoria</v>
      </c>
      <c r="G1061" t="s">
        <v>45</v>
      </c>
      <c r="H1061">
        <v>3076</v>
      </c>
      <c r="I1061" t="s">
        <v>11</v>
      </c>
      <c r="J1061" t="s">
        <v>46</v>
      </c>
      <c r="K1061" t="s">
        <v>150</v>
      </c>
      <c r="L1061" t="s">
        <v>18</v>
      </c>
      <c r="M1061" s="5">
        <v>36.54</v>
      </c>
      <c r="N1061">
        <v>1</v>
      </c>
    </row>
    <row r="1062" spans="1:14" x14ac:dyDescent="0.2">
      <c r="A1062" s="2">
        <v>45420</v>
      </c>
      <c r="B1062" s="3">
        <f t="shared" si="48"/>
        <v>2024</v>
      </c>
      <c r="C1062" t="str">
        <f t="shared" si="49"/>
        <v>2023-2024</v>
      </c>
      <c r="D1062" t="s">
        <v>147</v>
      </c>
      <c r="E1062" t="s">
        <v>124</v>
      </c>
      <c r="F1062" t="str">
        <f t="shared" si="50"/>
        <v>New South Wales</v>
      </c>
      <c r="G1062" t="s">
        <v>10</v>
      </c>
      <c r="H1062">
        <v>2015</v>
      </c>
      <c r="I1062" t="s">
        <v>11</v>
      </c>
      <c r="J1062" t="s">
        <v>12</v>
      </c>
      <c r="K1062" t="s">
        <v>150</v>
      </c>
      <c r="L1062" t="s">
        <v>18</v>
      </c>
      <c r="M1062" s="5">
        <v>36.67</v>
      </c>
      <c r="N1062">
        <v>1</v>
      </c>
    </row>
    <row r="1063" spans="1:14" x14ac:dyDescent="0.2">
      <c r="A1063" s="2">
        <v>45442</v>
      </c>
      <c r="B1063" s="3">
        <f t="shared" si="48"/>
        <v>2024</v>
      </c>
      <c r="C1063" t="str">
        <f t="shared" si="49"/>
        <v>2023-2024</v>
      </c>
      <c r="D1063" t="s">
        <v>148</v>
      </c>
      <c r="E1063" t="s">
        <v>50</v>
      </c>
      <c r="F1063" t="str">
        <f t="shared" si="50"/>
        <v>Queensland</v>
      </c>
      <c r="G1063" t="s">
        <v>35</v>
      </c>
      <c r="H1063">
        <v>4703</v>
      </c>
      <c r="I1063" t="s">
        <v>11</v>
      </c>
      <c r="J1063" t="s">
        <v>51</v>
      </c>
      <c r="K1063" t="s">
        <v>19</v>
      </c>
      <c r="L1063" t="s">
        <v>23</v>
      </c>
      <c r="M1063" s="5">
        <v>36.92</v>
      </c>
      <c r="N1063">
        <v>1</v>
      </c>
    </row>
    <row r="1064" spans="1:14" x14ac:dyDescent="0.2">
      <c r="A1064" s="2">
        <v>45008</v>
      </c>
      <c r="B1064" s="3">
        <f t="shared" si="48"/>
        <v>2023</v>
      </c>
      <c r="C1064" t="str">
        <f t="shared" si="49"/>
        <v>2022-2023</v>
      </c>
      <c r="D1064" t="s">
        <v>148</v>
      </c>
      <c r="E1064" t="s">
        <v>67</v>
      </c>
      <c r="F1064" t="str">
        <f t="shared" si="50"/>
        <v>New South Wales</v>
      </c>
      <c r="G1064" t="s">
        <v>10</v>
      </c>
      <c r="H1064">
        <v>2478</v>
      </c>
      <c r="I1064" t="s">
        <v>11</v>
      </c>
      <c r="J1064" t="s">
        <v>68</v>
      </c>
      <c r="K1064" t="s">
        <v>153</v>
      </c>
      <c r="L1064" t="s">
        <v>16</v>
      </c>
      <c r="M1064" s="5">
        <v>36.97</v>
      </c>
      <c r="N1064">
        <v>1</v>
      </c>
    </row>
    <row r="1065" spans="1:14" x14ac:dyDescent="0.2">
      <c r="A1065" s="2">
        <v>45280</v>
      </c>
      <c r="B1065" s="3">
        <f t="shared" si="48"/>
        <v>2024</v>
      </c>
      <c r="C1065" t="str">
        <f t="shared" si="49"/>
        <v>2023-2024</v>
      </c>
      <c r="D1065" t="s">
        <v>147</v>
      </c>
      <c r="E1065" t="s">
        <v>133</v>
      </c>
      <c r="F1065" t="str">
        <f t="shared" si="50"/>
        <v>Queensland</v>
      </c>
      <c r="G1065" t="s">
        <v>35</v>
      </c>
      <c r="H1065">
        <v>4305</v>
      </c>
      <c r="I1065" t="s">
        <v>11</v>
      </c>
      <c r="J1065" t="s">
        <v>104</v>
      </c>
      <c r="K1065" t="s">
        <v>155</v>
      </c>
      <c r="L1065" t="s">
        <v>20</v>
      </c>
      <c r="M1065" s="5">
        <v>36.97</v>
      </c>
      <c r="N1065">
        <v>1</v>
      </c>
    </row>
    <row r="1066" spans="1:14" x14ac:dyDescent="0.2">
      <c r="A1066" s="2">
        <v>45083</v>
      </c>
      <c r="B1066" s="3">
        <f t="shared" si="48"/>
        <v>2023</v>
      </c>
      <c r="C1066" t="str">
        <f t="shared" si="49"/>
        <v>2022-2023</v>
      </c>
      <c r="D1066" t="s">
        <v>147</v>
      </c>
      <c r="E1066" t="s">
        <v>85</v>
      </c>
      <c r="F1066" t="str">
        <f t="shared" si="50"/>
        <v>Queensland</v>
      </c>
      <c r="G1066" t="s">
        <v>35</v>
      </c>
      <c r="H1066">
        <v>4883</v>
      </c>
      <c r="I1066" t="s">
        <v>11</v>
      </c>
      <c r="J1066" t="s">
        <v>36</v>
      </c>
      <c r="K1066" t="s">
        <v>150</v>
      </c>
      <c r="L1066" t="s">
        <v>18</v>
      </c>
      <c r="M1066" s="5">
        <v>37</v>
      </c>
      <c r="N1066">
        <v>1</v>
      </c>
    </row>
    <row r="1067" spans="1:14" x14ac:dyDescent="0.2">
      <c r="A1067" s="2">
        <v>45501</v>
      </c>
      <c r="B1067" s="3">
        <f t="shared" si="48"/>
        <v>2025</v>
      </c>
      <c r="C1067" t="str">
        <f t="shared" si="49"/>
        <v>2024-2025</v>
      </c>
      <c r="D1067" t="s">
        <v>148</v>
      </c>
      <c r="E1067" t="s">
        <v>109</v>
      </c>
      <c r="F1067" t="str">
        <f t="shared" si="50"/>
        <v>New South Wales</v>
      </c>
      <c r="G1067" t="s">
        <v>10</v>
      </c>
      <c r="H1067">
        <v>2480</v>
      </c>
      <c r="I1067" t="s">
        <v>11</v>
      </c>
      <c r="J1067" t="s">
        <v>68</v>
      </c>
      <c r="K1067" t="s">
        <v>157</v>
      </c>
      <c r="L1067" t="s">
        <v>22</v>
      </c>
      <c r="M1067" s="5">
        <v>37.19</v>
      </c>
      <c r="N1067">
        <v>1</v>
      </c>
    </row>
    <row r="1068" spans="1:14" x14ac:dyDescent="0.2">
      <c r="A1068" s="2">
        <v>45470</v>
      </c>
      <c r="B1068" s="3">
        <f t="shared" si="48"/>
        <v>2024</v>
      </c>
      <c r="C1068" t="str">
        <f t="shared" si="49"/>
        <v>2023-2024</v>
      </c>
      <c r="D1068" t="s">
        <v>147</v>
      </c>
      <c r="E1068" t="s">
        <v>114</v>
      </c>
      <c r="F1068" t="str">
        <f t="shared" si="50"/>
        <v>Victoria</v>
      </c>
      <c r="G1068" t="s">
        <v>45</v>
      </c>
      <c r="H1068">
        <v>3551</v>
      </c>
      <c r="I1068" t="s">
        <v>11</v>
      </c>
      <c r="J1068" t="s">
        <v>60</v>
      </c>
      <c r="K1068" t="s">
        <v>149</v>
      </c>
      <c r="L1068" t="s">
        <v>15</v>
      </c>
      <c r="M1068" s="5">
        <v>37.33</v>
      </c>
      <c r="N1068">
        <v>1</v>
      </c>
    </row>
    <row r="1069" spans="1:14" x14ac:dyDescent="0.2">
      <c r="A1069" s="2">
        <v>45007</v>
      </c>
      <c r="B1069" s="3">
        <f t="shared" si="48"/>
        <v>2023</v>
      </c>
      <c r="C1069" t="str">
        <f t="shared" si="49"/>
        <v>2022-2023</v>
      </c>
      <c r="D1069" t="s">
        <v>148</v>
      </c>
      <c r="E1069" t="s">
        <v>84</v>
      </c>
      <c r="F1069" t="str">
        <f t="shared" si="50"/>
        <v>Queensland</v>
      </c>
      <c r="G1069" t="s">
        <v>35</v>
      </c>
      <c r="H1069">
        <v>4740</v>
      </c>
      <c r="I1069" t="s">
        <v>11</v>
      </c>
      <c r="J1069" t="s">
        <v>51</v>
      </c>
      <c r="K1069" t="s">
        <v>152</v>
      </c>
      <c r="L1069" t="s">
        <v>13</v>
      </c>
      <c r="M1069" s="5">
        <v>37.42</v>
      </c>
      <c r="N1069">
        <v>1</v>
      </c>
    </row>
    <row r="1070" spans="1:14" x14ac:dyDescent="0.2">
      <c r="A1070" s="2">
        <v>45635</v>
      </c>
      <c r="B1070" s="3">
        <f t="shared" si="48"/>
        <v>2025</v>
      </c>
      <c r="C1070" t="str">
        <f t="shared" si="49"/>
        <v>2024-2025</v>
      </c>
      <c r="D1070" t="s">
        <v>147</v>
      </c>
      <c r="E1070" t="s">
        <v>132</v>
      </c>
      <c r="F1070" t="str">
        <f t="shared" si="50"/>
        <v>New South Wales</v>
      </c>
      <c r="G1070" t="s">
        <v>10</v>
      </c>
      <c r="H1070">
        <v>2800</v>
      </c>
      <c r="I1070" t="s">
        <v>11</v>
      </c>
      <c r="J1070" t="s">
        <v>25</v>
      </c>
      <c r="K1070" t="s">
        <v>154</v>
      </c>
      <c r="L1070" t="s">
        <v>14</v>
      </c>
      <c r="M1070" s="5">
        <v>37.46</v>
      </c>
      <c r="N1070">
        <v>1</v>
      </c>
    </row>
    <row r="1071" spans="1:14" x14ac:dyDescent="0.2">
      <c r="A1071" s="2">
        <v>45419</v>
      </c>
      <c r="B1071" s="3">
        <f t="shared" si="48"/>
        <v>2024</v>
      </c>
      <c r="C1071" t="str">
        <f t="shared" si="49"/>
        <v>2023-2024</v>
      </c>
      <c r="D1071" t="s">
        <v>147</v>
      </c>
      <c r="E1071" t="s">
        <v>37</v>
      </c>
      <c r="F1071" t="str">
        <f t="shared" si="50"/>
        <v>South Australia</v>
      </c>
      <c r="G1071" t="s">
        <v>32</v>
      </c>
      <c r="H1071">
        <v>5607</v>
      </c>
      <c r="I1071" t="s">
        <v>11</v>
      </c>
      <c r="J1071" t="s">
        <v>38</v>
      </c>
      <c r="K1071" t="s">
        <v>154</v>
      </c>
      <c r="L1071" t="s">
        <v>14</v>
      </c>
      <c r="M1071" s="5">
        <v>37.47</v>
      </c>
      <c r="N1071">
        <v>1</v>
      </c>
    </row>
    <row r="1072" spans="1:14" x14ac:dyDescent="0.2">
      <c r="A1072" s="2">
        <v>45509</v>
      </c>
      <c r="B1072" s="3">
        <f t="shared" si="48"/>
        <v>2025</v>
      </c>
      <c r="C1072" t="str">
        <f t="shared" si="49"/>
        <v>2024-2025</v>
      </c>
      <c r="D1072" t="s">
        <v>147</v>
      </c>
      <c r="E1072" t="s">
        <v>142</v>
      </c>
      <c r="F1072" t="str">
        <f t="shared" si="50"/>
        <v>Australian Capital Territory</v>
      </c>
      <c r="G1072" t="s">
        <v>80</v>
      </c>
      <c r="H1072">
        <v>2609</v>
      </c>
      <c r="I1072" t="s">
        <v>11</v>
      </c>
      <c r="J1072" t="s">
        <v>58</v>
      </c>
      <c r="K1072" t="s">
        <v>152</v>
      </c>
      <c r="L1072" t="s">
        <v>13</v>
      </c>
      <c r="M1072" s="5">
        <v>37.49</v>
      </c>
      <c r="N1072">
        <v>1</v>
      </c>
    </row>
    <row r="1073" spans="1:14" x14ac:dyDescent="0.2">
      <c r="A1073" s="2">
        <v>45613</v>
      </c>
      <c r="B1073" s="3">
        <f t="shared" si="48"/>
        <v>2025</v>
      </c>
      <c r="C1073" t="str">
        <f t="shared" si="49"/>
        <v>2024-2025</v>
      </c>
      <c r="D1073" t="s">
        <v>148</v>
      </c>
      <c r="E1073" t="s">
        <v>102</v>
      </c>
      <c r="F1073" t="str">
        <f t="shared" si="50"/>
        <v>Queensland</v>
      </c>
      <c r="G1073" t="s">
        <v>35</v>
      </c>
      <c r="H1073">
        <v>4870</v>
      </c>
      <c r="I1073" t="s">
        <v>11</v>
      </c>
      <c r="J1073" t="s">
        <v>36</v>
      </c>
      <c r="K1073" t="s">
        <v>154</v>
      </c>
      <c r="L1073" t="s">
        <v>14</v>
      </c>
      <c r="M1073" s="5">
        <v>37.5</v>
      </c>
      <c r="N1073">
        <v>1</v>
      </c>
    </row>
    <row r="1074" spans="1:14" x14ac:dyDescent="0.2">
      <c r="A1074" s="2">
        <v>45178</v>
      </c>
      <c r="B1074" s="3">
        <f t="shared" si="48"/>
        <v>2024</v>
      </c>
      <c r="C1074" t="str">
        <f t="shared" si="49"/>
        <v>2023-2024</v>
      </c>
      <c r="D1074" t="s">
        <v>148</v>
      </c>
      <c r="E1074" t="s">
        <v>99</v>
      </c>
      <c r="F1074" t="str">
        <f t="shared" si="50"/>
        <v>Victoria</v>
      </c>
      <c r="G1074" t="s">
        <v>45</v>
      </c>
      <c r="H1074">
        <v>3148</v>
      </c>
      <c r="I1074" t="s">
        <v>11</v>
      </c>
      <c r="J1074" t="s">
        <v>63</v>
      </c>
      <c r="K1074" t="s">
        <v>153</v>
      </c>
      <c r="L1074" t="s">
        <v>16</v>
      </c>
      <c r="M1074" s="5">
        <v>37.57</v>
      </c>
      <c r="N1074">
        <v>1</v>
      </c>
    </row>
    <row r="1075" spans="1:14" x14ac:dyDescent="0.2">
      <c r="A1075" s="2">
        <v>44989</v>
      </c>
      <c r="B1075" s="3">
        <f t="shared" si="48"/>
        <v>2023</v>
      </c>
      <c r="C1075" t="str">
        <f t="shared" si="49"/>
        <v>2022-2023</v>
      </c>
      <c r="D1075" t="s">
        <v>147</v>
      </c>
      <c r="E1075" t="s">
        <v>124</v>
      </c>
      <c r="F1075" t="str">
        <f t="shared" si="50"/>
        <v>New South Wales</v>
      </c>
      <c r="G1075" t="s">
        <v>10</v>
      </c>
      <c r="H1075">
        <v>2015</v>
      </c>
      <c r="I1075" t="s">
        <v>11</v>
      </c>
      <c r="J1075" t="s">
        <v>12</v>
      </c>
      <c r="K1075" t="s">
        <v>151</v>
      </c>
      <c r="L1075" t="s">
        <v>21</v>
      </c>
      <c r="M1075" s="5">
        <v>37.619999999999997</v>
      </c>
      <c r="N1075">
        <v>1</v>
      </c>
    </row>
    <row r="1076" spans="1:14" x14ac:dyDescent="0.2">
      <c r="A1076" s="2">
        <v>45032</v>
      </c>
      <c r="B1076" s="3">
        <f t="shared" si="48"/>
        <v>2023</v>
      </c>
      <c r="C1076" t="str">
        <f t="shared" si="49"/>
        <v>2022-2023</v>
      </c>
      <c r="D1076" t="s">
        <v>148</v>
      </c>
      <c r="E1076" t="s">
        <v>139</v>
      </c>
      <c r="F1076" t="str">
        <f t="shared" si="50"/>
        <v>New South Wales</v>
      </c>
      <c r="G1076" t="s">
        <v>10</v>
      </c>
      <c r="H1076">
        <v>2020</v>
      </c>
      <c r="I1076" t="s">
        <v>11</v>
      </c>
      <c r="J1076" t="s">
        <v>12</v>
      </c>
      <c r="K1076" t="s">
        <v>155</v>
      </c>
      <c r="L1076" t="s">
        <v>20</v>
      </c>
      <c r="M1076" s="5">
        <v>37.619999999999997</v>
      </c>
      <c r="N1076">
        <v>1</v>
      </c>
    </row>
    <row r="1077" spans="1:14" x14ac:dyDescent="0.2">
      <c r="A1077" s="2">
        <v>45522</v>
      </c>
      <c r="B1077" s="3">
        <f t="shared" si="48"/>
        <v>2025</v>
      </c>
      <c r="C1077" t="str">
        <f t="shared" si="49"/>
        <v>2024-2025</v>
      </c>
      <c r="D1077" t="s">
        <v>148</v>
      </c>
      <c r="E1077" t="s">
        <v>95</v>
      </c>
      <c r="F1077" t="str">
        <f t="shared" si="50"/>
        <v>Victoria</v>
      </c>
      <c r="G1077" t="s">
        <v>45</v>
      </c>
      <c r="H1077">
        <v>3931</v>
      </c>
      <c r="I1077" t="s">
        <v>11</v>
      </c>
      <c r="J1077" t="s">
        <v>55</v>
      </c>
      <c r="K1077" t="s">
        <v>150</v>
      </c>
      <c r="L1077" t="s">
        <v>18</v>
      </c>
      <c r="M1077" s="5">
        <v>37.620000000000005</v>
      </c>
      <c r="N1077">
        <v>1</v>
      </c>
    </row>
    <row r="1078" spans="1:14" x14ac:dyDescent="0.2">
      <c r="A1078" s="2">
        <v>45621</v>
      </c>
      <c r="B1078" s="3">
        <f t="shared" si="48"/>
        <v>2025</v>
      </c>
      <c r="C1078" t="str">
        <f t="shared" si="49"/>
        <v>2024-2025</v>
      </c>
      <c r="D1078" t="s">
        <v>147</v>
      </c>
      <c r="E1078" t="s">
        <v>103</v>
      </c>
      <c r="F1078" t="str">
        <f t="shared" si="50"/>
        <v>Queensland</v>
      </c>
      <c r="G1078" t="s">
        <v>35</v>
      </c>
      <c r="H1078">
        <v>4509</v>
      </c>
      <c r="I1078" t="s">
        <v>11</v>
      </c>
      <c r="J1078" t="s">
        <v>104</v>
      </c>
      <c r="K1078" t="s">
        <v>155</v>
      </c>
      <c r="L1078" t="s">
        <v>20</v>
      </c>
      <c r="M1078" s="5">
        <v>37.909999999999997</v>
      </c>
      <c r="N1078">
        <v>1</v>
      </c>
    </row>
    <row r="1079" spans="1:14" x14ac:dyDescent="0.2">
      <c r="A1079" s="2">
        <v>44961</v>
      </c>
      <c r="B1079" s="3">
        <f t="shared" si="48"/>
        <v>2023</v>
      </c>
      <c r="C1079" t="str">
        <f t="shared" si="49"/>
        <v>2022-2023</v>
      </c>
      <c r="D1079" t="s">
        <v>147</v>
      </c>
      <c r="E1079" t="s">
        <v>133</v>
      </c>
      <c r="F1079" t="str">
        <f t="shared" si="50"/>
        <v>Queensland</v>
      </c>
      <c r="G1079" t="s">
        <v>35</v>
      </c>
      <c r="H1079">
        <v>4305</v>
      </c>
      <c r="I1079" t="s">
        <v>11</v>
      </c>
      <c r="J1079" t="s">
        <v>104</v>
      </c>
      <c r="K1079" t="s">
        <v>156</v>
      </c>
      <c r="L1079" t="s">
        <v>17</v>
      </c>
      <c r="M1079" s="5">
        <v>37.910000000000004</v>
      </c>
      <c r="N1079">
        <v>1</v>
      </c>
    </row>
    <row r="1080" spans="1:14" x14ac:dyDescent="0.2">
      <c r="A1080" s="2">
        <v>45642</v>
      </c>
      <c r="B1080" s="3">
        <f t="shared" si="48"/>
        <v>2025</v>
      </c>
      <c r="C1080" t="str">
        <f t="shared" si="49"/>
        <v>2024-2025</v>
      </c>
      <c r="D1080" t="s">
        <v>147</v>
      </c>
      <c r="E1080" t="s">
        <v>91</v>
      </c>
      <c r="F1080" t="str">
        <f t="shared" si="50"/>
        <v>Victoria</v>
      </c>
      <c r="G1080" t="s">
        <v>45</v>
      </c>
      <c r="H1080">
        <v>3690</v>
      </c>
      <c r="I1080" t="s">
        <v>11</v>
      </c>
      <c r="J1080" t="s">
        <v>55</v>
      </c>
      <c r="K1080" t="s">
        <v>155</v>
      </c>
      <c r="L1080" t="s">
        <v>20</v>
      </c>
      <c r="M1080" s="5">
        <v>37.93</v>
      </c>
      <c r="N1080">
        <v>1</v>
      </c>
    </row>
    <row r="1081" spans="1:14" x14ac:dyDescent="0.2">
      <c r="A1081" s="2">
        <v>45122</v>
      </c>
      <c r="B1081" s="3">
        <f t="shared" si="48"/>
        <v>2024</v>
      </c>
      <c r="C1081" t="str">
        <f t="shared" si="49"/>
        <v>2023-2024</v>
      </c>
      <c r="D1081" t="s">
        <v>148</v>
      </c>
      <c r="E1081" t="s">
        <v>130</v>
      </c>
      <c r="F1081" t="str">
        <f t="shared" si="50"/>
        <v>South Australia</v>
      </c>
      <c r="G1081" t="s">
        <v>32</v>
      </c>
      <c r="H1081">
        <v>5290</v>
      </c>
      <c r="I1081" t="s">
        <v>11</v>
      </c>
      <c r="J1081" t="s">
        <v>38</v>
      </c>
      <c r="K1081" t="s">
        <v>152</v>
      </c>
      <c r="L1081" t="s">
        <v>13</v>
      </c>
      <c r="M1081" s="5">
        <v>37.96</v>
      </c>
      <c r="N1081">
        <v>1</v>
      </c>
    </row>
    <row r="1082" spans="1:14" x14ac:dyDescent="0.2">
      <c r="A1082" s="2">
        <v>45553</v>
      </c>
      <c r="B1082" s="3">
        <f t="shared" si="48"/>
        <v>2025</v>
      </c>
      <c r="C1082" t="str">
        <f t="shared" si="49"/>
        <v>2024-2025</v>
      </c>
      <c r="D1082" t="s">
        <v>147</v>
      </c>
      <c r="E1082" t="s">
        <v>106</v>
      </c>
      <c r="F1082" t="str">
        <f t="shared" si="50"/>
        <v>Victoria</v>
      </c>
      <c r="G1082" t="s">
        <v>45</v>
      </c>
      <c r="H1082">
        <v>3915</v>
      </c>
      <c r="I1082" t="s">
        <v>11</v>
      </c>
      <c r="J1082" t="s">
        <v>55</v>
      </c>
      <c r="K1082" t="s">
        <v>150</v>
      </c>
      <c r="L1082" t="s">
        <v>18</v>
      </c>
      <c r="M1082" s="5">
        <v>37.979999999999997</v>
      </c>
      <c r="N1082">
        <v>1</v>
      </c>
    </row>
    <row r="1083" spans="1:14" x14ac:dyDescent="0.2">
      <c r="A1083" s="2">
        <v>45582</v>
      </c>
      <c r="B1083" s="3">
        <f t="shared" si="48"/>
        <v>2025</v>
      </c>
      <c r="C1083" t="str">
        <f t="shared" si="49"/>
        <v>2024-2025</v>
      </c>
      <c r="D1083" t="s">
        <v>147</v>
      </c>
      <c r="E1083" t="s">
        <v>143</v>
      </c>
      <c r="F1083" t="str">
        <f t="shared" si="50"/>
        <v>New South Wales</v>
      </c>
      <c r="G1083" t="s">
        <v>10</v>
      </c>
      <c r="H1083">
        <v>2154</v>
      </c>
      <c r="I1083" t="s">
        <v>11</v>
      </c>
      <c r="J1083" t="s">
        <v>27</v>
      </c>
      <c r="K1083" t="s">
        <v>155</v>
      </c>
      <c r="L1083" t="s">
        <v>20</v>
      </c>
      <c r="M1083" s="5">
        <v>38</v>
      </c>
      <c r="N1083">
        <v>1</v>
      </c>
    </row>
    <row r="1084" spans="1:14" x14ac:dyDescent="0.2">
      <c r="A1084" s="2">
        <v>45132</v>
      </c>
      <c r="B1084" s="3">
        <f t="shared" si="48"/>
        <v>2024</v>
      </c>
      <c r="C1084" t="str">
        <f t="shared" si="49"/>
        <v>2023-2024</v>
      </c>
      <c r="D1084" t="s">
        <v>147</v>
      </c>
      <c r="E1084" t="s">
        <v>132</v>
      </c>
      <c r="F1084" t="str">
        <f t="shared" si="50"/>
        <v>New South Wales</v>
      </c>
      <c r="G1084" t="s">
        <v>10</v>
      </c>
      <c r="H1084">
        <v>2800</v>
      </c>
      <c r="I1084" t="s">
        <v>11</v>
      </c>
      <c r="J1084" t="s">
        <v>25</v>
      </c>
      <c r="K1084" t="s">
        <v>154</v>
      </c>
      <c r="L1084" t="s">
        <v>14</v>
      </c>
      <c r="M1084" s="5">
        <v>38</v>
      </c>
      <c r="N1084">
        <v>1</v>
      </c>
    </row>
    <row r="1085" spans="1:14" x14ac:dyDescent="0.2">
      <c r="A1085" s="2">
        <v>44950</v>
      </c>
      <c r="B1085" s="3">
        <f t="shared" si="48"/>
        <v>2023</v>
      </c>
      <c r="C1085" t="str">
        <f t="shared" si="49"/>
        <v>2022-2023</v>
      </c>
      <c r="D1085" t="s">
        <v>147</v>
      </c>
      <c r="E1085" t="s">
        <v>146</v>
      </c>
      <c r="F1085" t="str">
        <f t="shared" si="50"/>
        <v>Victoria</v>
      </c>
      <c r="G1085" t="s">
        <v>45</v>
      </c>
      <c r="H1085">
        <v>3353</v>
      </c>
      <c r="I1085" t="s">
        <v>11</v>
      </c>
      <c r="J1085" t="s">
        <v>60</v>
      </c>
      <c r="K1085" t="s">
        <v>152</v>
      </c>
      <c r="L1085" t="s">
        <v>13</v>
      </c>
      <c r="M1085" s="5">
        <v>38.130000000000003</v>
      </c>
      <c r="N1085">
        <v>1</v>
      </c>
    </row>
    <row r="1086" spans="1:14" x14ac:dyDescent="0.2">
      <c r="A1086" s="2">
        <v>45583</v>
      </c>
      <c r="B1086" s="3">
        <f t="shared" si="48"/>
        <v>2025</v>
      </c>
      <c r="C1086" t="str">
        <f t="shared" si="49"/>
        <v>2024-2025</v>
      </c>
      <c r="D1086" t="s">
        <v>147</v>
      </c>
      <c r="E1086" t="s">
        <v>108</v>
      </c>
      <c r="F1086" t="str">
        <f t="shared" si="50"/>
        <v>Victoria</v>
      </c>
      <c r="G1086" t="s">
        <v>45</v>
      </c>
      <c r="H1086">
        <v>3018</v>
      </c>
      <c r="I1086" t="s">
        <v>11</v>
      </c>
      <c r="J1086" t="s">
        <v>46</v>
      </c>
      <c r="K1086" t="s">
        <v>152</v>
      </c>
      <c r="L1086" t="s">
        <v>13</v>
      </c>
      <c r="M1086" s="5">
        <v>38.28</v>
      </c>
      <c r="N1086">
        <v>1</v>
      </c>
    </row>
    <row r="1087" spans="1:14" x14ac:dyDescent="0.2">
      <c r="A1087" s="2">
        <v>45553</v>
      </c>
      <c r="B1087" s="3">
        <f t="shared" si="48"/>
        <v>2025</v>
      </c>
      <c r="C1087" t="str">
        <f t="shared" si="49"/>
        <v>2024-2025</v>
      </c>
      <c r="D1087" t="s">
        <v>148</v>
      </c>
      <c r="E1087" t="s">
        <v>138</v>
      </c>
      <c r="F1087" t="str">
        <f t="shared" si="50"/>
        <v>Queensland</v>
      </c>
      <c r="G1087" t="s">
        <v>35</v>
      </c>
      <c r="H1087">
        <v>4558</v>
      </c>
      <c r="I1087" t="s">
        <v>11</v>
      </c>
      <c r="J1087" t="s">
        <v>120</v>
      </c>
      <c r="K1087" t="s">
        <v>155</v>
      </c>
      <c r="L1087" t="s">
        <v>20</v>
      </c>
      <c r="M1087" s="5">
        <v>38.340000000000003</v>
      </c>
      <c r="N1087">
        <v>1</v>
      </c>
    </row>
    <row r="1088" spans="1:14" x14ac:dyDescent="0.2">
      <c r="A1088" s="2">
        <v>44947</v>
      </c>
      <c r="B1088" s="3">
        <f t="shared" si="48"/>
        <v>2023</v>
      </c>
      <c r="C1088" t="str">
        <f t="shared" si="49"/>
        <v>2022-2023</v>
      </c>
      <c r="D1088" t="s">
        <v>147</v>
      </c>
      <c r="E1088" t="s">
        <v>91</v>
      </c>
      <c r="F1088" t="str">
        <f t="shared" si="50"/>
        <v>Victoria</v>
      </c>
      <c r="G1088" t="s">
        <v>45</v>
      </c>
      <c r="H1088">
        <v>3690</v>
      </c>
      <c r="I1088" t="s">
        <v>11</v>
      </c>
      <c r="J1088" t="s">
        <v>55</v>
      </c>
      <c r="K1088" t="s">
        <v>19</v>
      </c>
      <c r="L1088" t="s">
        <v>23</v>
      </c>
      <c r="M1088" s="5">
        <v>38.480000000000004</v>
      </c>
      <c r="N1088">
        <v>1</v>
      </c>
    </row>
    <row r="1089" spans="1:14" x14ac:dyDescent="0.2">
      <c r="A1089" s="2">
        <v>45085</v>
      </c>
      <c r="B1089" s="3">
        <f t="shared" si="48"/>
        <v>2023</v>
      </c>
      <c r="C1089" t="str">
        <f t="shared" si="49"/>
        <v>2022-2023</v>
      </c>
      <c r="D1089" t="s">
        <v>148</v>
      </c>
      <c r="E1089" t="s">
        <v>39</v>
      </c>
      <c r="F1089" t="str">
        <f t="shared" si="50"/>
        <v>South Australia</v>
      </c>
      <c r="G1089" t="s">
        <v>32</v>
      </c>
      <c r="H1089">
        <v>5343</v>
      </c>
      <c r="I1089" t="s">
        <v>11</v>
      </c>
      <c r="J1089" t="s">
        <v>38</v>
      </c>
      <c r="K1089" t="s">
        <v>19</v>
      </c>
      <c r="L1089" t="s">
        <v>23</v>
      </c>
      <c r="M1089" s="5">
        <v>38.869999999999997</v>
      </c>
      <c r="N1089">
        <v>1</v>
      </c>
    </row>
    <row r="1090" spans="1:14" x14ac:dyDescent="0.2">
      <c r="A1090" s="2">
        <v>45040</v>
      </c>
      <c r="B1090" s="3">
        <f t="shared" ref="B1090:B1153" si="51">IF(MONTH(A1090)&gt;=7,YEAR(A1090)+1,YEAR(A1090))</f>
        <v>2023</v>
      </c>
      <c r="C1090" t="str">
        <f t="shared" ref="C1090:C1153" si="52">IF(MONTH(A1090) &gt;= 7, YEAR(A1090) &amp; "-" &amp; YEAR(A1090) + 1, YEAR(A1090) - 1 &amp; "-" &amp; YEAR(A1090))</f>
        <v>2022-2023</v>
      </c>
      <c r="D1090" t="s">
        <v>147</v>
      </c>
      <c r="E1090" t="s">
        <v>34</v>
      </c>
      <c r="F1090" t="str">
        <f t="shared" ref="F1090:F1153" si="53">IF(G1090="WA","Western Australia",
IF(G1090="NSW","New South Wales",
IF(G1090="QLD","Queensland",
IF(G1090="VIC","Victoria",
IF(G1090="TAS","Tasmania",
IF(G1090="SA","South Australia",
IF(G1090="NT","Northern Territory",
IF(G1090="ACT","Australian Capital Territory",G1090))))))))</f>
        <v>Queensland</v>
      </c>
      <c r="G1090" t="s">
        <v>35</v>
      </c>
      <c r="H1090">
        <v>4802</v>
      </c>
      <c r="I1090" t="s">
        <v>11</v>
      </c>
      <c r="J1090" t="s">
        <v>36</v>
      </c>
      <c r="K1090" t="s">
        <v>152</v>
      </c>
      <c r="L1090" t="s">
        <v>13</v>
      </c>
      <c r="M1090" s="5">
        <v>38.92</v>
      </c>
      <c r="N1090">
        <v>1</v>
      </c>
    </row>
    <row r="1091" spans="1:14" x14ac:dyDescent="0.2">
      <c r="A1091" s="2">
        <v>45413</v>
      </c>
      <c r="B1091" s="3">
        <f t="shared" si="51"/>
        <v>2024</v>
      </c>
      <c r="C1091" t="str">
        <f t="shared" si="52"/>
        <v>2023-2024</v>
      </c>
      <c r="D1091" t="s">
        <v>147</v>
      </c>
      <c r="E1091" t="s">
        <v>79</v>
      </c>
      <c r="F1091" t="str">
        <f t="shared" si="53"/>
        <v>Australian Capital Territory</v>
      </c>
      <c r="G1091" t="s">
        <v>80</v>
      </c>
      <c r="H1091">
        <v>2617</v>
      </c>
      <c r="I1091" t="s">
        <v>11</v>
      </c>
      <c r="J1091" t="s">
        <v>58</v>
      </c>
      <c r="K1091" t="s">
        <v>156</v>
      </c>
      <c r="L1091" t="s">
        <v>17</v>
      </c>
      <c r="M1091" s="5">
        <v>38.94</v>
      </c>
      <c r="N1091">
        <v>1</v>
      </c>
    </row>
    <row r="1092" spans="1:14" x14ac:dyDescent="0.2">
      <c r="A1092" s="2">
        <v>45115</v>
      </c>
      <c r="B1092" s="3">
        <f t="shared" si="51"/>
        <v>2024</v>
      </c>
      <c r="C1092" t="str">
        <f t="shared" si="52"/>
        <v>2023-2024</v>
      </c>
      <c r="D1092" t="s">
        <v>147</v>
      </c>
      <c r="E1092" t="s">
        <v>64</v>
      </c>
      <c r="F1092" t="str">
        <f t="shared" si="53"/>
        <v>Victoria</v>
      </c>
      <c r="G1092" t="s">
        <v>45</v>
      </c>
      <c r="H1092">
        <v>3199</v>
      </c>
      <c r="I1092" t="s">
        <v>11</v>
      </c>
      <c r="J1092" t="s">
        <v>63</v>
      </c>
      <c r="K1092" t="s">
        <v>19</v>
      </c>
      <c r="L1092" t="s">
        <v>23</v>
      </c>
      <c r="M1092" s="5">
        <v>38.94</v>
      </c>
      <c r="N1092">
        <v>1</v>
      </c>
    </row>
    <row r="1093" spans="1:14" x14ac:dyDescent="0.2">
      <c r="A1093" s="2">
        <v>44975</v>
      </c>
      <c r="B1093" s="3">
        <f t="shared" si="51"/>
        <v>2023</v>
      </c>
      <c r="C1093" t="str">
        <f t="shared" si="52"/>
        <v>2022-2023</v>
      </c>
      <c r="D1093" t="s">
        <v>147</v>
      </c>
      <c r="E1093" t="s">
        <v>53</v>
      </c>
      <c r="F1093" t="str">
        <f t="shared" si="53"/>
        <v>South Australia</v>
      </c>
      <c r="G1093" t="s">
        <v>32</v>
      </c>
      <c r="H1093">
        <v>5082</v>
      </c>
      <c r="I1093" t="s">
        <v>11</v>
      </c>
      <c r="J1093" t="s">
        <v>33</v>
      </c>
      <c r="K1093" t="s">
        <v>19</v>
      </c>
      <c r="L1093" t="s">
        <v>23</v>
      </c>
      <c r="M1093" s="5">
        <v>38.96</v>
      </c>
      <c r="N1093">
        <v>1</v>
      </c>
    </row>
    <row r="1094" spans="1:14" x14ac:dyDescent="0.2">
      <c r="A1094" s="2">
        <v>45406</v>
      </c>
      <c r="B1094" s="3">
        <f t="shared" si="51"/>
        <v>2024</v>
      </c>
      <c r="C1094" t="str">
        <f t="shared" si="52"/>
        <v>2023-2024</v>
      </c>
      <c r="D1094" t="s">
        <v>147</v>
      </c>
      <c r="E1094" t="s">
        <v>56</v>
      </c>
      <c r="F1094" t="str">
        <f t="shared" si="53"/>
        <v>Northern Territory</v>
      </c>
      <c r="G1094" t="s">
        <v>29</v>
      </c>
      <c r="H1094">
        <v>870</v>
      </c>
      <c r="I1094" t="s">
        <v>11</v>
      </c>
      <c r="J1094" t="s">
        <v>30</v>
      </c>
      <c r="K1094" t="s">
        <v>153</v>
      </c>
      <c r="L1094" t="s">
        <v>16</v>
      </c>
      <c r="M1094" s="5">
        <v>38.97</v>
      </c>
      <c r="N1094">
        <v>1</v>
      </c>
    </row>
    <row r="1095" spans="1:14" x14ac:dyDescent="0.2">
      <c r="A1095" s="2">
        <v>45031</v>
      </c>
      <c r="B1095" s="3">
        <f t="shared" si="51"/>
        <v>2023</v>
      </c>
      <c r="C1095" t="str">
        <f t="shared" si="52"/>
        <v>2022-2023</v>
      </c>
      <c r="D1095" t="s">
        <v>147</v>
      </c>
      <c r="E1095" t="s">
        <v>26</v>
      </c>
      <c r="F1095" t="str">
        <f t="shared" si="53"/>
        <v>New South Wales</v>
      </c>
      <c r="G1095" t="s">
        <v>10</v>
      </c>
      <c r="H1095">
        <v>2141</v>
      </c>
      <c r="I1095" t="s">
        <v>11</v>
      </c>
      <c r="J1095" t="s">
        <v>27</v>
      </c>
      <c r="K1095" t="s">
        <v>153</v>
      </c>
      <c r="L1095" t="s">
        <v>16</v>
      </c>
      <c r="M1095" s="5">
        <v>38.97</v>
      </c>
      <c r="N1095">
        <v>1</v>
      </c>
    </row>
    <row r="1096" spans="1:14" x14ac:dyDescent="0.2">
      <c r="A1096" s="2">
        <v>45611</v>
      </c>
      <c r="B1096" s="3">
        <f t="shared" si="51"/>
        <v>2025</v>
      </c>
      <c r="C1096" t="str">
        <f t="shared" si="52"/>
        <v>2024-2025</v>
      </c>
      <c r="D1096" t="s">
        <v>148</v>
      </c>
      <c r="E1096" t="s">
        <v>26</v>
      </c>
      <c r="F1096" t="str">
        <f t="shared" si="53"/>
        <v>New South Wales</v>
      </c>
      <c r="G1096" t="s">
        <v>10</v>
      </c>
      <c r="H1096">
        <v>2141</v>
      </c>
      <c r="I1096" t="s">
        <v>11</v>
      </c>
      <c r="J1096" t="s">
        <v>27</v>
      </c>
      <c r="K1096" t="s">
        <v>150</v>
      </c>
      <c r="L1096" t="s">
        <v>18</v>
      </c>
      <c r="M1096" s="5">
        <v>38.97</v>
      </c>
      <c r="N1096">
        <v>1</v>
      </c>
    </row>
    <row r="1097" spans="1:14" x14ac:dyDescent="0.2">
      <c r="A1097" s="2">
        <v>44998</v>
      </c>
      <c r="B1097" s="3">
        <f t="shared" si="51"/>
        <v>2023</v>
      </c>
      <c r="C1097" t="str">
        <f t="shared" si="52"/>
        <v>2022-2023</v>
      </c>
      <c r="D1097" t="s">
        <v>148</v>
      </c>
      <c r="E1097" t="s">
        <v>62</v>
      </c>
      <c r="F1097" t="str">
        <f t="shared" si="53"/>
        <v>Victoria</v>
      </c>
      <c r="G1097" t="s">
        <v>45</v>
      </c>
      <c r="H1097">
        <v>3134</v>
      </c>
      <c r="I1097" t="s">
        <v>11</v>
      </c>
      <c r="J1097" t="s">
        <v>63</v>
      </c>
      <c r="K1097" t="s">
        <v>153</v>
      </c>
      <c r="L1097" t="s">
        <v>16</v>
      </c>
      <c r="M1097" s="5">
        <v>38.97</v>
      </c>
      <c r="N1097">
        <v>1</v>
      </c>
    </row>
    <row r="1098" spans="1:14" x14ac:dyDescent="0.2">
      <c r="A1098" s="2">
        <v>45506</v>
      </c>
      <c r="B1098" s="3">
        <f t="shared" si="51"/>
        <v>2025</v>
      </c>
      <c r="C1098" t="str">
        <f t="shared" si="52"/>
        <v>2024-2025</v>
      </c>
      <c r="D1098" t="s">
        <v>147</v>
      </c>
      <c r="E1098" t="s">
        <v>121</v>
      </c>
      <c r="F1098" t="str">
        <f t="shared" si="53"/>
        <v>Queensland</v>
      </c>
      <c r="G1098" t="s">
        <v>35</v>
      </c>
      <c r="H1098">
        <v>4700</v>
      </c>
      <c r="I1098" t="s">
        <v>11</v>
      </c>
      <c r="J1098" t="s">
        <v>51</v>
      </c>
      <c r="K1098" t="s">
        <v>153</v>
      </c>
      <c r="L1098" t="s">
        <v>16</v>
      </c>
      <c r="M1098" s="5">
        <v>38.97</v>
      </c>
      <c r="N1098">
        <v>1</v>
      </c>
    </row>
    <row r="1099" spans="1:14" x14ac:dyDescent="0.2">
      <c r="A1099" s="2">
        <v>45133</v>
      </c>
      <c r="B1099" s="3">
        <f t="shared" si="51"/>
        <v>2024</v>
      </c>
      <c r="C1099" t="str">
        <f t="shared" si="52"/>
        <v>2023-2024</v>
      </c>
      <c r="D1099" t="s">
        <v>147</v>
      </c>
      <c r="E1099" t="s">
        <v>69</v>
      </c>
      <c r="F1099" t="str">
        <f t="shared" si="53"/>
        <v>Tasmania</v>
      </c>
      <c r="G1099" t="s">
        <v>70</v>
      </c>
      <c r="H1099">
        <v>7018</v>
      </c>
      <c r="I1099" t="s">
        <v>11</v>
      </c>
      <c r="J1099" t="s">
        <v>71</v>
      </c>
      <c r="K1099" t="s">
        <v>153</v>
      </c>
      <c r="L1099" t="s">
        <v>16</v>
      </c>
      <c r="M1099" s="5">
        <v>38.97</v>
      </c>
      <c r="N1099">
        <v>1</v>
      </c>
    </row>
    <row r="1100" spans="1:14" x14ac:dyDescent="0.2">
      <c r="A1100" s="2">
        <v>45425</v>
      </c>
      <c r="B1100" s="3">
        <f t="shared" si="51"/>
        <v>2024</v>
      </c>
      <c r="C1100" t="str">
        <f t="shared" si="52"/>
        <v>2023-2024</v>
      </c>
      <c r="D1100" t="s">
        <v>147</v>
      </c>
      <c r="E1100" t="s">
        <v>40</v>
      </c>
      <c r="F1100" t="str">
        <f t="shared" si="53"/>
        <v>New South Wales</v>
      </c>
      <c r="G1100" t="s">
        <v>10</v>
      </c>
      <c r="H1100">
        <v>2116</v>
      </c>
      <c r="I1100" t="s">
        <v>11</v>
      </c>
      <c r="J1100" t="s">
        <v>27</v>
      </c>
      <c r="K1100" t="s">
        <v>153</v>
      </c>
      <c r="L1100" t="s">
        <v>16</v>
      </c>
      <c r="M1100" s="5">
        <v>38.97</v>
      </c>
      <c r="N1100">
        <v>1</v>
      </c>
    </row>
    <row r="1101" spans="1:14" x14ac:dyDescent="0.2">
      <c r="A1101" s="2">
        <v>45633</v>
      </c>
      <c r="B1101" s="3">
        <f t="shared" si="51"/>
        <v>2025</v>
      </c>
      <c r="C1101" t="str">
        <f t="shared" si="52"/>
        <v>2024-2025</v>
      </c>
      <c r="D1101" t="s">
        <v>147</v>
      </c>
      <c r="E1101" t="s">
        <v>132</v>
      </c>
      <c r="F1101" t="str">
        <f t="shared" si="53"/>
        <v>New South Wales</v>
      </c>
      <c r="G1101" t="s">
        <v>10</v>
      </c>
      <c r="H1101">
        <v>2800</v>
      </c>
      <c r="I1101" t="s">
        <v>11</v>
      </c>
      <c r="J1101" t="s">
        <v>25</v>
      </c>
      <c r="K1101" t="s">
        <v>153</v>
      </c>
      <c r="L1101" t="s">
        <v>16</v>
      </c>
      <c r="M1101" s="5">
        <v>39</v>
      </c>
      <c r="N1101">
        <v>1</v>
      </c>
    </row>
    <row r="1102" spans="1:14" x14ac:dyDescent="0.2">
      <c r="A1102" s="2">
        <v>45312</v>
      </c>
      <c r="B1102" s="3">
        <f t="shared" si="51"/>
        <v>2024</v>
      </c>
      <c r="C1102" t="str">
        <f t="shared" si="52"/>
        <v>2023-2024</v>
      </c>
      <c r="D1102" t="s">
        <v>147</v>
      </c>
      <c r="E1102" t="s">
        <v>40</v>
      </c>
      <c r="F1102" t="str">
        <f t="shared" si="53"/>
        <v>New South Wales</v>
      </c>
      <c r="G1102" t="s">
        <v>10</v>
      </c>
      <c r="H1102">
        <v>2116</v>
      </c>
      <c r="I1102" t="s">
        <v>11</v>
      </c>
      <c r="J1102" t="s">
        <v>27</v>
      </c>
      <c r="K1102" t="s">
        <v>19</v>
      </c>
      <c r="L1102" t="s">
        <v>23</v>
      </c>
      <c r="M1102" s="5">
        <v>39.049999999999997</v>
      </c>
      <c r="N1102">
        <v>1</v>
      </c>
    </row>
    <row r="1103" spans="1:14" x14ac:dyDescent="0.2">
      <c r="A1103" s="2">
        <v>45142</v>
      </c>
      <c r="B1103" s="3">
        <f t="shared" si="51"/>
        <v>2024</v>
      </c>
      <c r="C1103" t="str">
        <f t="shared" si="52"/>
        <v>2023-2024</v>
      </c>
      <c r="D1103" t="s">
        <v>148</v>
      </c>
      <c r="E1103" t="s">
        <v>47</v>
      </c>
      <c r="F1103" t="str">
        <f t="shared" si="53"/>
        <v>Western Australia</v>
      </c>
      <c r="G1103" t="s">
        <v>48</v>
      </c>
      <c r="H1103">
        <v>6030</v>
      </c>
      <c r="I1103" t="s">
        <v>11</v>
      </c>
      <c r="J1103" t="s">
        <v>49</v>
      </c>
      <c r="K1103" t="s">
        <v>152</v>
      </c>
      <c r="L1103" t="s">
        <v>13</v>
      </c>
      <c r="M1103" s="5">
        <v>39.480000000000004</v>
      </c>
      <c r="N1103">
        <v>1</v>
      </c>
    </row>
    <row r="1104" spans="1:14" x14ac:dyDescent="0.2">
      <c r="A1104" s="2">
        <v>45048</v>
      </c>
      <c r="B1104" s="3">
        <f t="shared" si="51"/>
        <v>2023</v>
      </c>
      <c r="C1104" t="str">
        <f t="shared" si="52"/>
        <v>2022-2023</v>
      </c>
      <c r="D1104" t="s">
        <v>148</v>
      </c>
      <c r="E1104" t="s">
        <v>143</v>
      </c>
      <c r="F1104" t="str">
        <f t="shared" si="53"/>
        <v>New South Wales</v>
      </c>
      <c r="G1104" t="s">
        <v>10</v>
      </c>
      <c r="H1104">
        <v>2154</v>
      </c>
      <c r="I1104" t="s">
        <v>11</v>
      </c>
      <c r="J1104" t="s">
        <v>27</v>
      </c>
      <c r="K1104" t="s">
        <v>153</v>
      </c>
      <c r="L1104" t="s">
        <v>16</v>
      </c>
      <c r="M1104" s="5">
        <v>39.5</v>
      </c>
      <c r="N1104">
        <v>1</v>
      </c>
    </row>
    <row r="1105" spans="1:14" x14ac:dyDescent="0.2">
      <c r="A1105" s="2">
        <v>45011</v>
      </c>
      <c r="B1105" s="3">
        <f t="shared" si="51"/>
        <v>2023</v>
      </c>
      <c r="C1105" t="str">
        <f t="shared" si="52"/>
        <v>2022-2023</v>
      </c>
      <c r="D1105" t="s">
        <v>148</v>
      </c>
      <c r="E1105" t="s">
        <v>65</v>
      </c>
      <c r="F1105" t="str">
        <f t="shared" si="53"/>
        <v>New South Wales</v>
      </c>
      <c r="G1105" t="s">
        <v>10</v>
      </c>
      <c r="H1105">
        <v>2541</v>
      </c>
      <c r="I1105" t="s">
        <v>11</v>
      </c>
      <c r="J1105" t="s">
        <v>58</v>
      </c>
      <c r="K1105" t="s">
        <v>149</v>
      </c>
      <c r="L1105" t="s">
        <v>15</v>
      </c>
      <c r="M1105" s="5">
        <v>39.58</v>
      </c>
      <c r="N1105">
        <v>1</v>
      </c>
    </row>
    <row r="1106" spans="1:14" x14ac:dyDescent="0.2">
      <c r="A1106" s="2">
        <v>45215</v>
      </c>
      <c r="B1106" s="3">
        <f t="shared" si="51"/>
        <v>2024</v>
      </c>
      <c r="C1106" t="str">
        <f t="shared" si="52"/>
        <v>2023-2024</v>
      </c>
      <c r="D1106" t="s">
        <v>147</v>
      </c>
      <c r="E1106" t="s">
        <v>61</v>
      </c>
      <c r="F1106" t="str">
        <f t="shared" si="53"/>
        <v>New South Wales</v>
      </c>
      <c r="G1106" t="s">
        <v>10</v>
      </c>
      <c r="H1106">
        <v>2539</v>
      </c>
      <c r="I1106" t="s">
        <v>11</v>
      </c>
      <c r="J1106" t="s">
        <v>58</v>
      </c>
      <c r="K1106" t="s">
        <v>152</v>
      </c>
      <c r="L1106" t="s">
        <v>13</v>
      </c>
      <c r="M1106" s="5">
        <v>39.78</v>
      </c>
      <c r="N1106">
        <v>1</v>
      </c>
    </row>
    <row r="1107" spans="1:14" x14ac:dyDescent="0.2">
      <c r="A1107" s="2">
        <v>45612</v>
      </c>
      <c r="B1107" s="3">
        <f t="shared" si="51"/>
        <v>2025</v>
      </c>
      <c r="C1107" t="str">
        <f t="shared" si="52"/>
        <v>2024-2025</v>
      </c>
      <c r="D1107" t="s">
        <v>147</v>
      </c>
      <c r="E1107" t="s">
        <v>117</v>
      </c>
      <c r="F1107" t="str">
        <f t="shared" si="53"/>
        <v>Queensland</v>
      </c>
      <c r="G1107" t="s">
        <v>35</v>
      </c>
      <c r="H1107">
        <v>4119</v>
      </c>
      <c r="I1107" t="s">
        <v>11</v>
      </c>
      <c r="J1107" t="s">
        <v>43</v>
      </c>
      <c r="K1107" t="s">
        <v>149</v>
      </c>
      <c r="L1107" t="s">
        <v>15</v>
      </c>
      <c r="M1107" s="5">
        <v>39.799999999999997</v>
      </c>
      <c r="N1107">
        <v>1</v>
      </c>
    </row>
    <row r="1108" spans="1:14" x14ac:dyDescent="0.2">
      <c r="A1108" s="2">
        <v>45246</v>
      </c>
      <c r="B1108" s="3">
        <f t="shared" si="51"/>
        <v>2024</v>
      </c>
      <c r="C1108" t="str">
        <f t="shared" si="52"/>
        <v>2023-2024</v>
      </c>
      <c r="D1108" t="s">
        <v>148</v>
      </c>
      <c r="E1108" t="s">
        <v>99</v>
      </c>
      <c r="F1108" t="str">
        <f t="shared" si="53"/>
        <v>Victoria</v>
      </c>
      <c r="G1108" t="s">
        <v>45</v>
      </c>
      <c r="H1108">
        <v>3148</v>
      </c>
      <c r="I1108" t="s">
        <v>11</v>
      </c>
      <c r="J1108" t="s">
        <v>63</v>
      </c>
      <c r="K1108" t="s">
        <v>152</v>
      </c>
      <c r="L1108" t="s">
        <v>13</v>
      </c>
      <c r="M1108" s="5">
        <v>39.83</v>
      </c>
      <c r="N1108">
        <v>1</v>
      </c>
    </row>
    <row r="1109" spans="1:14" x14ac:dyDescent="0.2">
      <c r="A1109" s="2">
        <v>45634</v>
      </c>
      <c r="B1109" s="3">
        <f t="shared" si="51"/>
        <v>2025</v>
      </c>
      <c r="C1109" t="str">
        <f t="shared" si="52"/>
        <v>2024-2025</v>
      </c>
      <c r="D1109" t="s">
        <v>148</v>
      </c>
      <c r="E1109" t="s">
        <v>144</v>
      </c>
      <c r="F1109" t="str">
        <f t="shared" si="53"/>
        <v>Queensland</v>
      </c>
      <c r="G1109" t="s">
        <v>35</v>
      </c>
      <c r="H1109">
        <v>4566</v>
      </c>
      <c r="I1109" t="s">
        <v>11</v>
      </c>
      <c r="J1109" t="s">
        <v>120</v>
      </c>
      <c r="K1109" t="s">
        <v>150</v>
      </c>
      <c r="L1109" t="s">
        <v>18</v>
      </c>
      <c r="M1109" s="5">
        <v>39.909999999999997</v>
      </c>
      <c r="N1109">
        <v>1</v>
      </c>
    </row>
    <row r="1110" spans="1:14" x14ac:dyDescent="0.2">
      <c r="A1110" s="2">
        <v>45048</v>
      </c>
      <c r="B1110" s="3">
        <f t="shared" si="51"/>
        <v>2023</v>
      </c>
      <c r="C1110" t="str">
        <f t="shared" si="52"/>
        <v>2022-2023</v>
      </c>
      <c r="D1110" t="s">
        <v>148</v>
      </c>
      <c r="E1110" t="s">
        <v>116</v>
      </c>
      <c r="F1110" t="str">
        <f t="shared" si="53"/>
        <v>Western Australia</v>
      </c>
      <c r="G1110" t="s">
        <v>48</v>
      </c>
      <c r="H1110">
        <v>6725</v>
      </c>
      <c r="I1110" t="s">
        <v>11</v>
      </c>
      <c r="J1110" t="s">
        <v>77</v>
      </c>
      <c r="K1110" t="s">
        <v>156</v>
      </c>
      <c r="L1110" t="s">
        <v>17</v>
      </c>
      <c r="M1110" s="5">
        <v>39.92</v>
      </c>
      <c r="N1110">
        <v>1</v>
      </c>
    </row>
    <row r="1111" spans="1:14" x14ac:dyDescent="0.2">
      <c r="A1111" s="2">
        <v>45542</v>
      </c>
      <c r="B1111" s="3">
        <f t="shared" si="51"/>
        <v>2025</v>
      </c>
      <c r="C1111" t="str">
        <f t="shared" si="52"/>
        <v>2024-2025</v>
      </c>
      <c r="D1111" t="s">
        <v>147</v>
      </c>
      <c r="E1111" t="s">
        <v>118</v>
      </c>
      <c r="F1111" t="str">
        <f t="shared" si="53"/>
        <v>New South Wales</v>
      </c>
      <c r="G1111" t="s">
        <v>10</v>
      </c>
      <c r="H1111">
        <v>2158</v>
      </c>
      <c r="I1111" t="s">
        <v>11</v>
      </c>
      <c r="J1111" t="s">
        <v>27</v>
      </c>
      <c r="K1111" t="s">
        <v>152</v>
      </c>
      <c r="L1111" t="s">
        <v>13</v>
      </c>
      <c r="M1111" s="5">
        <v>39.94</v>
      </c>
      <c r="N1111">
        <v>1</v>
      </c>
    </row>
    <row r="1112" spans="1:14" x14ac:dyDescent="0.2">
      <c r="A1112" s="2">
        <v>45243</v>
      </c>
      <c r="B1112" s="3">
        <f t="shared" si="51"/>
        <v>2024</v>
      </c>
      <c r="C1112" t="str">
        <f t="shared" si="52"/>
        <v>2023-2024</v>
      </c>
      <c r="D1112" t="s">
        <v>147</v>
      </c>
      <c r="E1112" t="s">
        <v>108</v>
      </c>
      <c r="F1112" t="str">
        <f t="shared" si="53"/>
        <v>Victoria</v>
      </c>
      <c r="G1112" t="s">
        <v>45</v>
      </c>
      <c r="H1112">
        <v>3018</v>
      </c>
      <c r="I1112" t="s">
        <v>11</v>
      </c>
      <c r="J1112" t="s">
        <v>46</v>
      </c>
      <c r="K1112" t="s">
        <v>19</v>
      </c>
      <c r="L1112" t="s">
        <v>23</v>
      </c>
      <c r="M1112" s="5">
        <v>39.950000000000003</v>
      </c>
      <c r="N1112">
        <v>1</v>
      </c>
    </row>
    <row r="1113" spans="1:14" x14ac:dyDescent="0.2">
      <c r="A1113" s="2">
        <v>45414</v>
      </c>
      <c r="B1113" s="3">
        <f t="shared" si="51"/>
        <v>2024</v>
      </c>
      <c r="C1113" t="str">
        <f t="shared" si="52"/>
        <v>2023-2024</v>
      </c>
      <c r="D1113" t="s">
        <v>147</v>
      </c>
      <c r="E1113" t="s">
        <v>108</v>
      </c>
      <c r="F1113" t="str">
        <f t="shared" si="53"/>
        <v>Victoria</v>
      </c>
      <c r="G1113" t="s">
        <v>45</v>
      </c>
      <c r="H1113">
        <v>3018</v>
      </c>
      <c r="I1113" t="s">
        <v>11</v>
      </c>
      <c r="J1113" t="s">
        <v>46</v>
      </c>
      <c r="K1113" t="s">
        <v>149</v>
      </c>
      <c r="L1113" t="s">
        <v>15</v>
      </c>
      <c r="M1113" s="5">
        <v>39.950000000000003</v>
      </c>
      <c r="N1113">
        <v>1</v>
      </c>
    </row>
    <row r="1114" spans="1:14" x14ac:dyDescent="0.2">
      <c r="A1114" s="2">
        <v>45368</v>
      </c>
      <c r="B1114" s="3">
        <f t="shared" si="51"/>
        <v>2024</v>
      </c>
      <c r="C1114" t="str">
        <f t="shared" si="52"/>
        <v>2023-2024</v>
      </c>
      <c r="D1114" t="s">
        <v>148</v>
      </c>
      <c r="E1114" t="s">
        <v>67</v>
      </c>
      <c r="F1114" t="str">
        <f t="shared" si="53"/>
        <v>New South Wales</v>
      </c>
      <c r="G1114" t="s">
        <v>10</v>
      </c>
      <c r="H1114">
        <v>2478</v>
      </c>
      <c r="I1114" t="s">
        <v>11</v>
      </c>
      <c r="J1114" t="s">
        <v>68</v>
      </c>
      <c r="K1114" t="s">
        <v>156</v>
      </c>
      <c r="L1114" t="s">
        <v>17</v>
      </c>
      <c r="M1114" s="5">
        <v>39.950000000000003</v>
      </c>
      <c r="N1114">
        <v>1</v>
      </c>
    </row>
    <row r="1115" spans="1:14" x14ac:dyDescent="0.2">
      <c r="A1115" s="2">
        <v>45633</v>
      </c>
      <c r="B1115" s="3">
        <f t="shared" si="51"/>
        <v>2025</v>
      </c>
      <c r="C1115" t="str">
        <f t="shared" si="52"/>
        <v>2024-2025</v>
      </c>
      <c r="D1115" t="s">
        <v>148</v>
      </c>
      <c r="E1115" t="s">
        <v>99</v>
      </c>
      <c r="F1115" t="str">
        <f t="shared" si="53"/>
        <v>Victoria</v>
      </c>
      <c r="G1115" t="s">
        <v>45</v>
      </c>
      <c r="H1115">
        <v>3148</v>
      </c>
      <c r="I1115" t="s">
        <v>11</v>
      </c>
      <c r="J1115" t="s">
        <v>63</v>
      </c>
      <c r="K1115" t="s">
        <v>149</v>
      </c>
      <c r="L1115" t="s">
        <v>15</v>
      </c>
      <c r="M1115" s="5">
        <v>39.950000000000003</v>
      </c>
      <c r="N1115">
        <v>1</v>
      </c>
    </row>
    <row r="1116" spans="1:14" x14ac:dyDescent="0.2">
      <c r="A1116" s="2">
        <v>45261</v>
      </c>
      <c r="B1116" s="3">
        <f t="shared" si="51"/>
        <v>2024</v>
      </c>
      <c r="C1116" t="str">
        <f t="shared" si="52"/>
        <v>2023-2024</v>
      </c>
      <c r="D1116" t="s">
        <v>147</v>
      </c>
      <c r="E1116" t="s">
        <v>9</v>
      </c>
      <c r="F1116" t="str">
        <f t="shared" si="53"/>
        <v>New South Wales</v>
      </c>
      <c r="G1116" t="s">
        <v>10</v>
      </c>
      <c r="H1116">
        <v>2067</v>
      </c>
      <c r="I1116" t="s">
        <v>11</v>
      </c>
      <c r="J1116" t="s">
        <v>12</v>
      </c>
      <c r="K1116" t="s">
        <v>19</v>
      </c>
      <c r="L1116" t="s">
        <v>23</v>
      </c>
      <c r="M1116" s="5">
        <v>39.950000000000003</v>
      </c>
      <c r="N1116">
        <v>1</v>
      </c>
    </row>
    <row r="1117" spans="1:14" x14ac:dyDescent="0.2">
      <c r="A1117" s="2">
        <v>44994</v>
      </c>
      <c r="B1117" s="3">
        <f t="shared" si="51"/>
        <v>2023</v>
      </c>
      <c r="C1117" t="str">
        <f t="shared" si="52"/>
        <v>2022-2023</v>
      </c>
      <c r="D1117" t="s">
        <v>147</v>
      </c>
      <c r="E1117" t="s">
        <v>44</v>
      </c>
      <c r="F1117" t="str">
        <f t="shared" si="53"/>
        <v>Victoria</v>
      </c>
      <c r="G1117" t="s">
        <v>45</v>
      </c>
      <c r="H1117">
        <v>3066</v>
      </c>
      <c r="I1117" t="s">
        <v>11</v>
      </c>
      <c r="J1117" t="s">
        <v>46</v>
      </c>
      <c r="K1117" t="s">
        <v>155</v>
      </c>
      <c r="L1117" t="s">
        <v>20</v>
      </c>
      <c r="M1117" s="5">
        <v>39.950000000000003</v>
      </c>
      <c r="N1117">
        <v>1</v>
      </c>
    </row>
    <row r="1118" spans="1:14" x14ac:dyDescent="0.2">
      <c r="A1118" s="2">
        <v>45297</v>
      </c>
      <c r="B1118" s="3">
        <f t="shared" si="51"/>
        <v>2024</v>
      </c>
      <c r="C1118" t="str">
        <f t="shared" si="52"/>
        <v>2023-2024</v>
      </c>
      <c r="D1118" t="s">
        <v>147</v>
      </c>
      <c r="E1118" t="s">
        <v>86</v>
      </c>
      <c r="F1118" t="str">
        <f t="shared" si="53"/>
        <v>New South Wales</v>
      </c>
      <c r="G1118" t="s">
        <v>10</v>
      </c>
      <c r="H1118">
        <v>2064</v>
      </c>
      <c r="I1118" t="s">
        <v>11</v>
      </c>
      <c r="J1118" t="s">
        <v>12</v>
      </c>
      <c r="K1118" t="s">
        <v>151</v>
      </c>
      <c r="L1118" t="s">
        <v>21</v>
      </c>
      <c r="M1118" s="5">
        <v>39.96</v>
      </c>
      <c r="N1118">
        <v>1</v>
      </c>
    </row>
    <row r="1119" spans="1:14" x14ac:dyDescent="0.2">
      <c r="A1119" s="2">
        <v>45637</v>
      </c>
      <c r="B1119" s="3">
        <f t="shared" si="51"/>
        <v>2025</v>
      </c>
      <c r="C1119" t="str">
        <f t="shared" si="52"/>
        <v>2024-2025</v>
      </c>
      <c r="D1119" t="s">
        <v>148</v>
      </c>
      <c r="E1119" t="s">
        <v>39</v>
      </c>
      <c r="F1119" t="str">
        <f t="shared" si="53"/>
        <v>South Australia</v>
      </c>
      <c r="G1119" t="s">
        <v>32</v>
      </c>
      <c r="H1119">
        <v>5343</v>
      </c>
      <c r="I1119" t="s">
        <v>11</v>
      </c>
      <c r="J1119" t="s">
        <v>38</v>
      </c>
      <c r="K1119" t="s">
        <v>154</v>
      </c>
      <c r="L1119" t="s">
        <v>14</v>
      </c>
      <c r="M1119" s="5">
        <v>39.96</v>
      </c>
      <c r="N1119">
        <v>1</v>
      </c>
    </row>
    <row r="1120" spans="1:14" x14ac:dyDescent="0.2">
      <c r="A1120" s="2">
        <v>45508</v>
      </c>
      <c r="B1120" s="3">
        <f t="shared" si="51"/>
        <v>2025</v>
      </c>
      <c r="C1120" t="str">
        <f t="shared" si="52"/>
        <v>2024-2025</v>
      </c>
      <c r="D1120" t="s">
        <v>147</v>
      </c>
      <c r="E1120" t="s">
        <v>9</v>
      </c>
      <c r="F1120" t="str">
        <f t="shared" si="53"/>
        <v>New South Wales</v>
      </c>
      <c r="G1120" t="s">
        <v>10</v>
      </c>
      <c r="H1120">
        <v>2067</v>
      </c>
      <c r="I1120" t="s">
        <v>11</v>
      </c>
      <c r="J1120" t="s">
        <v>12</v>
      </c>
      <c r="K1120" t="s">
        <v>150</v>
      </c>
      <c r="L1120" t="s">
        <v>18</v>
      </c>
      <c r="M1120" s="5">
        <v>39.96</v>
      </c>
      <c r="N1120">
        <v>1</v>
      </c>
    </row>
    <row r="1121" spans="1:14" x14ac:dyDescent="0.2">
      <c r="A1121" s="2">
        <v>44937</v>
      </c>
      <c r="B1121" s="3">
        <f t="shared" si="51"/>
        <v>2023</v>
      </c>
      <c r="C1121" t="str">
        <f t="shared" si="52"/>
        <v>2022-2023</v>
      </c>
      <c r="D1121" t="s">
        <v>147</v>
      </c>
      <c r="E1121" t="s">
        <v>119</v>
      </c>
      <c r="F1121" t="str">
        <f t="shared" si="53"/>
        <v>Queensland</v>
      </c>
      <c r="G1121" t="s">
        <v>35</v>
      </c>
      <c r="H1121">
        <v>4570</v>
      </c>
      <c r="I1121" t="s">
        <v>11</v>
      </c>
      <c r="J1121" t="s">
        <v>120</v>
      </c>
      <c r="K1121" t="s">
        <v>155</v>
      </c>
      <c r="L1121" t="s">
        <v>20</v>
      </c>
      <c r="M1121" s="5">
        <v>39.96</v>
      </c>
      <c r="N1121">
        <v>1</v>
      </c>
    </row>
    <row r="1122" spans="1:14" x14ac:dyDescent="0.2">
      <c r="A1122" s="2">
        <v>44987</v>
      </c>
      <c r="B1122" s="3">
        <f t="shared" si="51"/>
        <v>2023</v>
      </c>
      <c r="C1122" t="str">
        <f t="shared" si="52"/>
        <v>2022-2023</v>
      </c>
      <c r="D1122" t="s">
        <v>147</v>
      </c>
      <c r="E1122" t="s">
        <v>121</v>
      </c>
      <c r="F1122" t="str">
        <f t="shared" si="53"/>
        <v>Queensland</v>
      </c>
      <c r="G1122" t="s">
        <v>35</v>
      </c>
      <c r="H1122">
        <v>4700</v>
      </c>
      <c r="I1122" t="s">
        <v>11</v>
      </c>
      <c r="J1122" t="s">
        <v>51</v>
      </c>
      <c r="K1122" t="s">
        <v>19</v>
      </c>
      <c r="L1122" t="s">
        <v>23</v>
      </c>
      <c r="M1122" s="5">
        <v>39.96</v>
      </c>
      <c r="N1122">
        <v>1</v>
      </c>
    </row>
    <row r="1123" spans="1:14" x14ac:dyDescent="0.2">
      <c r="A1123" s="2">
        <v>45332</v>
      </c>
      <c r="B1123" s="3">
        <f t="shared" si="51"/>
        <v>2024</v>
      </c>
      <c r="C1123" t="str">
        <f t="shared" si="52"/>
        <v>2023-2024</v>
      </c>
      <c r="D1123" t="s">
        <v>147</v>
      </c>
      <c r="E1123" t="s">
        <v>116</v>
      </c>
      <c r="F1123" t="str">
        <f t="shared" si="53"/>
        <v>Western Australia</v>
      </c>
      <c r="G1123" t="s">
        <v>48</v>
      </c>
      <c r="H1123">
        <v>6725</v>
      </c>
      <c r="I1123" t="s">
        <v>11</v>
      </c>
      <c r="J1123" t="s">
        <v>77</v>
      </c>
      <c r="K1123" t="s">
        <v>154</v>
      </c>
      <c r="L1123" t="s">
        <v>14</v>
      </c>
      <c r="M1123" s="5">
        <v>39.97</v>
      </c>
      <c r="N1123">
        <v>1</v>
      </c>
    </row>
    <row r="1124" spans="1:14" x14ac:dyDescent="0.2">
      <c r="A1124" s="2">
        <v>45318</v>
      </c>
      <c r="B1124" s="3">
        <f t="shared" si="51"/>
        <v>2024</v>
      </c>
      <c r="C1124" t="str">
        <f t="shared" si="52"/>
        <v>2023-2024</v>
      </c>
      <c r="D1124" t="s">
        <v>148</v>
      </c>
      <c r="E1124" t="s">
        <v>74</v>
      </c>
      <c r="F1124" t="str">
        <f t="shared" si="53"/>
        <v>South Australia</v>
      </c>
      <c r="G1124" t="s">
        <v>32</v>
      </c>
      <c r="H1124">
        <v>5043</v>
      </c>
      <c r="I1124" t="s">
        <v>11</v>
      </c>
      <c r="J1124" t="s">
        <v>33</v>
      </c>
      <c r="K1124" t="s">
        <v>153</v>
      </c>
      <c r="L1124" t="s">
        <v>16</v>
      </c>
      <c r="M1124" s="5">
        <v>39.97</v>
      </c>
      <c r="N1124">
        <v>1</v>
      </c>
    </row>
    <row r="1125" spans="1:14" x14ac:dyDescent="0.2">
      <c r="A1125" s="2">
        <v>45545</v>
      </c>
      <c r="B1125" s="3">
        <f t="shared" si="51"/>
        <v>2025</v>
      </c>
      <c r="C1125" t="str">
        <f t="shared" si="52"/>
        <v>2024-2025</v>
      </c>
      <c r="D1125" t="s">
        <v>147</v>
      </c>
      <c r="E1125" t="s">
        <v>61</v>
      </c>
      <c r="F1125" t="str">
        <f t="shared" si="53"/>
        <v>New South Wales</v>
      </c>
      <c r="G1125" t="s">
        <v>10</v>
      </c>
      <c r="H1125">
        <v>2539</v>
      </c>
      <c r="I1125" t="s">
        <v>11</v>
      </c>
      <c r="J1125" t="s">
        <v>58</v>
      </c>
      <c r="K1125" t="s">
        <v>150</v>
      </c>
      <c r="L1125" t="s">
        <v>18</v>
      </c>
      <c r="M1125" s="5">
        <v>40</v>
      </c>
      <c r="N1125">
        <v>1</v>
      </c>
    </row>
    <row r="1126" spans="1:14" x14ac:dyDescent="0.2">
      <c r="A1126" s="2">
        <v>45530</v>
      </c>
      <c r="B1126" s="3">
        <f t="shared" si="51"/>
        <v>2025</v>
      </c>
      <c r="C1126" t="str">
        <f t="shared" si="52"/>
        <v>2024-2025</v>
      </c>
      <c r="D1126" t="s">
        <v>148</v>
      </c>
      <c r="E1126" t="s">
        <v>24</v>
      </c>
      <c r="F1126" t="str">
        <f t="shared" si="53"/>
        <v>New South Wales</v>
      </c>
      <c r="G1126" t="s">
        <v>10</v>
      </c>
      <c r="H1126">
        <v>2795</v>
      </c>
      <c r="I1126" t="s">
        <v>11</v>
      </c>
      <c r="J1126" t="s">
        <v>25</v>
      </c>
      <c r="K1126" t="s">
        <v>151</v>
      </c>
      <c r="L1126" t="s">
        <v>21</v>
      </c>
      <c r="M1126" s="5">
        <v>40.21</v>
      </c>
      <c r="N1126">
        <v>1</v>
      </c>
    </row>
    <row r="1127" spans="1:14" x14ac:dyDescent="0.2">
      <c r="A1127" s="2">
        <v>44983</v>
      </c>
      <c r="B1127" s="3">
        <f t="shared" si="51"/>
        <v>2023</v>
      </c>
      <c r="C1127" t="str">
        <f t="shared" si="52"/>
        <v>2022-2023</v>
      </c>
      <c r="D1127" t="s">
        <v>148</v>
      </c>
      <c r="E1127" t="s">
        <v>143</v>
      </c>
      <c r="F1127" t="str">
        <f t="shared" si="53"/>
        <v>New South Wales</v>
      </c>
      <c r="G1127" t="s">
        <v>10</v>
      </c>
      <c r="H1127">
        <v>2154</v>
      </c>
      <c r="I1127" t="s">
        <v>11</v>
      </c>
      <c r="J1127" t="s">
        <v>27</v>
      </c>
      <c r="K1127" t="s">
        <v>152</v>
      </c>
      <c r="L1127" t="s">
        <v>13</v>
      </c>
      <c r="M1127" s="5">
        <v>40.230000000000004</v>
      </c>
      <c r="N1127">
        <v>1</v>
      </c>
    </row>
    <row r="1128" spans="1:14" x14ac:dyDescent="0.2">
      <c r="A1128" s="2">
        <v>45484</v>
      </c>
      <c r="B1128" s="3">
        <f t="shared" si="51"/>
        <v>2025</v>
      </c>
      <c r="C1128" t="str">
        <f t="shared" si="52"/>
        <v>2024-2025</v>
      </c>
      <c r="D1128" t="s">
        <v>147</v>
      </c>
      <c r="E1128" t="s">
        <v>69</v>
      </c>
      <c r="F1128" t="str">
        <f t="shared" si="53"/>
        <v>Tasmania</v>
      </c>
      <c r="G1128" t="s">
        <v>70</v>
      </c>
      <c r="H1128">
        <v>7018</v>
      </c>
      <c r="I1128" t="s">
        <v>11</v>
      </c>
      <c r="J1128" t="s">
        <v>71</v>
      </c>
      <c r="K1128" t="s">
        <v>156</v>
      </c>
      <c r="L1128" t="s">
        <v>17</v>
      </c>
      <c r="M1128" s="5">
        <v>40.29</v>
      </c>
      <c r="N1128">
        <v>1</v>
      </c>
    </row>
    <row r="1129" spans="1:14" x14ac:dyDescent="0.2">
      <c r="A1129" s="2">
        <v>45495</v>
      </c>
      <c r="B1129" s="3">
        <f t="shared" si="51"/>
        <v>2025</v>
      </c>
      <c r="C1129" t="str">
        <f t="shared" si="52"/>
        <v>2024-2025</v>
      </c>
      <c r="D1129" t="s">
        <v>147</v>
      </c>
      <c r="E1129" t="s">
        <v>44</v>
      </c>
      <c r="F1129" t="str">
        <f t="shared" si="53"/>
        <v>Victoria</v>
      </c>
      <c r="G1129" t="s">
        <v>45</v>
      </c>
      <c r="H1129">
        <v>3066</v>
      </c>
      <c r="I1129" t="s">
        <v>11</v>
      </c>
      <c r="J1129" t="s">
        <v>46</v>
      </c>
      <c r="K1129" t="s">
        <v>149</v>
      </c>
      <c r="L1129" t="s">
        <v>15</v>
      </c>
      <c r="M1129" s="5">
        <v>40.39</v>
      </c>
      <c r="N1129">
        <v>1</v>
      </c>
    </row>
    <row r="1130" spans="1:14" x14ac:dyDescent="0.2">
      <c r="A1130" s="2">
        <v>45182</v>
      </c>
      <c r="B1130" s="3">
        <f t="shared" si="51"/>
        <v>2024</v>
      </c>
      <c r="C1130" t="str">
        <f t="shared" si="52"/>
        <v>2023-2024</v>
      </c>
      <c r="D1130" t="s">
        <v>147</v>
      </c>
      <c r="E1130" t="s">
        <v>133</v>
      </c>
      <c r="F1130" t="str">
        <f t="shared" si="53"/>
        <v>Queensland</v>
      </c>
      <c r="G1130" t="s">
        <v>35</v>
      </c>
      <c r="H1130">
        <v>4305</v>
      </c>
      <c r="I1130" t="s">
        <v>11</v>
      </c>
      <c r="J1130" t="s">
        <v>104</v>
      </c>
      <c r="K1130" t="s">
        <v>156</v>
      </c>
      <c r="L1130" t="s">
        <v>17</v>
      </c>
      <c r="M1130" s="5">
        <v>40.450000000000003</v>
      </c>
      <c r="N1130">
        <v>1</v>
      </c>
    </row>
    <row r="1131" spans="1:14" x14ac:dyDescent="0.2">
      <c r="A1131" s="2">
        <v>45199</v>
      </c>
      <c r="B1131" s="3">
        <f t="shared" si="51"/>
        <v>2024</v>
      </c>
      <c r="C1131" t="str">
        <f t="shared" si="52"/>
        <v>2023-2024</v>
      </c>
      <c r="D1131" t="s">
        <v>147</v>
      </c>
      <c r="E1131" t="s">
        <v>44</v>
      </c>
      <c r="F1131" t="str">
        <f t="shared" si="53"/>
        <v>Victoria</v>
      </c>
      <c r="G1131" t="s">
        <v>45</v>
      </c>
      <c r="H1131">
        <v>3066</v>
      </c>
      <c r="I1131" t="s">
        <v>11</v>
      </c>
      <c r="J1131" t="s">
        <v>46</v>
      </c>
      <c r="K1131" t="s">
        <v>19</v>
      </c>
      <c r="L1131" t="s">
        <v>23</v>
      </c>
      <c r="M1131" s="5">
        <v>40.729999999999997</v>
      </c>
      <c r="N1131">
        <v>1</v>
      </c>
    </row>
    <row r="1132" spans="1:14" x14ac:dyDescent="0.2">
      <c r="A1132" s="2">
        <v>45480</v>
      </c>
      <c r="B1132" s="3">
        <f t="shared" si="51"/>
        <v>2025</v>
      </c>
      <c r="C1132" t="str">
        <f t="shared" si="52"/>
        <v>2024-2025</v>
      </c>
      <c r="D1132" t="s">
        <v>147</v>
      </c>
      <c r="E1132" t="s">
        <v>124</v>
      </c>
      <c r="F1132" t="str">
        <f t="shared" si="53"/>
        <v>New South Wales</v>
      </c>
      <c r="G1132" t="s">
        <v>10</v>
      </c>
      <c r="H1132">
        <v>2015</v>
      </c>
      <c r="I1132" t="s">
        <v>11</v>
      </c>
      <c r="J1132" t="s">
        <v>12</v>
      </c>
      <c r="K1132" t="s">
        <v>149</v>
      </c>
      <c r="L1132" t="s">
        <v>15</v>
      </c>
      <c r="M1132" s="5">
        <v>40.79</v>
      </c>
      <c r="N1132">
        <v>1</v>
      </c>
    </row>
    <row r="1133" spans="1:14" x14ac:dyDescent="0.2">
      <c r="A1133" s="2">
        <v>45561</v>
      </c>
      <c r="B1133" s="3">
        <f t="shared" si="51"/>
        <v>2025</v>
      </c>
      <c r="C1133" t="str">
        <f t="shared" si="52"/>
        <v>2024-2025</v>
      </c>
      <c r="D1133" t="s">
        <v>147</v>
      </c>
      <c r="E1133" t="s">
        <v>135</v>
      </c>
      <c r="F1133" t="str">
        <f t="shared" si="53"/>
        <v>Victoria</v>
      </c>
      <c r="G1133" t="s">
        <v>45</v>
      </c>
      <c r="H1133">
        <v>3550</v>
      </c>
      <c r="I1133" t="s">
        <v>11</v>
      </c>
      <c r="J1133" t="s">
        <v>60</v>
      </c>
      <c r="K1133" t="s">
        <v>149</v>
      </c>
      <c r="L1133" t="s">
        <v>15</v>
      </c>
      <c r="M1133" s="5">
        <v>40.950000000000003</v>
      </c>
      <c r="N1133">
        <v>1</v>
      </c>
    </row>
    <row r="1134" spans="1:14" x14ac:dyDescent="0.2">
      <c r="A1134" s="2">
        <v>45292</v>
      </c>
      <c r="B1134" s="3">
        <f t="shared" si="51"/>
        <v>2024</v>
      </c>
      <c r="C1134" t="str">
        <f t="shared" si="52"/>
        <v>2023-2024</v>
      </c>
      <c r="D1134" t="s">
        <v>147</v>
      </c>
      <c r="E1134" t="s">
        <v>89</v>
      </c>
      <c r="F1134" t="str">
        <f t="shared" si="53"/>
        <v>Queensland</v>
      </c>
      <c r="G1134" t="s">
        <v>35</v>
      </c>
      <c r="H1134">
        <v>4655</v>
      </c>
      <c r="I1134" t="s">
        <v>11</v>
      </c>
      <c r="J1134" t="s">
        <v>51</v>
      </c>
      <c r="K1134" t="s">
        <v>154</v>
      </c>
      <c r="L1134" t="s">
        <v>14</v>
      </c>
      <c r="M1134" s="5">
        <v>40.980000000000004</v>
      </c>
      <c r="N1134">
        <v>1</v>
      </c>
    </row>
    <row r="1135" spans="1:14" x14ac:dyDescent="0.2">
      <c r="A1135" s="2">
        <v>45619</v>
      </c>
      <c r="B1135" s="3">
        <f t="shared" si="51"/>
        <v>2025</v>
      </c>
      <c r="C1135" t="str">
        <f t="shared" si="52"/>
        <v>2024-2025</v>
      </c>
      <c r="D1135" t="s">
        <v>148</v>
      </c>
      <c r="E1135" t="s">
        <v>122</v>
      </c>
      <c r="F1135" t="str">
        <f t="shared" si="53"/>
        <v>New South Wales</v>
      </c>
      <c r="G1135" t="s">
        <v>10</v>
      </c>
      <c r="H1135">
        <v>2650</v>
      </c>
      <c r="I1135" t="s">
        <v>11</v>
      </c>
      <c r="J1135" t="s">
        <v>25</v>
      </c>
      <c r="K1135" t="s">
        <v>150</v>
      </c>
      <c r="L1135" t="s">
        <v>18</v>
      </c>
      <c r="M1135" s="5">
        <v>41.48</v>
      </c>
      <c r="N1135">
        <v>1</v>
      </c>
    </row>
    <row r="1136" spans="1:14" x14ac:dyDescent="0.2">
      <c r="A1136" s="2">
        <v>45428</v>
      </c>
      <c r="B1136" s="3">
        <f t="shared" si="51"/>
        <v>2024</v>
      </c>
      <c r="C1136" t="str">
        <f t="shared" si="52"/>
        <v>2023-2024</v>
      </c>
      <c r="D1136" t="s">
        <v>148</v>
      </c>
      <c r="E1136" t="s">
        <v>99</v>
      </c>
      <c r="F1136" t="str">
        <f t="shared" si="53"/>
        <v>Victoria</v>
      </c>
      <c r="G1136" t="s">
        <v>45</v>
      </c>
      <c r="H1136">
        <v>3148</v>
      </c>
      <c r="I1136" t="s">
        <v>11</v>
      </c>
      <c r="J1136" t="s">
        <v>63</v>
      </c>
      <c r="K1136" t="s">
        <v>150</v>
      </c>
      <c r="L1136" t="s">
        <v>18</v>
      </c>
      <c r="M1136" s="5">
        <v>41.64</v>
      </c>
      <c r="N1136">
        <v>1</v>
      </c>
    </row>
    <row r="1137" spans="1:14" x14ac:dyDescent="0.2">
      <c r="A1137" s="2">
        <v>45496</v>
      </c>
      <c r="B1137" s="3">
        <f t="shared" si="51"/>
        <v>2025</v>
      </c>
      <c r="C1137" t="str">
        <f t="shared" si="52"/>
        <v>2024-2025</v>
      </c>
      <c r="D1137" t="s">
        <v>148</v>
      </c>
      <c r="E1137" t="s">
        <v>145</v>
      </c>
      <c r="F1137" t="str">
        <f t="shared" si="53"/>
        <v>New South Wales</v>
      </c>
      <c r="G1137" t="s">
        <v>10</v>
      </c>
      <c r="H1137">
        <v>2101</v>
      </c>
      <c r="I1137" t="s">
        <v>11</v>
      </c>
      <c r="J1137" t="s">
        <v>27</v>
      </c>
      <c r="K1137" t="s">
        <v>149</v>
      </c>
      <c r="L1137" t="s">
        <v>15</v>
      </c>
      <c r="M1137" s="5">
        <v>41.64</v>
      </c>
      <c r="N1137">
        <v>1</v>
      </c>
    </row>
    <row r="1138" spans="1:14" x14ac:dyDescent="0.2">
      <c r="A1138" s="2">
        <v>45424</v>
      </c>
      <c r="B1138" s="3">
        <f t="shared" si="51"/>
        <v>2024</v>
      </c>
      <c r="C1138" t="str">
        <f t="shared" si="52"/>
        <v>2023-2024</v>
      </c>
      <c r="D1138" t="s">
        <v>148</v>
      </c>
      <c r="E1138" t="s">
        <v>130</v>
      </c>
      <c r="F1138" t="str">
        <f t="shared" si="53"/>
        <v>South Australia</v>
      </c>
      <c r="G1138" t="s">
        <v>32</v>
      </c>
      <c r="H1138">
        <v>5290</v>
      </c>
      <c r="I1138" t="s">
        <v>11</v>
      </c>
      <c r="J1138" t="s">
        <v>38</v>
      </c>
      <c r="K1138" t="s">
        <v>152</v>
      </c>
      <c r="L1138" t="s">
        <v>13</v>
      </c>
      <c r="M1138" s="5">
        <v>41.75</v>
      </c>
      <c r="N1138">
        <v>1</v>
      </c>
    </row>
    <row r="1139" spans="1:14" x14ac:dyDescent="0.2">
      <c r="A1139" s="2">
        <v>45492</v>
      </c>
      <c r="B1139" s="3">
        <f t="shared" si="51"/>
        <v>2025</v>
      </c>
      <c r="C1139" t="str">
        <f t="shared" si="52"/>
        <v>2024-2025</v>
      </c>
      <c r="D1139" t="s">
        <v>147</v>
      </c>
      <c r="E1139" t="s">
        <v>132</v>
      </c>
      <c r="F1139" t="str">
        <f t="shared" si="53"/>
        <v>New South Wales</v>
      </c>
      <c r="G1139" t="s">
        <v>10</v>
      </c>
      <c r="H1139">
        <v>2800</v>
      </c>
      <c r="I1139" t="s">
        <v>11</v>
      </c>
      <c r="J1139" t="s">
        <v>25</v>
      </c>
      <c r="K1139" t="s">
        <v>154</v>
      </c>
      <c r="L1139" t="s">
        <v>14</v>
      </c>
      <c r="M1139" s="5">
        <v>41.870000000000005</v>
      </c>
      <c r="N1139">
        <v>1</v>
      </c>
    </row>
    <row r="1140" spans="1:14" x14ac:dyDescent="0.2">
      <c r="A1140" s="2">
        <v>45024</v>
      </c>
      <c r="B1140" s="3">
        <f t="shared" si="51"/>
        <v>2023</v>
      </c>
      <c r="C1140" t="str">
        <f t="shared" si="52"/>
        <v>2022-2023</v>
      </c>
      <c r="D1140" t="s">
        <v>148</v>
      </c>
      <c r="E1140" t="s">
        <v>95</v>
      </c>
      <c r="F1140" t="str">
        <f t="shared" si="53"/>
        <v>Victoria</v>
      </c>
      <c r="G1140" t="s">
        <v>45</v>
      </c>
      <c r="H1140">
        <v>3931</v>
      </c>
      <c r="I1140" t="s">
        <v>11</v>
      </c>
      <c r="J1140" t="s">
        <v>55</v>
      </c>
      <c r="K1140" t="s">
        <v>155</v>
      </c>
      <c r="L1140" t="s">
        <v>20</v>
      </c>
      <c r="M1140" s="5">
        <v>41.88</v>
      </c>
      <c r="N1140">
        <v>1</v>
      </c>
    </row>
    <row r="1141" spans="1:14" x14ac:dyDescent="0.2">
      <c r="A1141" s="2">
        <v>45009</v>
      </c>
      <c r="B1141" s="3">
        <f t="shared" si="51"/>
        <v>2023</v>
      </c>
      <c r="C1141" t="str">
        <f t="shared" si="52"/>
        <v>2022-2023</v>
      </c>
      <c r="D1141" t="s">
        <v>147</v>
      </c>
      <c r="E1141" t="s">
        <v>69</v>
      </c>
      <c r="F1141" t="str">
        <f t="shared" si="53"/>
        <v>Tasmania</v>
      </c>
      <c r="G1141" t="s">
        <v>70</v>
      </c>
      <c r="H1141">
        <v>7018</v>
      </c>
      <c r="I1141" t="s">
        <v>11</v>
      </c>
      <c r="J1141" t="s">
        <v>71</v>
      </c>
      <c r="K1141" t="s">
        <v>150</v>
      </c>
      <c r="L1141" t="s">
        <v>18</v>
      </c>
      <c r="M1141" s="5">
        <v>41.92</v>
      </c>
      <c r="N1141">
        <v>1</v>
      </c>
    </row>
    <row r="1142" spans="1:14" x14ac:dyDescent="0.2">
      <c r="A1142" s="2">
        <v>45482</v>
      </c>
      <c r="B1142" s="3">
        <f t="shared" si="51"/>
        <v>2025</v>
      </c>
      <c r="C1142" t="str">
        <f t="shared" si="52"/>
        <v>2024-2025</v>
      </c>
      <c r="D1142" t="s">
        <v>147</v>
      </c>
      <c r="E1142" t="s">
        <v>86</v>
      </c>
      <c r="F1142" t="str">
        <f t="shared" si="53"/>
        <v>New South Wales</v>
      </c>
      <c r="G1142" t="s">
        <v>10</v>
      </c>
      <c r="H1142">
        <v>2064</v>
      </c>
      <c r="I1142" t="s">
        <v>11</v>
      </c>
      <c r="J1142" t="s">
        <v>12</v>
      </c>
      <c r="K1142" t="s">
        <v>153</v>
      </c>
      <c r="L1142" t="s">
        <v>16</v>
      </c>
      <c r="M1142" s="5">
        <v>41.93</v>
      </c>
      <c r="N1142">
        <v>1</v>
      </c>
    </row>
    <row r="1143" spans="1:14" x14ac:dyDescent="0.2">
      <c r="A1143" s="2">
        <v>45568</v>
      </c>
      <c r="B1143" s="3">
        <f t="shared" si="51"/>
        <v>2025</v>
      </c>
      <c r="C1143" t="str">
        <f t="shared" si="52"/>
        <v>2024-2025</v>
      </c>
      <c r="D1143" t="s">
        <v>148</v>
      </c>
      <c r="E1143" t="s">
        <v>100</v>
      </c>
      <c r="F1143" t="str">
        <f t="shared" si="53"/>
        <v>Western Australia</v>
      </c>
      <c r="G1143" t="s">
        <v>48</v>
      </c>
      <c r="H1143">
        <v>6021</v>
      </c>
      <c r="I1143" t="s">
        <v>11</v>
      </c>
      <c r="J1143" t="s">
        <v>49</v>
      </c>
      <c r="K1143" t="s">
        <v>153</v>
      </c>
      <c r="L1143" t="s">
        <v>16</v>
      </c>
      <c r="M1143" s="5">
        <v>41.93</v>
      </c>
      <c r="N1143">
        <v>1</v>
      </c>
    </row>
    <row r="1144" spans="1:14" x14ac:dyDescent="0.2">
      <c r="A1144" s="2">
        <v>45069</v>
      </c>
      <c r="B1144" s="3">
        <f t="shared" si="51"/>
        <v>2023</v>
      </c>
      <c r="C1144" t="str">
        <f t="shared" si="52"/>
        <v>2022-2023</v>
      </c>
      <c r="D1144" t="s">
        <v>147</v>
      </c>
      <c r="E1144" t="s">
        <v>146</v>
      </c>
      <c r="F1144" t="str">
        <f t="shared" si="53"/>
        <v>Victoria</v>
      </c>
      <c r="G1144" t="s">
        <v>45</v>
      </c>
      <c r="H1144">
        <v>3353</v>
      </c>
      <c r="I1144" t="s">
        <v>11</v>
      </c>
      <c r="J1144" t="s">
        <v>60</v>
      </c>
      <c r="K1144" t="s">
        <v>155</v>
      </c>
      <c r="L1144" t="s">
        <v>20</v>
      </c>
      <c r="M1144" s="5">
        <v>41.93</v>
      </c>
      <c r="N1144">
        <v>1</v>
      </c>
    </row>
    <row r="1145" spans="1:14" x14ac:dyDescent="0.2">
      <c r="A1145" s="2">
        <v>45403</v>
      </c>
      <c r="B1145" s="3">
        <f t="shared" si="51"/>
        <v>2024</v>
      </c>
      <c r="C1145" t="str">
        <f t="shared" si="52"/>
        <v>2023-2024</v>
      </c>
      <c r="D1145" t="s">
        <v>147</v>
      </c>
      <c r="E1145" t="s">
        <v>73</v>
      </c>
      <c r="F1145" t="str">
        <f t="shared" si="53"/>
        <v>Victoria</v>
      </c>
      <c r="G1145" t="s">
        <v>45</v>
      </c>
      <c r="H1145">
        <v>3136</v>
      </c>
      <c r="I1145" t="s">
        <v>11</v>
      </c>
      <c r="J1145" t="s">
        <v>63</v>
      </c>
      <c r="K1145" t="s">
        <v>149</v>
      </c>
      <c r="L1145" t="s">
        <v>15</v>
      </c>
      <c r="M1145" s="5">
        <v>41.93</v>
      </c>
      <c r="N1145">
        <v>1</v>
      </c>
    </row>
    <row r="1146" spans="1:14" x14ac:dyDescent="0.2">
      <c r="A1146" s="2">
        <v>45204</v>
      </c>
      <c r="B1146" s="3">
        <f t="shared" si="51"/>
        <v>2024</v>
      </c>
      <c r="C1146" t="str">
        <f t="shared" si="52"/>
        <v>2023-2024</v>
      </c>
      <c r="D1146" t="s">
        <v>147</v>
      </c>
      <c r="E1146" t="s">
        <v>28</v>
      </c>
      <c r="F1146" t="str">
        <f t="shared" si="53"/>
        <v>Northern Territory</v>
      </c>
      <c r="G1146" t="s">
        <v>29</v>
      </c>
      <c r="H1146">
        <v>800</v>
      </c>
      <c r="I1146" t="s">
        <v>11</v>
      </c>
      <c r="J1146" t="s">
        <v>30</v>
      </c>
      <c r="K1146" t="s">
        <v>19</v>
      </c>
      <c r="L1146" t="s">
        <v>23</v>
      </c>
      <c r="M1146" s="5">
        <v>41.93</v>
      </c>
      <c r="N1146">
        <v>1</v>
      </c>
    </row>
    <row r="1147" spans="1:14" x14ac:dyDescent="0.2">
      <c r="A1147" s="2">
        <v>45205</v>
      </c>
      <c r="B1147" s="3">
        <f t="shared" si="51"/>
        <v>2024</v>
      </c>
      <c r="C1147" t="str">
        <f t="shared" si="52"/>
        <v>2023-2024</v>
      </c>
      <c r="D1147" t="s">
        <v>147</v>
      </c>
      <c r="E1147" t="s">
        <v>64</v>
      </c>
      <c r="F1147" t="str">
        <f t="shared" si="53"/>
        <v>Victoria</v>
      </c>
      <c r="G1147" t="s">
        <v>45</v>
      </c>
      <c r="H1147">
        <v>3199</v>
      </c>
      <c r="I1147" t="s">
        <v>11</v>
      </c>
      <c r="J1147" t="s">
        <v>63</v>
      </c>
      <c r="K1147" t="s">
        <v>19</v>
      </c>
      <c r="L1147" t="s">
        <v>23</v>
      </c>
      <c r="M1147" s="5">
        <v>41.93</v>
      </c>
      <c r="N1147">
        <v>1</v>
      </c>
    </row>
    <row r="1148" spans="1:14" x14ac:dyDescent="0.2">
      <c r="A1148" s="2">
        <v>45029</v>
      </c>
      <c r="B1148" s="3">
        <f t="shared" si="51"/>
        <v>2023</v>
      </c>
      <c r="C1148" t="str">
        <f t="shared" si="52"/>
        <v>2022-2023</v>
      </c>
      <c r="D1148" t="s">
        <v>147</v>
      </c>
      <c r="E1148" t="s">
        <v>128</v>
      </c>
      <c r="F1148" t="str">
        <f t="shared" si="53"/>
        <v>Western Australia</v>
      </c>
      <c r="G1148" t="s">
        <v>48</v>
      </c>
      <c r="H1148">
        <v>6027</v>
      </c>
      <c r="I1148" t="s">
        <v>11</v>
      </c>
      <c r="J1148" t="s">
        <v>49</v>
      </c>
      <c r="K1148" t="s">
        <v>156</v>
      </c>
      <c r="L1148" t="s">
        <v>17</v>
      </c>
      <c r="M1148" s="5">
        <v>41.93</v>
      </c>
      <c r="N1148">
        <v>1</v>
      </c>
    </row>
    <row r="1149" spans="1:14" x14ac:dyDescent="0.2">
      <c r="A1149" s="2">
        <v>44938</v>
      </c>
      <c r="B1149" s="3">
        <f t="shared" si="51"/>
        <v>2023</v>
      </c>
      <c r="C1149" t="str">
        <f t="shared" si="52"/>
        <v>2022-2023</v>
      </c>
      <c r="D1149" t="s">
        <v>148</v>
      </c>
      <c r="E1149" t="s">
        <v>47</v>
      </c>
      <c r="F1149" t="str">
        <f t="shared" si="53"/>
        <v>Western Australia</v>
      </c>
      <c r="G1149" t="s">
        <v>48</v>
      </c>
      <c r="H1149">
        <v>6030</v>
      </c>
      <c r="I1149" t="s">
        <v>11</v>
      </c>
      <c r="J1149" t="s">
        <v>49</v>
      </c>
      <c r="K1149" t="s">
        <v>153</v>
      </c>
      <c r="L1149" t="s">
        <v>16</v>
      </c>
      <c r="M1149" s="5">
        <v>41.93</v>
      </c>
      <c r="N1149">
        <v>1</v>
      </c>
    </row>
    <row r="1150" spans="1:14" x14ac:dyDescent="0.2">
      <c r="A1150" s="2">
        <v>45302</v>
      </c>
      <c r="B1150" s="3">
        <f t="shared" si="51"/>
        <v>2024</v>
      </c>
      <c r="C1150" t="str">
        <f t="shared" si="52"/>
        <v>2023-2024</v>
      </c>
      <c r="D1150" t="s">
        <v>148</v>
      </c>
      <c r="E1150" t="s">
        <v>130</v>
      </c>
      <c r="F1150" t="str">
        <f t="shared" si="53"/>
        <v>South Australia</v>
      </c>
      <c r="G1150" t="s">
        <v>32</v>
      </c>
      <c r="H1150">
        <v>5290</v>
      </c>
      <c r="I1150" t="s">
        <v>11</v>
      </c>
      <c r="J1150" t="s">
        <v>38</v>
      </c>
      <c r="K1150" t="s">
        <v>156</v>
      </c>
      <c r="L1150" t="s">
        <v>17</v>
      </c>
      <c r="M1150" s="5">
        <v>41.93</v>
      </c>
      <c r="N1150">
        <v>1</v>
      </c>
    </row>
    <row r="1151" spans="1:14" x14ac:dyDescent="0.2">
      <c r="A1151" s="2">
        <v>45258</v>
      </c>
      <c r="B1151" s="3">
        <f t="shared" si="51"/>
        <v>2024</v>
      </c>
      <c r="C1151" t="str">
        <f t="shared" si="52"/>
        <v>2023-2024</v>
      </c>
      <c r="D1151" t="s">
        <v>147</v>
      </c>
      <c r="E1151" t="s">
        <v>136</v>
      </c>
      <c r="F1151" t="str">
        <f t="shared" si="53"/>
        <v>Victoria</v>
      </c>
      <c r="G1151" t="s">
        <v>45</v>
      </c>
      <c r="H1151">
        <v>3175</v>
      </c>
      <c r="I1151" t="s">
        <v>11</v>
      </c>
      <c r="J1151" t="s">
        <v>63</v>
      </c>
      <c r="K1151" t="s">
        <v>150</v>
      </c>
      <c r="L1151" t="s">
        <v>18</v>
      </c>
      <c r="M1151" s="5">
        <v>41.96</v>
      </c>
      <c r="N1151">
        <v>1</v>
      </c>
    </row>
    <row r="1152" spans="1:14" x14ac:dyDescent="0.2">
      <c r="A1152" s="2">
        <v>45136</v>
      </c>
      <c r="B1152" s="3">
        <f t="shared" si="51"/>
        <v>2024</v>
      </c>
      <c r="C1152" t="str">
        <f t="shared" si="52"/>
        <v>2023-2024</v>
      </c>
      <c r="D1152" t="s">
        <v>147</v>
      </c>
      <c r="E1152" t="s">
        <v>57</v>
      </c>
      <c r="F1152" t="str">
        <f t="shared" si="53"/>
        <v>New South Wales</v>
      </c>
      <c r="G1152" t="s">
        <v>10</v>
      </c>
      <c r="H1152">
        <v>2560</v>
      </c>
      <c r="I1152" t="s">
        <v>11</v>
      </c>
      <c r="J1152" t="s">
        <v>58</v>
      </c>
      <c r="K1152" t="s">
        <v>152</v>
      </c>
      <c r="L1152" t="s">
        <v>13</v>
      </c>
      <c r="M1152" s="5">
        <v>41.97</v>
      </c>
      <c r="N1152">
        <v>1</v>
      </c>
    </row>
    <row r="1153" spans="1:14" x14ac:dyDescent="0.2">
      <c r="A1153" s="2">
        <v>45357</v>
      </c>
      <c r="B1153" s="3">
        <f t="shared" si="51"/>
        <v>2024</v>
      </c>
      <c r="C1153" t="str">
        <f t="shared" si="52"/>
        <v>2023-2024</v>
      </c>
      <c r="D1153" t="s">
        <v>147</v>
      </c>
      <c r="E1153" t="s">
        <v>93</v>
      </c>
      <c r="F1153" t="str">
        <f t="shared" si="53"/>
        <v>Western Australia</v>
      </c>
      <c r="G1153" t="s">
        <v>48</v>
      </c>
      <c r="H1153">
        <v>6112</v>
      </c>
      <c r="I1153" t="s">
        <v>11</v>
      </c>
      <c r="J1153" t="s">
        <v>94</v>
      </c>
      <c r="K1153" t="s">
        <v>154</v>
      </c>
      <c r="L1153" t="s">
        <v>14</v>
      </c>
      <c r="M1153" s="5">
        <v>42</v>
      </c>
      <c r="N1153">
        <v>1</v>
      </c>
    </row>
    <row r="1154" spans="1:14" x14ac:dyDescent="0.2">
      <c r="A1154" s="2">
        <v>45415</v>
      </c>
      <c r="B1154" s="3">
        <f t="shared" ref="B1154:B1217" si="54">IF(MONTH(A1154)&gt;=7,YEAR(A1154)+1,YEAR(A1154))</f>
        <v>2024</v>
      </c>
      <c r="C1154" t="str">
        <f t="shared" ref="C1154:C1217" si="55">IF(MONTH(A1154) &gt;= 7, YEAR(A1154) &amp; "-" &amp; YEAR(A1154) + 1, YEAR(A1154) - 1 &amp; "-" &amp; YEAR(A1154))</f>
        <v>2023-2024</v>
      </c>
      <c r="D1154" t="s">
        <v>147</v>
      </c>
      <c r="E1154" t="s">
        <v>64</v>
      </c>
      <c r="F1154" t="str">
        <f t="shared" ref="F1154:F1217" si="56">IF(G1154="WA","Western Australia",
IF(G1154="NSW","New South Wales",
IF(G1154="QLD","Queensland",
IF(G1154="VIC","Victoria",
IF(G1154="TAS","Tasmania",
IF(G1154="SA","South Australia",
IF(G1154="NT","Northern Territory",
IF(G1154="ACT","Australian Capital Territory",G1154))))))))</f>
        <v>Victoria</v>
      </c>
      <c r="G1154" t="s">
        <v>45</v>
      </c>
      <c r="H1154">
        <v>3199</v>
      </c>
      <c r="I1154" t="s">
        <v>11</v>
      </c>
      <c r="J1154" t="s">
        <v>63</v>
      </c>
      <c r="K1154" t="s">
        <v>149</v>
      </c>
      <c r="L1154" t="s">
        <v>15</v>
      </c>
      <c r="M1154" s="5">
        <v>42.17</v>
      </c>
      <c r="N1154">
        <v>1</v>
      </c>
    </row>
    <row r="1155" spans="1:14" x14ac:dyDescent="0.2">
      <c r="A1155" s="2">
        <v>45624</v>
      </c>
      <c r="B1155" s="3">
        <f t="shared" si="54"/>
        <v>2025</v>
      </c>
      <c r="C1155" t="str">
        <f t="shared" si="55"/>
        <v>2024-2025</v>
      </c>
      <c r="D1155" t="s">
        <v>147</v>
      </c>
      <c r="E1155" t="s">
        <v>87</v>
      </c>
      <c r="F1155" t="str">
        <f t="shared" si="56"/>
        <v>New South Wales</v>
      </c>
      <c r="G1155" t="s">
        <v>10</v>
      </c>
      <c r="H1155">
        <v>2790</v>
      </c>
      <c r="I1155" t="s">
        <v>11</v>
      </c>
      <c r="J1155" t="s">
        <v>25</v>
      </c>
      <c r="K1155" t="s">
        <v>152</v>
      </c>
      <c r="L1155" t="s">
        <v>13</v>
      </c>
      <c r="M1155" s="5">
        <v>42.65</v>
      </c>
      <c r="N1155">
        <v>1</v>
      </c>
    </row>
    <row r="1156" spans="1:14" x14ac:dyDescent="0.2">
      <c r="A1156" s="2">
        <v>45382</v>
      </c>
      <c r="B1156" s="3">
        <f t="shared" si="54"/>
        <v>2024</v>
      </c>
      <c r="C1156" t="str">
        <f t="shared" si="55"/>
        <v>2023-2024</v>
      </c>
      <c r="D1156" t="s">
        <v>147</v>
      </c>
      <c r="E1156" t="s">
        <v>113</v>
      </c>
      <c r="F1156" t="str">
        <f t="shared" si="56"/>
        <v>Queensland</v>
      </c>
      <c r="G1156" t="s">
        <v>35</v>
      </c>
      <c r="H1156">
        <v>4215</v>
      </c>
      <c r="I1156" t="s">
        <v>11</v>
      </c>
      <c r="J1156" t="s">
        <v>104</v>
      </c>
      <c r="K1156" t="s">
        <v>157</v>
      </c>
      <c r="L1156" t="s">
        <v>22</v>
      </c>
      <c r="M1156" s="5">
        <v>42.79</v>
      </c>
      <c r="N1156">
        <v>1</v>
      </c>
    </row>
    <row r="1157" spans="1:14" x14ac:dyDescent="0.2">
      <c r="A1157" s="2">
        <v>45606</v>
      </c>
      <c r="B1157" s="3">
        <f t="shared" si="54"/>
        <v>2025</v>
      </c>
      <c r="C1157" t="str">
        <f t="shared" si="55"/>
        <v>2024-2025</v>
      </c>
      <c r="D1157" t="s">
        <v>147</v>
      </c>
      <c r="E1157" t="s">
        <v>73</v>
      </c>
      <c r="F1157" t="str">
        <f t="shared" si="56"/>
        <v>Victoria</v>
      </c>
      <c r="G1157" t="s">
        <v>45</v>
      </c>
      <c r="H1157">
        <v>3136</v>
      </c>
      <c r="I1157" t="s">
        <v>11</v>
      </c>
      <c r="J1157" t="s">
        <v>63</v>
      </c>
      <c r="K1157" t="s">
        <v>156</v>
      </c>
      <c r="L1157" t="s">
        <v>17</v>
      </c>
      <c r="M1157" s="5">
        <v>42.92</v>
      </c>
      <c r="N1157">
        <v>1</v>
      </c>
    </row>
    <row r="1158" spans="1:14" x14ac:dyDescent="0.2">
      <c r="A1158" s="2">
        <v>45006</v>
      </c>
      <c r="B1158" s="3">
        <f t="shared" si="54"/>
        <v>2023</v>
      </c>
      <c r="C1158" t="str">
        <f t="shared" si="55"/>
        <v>2022-2023</v>
      </c>
      <c r="D1158" t="s">
        <v>147</v>
      </c>
      <c r="E1158" t="s">
        <v>105</v>
      </c>
      <c r="F1158" t="str">
        <f t="shared" si="56"/>
        <v>Victoria</v>
      </c>
      <c r="G1158" t="s">
        <v>45</v>
      </c>
      <c r="H1158">
        <v>3500</v>
      </c>
      <c r="I1158" t="s">
        <v>11</v>
      </c>
      <c r="J1158" t="s">
        <v>60</v>
      </c>
      <c r="K1158" t="s">
        <v>155</v>
      </c>
      <c r="L1158" t="s">
        <v>20</v>
      </c>
      <c r="M1158" s="5">
        <v>42.92</v>
      </c>
      <c r="N1158">
        <v>1</v>
      </c>
    </row>
    <row r="1159" spans="1:14" x14ac:dyDescent="0.2">
      <c r="A1159" s="2">
        <v>45159</v>
      </c>
      <c r="B1159" s="3">
        <f t="shared" si="54"/>
        <v>2024</v>
      </c>
      <c r="C1159" t="str">
        <f t="shared" si="55"/>
        <v>2023-2024</v>
      </c>
      <c r="D1159" t="s">
        <v>147</v>
      </c>
      <c r="E1159" t="s">
        <v>76</v>
      </c>
      <c r="F1159" t="str">
        <f t="shared" si="56"/>
        <v>Western Australia</v>
      </c>
      <c r="G1159" t="s">
        <v>48</v>
      </c>
      <c r="H1159">
        <v>6450</v>
      </c>
      <c r="I1159" t="s">
        <v>11</v>
      </c>
      <c r="J1159" t="s">
        <v>77</v>
      </c>
      <c r="K1159" t="s">
        <v>19</v>
      </c>
      <c r="L1159" t="s">
        <v>23</v>
      </c>
      <c r="M1159" s="5">
        <v>42.93</v>
      </c>
      <c r="N1159">
        <v>1</v>
      </c>
    </row>
    <row r="1160" spans="1:14" x14ac:dyDescent="0.2">
      <c r="A1160" s="2">
        <v>45443</v>
      </c>
      <c r="B1160" s="3">
        <f t="shared" si="54"/>
        <v>2024</v>
      </c>
      <c r="C1160" t="str">
        <f t="shared" si="55"/>
        <v>2023-2024</v>
      </c>
      <c r="D1160" t="s">
        <v>148</v>
      </c>
      <c r="E1160" t="s">
        <v>102</v>
      </c>
      <c r="F1160" t="str">
        <f t="shared" si="56"/>
        <v>Queensland</v>
      </c>
      <c r="G1160" t="s">
        <v>35</v>
      </c>
      <c r="H1160">
        <v>4870</v>
      </c>
      <c r="I1160" t="s">
        <v>11</v>
      </c>
      <c r="J1160" t="s">
        <v>36</v>
      </c>
      <c r="K1160" t="s">
        <v>154</v>
      </c>
      <c r="L1160" t="s">
        <v>14</v>
      </c>
      <c r="M1160" s="5">
        <v>42.96</v>
      </c>
      <c r="N1160">
        <v>1</v>
      </c>
    </row>
    <row r="1161" spans="1:14" x14ac:dyDescent="0.2">
      <c r="A1161" s="2">
        <v>45144</v>
      </c>
      <c r="B1161" s="3">
        <f t="shared" si="54"/>
        <v>2024</v>
      </c>
      <c r="C1161" t="str">
        <f t="shared" si="55"/>
        <v>2023-2024</v>
      </c>
      <c r="D1161" t="s">
        <v>147</v>
      </c>
      <c r="E1161" t="s">
        <v>127</v>
      </c>
      <c r="F1161" t="str">
        <f t="shared" si="56"/>
        <v>New South Wales</v>
      </c>
      <c r="G1161" t="s">
        <v>10</v>
      </c>
      <c r="H1161">
        <v>2131</v>
      </c>
      <c r="I1161" t="s">
        <v>11</v>
      </c>
      <c r="J1161" t="s">
        <v>27</v>
      </c>
      <c r="K1161" t="s">
        <v>154</v>
      </c>
      <c r="L1161" t="s">
        <v>14</v>
      </c>
      <c r="M1161" s="5">
        <v>42.98</v>
      </c>
      <c r="N1161">
        <v>1</v>
      </c>
    </row>
    <row r="1162" spans="1:14" x14ac:dyDescent="0.2">
      <c r="A1162" s="2">
        <v>45014</v>
      </c>
      <c r="B1162" s="3">
        <f t="shared" si="54"/>
        <v>2023</v>
      </c>
      <c r="C1162" t="str">
        <f t="shared" si="55"/>
        <v>2022-2023</v>
      </c>
      <c r="D1162" t="s">
        <v>147</v>
      </c>
      <c r="E1162" t="s">
        <v>74</v>
      </c>
      <c r="F1162" t="str">
        <f t="shared" si="56"/>
        <v>South Australia</v>
      </c>
      <c r="G1162" t="s">
        <v>32</v>
      </c>
      <c r="H1162">
        <v>5043</v>
      </c>
      <c r="I1162" t="s">
        <v>11</v>
      </c>
      <c r="J1162" t="s">
        <v>33</v>
      </c>
      <c r="K1162" t="s">
        <v>154</v>
      </c>
      <c r="L1162" t="s">
        <v>14</v>
      </c>
      <c r="M1162" s="5">
        <v>43</v>
      </c>
      <c r="N1162">
        <v>1</v>
      </c>
    </row>
    <row r="1163" spans="1:14" x14ac:dyDescent="0.2">
      <c r="A1163" s="2">
        <v>45141</v>
      </c>
      <c r="B1163" s="3">
        <f t="shared" si="54"/>
        <v>2024</v>
      </c>
      <c r="C1163" t="str">
        <f t="shared" si="55"/>
        <v>2023-2024</v>
      </c>
      <c r="D1163" t="s">
        <v>147</v>
      </c>
      <c r="E1163" t="s">
        <v>109</v>
      </c>
      <c r="F1163" t="str">
        <f t="shared" si="56"/>
        <v>New South Wales</v>
      </c>
      <c r="G1163" t="s">
        <v>10</v>
      </c>
      <c r="H1163">
        <v>2480</v>
      </c>
      <c r="I1163" t="s">
        <v>11</v>
      </c>
      <c r="J1163" t="s">
        <v>68</v>
      </c>
      <c r="K1163" t="s">
        <v>151</v>
      </c>
      <c r="L1163" t="s">
        <v>21</v>
      </c>
      <c r="M1163" s="5">
        <v>43.13</v>
      </c>
      <c r="N1163">
        <v>1</v>
      </c>
    </row>
    <row r="1164" spans="1:14" x14ac:dyDescent="0.2">
      <c r="A1164" s="2">
        <v>45626</v>
      </c>
      <c r="B1164" s="3">
        <f t="shared" si="54"/>
        <v>2025</v>
      </c>
      <c r="C1164" t="str">
        <f t="shared" si="55"/>
        <v>2024-2025</v>
      </c>
      <c r="D1164" t="s">
        <v>147</v>
      </c>
      <c r="E1164" t="s">
        <v>9</v>
      </c>
      <c r="F1164" t="str">
        <f t="shared" si="56"/>
        <v>New South Wales</v>
      </c>
      <c r="G1164" t="s">
        <v>10</v>
      </c>
      <c r="H1164">
        <v>2067</v>
      </c>
      <c r="I1164" t="s">
        <v>11</v>
      </c>
      <c r="J1164" t="s">
        <v>12</v>
      </c>
      <c r="K1164" t="s">
        <v>157</v>
      </c>
      <c r="L1164" t="s">
        <v>22</v>
      </c>
      <c r="M1164" s="5">
        <v>43.28</v>
      </c>
      <c r="N1164">
        <v>1</v>
      </c>
    </row>
    <row r="1165" spans="1:14" x14ac:dyDescent="0.2">
      <c r="A1165" s="2">
        <v>45554</v>
      </c>
      <c r="B1165" s="3">
        <f t="shared" si="54"/>
        <v>2025</v>
      </c>
      <c r="C1165" t="str">
        <f t="shared" si="55"/>
        <v>2024-2025</v>
      </c>
      <c r="D1165" t="s">
        <v>147</v>
      </c>
      <c r="E1165" t="s">
        <v>125</v>
      </c>
      <c r="F1165" t="str">
        <f t="shared" si="56"/>
        <v>Victoria</v>
      </c>
      <c r="G1165" t="s">
        <v>45</v>
      </c>
      <c r="H1165">
        <v>3400</v>
      </c>
      <c r="I1165" t="s">
        <v>11</v>
      </c>
      <c r="J1165" t="s">
        <v>60</v>
      </c>
      <c r="K1165" t="s">
        <v>152</v>
      </c>
      <c r="L1165" t="s">
        <v>13</v>
      </c>
      <c r="M1165" s="5">
        <v>43.47</v>
      </c>
      <c r="N1165">
        <v>1</v>
      </c>
    </row>
    <row r="1166" spans="1:14" x14ac:dyDescent="0.2">
      <c r="A1166" s="2">
        <v>45022</v>
      </c>
      <c r="B1166" s="3">
        <f t="shared" si="54"/>
        <v>2023</v>
      </c>
      <c r="C1166" t="str">
        <f t="shared" si="55"/>
        <v>2022-2023</v>
      </c>
      <c r="D1166" t="s">
        <v>147</v>
      </c>
      <c r="E1166" t="s">
        <v>136</v>
      </c>
      <c r="F1166" t="str">
        <f t="shared" si="56"/>
        <v>Victoria</v>
      </c>
      <c r="G1166" t="s">
        <v>45</v>
      </c>
      <c r="H1166">
        <v>3175</v>
      </c>
      <c r="I1166" t="s">
        <v>11</v>
      </c>
      <c r="J1166" t="s">
        <v>63</v>
      </c>
      <c r="K1166" t="s">
        <v>157</v>
      </c>
      <c r="L1166" t="s">
        <v>22</v>
      </c>
      <c r="M1166" s="5">
        <v>43.56</v>
      </c>
      <c r="N1166">
        <v>1</v>
      </c>
    </row>
    <row r="1167" spans="1:14" x14ac:dyDescent="0.2">
      <c r="A1167" s="2">
        <v>45384</v>
      </c>
      <c r="B1167" s="3">
        <f t="shared" si="54"/>
        <v>2024</v>
      </c>
      <c r="C1167" t="str">
        <f t="shared" si="55"/>
        <v>2023-2024</v>
      </c>
      <c r="D1167" t="s">
        <v>147</v>
      </c>
      <c r="E1167" t="s">
        <v>73</v>
      </c>
      <c r="F1167" t="str">
        <f t="shared" si="56"/>
        <v>Victoria</v>
      </c>
      <c r="G1167" t="s">
        <v>45</v>
      </c>
      <c r="H1167">
        <v>3136</v>
      </c>
      <c r="I1167" t="s">
        <v>11</v>
      </c>
      <c r="J1167" t="s">
        <v>63</v>
      </c>
      <c r="K1167" t="s">
        <v>155</v>
      </c>
      <c r="L1167" t="s">
        <v>20</v>
      </c>
      <c r="M1167" s="5">
        <v>43.58</v>
      </c>
      <c r="N1167">
        <v>1</v>
      </c>
    </row>
    <row r="1168" spans="1:14" x14ac:dyDescent="0.2">
      <c r="A1168" s="2">
        <v>45270</v>
      </c>
      <c r="B1168" s="3">
        <f t="shared" si="54"/>
        <v>2024</v>
      </c>
      <c r="C1168" t="str">
        <f t="shared" si="55"/>
        <v>2023-2024</v>
      </c>
      <c r="D1168" t="s">
        <v>147</v>
      </c>
      <c r="E1168" t="s">
        <v>9</v>
      </c>
      <c r="F1168" t="str">
        <f t="shared" si="56"/>
        <v>New South Wales</v>
      </c>
      <c r="G1168" t="s">
        <v>10</v>
      </c>
      <c r="H1168">
        <v>2067</v>
      </c>
      <c r="I1168" t="s">
        <v>11</v>
      </c>
      <c r="J1168" t="s">
        <v>12</v>
      </c>
      <c r="K1168" t="s">
        <v>19</v>
      </c>
      <c r="L1168" t="s">
        <v>23</v>
      </c>
      <c r="M1168" s="5">
        <v>43.64</v>
      </c>
      <c r="N1168">
        <v>1</v>
      </c>
    </row>
    <row r="1169" spans="1:14" x14ac:dyDescent="0.2">
      <c r="A1169" s="2">
        <v>44993</v>
      </c>
      <c r="B1169" s="3">
        <f t="shared" si="54"/>
        <v>2023</v>
      </c>
      <c r="C1169" t="str">
        <f t="shared" si="55"/>
        <v>2022-2023</v>
      </c>
      <c r="D1169" t="s">
        <v>148</v>
      </c>
      <c r="E1169" t="s">
        <v>109</v>
      </c>
      <c r="F1169" t="str">
        <f t="shared" si="56"/>
        <v>New South Wales</v>
      </c>
      <c r="G1169" t="s">
        <v>10</v>
      </c>
      <c r="H1169">
        <v>2480</v>
      </c>
      <c r="I1169" t="s">
        <v>11</v>
      </c>
      <c r="J1169" t="s">
        <v>68</v>
      </c>
      <c r="K1169" t="s">
        <v>149</v>
      </c>
      <c r="L1169" t="s">
        <v>15</v>
      </c>
      <c r="M1169" s="5">
        <v>43.75</v>
      </c>
      <c r="N1169">
        <v>1</v>
      </c>
    </row>
    <row r="1170" spans="1:14" x14ac:dyDescent="0.2">
      <c r="A1170" s="2">
        <v>45590</v>
      </c>
      <c r="B1170" s="3">
        <f t="shared" si="54"/>
        <v>2025</v>
      </c>
      <c r="C1170" t="str">
        <f t="shared" si="55"/>
        <v>2024-2025</v>
      </c>
      <c r="D1170" t="s">
        <v>147</v>
      </c>
      <c r="E1170" t="s">
        <v>72</v>
      </c>
      <c r="F1170" t="str">
        <f t="shared" si="56"/>
        <v>Western Australia</v>
      </c>
      <c r="G1170" t="s">
        <v>48</v>
      </c>
      <c r="H1170">
        <v>6010</v>
      </c>
      <c r="I1170" t="s">
        <v>11</v>
      </c>
      <c r="J1170" t="s">
        <v>49</v>
      </c>
      <c r="K1170" t="s">
        <v>155</v>
      </c>
      <c r="L1170" t="s">
        <v>20</v>
      </c>
      <c r="M1170" s="5">
        <v>43.89</v>
      </c>
      <c r="N1170">
        <v>1</v>
      </c>
    </row>
    <row r="1171" spans="1:14" x14ac:dyDescent="0.2">
      <c r="A1171" s="2">
        <v>45028</v>
      </c>
      <c r="B1171" s="3">
        <f t="shared" si="54"/>
        <v>2023</v>
      </c>
      <c r="C1171" t="str">
        <f t="shared" si="55"/>
        <v>2022-2023</v>
      </c>
      <c r="D1171" t="s">
        <v>147</v>
      </c>
      <c r="E1171" t="s">
        <v>87</v>
      </c>
      <c r="F1171" t="str">
        <f t="shared" si="56"/>
        <v>New South Wales</v>
      </c>
      <c r="G1171" t="s">
        <v>10</v>
      </c>
      <c r="H1171">
        <v>2790</v>
      </c>
      <c r="I1171" t="s">
        <v>11</v>
      </c>
      <c r="J1171" t="s">
        <v>25</v>
      </c>
      <c r="K1171" t="s">
        <v>155</v>
      </c>
      <c r="L1171" t="s">
        <v>20</v>
      </c>
      <c r="M1171" s="5">
        <v>43.89</v>
      </c>
      <c r="N1171">
        <v>1</v>
      </c>
    </row>
    <row r="1172" spans="1:14" x14ac:dyDescent="0.2">
      <c r="A1172" s="2">
        <v>45067</v>
      </c>
      <c r="B1172" s="3">
        <f t="shared" si="54"/>
        <v>2023</v>
      </c>
      <c r="C1172" t="str">
        <f t="shared" si="55"/>
        <v>2022-2023</v>
      </c>
      <c r="D1172" t="s">
        <v>147</v>
      </c>
      <c r="E1172" t="s">
        <v>126</v>
      </c>
      <c r="F1172" t="str">
        <f t="shared" si="56"/>
        <v>Queensland</v>
      </c>
      <c r="G1172" t="s">
        <v>35</v>
      </c>
      <c r="H1172">
        <v>4551</v>
      </c>
      <c r="I1172" t="s">
        <v>11</v>
      </c>
      <c r="J1172" t="s">
        <v>120</v>
      </c>
      <c r="K1172" t="s">
        <v>156</v>
      </c>
      <c r="L1172" t="s">
        <v>17</v>
      </c>
      <c r="M1172" s="5">
        <v>43.900000000000006</v>
      </c>
      <c r="N1172">
        <v>1</v>
      </c>
    </row>
    <row r="1173" spans="1:14" x14ac:dyDescent="0.2">
      <c r="A1173" s="2">
        <v>45449</v>
      </c>
      <c r="B1173" s="3">
        <f t="shared" si="54"/>
        <v>2024</v>
      </c>
      <c r="C1173" t="str">
        <f t="shared" si="55"/>
        <v>2023-2024</v>
      </c>
      <c r="D1173" t="s">
        <v>148</v>
      </c>
      <c r="E1173" t="s">
        <v>112</v>
      </c>
      <c r="F1173" t="str">
        <f t="shared" si="56"/>
        <v>Victoria</v>
      </c>
      <c r="G1173" t="s">
        <v>45</v>
      </c>
      <c r="H1173">
        <v>3076</v>
      </c>
      <c r="I1173" t="s">
        <v>11</v>
      </c>
      <c r="J1173" t="s">
        <v>46</v>
      </c>
      <c r="K1173" t="s">
        <v>156</v>
      </c>
      <c r="L1173" t="s">
        <v>17</v>
      </c>
      <c r="M1173" s="5">
        <v>43.900000000000006</v>
      </c>
      <c r="N1173">
        <v>1</v>
      </c>
    </row>
    <row r="1174" spans="1:14" x14ac:dyDescent="0.2">
      <c r="A1174" s="2">
        <v>45113</v>
      </c>
      <c r="B1174" s="3">
        <f t="shared" si="54"/>
        <v>2024</v>
      </c>
      <c r="C1174" t="str">
        <f t="shared" si="55"/>
        <v>2023-2024</v>
      </c>
      <c r="D1174" t="s">
        <v>147</v>
      </c>
      <c r="E1174" t="s">
        <v>54</v>
      </c>
      <c r="F1174" t="str">
        <f t="shared" si="56"/>
        <v>Victoria</v>
      </c>
      <c r="G1174" t="s">
        <v>45</v>
      </c>
      <c r="H1174">
        <v>3977</v>
      </c>
      <c r="I1174" t="s">
        <v>11</v>
      </c>
      <c r="J1174" t="s">
        <v>55</v>
      </c>
      <c r="K1174" t="s">
        <v>156</v>
      </c>
      <c r="L1174" t="s">
        <v>17</v>
      </c>
      <c r="M1174" s="5">
        <v>43.92</v>
      </c>
      <c r="N1174">
        <v>1</v>
      </c>
    </row>
    <row r="1175" spans="1:14" x14ac:dyDescent="0.2">
      <c r="A1175" s="2">
        <v>45640</v>
      </c>
      <c r="B1175" s="3">
        <f t="shared" si="54"/>
        <v>2025</v>
      </c>
      <c r="C1175" t="str">
        <f t="shared" si="55"/>
        <v>2024-2025</v>
      </c>
      <c r="D1175" t="s">
        <v>147</v>
      </c>
      <c r="E1175" t="s">
        <v>135</v>
      </c>
      <c r="F1175" t="str">
        <f t="shared" si="56"/>
        <v>Victoria</v>
      </c>
      <c r="G1175" t="s">
        <v>45</v>
      </c>
      <c r="H1175">
        <v>3550</v>
      </c>
      <c r="I1175" t="s">
        <v>11</v>
      </c>
      <c r="J1175" t="s">
        <v>60</v>
      </c>
      <c r="K1175" t="s">
        <v>155</v>
      </c>
      <c r="L1175" t="s">
        <v>20</v>
      </c>
      <c r="M1175" s="5">
        <v>43.95</v>
      </c>
      <c r="N1175">
        <v>1</v>
      </c>
    </row>
    <row r="1176" spans="1:14" x14ac:dyDescent="0.2">
      <c r="A1176" s="2">
        <v>45349</v>
      </c>
      <c r="B1176" s="3">
        <f t="shared" si="54"/>
        <v>2024</v>
      </c>
      <c r="C1176" t="str">
        <f t="shared" si="55"/>
        <v>2023-2024</v>
      </c>
      <c r="D1176" t="s">
        <v>148</v>
      </c>
      <c r="E1176" t="s">
        <v>123</v>
      </c>
      <c r="F1176" t="str">
        <f t="shared" si="56"/>
        <v>Western Australia</v>
      </c>
      <c r="G1176" t="s">
        <v>48</v>
      </c>
      <c r="H1176">
        <v>6109</v>
      </c>
      <c r="I1176" t="s">
        <v>11</v>
      </c>
      <c r="J1176" t="s">
        <v>94</v>
      </c>
      <c r="K1176" t="s">
        <v>154</v>
      </c>
      <c r="L1176" t="s">
        <v>14</v>
      </c>
      <c r="M1176" s="5">
        <v>43.96</v>
      </c>
      <c r="N1176">
        <v>1</v>
      </c>
    </row>
    <row r="1177" spans="1:14" x14ac:dyDescent="0.2">
      <c r="A1177" s="2">
        <v>45485</v>
      </c>
      <c r="B1177" s="3">
        <f t="shared" si="54"/>
        <v>2025</v>
      </c>
      <c r="C1177" t="str">
        <f t="shared" si="55"/>
        <v>2024-2025</v>
      </c>
      <c r="D1177" t="s">
        <v>147</v>
      </c>
      <c r="E1177" t="s">
        <v>127</v>
      </c>
      <c r="F1177" t="str">
        <f t="shared" si="56"/>
        <v>New South Wales</v>
      </c>
      <c r="G1177" t="s">
        <v>10</v>
      </c>
      <c r="H1177">
        <v>2131</v>
      </c>
      <c r="I1177" t="s">
        <v>11</v>
      </c>
      <c r="J1177" t="s">
        <v>27</v>
      </c>
      <c r="K1177" t="s">
        <v>152</v>
      </c>
      <c r="L1177" t="s">
        <v>13</v>
      </c>
      <c r="M1177" s="5">
        <v>43.97</v>
      </c>
      <c r="N1177">
        <v>1</v>
      </c>
    </row>
    <row r="1178" spans="1:14" x14ac:dyDescent="0.2">
      <c r="A1178" s="2">
        <v>45306</v>
      </c>
      <c r="B1178" s="3">
        <f t="shared" si="54"/>
        <v>2024</v>
      </c>
      <c r="C1178" t="str">
        <f t="shared" si="55"/>
        <v>2023-2024</v>
      </c>
      <c r="D1178" t="s">
        <v>147</v>
      </c>
      <c r="E1178" t="s">
        <v>98</v>
      </c>
      <c r="F1178" t="str">
        <f t="shared" si="56"/>
        <v>Victoria</v>
      </c>
      <c r="G1178" t="s">
        <v>45</v>
      </c>
      <c r="H1178">
        <v>3429</v>
      </c>
      <c r="I1178" t="s">
        <v>11</v>
      </c>
      <c r="J1178" t="s">
        <v>60</v>
      </c>
      <c r="K1178" t="s">
        <v>152</v>
      </c>
      <c r="L1178" t="s">
        <v>13</v>
      </c>
      <c r="M1178" s="5">
        <v>43.97</v>
      </c>
      <c r="N1178">
        <v>1</v>
      </c>
    </row>
    <row r="1179" spans="1:14" x14ac:dyDescent="0.2">
      <c r="A1179" s="2">
        <v>45183</v>
      </c>
      <c r="B1179" s="3">
        <f t="shared" si="54"/>
        <v>2024</v>
      </c>
      <c r="C1179" t="str">
        <f t="shared" si="55"/>
        <v>2023-2024</v>
      </c>
      <c r="D1179" t="s">
        <v>147</v>
      </c>
      <c r="E1179" t="s">
        <v>130</v>
      </c>
      <c r="F1179" t="str">
        <f t="shared" si="56"/>
        <v>South Australia</v>
      </c>
      <c r="G1179" t="s">
        <v>32</v>
      </c>
      <c r="H1179">
        <v>5290</v>
      </c>
      <c r="I1179" t="s">
        <v>11</v>
      </c>
      <c r="J1179" t="s">
        <v>38</v>
      </c>
      <c r="K1179" t="s">
        <v>154</v>
      </c>
      <c r="L1179" t="s">
        <v>14</v>
      </c>
      <c r="M1179" s="5">
        <v>44</v>
      </c>
      <c r="N1179">
        <v>1</v>
      </c>
    </row>
    <row r="1180" spans="1:14" x14ac:dyDescent="0.2">
      <c r="A1180" s="2">
        <v>45204</v>
      </c>
      <c r="B1180" s="3">
        <f t="shared" si="54"/>
        <v>2024</v>
      </c>
      <c r="C1180" t="str">
        <f t="shared" si="55"/>
        <v>2023-2024</v>
      </c>
      <c r="D1180" t="s">
        <v>148</v>
      </c>
      <c r="E1180" t="s">
        <v>81</v>
      </c>
      <c r="F1180" t="str">
        <f t="shared" si="56"/>
        <v>New South Wales</v>
      </c>
      <c r="G1180" t="s">
        <v>10</v>
      </c>
      <c r="H1180">
        <v>2485</v>
      </c>
      <c r="I1180" t="s">
        <v>11</v>
      </c>
      <c r="J1180" t="s">
        <v>68</v>
      </c>
      <c r="K1180" t="s">
        <v>19</v>
      </c>
      <c r="L1180" t="s">
        <v>23</v>
      </c>
      <c r="M1180" s="5">
        <v>44.33</v>
      </c>
      <c r="N1180">
        <v>1</v>
      </c>
    </row>
    <row r="1181" spans="1:14" x14ac:dyDescent="0.2">
      <c r="A1181" s="2">
        <v>44970</v>
      </c>
      <c r="B1181" s="3">
        <f t="shared" si="54"/>
        <v>2023</v>
      </c>
      <c r="C1181" t="str">
        <f t="shared" si="55"/>
        <v>2022-2023</v>
      </c>
      <c r="D1181" t="s">
        <v>148</v>
      </c>
      <c r="E1181" t="s">
        <v>42</v>
      </c>
      <c r="F1181" t="str">
        <f t="shared" si="56"/>
        <v>Queensland</v>
      </c>
      <c r="G1181" t="s">
        <v>35</v>
      </c>
      <c r="H1181">
        <v>4053</v>
      </c>
      <c r="I1181" t="s">
        <v>11</v>
      </c>
      <c r="J1181" t="s">
        <v>43</v>
      </c>
      <c r="K1181" t="s">
        <v>157</v>
      </c>
      <c r="L1181" t="s">
        <v>22</v>
      </c>
      <c r="M1181" s="5">
        <v>44.38</v>
      </c>
      <c r="N1181">
        <v>1</v>
      </c>
    </row>
    <row r="1182" spans="1:14" x14ac:dyDescent="0.2">
      <c r="A1182" s="2">
        <v>45521</v>
      </c>
      <c r="B1182" s="3">
        <f t="shared" si="54"/>
        <v>2025</v>
      </c>
      <c r="C1182" t="str">
        <f t="shared" si="55"/>
        <v>2024-2025</v>
      </c>
      <c r="D1182" t="s">
        <v>148</v>
      </c>
      <c r="E1182" t="s">
        <v>50</v>
      </c>
      <c r="F1182" t="str">
        <f t="shared" si="56"/>
        <v>Queensland</v>
      </c>
      <c r="G1182" t="s">
        <v>35</v>
      </c>
      <c r="H1182">
        <v>4703</v>
      </c>
      <c r="I1182" t="s">
        <v>11</v>
      </c>
      <c r="J1182" t="s">
        <v>51</v>
      </c>
      <c r="K1182" t="s">
        <v>150</v>
      </c>
      <c r="L1182" t="s">
        <v>18</v>
      </c>
      <c r="M1182" s="5">
        <v>44.42</v>
      </c>
      <c r="N1182">
        <v>1</v>
      </c>
    </row>
    <row r="1183" spans="1:14" x14ac:dyDescent="0.2">
      <c r="A1183" s="2">
        <v>45150</v>
      </c>
      <c r="B1183" s="3">
        <f t="shared" si="54"/>
        <v>2024</v>
      </c>
      <c r="C1183" t="str">
        <f t="shared" si="55"/>
        <v>2023-2024</v>
      </c>
      <c r="D1183" t="s">
        <v>147</v>
      </c>
      <c r="E1183" t="s">
        <v>85</v>
      </c>
      <c r="F1183" t="str">
        <f t="shared" si="56"/>
        <v>Queensland</v>
      </c>
      <c r="G1183" t="s">
        <v>35</v>
      </c>
      <c r="H1183">
        <v>4883</v>
      </c>
      <c r="I1183" t="s">
        <v>11</v>
      </c>
      <c r="J1183" t="s">
        <v>36</v>
      </c>
      <c r="K1183" t="s">
        <v>152</v>
      </c>
      <c r="L1183" t="s">
        <v>13</v>
      </c>
      <c r="M1183" s="5">
        <v>44.47</v>
      </c>
      <c r="N1183">
        <v>1</v>
      </c>
    </row>
    <row r="1184" spans="1:14" x14ac:dyDescent="0.2">
      <c r="A1184" s="2">
        <v>45390</v>
      </c>
      <c r="B1184" s="3">
        <f t="shared" si="54"/>
        <v>2024</v>
      </c>
      <c r="C1184" t="str">
        <f t="shared" si="55"/>
        <v>2023-2024</v>
      </c>
      <c r="D1184" t="s">
        <v>148</v>
      </c>
      <c r="E1184" t="s">
        <v>62</v>
      </c>
      <c r="F1184" t="str">
        <f t="shared" si="56"/>
        <v>Victoria</v>
      </c>
      <c r="G1184" t="s">
        <v>45</v>
      </c>
      <c r="H1184">
        <v>3134</v>
      </c>
      <c r="I1184" t="s">
        <v>11</v>
      </c>
      <c r="J1184" t="s">
        <v>63</v>
      </c>
      <c r="K1184" t="s">
        <v>154</v>
      </c>
      <c r="L1184" t="s">
        <v>14</v>
      </c>
      <c r="M1184" s="5">
        <v>44.47</v>
      </c>
      <c r="N1184">
        <v>1</v>
      </c>
    </row>
    <row r="1185" spans="1:14" x14ac:dyDescent="0.2">
      <c r="A1185" s="2">
        <v>45401</v>
      </c>
      <c r="B1185" s="3">
        <f t="shared" si="54"/>
        <v>2024</v>
      </c>
      <c r="C1185" t="str">
        <f t="shared" si="55"/>
        <v>2023-2024</v>
      </c>
      <c r="D1185" t="s">
        <v>147</v>
      </c>
      <c r="E1185" t="s">
        <v>135</v>
      </c>
      <c r="F1185" t="str">
        <f t="shared" si="56"/>
        <v>Victoria</v>
      </c>
      <c r="G1185" t="s">
        <v>45</v>
      </c>
      <c r="H1185">
        <v>3550</v>
      </c>
      <c r="I1185" t="s">
        <v>11</v>
      </c>
      <c r="J1185" t="s">
        <v>60</v>
      </c>
      <c r="K1185" t="s">
        <v>153</v>
      </c>
      <c r="L1185" t="s">
        <v>16</v>
      </c>
      <c r="M1185" s="5">
        <v>44.5</v>
      </c>
      <c r="N1185">
        <v>1</v>
      </c>
    </row>
    <row r="1186" spans="1:14" x14ac:dyDescent="0.2">
      <c r="A1186" s="2">
        <v>45114</v>
      </c>
      <c r="B1186" s="3">
        <f t="shared" si="54"/>
        <v>2024</v>
      </c>
      <c r="C1186" t="str">
        <f t="shared" si="55"/>
        <v>2023-2024</v>
      </c>
      <c r="D1186" t="s">
        <v>147</v>
      </c>
      <c r="E1186" t="s">
        <v>53</v>
      </c>
      <c r="F1186" t="str">
        <f t="shared" si="56"/>
        <v>South Australia</v>
      </c>
      <c r="G1186" t="s">
        <v>32</v>
      </c>
      <c r="H1186">
        <v>5082</v>
      </c>
      <c r="I1186" t="s">
        <v>11</v>
      </c>
      <c r="J1186" t="s">
        <v>33</v>
      </c>
      <c r="K1186" t="s">
        <v>150</v>
      </c>
      <c r="L1186" t="s">
        <v>18</v>
      </c>
      <c r="M1186" s="5">
        <v>44.5</v>
      </c>
      <c r="N1186">
        <v>1</v>
      </c>
    </row>
    <row r="1187" spans="1:14" x14ac:dyDescent="0.2">
      <c r="A1187" s="2">
        <v>45381</v>
      </c>
      <c r="B1187" s="3">
        <f t="shared" si="54"/>
        <v>2024</v>
      </c>
      <c r="C1187" t="str">
        <f t="shared" si="55"/>
        <v>2023-2024</v>
      </c>
      <c r="D1187" t="s">
        <v>147</v>
      </c>
      <c r="E1187" t="s">
        <v>113</v>
      </c>
      <c r="F1187" t="str">
        <f t="shared" si="56"/>
        <v>Queensland</v>
      </c>
      <c r="G1187" t="s">
        <v>35</v>
      </c>
      <c r="H1187">
        <v>4215</v>
      </c>
      <c r="I1187" t="s">
        <v>11</v>
      </c>
      <c r="J1187" t="s">
        <v>104</v>
      </c>
      <c r="K1187" t="s">
        <v>154</v>
      </c>
      <c r="L1187" t="s">
        <v>14</v>
      </c>
      <c r="M1187" s="5">
        <v>44.53</v>
      </c>
      <c r="N1187">
        <v>1</v>
      </c>
    </row>
    <row r="1188" spans="1:14" x14ac:dyDescent="0.2">
      <c r="A1188" s="2">
        <v>45463</v>
      </c>
      <c r="B1188" s="3">
        <f t="shared" si="54"/>
        <v>2024</v>
      </c>
      <c r="C1188" t="str">
        <f t="shared" si="55"/>
        <v>2023-2024</v>
      </c>
      <c r="D1188" t="s">
        <v>147</v>
      </c>
      <c r="E1188" t="s">
        <v>40</v>
      </c>
      <c r="F1188" t="str">
        <f t="shared" si="56"/>
        <v>New South Wales</v>
      </c>
      <c r="G1188" t="s">
        <v>10</v>
      </c>
      <c r="H1188">
        <v>2116</v>
      </c>
      <c r="I1188" t="s">
        <v>11</v>
      </c>
      <c r="J1188" t="s">
        <v>27</v>
      </c>
      <c r="K1188" t="s">
        <v>157</v>
      </c>
      <c r="L1188" t="s">
        <v>22</v>
      </c>
      <c r="M1188" s="5">
        <v>44.599999999999994</v>
      </c>
      <c r="N1188">
        <v>1</v>
      </c>
    </row>
    <row r="1189" spans="1:14" x14ac:dyDescent="0.2">
      <c r="A1189" s="2">
        <v>45462</v>
      </c>
      <c r="B1189" s="3">
        <f t="shared" si="54"/>
        <v>2024</v>
      </c>
      <c r="C1189" t="str">
        <f t="shared" si="55"/>
        <v>2023-2024</v>
      </c>
      <c r="D1189" t="s">
        <v>147</v>
      </c>
      <c r="E1189" t="s">
        <v>76</v>
      </c>
      <c r="F1189" t="str">
        <f t="shared" si="56"/>
        <v>Western Australia</v>
      </c>
      <c r="G1189" t="s">
        <v>48</v>
      </c>
      <c r="H1189">
        <v>6450</v>
      </c>
      <c r="I1189" t="s">
        <v>11</v>
      </c>
      <c r="J1189" t="s">
        <v>77</v>
      </c>
      <c r="K1189" t="s">
        <v>153</v>
      </c>
      <c r="L1189" t="s">
        <v>16</v>
      </c>
      <c r="M1189" s="5">
        <v>44.67</v>
      </c>
      <c r="N1189">
        <v>1</v>
      </c>
    </row>
    <row r="1190" spans="1:14" x14ac:dyDescent="0.2">
      <c r="A1190" s="2">
        <v>45016</v>
      </c>
      <c r="B1190" s="3">
        <f t="shared" si="54"/>
        <v>2023</v>
      </c>
      <c r="C1190" t="str">
        <f t="shared" si="55"/>
        <v>2022-2023</v>
      </c>
      <c r="D1190" t="s">
        <v>147</v>
      </c>
      <c r="E1190" t="s">
        <v>28</v>
      </c>
      <c r="F1190" t="str">
        <f t="shared" si="56"/>
        <v>Northern Territory</v>
      </c>
      <c r="G1190" t="s">
        <v>29</v>
      </c>
      <c r="H1190">
        <v>800</v>
      </c>
      <c r="I1190" t="s">
        <v>11</v>
      </c>
      <c r="J1190" t="s">
        <v>30</v>
      </c>
      <c r="K1190" t="s">
        <v>157</v>
      </c>
      <c r="L1190" t="s">
        <v>22</v>
      </c>
      <c r="M1190" s="5">
        <v>44.820000000000007</v>
      </c>
      <c r="N1190">
        <v>1</v>
      </c>
    </row>
    <row r="1191" spans="1:14" x14ac:dyDescent="0.2">
      <c r="A1191" s="2">
        <v>44954</v>
      </c>
      <c r="B1191" s="3">
        <f t="shared" si="54"/>
        <v>2023</v>
      </c>
      <c r="C1191" t="str">
        <f t="shared" si="55"/>
        <v>2022-2023</v>
      </c>
      <c r="D1191" t="s">
        <v>148</v>
      </c>
      <c r="E1191" t="s">
        <v>42</v>
      </c>
      <c r="F1191" t="str">
        <f t="shared" si="56"/>
        <v>Queensland</v>
      </c>
      <c r="G1191" t="s">
        <v>35</v>
      </c>
      <c r="H1191">
        <v>4053</v>
      </c>
      <c r="I1191" t="s">
        <v>11</v>
      </c>
      <c r="J1191" t="s">
        <v>43</v>
      </c>
      <c r="K1191" t="s">
        <v>155</v>
      </c>
      <c r="L1191" t="s">
        <v>20</v>
      </c>
      <c r="M1191" s="5">
        <v>44.84</v>
      </c>
      <c r="N1191">
        <v>1</v>
      </c>
    </row>
    <row r="1192" spans="1:14" x14ac:dyDescent="0.2">
      <c r="A1192" s="2">
        <v>45444</v>
      </c>
      <c r="B1192" s="3">
        <f t="shared" si="54"/>
        <v>2024</v>
      </c>
      <c r="C1192" t="str">
        <f t="shared" si="55"/>
        <v>2023-2024</v>
      </c>
      <c r="D1192" t="s">
        <v>147</v>
      </c>
      <c r="E1192" t="s">
        <v>134</v>
      </c>
      <c r="F1192" t="str">
        <f t="shared" si="56"/>
        <v>Queensland</v>
      </c>
      <c r="G1192" t="s">
        <v>35</v>
      </c>
      <c r="H1192">
        <v>4825</v>
      </c>
      <c r="I1192" t="s">
        <v>11</v>
      </c>
      <c r="J1192" t="s">
        <v>36</v>
      </c>
      <c r="K1192" t="s">
        <v>156</v>
      </c>
      <c r="L1192" t="s">
        <v>17</v>
      </c>
      <c r="M1192" s="5">
        <v>44.87</v>
      </c>
      <c r="N1192">
        <v>1</v>
      </c>
    </row>
    <row r="1193" spans="1:14" x14ac:dyDescent="0.2">
      <c r="A1193" s="2">
        <v>45519</v>
      </c>
      <c r="B1193" s="3">
        <f t="shared" si="54"/>
        <v>2025</v>
      </c>
      <c r="C1193" t="str">
        <f t="shared" si="55"/>
        <v>2024-2025</v>
      </c>
      <c r="D1193" t="s">
        <v>147</v>
      </c>
      <c r="E1193" t="s">
        <v>137</v>
      </c>
      <c r="F1193" t="str">
        <f t="shared" si="56"/>
        <v>New South Wales</v>
      </c>
      <c r="G1193" t="s">
        <v>10</v>
      </c>
      <c r="H1193">
        <v>2031</v>
      </c>
      <c r="I1193" t="s">
        <v>11</v>
      </c>
      <c r="J1193" t="s">
        <v>12</v>
      </c>
      <c r="K1193" t="s">
        <v>154</v>
      </c>
      <c r="L1193" t="s">
        <v>14</v>
      </c>
      <c r="M1193" s="5">
        <v>44.9</v>
      </c>
      <c r="N1193">
        <v>1</v>
      </c>
    </row>
    <row r="1194" spans="1:14" x14ac:dyDescent="0.2">
      <c r="A1194" s="2">
        <v>45402</v>
      </c>
      <c r="B1194" s="3">
        <f t="shared" si="54"/>
        <v>2024</v>
      </c>
      <c r="C1194" t="str">
        <f t="shared" si="55"/>
        <v>2023-2024</v>
      </c>
      <c r="D1194" t="s">
        <v>147</v>
      </c>
      <c r="E1194" t="s">
        <v>34</v>
      </c>
      <c r="F1194" t="str">
        <f t="shared" si="56"/>
        <v>Queensland</v>
      </c>
      <c r="G1194" t="s">
        <v>35</v>
      </c>
      <c r="H1194">
        <v>4802</v>
      </c>
      <c r="I1194" t="s">
        <v>11</v>
      </c>
      <c r="J1194" t="s">
        <v>36</v>
      </c>
      <c r="K1194" t="s">
        <v>151</v>
      </c>
      <c r="L1194" t="s">
        <v>21</v>
      </c>
      <c r="M1194" s="5">
        <v>44.91</v>
      </c>
      <c r="N1194">
        <v>1</v>
      </c>
    </row>
    <row r="1195" spans="1:14" x14ac:dyDescent="0.2">
      <c r="A1195" s="2">
        <v>44941</v>
      </c>
      <c r="B1195" s="3">
        <f t="shared" si="54"/>
        <v>2023</v>
      </c>
      <c r="C1195" t="str">
        <f t="shared" si="55"/>
        <v>2022-2023</v>
      </c>
      <c r="D1195" t="s">
        <v>147</v>
      </c>
      <c r="E1195" t="s">
        <v>26</v>
      </c>
      <c r="F1195" t="str">
        <f t="shared" si="56"/>
        <v>New South Wales</v>
      </c>
      <c r="G1195" t="s">
        <v>10</v>
      </c>
      <c r="H1195">
        <v>2141</v>
      </c>
      <c r="I1195" t="s">
        <v>11</v>
      </c>
      <c r="J1195" t="s">
        <v>27</v>
      </c>
      <c r="K1195" t="s">
        <v>156</v>
      </c>
      <c r="L1195" t="s">
        <v>17</v>
      </c>
      <c r="M1195" s="5">
        <v>44.91</v>
      </c>
      <c r="N1195">
        <v>1</v>
      </c>
    </row>
    <row r="1196" spans="1:14" x14ac:dyDescent="0.2">
      <c r="A1196" s="2">
        <v>45482</v>
      </c>
      <c r="B1196" s="3">
        <f t="shared" si="54"/>
        <v>2025</v>
      </c>
      <c r="C1196" t="str">
        <f t="shared" si="55"/>
        <v>2024-2025</v>
      </c>
      <c r="D1196" t="s">
        <v>147</v>
      </c>
      <c r="E1196" t="s">
        <v>139</v>
      </c>
      <c r="F1196" t="str">
        <f t="shared" si="56"/>
        <v>New South Wales</v>
      </c>
      <c r="G1196" t="s">
        <v>10</v>
      </c>
      <c r="H1196">
        <v>2020</v>
      </c>
      <c r="I1196" t="s">
        <v>11</v>
      </c>
      <c r="J1196" t="s">
        <v>12</v>
      </c>
      <c r="K1196" t="s">
        <v>156</v>
      </c>
      <c r="L1196" t="s">
        <v>17</v>
      </c>
      <c r="M1196" s="5">
        <v>44.91</v>
      </c>
      <c r="N1196">
        <v>1</v>
      </c>
    </row>
    <row r="1197" spans="1:14" x14ac:dyDescent="0.2">
      <c r="A1197" s="2">
        <v>45255</v>
      </c>
      <c r="B1197" s="3">
        <f t="shared" si="54"/>
        <v>2024</v>
      </c>
      <c r="C1197" t="str">
        <f t="shared" si="55"/>
        <v>2023-2024</v>
      </c>
      <c r="D1197" t="s">
        <v>147</v>
      </c>
      <c r="E1197" t="s">
        <v>75</v>
      </c>
      <c r="F1197" t="str">
        <f t="shared" si="56"/>
        <v>Victoria</v>
      </c>
      <c r="G1197" t="s">
        <v>45</v>
      </c>
      <c r="H1197">
        <v>3630</v>
      </c>
      <c r="I1197" t="s">
        <v>11</v>
      </c>
      <c r="J1197" t="s">
        <v>55</v>
      </c>
      <c r="K1197" t="s">
        <v>19</v>
      </c>
      <c r="L1197" t="s">
        <v>23</v>
      </c>
      <c r="M1197" s="5">
        <v>44.91</v>
      </c>
      <c r="N1197">
        <v>1</v>
      </c>
    </row>
    <row r="1198" spans="1:14" x14ac:dyDescent="0.2">
      <c r="A1198" s="2">
        <v>45534</v>
      </c>
      <c r="B1198" s="3">
        <f t="shared" si="54"/>
        <v>2025</v>
      </c>
      <c r="C1198" t="str">
        <f t="shared" si="55"/>
        <v>2024-2025</v>
      </c>
      <c r="D1198" t="s">
        <v>148</v>
      </c>
      <c r="E1198" t="s">
        <v>39</v>
      </c>
      <c r="F1198" t="str">
        <f t="shared" si="56"/>
        <v>South Australia</v>
      </c>
      <c r="G1198" t="s">
        <v>32</v>
      </c>
      <c r="H1198">
        <v>5343</v>
      </c>
      <c r="I1198" t="s">
        <v>11</v>
      </c>
      <c r="J1198" t="s">
        <v>38</v>
      </c>
      <c r="K1198" t="s">
        <v>152</v>
      </c>
      <c r="L1198" t="s">
        <v>13</v>
      </c>
      <c r="M1198" s="5">
        <v>44.96</v>
      </c>
      <c r="N1198">
        <v>1</v>
      </c>
    </row>
    <row r="1199" spans="1:14" x14ac:dyDescent="0.2">
      <c r="A1199" s="2">
        <v>45046</v>
      </c>
      <c r="B1199" s="3">
        <f t="shared" si="54"/>
        <v>2023</v>
      </c>
      <c r="C1199" t="str">
        <f t="shared" si="55"/>
        <v>2022-2023</v>
      </c>
      <c r="D1199" t="s">
        <v>147</v>
      </c>
      <c r="E1199" t="s">
        <v>72</v>
      </c>
      <c r="F1199" t="str">
        <f t="shared" si="56"/>
        <v>Western Australia</v>
      </c>
      <c r="G1199" t="s">
        <v>48</v>
      </c>
      <c r="H1199">
        <v>6010</v>
      </c>
      <c r="I1199" t="s">
        <v>11</v>
      </c>
      <c r="J1199" t="s">
        <v>49</v>
      </c>
      <c r="K1199" t="s">
        <v>154</v>
      </c>
      <c r="L1199" t="s">
        <v>14</v>
      </c>
      <c r="M1199" s="5">
        <v>44.97</v>
      </c>
      <c r="N1199">
        <v>1</v>
      </c>
    </row>
    <row r="1200" spans="1:14" x14ac:dyDescent="0.2">
      <c r="A1200" s="2">
        <v>45011</v>
      </c>
      <c r="B1200" s="3">
        <f t="shared" si="54"/>
        <v>2023</v>
      </c>
      <c r="C1200" t="str">
        <f t="shared" si="55"/>
        <v>2022-2023</v>
      </c>
      <c r="D1200" t="s">
        <v>148</v>
      </c>
      <c r="E1200" t="s">
        <v>47</v>
      </c>
      <c r="F1200" t="str">
        <f t="shared" si="56"/>
        <v>Western Australia</v>
      </c>
      <c r="G1200" t="s">
        <v>48</v>
      </c>
      <c r="H1200">
        <v>6030</v>
      </c>
      <c r="I1200" t="s">
        <v>11</v>
      </c>
      <c r="J1200" t="s">
        <v>49</v>
      </c>
      <c r="K1200" t="s">
        <v>153</v>
      </c>
      <c r="L1200" t="s">
        <v>16</v>
      </c>
      <c r="M1200" s="5">
        <v>44.97</v>
      </c>
      <c r="N1200">
        <v>1</v>
      </c>
    </row>
    <row r="1201" spans="1:14" x14ac:dyDescent="0.2">
      <c r="A1201" s="2">
        <v>44947</v>
      </c>
      <c r="B1201" s="3">
        <f t="shared" si="54"/>
        <v>2023</v>
      </c>
      <c r="C1201" t="str">
        <f t="shared" si="55"/>
        <v>2022-2023</v>
      </c>
      <c r="D1201" t="s">
        <v>148</v>
      </c>
      <c r="E1201" t="s">
        <v>101</v>
      </c>
      <c r="F1201" t="str">
        <f t="shared" si="56"/>
        <v>Victoria</v>
      </c>
      <c r="G1201" t="s">
        <v>45</v>
      </c>
      <c r="H1201">
        <v>3131</v>
      </c>
      <c r="I1201" t="s">
        <v>11</v>
      </c>
      <c r="J1201" t="s">
        <v>63</v>
      </c>
      <c r="K1201" t="s">
        <v>152</v>
      </c>
      <c r="L1201" t="s">
        <v>13</v>
      </c>
      <c r="M1201" s="5">
        <v>44.97</v>
      </c>
      <c r="N1201">
        <v>1</v>
      </c>
    </row>
    <row r="1202" spans="1:14" x14ac:dyDescent="0.2">
      <c r="A1202" s="2">
        <v>45462</v>
      </c>
      <c r="B1202" s="3">
        <f t="shared" si="54"/>
        <v>2024</v>
      </c>
      <c r="C1202" t="str">
        <f t="shared" si="55"/>
        <v>2023-2024</v>
      </c>
      <c r="D1202" t="s">
        <v>147</v>
      </c>
      <c r="E1202" t="s">
        <v>59</v>
      </c>
      <c r="F1202" t="str">
        <f t="shared" si="56"/>
        <v>Victoria</v>
      </c>
      <c r="G1202" t="s">
        <v>45</v>
      </c>
      <c r="H1202">
        <v>3280</v>
      </c>
      <c r="I1202" t="s">
        <v>11</v>
      </c>
      <c r="J1202" t="s">
        <v>60</v>
      </c>
      <c r="K1202" t="s">
        <v>154</v>
      </c>
      <c r="L1202" t="s">
        <v>14</v>
      </c>
      <c r="M1202" s="5">
        <v>44.97</v>
      </c>
      <c r="N1202">
        <v>1</v>
      </c>
    </row>
    <row r="1203" spans="1:14" x14ac:dyDescent="0.2">
      <c r="A1203" s="2">
        <v>45178</v>
      </c>
      <c r="B1203" s="3">
        <f t="shared" si="54"/>
        <v>2024</v>
      </c>
      <c r="C1203" t="str">
        <f t="shared" si="55"/>
        <v>2023-2024</v>
      </c>
      <c r="D1203" t="s">
        <v>147</v>
      </c>
      <c r="E1203" t="s">
        <v>124</v>
      </c>
      <c r="F1203" t="str">
        <f t="shared" si="56"/>
        <v>New South Wales</v>
      </c>
      <c r="G1203" t="s">
        <v>10</v>
      </c>
      <c r="H1203">
        <v>2015</v>
      </c>
      <c r="I1203" t="s">
        <v>11</v>
      </c>
      <c r="J1203" t="s">
        <v>12</v>
      </c>
      <c r="K1203" t="s">
        <v>154</v>
      </c>
      <c r="L1203" t="s">
        <v>14</v>
      </c>
      <c r="M1203" s="5">
        <v>45</v>
      </c>
      <c r="N1203">
        <v>1</v>
      </c>
    </row>
    <row r="1204" spans="1:14" x14ac:dyDescent="0.2">
      <c r="A1204" s="2">
        <v>45599</v>
      </c>
      <c r="B1204" s="3">
        <f t="shared" si="54"/>
        <v>2025</v>
      </c>
      <c r="C1204" t="str">
        <f t="shared" si="55"/>
        <v>2024-2025</v>
      </c>
      <c r="D1204" t="s">
        <v>147</v>
      </c>
      <c r="E1204" t="s">
        <v>95</v>
      </c>
      <c r="F1204" t="str">
        <f t="shared" si="56"/>
        <v>Victoria</v>
      </c>
      <c r="G1204" t="s">
        <v>45</v>
      </c>
      <c r="H1204">
        <v>3931</v>
      </c>
      <c r="I1204" t="s">
        <v>11</v>
      </c>
      <c r="J1204" t="s">
        <v>55</v>
      </c>
      <c r="K1204" t="s">
        <v>154</v>
      </c>
      <c r="L1204" t="s">
        <v>14</v>
      </c>
      <c r="M1204" s="5">
        <v>45</v>
      </c>
      <c r="N1204">
        <v>1</v>
      </c>
    </row>
    <row r="1205" spans="1:14" x14ac:dyDescent="0.2">
      <c r="A1205" s="2">
        <v>45554</v>
      </c>
      <c r="B1205" s="3">
        <f t="shared" si="54"/>
        <v>2025</v>
      </c>
      <c r="C1205" t="str">
        <f t="shared" si="55"/>
        <v>2024-2025</v>
      </c>
      <c r="D1205" t="s">
        <v>147</v>
      </c>
      <c r="E1205" t="s">
        <v>144</v>
      </c>
      <c r="F1205" t="str">
        <f t="shared" si="56"/>
        <v>Queensland</v>
      </c>
      <c r="G1205" t="s">
        <v>35</v>
      </c>
      <c r="H1205">
        <v>4566</v>
      </c>
      <c r="I1205" t="s">
        <v>11</v>
      </c>
      <c r="J1205" t="s">
        <v>120</v>
      </c>
      <c r="K1205" t="s">
        <v>151</v>
      </c>
      <c r="L1205" t="s">
        <v>21</v>
      </c>
      <c r="M1205" s="5">
        <v>45</v>
      </c>
      <c r="N1205">
        <v>1</v>
      </c>
    </row>
    <row r="1206" spans="1:14" x14ac:dyDescent="0.2">
      <c r="A1206" s="2">
        <v>45531</v>
      </c>
      <c r="B1206" s="3">
        <f t="shared" si="54"/>
        <v>2025</v>
      </c>
      <c r="C1206" t="str">
        <f t="shared" si="55"/>
        <v>2024-2025</v>
      </c>
      <c r="D1206" t="s">
        <v>148</v>
      </c>
      <c r="E1206" t="s">
        <v>116</v>
      </c>
      <c r="F1206" t="str">
        <f t="shared" si="56"/>
        <v>Western Australia</v>
      </c>
      <c r="G1206" t="s">
        <v>48</v>
      </c>
      <c r="H1206">
        <v>6725</v>
      </c>
      <c r="I1206" t="s">
        <v>11</v>
      </c>
      <c r="J1206" t="s">
        <v>77</v>
      </c>
      <c r="K1206" t="s">
        <v>152</v>
      </c>
      <c r="L1206" t="s">
        <v>13</v>
      </c>
      <c r="M1206" s="5">
        <v>45.15</v>
      </c>
      <c r="N1206">
        <v>1</v>
      </c>
    </row>
    <row r="1207" spans="1:14" x14ac:dyDescent="0.2">
      <c r="A1207" s="2">
        <v>45215</v>
      </c>
      <c r="B1207" s="3">
        <f t="shared" si="54"/>
        <v>2024</v>
      </c>
      <c r="C1207" t="str">
        <f t="shared" si="55"/>
        <v>2023-2024</v>
      </c>
      <c r="D1207" t="s">
        <v>147</v>
      </c>
      <c r="E1207" t="s">
        <v>61</v>
      </c>
      <c r="F1207" t="str">
        <f t="shared" si="56"/>
        <v>New South Wales</v>
      </c>
      <c r="G1207" t="s">
        <v>10</v>
      </c>
      <c r="H1207">
        <v>2539</v>
      </c>
      <c r="I1207" t="s">
        <v>11</v>
      </c>
      <c r="J1207" t="s">
        <v>58</v>
      </c>
      <c r="K1207" t="s">
        <v>152</v>
      </c>
      <c r="L1207" t="s">
        <v>13</v>
      </c>
      <c r="M1207" s="5">
        <v>45.15</v>
      </c>
      <c r="N1207">
        <v>1</v>
      </c>
    </row>
    <row r="1208" spans="1:14" x14ac:dyDescent="0.2">
      <c r="A1208" s="2">
        <v>45076</v>
      </c>
      <c r="B1208" s="3">
        <f t="shared" si="54"/>
        <v>2023</v>
      </c>
      <c r="C1208" t="str">
        <f t="shared" si="55"/>
        <v>2022-2023</v>
      </c>
      <c r="D1208" t="s">
        <v>147</v>
      </c>
      <c r="E1208" t="s">
        <v>124</v>
      </c>
      <c r="F1208" t="str">
        <f t="shared" si="56"/>
        <v>New South Wales</v>
      </c>
      <c r="G1208" t="s">
        <v>10</v>
      </c>
      <c r="H1208">
        <v>2015</v>
      </c>
      <c r="I1208" t="s">
        <v>11</v>
      </c>
      <c r="J1208" t="s">
        <v>12</v>
      </c>
      <c r="K1208" t="s">
        <v>150</v>
      </c>
      <c r="L1208" t="s">
        <v>18</v>
      </c>
      <c r="M1208" s="5">
        <v>45.46</v>
      </c>
      <c r="N1208">
        <v>1</v>
      </c>
    </row>
    <row r="1209" spans="1:14" x14ac:dyDescent="0.2">
      <c r="A1209" s="2">
        <v>45162</v>
      </c>
      <c r="B1209" s="3">
        <f t="shared" si="54"/>
        <v>2024</v>
      </c>
      <c r="C1209" t="str">
        <f t="shared" si="55"/>
        <v>2023-2024</v>
      </c>
      <c r="D1209" t="s">
        <v>147</v>
      </c>
      <c r="E1209" t="s">
        <v>142</v>
      </c>
      <c r="F1209" t="str">
        <f t="shared" si="56"/>
        <v>Australian Capital Territory</v>
      </c>
      <c r="G1209" t="s">
        <v>80</v>
      </c>
      <c r="H1209">
        <v>2609</v>
      </c>
      <c r="I1209" t="s">
        <v>11</v>
      </c>
      <c r="J1209" t="s">
        <v>58</v>
      </c>
      <c r="K1209" t="s">
        <v>154</v>
      </c>
      <c r="L1209" t="s">
        <v>14</v>
      </c>
      <c r="M1209" s="5">
        <v>45.46</v>
      </c>
      <c r="N1209">
        <v>1</v>
      </c>
    </row>
    <row r="1210" spans="1:14" x14ac:dyDescent="0.2">
      <c r="A1210" s="2">
        <v>45196</v>
      </c>
      <c r="B1210" s="3">
        <f t="shared" si="54"/>
        <v>2024</v>
      </c>
      <c r="C1210" t="str">
        <f t="shared" si="55"/>
        <v>2023-2024</v>
      </c>
      <c r="D1210" t="s">
        <v>147</v>
      </c>
      <c r="E1210" t="s">
        <v>59</v>
      </c>
      <c r="F1210" t="str">
        <f t="shared" si="56"/>
        <v>Victoria</v>
      </c>
      <c r="G1210" t="s">
        <v>45</v>
      </c>
      <c r="H1210">
        <v>3280</v>
      </c>
      <c r="I1210" t="s">
        <v>11</v>
      </c>
      <c r="J1210" t="s">
        <v>60</v>
      </c>
      <c r="K1210" t="s">
        <v>154</v>
      </c>
      <c r="L1210" t="s">
        <v>14</v>
      </c>
      <c r="M1210" s="5">
        <v>45.49</v>
      </c>
      <c r="N1210">
        <v>1</v>
      </c>
    </row>
    <row r="1211" spans="1:14" x14ac:dyDescent="0.2">
      <c r="A1211" s="2">
        <v>44984</v>
      </c>
      <c r="B1211" s="3">
        <f t="shared" si="54"/>
        <v>2023</v>
      </c>
      <c r="C1211" t="str">
        <f t="shared" si="55"/>
        <v>2022-2023</v>
      </c>
      <c r="D1211" t="s">
        <v>147</v>
      </c>
      <c r="E1211" t="s">
        <v>96</v>
      </c>
      <c r="F1211" t="str">
        <f t="shared" si="56"/>
        <v>Western Australia</v>
      </c>
      <c r="G1211" t="s">
        <v>48</v>
      </c>
      <c r="H1211">
        <v>6330</v>
      </c>
      <c r="I1211" t="s">
        <v>11</v>
      </c>
      <c r="J1211" t="s">
        <v>94</v>
      </c>
      <c r="K1211" t="s">
        <v>156</v>
      </c>
      <c r="L1211" t="s">
        <v>17</v>
      </c>
      <c r="M1211" s="5">
        <v>45.54</v>
      </c>
      <c r="N1211">
        <v>1</v>
      </c>
    </row>
    <row r="1212" spans="1:14" x14ac:dyDescent="0.2">
      <c r="A1212" s="2">
        <v>44973</v>
      </c>
      <c r="B1212" s="3">
        <f t="shared" si="54"/>
        <v>2023</v>
      </c>
      <c r="C1212" t="str">
        <f t="shared" si="55"/>
        <v>2022-2023</v>
      </c>
      <c r="D1212" t="s">
        <v>148</v>
      </c>
      <c r="E1212" t="s">
        <v>130</v>
      </c>
      <c r="F1212" t="str">
        <f t="shared" si="56"/>
        <v>South Australia</v>
      </c>
      <c r="G1212" t="s">
        <v>32</v>
      </c>
      <c r="H1212">
        <v>5290</v>
      </c>
      <c r="I1212" t="s">
        <v>11</v>
      </c>
      <c r="J1212" t="s">
        <v>38</v>
      </c>
      <c r="K1212" t="s">
        <v>155</v>
      </c>
      <c r="L1212" t="s">
        <v>20</v>
      </c>
      <c r="M1212" s="5">
        <v>45.65</v>
      </c>
      <c r="N1212">
        <v>1</v>
      </c>
    </row>
    <row r="1213" spans="1:14" x14ac:dyDescent="0.2">
      <c r="A1213" s="2">
        <v>45366</v>
      </c>
      <c r="B1213" s="3">
        <f t="shared" si="54"/>
        <v>2024</v>
      </c>
      <c r="C1213" t="str">
        <f t="shared" si="55"/>
        <v>2023-2024</v>
      </c>
      <c r="D1213" t="s">
        <v>147</v>
      </c>
      <c r="E1213" t="s">
        <v>135</v>
      </c>
      <c r="F1213" t="str">
        <f t="shared" si="56"/>
        <v>Victoria</v>
      </c>
      <c r="G1213" t="s">
        <v>45</v>
      </c>
      <c r="H1213">
        <v>3550</v>
      </c>
      <c r="I1213" t="s">
        <v>11</v>
      </c>
      <c r="J1213" t="s">
        <v>60</v>
      </c>
      <c r="K1213" t="s">
        <v>154</v>
      </c>
      <c r="L1213" t="s">
        <v>14</v>
      </c>
      <c r="M1213" s="5">
        <v>45.89</v>
      </c>
      <c r="N1213">
        <v>1</v>
      </c>
    </row>
    <row r="1214" spans="1:14" x14ac:dyDescent="0.2">
      <c r="A1214" s="2">
        <v>45543</v>
      </c>
      <c r="B1214" s="3">
        <f t="shared" si="54"/>
        <v>2025</v>
      </c>
      <c r="C1214" t="str">
        <f t="shared" si="55"/>
        <v>2024-2025</v>
      </c>
      <c r="D1214" t="s">
        <v>148</v>
      </c>
      <c r="E1214" t="s">
        <v>31</v>
      </c>
      <c r="F1214" t="str">
        <f t="shared" si="56"/>
        <v>South Australia</v>
      </c>
      <c r="G1214" t="s">
        <v>32</v>
      </c>
      <c r="H1214">
        <v>5168</v>
      </c>
      <c r="I1214" t="s">
        <v>11</v>
      </c>
      <c r="J1214" t="s">
        <v>33</v>
      </c>
      <c r="K1214" t="s">
        <v>150</v>
      </c>
      <c r="L1214" t="s">
        <v>18</v>
      </c>
      <c r="M1214" s="5">
        <v>45.91</v>
      </c>
      <c r="N1214">
        <v>1</v>
      </c>
    </row>
    <row r="1215" spans="1:14" x14ac:dyDescent="0.2">
      <c r="A1215" s="2">
        <v>45280</v>
      </c>
      <c r="B1215" s="3">
        <f t="shared" si="54"/>
        <v>2024</v>
      </c>
      <c r="C1215" t="str">
        <f t="shared" si="55"/>
        <v>2023-2024</v>
      </c>
      <c r="D1215" t="s">
        <v>147</v>
      </c>
      <c r="E1215" t="s">
        <v>54</v>
      </c>
      <c r="F1215" t="str">
        <f t="shared" si="56"/>
        <v>Victoria</v>
      </c>
      <c r="G1215" t="s">
        <v>45</v>
      </c>
      <c r="H1215">
        <v>3977</v>
      </c>
      <c r="I1215" t="s">
        <v>11</v>
      </c>
      <c r="J1215" t="s">
        <v>55</v>
      </c>
      <c r="K1215" t="s">
        <v>155</v>
      </c>
      <c r="L1215" t="s">
        <v>20</v>
      </c>
      <c r="M1215" s="5">
        <v>45.92</v>
      </c>
      <c r="N1215">
        <v>1</v>
      </c>
    </row>
    <row r="1216" spans="1:14" x14ac:dyDescent="0.2">
      <c r="A1216" s="2">
        <v>45266</v>
      </c>
      <c r="B1216" s="3">
        <f t="shared" si="54"/>
        <v>2024</v>
      </c>
      <c r="C1216" t="str">
        <f t="shared" si="55"/>
        <v>2023-2024</v>
      </c>
      <c r="D1216" t="s">
        <v>148</v>
      </c>
      <c r="E1216" t="s">
        <v>141</v>
      </c>
      <c r="F1216" t="str">
        <f t="shared" si="56"/>
        <v>Western Australia</v>
      </c>
      <c r="G1216" t="s">
        <v>48</v>
      </c>
      <c r="H1216">
        <v>6052</v>
      </c>
      <c r="I1216" t="s">
        <v>11</v>
      </c>
      <c r="J1216" t="s">
        <v>49</v>
      </c>
      <c r="K1216" t="s">
        <v>152</v>
      </c>
      <c r="L1216" t="s">
        <v>13</v>
      </c>
      <c r="M1216" s="5">
        <v>45.92</v>
      </c>
      <c r="N1216">
        <v>1</v>
      </c>
    </row>
    <row r="1217" spans="1:14" x14ac:dyDescent="0.2">
      <c r="A1217" s="2">
        <v>45315</v>
      </c>
      <c r="B1217" s="3">
        <f t="shared" si="54"/>
        <v>2024</v>
      </c>
      <c r="C1217" t="str">
        <f t="shared" si="55"/>
        <v>2023-2024</v>
      </c>
      <c r="D1217" t="s">
        <v>147</v>
      </c>
      <c r="E1217" t="s">
        <v>66</v>
      </c>
      <c r="F1217" t="str">
        <f t="shared" si="56"/>
        <v>South Australia</v>
      </c>
      <c r="G1217" t="s">
        <v>32</v>
      </c>
      <c r="H1217">
        <v>5169</v>
      </c>
      <c r="I1217" t="s">
        <v>11</v>
      </c>
      <c r="J1217" t="s">
        <v>33</v>
      </c>
      <c r="K1217" t="s">
        <v>154</v>
      </c>
      <c r="L1217" t="s">
        <v>14</v>
      </c>
      <c r="M1217" s="5">
        <v>46</v>
      </c>
      <c r="N1217">
        <v>1</v>
      </c>
    </row>
    <row r="1218" spans="1:14" x14ac:dyDescent="0.2">
      <c r="A1218" s="2">
        <v>45625</v>
      </c>
      <c r="B1218" s="3">
        <f t="shared" ref="B1218:B1281" si="57">IF(MONTH(A1218)&gt;=7,YEAR(A1218)+1,YEAR(A1218))</f>
        <v>2025</v>
      </c>
      <c r="C1218" t="str">
        <f t="shared" ref="C1218:C1281" si="58">IF(MONTH(A1218) &gt;= 7, YEAR(A1218) &amp; "-" &amp; YEAR(A1218) + 1, YEAR(A1218) - 1 &amp; "-" &amp; YEAR(A1218))</f>
        <v>2024-2025</v>
      </c>
      <c r="D1218" t="s">
        <v>147</v>
      </c>
      <c r="E1218" t="s">
        <v>135</v>
      </c>
      <c r="F1218" t="str">
        <f t="shared" ref="F1218:F1281" si="59">IF(G1218="WA","Western Australia",
IF(G1218="NSW","New South Wales",
IF(G1218="QLD","Queensland",
IF(G1218="VIC","Victoria",
IF(G1218="TAS","Tasmania",
IF(G1218="SA","South Australia",
IF(G1218="NT","Northern Territory",
IF(G1218="ACT","Australian Capital Territory",G1218))))))))</f>
        <v>Victoria</v>
      </c>
      <c r="G1218" t="s">
        <v>45</v>
      </c>
      <c r="H1218">
        <v>3550</v>
      </c>
      <c r="I1218" t="s">
        <v>11</v>
      </c>
      <c r="J1218" t="s">
        <v>60</v>
      </c>
      <c r="K1218" t="s">
        <v>157</v>
      </c>
      <c r="L1218" t="s">
        <v>22</v>
      </c>
      <c r="M1218" s="5">
        <v>46.31</v>
      </c>
      <c r="N1218">
        <v>1</v>
      </c>
    </row>
    <row r="1219" spans="1:14" x14ac:dyDescent="0.2">
      <c r="A1219" s="2">
        <v>45262</v>
      </c>
      <c r="B1219" s="3">
        <f t="shared" si="57"/>
        <v>2024</v>
      </c>
      <c r="C1219" t="str">
        <f t="shared" si="58"/>
        <v>2023-2024</v>
      </c>
      <c r="D1219" t="s">
        <v>147</v>
      </c>
      <c r="E1219" t="s">
        <v>37</v>
      </c>
      <c r="F1219" t="str">
        <f t="shared" si="59"/>
        <v>South Australia</v>
      </c>
      <c r="G1219" t="s">
        <v>32</v>
      </c>
      <c r="H1219">
        <v>5607</v>
      </c>
      <c r="I1219" t="s">
        <v>11</v>
      </c>
      <c r="J1219" t="s">
        <v>38</v>
      </c>
      <c r="K1219" t="s">
        <v>154</v>
      </c>
      <c r="L1219" t="s">
        <v>14</v>
      </c>
      <c r="M1219" s="5">
        <v>46.5</v>
      </c>
      <c r="N1219">
        <v>1</v>
      </c>
    </row>
    <row r="1220" spans="1:14" x14ac:dyDescent="0.2">
      <c r="A1220" s="2">
        <v>45151</v>
      </c>
      <c r="B1220" s="3">
        <f t="shared" si="57"/>
        <v>2024</v>
      </c>
      <c r="C1220" t="str">
        <f t="shared" si="58"/>
        <v>2023-2024</v>
      </c>
      <c r="D1220" t="s">
        <v>148</v>
      </c>
      <c r="E1220" t="s">
        <v>39</v>
      </c>
      <c r="F1220" t="str">
        <f t="shared" si="59"/>
        <v>South Australia</v>
      </c>
      <c r="G1220" t="s">
        <v>32</v>
      </c>
      <c r="H1220">
        <v>5343</v>
      </c>
      <c r="I1220" t="s">
        <v>11</v>
      </c>
      <c r="J1220" t="s">
        <v>38</v>
      </c>
      <c r="K1220" t="s">
        <v>152</v>
      </c>
      <c r="L1220" t="s">
        <v>13</v>
      </c>
      <c r="M1220" s="5">
        <v>46.9</v>
      </c>
      <c r="N1220">
        <v>1</v>
      </c>
    </row>
    <row r="1221" spans="1:14" x14ac:dyDescent="0.2">
      <c r="A1221" s="2">
        <v>45325</v>
      </c>
      <c r="B1221" s="3">
        <f t="shared" si="57"/>
        <v>2024</v>
      </c>
      <c r="C1221" t="str">
        <f t="shared" si="58"/>
        <v>2023-2024</v>
      </c>
      <c r="D1221" t="s">
        <v>147</v>
      </c>
      <c r="E1221" t="s">
        <v>79</v>
      </c>
      <c r="F1221" t="str">
        <f t="shared" si="59"/>
        <v>Australian Capital Territory</v>
      </c>
      <c r="G1221" t="s">
        <v>80</v>
      </c>
      <c r="H1221">
        <v>2617</v>
      </c>
      <c r="I1221" t="s">
        <v>11</v>
      </c>
      <c r="J1221" t="s">
        <v>58</v>
      </c>
      <c r="K1221" t="s">
        <v>150</v>
      </c>
      <c r="L1221" t="s">
        <v>18</v>
      </c>
      <c r="M1221" s="5">
        <v>46.91</v>
      </c>
      <c r="N1221">
        <v>1</v>
      </c>
    </row>
    <row r="1222" spans="1:14" x14ac:dyDescent="0.2">
      <c r="A1222" s="2">
        <v>45322</v>
      </c>
      <c r="B1222" s="3">
        <f t="shared" si="57"/>
        <v>2024</v>
      </c>
      <c r="C1222" t="str">
        <f t="shared" si="58"/>
        <v>2023-2024</v>
      </c>
      <c r="D1222" t="s">
        <v>148</v>
      </c>
      <c r="E1222" t="s">
        <v>74</v>
      </c>
      <c r="F1222" t="str">
        <f t="shared" si="59"/>
        <v>South Australia</v>
      </c>
      <c r="G1222" t="s">
        <v>32</v>
      </c>
      <c r="H1222">
        <v>5043</v>
      </c>
      <c r="I1222" t="s">
        <v>11</v>
      </c>
      <c r="J1222" t="s">
        <v>33</v>
      </c>
      <c r="K1222" t="s">
        <v>150</v>
      </c>
      <c r="L1222" t="s">
        <v>18</v>
      </c>
      <c r="M1222" s="5">
        <v>46.93</v>
      </c>
      <c r="N1222">
        <v>1</v>
      </c>
    </row>
    <row r="1223" spans="1:14" x14ac:dyDescent="0.2">
      <c r="A1223" s="2">
        <v>45270</v>
      </c>
      <c r="B1223" s="3">
        <f t="shared" si="57"/>
        <v>2024</v>
      </c>
      <c r="C1223" t="str">
        <f t="shared" si="58"/>
        <v>2023-2024</v>
      </c>
      <c r="D1223" t="s">
        <v>147</v>
      </c>
      <c r="E1223" t="s">
        <v>34</v>
      </c>
      <c r="F1223" t="str">
        <f t="shared" si="59"/>
        <v>Queensland</v>
      </c>
      <c r="G1223" t="s">
        <v>35</v>
      </c>
      <c r="H1223">
        <v>4802</v>
      </c>
      <c r="I1223" t="s">
        <v>11</v>
      </c>
      <c r="J1223" t="s">
        <v>36</v>
      </c>
      <c r="K1223" t="s">
        <v>153</v>
      </c>
      <c r="L1223" t="s">
        <v>16</v>
      </c>
      <c r="M1223" s="5">
        <v>46.96</v>
      </c>
      <c r="N1223">
        <v>1</v>
      </c>
    </row>
    <row r="1224" spans="1:14" x14ac:dyDescent="0.2">
      <c r="A1224" s="2">
        <v>45289</v>
      </c>
      <c r="B1224" s="3">
        <f t="shared" si="57"/>
        <v>2024</v>
      </c>
      <c r="C1224" t="str">
        <f t="shared" si="58"/>
        <v>2023-2024</v>
      </c>
      <c r="D1224" t="s">
        <v>147</v>
      </c>
      <c r="E1224" t="s">
        <v>39</v>
      </c>
      <c r="F1224" t="str">
        <f t="shared" si="59"/>
        <v>South Australia</v>
      </c>
      <c r="G1224" t="s">
        <v>32</v>
      </c>
      <c r="H1224">
        <v>5343</v>
      </c>
      <c r="I1224" t="s">
        <v>11</v>
      </c>
      <c r="J1224" t="s">
        <v>38</v>
      </c>
      <c r="K1224" t="s">
        <v>154</v>
      </c>
      <c r="L1224" t="s">
        <v>14</v>
      </c>
      <c r="M1224" s="5">
        <v>47</v>
      </c>
      <c r="N1224">
        <v>1</v>
      </c>
    </row>
    <row r="1225" spans="1:14" x14ac:dyDescent="0.2">
      <c r="A1225" s="2">
        <v>45631</v>
      </c>
      <c r="B1225" s="3">
        <f t="shared" si="57"/>
        <v>2025</v>
      </c>
      <c r="C1225" t="str">
        <f t="shared" si="58"/>
        <v>2024-2025</v>
      </c>
      <c r="D1225" t="s">
        <v>148</v>
      </c>
      <c r="E1225" t="s">
        <v>93</v>
      </c>
      <c r="F1225" t="str">
        <f t="shared" si="59"/>
        <v>Western Australia</v>
      </c>
      <c r="G1225" t="s">
        <v>48</v>
      </c>
      <c r="H1225">
        <v>6112</v>
      </c>
      <c r="I1225" t="s">
        <v>11</v>
      </c>
      <c r="J1225" t="s">
        <v>94</v>
      </c>
      <c r="K1225" t="s">
        <v>19</v>
      </c>
      <c r="L1225" t="s">
        <v>23</v>
      </c>
      <c r="M1225" s="5">
        <v>47.440000000000005</v>
      </c>
      <c r="N1225">
        <v>1</v>
      </c>
    </row>
    <row r="1226" spans="1:14" x14ac:dyDescent="0.2">
      <c r="A1226" s="2">
        <v>44948</v>
      </c>
      <c r="B1226" s="3">
        <f t="shared" si="57"/>
        <v>2023</v>
      </c>
      <c r="C1226" t="str">
        <f t="shared" si="58"/>
        <v>2022-2023</v>
      </c>
      <c r="D1226" t="s">
        <v>147</v>
      </c>
      <c r="E1226" t="s">
        <v>131</v>
      </c>
      <c r="F1226" t="str">
        <f t="shared" si="59"/>
        <v>Western Australia</v>
      </c>
      <c r="G1226" t="s">
        <v>48</v>
      </c>
      <c r="H1226">
        <v>6530</v>
      </c>
      <c r="I1226" t="s">
        <v>11</v>
      </c>
      <c r="J1226" t="s">
        <v>77</v>
      </c>
      <c r="K1226" t="s">
        <v>157</v>
      </c>
      <c r="L1226" t="s">
        <v>22</v>
      </c>
      <c r="M1226" s="5">
        <v>47.64</v>
      </c>
      <c r="N1226">
        <v>1</v>
      </c>
    </row>
    <row r="1227" spans="1:14" x14ac:dyDescent="0.2">
      <c r="A1227" s="2">
        <v>44953</v>
      </c>
      <c r="B1227" s="3">
        <f t="shared" si="57"/>
        <v>2023</v>
      </c>
      <c r="C1227" t="str">
        <f t="shared" si="58"/>
        <v>2022-2023</v>
      </c>
      <c r="D1227" t="s">
        <v>148</v>
      </c>
      <c r="E1227" t="s">
        <v>99</v>
      </c>
      <c r="F1227" t="str">
        <f t="shared" si="59"/>
        <v>Victoria</v>
      </c>
      <c r="G1227" t="s">
        <v>45</v>
      </c>
      <c r="H1227">
        <v>3148</v>
      </c>
      <c r="I1227" t="s">
        <v>11</v>
      </c>
      <c r="J1227" t="s">
        <v>63</v>
      </c>
      <c r="K1227" t="s">
        <v>156</v>
      </c>
      <c r="L1227" t="s">
        <v>17</v>
      </c>
      <c r="M1227" s="5">
        <v>47.84</v>
      </c>
      <c r="N1227">
        <v>1</v>
      </c>
    </row>
    <row r="1228" spans="1:14" x14ac:dyDescent="0.2">
      <c r="A1228" s="2">
        <v>45448</v>
      </c>
      <c r="B1228" s="3">
        <f t="shared" si="57"/>
        <v>2024</v>
      </c>
      <c r="C1228" t="str">
        <f t="shared" si="58"/>
        <v>2023-2024</v>
      </c>
      <c r="D1228" t="s">
        <v>148</v>
      </c>
      <c r="E1228" t="s">
        <v>97</v>
      </c>
      <c r="F1228" t="str">
        <f t="shared" si="59"/>
        <v>Tasmania</v>
      </c>
      <c r="G1228" t="s">
        <v>70</v>
      </c>
      <c r="H1228">
        <v>7250</v>
      </c>
      <c r="I1228" t="s">
        <v>11</v>
      </c>
      <c r="J1228" t="s">
        <v>71</v>
      </c>
      <c r="K1228" t="s">
        <v>156</v>
      </c>
      <c r="L1228" t="s">
        <v>17</v>
      </c>
      <c r="M1228" s="5">
        <v>47.84</v>
      </c>
      <c r="N1228">
        <v>1</v>
      </c>
    </row>
    <row r="1229" spans="1:14" x14ac:dyDescent="0.2">
      <c r="A1229" s="2">
        <v>45538</v>
      </c>
      <c r="B1229" s="3">
        <f t="shared" si="57"/>
        <v>2025</v>
      </c>
      <c r="C1229" t="str">
        <f t="shared" si="58"/>
        <v>2024-2025</v>
      </c>
      <c r="D1229" t="s">
        <v>147</v>
      </c>
      <c r="E1229" t="s">
        <v>66</v>
      </c>
      <c r="F1229" t="str">
        <f t="shared" si="59"/>
        <v>South Australia</v>
      </c>
      <c r="G1229" t="s">
        <v>32</v>
      </c>
      <c r="H1229">
        <v>5169</v>
      </c>
      <c r="I1229" t="s">
        <v>11</v>
      </c>
      <c r="J1229" t="s">
        <v>33</v>
      </c>
      <c r="K1229" t="s">
        <v>156</v>
      </c>
      <c r="L1229" t="s">
        <v>17</v>
      </c>
      <c r="M1229" s="5">
        <v>47.84</v>
      </c>
      <c r="N1229">
        <v>1</v>
      </c>
    </row>
    <row r="1230" spans="1:14" x14ac:dyDescent="0.2">
      <c r="A1230" s="2">
        <v>45445</v>
      </c>
      <c r="B1230" s="3">
        <f t="shared" si="57"/>
        <v>2024</v>
      </c>
      <c r="C1230" t="str">
        <f t="shared" si="58"/>
        <v>2023-2024</v>
      </c>
      <c r="D1230" t="s">
        <v>147</v>
      </c>
      <c r="E1230" t="s">
        <v>127</v>
      </c>
      <c r="F1230" t="str">
        <f t="shared" si="59"/>
        <v>New South Wales</v>
      </c>
      <c r="G1230" t="s">
        <v>10</v>
      </c>
      <c r="H1230">
        <v>2131</v>
      </c>
      <c r="I1230" t="s">
        <v>11</v>
      </c>
      <c r="J1230" t="s">
        <v>27</v>
      </c>
      <c r="K1230" t="s">
        <v>155</v>
      </c>
      <c r="L1230" t="s">
        <v>20</v>
      </c>
      <c r="M1230" s="5">
        <v>47.849999999999994</v>
      </c>
      <c r="N1230">
        <v>1</v>
      </c>
    </row>
    <row r="1231" spans="1:14" x14ac:dyDescent="0.2">
      <c r="A1231" s="2">
        <v>45630</v>
      </c>
      <c r="B1231" s="3">
        <f t="shared" si="57"/>
        <v>2025</v>
      </c>
      <c r="C1231" t="str">
        <f t="shared" si="58"/>
        <v>2024-2025</v>
      </c>
      <c r="D1231" t="s">
        <v>148</v>
      </c>
      <c r="E1231" t="s">
        <v>67</v>
      </c>
      <c r="F1231" t="str">
        <f t="shared" si="59"/>
        <v>New South Wales</v>
      </c>
      <c r="G1231" t="s">
        <v>10</v>
      </c>
      <c r="H1231">
        <v>2478</v>
      </c>
      <c r="I1231" t="s">
        <v>11</v>
      </c>
      <c r="J1231" t="s">
        <v>68</v>
      </c>
      <c r="K1231" t="s">
        <v>152</v>
      </c>
      <c r="L1231" t="s">
        <v>13</v>
      </c>
      <c r="M1231" s="5">
        <v>47.86</v>
      </c>
      <c r="N1231">
        <v>1</v>
      </c>
    </row>
    <row r="1232" spans="1:14" x14ac:dyDescent="0.2">
      <c r="A1232" s="2">
        <v>45489</v>
      </c>
      <c r="B1232" s="3">
        <f t="shared" si="57"/>
        <v>2025</v>
      </c>
      <c r="C1232" t="str">
        <f t="shared" si="58"/>
        <v>2024-2025</v>
      </c>
      <c r="D1232" t="s">
        <v>147</v>
      </c>
      <c r="E1232" t="s">
        <v>78</v>
      </c>
      <c r="F1232" t="str">
        <f t="shared" si="59"/>
        <v>New South Wales</v>
      </c>
      <c r="G1232" t="s">
        <v>10</v>
      </c>
      <c r="H1232">
        <v>2350</v>
      </c>
      <c r="I1232" t="s">
        <v>11</v>
      </c>
      <c r="J1232" t="s">
        <v>68</v>
      </c>
      <c r="K1232" t="s">
        <v>149</v>
      </c>
      <c r="L1232" t="s">
        <v>15</v>
      </c>
      <c r="M1232" s="5">
        <v>47.88</v>
      </c>
      <c r="N1232">
        <v>1</v>
      </c>
    </row>
    <row r="1233" spans="1:14" x14ac:dyDescent="0.2">
      <c r="A1233" s="2">
        <v>45528</v>
      </c>
      <c r="B1233" s="3">
        <f t="shared" si="57"/>
        <v>2025</v>
      </c>
      <c r="C1233" t="str">
        <f t="shared" si="58"/>
        <v>2024-2025</v>
      </c>
      <c r="D1233" t="s">
        <v>147</v>
      </c>
      <c r="E1233" t="s">
        <v>113</v>
      </c>
      <c r="F1233" t="str">
        <f t="shared" si="59"/>
        <v>Queensland</v>
      </c>
      <c r="G1233" t="s">
        <v>35</v>
      </c>
      <c r="H1233">
        <v>4215</v>
      </c>
      <c r="I1233" t="s">
        <v>11</v>
      </c>
      <c r="J1233" t="s">
        <v>104</v>
      </c>
      <c r="K1233" t="s">
        <v>156</v>
      </c>
      <c r="L1233" t="s">
        <v>17</v>
      </c>
      <c r="M1233" s="5">
        <v>47.88</v>
      </c>
      <c r="N1233">
        <v>1</v>
      </c>
    </row>
    <row r="1234" spans="1:14" x14ac:dyDescent="0.2">
      <c r="A1234" s="2">
        <v>45127</v>
      </c>
      <c r="B1234" s="3">
        <f t="shared" si="57"/>
        <v>2024</v>
      </c>
      <c r="C1234" t="str">
        <f t="shared" si="58"/>
        <v>2023-2024</v>
      </c>
      <c r="D1234" t="s">
        <v>147</v>
      </c>
      <c r="E1234" t="s">
        <v>82</v>
      </c>
      <c r="F1234" t="str">
        <f t="shared" si="59"/>
        <v>Queensland</v>
      </c>
      <c r="G1234" t="s">
        <v>35</v>
      </c>
      <c r="H1234">
        <v>4012</v>
      </c>
      <c r="I1234" t="s">
        <v>11</v>
      </c>
      <c r="J1234" t="s">
        <v>43</v>
      </c>
      <c r="K1234" t="s">
        <v>155</v>
      </c>
      <c r="L1234" t="s">
        <v>20</v>
      </c>
      <c r="M1234" s="5">
        <v>47.88</v>
      </c>
      <c r="N1234">
        <v>1</v>
      </c>
    </row>
    <row r="1235" spans="1:14" x14ac:dyDescent="0.2">
      <c r="A1235" s="2">
        <v>45202</v>
      </c>
      <c r="B1235" s="3">
        <f t="shared" si="57"/>
        <v>2024</v>
      </c>
      <c r="C1235" t="str">
        <f t="shared" si="58"/>
        <v>2023-2024</v>
      </c>
      <c r="D1235" t="s">
        <v>147</v>
      </c>
      <c r="E1235" t="s">
        <v>72</v>
      </c>
      <c r="F1235" t="str">
        <f t="shared" si="59"/>
        <v>Western Australia</v>
      </c>
      <c r="G1235" t="s">
        <v>48</v>
      </c>
      <c r="H1235">
        <v>6010</v>
      </c>
      <c r="I1235" t="s">
        <v>11</v>
      </c>
      <c r="J1235" t="s">
        <v>49</v>
      </c>
      <c r="K1235" t="s">
        <v>19</v>
      </c>
      <c r="L1235" t="s">
        <v>23</v>
      </c>
      <c r="M1235" s="5">
        <v>47.92</v>
      </c>
      <c r="N1235">
        <v>1</v>
      </c>
    </row>
    <row r="1236" spans="1:14" x14ac:dyDescent="0.2">
      <c r="A1236" s="2">
        <v>45402</v>
      </c>
      <c r="B1236" s="3">
        <f t="shared" si="57"/>
        <v>2024</v>
      </c>
      <c r="C1236" t="str">
        <f t="shared" si="58"/>
        <v>2023-2024</v>
      </c>
      <c r="D1236" t="s">
        <v>147</v>
      </c>
      <c r="E1236" t="s">
        <v>142</v>
      </c>
      <c r="F1236" t="str">
        <f t="shared" si="59"/>
        <v>Australian Capital Territory</v>
      </c>
      <c r="G1236" t="s">
        <v>80</v>
      </c>
      <c r="H1236">
        <v>2609</v>
      </c>
      <c r="I1236" t="s">
        <v>11</v>
      </c>
      <c r="J1236" t="s">
        <v>58</v>
      </c>
      <c r="K1236" t="s">
        <v>150</v>
      </c>
      <c r="L1236" t="s">
        <v>18</v>
      </c>
      <c r="M1236" s="5">
        <v>47.92</v>
      </c>
      <c r="N1236">
        <v>1</v>
      </c>
    </row>
    <row r="1237" spans="1:14" x14ac:dyDescent="0.2">
      <c r="A1237" s="2">
        <v>44980</v>
      </c>
      <c r="B1237" s="3">
        <f t="shared" si="57"/>
        <v>2023</v>
      </c>
      <c r="C1237" t="str">
        <f t="shared" si="58"/>
        <v>2022-2023</v>
      </c>
      <c r="D1237" t="s">
        <v>148</v>
      </c>
      <c r="E1237" t="s">
        <v>101</v>
      </c>
      <c r="F1237" t="str">
        <f t="shared" si="59"/>
        <v>Victoria</v>
      </c>
      <c r="G1237" t="s">
        <v>45</v>
      </c>
      <c r="H1237">
        <v>3131</v>
      </c>
      <c r="I1237" t="s">
        <v>11</v>
      </c>
      <c r="J1237" t="s">
        <v>63</v>
      </c>
      <c r="K1237" t="s">
        <v>151</v>
      </c>
      <c r="L1237" t="s">
        <v>21</v>
      </c>
      <c r="M1237" s="5">
        <v>47.92</v>
      </c>
      <c r="N1237">
        <v>1</v>
      </c>
    </row>
    <row r="1238" spans="1:14" x14ac:dyDescent="0.2">
      <c r="A1238" s="2">
        <v>45043</v>
      </c>
      <c r="B1238" s="3">
        <f t="shared" si="57"/>
        <v>2023</v>
      </c>
      <c r="C1238" t="str">
        <f t="shared" si="58"/>
        <v>2022-2023</v>
      </c>
      <c r="D1238" t="s">
        <v>147</v>
      </c>
      <c r="E1238" t="s">
        <v>82</v>
      </c>
      <c r="F1238" t="str">
        <f t="shared" si="59"/>
        <v>Queensland</v>
      </c>
      <c r="G1238" t="s">
        <v>35</v>
      </c>
      <c r="H1238">
        <v>4012</v>
      </c>
      <c r="I1238" t="s">
        <v>11</v>
      </c>
      <c r="J1238" t="s">
        <v>43</v>
      </c>
      <c r="K1238" t="s">
        <v>156</v>
      </c>
      <c r="L1238" t="s">
        <v>17</v>
      </c>
      <c r="M1238" s="5">
        <v>47.92</v>
      </c>
      <c r="N1238">
        <v>1</v>
      </c>
    </row>
    <row r="1239" spans="1:14" x14ac:dyDescent="0.2">
      <c r="A1239" s="2">
        <v>45406</v>
      </c>
      <c r="B1239" s="3">
        <f t="shared" si="57"/>
        <v>2024</v>
      </c>
      <c r="C1239" t="str">
        <f t="shared" si="58"/>
        <v>2023-2024</v>
      </c>
      <c r="D1239" t="s">
        <v>147</v>
      </c>
      <c r="E1239" t="s">
        <v>108</v>
      </c>
      <c r="F1239" t="str">
        <f t="shared" si="59"/>
        <v>Victoria</v>
      </c>
      <c r="G1239" t="s">
        <v>45</v>
      </c>
      <c r="H1239">
        <v>3018</v>
      </c>
      <c r="I1239" t="s">
        <v>11</v>
      </c>
      <c r="J1239" t="s">
        <v>46</v>
      </c>
      <c r="K1239" t="s">
        <v>149</v>
      </c>
      <c r="L1239" t="s">
        <v>15</v>
      </c>
      <c r="M1239" s="5">
        <v>47.94</v>
      </c>
      <c r="N1239">
        <v>1</v>
      </c>
    </row>
    <row r="1240" spans="1:14" x14ac:dyDescent="0.2">
      <c r="A1240" s="2">
        <v>44940</v>
      </c>
      <c r="B1240" s="3">
        <f t="shared" si="57"/>
        <v>2023</v>
      </c>
      <c r="C1240" t="str">
        <f t="shared" si="58"/>
        <v>2022-2023</v>
      </c>
      <c r="D1240" t="s">
        <v>147</v>
      </c>
      <c r="E1240" t="s">
        <v>79</v>
      </c>
      <c r="F1240" t="str">
        <f t="shared" si="59"/>
        <v>Australian Capital Territory</v>
      </c>
      <c r="G1240" t="s">
        <v>80</v>
      </c>
      <c r="H1240">
        <v>2617</v>
      </c>
      <c r="I1240" t="s">
        <v>11</v>
      </c>
      <c r="J1240" t="s">
        <v>58</v>
      </c>
      <c r="K1240" t="s">
        <v>154</v>
      </c>
      <c r="L1240" t="s">
        <v>14</v>
      </c>
      <c r="M1240" s="5">
        <v>47.94</v>
      </c>
      <c r="N1240">
        <v>1</v>
      </c>
    </row>
    <row r="1241" spans="1:14" x14ac:dyDescent="0.2">
      <c r="A1241" s="2">
        <v>45458</v>
      </c>
      <c r="B1241" s="3">
        <f t="shared" si="57"/>
        <v>2024</v>
      </c>
      <c r="C1241" t="str">
        <f t="shared" si="58"/>
        <v>2023-2024</v>
      </c>
      <c r="D1241" t="s">
        <v>148</v>
      </c>
      <c r="E1241" t="s">
        <v>93</v>
      </c>
      <c r="F1241" t="str">
        <f t="shared" si="59"/>
        <v>Western Australia</v>
      </c>
      <c r="G1241" t="s">
        <v>48</v>
      </c>
      <c r="H1241">
        <v>6112</v>
      </c>
      <c r="I1241" t="s">
        <v>11</v>
      </c>
      <c r="J1241" t="s">
        <v>94</v>
      </c>
      <c r="K1241" t="s">
        <v>19</v>
      </c>
      <c r="L1241" t="s">
        <v>23</v>
      </c>
      <c r="M1241" s="5">
        <v>47.94</v>
      </c>
      <c r="N1241">
        <v>1</v>
      </c>
    </row>
    <row r="1242" spans="1:14" x14ac:dyDescent="0.2">
      <c r="A1242" s="2">
        <v>45617</v>
      </c>
      <c r="B1242" s="3">
        <f t="shared" si="57"/>
        <v>2025</v>
      </c>
      <c r="C1242" t="str">
        <f t="shared" si="58"/>
        <v>2024-2025</v>
      </c>
      <c r="D1242" t="s">
        <v>148</v>
      </c>
      <c r="E1242" t="s">
        <v>97</v>
      </c>
      <c r="F1242" t="str">
        <f t="shared" si="59"/>
        <v>Tasmania</v>
      </c>
      <c r="G1242" t="s">
        <v>70</v>
      </c>
      <c r="H1242">
        <v>7250</v>
      </c>
      <c r="I1242" t="s">
        <v>11</v>
      </c>
      <c r="J1242" t="s">
        <v>71</v>
      </c>
      <c r="K1242" t="s">
        <v>152</v>
      </c>
      <c r="L1242" t="s">
        <v>13</v>
      </c>
      <c r="M1242" s="5">
        <v>47.94</v>
      </c>
      <c r="N1242">
        <v>1</v>
      </c>
    </row>
    <row r="1243" spans="1:14" x14ac:dyDescent="0.2">
      <c r="A1243" s="2">
        <v>45567</v>
      </c>
      <c r="B1243" s="3">
        <f t="shared" si="57"/>
        <v>2025</v>
      </c>
      <c r="C1243" t="str">
        <f t="shared" si="58"/>
        <v>2024-2025</v>
      </c>
      <c r="D1243" t="s">
        <v>147</v>
      </c>
      <c r="E1243" t="s">
        <v>139</v>
      </c>
      <c r="F1243" t="str">
        <f t="shared" si="59"/>
        <v>New South Wales</v>
      </c>
      <c r="G1243" t="s">
        <v>10</v>
      </c>
      <c r="H1243">
        <v>2020</v>
      </c>
      <c r="I1243" t="s">
        <v>11</v>
      </c>
      <c r="J1243" t="s">
        <v>12</v>
      </c>
      <c r="K1243" t="s">
        <v>149</v>
      </c>
      <c r="L1243" t="s">
        <v>15</v>
      </c>
      <c r="M1243" s="5">
        <v>47.94</v>
      </c>
      <c r="N1243">
        <v>1</v>
      </c>
    </row>
    <row r="1244" spans="1:14" x14ac:dyDescent="0.2">
      <c r="A1244" s="2">
        <v>45266</v>
      </c>
      <c r="B1244" s="3">
        <f t="shared" si="57"/>
        <v>2024</v>
      </c>
      <c r="C1244" t="str">
        <f t="shared" si="58"/>
        <v>2023-2024</v>
      </c>
      <c r="D1244" t="s">
        <v>148</v>
      </c>
      <c r="E1244" t="s">
        <v>42</v>
      </c>
      <c r="F1244" t="str">
        <f t="shared" si="59"/>
        <v>Queensland</v>
      </c>
      <c r="G1244" t="s">
        <v>35</v>
      </c>
      <c r="H1244">
        <v>4053</v>
      </c>
      <c r="I1244" t="s">
        <v>11</v>
      </c>
      <c r="J1244" t="s">
        <v>43</v>
      </c>
      <c r="K1244" t="s">
        <v>154</v>
      </c>
      <c r="L1244" t="s">
        <v>14</v>
      </c>
      <c r="M1244" s="5">
        <v>47.94</v>
      </c>
      <c r="N1244">
        <v>1</v>
      </c>
    </row>
    <row r="1245" spans="1:14" x14ac:dyDescent="0.2">
      <c r="A1245" s="2">
        <v>45144</v>
      </c>
      <c r="B1245" s="3">
        <f t="shared" si="57"/>
        <v>2024</v>
      </c>
      <c r="C1245" t="str">
        <f t="shared" si="58"/>
        <v>2023-2024</v>
      </c>
      <c r="D1245" t="s">
        <v>148</v>
      </c>
      <c r="E1245" t="s">
        <v>117</v>
      </c>
      <c r="F1245" t="str">
        <f t="shared" si="59"/>
        <v>Queensland</v>
      </c>
      <c r="G1245" t="s">
        <v>35</v>
      </c>
      <c r="H1245">
        <v>4119</v>
      </c>
      <c r="I1245" t="s">
        <v>11</v>
      </c>
      <c r="J1245" t="s">
        <v>43</v>
      </c>
      <c r="K1245" t="s">
        <v>153</v>
      </c>
      <c r="L1245" t="s">
        <v>16</v>
      </c>
      <c r="M1245" s="5">
        <v>47.94</v>
      </c>
      <c r="N1245">
        <v>1</v>
      </c>
    </row>
    <row r="1246" spans="1:14" x14ac:dyDescent="0.2">
      <c r="A1246" s="2">
        <v>45158</v>
      </c>
      <c r="B1246" s="3">
        <f t="shared" si="57"/>
        <v>2024</v>
      </c>
      <c r="C1246" t="str">
        <f t="shared" si="58"/>
        <v>2023-2024</v>
      </c>
      <c r="D1246" t="s">
        <v>147</v>
      </c>
      <c r="E1246" t="s">
        <v>86</v>
      </c>
      <c r="F1246" t="str">
        <f t="shared" si="59"/>
        <v>New South Wales</v>
      </c>
      <c r="G1246" t="s">
        <v>10</v>
      </c>
      <c r="H1246">
        <v>2064</v>
      </c>
      <c r="I1246" t="s">
        <v>11</v>
      </c>
      <c r="J1246" t="s">
        <v>12</v>
      </c>
      <c r="K1246" t="s">
        <v>19</v>
      </c>
      <c r="L1246" t="s">
        <v>23</v>
      </c>
      <c r="M1246" s="5">
        <v>47.95</v>
      </c>
      <c r="N1246">
        <v>1</v>
      </c>
    </row>
    <row r="1247" spans="1:14" x14ac:dyDescent="0.2">
      <c r="A1247" s="2">
        <v>45448</v>
      </c>
      <c r="B1247" s="3">
        <f t="shared" si="57"/>
        <v>2024</v>
      </c>
      <c r="C1247" t="str">
        <f t="shared" si="58"/>
        <v>2023-2024</v>
      </c>
      <c r="D1247" t="s">
        <v>147</v>
      </c>
      <c r="E1247" t="s">
        <v>110</v>
      </c>
      <c r="F1247" t="str">
        <f t="shared" si="59"/>
        <v>Queensland</v>
      </c>
      <c r="G1247" t="s">
        <v>35</v>
      </c>
      <c r="H1247">
        <v>4680</v>
      </c>
      <c r="I1247" t="s">
        <v>11</v>
      </c>
      <c r="J1247" t="s">
        <v>51</v>
      </c>
      <c r="K1247" t="s">
        <v>154</v>
      </c>
      <c r="L1247" t="s">
        <v>14</v>
      </c>
      <c r="M1247" s="5">
        <v>47.97</v>
      </c>
      <c r="N1247">
        <v>1</v>
      </c>
    </row>
    <row r="1248" spans="1:14" x14ac:dyDescent="0.2">
      <c r="A1248" s="2">
        <v>45347</v>
      </c>
      <c r="B1248" s="3">
        <f t="shared" si="57"/>
        <v>2024</v>
      </c>
      <c r="C1248" t="str">
        <f t="shared" si="58"/>
        <v>2023-2024</v>
      </c>
      <c r="D1248" t="s">
        <v>148</v>
      </c>
      <c r="E1248" t="s">
        <v>144</v>
      </c>
      <c r="F1248" t="str">
        <f t="shared" si="59"/>
        <v>Queensland</v>
      </c>
      <c r="G1248" t="s">
        <v>35</v>
      </c>
      <c r="H1248">
        <v>4566</v>
      </c>
      <c r="I1248" t="s">
        <v>11</v>
      </c>
      <c r="J1248" t="s">
        <v>120</v>
      </c>
      <c r="K1248" t="s">
        <v>152</v>
      </c>
      <c r="L1248" t="s">
        <v>13</v>
      </c>
      <c r="M1248" s="5">
        <v>47.97</v>
      </c>
      <c r="N1248">
        <v>1</v>
      </c>
    </row>
    <row r="1249" spans="1:14" x14ac:dyDescent="0.2">
      <c r="A1249" s="2">
        <v>45130</v>
      </c>
      <c r="B1249" s="3">
        <f t="shared" si="57"/>
        <v>2024</v>
      </c>
      <c r="C1249" t="str">
        <f t="shared" si="58"/>
        <v>2023-2024</v>
      </c>
      <c r="D1249" t="s">
        <v>147</v>
      </c>
      <c r="E1249" t="s">
        <v>125</v>
      </c>
      <c r="F1249" t="str">
        <f t="shared" si="59"/>
        <v>Victoria</v>
      </c>
      <c r="G1249" t="s">
        <v>45</v>
      </c>
      <c r="H1249">
        <v>3400</v>
      </c>
      <c r="I1249" t="s">
        <v>11</v>
      </c>
      <c r="J1249" t="s">
        <v>60</v>
      </c>
      <c r="K1249" t="s">
        <v>154</v>
      </c>
      <c r="L1249" t="s">
        <v>14</v>
      </c>
      <c r="M1249" s="5">
        <v>47.980000000000004</v>
      </c>
      <c r="N1249">
        <v>1</v>
      </c>
    </row>
    <row r="1250" spans="1:14" x14ac:dyDescent="0.2">
      <c r="A1250" s="2">
        <v>45366</v>
      </c>
      <c r="B1250" s="3">
        <f t="shared" si="57"/>
        <v>2024</v>
      </c>
      <c r="C1250" t="str">
        <f t="shared" si="58"/>
        <v>2023-2024</v>
      </c>
      <c r="D1250" t="s">
        <v>147</v>
      </c>
      <c r="E1250" t="s">
        <v>93</v>
      </c>
      <c r="F1250" t="str">
        <f t="shared" si="59"/>
        <v>Western Australia</v>
      </c>
      <c r="G1250" t="s">
        <v>48</v>
      </c>
      <c r="H1250">
        <v>6112</v>
      </c>
      <c r="I1250" t="s">
        <v>11</v>
      </c>
      <c r="J1250" t="s">
        <v>94</v>
      </c>
      <c r="K1250" t="s">
        <v>154</v>
      </c>
      <c r="L1250" t="s">
        <v>14</v>
      </c>
      <c r="M1250" s="5">
        <v>48</v>
      </c>
      <c r="N1250">
        <v>1</v>
      </c>
    </row>
    <row r="1251" spans="1:14" x14ac:dyDescent="0.2">
      <c r="A1251" s="2">
        <v>45437</v>
      </c>
      <c r="B1251" s="3">
        <f t="shared" si="57"/>
        <v>2024</v>
      </c>
      <c r="C1251" t="str">
        <f t="shared" si="58"/>
        <v>2023-2024</v>
      </c>
      <c r="D1251" t="s">
        <v>148</v>
      </c>
      <c r="E1251" t="s">
        <v>98</v>
      </c>
      <c r="F1251" t="str">
        <f t="shared" si="59"/>
        <v>Victoria</v>
      </c>
      <c r="G1251" t="s">
        <v>45</v>
      </c>
      <c r="H1251">
        <v>3429</v>
      </c>
      <c r="I1251" t="s">
        <v>11</v>
      </c>
      <c r="J1251" t="s">
        <v>60</v>
      </c>
      <c r="K1251" t="s">
        <v>154</v>
      </c>
      <c r="L1251" t="s">
        <v>14</v>
      </c>
      <c r="M1251" s="5">
        <v>48</v>
      </c>
      <c r="N1251">
        <v>1</v>
      </c>
    </row>
    <row r="1252" spans="1:14" x14ac:dyDescent="0.2">
      <c r="A1252" s="2">
        <v>45140</v>
      </c>
      <c r="B1252" s="3">
        <f t="shared" si="57"/>
        <v>2024</v>
      </c>
      <c r="C1252" t="str">
        <f t="shared" si="58"/>
        <v>2023-2024</v>
      </c>
      <c r="D1252" t="s">
        <v>147</v>
      </c>
      <c r="E1252" t="s">
        <v>111</v>
      </c>
      <c r="F1252" t="str">
        <f t="shared" si="59"/>
        <v>New South Wales</v>
      </c>
      <c r="G1252" t="s">
        <v>10</v>
      </c>
      <c r="H1252">
        <v>2120</v>
      </c>
      <c r="I1252" t="s">
        <v>11</v>
      </c>
      <c r="J1252" t="s">
        <v>27</v>
      </c>
      <c r="K1252" t="s">
        <v>152</v>
      </c>
      <c r="L1252" t="s">
        <v>13</v>
      </c>
      <c r="M1252" s="5">
        <v>48.04</v>
      </c>
      <c r="N1252">
        <v>1</v>
      </c>
    </row>
    <row r="1253" spans="1:14" x14ac:dyDescent="0.2">
      <c r="A1253" s="2">
        <v>45370</v>
      </c>
      <c r="B1253" s="3">
        <f t="shared" si="57"/>
        <v>2024</v>
      </c>
      <c r="C1253" t="str">
        <f t="shared" si="58"/>
        <v>2023-2024</v>
      </c>
      <c r="D1253" t="s">
        <v>148</v>
      </c>
      <c r="E1253" t="s">
        <v>109</v>
      </c>
      <c r="F1253" t="str">
        <f t="shared" si="59"/>
        <v>New South Wales</v>
      </c>
      <c r="G1253" t="s">
        <v>10</v>
      </c>
      <c r="H1253">
        <v>2480</v>
      </c>
      <c r="I1253" t="s">
        <v>11</v>
      </c>
      <c r="J1253" t="s">
        <v>68</v>
      </c>
      <c r="K1253" t="s">
        <v>157</v>
      </c>
      <c r="L1253" t="s">
        <v>22</v>
      </c>
      <c r="M1253" s="5">
        <v>48.09</v>
      </c>
      <c r="N1253">
        <v>1</v>
      </c>
    </row>
    <row r="1254" spans="1:14" x14ac:dyDescent="0.2">
      <c r="A1254" s="2">
        <v>45614</v>
      </c>
      <c r="B1254" s="3">
        <f t="shared" si="57"/>
        <v>2025</v>
      </c>
      <c r="C1254" t="str">
        <f t="shared" si="58"/>
        <v>2024-2025</v>
      </c>
      <c r="D1254" t="s">
        <v>147</v>
      </c>
      <c r="E1254" t="s">
        <v>78</v>
      </c>
      <c r="F1254" t="str">
        <f t="shared" si="59"/>
        <v>New South Wales</v>
      </c>
      <c r="G1254" t="s">
        <v>10</v>
      </c>
      <c r="H1254">
        <v>2350</v>
      </c>
      <c r="I1254" t="s">
        <v>11</v>
      </c>
      <c r="J1254" t="s">
        <v>68</v>
      </c>
      <c r="K1254" t="s">
        <v>152</v>
      </c>
      <c r="L1254" t="s">
        <v>13</v>
      </c>
      <c r="M1254" s="5">
        <v>48.209999999999994</v>
      </c>
      <c r="N1254">
        <v>1</v>
      </c>
    </row>
    <row r="1255" spans="1:14" x14ac:dyDescent="0.2">
      <c r="A1255" s="2">
        <v>45600</v>
      </c>
      <c r="B1255" s="3">
        <f t="shared" si="57"/>
        <v>2025</v>
      </c>
      <c r="C1255" t="str">
        <f t="shared" si="58"/>
        <v>2024-2025</v>
      </c>
      <c r="D1255" t="s">
        <v>147</v>
      </c>
      <c r="E1255" t="s">
        <v>40</v>
      </c>
      <c r="F1255" t="str">
        <f t="shared" si="59"/>
        <v>New South Wales</v>
      </c>
      <c r="G1255" t="s">
        <v>10</v>
      </c>
      <c r="H1255">
        <v>2116</v>
      </c>
      <c r="I1255" t="s">
        <v>11</v>
      </c>
      <c r="J1255" t="s">
        <v>27</v>
      </c>
      <c r="K1255" t="s">
        <v>154</v>
      </c>
      <c r="L1255" t="s">
        <v>14</v>
      </c>
      <c r="M1255" s="5">
        <v>48.83</v>
      </c>
      <c r="N1255">
        <v>1</v>
      </c>
    </row>
    <row r="1256" spans="1:14" x14ac:dyDescent="0.2">
      <c r="A1256" s="2">
        <v>45416</v>
      </c>
      <c r="B1256" s="3">
        <f t="shared" si="57"/>
        <v>2024</v>
      </c>
      <c r="C1256" t="str">
        <f t="shared" si="58"/>
        <v>2023-2024</v>
      </c>
      <c r="D1256" t="s">
        <v>148</v>
      </c>
      <c r="E1256" t="s">
        <v>47</v>
      </c>
      <c r="F1256" t="str">
        <f t="shared" si="59"/>
        <v>Western Australia</v>
      </c>
      <c r="G1256" t="s">
        <v>48</v>
      </c>
      <c r="H1256">
        <v>6030</v>
      </c>
      <c r="I1256" t="s">
        <v>11</v>
      </c>
      <c r="J1256" t="s">
        <v>49</v>
      </c>
      <c r="K1256" t="s">
        <v>155</v>
      </c>
      <c r="L1256" t="s">
        <v>20</v>
      </c>
      <c r="M1256" s="5">
        <v>48.85</v>
      </c>
      <c r="N1256">
        <v>1</v>
      </c>
    </row>
    <row r="1257" spans="1:14" x14ac:dyDescent="0.2">
      <c r="A1257" s="2">
        <v>45543</v>
      </c>
      <c r="B1257" s="3">
        <f t="shared" si="57"/>
        <v>2025</v>
      </c>
      <c r="C1257" t="str">
        <f t="shared" si="58"/>
        <v>2024-2025</v>
      </c>
      <c r="D1257" t="s">
        <v>147</v>
      </c>
      <c r="E1257" t="s">
        <v>40</v>
      </c>
      <c r="F1257" t="str">
        <f t="shared" si="59"/>
        <v>New South Wales</v>
      </c>
      <c r="G1257" t="s">
        <v>10</v>
      </c>
      <c r="H1257">
        <v>2116</v>
      </c>
      <c r="I1257" t="s">
        <v>11</v>
      </c>
      <c r="J1257" t="s">
        <v>27</v>
      </c>
      <c r="K1257" t="s">
        <v>19</v>
      </c>
      <c r="L1257" t="s">
        <v>23</v>
      </c>
      <c r="M1257" s="5">
        <v>48.910000000000004</v>
      </c>
      <c r="N1257">
        <v>1</v>
      </c>
    </row>
    <row r="1258" spans="1:14" x14ac:dyDescent="0.2">
      <c r="A1258" s="2">
        <v>45561</v>
      </c>
      <c r="B1258" s="3">
        <f t="shared" si="57"/>
        <v>2025</v>
      </c>
      <c r="C1258" t="str">
        <f t="shared" si="58"/>
        <v>2024-2025</v>
      </c>
      <c r="D1258" t="s">
        <v>148</v>
      </c>
      <c r="E1258" t="s">
        <v>122</v>
      </c>
      <c r="F1258" t="str">
        <f t="shared" si="59"/>
        <v>New South Wales</v>
      </c>
      <c r="G1258" t="s">
        <v>10</v>
      </c>
      <c r="H1258">
        <v>2650</v>
      </c>
      <c r="I1258" t="s">
        <v>11</v>
      </c>
      <c r="J1258" t="s">
        <v>25</v>
      </c>
      <c r="K1258" t="s">
        <v>155</v>
      </c>
      <c r="L1258" t="s">
        <v>20</v>
      </c>
      <c r="M1258" s="5">
        <v>48.92</v>
      </c>
      <c r="N1258">
        <v>1</v>
      </c>
    </row>
    <row r="1259" spans="1:14" x14ac:dyDescent="0.2">
      <c r="A1259" s="2">
        <v>45048</v>
      </c>
      <c r="B1259" s="3">
        <f t="shared" si="57"/>
        <v>2023</v>
      </c>
      <c r="C1259" t="str">
        <f t="shared" si="58"/>
        <v>2022-2023</v>
      </c>
      <c r="D1259" t="s">
        <v>147</v>
      </c>
      <c r="E1259" t="s">
        <v>56</v>
      </c>
      <c r="F1259" t="str">
        <f t="shared" si="59"/>
        <v>Northern Territory</v>
      </c>
      <c r="G1259" t="s">
        <v>29</v>
      </c>
      <c r="H1259">
        <v>870</v>
      </c>
      <c r="I1259" t="s">
        <v>11</v>
      </c>
      <c r="J1259" t="s">
        <v>30</v>
      </c>
      <c r="K1259" t="s">
        <v>19</v>
      </c>
      <c r="L1259" t="s">
        <v>23</v>
      </c>
      <c r="M1259" s="5">
        <v>48.93</v>
      </c>
      <c r="N1259">
        <v>1</v>
      </c>
    </row>
    <row r="1260" spans="1:14" x14ac:dyDescent="0.2">
      <c r="A1260" s="2">
        <v>44934</v>
      </c>
      <c r="B1260" s="3">
        <f t="shared" si="57"/>
        <v>2023</v>
      </c>
      <c r="C1260" t="str">
        <f t="shared" si="58"/>
        <v>2022-2023</v>
      </c>
      <c r="D1260" t="s">
        <v>147</v>
      </c>
      <c r="E1260" t="s">
        <v>44</v>
      </c>
      <c r="F1260" t="str">
        <f t="shared" si="59"/>
        <v>Victoria</v>
      </c>
      <c r="G1260" t="s">
        <v>45</v>
      </c>
      <c r="H1260">
        <v>3066</v>
      </c>
      <c r="I1260" t="s">
        <v>11</v>
      </c>
      <c r="J1260" t="s">
        <v>46</v>
      </c>
      <c r="K1260" t="s">
        <v>149</v>
      </c>
      <c r="L1260" t="s">
        <v>15</v>
      </c>
      <c r="M1260" s="5">
        <v>48.93</v>
      </c>
      <c r="N1260">
        <v>1</v>
      </c>
    </row>
    <row r="1261" spans="1:14" x14ac:dyDescent="0.2">
      <c r="A1261" s="2">
        <v>45182</v>
      </c>
      <c r="B1261" s="3">
        <f t="shared" si="57"/>
        <v>2024</v>
      </c>
      <c r="C1261" t="str">
        <f t="shared" si="58"/>
        <v>2023-2024</v>
      </c>
      <c r="D1261" t="s">
        <v>148</v>
      </c>
      <c r="E1261" t="s">
        <v>102</v>
      </c>
      <c r="F1261" t="str">
        <f t="shared" si="59"/>
        <v>Queensland</v>
      </c>
      <c r="G1261" t="s">
        <v>35</v>
      </c>
      <c r="H1261">
        <v>4870</v>
      </c>
      <c r="I1261" t="s">
        <v>11</v>
      </c>
      <c r="J1261" t="s">
        <v>36</v>
      </c>
      <c r="K1261" t="s">
        <v>154</v>
      </c>
      <c r="L1261" t="s">
        <v>14</v>
      </c>
      <c r="M1261" s="5">
        <v>48.94</v>
      </c>
      <c r="N1261">
        <v>1</v>
      </c>
    </row>
    <row r="1262" spans="1:14" x14ac:dyDescent="0.2">
      <c r="A1262" s="2">
        <v>45518</v>
      </c>
      <c r="B1262" s="3">
        <f t="shared" si="57"/>
        <v>2025</v>
      </c>
      <c r="C1262" t="str">
        <f t="shared" si="58"/>
        <v>2024-2025</v>
      </c>
      <c r="D1262" t="s">
        <v>148</v>
      </c>
      <c r="E1262" t="s">
        <v>84</v>
      </c>
      <c r="F1262" t="str">
        <f t="shared" si="59"/>
        <v>Queensland</v>
      </c>
      <c r="G1262" t="s">
        <v>35</v>
      </c>
      <c r="H1262">
        <v>4740</v>
      </c>
      <c r="I1262" t="s">
        <v>11</v>
      </c>
      <c r="J1262" t="s">
        <v>51</v>
      </c>
      <c r="K1262" t="s">
        <v>154</v>
      </c>
      <c r="L1262" t="s">
        <v>14</v>
      </c>
      <c r="M1262" s="5">
        <v>48.97</v>
      </c>
      <c r="N1262">
        <v>1</v>
      </c>
    </row>
    <row r="1263" spans="1:14" x14ac:dyDescent="0.2">
      <c r="A1263" s="2">
        <v>45489</v>
      </c>
      <c r="B1263" s="3">
        <f t="shared" si="57"/>
        <v>2025</v>
      </c>
      <c r="C1263" t="str">
        <f t="shared" si="58"/>
        <v>2024-2025</v>
      </c>
      <c r="D1263" t="s">
        <v>148</v>
      </c>
      <c r="E1263" t="s">
        <v>75</v>
      </c>
      <c r="F1263" t="str">
        <f t="shared" si="59"/>
        <v>Victoria</v>
      </c>
      <c r="G1263" t="s">
        <v>45</v>
      </c>
      <c r="H1263">
        <v>3630</v>
      </c>
      <c r="I1263" t="s">
        <v>11</v>
      </c>
      <c r="J1263" t="s">
        <v>55</v>
      </c>
      <c r="K1263" t="s">
        <v>154</v>
      </c>
      <c r="L1263" t="s">
        <v>14</v>
      </c>
      <c r="M1263" s="5">
        <v>49</v>
      </c>
      <c r="N1263">
        <v>1</v>
      </c>
    </row>
    <row r="1264" spans="1:14" x14ac:dyDescent="0.2">
      <c r="A1264" s="2">
        <v>45586</v>
      </c>
      <c r="B1264" s="3">
        <f t="shared" si="57"/>
        <v>2025</v>
      </c>
      <c r="C1264" t="str">
        <f t="shared" si="58"/>
        <v>2024-2025</v>
      </c>
      <c r="D1264" t="s">
        <v>148</v>
      </c>
      <c r="E1264" t="s">
        <v>114</v>
      </c>
      <c r="F1264" t="str">
        <f t="shared" si="59"/>
        <v>Victoria</v>
      </c>
      <c r="G1264" t="s">
        <v>45</v>
      </c>
      <c r="H1264">
        <v>3551</v>
      </c>
      <c r="I1264" t="s">
        <v>11</v>
      </c>
      <c r="J1264" t="s">
        <v>60</v>
      </c>
      <c r="K1264" t="s">
        <v>152</v>
      </c>
      <c r="L1264" t="s">
        <v>13</v>
      </c>
      <c r="M1264" s="5">
        <v>49.25</v>
      </c>
      <c r="N1264">
        <v>1</v>
      </c>
    </row>
    <row r="1265" spans="1:14" x14ac:dyDescent="0.2">
      <c r="A1265" s="2">
        <v>45334</v>
      </c>
      <c r="B1265" s="3">
        <f t="shared" si="57"/>
        <v>2024</v>
      </c>
      <c r="C1265" t="str">
        <f t="shared" si="58"/>
        <v>2023-2024</v>
      </c>
      <c r="D1265" t="s">
        <v>147</v>
      </c>
      <c r="E1265" t="s">
        <v>127</v>
      </c>
      <c r="F1265" t="str">
        <f t="shared" si="59"/>
        <v>New South Wales</v>
      </c>
      <c r="G1265" t="s">
        <v>10</v>
      </c>
      <c r="H1265">
        <v>2131</v>
      </c>
      <c r="I1265" t="s">
        <v>11</v>
      </c>
      <c r="J1265" t="s">
        <v>27</v>
      </c>
      <c r="K1265" t="s">
        <v>149</v>
      </c>
      <c r="L1265" t="s">
        <v>15</v>
      </c>
      <c r="M1265" s="5">
        <v>49.9</v>
      </c>
      <c r="N1265">
        <v>1</v>
      </c>
    </row>
    <row r="1266" spans="1:14" x14ac:dyDescent="0.2">
      <c r="A1266" s="2">
        <v>44998</v>
      </c>
      <c r="B1266" s="3">
        <f t="shared" si="57"/>
        <v>2023</v>
      </c>
      <c r="C1266" t="str">
        <f t="shared" si="58"/>
        <v>2022-2023</v>
      </c>
      <c r="D1266" t="s">
        <v>148</v>
      </c>
      <c r="E1266" t="s">
        <v>24</v>
      </c>
      <c r="F1266" t="str">
        <f t="shared" si="59"/>
        <v>New South Wales</v>
      </c>
      <c r="G1266" t="s">
        <v>10</v>
      </c>
      <c r="H1266">
        <v>2795</v>
      </c>
      <c r="I1266" t="s">
        <v>11</v>
      </c>
      <c r="J1266" t="s">
        <v>25</v>
      </c>
      <c r="K1266" t="s">
        <v>149</v>
      </c>
      <c r="L1266" t="s">
        <v>15</v>
      </c>
      <c r="M1266" s="5">
        <v>49.9</v>
      </c>
      <c r="N1266">
        <v>1</v>
      </c>
    </row>
    <row r="1267" spans="1:14" x14ac:dyDescent="0.2">
      <c r="A1267" s="2">
        <v>45215</v>
      </c>
      <c r="B1267" s="3">
        <f t="shared" si="57"/>
        <v>2024</v>
      </c>
      <c r="C1267" t="str">
        <f t="shared" si="58"/>
        <v>2023-2024</v>
      </c>
      <c r="D1267" t="s">
        <v>147</v>
      </c>
      <c r="E1267" t="s">
        <v>72</v>
      </c>
      <c r="F1267" t="str">
        <f t="shared" si="59"/>
        <v>Western Australia</v>
      </c>
      <c r="G1267" t="s">
        <v>48</v>
      </c>
      <c r="H1267">
        <v>6010</v>
      </c>
      <c r="I1267" t="s">
        <v>11</v>
      </c>
      <c r="J1267" t="s">
        <v>49</v>
      </c>
      <c r="K1267" t="s">
        <v>19</v>
      </c>
      <c r="L1267" t="s">
        <v>23</v>
      </c>
      <c r="M1267" s="5">
        <v>49.91</v>
      </c>
      <c r="N1267">
        <v>1</v>
      </c>
    </row>
    <row r="1268" spans="1:14" x14ac:dyDescent="0.2">
      <c r="A1268" s="2">
        <v>45515</v>
      </c>
      <c r="B1268" s="3">
        <f t="shared" si="57"/>
        <v>2025</v>
      </c>
      <c r="C1268" t="str">
        <f t="shared" si="58"/>
        <v>2024-2025</v>
      </c>
      <c r="D1268" t="s">
        <v>148</v>
      </c>
      <c r="E1268" t="s">
        <v>132</v>
      </c>
      <c r="F1268" t="str">
        <f t="shared" si="59"/>
        <v>New South Wales</v>
      </c>
      <c r="G1268" t="s">
        <v>10</v>
      </c>
      <c r="H1268">
        <v>2800</v>
      </c>
      <c r="I1268" t="s">
        <v>11</v>
      </c>
      <c r="J1268" t="s">
        <v>25</v>
      </c>
      <c r="K1268" t="s">
        <v>151</v>
      </c>
      <c r="L1268" t="s">
        <v>21</v>
      </c>
      <c r="M1268" s="5">
        <v>49.93</v>
      </c>
      <c r="N1268">
        <v>1</v>
      </c>
    </row>
    <row r="1269" spans="1:14" x14ac:dyDescent="0.2">
      <c r="A1269" s="2">
        <v>45061</v>
      </c>
      <c r="B1269" s="3">
        <f t="shared" si="57"/>
        <v>2023</v>
      </c>
      <c r="C1269" t="str">
        <f t="shared" si="58"/>
        <v>2022-2023</v>
      </c>
      <c r="D1269" t="s">
        <v>148</v>
      </c>
      <c r="E1269" t="s">
        <v>114</v>
      </c>
      <c r="F1269" t="str">
        <f t="shared" si="59"/>
        <v>Victoria</v>
      </c>
      <c r="G1269" t="s">
        <v>45</v>
      </c>
      <c r="H1269">
        <v>3551</v>
      </c>
      <c r="I1269" t="s">
        <v>11</v>
      </c>
      <c r="J1269" t="s">
        <v>60</v>
      </c>
      <c r="K1269" t="s">
        <v>154</v>
      </c>
      <c r="L1269" t="s">
        <v>14</v>
      </c>
      <c r="M1269" s="5">
        <v>49.94</v>
      </c>
      <c r="N1269">
        <v>1</v>
      </c>
    </row>
    <row r="1270" spans="1:14" x14ac:dyDescent="0.2">
      <c r="A1270" s="2">
        <v>44972</v>
      </c>
      <c r="B1270" s="3">
        <f t="shared" si="57"/>
        <v>2023</v>
      </c>
      <c r="C1270" t="str">
        <f t="shared" si="58"/>
        <v>2022-2023</v>
      </c>
      <c r="D1270" t="s">
        <v>147</v>
      </c>
      <c r="E1270" t="s">
        <v>110</v>
      </c>
      <c r="F1270" t="str">
        <f t="shared" si="59"/>
        <v>Queensland</v>
      </c>
      <c r="G1270" t="s">
        <v>35</v>
      </c>
      <c r="H1270">
        <v>4680</v>
      </c>
      <c r="I1270" t="s">
        <v>11</v>
      </c>
      <c r="J1270" t="s">
        <v>51</v>
      </c>
      <c r="K1270" t="s">
        <v>153</v>
      </c>
      <c r="L1270" t="s">
        <v>16</v>
      </c>
      <c r="M1270" s="5">
        <v>49.94</v>
      </c>
      <c r="N1270">
        <v>1</v>
      </c>
    </row>
    <row r="1271" spans="1:14" x14ac:dyDescent="0.2">
      <c r="A1271" s="2">
        <v>45332</v>
      </c>
      <c r="B1271" s="3">
        <f t="shared" si="57"/>
        <v>2024</v>
      </c>
      <c r="C1271" t="str">
        <f t="shared" si="58"/>
        <v>2023-2024</v>
      </c>
      <c r="D1271" t="s">
        <v>147</v>
      </c>
      <c r="E1271" t="s">
        <v>89</v>
      </c>
      <c r="F1271" t="str">
        <f t="shared" si="59"/>
        <v>Queensland</v>
      </c>
      <c r="G1271" t="s">
        <v>35</v>
      </c>
      <c r="H1271">
        <v>4655</v>
      </c>
      <c r="I1271" t="s">
        <v>11</v>
      </c>
      <c r="J1271" t="s">
        <v>51</v>
      </c>
      <c r="K1271" t="s">
        <v>152</v>
      </c>
      <c r="L1271" t="s">
        <v>13</v>
      </c>
      <c r="M1271" s="5">
        <v>49.94</v>
      </c>
      <c r="N1271">
        <v>1</v>
      </c>
    </row>
    <row r="1272" spans="1:14" x14ac:dyDescent="0.2">
      <c r="A1272" s="2">
        <v>45198</v>
      </c>
      <c r="B1272" s="3">
        <f t="shared" si="57"/>
        <v>2024</v>
      </c>
      <c r="C1272" t="str">
        <f t="shared" si="58"/>
        <v>2023-2024</v>
      </c>
      <c r="D1272" t="s">
        <v>147</v>
      </c>
      <c r="E1272" t="s">
        <v>133</v>
      </c>
      <c r="F1272" t="str">
        <f t="shared" si="59"/>
        <v>Queensland</v>
      </c>
      <c r="G1272" t="s">
        <v>35</v>
      </c>
      <c r="H1272">
        <v>4305</v>
      </c>
      <c r="I1272" t="s">
        <v>11</v>
      </c>
      <c r="J1272" t="s">
        <v>104</v>
      </c>
      <c r="K1272" t="s">
        <v>154</v>
      </c>
      <c r="L1272" t="s">
        <v>14</v>
      </c>
      <c r="M1272" s="5">
        <v>49.94</v>
      </c>
      <c r="N1272">
        <v>1</v>
      </c>
    </row>
    <row r="1273" spans="1:14" x14ac:dyDescent="0.2">
      <c r="A1273" s="2">
        <v>45027</v>
      </c>
      <c r="B1273" s="3">
        <f t="shared" si="57"/>
        <v>2023</v>
      </c>
      <c r="C1273" t="str">
        <f t="shared" si="58"/>
        <v>2022-2023</v>
      </c>
      <c r="D1273" t="s">
        <v>147</v>
      </c>
      <c r="E1273" t="s">
        <v>53</v>
      </c>
      <c r="F1273" t="str">
        <f t="shared" si="59"/>
        <v>South Australia</v>
      </c>
      <c r="G1273" t="s">
        <v>32</v>
      </c>
      <c r="H1273">
        <v>5082</v>
      </c>
      <c r="I1273" t="s">
        <v>11</v>
      </c>
      <c r="J1273" t="s">
        <v>33</v>
      </c>
      <c r="K1273" t="s">
        <v>152</v>
      </c>
      <c r="L1273" t="s">
        <v>13</v>
      </c>
      <c r="M1273" s="5">
        <v>49.94</v>
      </c>
      <c r="N1273">
        <v>1</v>
      </c>
    </row>
    <row r="1274" spans="1:14" x14ac:dyDescent="0.2">
      <c r="A1274" s="2">
        <v>45556</v>
      </c>
      <c r="B1274" s="3">
        <f t="shared" si="57"/>
        <v>2025</v>
      </c>
      <c r="C1274" t="str">
        <f t="shared" si="58"/>
        <v>2024-2025</v>
      </c>
      <c r="D1274" t="s">
        <v>148</v>
      </c>
      <c r="E1274" t="s">
        <v>92</v>
      </c>
      <c r="F1274" t="str">
        <f t="shared" si="59"/>
        <v>Queensland</v>
      </c>
      <c r="G1274" t="s">
        <v>35</v>
      </c>
      <c r="H1274">
        <v>4068</v>
      </c>
      <c r="I1274" t="s">
        <v>11</v>
      </c>
      <c r="J1274" t="s">
        <v>43</v>
      </c>
      <c r="K1274" t="s">
        <v>154</v>
      </c>
      <c r="L1274" t="s">
        <v>14</v>
      </c>
      <c r="M1274" s="5">
        <v>49.95</v>
      </c>
      <c r="N1274">
        <v>1</v>
      </c>
    </row>
    <row r="1275" spans="1:14" x14ac:dyDescent="0.2">
      <c r="A1275" s="2">
        <v>45375</v>
      </c>
      <c r="B1275" s="3">
        <f t="shared" si="57"/>
        <v>2024</v>
      </c>
      <c r="C1275" t="str">
        <f t="shared" si="58"/>
        <v>2023-2024</v>
      </c>
      <c r="D1275" t="s">
        <v>148</v>
      </c>
      <c r="E1275" t="s">
        <v>90</v>
      </c>
      <c r="F1275" t="str">
        <f t="shared" si="59"/>
        <v>Victoria</v>
      </c>
      <c r="G1275" t="s">
        <v>45</v>
      </c>
      <c r="H1275">
        <v>3179</v>
      </c>
      <c r="I1275" t="s">
        <v>11</v>
      </c>
      <c r="J1275" t="s">
        <v>63</v>
      </c>
      <c r="K1275" t="s">
        <v>150</v>
      </c>
      <c r="L1275" t="s">
        <v>18</v>
      </c>
      <c r="M1275" s="5">
        <v>49.95</v>
      </c>
      <c r="N1275">
        <v>1</v>
      </c>
    </row>
    <row r="1276" spans="1:14" x14ac:dyDescent="0.2">
      <c r="A1276" s="2">
        <v>44961</v>
      </c>
      <c r="B1276" s="3">
        <f t="shared" si="57"/>
        <v>2023</v>
      </c>
      <c r="C1276" t="str">
        <f t="shared" si="58"/>
        <v>2022-2023</v>
      </c>
      <c r="D1276" t="s">
        <v>147</v>
      </c>
      <c r="E1276" t="s">
        <v>91</v>
      </c>
      <c r="F1276" t="str">
        <f t="shared" si="59"/>
        <v>Victoria</v>
      </c>
      <c r="G1276" t="s">
        <v>45</v>
      </c>
      <c r="H1276">
        <v>3690</v>
      </c>
      <c r="I1276" t="s">
        <v>11</v>
      </c>
      <c r="J1276" t="s">
        <v>55</v>
      </c>
      <c r="K1276" t="s">
        <v>152</v>
      </c>
      <c r="L1276" t="s">
        <v>13</v>
      </c>
      <c r="M1276" s="5">
        <v>49.97</v>
      </c>
      <c r="N1276">
        <v>1</v>
      </c>
    </row>
    <row r="1277" spans="1:14" x14ac:dyDescent="0.2">
      <c r="A1277" s="2">
        <v>45519</v>
      </c>
      <c r="B1277" s="3">
        <f t="shared" si="57"/>
        <v>2025</v>
      </c>
      <c r="C1277" t="str">
        <f t="shared" si="58"/>
        <v>2024-2025</v>
      </c>
      <c r="D1277" t="s">
        <v>147</v>
      </c>
      <c r="E1277" t="s">
        <v>118</v>
      </c>
      <c r="F1277" t="str">
        <f t="shared" si="59"/>
        <v>New South Wales</v>
      </c>
      <c r="G1277" t="s">
        <v>10</v>
      </c>
      <c r="H1277">
        <v>2158</v>
      </c>
      <c r="I1277" t="s">
        <v>11</v>
      </c>
      <c r="J1277" t="s">
        <v>27</v>
      </c>
      <c r="K1277" t="s">
        <v>153</v>
      </c>
      <c r="L1277" t="s">
        <v>16</v>
      </c>
      <c r="M1277" s="5">
        <v>49.980000000000004</v>
      </c>
      <c r="N1277">
        <v>1</v>
      </c>
    </row>
    <row r="1278" spans="1:14" x14ac:dyDescent="0.2">
      <c r="A1278" s="2">
        <v>45214</v>
      </c>
      <c r="B1278" s="3">
        <f t="shared" si="57"/>
        <v>2024</v>
      </c>
      <c r="C1278" t="str">
        <f t="shared" si="58"/>
        <v>2023-2024</v>
      </c>
      <c r="D1278" t="s">
        <v>147</v>
      </c>
      <c r="E1278" t="s">
        <v>140</v>
      </c>
      <c r="F1278" t="str">
        <f t="shared" si="59"/>
        <v>Tasmania</v>
      </c>
      <c r="G1278" t="s">
        <v>70</v>
      </c>
      <c r="H1278">
        <v>7320</v>
      </c>
      <c r="I1278" t="s">
        <v>11</v>
      </c>
      <c r="J1278" t="s">
        <v>71</v>
      </c>
      <c r="K1278" t="s">
        <v>154</v>
      </c>
      <c r="L1278" t="s">
        <v>14</v>
      </c>
      <c r="M1278" s="5">
        <v>50</v>
      </c>
      <c r="N1278">
        <v>1</v>
      </c>
    </row>
    <row r="1279" spans="1:14" x14ac:dyDescent="0.2">
      <c r="A1279" s="2">
        <v>45276</v>
      </c>
      <c r="B1279" s="3">
        <f t="shared" si="57"/>
        <v>2024</v>
      </c>
      <c r="C1279" t="str">
        <f t="shared" si="58"/>
        <v>2023-2024</v>
      </c>
      <c r="D1279" t="s">
        <v>147</v>
      </c>
      <c r="E1279" t="s">
        <v>61</v>
      </c>
      <c r="F1279" t="str">
        <f t="shared" si="59"/>
        <v>New South Wales</v>
      </c>
      <c r="G1279" t="s">
        <v>10</v>
      </c>
      <c r="H1279">
        <v>2539</v>
      </c>
      <c r="I1279" t="s">
        <v>11</v>
      </c>
      <c r="J1279" t="s">
        <v>58</v>
      </c>
      <c r="K1279" t="s">
        <v>154</v>
      </c>
      <c r="L1279" t="s">
        <v>14</v>
      </c>
      <c r="M1279" s="5">
        <v>50</v>
      </c>
      <c r="N1279">
        <v>1</v>
      </c>
    </row>
    <row r="1280" spans="1:14" x14ac:dyDescent="0.2">
      <c r="A1280" s="2">
        <v>45608</v>
      </c>
      <c r="B1280" s="3">
        <f t="shared" si="57"/>
        <v>2025</v>
      </c>
      <c r="C1280" t="str">
        <f t="shared" si="58"/>
        <v>2024-2025</v>
      </c>
      <c r="D1280" t="s">
        <v>147</v>
      </c>
      <c r="E1280" t="s">
        <v>126</v>
      </c>
      <c r="F1280" t="str">
        <f t="shared" si="59"/>
        <v>Queensland</v>
      </c>
      <c r="G1280" t="s">
        <v>35</v>
      </c>
      <c r="H1280">
        <v>4551</v>
      </c>
      <c r="I1280" t="s">
        <v>11</v>
      </c>
      <c r="J1280" t="s">
        <v>120</v>
      </c>
      <c r="K1280" t="s">
        <v>149</v>
      </c>
      <c r="L1280" t="s">
        <v>15</v>
      </c>
      <c r="M1280" s="5">
        <v>50.22</v>
      </c>
      <c r="N1280">
        <v>1</v>
      </c>
    </row>
    <row r="1281" spans="1:14" x14ac:dyDescent="0.2">
      <c r="A1281" s="2">
        <v>45137</v>
      </c>
      <c r="B1281" s="3">
        <f t="shared" si="57"/>
        <v>2024</v>
      </c>
      <c r="C1281" t="str">
        <f t="shared" si="58"/>
        <v>2023-2024</v>
      </c>
      <c r="D1281" t="s">
        <v>148</v>
      </c>
      <c r="E1281" t="s">
        <v>114</v>
      </c>
      <c r="F1281" t="str">
        <f t="shared" si="59"/>
        <v>Victoria</v>
      </c>
      <c r="G1281" t="s">
        <v>45</v>
      </c>
      <c r="H1281">
        <v>3551</v>
      </c>
      <c r="I1281" t="s">
        <v>11</v>
      </c>
      <c r="J1281" t="s">
        <v>60</v>
      </c>
      <c r="K1281" t="s">
        <v>150</v>
      </c>
      <c r="L1281" t="s">
        <v>18</v>
      </c>
      <c r="M1281" s="5">
        <v>50.25</v>
      </c>
      <c r="N1281">
        <v>1</v>
      </c>
    </row>
    <row r="1282" spans="1:14" x14ac:dyDescent="0.2">
      <c r="A1282" s="2">
        <v>45278</v>
      </c>
      <c r="B1282" s="3">
        <f t="shared" ref="B1282:B1345" si="60">IF(MONTH(A1282)&gt;=7,YEAR(A1282)+1,YEAR(A1282))</f>
        <v>2024</v>
      </c>
      <c r="C1282" t="str">
        <f t="shared" ref="C1282:C1345" si="61">IF(MONTH(A1282) &gt;= 7, YEAR(A1282) &amp; "-" &amp; YEAR(A1282) + 1, YEAR(A1282) - 1 &amp; "-" &amp; YEAR(A1282))</f>
        <v>2023-2024</v>
      </c>
      <c r="D1282" t="s">
        <v>147</v>
      </c>
      <c r="E1282" t="s">
        <v>127</v>
      </c>
      <c r="F1282" t="str">
        <f t="shared" ref="F1282:F1345" si="62">IF(G1282="WA","Western Australia",
IF(G1282="NSW","New South Wales",
IF(G1282="QLD","Queensland",
IF(G1282="VIC","Victoria",
IF(G1282="TAS","Tasmania",
IF(G1282="SA","South Australia",
IF(G1282="NT","Northern Territory",
IF(G1282="ACT","Australian Capital Territory",G1282))))))))</f>
        <v>New South Wales</v>
      </c>
      <c r="G1282" t="s">
        <v>10</v>
      </c>
      <c r="H1282">
        <v>2131</v>
      </c>
      <c r="I1282" t="s">
        <v>11</v>
      </c>
      <c r="J1282" t="s">
        <v>27</v>
      </c>
      <c r="K1282" t="s">
        <v>152</v>
      </c>
      <c r="L1282" t="s">
        <v>13</v>
      </c>
      <c r="M1282" s="5">
        <v>50.36</v>
      </c>
      <c r="N1282">
        <v>1</v>
      </c>
    </row>
    <row r="1283" spans="1:14" x14ac:dyDescent="0.2">
      <c r="A1283" s="2">
        <v>45418</v>
      </c>
      <c r="B1283" s="3">
        <f t="shared" si="60"/>
        <v>2024</v>
      </c>
      <c r="C1283" t="str">
        <f t="shared" si="61"/>
        <v>2023-2024</v>
      </c>
      <c r="D1283" t="s">
        <v>147</v>
      </c>
      <c r="E1283" t="s">
        <v>124</v>
      </c>
      <c r="F1283" t="str">
        <f t="shared" si="62"/>
        <v>New South Wales</v>
      </c>
      <c r="G1283" t="s">
        <v>10</v>
      </c>
      <c r="H1283">
        <v>2015</v>
      </c>
      <c r="I1283" t="s">
        <v>11</v>
      </c>
      <c r="J1283" t="s">
        <v>12</v>
      </c>
      <c r="K1283" t="s">
        <v>157</v>
      </c>
      <c r="L1283" t="s">
        <v>22</v>
      </c>
      <c r="M1283" s="5">
        <v>50.4</v>
      </c>
      <c r="N1283">
        <v>1</v>
      </c>
    </row>
    <row r="1284" spans="1:14" x14ac:dyDescent="0.2">
      <c r="A1284" s="2">
        <v>45240</v>
      </c>
      <c r="B1284" s="3">
        <f t="shared" si="60"/>
        <v>2024</v>
      </c>
      <c r="C1284" t="str">
        <f t="shared" si="61"/>
        <v>2023-2024</v>
      </c>
      <c r="D1284" t="s">
        <v>147</v>
      </c>
      <c r="E1284" t="s">
        <v>127</v>
      </c>
      <c r="F1284" t="str">
        <f t="shared" si="62"/>
        <v>New South Wales</v>
      </c>
      <c r="G1284" t="s">
        <v>10</v>
      </c>
      <c r="H1284">
        <v>2131</v>
      </c>
      <c r="I1284" t="s">
        <v>11</v>
      </c>
      <c r="J1284" t="s">
        <v>27</v>
      </c>
      <c r="K1284" t="s">
        <v>156</v>
      </c>
      <c r="L1284" t="s">
        <v>17</v>
      </c>
      <c r="M1284" s="5">
        <v>50.400000000000006</v>
      </c>
      <c r="N1284">
        <v>1</v>
      </c>
    </row>
    <row r="1285" spans="1:14" x14ac:dyDescent="0.2">
      <c r="A1285" s="2">
        <v>45326</v>
      </c>
      <c r="B1285" s="3">
        <f t="shared" si="60"/>
        <v>2024</v>
      </c>
      <c r="C1285" t="str">
        <f t="shared" si="61"/>
        <v>2023-2024</v>
      </c>
      <c r="D1285" t="s">
        <v>147</v>
      </c>
      <c r="E1285" t="s">
        <v>86</v>
      </c>
      <c r="F1285" t="str">
        <f t="shared" si="62"/>
        <v>New South Wales</v>
      </c>
      <c r="G1285" t="s">
        <v>10</v>
      </c>
      <c r="H1285">
        <v>2064</v>
      </c>
      <c r="I1285" t="s">
        <v>11</v>
      </c>
      <c r="J1285" t="s">
        <v>12</v>
      </c>
      <c r="K1285" t="s">
        <v>153</v>
      </c>
      <c r="L1285" t="s">
        <v>16</v>
      </c>
      <c r="M1285" s="5">
        <v>50.97</v>
      </c>
      <c r="N1285">
        <v>1</v>
      </c>
    </row>
    <row r="1286" spans="1:14" x14ac:dyDescent="0.2">
      <c r="A1286" s="2">
        <v>44972</v>
      </c>
      <c r="B1286" s="3">
        <f t="shared" si="60"/>
        <v>2023</v>
      </c>
      <c r="C1286" t="str">
        <f t="shared" si="61"/>
        <v>2022-2023</v>
      </c>
      <c r="D1286" t="s">
        <v>147</v>
      </c>
      <c r="E1286" t="s">
        <v>65</v>
      </c>
      <c r="F1286" t="str">
        <f t="shared" si="62"/>
        <v>New South Wales</v>
      </c>
      <c r="G1286" t="s">
        <v>10</v>
      </c>
      <c r="H1286">
        <v>2541</v>
      </c>
      <c r="I1286" t="s">
        <v>11</v>
      </c>
      <c r="J1286" t="s">
        <v>58</v>
      </c>
      <c r="K1286" t="s">
        <v>156</v>
      </c>
      <c r="L1286" t="s">
        <v>17</v>
      </c>
      <c r="M1286" s="5">
        <v>51</v>
      </c>
      <c r="N1286">
        <v>1</v>
      </c>
    </row>
    <row r="1287" spans="1:14" x14ac:dyDescent="0.2">
      <c r="A1287" s="2">
        <v>45146</v>
      </c>
      <c r="B1287" s="3">
        <f t="shared" si="60"/>
        <v>2024</v>
      </c>
      <c r="C1287" t="str">
        <f t="shared" si="61"/>
        <v>2023-2024</v>
      </c>
      <c r="D1287" t="s">
        <v>148</v>
      </c>
      <c r="E1287" t="s">
        <v>9</v>
      </c>
      <c r="F1287" t="str">
        <f t="shared" si="62"/>
        <v>New South Wales</v>
      </c>
      <c r="G1287" t="s">
        <v>10</v>
      </c>
      <c r="H1287">
        <v>2067</v>
      </c>
      <c r="I1287" t="s">
        <v>11</v>
      </c>
      <c r="J1287" t="s">
        <v>12</v>
      </c>
      <c r="K1287" t="s">
        <v>155</v>
      </c>
      <c r="L1287" t="s">
        <v>20</v>
      </c>
      <c r="M1287" s="5">
        <v>51</v>
      </c>
      <c r="N1287">
        <v>1</v>
      </c>
    </row>
    <row r="1288" spans="1:14" x14ac:dyDescent="0.2">
      <c r="A1288" s="2">
        <v>44956</v>
      </c>
      <c r="B1288" s="3">
        <f t="shared" si="60"/>
        <v>2023</v>
      </c>
      <c r="C1288" t="str">
        <f t="shared" si="61"/>
        <v>2022-2023</v>
      </c>
      <c r="D1288" t="s">
        <v>147</v>
      </c>
      <c r="E1288" t="s">
        <v>126</v>
      </c>
      <c r="F1288" t="str">
        <f t="shared" si="62"/>
        <v>Queensland</v>
      </c>
      <c r="G1288" t="s">
        <v>35</v>
      </c>
      <c r="H1288">
        <v>4551</v>
      </c>
      <c r="I1288" t="s">
        <v>11</v>
      </c>
      <c r="J1288" t="s">
        <v>120</v>
      </c>
      <c r="K1288" t="s">
        <v>154</v>
      </c>
      <c r="L1288" t="s">
        <v>14</v>
      </c>
      <c r="M1288" s="5">
        <v>51</v>
      </c>
      <c r="N1288">
        <v>1</v>
      </c>
    </row>
    <row r="1289" spans="1:14" x14ac:dyDescent="0.2">
      <c r="A1289" s="2">
        <v>45292</v>
      </c>
      <c r="B1289" s="3">
        <f t="shared" si="60"/>
        <v>2024</v>
      </c>
      <c r="C1289" t="str">
        <f t="shared" si="61"/>
        <v>2023-2024</v>
      </c>
      <c r="D1289" t="s">
        <v>148</v>
      </c>
      <c r="E1289" t="s">
        <v>136</v>
      </c>
      <c r="F1289" t="str">
        <f t="shared" si="62"/>
        <v>Victoria</v>
      </c>
      <c r="G1289" t="s">
        <v>45</v>
      </c>
      <c r="H1289">
        <v>3175</v>
      </c>
      <c r="I1289" t="s">
        <v>11</v>
      </c>
      <c r="J1289" t="s">
        <v>63</v>
      </c>
      <c r="K1289" t="s">
        <v>152</v>
      </c>
      <c r="L1289" t="s">
        <v>13</v>
      </c>
      <c r="M1289" s="5">
        <v>51.05</v>
      </c>
      <c r="N1289">
        <v>1</v>
      </c>
    </row>
    <row r="1290" spans="1:14" x14ac:dyDescent="0.2">
      <c r="A1290" s="2">
        <v>44990</v>
      </c>
      <c r="B1290" s="3">
        <f t="shared" si="60"/>
        <v>2023</v>
      </c>
      <c r="C1290" t="str">
        <f t="shared" si="61"/>
        <v>2022-2023</v>
      </c>
      <c r="D1290" t="s">
        <v>147</v>
      </c>
      <c r="E1290" t="s">
        <v>110</v>
      </c>
      <c r="F1290" t="str">
        <f t="shared" si="62"/>
        <v>Queensland</v>
      </c>
      <c r="G1290" t="s">
        <v>35</v>
      </c>
      <c r="H1290">
        <v>4680</v>
      </c>
      <c r="I1290" t="s">
        <v>11</v>
      </c>
      <c r="J1290" t="s">
        <v>51</v>
      </c>
      <c r="K1290" t="s">
        <v>19</v>
      </c>
      <c r="L1290" t="s">
        <v>23</v>
      </c>
      <c r="M1290" s="5">
        <v>51.5</v>
      </c>
      <c r="N1290">
        <v>1</v>
      </c>
    </row>
    <row r="1291" spans="1:14" x14ac:dyDescent="0.2">
      <c r="A1291" s="2">
        <v>45471</v>
      </c>
      <c r="B1291" s="3">
        <f t="shared" si="60"/>
        <v>2024</v>
      </c>
      <c r="C1291" t="str">
        <f t="shared" si="61"/>
        <v>2023-2024</v>
      </c>
      <c r="D1291" t="s">
        <v>147</v>
      </c>
      <c r="E1291" t="s">
        <v>9</v>
      </c>
      <c r="F1291" t="str">
        <f t="shared" si="62"/>
        <v>New South Wales</v>
      </c>
      <c r="G1291" t="s">
        <v>10</v>
      </c>
      <c r="H1291">
        <v>2067</v>
      </c>
      <c r="I1291" t="s">
        <v>11</v>
      </c>
      <c r="J1291" t="s">
        <v>12</v>
      </c>
      <c r="K1291" t="s">
        <v>150</v>
      </c>
      <c r="L1291" t="s">
        <v>18</v>
      </c>
      <c r="M1291" s="5">
        <v>51.87</v>
      </c>
      <c r="N1291">
        <v>1</v>
      </c>
    </row>
    <row r="1292" spans="1:14" x14ac:dyDescent="0.2">
      <c r="A1292" s="2">
        <v>44959</v>
      </c>
      <c r="B1292" s="3">
        <f t="shared" si="60"/>
        <v>2023</v>
      </c>
      <c r="C1292" t="str">
        <f t="shared" si="61"/>
        <v>2022-2023</v>
      </c>
      <c r="D1292" t="s">
        <v>147</v>
      </c>
      <c r="E1292" t="s">
        <v>125</v>
      </c>
      <c r="F1292" t="str">
        <f t="shared" si="62"/>
        <v>Victoria</v>
      </c>
      <c r="G1292" t="s">
        <v>45</v>
      </c>
      <c r="H1292">
        <v>3400</v>
      </c>
      <c r="I1292" t="s">
        <v>11</v>
      </c>
      <c r="J1292" t="s">
        <v>60</v>
      </c>
      <c r="K1292" t="s">
        <v>150</v>
      </c>
      <c r="L1292" t="s">
        <v>18</v>
      </c>
      <c r="M1292" s="5">
        <v>51.87</v>
      </c>
      <c r="N1292">
        <v>1</v>
      </c>
    </row>
    <row r="1293" spans="1:14" x14ac:dyDescent="0.2">
      <c r="A1293" s="2">
        <v>45401</v>
      </c>
      <c r="B1293" s="3">
        <f t="shared" si="60"/>
        <v>2024</v>
      </c>
      <c r="C1293" t="str">
        <f t="shared" si="61"/>
        <v>2023-2024</v>
      </c>
      <c r="D1293" t="s">
        <v>147</v>
      </c>
      <c r="E1293" t="s">
        <v>86</v>
      </c>
      <c r="F1293" t="str">
        <f t="shared" si="62"/>
        <v>New South Wales</v>
      </c>
      <c r="G1293" t="s">
        <v>10</v>
      </c>
      <c r="H1293">
        <v>2064</v>
      </c>
      <c r="I1293" t="s">
        <v>11</v>
      </c>
      <c r="J1293" t="s">
        <v>12</v>
      </c>
      <c r="K1293" t="s">
        <v>152</v>
      </c>
      <c r="L1293" t="s">
        <v>13</v>
      </c>
      <c r="M1293" s="5">
        <v>51.94</v>
      </c>
      <c r="N1293">
        <v>1</v>
      </c>
    </row>
    <row r="1294" spans="1:14" x14ac:dyDescent="0.2">
      <c r="A1294" s="2">
        <v>45362</v>
      </c>
      <c r="B1294" s="3">
        <f t="shared" si="60"/>
        <v>2024</v>
      </c>
      <c r="C1294" t="str">
        <f t="shared" si="61"/>
        <v>2023-2024</v>
      </c>
      <c r="D1294" t="s">
        <v>147</v>
      </c>
      <c r="E1294" t="s">
        <v>107</v>
      </c>
      <c r="F1294" t="str">
        <f t="shared" si="62"/>
        <v>Queensland</v>
      </c>
      <c r="G1294" t="s">
        <v>35</v>
      </c>
      <c r="H1294">
        <v>4220</v>
      </c>
      <c r="I1294" t="s">
        <v>11</v>
      </c>
      <c r="J1294" t="s">
        <v>104</v>
      </c>
      <c r="K1294" t="s">
        <v>153</v>
      </c>
      <c r="L1294" t="s">
        <v>16</v>
      </c>
      <c r="M1294" s="5">
        <v>51.96</v>
      </c>
      <c r="N1294">
        <v>1</v>
      </c>
    </row>
    <row r="1295" spans="1:14" x14ac:dyDescent="0.2">
      <c r="A1295" s="2">
        <v>45399</v>
      </c>
      <c r="B1295" s="3">
        <f t="shared" si="60"/>
        <v>2024</v>
      </c>
      <c r="C1295" t="str">
        <f t="shared" si="61"/>
        <v>2023-2024</v>
      </c>
      <c r="D1295" t="s">
        <v>148</v>
      </c>
      <c r="E1295" t="s">
        <v>115</v>
      </c>
      <c r="F1295" t="str">
        <f t="shared" si="62"/>
        <v>Western Australia</v>
      </c>
      <c r="G1295" t="s">
        <v>48</v>
      </c>
      <c r="H1295">
        <v>6280</v>
      </c>
      <c r="I1295" t="s">
        <v>11</v>
      </c>
      <c r="J1295" t="s">
        <v>94</v>
      </c>
      <c r="K1295" t="s">
        <v>153</v>
      </c>
      <c r="L1295" t="s">
        <v>16</v>
      </c>
      <c r="M1295" s="5">
        <v>51.96</v>
      </c>
      <c r="N1295">
        <v>1</v>
      </c>
    </row>
    <row r="1296" spans="1:14" x14ac:dyDescent="0.2">
      <c r="A1296" s="2">
        <v>45176</v>
      </c>
      <c r="B1296" s="3">
        <f t="shared" si="60"/>
        <v>2024</v>
      </c>
      <c r="C1296" t="str">
        <f t="shared" si="61"/>
        <v>2023-2024</v>
      </c>
      <c r="D1296" t="s">
        <v>147</v>
      </c>
      <c r="E1296" t="s">
        <v>126</v>
      </c>
      <c r="F1296" t="str">
        <f t="shared" si="62"/>
        <v>Queensland</v>
      </c>
      <c r="G1296" t="s">
        <v>35</v>
      </c>
      <c r="H1296">
        <v>4551</v>
      </c>
      <c r="I1296" t="s">
        <v>11</v>
      </c>
      <c r="J1296" t="s">
        <v>120</v>
      </c>
      <c r="K1296" t="s">
        <v>153</v>
      </c>
      <c r="L1296" t="s">
        <v>16</v>
      </c>
      <c r="M1296" s="5">
        <v>51.96</v>
      </c>
      <c r="N1296">
        <v>1</v>
      </c>
    </row>
    <row r="1297" spans="1:14" x14ac:dyDescent="0.2">
      <c r="A1297" s="2">
        <v>45372</v>
      </c>
      <c r="B1297" s="3">
        <f t="shared" si="60"/>
        <v>2024</v>
      </c>
      <c r="C1297" t="str">
        <f t="shared" si="61"/>
        <v>2023-2024</v>
      </c>
      <c r="D1297" t="s">
        <v>147</v>
      </c>
      <c r="E1297" t="s">
        <v>118</v>
      </c>
      <c r="F1297" t="str">
        <f t="shared" si="62"/>
        <v>New South Wales</v>
      </c>
      <c r="G1297" t="s">
        <v>10</v>
      </c>
      <c r="H1297">
        <v>2158</v>
      </c>
      <c r="I1297" t="s">
        <v>11</v>
      </c>
      <c r="J1297" t="s">
        <v>27</v>
      </c>
      <c r="K1297" t="s">
        <v>151</v>
      </c>
      <c r="L1297" t="s">
        <v>21</v>
      </c>
      <c r="M1297" s="5">
        <v>51.96</v>
      </c>
      <c r="N1297">
        <v>1</v>
      </c>
    </row>
    <row r="1298" spans="1:14" x14ac:dyDescent="0.2">
      <c r="A1298" s="2">
        <v>45509</v>
      </c>
      <c r="B1298" s="3">
        <f t="shared" si="60"/>
        <v>2025</v>
      </c>
      <c r="C1298" t="str">
        <f t="shared" si="61"/>
        <v>2024-2025</v>
      </c>
      <c r="D1298" t="s">
        <v>148</v>
      </c>
      <c r="E1298" t="s">
        <v>114</v>
      </c>
      <c r="F1298" t="str">
        <f t="shared" si="62"/>
        <v>Victoria</v>
      </c>
      <c r="G1298" t="s">
        <v>45</v>
      </c>
      <c r="H1298">
        <v>3551</v>
      </c>
      <c r="I1298" t="s">
        <v>11</v>
      </c>
      <c r="J1298" t="s">
        <v>60</v>
      </c>
      <c r="K1298" t="s">
        <v>153</v>
      </c>
      <c r="L1298" t="s">
        <v>16</v>
      </c>
      <c r="M1298" s="5">
        <v>51.96</v>
      </c>
      <c r="N1298">
        <v>1</v>
      </c>
    </row>
    <row r="1299" spans="1:14" x14ac:dyDescent="0.2">
      <c r="A1299" s="2">
        <v>45651</v>
      </c>
      <c r="B1299" s="3">
        <f t="shared" si="60"/>
        <v>2025</v>
      </c>
      <c r="C1299" t="str">
        <f t="shared" si="61"/>
        <v>2024-2025</v>
      </c>
      <c r="D1299" t="s">
        <v>147</v>
      </c>
      <c r="E1299" t="s">
        <v>64</v>
      </c>
      <c r="F1299" t="str">
        <f t="shared" si="62"/>
        <v>Victoria</v>
      </c>
      <c r="G1299" t="s">
        <v>45</v>
      </c>
      <c r="H1299">
        <v>3199</v>
      </c>
      <c r="I1299" t="s">
        <v>11</v>
      </c>
      <c r="J1299" t="s">
        <v>63</v>
      </c>
      <c r="K1299" t="s">
        <v>153</v>
      </c>
      <c r="L1299" t="s">
        <v>16</v>
      </c>
      <c r="M1299" s="5">
        <v>51.96</v>
      </c>
      <c r="N1299">
        <v>1</v>
      </c>
    </row>
    <row r="1300" spans="1:14" x14ac:dyDescent="0.2">
      <c r="A1300" s="2">
        <v>45381</v>
      </c>
      <c r="B1300" s="3">
        <f t="shared" si="60"/>
        <v>2024</v>
      </c>
      <c r="C1300" t="str">
        <f t="shared" si="61"/>
        <v>2023-2024</v>
      </c>
      <c r="D1300" t="s">
        <v>148</v>
      </c>
      <c r="E1300" t="s">
        <v>142</v>
      </c>
      <c r="F1300" t="str">
        <f t="shared" si="62"/>
        <v>Australian Capital Territory</v>
      </c>
      <c r="G1300" t="s">
        <v>80</v>
      </c>
      <c r="H1300">
        <v>2609</v>
      </c>
      <c r="I1300" t="s">
        <v>11</v>
      </c>
      <c r="J1300" t="s">
        <v>58</v>
      </c>
      <c r="K1300" t="s">
        <v>153</v>
      </c>
      <c r="L1300" t="s">
        <v>16</v>
      </c>
      <c r="M1300" s="5">
        <v>51.96</v>
      </c>
      <c r="N1300">
        <v>1</v>
      </c>
    </row>
    <row r="1301" spans="1:14" x14ac:dyDescent="0.2">
      <c r="A1301" s="2">
        <v>45386</v>
      </c>
      <c r="B1301" s="3">
        <f t="shared" si="60"/>
        <v>2024</v>
      </c>
      <c r="C1301" t="str">
        <f t="shared" si="61"/>
        <v>2023-2024</v>
      </c>
      <c r="D1301" t="s">
        <v>147</v>
      </c>
      <c r="E1301" t="s">
        <v>110</v>
      </c>
      <c r="F1301" t="str">
        <f t="shared" si="62"/>
        <v>Queensland</v>
      </c>
      <c r="G1301" t="s">
        <v>35</v>
      </c>
      <c r="H1301">
        <v>4680</v>
      </c>
      <c r="I1301" t="s">
        <v>11</v>
      </c>
      <c r="J1301" t="s">
        <v>51</v>
      </c>
      <c r="K1301" t="s">
        <v>153</v>
      </c>
      <c r="L1301" t="s">
        <v>16</v>
      </c>
      <c r="M1301" s="5">
        <v>51.96</v>
      </c>
      <c r="N1301">
        <v>1</v>
      </c>
    </row>
    <row r="1302" spans="1:14" x14ac:dyDescent="0.2">
      <c r="A1302" s="2">
        <v>45479</v>
      </c>
      <c r="B1302" s="3">
        <f t="shared" si="60"/>
        <v>2025</v>
      </c>
      <c r="C1302" t="str">
        <f t="shared" si="61"/>
        <v>2024-2025</v>
      </c>
      <c r="D1302" t="s">
        <v>148</v>
      </c>
      <c r="E1302" t="s">
        <v>92</v>
      </c>
      <c r="F1302" t="str">
        <f t="shared" si="62"/>
        <v>Queensland</v>
      </c>
      <c r="G1302" t="s">
        <v>35</v>
      </c>
      <c r="H1302">
        <v>4068</v>
      </c>
      <c r="I1302" t="s">
        <v>11</v>
      </c>
      <c r="J1302" t="s">
        <v>43</v>
      </c>
      <c r="K1302" t="s">
        <v>153</v>
      </c>
      <c r="L1302" t="s">
        <v>16</v>
      </c>
      <c r="M1302" s="5">
        <v>51.96</v>
      </c>
      <c r="N1302">
        <v>1</v>
      </c>
    </row>
    <row r="1303" spans="1:14" x14ac:dyDescent="0.2">
      <c r="A1303" s="2">
        <v>44966</v>
      </c>
      <c r="B1303" s="3">
        <f t="shared" si="60"/>
        <v>2023</v>
      </c>
      <c r="C1303" t="str">
        <f t="shared" si="61"/>
        <v>2022-2023</v>
      </c>
      <c r="D1303" t="s">
        <v>147</v>
      </c>
      <c r="E1303" t="s">
        <v>133</v>
      </c>
      <c r="F1303" t="str">
        <f t="shared" si="62"/>
        <v>Queensland</v>
      </c>
      <c r="G1303" t="s">
        <v>35</v>
      </c>
      <c r="H1303">
        <v>4305</v>
      </c>
      <c r="I1303" t="s">
        <v>11</v>
      </c>
      <c r="J1303" t="s">
        <v>104</v>
      </c>
      <c r="K1303" t="s">
        <v>153</v>
      </c>
      <c r="L1303" t="s">
        <v>16</v>
      </c>
      <c r="M1303" s="5">
        <v>51.96</v>
      </c>
      <c r="N1303">
        <v>1</v>
      </c>
    </row>
    <row r="1304" spans="1:14" x14ac:dyDescent="0.2">
      <c r="A1304" s="2">
        <v>45573</v>
      </c>
      <c r="B1304" s="3">
        <f t="shared" si="60"/>
        <v>2025</v>
      </c>
      <c r="C1304" t="str">
        <f t="shared" si="61"/>
        <v>2024-2025</v>
      </c>
      <c r="D1304" t="s">
        <v>147</v>
      </c>
      <c r="E1304" t="s">
        <v>133</v>
      </c>
      <c r="F1304" t="str">
        <f t="shared" si="62"/>
        <v>Queensland</v>
      </c>
      <c r="G1304" t="s">
        <v>35</v>
      </c>
      <c r="H1304">
        <v>4305</v>
      </c>
      <c r="I1304" t="s">
        <v>11</v>
      </c>
      <c r="J1304" t="s">
        <v>104</v>
      </c>
      <c r="K1304" t="s">
        <v>150</v>
      </c>
      <c r="L1304" t="s">
        <v>18</v>
      </c>
      <c r="M1304" s="5">
        <v>51.96</v>
      </c>
      <c r="N1304">
        <v>1</v>
      </c>
    </row>
    <row r="1305" spans="1:14" x14ac:dyDescent="0.2">
      <c r="A1305" s="2">
        <v>45401</v>
      </c>
      <c r="B1305" s="3">
        <f t="shared" si="60"/>
        <v>2024</v>
      </c>
      <c r="C1305" t="str">
        <f t="shared" si="61"/>
        <v>2023-2024</v>
      </c>
      <c r="D1305" t="s">
        <v>148</v>
      </c>
      <c r="E1305" t="s">
        <v>84</v>
      </c>
      <c r="F1305" t="str">
        <f t="shared" si="62"/>
        <v>Queensland</v>
      </c>
      <c r="G1305" t="s">
        <v>35</v>
      </c>
      <c r="H1305">
        <v>4740</v>
      </c>
      <c r="I1305" t="s">
        <v>11</v>
      </c>
      <c r="J1305" t="s">
        <v>51</v>
      </c>
      <c r="K1305" t="s">
        <v>153</v>
      </c>
      <c r="L1305" t="s">
        <v>16</v>
      </c>
      <c r="M1305" s="5">
        <v>51.96</v>
      </c>
      <c r="N1305">
        <v>1</v>
      </c>
    </row>
    <row r="1306" spans="1:14" x14ac:dyDescent="0.2">
      <c r="A1306" s="2">
        <v>45144</v>
      </c>
      <c r="B1306" s="3">
        <f t="shared" si="60"/>
        <v>2024</v>
      </c>
      <c r="C1306" t="str">
        <f t="shared" si="61"/>
        <v>2023-2024</v>
      </c>
      <c r="D1306" t="s">
        <v>147</v>
      </c>
      <c r="E1306" t="s">
        <v>37</v>
      </c>
      <c r="F1306" t="str">
        <f t="shared" si="62"/>
        <v>South Australia</v>
      </c>
      <c r="G1306" t="s">
        <v>32</v>
      </c>
      <c r="H1306">
        <v>5607</v>
      </c>
      <c r="I1306" t="s">
        <v>11</v>
      </c>
      <c r="J1306" t="s">
        <v>38</v>
      </c>
      <c r="K1306" t="s">
        <v>153</v>
      </c>
      <c r="L1306" t="s">
        <v>16</v>
      </c>
      <c r="M1306" s="5">
        <v>51.96</v>
      </c>
      <c r="N1306">
        <v>1</v>
      </c>
    </row>
    <row r="1307" spans="1:14" x14ac:dyDescent="0.2">
      <c r="A1307" s="2">
        <v>45276</v>
      </c>
      <c r="B1307" s="3">
        <f t="shared" si="60"/>
        <v>2024</v>
      </c>
      <c r="C1307" t="str">
        <f t="shared" si="61"/>
        <v>2023-2024</v>
      </c>
      <c r="D1307" t="s">
        <v>148</v>
      </c>
      <c r="E1307" t="s">
        <v>98</v>
      </c>
      <c r="F1307" t="str">
        <f t="shared" si="62"/>
        <v>Victoria</v>
      </c>
      <c r="G1307" t="s">
        <v>45</v>
      </c>
      <c r="H1307">
        <v>3429</v>
      </c>
      <c r="I1307" t="s">
        <v>11</v>
      </c>
      <c r="J1307" t="s">
        <v>60</v>
      </c>
      <c r="K1307" t="s">
        <v>153</v>
      </c>
      <c r="L1307" t="s">
        <v>16</v>
      </c>
      <c r="M1307" s="5">
        <v>51.96</v>
      </c>
      <c r="N1307">
        <v>1</v>
      </c>
    </row>
    <row r="1308" spans="1:14" x14ac:dyDescent="0.2">
      <c r="A1308" s="2">
        <v>45181</v>
      </c>
      <c r="B1308" s="3">
        <f t="shared" si="60"/>
        <v>2024</v>
      </c>
      <c r="C1308" t="str">
        <f t="shared" si="61"/>
        <v>2023-2024</v>
      </c>
      <c r="D1308" t="s">
        <v>147</v>
      </c>
      <c r="E1308" t="s">
        <v>111</v>
      </c>
      <c r="F1308" t="str">
        <f t="shared" si="62"/>
        <v>New South Wales</v>
      </c>
      <c r="G1308" t="s">
        <v>10</v>
      </c>
      <c r="H1308">
        <v>2120</v>
      </c>
      <c r="I1308" t="s">
        <v>11</v>
      </c>
      <c r="J1308" t="s">
        <v>27</v>
      </c>
      <c r="K1308" t="s">
        <v>153</v>
      </c>
      <c r="L1308" t="s">
        <v>16</v>
      </c>
      <c r="M1308" s="5">
        <v>51.96</v>
      </c>
      <c r="N1308">
        <v>1</v>
      </c>
    </row>
    <row r="1309" spans="1:14" x14ac:dyDescent="0.2">
      <c r="A1309" s="2">
        <v>44953</v>
      </c>
      <c r="B1309" s="3">
        <f t="shared" si="60"/>
        <v>2023</v>
      </c>
      <c r="C1309" t="str">
        <f t="shared" si="61"/>
        <v>2022-2023</v>
      </c>
      <c r="D1309" t="s">
        <v>147</v>
      </c>
      <c r="E1309" t="s">
        <v>61</v>
      </c>
      <c r="F1309" t="str">
        <f t="shared" si="62"/>
        <v>New South Wales</v>
      </c>
      <c r="G1309" t="s">
        <v>10</v>
      </c>
      <c r="H1309">
        <v>2539</v>
      </c>
      <c r="I1309" t="s">
        <v>11</v>
      </c>
      <c r="J1309" t="s">
        <v>58</v>
      </c>
      <c r="K1309" t="s">
        <v>153</v>
      </c>
      <c r="L1309" t="s">
        <v>16</v>
      </c>
      <c r="M1309" s="5">
        <v>51.96</v>
      </c>
      <c r="N1309">
        <v>1</v>
      </c>
    </row>
    <row r="1310" spans="1:14" x14ac:dyDescent="0.2">
      <c r="A1310" s="2">
        <v>45071</v>
      </c>
      <c r="B1310" s="3">
        <f t="shared" si="60"/>
        <v>2023</v>
      </c>
      <c r="C1310" t="str">
        <f t="shared" si="61"/>
        <v>2022-2023</v>
      </c>
      <c r="D1310" t="s">
        <v>147</v>
      </c>
      <c r="E1310" t="s">
        <v>88</v>
      </c>
      <c r="F1310" t="str">
        <f t="shared" si="62"/>
        <v>South Australia</v>
      </c>
      <c r="G1310" t="s">
        <v>32</v>
      </c>
      <c r="H1310">
        <v>5011</v>
      </c>
      <c r="I1310" t="s">
        <v>11</v>
      </c>
      <c r="J1310" t="s">
        <v>33</v>
      </c>
      <c r="K1310" t="s">
        <v>156</v>
      </c>
      <c r="L1310" t="s">
        <v>17</v>
      </c>
      <c r="M1310" s="5">
        <v>51.96</v>
      </c>
      <c r="N1310">
        <v>1</v>
      </c>
    </row>
    <row r="1311" spans="1:14" x14ac:dyDescent="0.2">
      <c r="A1311" s="2">
        <v>45108</v>
      </c>
      <c r="B1311" s="3">
        <f t="shared" si="60"/>
        <v>2024</v>
      </c>
      <c r="C1311" t="str">
        <f t="shared" si="61"/>
        <v>2023-2024</v>
      </c>
      <c r="D1311" t="s">
        <v>147</v>
      </c>
      <c r="E1311" t="s">
        <v>88</v>
      </c>
      <c r="F1311" t="str">
        <f t="shared" si="62"/>
        <v>South Australia</v>
      </c>
      <c r="G1311" t="s">
        <v>32</v>
      </c>
      <c r="H1311">
        <v>5011</v>
      </c>
      <c r="I1311" t="s">
        <v>11</v>
      </c>
      <c r="J1311" t="s">
        <v>33</v>
      </c>
      <c r="K1311" t="s">
        <v>153</v>
      </c>
      <c r="L1311" t="s">
        <v>16</v>
      </c>
      <c r="M1311" s="5">
        <v>51.96</v>
      </c>
      <c r="N1311">
        <v>1</v>
      </c>
    </row>
    <row r="1312" spans="1:14" x14ac:dyDescent="0.2">
      <c r="A1312" s="2">
        <v>45308</v>
      </c>
      <c r="B1312" s="3">
        <f t="shared" si="60"/>
        <v>2024</v>
      </c>
      <c r="C1312" t="str">
        <f t="shared" si="61"/>
        <v>2023-2024</v>
      </c>
      <c r="D1312" t="s">
        <v>147</v>
      </c>
      <c r="E1312" t="s">
        <v>53</v>
      </c>
      <c r="F1312" t="str">
        <f t="shared" si="62"/>
        <v>South Australia</v>
      </c>
      <c r="G1312" t="s">
        <v>32</v>
      </c>
      <c r="H1312">
        <v>5082</v>
      </c>
      <c r="I1312" t="s">
        <v>11</v>
      </c>
      <c r="J1312" t="s">
        <v>33</v>
      </c>
      <c r="K1312" t="s">
        <v>154</v>
      </c>
      <c r="L1312" t="s">
        <v>14</v>
      </c>
      <c r="M1312" s="5">
        <v>51.980000000000004</v>
      </c>
      <c r="N1312">
        <v>1</v>
      </c>
    </row>
    <row r="1313" spans="1:14" x14ac:dyDescent="0.2">
      <c r="A1313" s="2">
        <v>44997</v>
      </c>
      <c r="B1313" s="3">
        <f t="shared" si="60"/>
        <v>2023</v>
      </c>
      <c r="C1313" t="str">
        <f t="shared" si="61"/>
        <v>2022-2023</v>
      </c>
      <c r="D1313" t="s">
        <v>147</v>
      </c>
      <c r="E1313" t="s">
        <v>75</v>
      </c>
      <c r="F1313" t="str">
        <f t="shared" si="62"/>
        <v>Victoria</v>
      </c>
      <c r="G1313" t="s">
        <v>45</v>
      </c>
      <c r="H1313">
        <v>3630</v>
      </c>
      <c r="I1313" t="s">
        <v>11</v>
      </c>
      <c r="J1313" t="s">
        <v>55</v>
      </c>
      <c r="K1313" t="s">
        <v>152</v>
      </c>
      <c r="L1313" t="s">
        <v>13</v>
      </c>
      <c r="M1313" s="5">
        <v>51.980000000000004</v>
      </c>
      <c r="N1313">
        <v>1</v>
      </c>
    </row>
    <row r="1314" spans="1:14" x14ac:dyDescent="0.2">
      <c r="A1314" s="2">
        <v>45171</v>
      </c>
      <c r="B1314" s="3">
        <f t="shared" si="60"/>
        <v>2024</v>
      </c>
      <c r="C1314" t="str">
        <f t="shared" si="61"/>
        <v>2023-2024</v>
      </c>
      <c r="D1314" t="s">
        <v>147</v>
      </c>
      <c r="E1314" t="s">
        <v>81</v>
      </c>
      <c r="F1314" t="str">
        <f t="shared" si="62"/>
        <v>New South Wales</v>
      </c>
      <c r="G1314" t="s">
        <v>10</v>
      </c>
      <c r="H1314">
        <v>2485</v>
      </c>
      <c r="I1314" t="s">
        <v>11</v>
      </c>
      <c r="J1314" t="s">
        <v>68</v>
      </c>
      <c r="K1314" t="s">
        <v>152</v>
      </c>
      <c r="L1314" t="s">
        <v>13</v>
      </c>
      <c r="M1314" s="5">
        <v>52.15</v>
      </c>
      <c r="N1314">
        <v>1</v>
      </c>
    </row>
    <row r="1315" spans="1:14" x14ac:dyDescent="0.2">
      <c r="A1315" s="2">
        <v>45639</v>
      </c>
      <c r="B1315" s="3">
        <f t="shared" si="60"/>
        <v>2025</v>
      </c>
      <c r="C1315" t="str">
        <f t="shared" si="61"/>
        <v>2024-2025</v>
      </c>
      <c r="D1315" t="s">
        <v>148</v>
      </c>
      <c r="E1315" t="s">
        <v>121</v>
      </c>
      <c r="F1315" t="str">
        <f t="shared" si="62"/>
        <v>Queensland</v>
      </c>
      <c r="G1315" t="s">
        <v>35</v>
      </c>
      <c r="H1315">
        <v>4700</v>
      </c>
      <c r="I1315" t="s">
        <v>11</v>
      </c>
      <c r="J1315" t="s">
        <v>51</v>
      </c>
      <c r="K1315" t="s">
        <v>150</v>
      </c>
      <c r="L1315" t="s">
        <v>18</v>
      </c>
      <c r="M1315" s="5">
        <v>52.269999999999996</v>
      </c>
      <c r="N1315">
        <v>1</v>
      </c>
    </row>
    <row r="1316" spans="1:14" x14ac:dyDescent="0.2">
      <c r="A1316" s="2">
        <v>45436</v>
      </c>
      <c r="B1316" s="3">
        <f t="shared" si="60"/>
        <v>2024</v>
      </c>
      <c r="C1316" t="str">
        <f t="shared" si="61"/>
        <v>2023-2024</v>
      </c>
      <c r="D1316" t="s">
        <v>147</v>
      </c>
      <c r="E1316" t="s">
        <v>39</v>
      </c>
      <c r="F1316" t="str">
        <f t="shared" si="62"/>
        <v>South Australia</v>
      </c>
      <c r="G1316" t="s">
        <v>32</v>
      </c>
      <c r="H1316">
        <v>5343</v>
      </c>
      <c r="I1316" t="s">
        <v>11</v>
      </c>
      <c r="J1316" t="s">
        <v>38</v>
      </c>
      <c r="K1316" t="s">
        <v>154</v>
      </c>
      <c r="L1316" t="s">
        <v>14</v>
      </c>
      <c r="M1316" s="5">
        <v>52.3</v>
      </c>
      <c r="N1316">
        <v>1</v>
      </c>
    </row>
    <row r="1317" spans="1:14" x14ac:dyDescent="0.2">
      <c r="A1317" s="2">
        <v>45394</v>
      </c>
      <c r="B1317" s="3">
        <f t="shared" si="60"/>
        <v>2024</v>
      </c>
      <c r="C1317" t="str">
        <f t="shared" si="61"/>
        <v>2023-2024</v>
      </c>
      <c r="D1317" t="s">
        <v>148</v>
      </c>
      <c r="E1317" t="s">
        <v>116</v>
      </c>
      <c r="F1317" t="str">
        <f t="shared" si="62"/>
        <v>Western Australia</v>
      </c>
      <c r="G1317" t="s">
        <v>48</v>
      </c>
      <c r="H1317">
        <v>6725</v>
      </c>
      <c r="I1317" t="s">
        <v>11</v>
      </c>
      <c r="J1317" t="s">
        <v>77</v>
      </c>
      <c r="K1317" t="s">
        <v>19</v>
      </c>
      <c r="L1317" t="s">
        <v>23</v>
      </c>
      <c r="M1317" s="5">
        <v>52.45</v>
      </c>
      <c r="N1317">
        <v>1</v>
      </c>
    </row>
    <row r="1318" spans="1:14" x14ac:dyDescent="0.2">
      <c r="A1318" s="2">
        <v>45422</v>
      </c>
      <c r="B1318" s="3">
        <f t="shared" si="60"/>
        <v>2024</v>
      </c>
      <c r="C1318" t="str">
        <f t="shared" si="61"/>
        <v>2023-2024</v>
      </c>
      <c r="D1318" t="s">
        <v>147</v>
      </c>
      <c r="E1318" t="s">
        <v>124</v>
      </c>
      <c r="F1318" t="str">
        <f t="shared" si="62"/>
        <v>New South Wales</v>
      </c>
      <c r="G1318" t="s">
        <v>10</v>
      </c>
      <c r="H1318">
        <v>2015</v>
      </c>
      <c r="I1318" t="s">
        <v>11</v>
      </c>
      <c r="J1318" t="s">
        <v>12</v>
      </c>
      <c r="K1318" t="s">
        <v>19</v>
      </c>
      <c r="L1318" t="s">
        <v>23</v>
      </c>
      <c r="M1318" s="5">
        <v>52.519999999999996</v>
      </c>
      <c r="N1318">
        <v>1</v>
      </c>
    </row>
    <row r="1319" spans="1:14" x14ac:dyDescent="0.2">
      <c r="A1319" s="2">
        <v>45228</v>
      </c>
      <c r="B1319" s="3">
        <f t="shared" si="60"/>
        <v>2024</v>
      </c>
      <c r="C1319" t="str">
        <f t="shared" si="61"/>
        <v>2023-2024</v>
      </c>
      <c r="D1319" t="s">
        <v>147</v>
      </c>
      <c r="E1319" t="s">
        <v>131</v>
      </c>
      <c r="F1319" t="str">
        <f t="shared" si="62"/>
        <v>Western Australia</v>
      </c>
      <c r="G1319" t="s">
        <v>48</v>
      </c>
      <c r="H1319">
        <v>6530</v>
      </c>
      <c r="I1319" t="s">
        <v>11</v>
      </c>
      <c r="J1319" t="s">
        <v>77</v>
      </c>
      <c r="K1319" t="s">
        <v>153</v>
      </c>
      <c r="L1319" t="s">
        <v>16</v>
      </c>
      <c r="M1319" s="5">
        <v>52.71</v>
      </c>
      <c r="N1319">
        <v>1</v>
      </c>
    </row>
    <row r="1320" spans="1:14" x14ac:dyDescent="0.2">
      <c r="A1320" s="2">
        <v>45428</v>
      </c>
      <c r="B1320" s="3">
        <f t="shared" si="60"/>
        <v>2024</v>
      </c>
      <c r="C1320" t="str">
        <f t="shared" si="61"/>
        <v>2023-2024</v>
      </c>
      <c r="D1320" t="s">
        <v>147</v>
      </c>
      <c r="E1320" t="s">
        <v>133</v>
      </c>
      <c r="F1320" t="str">
        <f t="shared" si="62"/>
        <v>Queensland</v>
      </c>
      <c r="G1320" t="s">
        <v>35</v>
      </c>
      <c r="H1320">
        <v>4305</v>
      </c>
      <c r="I1320" t="s">
        <v>11</v>
      </c>
      <c r="J1320" t="s">
        <v>104</v>
      </c>
      <c r="K1320" t="s">
        <v>149</v>
      </c>
      <c r="L1320" t="s">
        <v>15</v>
      </c>
      <c r="M1320" s="5">
        <v>52.9</v>
      </c>
      <c r="N1320">
        <v>1</v>
      </c>
    </row>
    <row r="1321" spans="1:14" x14ac:dyDescent="0.2">
      <c r="A1321" s="2">
        <v>45645</v>
      </c>
      <c r="B1321" s="3">
        <f t="shared" si="60"/>
        <v>2025</v>
      </c>
      <c r="C1321" t="str">
        <f t="shared" si="61"/>
        <v>2024-2025</v>
      </c>
      <c r="D1321" t="s">
        <v>148</v>
      </c>
      <c r="E1321" t="s">
        <v>67</v>
      </c>
      <c r="F1321" t="str">
        <f t="shared" si="62"/>
        <v>New South Wales</v>
      </c>
      <c r="G1321" t="s">
        <v>10</v>
      </c>
      <c r="H1321">
        <v>2478</v>
      </c>
      <c r="I1321" t="s">
        <v>11</v>
      </c>
      <c r="J1321" t="s">
        <v>68</v>
      </c>
      <c r="K1321" t="s">
        <v>19</v>
      </c>
      <c r="L1321" t="s">
        <v>23</v>
      </c>
      <c r="M1321" s="5">
        <v>52.92</v>
      </c>
      <c r="N1321">
        <v>1</v>
      </c>
    </row>
    <row r="1322" spans="1:14" x14ac:dyDescent="0.2">
      <c r="A1322" s="2">
        <v>44954</v>
      </c>
      <c r="B1322" s="3">
        <f t="shared" si="60"/>
        <v>2023</v>
      </c>
      <c r="C1322" t="str">
        <f t="shared" si="61"/>
        <v>2022-2023</v>
      </c>
      <c r="D1322" t="s">
        <v>148</v>
      </c>
      <c r="E1322" t="s">
        <v>84</v>
      </c>
      <c r="F1322" t="str">
        <f t="shared" si="62"/>
        <v>Queensland</v>
      </c>
      <c r="G1322" t="s">
        <v>35</v>
      </c>
      <c r="H1322">
        <v>4740</v>
      </c>
      <c r="I1322" t="s">
        <v>11</v>
      </c>
      <c r="J1322" t="s">
        <v>51</v>
      </c>
      <c r="K1322" t="s">
        <v>19</v>
      </c>
      <c r="L1322" t="s">
        <v>23</v>
      </c>
      <c r="M1322" s="5">
        <v>52.92</v>
      </c>
      <c r="N1322">
        <v>1</v>
      </c>
    </row>
    <row r="1323" spans="1:14" x14ac:dyDescent="0.2">
      <c r="A1323" s="2">
        <v>45096</v>
      </c>
      <c r="B1323" s="3">
        <f t="shared" si="60"/>
        <v>2023</v>
      </c>
      <c r="C1323" t="str">
        <f t="shared" si="61"/>
        <v>2022-2023</v>
      </c>
      <c r="D1323" t="s">
        <v>148</v>
      </c>
      <c r="E1323" t="s">
        <v>100</v>
      </c>
      <c r="F1323" t="str">
        <f t="shared" si="62"/>
        <v>Western Australia</v>
      </c>
      <c r="G1323" t="s">
        <v>48</v>
      </c>
      <c r="H1323">
        <v>6021</v>
      </c>
      <c r="I1323" t="s">
        <v>11</v>
      </c>
      <c r="J1323" t="s">
        <v>49</v>
      </c>
      <c r="K1323" t="s">
        <v>154</v>
      </c>
      <c r="L1323" t="s">
        <v>14</v>
      </c>
      <c r="M1323" s="5">
        <v>52.94</v>
      </c>
      <c r="N1323">
        <v>1</v>
      </c>
    </row>
    <row r="1324" spans="1:14" x14ac:dyDescent="0.2">
      <c r="A1324" s="2">
        <v>45281</v>
      </c>
      <c r="B1324" s="3">
        <f t="shared" si="60"/>
        <v>2024</v>
      </c>
      <c r="C1324" t="str">
        <f t="shared" si="61"/>
        <v>2023-2024</v>
      </c>
      <c r="D1324" t="s">
        <v>147</v>
      </c>
      <c r="E1324" t="s">
        <v>69</v>
      </c>
      <c r="F1324" t="str">
        <f t="shared" si="62"/>
        <v>Tasmania</v>
      </c>
      <c r="G1324" t="s">
        <v>70</v>
      </c>
      <c r="H1324">
        <v>7018</v>
      </c>
      <c r="I1324" t="s">
        <v>11</v>
      </c>
      <c r="J1324" t="s">
        <v>71</v>
      </c>
      <c r="K1324" t="s">
        <v>19</v>
      </c>
      <c r="L1324" t="s">
        <v>23</v>
      </c>
      <c r="M1324" s="5">
        <v>52.95</v>
      </c>
      <c r="N1324">
        <v>1</v>
      </c>
    </row>
    <row r="1325" spans="1:14" x14ac:dyDescent="0.2">
      <c r="A1325" s="2">
        <v>44932</v>
      </c>
      <c r="B1325" s="3">
        <f t="shared" si="60"/>
        <v>2023</v>
      </c>
      <c r="C1325" t="str">
        <f t="shared" si="61"/>
        <v>2022-2023</v>
      </c>
      <c r="D1325" t="s">
        <v>147</v>
      </c>
      <c r="E1325" t="s">
        <v>72</v>
      </c>
      <c r="F1325" t="str">
        <f t="shared" si="62"/>
        <v>Western Australia</v>
      </c>
      <c r="G1325" t="s">
        <v>48</v>
      </c>
      <c r="H1325">
        <v>6010</v>
      </c>
      <c r="I1325" t="s">
        <v>11</v>
      </c>
      <c r="J1325" t="s">
        <v>49</v>
      </c>
      <c r="K1325" t="s">
        <v>154</v>
      </c>
      <c r="L1325" t="s">
        <v>14</v>
      </c>
      <c r="M1325" s="5">
        <v>52.97</v>
      </c>
      <c r="N1325">
        <v>1</v>
      </c>
    </row>
    <row r="1326" spans="1:14" x14ac:dyDescent="0.2">
      <c r="A1326" s="2">
        <v>45366</v>
      </c>
      <c r="B1326" s="3">
        <f t="shared" si="60"/>
        <v>2024</v>
      </c>
      <c r="C1326" t="str">
        <f t="shared" si="61"/>
        <v>2023-2024</v>
      </c>
      <c r="D1326" t="s">
        <v>147</v>
      </c>
      <c r="E1326" t="s">
        <v>41</v>
      </c>
      <c r="F1326" t="str">
        <f t="shared" si="62"/>
        <v>New South Wales</v>
      </c>
      <c r="G1326" t="s">
        <v>10</v>
      </c>
      <c r="H1326">
        <v>2830</v>
      </c>
      <c r="I1326" t="s">
        <v>11</v>
      </c>
      <c r="J1326" t="s">
        <v>25</v>
      </c>
      <c r="K1326" t="s">
        <v>153</v>
      </c>
      <c r="L1326" t="s">
        <v>16</v>
      </c>
      <c r="M1326" s="5">
        <v>53</v>
      </c>
      <c r="N1326">
        <v>1</v>
      </c>
    </row>
    <row r="1327" spans="1:14" x14ac:dyDescent="0.2">
      <c r="A1327" s="2">
        <v>45302</v>
      </c>
      <c r="B1327" s="3">
        <f t="shared" si="60"/>
        <v>2024</v>
      </c>
      <c r="C1327" t="str">
        <f t="shared" si="61"/>
        <v>2023-2024</v>
      </c>
      <c r="D1327" t="s">
        <v>147</v>
      </c>
      <c r="E1327" t="s">
        <v>106</v>
      </c>
      <c r="F1327" t="str">
        <f t="shared" si="62"/>
        <v>Victoria</v>
      </c>
      <c r="G1327" t="s">
        <v>45</v>
      </c>
      <c r="H1327">
        <v>3915</v>
      </c>
      <c r="I1327" t="s">
        <v>11</v>
      </c>
      <c r="J1327" t="s">
        <v>55</v>
      </c>
      <c r="K1327" t="s">
        <v>154</v>
      </c>
      <c r="L1327" t="s">
        <v>14</v>
      </c>
      <c r="M1327" s="5">
        <v>53.430000000000007</v>
      </c>
      <c r="N1327">
        <v>1</v>
      </c>
    </row>
    <row r="1328" spans="1:14" x14ac:dyDescent="0.2">
      <c r="A1328" s="2">
        <v>45489</v>
      </c>
      <c r="B1328" s="3">
        <f t="shared" si="60"/>
        <v>2025</v>
      </c>
      <c r="C1328" t="str">
        <f t="shared" si="61"/>
        <v>2024-2025</v>
      </c>
      <c r="D1328" t="s">
        <v>147</v>
      </c>
      <c r="E1328" t="s">
        <v>69</v>
      </c>
      <c r="F1328" t="str">
        <f t="shared" si="62"/>
        <v>Tasmania</v>
      </c>
      <c r="G1328" t="s">
        <v>70</v>
      </c>
      <c r="H1328">
        <v>7018</v>
      </c>
      <c r="I1328" t="s">
        <v>11</v>
      </c>
      <c r="J1328" t="s">
        <v>71</v>
      </c>
      <c r="K1328" t="s">
        <v>151</v>
      </c>
      <c r="L1328" t="s">
        <v>21</v>
      </c>
      <c r="M1328" s="5">
        <v>53.46</v>
      </c>
      <c r="N1328">
        <v>1</v>
      </c>
    </row>
    <row r="1329" spans="1:14" x14ac:dyDescent="0.2">
      <c r="A1329" s="2">
        <v>45431</v>
      </c>
      <c r="B1329" s="3">
        <f t="shared" si="60"/>
        <v>2024</v>
      </c>
      <c r="C1329" t="str">
        <f t="shared" si="61"/>
        <v>2023-2024</v>
      </c>
      <c r="D1329" t="s">
        <v>148</v>
      </c>
      <c r="E1329" t="s">
        <v>9</v>
      </c>
      <c r="F1329" t="str">
        <f t="shared" si="62"/>
        <v>New South Wales</v>
      </c>
      <c r="G1329" t="s">
        <v>10</v>
      </c>
      <c r="H1329">
        <v>2067</v>
      </c>
      <c r="I1329" t="s">
        <v>11</v>
      </c>
      <c r="J1329" t="s">
        <v>12</v>
      </c>
      <c r="K1329" t="s">
        <v>150</v>
      </c>
      <c r="L1329" t="s">
        <v>18</v>
      </c>
      <c r="M1329" s="5">
        <v>53.82</v>
      </c>
      <c r="N1329">
        <v>1</v>
      </c>
    </row>
    <row r="1330" spans="1:14" x14ac:dyDescent="0.2">
      <c r="A1330" s="2">
        <v>45106</v>
      </c>
      <c r="B1330" s="3">
        <f t="shared" si="60"/>
        <v>2023</v>
      </c>
      <c r="C1330" t="str">
        <f t="shared" si="61"/>
        <v>2022-2023</v>
      </c>
      <c r="D1330" t="s">
        <v>147</v>
      </c>
      <c r="E1330" t="s">
        <v>91</v>
      </c>
      <c r="F1330" t="str">
        <f t="shared" si="62"/>
        <v>Victoria</v>
      </c>
      <c r="G1330" t="s">
        <v>45</v>
      </c>
      <c r="H1330">
        <v>3690</v>
      </c>
      <c r="I1330" t="s">
        <v>11</v>
      </c>
      <c r="J1330" t="s">
        <v>55</v>
      </c>
      <c r="K1330" t="s">
        <v>19</v>
      </c>
      <c r="L1330" t="s">
        <v>23</v>
      </c>
      <c r="M1330" s="5">
        <v>53.82</v>
      </c>
      <c r="N1330">
        <v>1</v>
      </c>
    </row>
    <row r="1331" spans="1:14" x14ac:dyDescent="0.2">
      <c r="A1331" s="2">
        <v>45627</v>
      </c>
      <c r="B1331" s="3">
        <f t="shared" si="60"/>
        <v>2025</v>
      </c>
      <c r="C1331" t="str">
        <f t="shared" si="61"/>
        <v>2024-2025</v>
      </c>
      <c r="D1331" t="s">
        <v>148</v>
      </c>
      <c r="E1331" t="s">
        <v>102</v>
      </c>
      <c r="F1331" t="str">
        <f t="shared" si="62"/>
        <v>Queensland</v>
      </c>
      <c r="G1331" t="s">
        <v>35</v>
      </c>
      <c r="H1331">
        <v>4870</v>
      </c>
      <c r="I1331" t="s">
        <v>11</v>
      </c>
      <c r="J1331" t="s">
        <v>36</v>
      </c>
      <c r="K1331" t="s">
        <v>156</v>
      </c>
      <c r="L1331" t="s">
        <v>17</v>
      </c>
      <c r="M1331" s="5">
        <v>53.89</v>
      </c>
      <c r="N1331">
        <v>1</v>
      </c>
    </row>
    <row r="1332" spans="1:14" x14ac:dyDescent="0.2">
      <c r="A1332" s="2">
        <v>45103</v>
      </c>
      <c r="B1332" s="3">
        <f t="shared" si="60"/>
        <v>2023</v>
      </c>
      <c r="C1332" t="str">
        <f t="shared" si="61"/>
        <v>2022-2023</v>
      </c>
      <c r="D1332" t="s">
        <v>147</v>
      </c>
      <c r="E1332" t="s">
        <v>73</v>
      </c>
      <c r="F1332" t="str">
        <f t="shared" si="62"/>
        <v>Victoria</v>
      </c>
      <c r="G1332" t="s">
        <v>45</v>
      </c>
      <c r="H1332">
        <v>3136</v>
      </c>
      <c r="I1332" t="s">
        <v>11</v>
      </c>
      <c r="J1332" t="s">
        <v>63</v>
      </c>
      <c r="K1332" t="s">
        <v>19</v>
      </c>
      <c r="L1332" t="s">
        <v>23</v>
      </c>
      <c r="M1332" s="5">
        <v>53.900000000000006</v>
      </c>
      <c r="N1332">
        <v>1</v>
      </c>
    </row>
    <row r="1333" spans="1:14" x14ac:dyDescent="0.2">
      <c r="A1333" s="2">
        <v>45199</v>
      </c>
      <c r="B1333" s="3">
        <f t="shared" si="60"/>
        <v>2024</v>
      </c>
      <c r="C1333" t="str">
        <f t="shared" si="61"/>
        <v>2023-2024</v>
      </c>
      <c r="D1333" t="s">
        <v>147</v>
      </c>
      <c r="E1333" t="s">
        <v>146</v>
      </c>
      <c r="F1333" t="str">
        <f t="shared" si="62"/>
        <v>Victoria</v>
      </c>
      <c r="G1333" t="s">
        <v>45</v>
      </c>
      <c r="H1333">
        <v>3353</v>
      </c>
      <c r="I1333" t="s">
        <v>11</v>
      </c>
      <c r="J1333" t="s">
        <v>60</v>
      </c>
      <c r="K1333" t="s">
        <v>154</v>
      </c>
      <c r="L1333" t="s">
        <v>14</v>
      </c>
      <c r="M1333" s="5">
        <v>53.91</v>
      </c>
      <c r="N1333">
        <v>1</v>
      </c>
    </row>
    <row r="1334" spans="1:14" x14ac:dyDescent="0.2">
      <c r="A1334" s="2">
        <v>45323</v>
      </c>
      <c r="B1334" s="3">
        <f t="shared" si="60"/>
        <v>2024</v>
      </c>
      <c r="C1334" t="str">
        <f t="shared" si="61"/>
        <v>2023-2024</v>
      </c>
      <c r="D1334" t="s">
        <v>148</v>
      </c>
      <c r="E1334" t="s">
        <v>24</v>
      </c>
      <c r="F1334" t="str">
        <f t="shared" si="62"/>
        <v>New South Wales</v>
      </c>
      <c r="G1334" t="s">
        <v>10</v>
      </c>
      <c r="H1334">
        <v>2795</v>
      </c>
      <c r="I1334" t="s">
        <v>11</v>
      </c>
      <c r="J1334" t="s">
        <v>25</v>
      </c>
      <c r="K1334" t="s">
        <v>156</v>
      </c>
      <c r="L1334" t="s">
        <v>17</v>
      </c>
      <c r="M1334" s="5">
        <v>53.91</v>
      </c>
      <c r="N1334">
        <v>1</v>
      </c>
    </row>
    <row r="1335" spans="1:14" x14ac:dyDescent="0.2">
      <c r="A1335" s="2">
        <v>45062</v>
      </c>
      <c r="B1335" s="3">
        <f t="shared" si="60"/>
        <v>2023</v>
      </c>
      <c r="C1335" t="str">
        <f t="shared" si="61"/>
        <v>2022-2023</v>
      </c>
      <c r="D1335" t="s">
        <v>147</v>
      </c>
      <c r="E1335" t="s">
        <v>129</v>
      </c>
      <c r="F1335" t="str">
        <f t="shared" si="62"/>
        <v>Tasmania</v>
      </c>
      <c r="G1335" t="s">
        <v>70</v>
      </c>
      <c r="H1335">
        <v>7010</v>
      </c>
      <c r="I1335" t="s">
        <v>11</v>
      </c>
      <c r="J1335" t="s">
        <v>71</v>
      </c>
      <c r="K1335" t="s">
        <v>153</v>
      </c>
      <c r="L1335" t="s">
        <v>16</v>
      </c>
      <c r="M1335" s="5">
        <v>53.91</v>
      </c>
      <c r="N1335">
        <v>1</v>
      </c>
    </row>
    <row r="1336" spans="1:14" x14ac:dyDescent="0.2">
      <c r="A1336" s="2">
        <v>45132</v>
      </c>
      <c r="B1336" s="3">
        <f t="shared" si="60"/>
        <v>2024</v>
      </c>
      <c r="C1336" t="str">
        <f t="shared" si="61"/>
        <v>2023-2024</v>
      </c>
      <c r="D1336" t="s">
        <v>148</v>
      </c>
      <c r="E1336" t="s">
        <v>125</v>
      </c>
      <c r="F1336" t="str">
        <f t="shared" si="62"/>
        <v>Victoria</v>
      </c>
      <c r="G1336" t="s">
        <v>45</v>
      </c>
      <c r="H1336">
        <v>3400</v>
      </c>
      <c r="I1336" t="s">
        <v>11</v>
      </c>
      <c r="J1336" t="s">
        <v>60</v>
      </c>
      <c r="K1336" t="s">
        <v>154</v>
      </c>
      <c r="L1336" t="s">
        <v>14</v>
      </c>
      <c r="M1336" s="5">
        <v>53.91</v>
      </c>
      <c r="N1336">
        <v>1</v>
      </c>
    </row>
    <row r="1337" spans="1:14" x14ac:dyDescent="0.2">
      <c r="A1337" s="2">
        <v>44968</v>
      </c>
      <c r="B1337" s="3">
        <f t="shared" si="60"/>
        <v>2023</v>
      </c>
      <c r="C1337" t="str">
        <f t="shared" si="61"/>
        <v>2022-2023</v>
      </c>
      <c r="D1337" t="s">
        <v>147</v>
      </c>
      <c r="E1337" t="s">
        <v>66</v>
      </c>
      <c r="F1337" t="str">
        <f t="shared" si="62"/>
        <v>South Australia</v>
      </c>
      <c r="G1337" t="s">
        <v>32</v>
      </c>
      <c r="H1337">
        <v>5169</v>
      </c>
      <c r="I1337" t="s">
        <v>11</v>
      </c>
      <c r="J1337" t="s">
        <v>33</v>
      </c>
      <c r="K1337" t="s">
        <v>153</v>
      </c>
      <c r="L1337" t="s">
        <v>16</v>
      </c>
      <c r="M1337" s="5">
        <v>53.91</v>
      </c>
      <c r="N1337">
        <v>1</v>
      </c>
    </row>
    <row r="1338" spans="1:14" x14ac:dyDescent="0.2">
      <c r="A1338" s="2">
        <v>45536</v>
      </c>
      <c r="B1338" s="3">
        <f t="shared" si="60"/>
        <v>2025</v>
      </c>
      <c r="C1338" t="str">
        <f t="shared" si="61"/>
        <v>2024-2025</v>
      </c>
      <c r="D1338" t="s">
        <v>147</v>
      </c>
      <c r="E1338" t="s">
        <v>91</v>
      </c>
      <c r="F1338" t="str">
        <f t="shared" si="62"/>
        <v>Victoria</v>
      </c>
      <c r="G1338" t="s">
        <v>45</v>
      </c>
      <c r="H1338">
        <v>3690</v>
      </c>
      <c r="I1338" t="s">
        <v>11</v>
      </c>
      <c r="J1338" t="s">
        <v>55</v>
      </c>
      <c r="K1338" t="s">
        <v>153</v>
      </c>
      <c r="L1338" t="s">
        <v>16</v>
      </c>
      <c r="M1338" s="5">
        <v>53.91</v>
      </c>
      <c r="N1338">
        <v>1</v>
      </c>
    </row>
    <row r="1339" spans="1:14" x14ac:dyDescent="0.2">
      <c r="A1339" s="2">
        <v>45019</v>
      </c>
      <c r="B1339" s="3">
        <f t="shared" si="60"/>
        <v>2023</v>
      </c>
      <c r="C1339" t="str">
        <f t="shared" si="61"/>
        <v>2022-2023</v>
      </c>
      <c r="D1339" t="s">
        <v>147</v>
      </c>
      <c r="E1339" t="s">
        <v>88</v>
      </c>
      <c r="F1339" t="str">
        <f t="shared" si="62"/>
        <v>South Australia</v>
      </c>
      <c r="G1339" t="s">
        <v>32</v>
      </c>
      <c r="H1339">
        <v>5011</v>
      </c>
      <c r="I1339" t="s">
        <v>11</v>
      </c>
      <c r="J1339" t="s">
        <v>33</v>
      </c>
      <c r="K1339" t="s">
        <v>156</v>
      </c>
      <c r="L1339" t="s">
        <v>17</v>
      </c>
      <c r="M1339" s="5">
        <v>53.91</v>
      </c>
      <c r="N1339">
        <v>1</v>
      </c>
    </row>
    <row r="1340" spans="1:14" x14ac:dyDescent="0.2">
      <c r="A1340" s="2">
        <v>45588</v>
      </c>
      <c r="B1340" s="3">
        <f t="shared" si="60"/>
        <v>2025</v>
      </c>
      <c r="C1340" t="str">
        <f t="shared" si="61"/>
        <v>2024-2025</v>
      </c>
      <c r="D1340" t="s">
        <v>147</v>
      </c>
      <c r="E1340" t="s">
        <v>41</v>
      </c>
      <c r="F1340" t="str">
        <f t="shared" si="62"/>
        <v>New South Wales</v>
      </c>
      <c r="G1340" t="s">
        <v>10</v>
      </c>
      <c r="H1340">
        <v>2830</v>
      </c>
      <c r="I1340" t="s">
        <v>11</v>
      </c>
      <c r="J1340" t="s">
        <v>25</v>
      </c>
      <c r="K1340" t="s">
        <v>152</v>
      </c>
      <c r="L1340" t="s">
        <v>13</v>
      </c>
      <c r="M1340" s="5">
        <v>53.94</v>
      </c>
      <c r="N1340">
        <v>1</v>
      </c>
    </row>
    <row r="1341" spans="1:14" x14ac:dyDescent="0.2">
      <c r="A1341" s="2">
        <v>45231</v>
      </c>
      <c r="B1341" s="3">
        <f t="shared" si="60"/>
        <v>2024</v>
      </c>
      <c r="C1341" t="str">
        <f t="shared" si="61"/>
        <v>2023-2024</v>
      </c>
      <c r="D1341" t="s">
        <v>147</v>
      </c>
      <c r="E1341" t="s">
        <v>56</v>
      </c>
      <c r="F1341" t="str">
        <f t="shared" si="62"/>
        <v>Northern Territory</v>
      </c>
      <c r="G1341" t="s">
        <v>29</v>
      </c>
      <c r="H1341">
        <v>870</v>
      </c>
      <c r="I1341" t="s">
        <v>11</v>
      </c>
      <c r="J1341" t="s">
        <v>30</v>
      </c>
      <c r="K1341" t="s">
        <v>154</v>
      </c>
      <c r="L1341" t="s">
        <v>14</v>
      </c>
      <c r="M1341" s="5">
        <v>53.95</v>
      </c>
      <c r="N1341">
        <v>1</v>
      </c>
    </row>
    <row r="1342" spans="1:14" x14ac:dyDescent="0.2">
      <c r="A1342" s="2">
        <v>45400</v>
      </c>
      <c r="B1342" s="3">
        <f t="shared" si="60"/>
        <v>2024</v>
      </c>
      <c r="C1342" t="str">
        <f t="shared" si="61"/>
        <v>2023-2024</v>
      </c>
      <c r="D1342" t="s">
        <v>148</v>
      </c>
      <c r="E1342" t="s">
        <v>130</v>
      </c>
      <c r="F1342" t="str">
        <f t="shared" si="62"/>
        <v>South Australia</v>
      </c>
      <c r="G1342" t="s">
        <v>32</v>
      </c>
      <c r="H1342">
        <v>5290</v>
      </c>
      <c r="I1342" t="s">
        <v>11</v>
      </c>
      <c r="J1342" t="s">
        <v>38</v>
      </c>
      <c r="K1342" t="s">
        <v>154</v>
      </c>
      <c r="L1342" t="s">
        <v>14</v>
      </c>
      <c r="M1342" s="5">
        <v>53.95</v>
      </c>
      <c r="N1342">
        <v>1</v>
      </c>
    </row>
    <row r="1343" spans="1:14" x14ac:dyDescent="0.2">
      <c r="A1343" s="2">
        <v>45519</v>
      </c>
      <c r="B1343" s="3">
        <f t="shared" si="60"/>
        <v>2025</v>
      </c>
      <c r="C1343" t="str">
        <f t="shared" si="61"/>
        <v>2024-2025</v>
      </c>
      <c r="D1343" t="s">
        <v>147</v>
      </c>
      <c r="E1343" t="s">
        <v>34</v>
      </c>
      <c r="F1343" t="str">
        <f t="shared" si="62"/>
        <v>Queensland</v>
      </c>
      <c r="G1343" t="s">
        <v>35</v>
      </c>
      <c r="H1343">
        <v>4802</v>
      </c>
      <c r="I1343" t="s">
        <v>11</v>
      </c>
      <c r="J1343" t="s">
        <v>36</v>
      </c>
      <c r="K1343" t="s">
        <v>154</v>
      </c>
      <c r="L1343" t="s">
        <v>14</v>
      </c>
      <c r="M1343" s="5">
        <v>53.96</v>
      </c>
      <c r="N1343">
        <v>1</v>
      </c>
    </row>
    <row r="1344" spans="1:14" x14ac:dyDescent="0.2">
      <c r="A1344" s="2">
        <v>45633</v>
      </c>
      <c r="B1344" s="3">
        <f t="shared" si="60"/>
        <v>2025</v>
      </c>
      <c r="C1344" t="str">
        <f t="shared" si="61"/>
        <v>2024-2025</v>
      </c>
      <c r="D1344" t="s">
        <v>147</v>
      </c>
      <c r="E1344" t="s">
        <v>92</v>
      </c>
      <c r="F1344" t="str">
        <f t="shared" si="62"/>
        <v>Queensland</v>
      </c>
      <c r="G1344" t="s">
        <v>35</v>
      </c>
      <c r="H1344">
        <v>4068</v>
      </c>
      <c r="I1344" t="s">
        <v>11</v>
      </c>
      <c r="J1344" t="s">
        <v>43</v>
      </c>
      <c r="K1344" t="s">
        <v>151</v>
      </c>
      <c r="L1344" t="s">
        <v>21</v>
      </c>
      <c r="M1344" s="5">
        <v>54</v>
      </c>
      <c r="N1344">
        <v>1</v>
      </c>
    </row>
    <row r="1345" spans="1:14" x14ac:dyDescent="0.2">
      <c r="A1345" s="2">
        <v>44951</v>
      </c>
      <c r="B1345" s="3">
        <f t="shared" si="60"/>
        <v>2023</v>
      </c>
      <c r="C1345" t="str">
        <f t="shared" si="61"/>
        <v>2022-2023</v>
      </c>
      <c r="D1345" t="s">
        <v>147</v>
      </c>
      <c r="E1345" t="s">
        <v>115</v>
      </c>
      <c r="F1345" t="str">
        <f t="shared" si="62"/>
        <v>Western Australia</v>
      </c>
      <c r="G1345" t="s">
        <v>48</v>
      </c>
      <c r="H1345">
        <v>6280</v>
      </c>
      <c r="I1345" t="s">
        <v>11</v>
      </c>
      <c r="J1345" t="s">
        <v>94</v>
      </c>
      <c r="K1345" t="s">
        <v>155</v>
      </c>
      <c r="L1345" t="s">
        <v>20</v>
      </c>
      <c r="M1345" s="5">
        <v>54.129999999999995</v>
      </c>
      <c r="N1345">
        <v>1</v>
      </c>
    </row>
    <row r="1346" spans="1:14" x14ac:dyDescent="0.2">
      <c r="A1346" s="2">
        <v>45222</v>
      </c>
      <c r="B1346" s="3">
        <f t="shared" ref="B1346:B1409" si="63">IF(MONTH(A1346)&gt;=7,YEAR(A1346)+1,YEAR(A1346))</f>
        <v>2024</v>
      </c>
      <c r="C1346" t="str">
        <f t="shared" ref="C1346:C1409" si="64">IF(MONTH(A1346) &gt;= 7, YEAR(A1346) &amp; "-" &amp; YEAR(A1346) + 1, YEAR(A1346) - 1 &amp; "-" &amp; YEAR(A1346))</f>
        <v>2023-2024</v>
      </c>
      <c r="D1346" t="s">
        <v>148</v>
      </c>
      <c r="E1346" t="s">
        <v>126</v>
      </c>
      <c r="F1346" t="str">
        <f t="shared" ref="F1346:F1409" si="65">IF(G1346="WA","Western Australia",
IF(G1346="NSW","New South Wales",
IF(G1346="QLD","Queensland",
IF(G1346="VIC","Victoria",
IF(G1346="TAS","Tasmania",
IF(G1346="SA","South Australia",
IF(G1346="NT","Northern Territory",
IF(G1346="ACT","Australian Capital Territory",G1346))))))))</f>
        <v>Queensland</v>
      </c>
      <c r="G1346" t="s">
        <v>35</v>
      </c>
      <c r="H1346">
        <v>4551</v>
      </c>
      <c r="I1346" t="s">
        <v>11</v>
      </c>
      <c r="J1346" t="s">
        <v>120</v>
      </c>
      <c r="K1346" t="s">
        <v>153</v>
      </c>
      <c r="L1346" t="s">
        <v>16</v>
      </c>
      <c r="M1346" s="5">
        <v>54.62</v>
      </c>
      <c r="N1346">
        <v>1</v>
      </c>
    </row>
    <row r="1347" spans="1:14" x14ac:dyDescent="0.2">
      <c r="A1347" s="2">
        <v>45162</v>
      </c>
      <c r="B1347" s="3">
        <f t="shared" si="63"/>
        <v>2024</v>
      </c>
      <c r="C1347" t="str">
        <f t="shared" si="64"/>
        <v>2023-2024</v>
      </c>
      <c r="D1347" t="s">
        <v>147</v>
      </c>
      <c r="E1347" t="s">
        <v>112</v>
      </c>
      <c r="F1347" t="str">
        <f t="shared" si="65"/>
        <v>Victoria</v>
      </c>
      <c r="G1347" t="s">
        <v>45</v>
      </c>
      <c r="H1347">
        <v>3076</v>
      </c>
      <c r="I1347" t="s">
        <v>11</v>
      </c>
      <c r="J1347" t="s">
        <v>46</v>
      </c>
      <c r="K1347" t="s">
        <v>154</v>
      </c>
      <c r="L1347" t="s">
        <v>14</v>
      </c>
      <c r="M1347" s="5">
        <v>54.66</v>
      </c>
      <c r="N1347">
        <v>1</v>
      </c>
    </row>
    <row r="1348" spans="1:14" x14ac:dyDescent="0.2">
      <c r="A1348" s="2">
        <v>45468</v>
      </c>
      <c r="B1348" s="3">
        <f t="shared" si="63"/>
        <v>2024</v>
      </c>
      <c r="C1348" t="str">
        <f t="shared" si="64"/>
        <v>2023-2024</v>
      </c>
      <c r="D1348" t="s">
        <v>148</v>
      </c>
      <c r="E1348" t="s">
        <v>138</v>
      </c>
      <c r="F1348" t="str">
        <f t="shared" si="65"/>
        <v>Queensland</v>
      </c>
      <c r="G1348" t="s">
        <v>35</v>
      </c>
      <c r="H1348">
        <v>4558</v>
      </c>
      <c r="I1348" t="s">
        <v>11</v>
      </c>
      <c r="J1348" t="s">
        <v>120</v>
      </c>
      <c r="K1348" t="s">
        <v>156</v>
      </c>
      <c r="L1348" t="s">
        <v>17</v>
      </c>
      <c r="M1348" s="5">
        <v>54.82</v>
      </c>
      <c r="N1348">
        <v>1</v>
      </c>
    </row>
    <row r="1349" spans="1:14" x14ac:dyDescent="0.2">
      <c r="A1349" s="2">
        <v>45192</v>
      </c>
      <c r="B1349" s="3">
        <f t="shared" si="63"/>
        <v>2024</v>
      </c>
      <c r="C1349" t="str">
        <f t="shared" si="64"/>
        <v>2023-2024</v>
      </c>
      <c r="D1349" t="s">
        <v>147</v>
      </c>
      <c r="E1349" t="s">
        <v>73</v>
      </c>
      <c r="F1349" t="str">
        <f t="shared" si="65"/>
        <v>Victoria</v>
      </c>
      <c r="G1349" t="s">
        <v>45</v>
      </c>
      <c r="H1349">
        <v>3136</v>
      </c>
      <c r="I1349" t="s">
        <v>11</v>
      </c>
      <c r="J1349" t="s">
        <v>63</v>
      </c>
      <c r="K1349" t="s">
        <v>150</v>
      </c>
      <c r="L1349" t="s">
        <v>18</v>
      </c>
      <c r="M1349" s="5">
        <v>54.88</v>
      </c>
      <c r="N1349">
        <v>1</v>
      </c>
    </row>
    <row r="1350" spans="1:14" x14ac:dyDescent="0.2">
      <c r="A1350" s="2">
        <v>45059</v>
      </c>
      <c r="B1350" s="3">
        <f t="shared" si="63"/>
        <v>2023</v>
      </c>
      <c r="C1350" t="str">
        <f t="shared" si="64"/>
        <v>2022-2023</v>
      </c>
      <c r="D1350" t="s">
        <v>147</v>
      </c>
      <c r="E1350" t="s">
        <v>53</v>
      </c>
      <c r="F1350" t="str">
        <f t="shared" si="65"/>
        <v>South Australia</v>
      </c>
      <c r="G1350" t="s">
        <v>32</v>
      </c>
      <c r="H1350">
        <v>5082</v>
      </c>
      <c r="I1350" t="s">
        <v>11</v>
      </c>
      <c r="J1350" t="s">
        <v>33</v>
      </c>
      <c r="K1350" t="s">
        <v>155</v>
      </c>
      <c r="L1350" t="s">
        <v>20</v>
      </c>
      <c r="M1350" s="5">
        <v>54.89</v>
      </c>
      <c r="N1350">
        <v>1</v>
      </c>
    </row>
    <row r="1351" spans="1:14" x14ac:dyDescent="0.2">
      <c r="A1351" s="2">
        <v>45223</v>
      </c>
      <c r="B1351" s="3">
        <f t="shared" si="63"/>
        <v>2024</v>
      </c>
      <c r="C1351" t="str">
        <f t="shared" si="64"/>
        <v>2023-2024</v>
      </c>
      <c r="D1351" t="s">
        <v>148</v>
      </c>
      <c r="E1351" t="s">
        <v>42</v>
      </c>
      <c r="F1351" t="str">
        <f t="shared" si="65"/>
        <v>Queensland</v>
      </c>
      <c r="G1351" t="s">
        <v>35</v>
      </c>
      <c r="H1351">
        <v>4053</v>
      </c>
      <c r="I1351" t="s">
        <v>11</v>
      </c>
      <c r="J1351" t="s">
        <v>43</v>
      </c>
      <c r="K1351" t="s">
        <v>156</v>
      </c>
      <c r="L1351" t="s">
        <v>17</v>
      </c>
      <c r="M1351" s="5">
        <v>54.89</v>
      </c>
      <c r="N1351">
        <v>1</v>
      </c>
    </row>
    <row r="1352" spans="1:14" x14ac:dyDescent="0.2">
      <c r="A1352" s="2">
        <v>45508</v>
      </c>
      <c r="B1352" s="3">
        <f t="shared" si="63"/>
        <v>2025</v>
      </c>
      <c r="C1352" t="str">
        <f t="shared" si="64"/>
        <v>2024-2025</v>
      </c>
      <c r="D1352" t="s">
        <v>147</v>
      </c>
      <c r="E1352" t="s">
        <v>61</v>
      </c>
      <c r="F1352" t="str">
        <f t="shared" si="65"/>
        <v>New South Wales</v>
      </c>
      <c r="G1352" t="s">
        <v>10</v>
      </c>
      <c r="H1352">
        <v>2539</v>
      </c>
      <c r="I1352" t="s">
        <v>11</v>
      </c>
      <c r="J1352" t="s">
        <v>58</v>
      </c>
      <c r="K1352" t="s">
        <v>149</v>
      </c>
      <c r="L1352" t="s">
        <v>15</v>
      </c>
      <c r="M1352" s="5">
        <v>54.89</v>
      </c>
      <c r="N1352">
        <v>1</v>
      </c>
    </row>
    <row r="1353" spans="1:14" x14ac:dyDescent="0.2">
      <c r="A1353" s="2">
        <v>45348</v>
      </c>
      <c r="B1353" s="3">
        <f t="shared" si="63"/>
        <v>2024</v>
      </c>
      <c r="C1353" t="str">
        <f t="shared" si="64"/>
        <v>2023-2024</v>
      </c>
      <c r="D1353" t="s">
        <v>147</v>
      </c>
      <c r="E1353" t="s">
        <v>66</v>
      </c>
      <c r="F1353" t="str">
        <f t="shared" si="65"/>
        <v>South Australia</v>
      </c>
      <c r="G1353" t="s">
        <v>32</v>
      </c>
      <c r="H1353">
        <v>5169</v>
      </c>
      <c r="I1353" t="s">
        <v>11</v>
      </c>
      <c r="J1353" t="s">
        <v>33</v>
      </c>
      <c r="K1353" t="s">
        <v>156</v>
      </c>
      <c r="L1353" t="s">
        <v>17</v>
      </c>
      <c r="M1353" s="5">
        <v>54.92</v>
      </c>
      <c r="N1353">
        <v>1</v>
      </c>
    </row>
    <row r="1354" spans="1:14" x14ac:dyDescent="0.2">
      <c r="A1354" s="2">
        <v>45078</v>
      </c>
      <c r="B1354" s="3">
        <f t="shared" si="63"/>
        <v>2023</v>
      </c>
      <c r="C1354" t="str">
        <f t="shared" si="64"/>
        <v>2022-2023</v>
      </c>
      <c r="D1354" t="s">
        <v>148</v>
      </c>
      <c r="E1354" t="s">
        <v>141</v>
      </c>
      <c r="F1354" t="str">
        <f t="shared" si="65"/>
        <v>Western Australia</v>
      </c>
      <c r="G1354" t="s">
        <v>48</v>
      </c>
      <c r="H1354">
        <v>6052</v>
      </c>
      <c r="I1354" t="s">
        <v>11</v>
      </c>
      <c r="J1354" t="s">
        <v>49</v>
      </c>
      <c r="K1354" t="s">
        <v>154</v>
      </c>
      <c r="L1354" t="s">
        <v>14</v>
      </c>
      <c r="M1354" s="5">
        <v>54.97</v>
      </c>
      <c r="N1354">
        <v>1</v>
      </c>
    </row>
    <row r="1355" spans="1:14" x14ac:dyDescent="0.2">
      <c r="A1355" s="2">
        <v>45530</v>
      </c>
      <c r="B1355" s="3">
        <f t="shared" si="63"/>
        <v>2025</v>
      </c>
      <c r="C1355" t="str">
        <f t="shared" si="64"/>
        <v>2024-2025</v>
      </c>
      <c r="D1355" t="s">
        <v>148</v>
      </c>
      <c r="E1355" t="s">
        <v>121</v>
      </c>
      <c r="F1355" t="str">
        <f t="shared" si="65"/>
        <v>Queensland</v>
      </c>
      <c r="G1355" t="s">
        <v>35</v>
      </c>
      <c r="H1355">
        <v>4700</v>
      </c>
      <c r="I1355" t="s">
        <v>11</v>
      </c>
      <c r="J1355" t="s">
        <v>51</v>
      </c>
      <c r="K1355" t="s">
        <v>151</v>
      </c>
      <c r="L1355" t="s">
        <v>21</v>
      </c>
      <c r="M1355" s="5">
        <v>54.99</v>
      </c>
      <c r="N1355">
        <v>1</v>
      </c>
    </row>
    <row r="1356" spans="1:14" x14ac:dyDescent="0.2">
      <c r="A1356" s="2">
        <v>45488</v>
      </c>
      <c r="B1356" s="3">
        <f t="shared" si="63"/>
        <v>2025</v>
      </c>
      <c r="C1356" t="str">
        <f t="shared" si="64"/>
        <v>2024-2025</v>
      </c>
      <c r="D1356" t="s">
        <v>147</v>
      </c>
      <c r="E1356" t="s">
        <v>57</v>
      </c>
      <c r="F1356" t="str">
        <f t="shared" si="65"/>
        <v>New South Wales</v>
      </c>
      <c r="G1356" t="s">
        <v>10</v>
      </c>
      <c r="H1356">
        <v>2560</v>
      </c>
      <c r="I1356" t="s">
        <v>11</v>
      </c>
      <c r="J1356" t="s">
        <v>58</v>
      </c>
      <c r="K1356" t="s">
        <v>150</v>
      </c>
      <c r="L1356" t="s">
        <v>18</v>
      </c>
      <c r="M1356" s="5">
        <v>55</v>
      </c>
      <c r="N1356">
        <v>1</v>
      </c>
    </row>
    <row r="1357" spans="1:14" x14ac:dyDescent="0.2">
      <c r="A1357" s="2">
        <v>45008</v>
      </c>
      <c r="B1357" s="3">
        <f t="shared" si="63"/>
        <v>2023</v>
      </c>
      <c r="C1357" t="str">
        <f t="shared" si="64"/>
        <v>2022-2023</v>
      </c>
      <c r="D1357" t="s">
        <v>148</v>
      </c>
      <c r="E1357" t="s">
        <v>138</v>
      </c>
      <c r="F1357" t="str">
        <f t="shared" si="65"/>
        <v>Queensland</v>
      </c>
      <c r="G1357" t="s">
        <v>35</v>
      </c>
      <c r="H1357">
        <v>4558</v>
      </c>
      <c r="I1357" t="s">
        <v>11</v>
      </c>
      <c r="J1357" t="s">
        <v>120</v>
      </c>
      <c r="K1357" t="s">
        <v>149</v>
      </c>
      <c r="L1357" t="s">
        <v>15</v>
      </c>
      <c r="M1357" s="5">
        <v>55.13</v>
      </c>
      <c r="N1357">
        <v>1</v>
      </c>
    </row>
    <row r="1358" spans="1:14" x14ac:dyDescent="0.2">
      <c r="A1358" s="2">
        <v>45411</v>
      </c>
      <c r="B1358" s="3">
        <f t="shared" si="63"/>
        <v>2024</v>
      </c>
      <c r="C1358" t="str">
        <f t="shared" si="64"/>
        <v>2023-2024</v>
      </c>
      <c r="D1358" t="s">
        <v>147</v>
      </c>
      <c r="E1358" t="s">
        <v>133</v>
      </c>
      <c r="F1358" t="str">
        <f t="shared" si="65"/>
        <v>Queensland</v>
      </c>
      <c r="G1358" t="s">
        <v>35</v>
      </c>
      <c r="H1358">
        <v>4305</v>
      </c>
      <c r="I1358" t="s">
        <v>11</v>
      </c>
      <c r="J1358" t="s">
        <v>104</v>
      </c>
      <c r="K1358" t="s">
        <v>155</v>
      </c>
      <c r="L1358" t="s">
        <v>20</v>
      </c>
      <c r="M1358" s="5">
        <v>55.14</v>
      </c>
      <c r="N1358">
        <v>1</v>
      </c>
    </row>
    <row r="1359" spans="1:14" x14ac:dyDescent="0.2">
      <c r="A1359" s="2">
        <v>45561</v>
      </c>
      <c r="B1359" s="3">
        <f t="shared" si="63"/>
        <v>2025</v>
      </c>
      <c r="C1359" t="str">
        <f t="shared" si="64"/>
        <v>2024-2025</v>
      </c>
      <c r="D1359" t="s">
        <v>148</v>
      </c>
      <c r="E1359" t="s">
        <v>145</v>
      </c>
      <c r="F1359" t="str">
        <f t="shared" si="65"/>
        <v>New South Wales</v>
      </c>
      <c r="G1359" t="s">
        <v>10</v>
      </c>
      <c r="H1359">
        <v>2101</v>
      </c>
      <c r="I1359" t="s">
        <v>11</v>
      </c>
      <c r="J1359" t="s">
        <v>27</v>
      </c>
      <c r="K1359" t="s">
        <v>149</v>
      </c>
      <c r="L1359" t="s">
        <v>15</v>
      </c>
      <c r="M1359" s="5">
        <v>55.47</v>
      </c>
      <c r="N1359">
        <v>1</v>
      </c>
    </row>
    <row r="1360" spans="1:14" x14ac:dyDescent="0.2">
      <c r="A1360" s="2">
        <v>45151</v>
      </c>
      <c r="B1360" s="3">
        <f t="shared" si="63"/>
        <v>2024</v>
      </c>
      <c r="C1360" t="str">
        <f t="shared" si="64"/>
        <v>2023-2024</v>
      </c>
      <c r="D1360" t="s">
        <v>147</v>
      </c>
      <c r="E1360" t="s">
        <v>54</v>
      </c>
      <c r="F1360" t="str">
        <f t="shared" si="65"/>
        <v>Victoria</v>
      </c>
      <c r="G1360" t="s">
        <v>45</v>
      </c>
      <c r="H1360">
        <v>3977</v>
      </c>
      <c r="I1360" t="s">
        <v>11</v>
      </c>
      <c r="J1360" t="s">
        <v>55</v>
      </c>
      <c r="K1360" t="s">
        <v>155</v>
      </c>
      <c r="L1360" t="s">
        <v>20</v>
      </c>
      <c r="M1360" s="5">
        <v>55.5</v>
      </c>
      <c r="N1360">
        <v>1</v>
      </c>
    </row>
    <row r="1361" spans="1:14" x14ac:dyDescent="0.2">
      <c r="A1361" s="2">
        <v>45232</v>
      </c>
      <c r="B1361" s="3">
        <f t="shared" si="63"/>
        <v>2024</v>
      </c>
      <c r="C1361" t="str">
        <f t="shared" si="64"/>
        <v>2023-2024</v>
      </c>
      <c r="D1361" t="s">
        <v>147</v>
      </c>
      <c r="E1361" t="s">
        <v>126</v>
      </c>
      <c r="F1361" t="str">
        <f t="shared" si="65"/>
        <v>Queensland</v>
      </c>
      <c r="G1361" t="s">
        <v>35</v>
      </c>
      <c r="H1361">
        <v>4551</v>
      </c>
      <c r="I1361" t="s">
        <v>11</v>
      </c>
      <c r="J1361" t="s">
        <v>120</v>
      </c>
      <c r="K1361" t="s">
        <v>152</v>
      </c>
      <c r="L1361" t="s">
        <v>13</v>
      </c>
      <c r="M1361" s="5">
        <v>55.57</v>
      </c>
      <c r="N1361">
        <v>1</v>
      </c>
    </row>
    <row r="1362" spans="1:14" x14ac:dyDescent="0.2">
      <c r="A1362" s="2">
        <v>45113</v>
      </c>
      <c r="B1362" s="3">
        <f t="shared" si="63"/>
        <v>2024</v>
      </c>
      <c r="C1362" t="str">
        <f t="shared" si="64"/>
        <v>2023-2024</v>
      </c>
      <c r="D1362" t="s">
        <v>147</v>
      </c>
      <c r="E1362" t="s">
        <v>119</v>
      </c>
      <c r="F1362" t="str">
        <f t="shared" si="65"/>
        <v>Queensland</v>
      </c>
      <c r="G1362" t="s">
        <v>35</v>
      </c>
      <c r="H1362">
        <v>4570</v>
      </c>
      <c r="I1362" t="s">
        <v>11</v>
      </c>
      <c r="J1362" t="s">
        <v>120</v>
      </c>
      <c r="K1362" t="s">
        <v>19</v>
      </c>
      <c r="L1362" t="s">
        <v>23</v>
      </c>
      <c r="M1362" s="5">
        <v>55.86</v>
      </c>
      <c r="N1362">
        <v>1</v>
      </c>
    </row>
    <row r="1363" spans="1:14" x14ac:dyDescent="0.2">
      <c r="A1363" s="2">
        <v>45523</v>
      </c>
      <c r="B1363" s="3">
        <f t="shared" si="63"/>
        <v>2025</v>
      </c>
      <c r="C1363" t="str">
        <f t="shared" si="64"/>
        <v>2024-2025</v>
      </c>
      <c r="D1363" t="s">
        <v>147</v>
      </c>
      <c r="E1363" t="s">
        <v>133</v>
      </c>
      <c r="F1363" t="str">
        <f t="shared" si="65"/>
        <v>Queensland</v>
      </c>
      <c r="G1363" t="s">
        <v>35</v>
      </c>
      <c r="H1363">
        <v>4305</v>
      </c>
      <c r="I1363" t="s">
        <v>11</v>
      </c>
      <c r="J1363" t="s">
        <v>104</v>
      </c>
      <c r="K1363" t="s">
        <v>150</v>
      </c>
      <c r="L1363" t="s">
        <v>18</v>
      </c>
      <c r="M1363" s="5">
        <v>55.86</v>
      </c>
      <c r="N1363">
        <v>1</v>
      </c>
    </row>
    <row r="1364" spans="1:14" x14ac:dyDescent="0.2">
      <c r="A1364" s="2">
        <v>45400</v>
      </c>
      <c r="B1364" s="3">
        <f t="shared" si="63"/>
        <v>2024</v>
      </c>
      <c r="C1364" t="str">
        <f t="shared" si="64"/>
        <v>2023-2024</v>
      </c>
      <c r="D1364" t="s">
        <v>148</v>
      </c>
      <c r="E1364" t="s">
        <v>137</v>
      </c>
      <c r="F1364" t="str">
        <f t="shared" si="65"/>
        <v>New South Wales</v>
      </c>
      <c r="G1364" t="s">
        <v>10</v>
      </c>
      <c r="H1364">
        <v>2031</v>
      </c>
      <c r="I1364" t="s">
        <v>11</v>
      </c>
      <c r="J1364" t="s">
        <v>12</v>
      </c>
      <c r="K1364" t="s">
        <v>150</v>
      </c>
      <c r="L1364" t="s">
        <v>18</v>
      </c>
      <c r="M1364" s="5">
        <v>55.9</v>
      </c>
      <c r="N1364">
        <v>1</v>
      </c>
    </row>
    <row r="1365" spans="1:14" x14ac:dyDescent="0.2">
      <c r="A1365" s="2">
        <v>44958</v>
      </c>
      <c r="B1365" s="3">
        <f t="shared" si="63"/>
        <v>2023</v>
      </c>
      <c r="C1365" t="str">
        <f t="shared" si="64"/>
        <v>2022-2023</v>
      </c>
      <c r="D1365" t="s">
        <v>147</v>
      </c>
      <c r="E1365" t="s">
        <v>128</v>
      </c>
      <c r="F1365" t="str">
        <f t="shared" si="65"/>
        <v>Western Australia</v>
      </c>
      <c r="G1365" t="s">
        <v>48</v>
      </c>
      <c r="H1365">
        <v>6027</v>
      </c>
      <c r="I1365" t="s">
        <v>11</v>
      </c>
      <c r="J1365" t="s">
        <v>49</v>
      </c>
      <c r="K1365" t="s">
        <v>150</v>
      </c>
      <c r="L1365" t="s">
        <v>18</v>
      </c>
      <c r="M1365" s="5">
        <v>55.92</v>
      </c>
      <c r="N1365">
        <v>1</v>
      </c>
    </row>
    <row r="1366" spans="1:14" x14ac:dyDescent="0.2">
      <c r="A1366" s="2">
        <v>45474</v>
      </c>
      <c r="B1366" s="3">
        <f t="shared" si="63"/>
        <v>2025</v>
      </c>
      <c r="C1366" t="str">
        <f t="shared" si="64"/>
        <v>2024-2025</v>
      </c>
      <c r="D1366" t="s">
        <v>147</v>
      </c>
      <c r="E1366" t="s">
        <v>124</v>
      </c>
      <c r="F1366" t="str">
        <f t="shared" si="65"/>
        <v>New South Wales</v>
      </c>
      <c r="G1366" t="s">
        <v>10</v>
      </c>
      <c r="H1366">
        <v>2015</v>
      </c>
      <c r="I1366" t="s">
        <v>11</v>
      </c>
      <c r="J1366" t="s">
        <v>12</v>
      </c>
      <c r="K1366" t="s">
        <v>151</v>
      </c>
      <c r="L1366" t="s">
        <v>21</v>
      </c>
      <c r="M1366" s="5">
        <v>55.93</v>
      </c>
      <c r="N1366">
        <v>1</v>
      </c>
    </row>
    <row r="1367" spans="1:14" x14ac:dyDescent="0.2">
      <c r="A1367" s="2">
        <v>45096</v>
      </c>
      <c r="B1367" s="3">
        <f t="shared" si="63"/>
        <v>2023</v>
      </c>
      <c r="C1367" t="str">
        <f t="shared" si="64"/>
        <v>2022-2023</v>
      </c>
      <c r="D1367" t="s">
        <v>147</v>
      </c>
      <c r="E1367" t="s">
        <v>73</v>
      </c>
      <c r="F1367" t="str">
        <f t="shared" si="65"/>
        <v>Victoria</v>
      </c>
      <c r="G1367" t="s">
        <v>45</v>
      </c>
      <c r="H1367">
        <v>3136</v>
      </c>
      <c r="I1367" t="s">
        <v>11</v>
      </c>
      <c r="J1367" t="s">
        <v>63</v>
      </c>
      <c r="K1367" t="s">
        <v>150</v>
      </c>
      <c r="L1367" t="s">
        <v>18</v>
      </c>
      <c r="M1367" s="5">
        <v>55.93</v>
      </c>
      <c r="N1367">
        <v>1</v>
      </c>
    </row>
    <row r="1368" spans="1:14" x14ac:dyDescent="0.2">
      <c r="A1368" s="2">
        <v>45386</v>
      </c>
      <c r="B1368" s="3">
        <f t="shared" si="63"/>
        <v>2024</v>
      </c>
      <c r="C1368" t="str">
        <f t="shared" si="64"/>
        <v>2023-2024</v>
      </c>
      <c r="D1368" t="s">
        <v>148</v>
      </c>
      <c r="E1368" t="s">
        <v>112</v>
      </c>
      <c r="F1368" t="str">
        <f t="shared" si="65"/>
        <v>Victoria</v>
      </c>
      <c r="G1368" t="s">
        <v>45</v>
      </c>
      <c r="H1368">
        <v>3076</v>
      </c>
      <c r="I1368" t="s">
        <v>11</v>
      </c>
      <c r="J1368" t="s">
        <v>46</v>
      </c>
      <c r="K1368" t="s">
        <v>149</v>
      </c>
      <c r="L1368" t="s">
        <v>15</v>
      </c>
      <c r="M1368" s="5">
        <v>55.93</v>
      </c>
      <c r="N1368">
        <v>1</v>
      </c>
    </row>
    <row r="1369" spans="1:14" x14ac:dyDescent="0.2">
      <c r="A1369" s="2">
        <v>45449</v>
      </c>
      <c r="B1369" s="3">
        <f t="shared" si="63"/>
        <v>2024</v>
      </c>
      <c r="C1369" t="str">
        <f t="shared" si="64"/>
        <v>2023-2024</v>
      </c>
      <c r="D1369" t="s">
        <v>147</v>
      </c>
      <c r="E1369" t="s">
        <v>106</v>
      </c>
      <c r="F1369" t="str">
        <f t="shared" si="65"/>
        <v>Victoria</v>
      </c>
      <c r="G1369" t="s">
        <v>45</v>
      </c>
      <c r="H1369">
        <v>3915</v>
      </c>
      <c r="I1369" t="s">
        <v>11</v>
      </c>
      <c r="J1369" t="s">
        <v>55</v>
      </c>
      <c r="K1369" t="s">
        <v>154</v>
      </c>
      <c r="L1369" t="s">
        <v>14</v>
      </c>
      <c r="M1369" s="5">
        <v>55.93</v>
      </c>
      <c r="N1369">
        <v>1</v>
      </c>
    </row>
    <row r="1370" spans="1:14" x14ac:dyDescent="0.2">
      <c r="A1370" s="2">
        <v>45021</v>
      </c>
      <c r="B1370" s="3">
        <f t="shared" si="63"/>
        <v>2023</v>
      </c>
      <c r="C1370" t="str">
        <f t="shared" si="64"/>
        <v>2022-2023</v>
      </c>
      <c r="D1370" t="s">
        <v>148</v>
      </c>
      <c r="E1370" t="s">
        <v>117</v>
      </c>
      <c r="F1370" t="str">
        <f t="shared" si="65"/>
        <v>Queensland</v>
      </c>
      <c r="G1370" t="s">
        <v>35</v>
      </c>
      <c r="H1370">
        <v>4119</v>
      </c>
      <c r="I1370" t="s">
        <v>11</v>
      </c>
      <c r="J1370" t="s">
        <v>43</v>
      </c>
      <c r="K1370" t="s">
        <v>19</v>
      </c>
      <c r="L1370" t="s">
        <v>23</v>
      </c>
      <c r="M1370" s="5">
        <v>55.93</v>
      </c>
      <c r="N1370">
        <v>1</v>
      </c>
    </row>
    <row r="1371" spans="1:14" x14ac:dyDescent="0.2">
      <c r="A1371" s="2">
        <v>45182</v>
      </c>
      <c r="B1371" s="3">
        <f t="shared" si="63"/>
        <v>2024</v>
      </c>
      <c r="C1371" t="str">
        <f t="shared" si="64"/>
        <v>2023-2024</v>
      </c>
      <c r="D1371" t="s">
        <v>147</v>
      </c>
      <c r="E1371" t="s">
        <v>103</v>
      </c>
      <c r="F1371" t="str">
        <f t="shared" si="65"/>
        <v>Queensland</v>
      </c>
      <c r="G1371" t="s">
        <v>35</v>
      </c>
      <c r="H1371">
        <v>4509</v>
      </c>
      <c r="I1371" t="s">
        <v>11</v>
      </c>
      <c r="J1371" t="s">
        <v>104</v>
      </c>
      <c r="K1371" t="s">
        <v>150</v>
      </c>
      <c r="L1371" t="s">
        <v>18</v>
      </c>
      <c r="M1371" s="5">
        <v>55.95</v>
      </c>
      <c r="N1371">
        <v>1</v>
      </c>
    </row>
    <row r="1372" spans="1:14" x14ac:dyDescent="0.2">
      <c r="A1372" s="2">
        <v>45551</v>
      </c>
      <c r="B1372" s="3">
        <f t="shared" si="63"/>
        <v>2025</v>
      </c>
      <c r="C1372" t="str">
        <f t="shared" si="64"/>
        <v>2024-2025</v>
      </c>
      <c r="D1372" t="s">
        <v>147</v>
      </c>
      <c r="E1372" t="s">
        <v>9</v>
      </c>
      <c r="F1372" t="str">
        <f t="shared" si="65"/>
        <v>New South Wales</v>
      </c>
      <c r="G1372" t="s">
        <v>10</v>
      </c>
      <c r="H1372">
        <v>2067</v>
      </c>
      <c r="I1372" t="s">
        <v>11</v>
      </c>
      <c r="J1372" t="s">
        <v>12</v>
      </c>
      <c r="K1372" t="s">
        <v>156</v>
      </c>
      <c r="L1372" t="s">
        <v>17</v>
      </c>
      <c r="M1372" s="5">
        <v>56</v>
      </c>
      <c r="N1372">
        <v>1</v>
      </c>
    </row>
    <row r="1373" spans="1:14" x14ac:dyDescent="0.2">
      <c r="A1373" s="2">
        <v>45019</v>
      </c>
      <c r="B1373" s="3">
        <f t="shared" si="63"/>
        <v>2023</v>
      </c>
      <c r="C1373" t="str">
        <f t="shared" si="64"/>
        <v>2022-2023</v>
      </c>
      <c r="D1373" t="s">
        <v>148</v>
      </c>
      <c r="E1373" t="s">
        <v>130</v>
      </c>
      <c r="F1373" t="str">
        <f t="shared" si="65"/>
        <v>South Australia</v>
      </c>
      <c r="G1373" t="s">
        <v>32</v>
      </c>
      <c r="H1373">
        <v>5290</v>
      </c>
      <c r="I1373" t="s">
        <v>11</v>
      </c>
      <c r="J1373" t="s">
        <v>38</v>
      </c>
      <c r="K1373" t="s">
        <v>19</v>
      </c>
      <c r="L1373" t="s">
        <v>23</v>
      </c>
      <c r="M1373" s="5">
        <v>56.46</v>
      </c>
      <c r="N1373">
        <v>1</v>
      </c>
    </row>
    <row r="1374" spans="1:14" x14ac:dyDescent="0.2">
      <c r="A1374" s="2">
        <v>45572</v>
      </c>
      <c r="B1374" s="3">
        <f t="shared" si="63"/>
        <v>2025</v>
      </c>
      <c r="C1374" t="str">
        <f t="shared" si="64"/>
        <v>2024-2025</v>
      </c>
      <c r="D1374" t="s">
        <v>147</v>
      </c>
      <c r="E1374" t="s">
        <v>103</v>
      </c>
      <c r="F1374" t="str">
        <f t="shared" si="65"/>
        <v>Queensland</v>
      </c>
      <c r="G1374" t="s">
        <v>35</v>
      </c>
      <c r="H1374">
        <v>4509</v>
      </c>
      <c r="I1374" t="s">
        <v>11</v>
      </c>
      <c r="J1374" t="s">
        <v>104</v>
      </c>
      <c r="K1374" t="s">
        <v>154</v>
      </c>
      <c r="L1374" t="s">
        <v>14</v>
      </c>
      <c r="M1374" s="5">
        <v>56.699999999999996</v>
      </c>
      <c r="N1374">
        <v>1</v>
      </c>
    </row>
    <row r="1375" spans="1:14" x14ac:dyDescent="0.2">
      <c r="A1375" s="2">
        <v>45143</v>
      </c>
      <c r="B1375" s="3">
        <f t="shared" si="63"/>
        <v>2024</v>
      </c>
      <c r="C1375" t="str">
        <f t="shared" si="64"/>
        <v>2023-2024</v>
      </c>
      <c r="D1375" t="s">
        <v>148</v>
      </c>
      <c r="E1375" t="s">
        <v>109</v>
      </c>
      <c r="F1375" t="str">
        <f t="shared" si="65"/>
        <v>New South Wales</v>
      </c>
      <c r="G1375" t="s">
        <v>10</v>
      </c>
      <c r="H1375">
        <v>2480</v>
      </c>
      <c r="I1375" t="s">
        <v>11</v>
      </c>
      <c r="J1375" t="s">
        <v>68</v>
      </c>
      <c r="K1375" t="s">
        <v>155</v>
      </c>
      <c r="L1375" t="s">
        <v>20</v>
      </c>
      <c r="M1375" s="5">
        <v>56.81</v>
      </c>
      <c r="N1375">
        <v>1</v>
      </c>
    </row>
    <row r="1376" spans="1:14" x14ac:dyDescent="0.2">
      <c r="A1376" s="2">
        <v>45422</v>
      </c>
      <c r="B1376" s="3">
        <f t="shared" si="63"/>
        <v>2024</v>
      </c>
      <c r="C1376" t="str">
        <f t="shared" si="64"/>
        <v>2023-2024</v>
      </c>
      <c r="D1376" t="s">
        <v>148</v>
      </c>
      <c r="E1376" t="s">
        <v>52</v>
      </c>
      <c r="F1376" t="str">
        <f t="shared" si="65"/>
        <v>Victoria</v>
      </c>
      <c r="G1376" t="s">
        <v>45</v>
      </c>
      <c r="H1376">
        <v>3030</v>
      </c>
      <c r="I1376" t="s">
        <v>11</v>
      </c>
      <c r="J1376" t="s">
        <v>46</v>
      </c>
      <c r="K1376" t="s">
        <v>19</v>
      </c>
      <c r="L1376" t="s">
        <v>23</v>
      </c>
      <c r="M1376" s="5">
        <v>56.81</v>
      </c>
      <c r="N1376">
        <v>1</v>
      </c>
    </row>
    <row r="1377" spans="1:14" x14ac:dyDescent="0.2">
      <c r="A1377" s="2">
        <v>45445</v>
      </c>
      <c r="B1377" s="3">
        <f t="shared" si="63"/>
        <v>2024</v>
      </c>
      <c r="C1377" t="str">
        <f t="shared" si="64"/>
        <v>2023-2024</v>
      </c>
      <c r="D1377" t="s">
        <v>147</v>
      </c>
      <c r="E1377" t="s">
        <v>109</v>
      </c>
      <c r="F1377" t="str">
        <f t="shared" si="65"/>
        <v>New South Wales</v>
      </c>
      <c r="G1377" t="s">
        <v>10</v>
      </c>
      <c r="H1377">
        <v>2480</v>
      </c>
      <c r="I1377" t="s">
        <v>11</v>
      </c>
      <c r="J1377" t="s">
        <v>68</v>
      </c>
      <c r="K1377" t="s">
        <v>149</v>
      </c>
      <c r="L1377" t="s">
        <v>15</v>
      </c>
      <c r="M1377" s="5">
        <v>57</v>
      </c>
      <c r="N1377">
        <v>1</v>
      </c>
    </row>
    <row r="1378" spans="1:14" x14ac:dyDescent="0.2">
      <c r="A1378" s="2">
        <v>45026</v>
      </c>
      <c r="B1378" s="3">
        <f t="shared" si="63"/>
        <v>2023</v>
      </c>
      <c r="C1378" t="str">
        <f t="shared" si="64"/>
        <v>2022-2023</v>
      </c>
      <c r="D1378" t="s">
        <v>147</v>
      </c>
      <c r="E1378" t="s">
        <v>114</v>
      </c>
      <c r="F1378" t="str">
        <f t="shared" si="65"/>
        <v>Victoria</v>
      </c>
      <c r="G1378" t="s">
        <v>45</v>
      </c>
      <c r="H1378">
        <v>3551</v>
      </c>
      <c r="I1378" t="s">
        <v>11</v>
      </c>
      <c r="J1378" t="s">
        <v>60</v>
      </c>
      <c r="K1378" t="s">
        <v>155</v>
      </c>
      <c r="L1378" t="s">
        <v>20</v>
      </c>
      <c r="M1378" s="5">
        <v>57.18</v>
      </c>
      <c r="N1378">
        <v>1</v>
      </c>
    </row>
    <row r="1379" spans="1:14" x14ac:dyDescent="0.2">
      <c r="A1379" s="2">
        <v>45085</v>
      </c>
      <c r="B1379" s="3">
        <f t="shared" si="63"/>
        <v>2023</v>
      </c>
      <c r="C1379" t="str">
        <f t="shared" si="64"/>
        <v>2022-2023</v>
      </c>
      <c r="D1379" t="s">
        <v>147</v>
      </c>
      <c r="E1379" t="s">
        <v>76</v>
      </c>
      <c r="F1379" t="str">
        <f t="shared" si="65"/>
        <v>Western Australia</v>
      </c>
      <c r="G1379" t="s">
        <v>48</v>
      </c>
      <c r="H1379">
        <v>6450</v>
      </c>
      <c r="I1379" t="s">
        <v>11</v>
      </c>
      <c r="J1379" t="s">
        <v>77</v>
      </c>
      <c r="K1379" t="s">
        <v>154</v>
      </c>
      <c r="L1379" t="s">
        <v>14</v>
      </c>
      <c r="M1379" s="5">
        <v>57.2</v>
      </c>
      <c r="N1379">
        <v>1</v>
      </c>
    </row>
    <row r="1380" spans="1:14" x14ac:dyDescent="0.2">
      <c r="A1380" s="2">
        <v>45287</v>
      </c>
      <c r="B1380" s="3">
        <f t="shared" si="63"/>
        <v>2024</v>
      </c>
      <c r="C1380" t="str">
        <f t="shared" si="64"/>
        <v>2023-2024</v>
      </c>
      <c r="D1380" t="s">
        <v>147</v>
      </c>
      <c r="E1380" t="s">
        <v>128</v>
      </c>
      <c r="F1380" t="str">
        <f t="shared" si="65"/>
        <v>Western Australia</v>
      </c>
      <c r="G1380" t="s">
        <v>48</v>
      </c>
      <c r="H1380">
        <v>6027</v>
      </c>
      <c r="I1380" t="s">
        <v>11</v>
      </c>
      <c r="J1380" t="s">
        <v>49</v>
      </c>
      <c r="K1380" t="s">
        <v>152</v>
      </c>
      <c r="L1380" t="s">
        <v>13</v>
      </c>
      <c r="M1380" s="5">
        <v>57.2</v>
      </c>
      <c r="N1380">
        <v>1</v>
      </c>
    </row>
    <row r="1381" spans="1:14" x14ac:dyDescent="0.2">
      <c r="A1381" s="2">
        <v>45595</v>
      </c>
      <c r="B1381" s="3">
        <f t="shared" si="63"/>
        <v>2025</v>
      </c>
      <c r="C1381" t="str">
        <f t="shared" si="64"/>
        <v>2024-2025</v>
      </c>
      <c r="D1381" t="s">
        <v>147</v>
      </c>
      <c r="E1381" t="s">
        <v>85</v>
      </c>
      <c r="F1381" t="str">
        <f t="shared" si="65"/>
        <v>Queensland</v>
      </c>
      <c r="G1381" t="s">
        <v>35</v>
      </c>
      <c r="H1381">
        <v>4883</v>
      </c>
      <c r="I1381" t="s">
        <v>11</v>
      </c>
      <c r="J1381" t="s">
        <v>36</v>
      </c>
      <c r="K1381" t="s">
        <v>154</v>
      </c>
      <c r="L1381" t="s">
        <v>14</v>
      </c>
      <c r="M1381" s="5">
        <v>57.44</v>
      </c>
      <c r="N1381">
        <v>1</v>
      </c>
    </row>
    <row r="1382" spans="1:14" x14ac:dyDescent="0.2">
      <c r="A1382" s="2">
        <v>45358</v>
      </c>
      <c r="B1382" s="3">
        <f t="shared" si="63"/>
        <v>2024</v>
      </c>
      <c r="C1382" t="str">
        <f t="shared" si="64"/>
        <v>2023-2024</v>
      </c>
      <c r="D1382" t="s">
        <v>148</v>
      </c>
      <c r="E1382" t="s">
        <v>134</v>
      </c>
      <c r="F1382" t="str">
        <f t="shared" si="65"/>
        <v>Queensland</v>
      </c>
      <c r="G1382" t="s">
        <v>35</v>
      </c>
      <c r="H1382">
        <v>4825</v>
      </c>
      <c r="I1382" t="s">
        <v>11</v>
      </c>
      <c r="J1382" t="s">
        <v>36</v>
      </c>
      <c r="K1382" t="s">
        <v>153</v>
      </c>
      <c r="L1382" t="s">
        <v>16</v>
      </c>
      <c r="M1382" s="5">
        <v>57.66</v>
      </c>
      <c r="N1382">
        <v>1</v>
      </c>
    </row>
    <row r="1383" spans="1:14" x14ac:dyDescent="0.2">
      <c r="A1383" s="2">
        <v>45613</v>
      </c>
      <c r="B1383" s="3">
        <f t="shared" si="63"/>
        <v>2025</v>
      </c>
      <c r="C1383" t="str">
        <f t="shared" si="64"/>
        <v>2024-2025</v>
      </c>
      <c r="D1383" t="s">
        <v>148</v>
      </c>
      <c r="E1383" t="s">
        <v>79</v>
      </c>
      <c r="F1383" t="str">
        <f t="shared" si="65"/>
        <v>Australian Capital Territory</v>
      </c>
      <c r="G1383" t="s">
        <v>80</v>
      </c>
      <c r="H1383">
        <v>2617</v>
      </c>
      <c r="I1383" t="s">
        <v>11</v>
      </c>
      <c r="J1383" t="s">
        <v>58</v>
      </c>
      <c r="K1383" t="s">
        <v>155</v>
      </c>
      <c r="L1383" t="s">
        <v>20</v>
      </c>
      <c r="M1383" s="5">
        <v>57.8</v>
      </c>
      <c r="N1383">
        <v>1</v>
      </c>
    </row>
    <row r="1384" spans="1:14" x14ac:dyDescent="0.2">
      <c r="A1384" s="2">
        <v>45061</v>
      </c>
      <c r="B1384" s="3">
        <f t="shared" si="63"/>
        <v>2023</v>
      </c>
      <c r="C1384" t="str">
        <f t="shared" si="64"/>
        <v>2022-2023</v>
      </c>
      <c r="D1384" t="s">
        <v>148</v>
      </c>
      <c r="E1384" t="s">
        <v>116</v>
      </c>
      <c r="F1384" t="str">
        <f t="shared" si="65"/>
        <v>Western Australia</v>
      </c>
      <c r="G1384" t="s">
        <v>48</v>
      </c>
      <c r="H1384">
        <v>6725</v>
      </c>
      <c r="I1384" t="s">
        <v>11</v>
      </c>
      <c r="J1384" t="s">
        <v>77</v>
      </c>
      <c r="K1384" t="s">
        <v>152</v>
      </c>
      <c r="L1384" t="s">
        <v>13</v>
      </c>
      <c r="M1384" s="5">
        <v>57.86</v>
      </c>
      <c r="N1384">
        <v>1</v>
      </c>
    </row>
    <row r="1385" spans="1:14" x14ac:dyDescent="0.2">
      <c r="A1385" s="2">
        <v>45102</v>
      </c>
      <c r="B1385" s="3">
        <f t="shared" si="63"/>
        <v>2023</v>
      </c>
      <c r="C1385" t="str">
        <f t="shared" si="64"/>
        <v>2022-2023</v>
      </c>
      <c r="D1385" t="s">
        <v>148</v>
      </c>
      <c r="E1385" t="s">
        <v>84</v>
      </c>
      <c r="F1385" t="str">
        <f t="shared" si="65"/>
        <v>Queensland</v>
      </c>
      <c r="G1385" t="s">
        <v>35</v>
      </c>
      <c r="H1385">
        <v>4740</v>
      </c>
      <c r="I1385" t="s">
        <v>11</v>
      </c>
      <c r="J1385" t="s">
        <v>51</v>
      </c>
      <c r="K1385" t="s">
        <v>156</v>
      </c>
      <c r="L1385" t="s">
        <v>17</v>
      </c>
      <c r="M1385" s="5">
        <v>57.88</v>
      </c>
      <c r="N1385">
        <v>1</v>
      </c>
    </row>
    <row r="1386" spans="1:14" x14ac:dyDescent="0.2">
      <c r="A1386" s="2">
        <v>45443</v>
      </c>
      <c r="B1386" s="3">
        <f t="shared" si="63"/>
        <v>2024</v>
      </c>
      <c r="C1386" t="str">
        <f t="shared" si="64"/>
        <v>2023-2024</v>
      </c>
      <c r="D1386" t="s">
        <v>147</v>
      </c>
      <c r="E1386" t="s">
        <v>44</v>
      </c>
      <c r="F1386" t="str">
        <f t="shared" si="65"/>
        <v>Victoria</v>
      </c>
      <c r="G1386" t="s">
        <v>45</v>
      </c>
      <c r="H1386">
        <v>3066</v>
      </c>
      <c r="I1386" t="s">
        <v>11</v>
      </c>
      <c r="J1386" t="s">
        <v>46</v>
      </c>
      <c r="K1386" t="s">
        <v>153</v>
      </c>
      <c r="L1386" t="s">
        <v>16</v>
      </c>
      <c r="M1386" s="5">
        <v>57.91</v>
      </c>
      <c r="N1386">
        <v>1</v>
      </c>
    </row>
    <row r="1387" spans="1:14" x14ac:dyDescent="0.2">
      <c r="A1387" s="2">
        <v>45140</v>
      </c>
      <c r="B1387" s="3">
        <f t="shared" si="63"/>
        <v>2024</v>
      </c>
      <c r="C1387" t="str">
        <f t="shared" si="64"/>
        <v>2023-2024</v>
      </c>
      <c r="D1387" t="s">
        <v>147</v>
      </c>
      <c r="E1387" t="s">
        <v>75</v>
      </c>
      <c r="F1387" t="str">
        <f t="shared" si="65"/>
        <v>Victoria</v>
      </c>
      <c r="G1387" t="s">
        <v>45</v>
      </c>
      <c r="H1387">
        <v>3630</v>
      </c>
      <c r="I1387" t="s">
        <v>11</v>
      </c>
      <c r="J1387" t="s">
        <v>55</v>
      </c>
      <c r="K1387" t="s">
        <v>152</v>
      </c>
      <c r="L1387" t="s">
        <v>13</v>
      </c>
      <c r="M1387" s="5">
        <v>57.94</v>
      </c>
      <c r="N1387">
        <v>1</v>
      </c>
    </row>
    <row r="1388" spans="1:14" x14ac:dyDescent="0.2">
      <c r="A1388" s="2">
        <v>45261</v>
      </c>
      <c r="B1388" s="3">
        <f t="shared" si="63"/>
        <v>2024</v>
      </c>
      <c r="C1388" t="str">
        <f t="shared" si="64"/>
        <v>2023-2024</v>
      </c>
      <c r="D1388" t="s">
        <v>148</v>
      </c>
      <c r="E1388" t="s">
        <v>134</v>
      </c>
      <c r="F1388" t="str">
        <f t="shared" si="65"/>
        <v>Queensland</v>
      </c>
      <c r="G1388" t="s">
        <v>35</v>
      </c>
      <c r="H1388">
        <v>4825</v>
      </c>
      <c r="I1388" t="s">
        <v>11</v>
      </c>
      <c r="J1388" t="s">
        <v>36</v>
      </c>
      <c r="K1388" t="s">
        <v>154</v>
      </c>
      <c r="L1388" t="s">
        <v>14</v>
      </c>
      <c r="M1388" s="5">
        <v>57.940000000000005</v>
      </c>
      <c r="N1388">
        <v>1</v>
      </c>
    </row>
    <row r="1389" spans="1:14" x14ac:dyDescent="0.2">
      <c r="A1389" s="2">
        <v>45387</v>
      </c>
      <c r="B1389" s="3">
        <f t="shared" si="63"/>
        <v>2024</v>
      </c>
      <c r="C1389" t="str">
        <f t="shared" si="64"/>
        <v>2023-2024</v>
      </c>
      <c r="D1389" t="s">
        <v>147</v>
      </c>
      <c r="E1389" t="s">
        <v>41</v>
      </c>
      <c r="F1389" t="str">
        <f t="shared" si="65"/>
        <v>New South Wales</v>
      </c>
      <c r="G1389" t="s">
        <v>10</v>
      </c>
      <c r="H1389">
        <v>2830</v>
      </c>
      <c r="I1389" t="s">
        <v>11</v>
      </c>
      <c r="J1389" t="s">
        <v>25</v>
      </c>
      <c r="K1389" t="s">
        <v>154</v>
      </c>
      <c r="L1389" t="s">
        <v>14</v>
      </c>
      <c r="M1389" s="5">
        <v>57.96</v>
      </c>
      <c r="N1389">
        <v>1</v>
      </c>
    </row>
    <row r="1390" spans="1:14" x14ac:dyDescent="0.2">
      <c r="A1390" s="2">
        <v>45649</v>
      </c>
      <c r="B1390" s="3">
        <f t="shared" si="63"/>
        <v>2025</v>
      </c>
      <c r="C1390" t="str">
        <f t="shared" si="64"/>
        <v>2024-2025</v>
      </c>
      <c r="D1390" t="s">
        <v>148</v>
      </c>
      <c r="E1390" t="s">
        <v>138</v>
      </c>
      <c r="F1390" t="str">
        <f t="shared" si="65"/>
        <v>Queensland</v>
      </c>
      <c r="G1390" t="s">
        <v>35</v>
      </c>
      <c r="H1390">
        <v>4558</v>
      </c>
      <c r="I1390" t="s">
        <v>11</v>
      </c>
      <c r="J1390" t="s">
        <v>120</v>
      </c>
      <c r="K1390" t="s">
        <v>152</v>
      </c>
      <c r="L1390" t="s">
        <v>13</v>
      </c>
      <c r="M1390" s="5">
        <v>58.19</v>
      </c>
      <c r="N1390">
        <v>1</v>
      </c>
    </row>
    <row r="1391" spans="1:14" x14ac:dyDescent="0.2">
      <c r="A1391" s="2">
        <v>45268</v>
      </c>
      <c r="B1391" s="3">
        <f t="shared" si="63"/>
        <v>2024</v>
      </c>
      <c r="C1391" t="str">
        <f t="shared" si="64"/>
        <v>2023-2024</v>
      </c>
      <c r="D1391" t="s">
        <v>148</v>
      </c>
      <c r="E1391" t="s">
        <v>100</v>
      </c>
      <c r="F1391" t="str">
        <f t="shared" si="65"/>
        <v>Western Australia</v>
      </c>
      <c r="G1391" t="s">
        <v>48</v>
      </c>
      <c r="H1391">
        <v>6021</v>
      </c>
      <c r="I1391" t="s">
        <v>11</v>
      </c>
      <c r="J1391" t="s">
        <v>49</v>
      </c>
      <c r="K1391" t="s">
        <v>152</v>
      </c>
      <c r="L1391" t="s">
        <v>13</v>
      </c>
      <c r="M1391" s="5">
        <v>58.459999999999994</v>
      </c>
      <c r="N1391">
        <v>1</v>
      </c>
    </row>
    <row r="1392" spans="1:14" x14ac:dyDescent="0.2">
      <c r="A1392" s="2">
        <v>45122</v>
      </c>
      <c r="B1392" s="3">
        <f t="shared" si="63"/>
        <v>2024</v>
      </c>
      <c r="C1392" t="str">
        <f t="shared" si="64"/>
        <v>2023-2024</v>
      </c>
      <c r="D1392" t="s">
        <v>147</v>
      </c>
      <c r="E1392" t="s">
        <v>26</v>
      </c>
      <c r="F1392" t="str">
        <f t="shared" si="65"/>
        <v>New South Wales</v>
      </c>
      <c r="G1392" t="s">
        <v>10</v>
      </c>
      <c r="H1392">
        <v>2141</v>
      </c>
      <c r="I1392" t="s">
        <v>11</v>
      </c>
      <c r="J1392" t="s">
        <v>27</v>
      </c>
      <c r="K1392" t="s">
        <v>152</v>
      </c>
      <c r="L1392" t="s">
        <v>13</v>
      </c>
      <c r="M1392" s="5">
        <v>58.769999999999996</v>
      </c>
      <c r="N1392">
        <v>1</v>
      </c>
    </row>
    <row r="1393" spans="1:14" x14ac:dyDescent="0.2">
      <c r="A1393" s="2">
        <v>45638</v>
      </c>
      <c r="B1393" s="3">
        <f t="shared" si="63"/>
        <v>2025</v>
      </c>
      <c r="C1393" t="str">
        <f t="shared" si="64"/>
        <v>2024-2025</v>
      </c>
      <c r="D1393" t="s">
        <v>147</v>
      </c>
      <c r="E1393" t="s">
        <v>98</v>
      </c>
      <c r="F1393" t="str">
        <f t="shared" si="65"/>
        <v>Victoria</v>
      </c>
      <c r="G1393" t="s">
        <v>45</v>
      </c>
      <c r="H1393">
        <v>3429</v>
      </c>
      <c r="I1393" t="s">
        <v>11</v>
      </c>
      <c r="J1393" t="s">
        <v>60</v>
      </c>
      <c r="K1393" t="s">
        <v>19</v>
      </c>
      <c r="L1393" t="s">
        <v>23</v>
      </c>
      <c r="M1393" s="5">
        <v>58.82</v>
      </c>
      <c r="N1393">
        <v>1</v>
      </c>
    </row>
    <row r="1394" spans="1:14" x14ac:dyDescent="0.2">
      <c r="A1394" s="2">
        <v>45123</v>
      </c>
      <c r="B1394" s="3">
        <f t="shared" si="63"/>
        <v>2024</v>
      </c>
      <c r="C1394" t="str">
        <f t="shared" si="64"/>
        <v>2023-2024</v>
      </c>
      <c r="D1394" t="s">
        <v>148</v>
      </c>
      <c r="E1394" t="s">
        <v>141</v>
      </c>
      <c r="F1394" t="str">
        <f t="shared" si="65"/>
        <v>Western Australia</v>
      </c>
      <c r="G1394" t="s">
        <v>48</v>
      </c>
      <c r="H1394">
        <v>6052</v>
      </c>
      <c r="I1394" t="s">
        <v>11</v>
      </c>
      <c r="J1394" t="s">
        <v>49</v>
      </c>
      <c r="K1394" t="s">
        <v>155</v>
      </c>
      <c r="L1394" t="s">
        <v>20</v>
      </c>
      <c r="M1394" s="5">
        <v>58.84</v>
      </c>
      <c r="N1394">
        <v>1</v>
      </c>
    </row>
    <row r="1395" spans="1:14" x14ac:dyDescent="0.2">
      <c r="A1395" s="2">
        <v>45473</v>
      </c>
      <c r="B1395" s="3">
        <f t="shared" si="63"/>
        <v>2024</v>
      </c>
      <c r="C1395" t="str">
        <f t="shared" si="64"/>
        <v>2023-2024</v>
      </c>
      <c r="D1395" t="s">
        <v>148</v>
      </c>
      <c r="E1395" t="s">
        <v>110</v>
      </c>
      <c r="F1395" t="str">
        <f t="shared" si="65"/>
        <v>Queensland</v>
      </c>
      <c r="G1395" t="s">
        <v>35</v>
      </c>
      <c r="H1395">
        <v>4680</v>
      </c>
      <c r="I1395" t="s">
        <v>11</v>
      </c>
      <c r="J1395" t="s">
        <v>51</v>
      </c>
      <c r="K1395" t="s">
        <v>155</v>
      </c>
      <c r="L1395" t="s">
        <v>20</v>
      </c>
      <c r="M1395" s="5">
        <v>58.88</v>
      </c>
      <c r="N1395">
        <v>1</v>
      </c>
    </row>
    <row r="1396" spans="1:14" x14ac:dyDescent="0.2">
      <c r="A1396" s="2">
        <v>44977</v>
      </c>
      <c r="B1396" s="3">
        <f t="shared" si="63"/>
        <v>2023</v>
      </c>
      <c r="C1396" t="str">
        <f t="shared" si="64"/>
        <v>2022-2023</v>
      </c>
      <c r="D1396" t="s">
        <v>148</v>
      </c>
      <c r="E1396" t="s">
        <v>102</v>
      </c>
      <c r="F1396" t="str">
        <f t="shared" si="65"/>
        <v>Queensland</v>
      </c>
      <c r="G1396" t="s">
        <v>35</v>
      </c>
      <c r="H1396">
        <v>4870</v>
      </c>
      <c r="I1396" t="s">
        <v>11</v>
      </c>
      <c r="J1396" t="s">
        <v>36</v>
      </c>
      <c r="K1396" t="s">
        <v>152</v>
      </c>
      <c r="L1396" t="s">
        <v>13</v>
      </c>
      <c r="M1396" s="5">
        <v>58.89</v>
      </c>
      <c r="N1396">
        <v>1</v>
      </c>
    </row>
    <row r="1397" spans="1:14" x14ac:dyDescent="0.2">
      <c r="A1397" s="2">
        <v>45438</v>
      </c>
      <c r="B1397" s="3">
        <f t="shared" si="63"/>
        <v>2024</v>
      </c>
      <c r="C1397" t="str">
        <f t="shared" si="64"/>
        <v>2023-2024</v>
      </c>
      <c r="D1397" t="s">
        <v>148</v>
      </c>
      <c r="E1397" t="s">
        <v>95</v>
      </c>
      <c r="F1397" t="str">
        <f t="shared" si="65"/>
        <v>Victoria</v>
      </c>
      <c r="G1397" t="s">
        <v>45</v>
      </c>
      <c r="H1397">
        <v>3931</v>
      </c>
      <c r="I1397" t="s">
        <v>11</v>
      </c>
      <c r="J1397" t="s">
        <v>55</v>
      </c>
      <c r="K1397" t="s">
        <v>156</v>
      </c>
      <c r="L1397" t="s">
        <v>17</v>
      </c>
      <c r="M1397" s="5">
        <v>58.9</v>
      </c>
      <c r="N1397">
        <v>1</v>
      </c>
    </row>
    <row r="1398" spans="1:14" x14ac:dyDescent="0.2">
      <c r="A1398" s="2">
        <v>45162</v>
      </c>
      <c r="B1398" s="3">
        <f t="shared" si="63"/>
        <v>2024</v>
      </c>
      <c r="C1398" t="str">
        <f t="shared" si="64"/>
        <v>2023-2024</v>
      </c>
      <c r="D1398" t="s">
        <v>148</v>
      </c>
      <c r="E1398" t="s">
        <v>122</v>
      </c>
      <c r="F1398" t="str">
        <f t="shared" si="65"/>
        <v>New South Wales</v>
      </c>
      <c r="G1398" t="s">
        <v>10</v>
      </c>
      <c r="H1398">
        <v>2650</v>
      </c>
      <c r="I1398" t="s">
        <v>11</v>
      </c>
      <c r="J1398" t="s">
        <v>25</v>
      </c>
      <c r="K1398" t="s">
        <v>149</v>
      </c>
      <c r="L1398" t="s">
        <v>15</v>
      </c>
      <c r="M1398" s="5">
        <v>58.9</v>
      </c>
      <c r="N1398">
        <v>1</v>
      </c>
    </row>
    <row r="1399" spans="1:14" x14ac:dyDescent="0.2">
      <c r="A1399" s="2">
        <v>45645</v>
      </c>
      <c r="B1399" s="3">
        <f t="shared" si="63"/>
        <v>2025</v>
      </c>
      <c r="C1399" t="str">
        <f t="shared" si="64"/>
        <v>2024-2025</v>
      </c>
      <c r="D1399" t="s">
        <v>147</v>
      </c>
      <c r="E1399" t="s">
        <v>41</v>
      </c>
      <c r="F1399" t="str">
        <f t="shared" si="65"/>
        <v>New South Wales</v>
      </c>
      <c r="G1399" t="s">
        <v>10</v>
      </c>
      <c r="H1399">
        <v>2830</v>
      </c>
      <c r="I1399" t="s">
        <v>11</v>
      </c>
      <c r="J1399" t="s">
        <v>25</v>
      </c>
      <c r="K1399" t="s">
        <v>153</v>
      </c>
      <c r="L1399" t="s">
        <v>16</v>
      </c>
      <c r="M1399" s="5">
        <v>58.96</v>
      </c>
      <c r="N1399">
        <v>1</v>
      </c>
    </row>
    <row r="1400" spans="1:14" x14ac:dyDescent="0.2">
      <c r="A1400" s="2">
        <v>45587</v>
      </c>
      <c r="B1400" s="3">
        <f t="shared" si="63"/>
        <v>2025</v>
      </c>
      <c r="C1400" t="str">
        <f t="shared" si="64"/>
        <v>2024-2025</v>
      </c>
      <c r="D1400" t="s">
        <v>148</v>
      </c>
      <c r="E1400" t="s">
        <v>123</v>
      </c>
      <c r="F1400" t="str">
        <f t="shared" si="65"/>
        <v>Western Australia</v>
      </c>
      <c r="G1400" t="s">
        <v>48</v>
      </c>
      <c r="H1400">
        <v>6109</v>
      </c>
      <c r="I1400" t="s">
        <v>11</v>
      </c>
      <c r="J1400" t="s">
        <v>94</v>
      </c>
      <c r="K1400" t="s">
        <v>150</v>
      </c>
      <c r="L1400" t="s">
        <v>18</v>
      </c>
      <c r="M1400" s="5">
        <v>58.96</v>
      </c>
      <c r="N1400">
        <v>1</v>
      </c>
    </row>
    <row r="1401" spans="1:14" x14ac:dyDescent="0.2">
      <c r="A1401" s="2">
        <v>44961</v>
      </c>
      <c r="B1401" s="3">
        <f t="shared" si="63"/>
        <v>2023</v>
      </c>
      <c r="C1401" t="str">
        <f t="shared" si="64"/>
        <v>2022-2023</v>
      </c>
      <c r="D1401" t="s">
        <v>147</v>
      </c>
      <c r="E1401" t="s">
        <v>82</v>
      </c>
      <c r="F1401" t="str">
        <f t="shared" si="65"/>
        <v>Queensland</v>
      </c>
      <c r="G1401" t="s">
        <v>35</v>
      </c>
      <c r="H1401">
        <v>4012</v>
      </c>
      <c r="I1401" t="s">
        <v>11</v>
      </c>
      <c r="J1401" t="s">
        <v>43</v>
      </c>
      <c r="K1401" t="s">
        <v>152</v>
      </c>
      <c r="L1401" t="s">
        <v>13</v>
      </c>
      <c r="M1401" s="5">
        <v>58.96</v>
      </c>
      <c r="N1401">
        <v>1</v>
      </c>
    </row>
    <row r="1402" spans="1:14" x14ac:dyDescent="0.2">
      <c r="A1402" s="2">
        <v>44967</v>
      </c>
      <c r="B1402" s="3">
        <f t="shared" si="63"/>
        <v>2023</v>
      </c>
      <c r="C1402" t="str">
        <f t="shared" si="64"/>
        <v>2022-2023</v>
      </c>
      <c r="D1402" t="s">
        <v>147</v>
      </c>
      <c r="E1402" t="s">
        <v>26</v>
      </c>
      <c r="F1402" t="str">
        <f t="shared" si="65"/>
        <v>New South Wales</v>
      </c>
      <c r="G1402" t="s">
        <v>10</v>
      </c>
      <c r="H1402">
        <v>2141</v>
      </c>
      <c r="I1402" t="s">
        <v>11</v>
      </c>
      <c r="J1402" t="s">
        <v>27</v>
      </c>
      <c r="K1402" t="s">
        <v>154</v>
      </c>
      <c r="L1402" t="s">
        <v>14</v>
      </c>
      <c r="M1402" s="5">
        <v>58.97</v>
      </c>
      <c r="N1402">
        <v>1</v>
      </c>
    </row>
    <row r="1403" spans="1:14" x14ac:dyDescent="0.2">
      <c r="A1403" s="2">
        <v>44981</v>
      </c>
      <c r="B1403" s="3">
        <f t="shared" si="63"/>
        <v>2023</v>
      </c>
      <c r="C1403" t="str">
        <f t="shared" si="64"/>
        <v>2022-2023</v>
      </c>
      <c r="D1403" t="s">
        <v>147</v>
      </c>
      <c r="E1403" t="s">
        <v>66</v>
      </c>
      <c r="F1403" t="str">
        <f t="shared" si="65"/>
        <v>South Australia</v>
      </c>
      <c r="G1403" t="s">
        <v>32</v>
      </c>
      <c r="H1403">
        <v>5169</v>
      </c>
      <c r="I1403" t="s">
        <v>11</v>
      </c>
      <c r="J1403" t="s">
        <v>33</v>
      </c>
      <c r="K1403" t="s">
        <v>154</v>
      </c>
      <c r="L1403" t="s">
        <v>14</v>
      </c>
      <c r="M1403" s="5">
        <v>59</v>
      </c>
      <c r="N1403">
        <v>1</v>
      </c>
    </row>
    <row r="1404" spans="1:14" x14ac:dyDescent="0.2">
      <c r="A1404" s="2">
        <v>45051</v>
      </c>
      <c r="B1404" s="3">
        <f t="shared" si="63"/>
        <v>2023</v>
      </c>
      <c r="C1404" t="str">
        <f t="shared" si="64"/>
        <v>2022-2023</v>
      </c>
      <c r="D1404" t="s">
        <v>148</v>
      </c>
      <c r="E1404" t="s">
        <v>122</v>
      </c>
      <c r="F1404" t="str">
        <f t="shared" si="65"/>
        <v>New South Wales</v>
      </c>
      <c r="G1404" t="s">
        <v>10</v>
      </c>
      <c r="H1404">
        <v>2650</v>
      </c>
      <c r="I1404" t="s">
        <v>11</v>
      </c>
      <c r="J1404" t="s">
        <v>25</v>
      </c>
      <c r="K1404" t="s">
        <v>154</v>
      </c>
      <c r="L1404" t="s">
        <v>14</v>
      </c>
      <c r="M1404" s="5">
        <v>59</v>
      </c>
      <c r="N1404">
        <v>1</v>
      </c>
    </row>
    <row r="1405" spans="1:14" x14ac:dyDescent="0.2">
      <c r="A1405" s="2">
        <v>45242</v>
      </c>
      <c r="B1405" s="3">
        <f t="shared" si="63"/>
        <v>2024</v>
      </c>
      <c r="C1405" t="str">
        <f t="shared" si="64"/>
        <v>2023-2024</v>
      </c>
      <c r="D1405" t="s">
        <v>147</v>
      </c>
      <c r="E1405" t="s">
        <v>9</v>
      </c>
      <c r="F1405" t="str">
        <f t="shared" si="65"/>
        <v>New South Wales</v>
      </c>
      <c r="G1405" t="s">
        <v>10</v>
      </c>
      <c r="H1405">
        <v>2067</v>
      </c>
      <c r="I1405" t="s">
        <v>11</v>
      </c>
      <c r="J1405" t="s">
        <v>12</v>
      </c>
      <c r="K1405" t="s">
        <v>153</v>
      </c>
      <c r="L1405" t="s">
        <v>16</v>
      </c>
      <c r="M1405" s="5">
        <v>59.3</v>
      </c>
      <c r="N1405">
        <v>1</v>
      </c>
    </row>
    <row r="1406" spans="1:14" x14ac:dyDescent="0.2">
      <c r="A1406" s="2">
        <v>45630</v>
      </c>
      <c r="B1406" s="3">
        <f t="shared" si="63"/>
        <v>2025</v>
      </c>
      <c r="C1406" t="str">
        <f t="shared" si="64"/>
        <v>2024-2025</v>
      </c>
      <c r="D1406" t="s">
        <v>148</v>
      </c>
      <c r="E1406" t="s">
        <v>61</v>
      </c>
      <c r="F1406" t="str">
        <f t="shared" si="65"/>
        <v>New South Wales</v>
      </c>
      <c r="G1406" t="s">
        <v>10</v>
      </c>
      <c r="H1406">
        <v>2539</v>
      </c>
      <c r="I1406" t="s">
        <v>11</v>
      </c>
      <c r="J1406" t="s">
        <v>58</v>
      </c>
      <c r="K1406" t="s">
        <v>19</v>
      </c>
      <c r="L1406" t="s">
        <v>23</v>
      </c>
      <c r="M1406" s="5">
        <v>59.43</v>
      </c>
      <c r="N1406">
        <v>1</v>
      </c>
    </row>
    <row r="1407" spans="1:14" x14ac:dyDescent="0.2">
      <c r="A1407" s="2">
        <v>45656</v>
      </c>
      <c r="B1407" s="3">
        <f t="shared" si="63"/>
        <v>2025</v>
      </c>
      <c r="C1407" t="str">
        <f t="shared" si="64"/>
        <v>2024-2025</v>
      </c>
      <c r="D1407" t="s">
        <v>147</v>
      </c>
      <c r="E1407" t="s">
        <v>128</v>
      </c>
      <c r="F1407" t="str">
        <f t="shared" si="65"/>
        <v>Western Australia</v>
      </c>
      <c r="G1407" t="s">
        <v>48</v>
      </c>
      <c r="H1407">
        <v>6027</v>
      </c>
      <c r="I1407" t="s">
        <v>11</v>
      </c>
      <c r="J1407" t="s">
        <v>49</v>
      </c>
      <c r="K1407" t="s">
        <v>155</v>
      </c>
      <c r="L1407" t="s">
        <v>20</v>
      </c>
      <c r="M1407" s="5">
        <v>59.45</v>
      </c>
      <c r="N1407">
        <v>1</v>
      </c>
    </row>
    <row r="1408" spans="1:14" x14ac:dyDescent="0.2">
      <c r="A1408" s="2">
        <v>45150</v>
      </c>
      <c r="B1408" s="3">
        <f t="shared" si="63"/>
        <v>2024</v>
      </c>
      <c r="C1408" t="str">
        <f t="shared" si="64"/>
        <v>2023-2024</v>
      </c>
      <c r="D1408" t="s">
        <v>148</v>
      </c>
      <c r="E1408" t="s">
        <v>74</v>
      </c>
      <c r="F1408" t="str">
        <f t="shared" si="65"/>
        <v>South Australia</v>
      </c>
      <c r="G1408" t="s">
        <v>32</v>
      </c>
      <c r="H1408">
        <v>5043</v>
      </c>
      <c r="I1408" t="s">
        <v>11</v>
      </c>
      <c r="J1408" t="s">
        <v>33</v>
      </c>
      <c r="K1408" t="s">
        <v>150</v>
      </c>
      <c r="L1408" t="s">
        <v>18</v>
      </c>
      <c r="M1408" s="5">
        <v>59.580000000000005</v>
      </c>
      <c r="N1408">
        <v>1</v>
      </c>
    </row>
    <row r="1409" spans="1:14" x14ac:dyDescent="0.2">
      <c r="A1409" s="2">
        <v>45589</v>
      </c>
      <c r="B1409" s="3">
        <f t="shared" si="63"/>
        <v>2025</v>
      </c>
      <c r="C1409" t="str">
        <f t="shared" si="64"/>
        <v>2024-2025</v>
      </c>
      <c r="D1409" t="s">
        <v>147</v>
      </c>
      <c r="E1409" t="s">
        <v>87</v>
      </c>
      <c r="F1409" t="str">
        <f t="shared" si="65"/>
        <v>New South Wales</v>
      </c>
      <c r="G1409" t="s">
        <v>10</v>
      </c>
      <c r="H1409">
        <v>2790</v>
      </c>
      <c r="I1409" t="s">
        <v>11</v>
      </c>
      <c r="J1409" t="s">
        <v>25</v>
      </c>
      <c r="K1409" t="s">
        <v>149</v>
      </c>
      <c r="L1409" t="s">
        <v>15</v>
      </c>
      <c r="M1409" s="5">
        <v>59.85</v>
      </c>
      <c r="N1409">
        <v>1</v>
      </c>
    </row>
    <row r="1410" spans="1:14" x14ac:dyDescent="0.2">
      <c r="A1410" s="2">
        <v>45532</v>
      </c>
      <c r="B1410" s="3">
        <f t="shared" ref="B1410:B1473" si="66">IF(MONTH(A1410)&gt;=7,YEAR(A1410)+1,YEAR(A1410))</f>
        <v>2025</v>
      </c>
      <c r="C1410" t="str">
        <f t="shared" ref="C1410:C1473" si="67">IF(MONTH(A1410) &gt;= 7, YEAR(A1410) &amp; "-" &amp; YEAR(A1410) + 1, YEAR(A1410) - 1 &amp; "-" &amp; YEAR(A1410))</f>
        <v>2024-2025</v>
      </c>
      <c r="D1410" t="s">
        <v>148</v>
      </c>
      <c r="E1410" t="s">
        <v>102</v>
      </c>
      <c r="F1410" t="str">
        <f t="shared" ref="F1410:F1473" si="68">IF(G1410="WA","Western Australia",
IF(G1410="NSW","New South Wales",
IF(G1410="QLD","Queensland",
IF(G1410="VIC","Victoria",
IF(G1410="TAS","Tasmania",
IF(G1410="SA","South Australia",
IF(G1410="NT","Northern Territory",
IF(G1410="ACT","Australian Capital Territory",G1410))))))))</f>
        <v>Queensland</v>
      </c>
      <c r="G1410" t="s">
        <v>35</v>
      </c>
      <c r="H1410">
        <v>4870</v>
      </c>
      <c r="I1410" t="s">
        <v>11</v>
      </c>
      <c r="J1410" t="s">
        <v>36</v>
      </c>
      <c r="K1410" t="s">
        <v>149</v>
      </c>
      <c r="L1410" t="s">
        <v>15</v>
      </c>
      <c r="M1410" s="5">
        <v>59.88</v>
      </c>
      <c r="N1410">
        <v>1</v>
      </c>
    </row>
    <row r="1411" spans="1:14" x14ac:dyDescent="0.2">
      <c r="A1411" s="2">
        <v>45624</v>
      </c>
      <c r="B1411" s="3">
        <f t="shared" si="66"/>
        <v>2025</v>
      </c>
      <c r="C1411" t="str">
        <f t="shared" si="67"/>
        <v>2024-2025</v>
      </c>
      <c r="D1411" t="s">
        <v>148</v>
      </c>
      <c r="E1411" t="s">
        <v>92</v>
      </c>
      <c r="F1411" t="str">
        <f t="shared" si="68"/>
        <v>Queensland</v>
      </c>
      <c r="G1411" t="s">
        <v>35</v>
      </c>
      <c r="H1411">
        <v>4068</v>
      </c>
      <c r="I1411" t="s">
        <v>11</v>
      </c>
      <c r="J1411" t="s">
        <v>43</v>
      </c>
      <c r="K1411" t="s">
        <v>149</v>
      </c>
      <c r="L1411" t="s">
        <v>15</v>
      </c>
      <c r="M1411" s="5">
        <v>59.88</v>
      </c>
      <c r="N1411">
        <v>1</v>
      </c>
    </row>
    <row r="1412" spans="1:14" x14ac:dyDescent="0.2">
      <c r="A1412" s="2">
        <v>45301</v>
      </c>
      <c r="B1412" s="3">
        <f t="shared" si="66"/>
        <v>2024</v>
      </c>
      <c r="C1412" t="str">
        <f t="shared" si="67"/>
        <v>2023-2024</v>
      </c>
      <c r="D1412" t="s">
        <v>147</v>
      </c>
      <c r="E1412" t="s">
        <v>78</v>
      </c>
      <c r="F1412" t="str">
        <f t="shared" si="68"/>
        <v>New South Wales</v>
      </c>
      <c r="G1412" t="s">
        <v>10</v>
      </c>
      <c r="H1412">
        <v>2350</v>
      </c>
      <c r="I1412" t="s">
        <v>11</v>
      </c>
      <c r="J1412" t="s">
        <v>68</v>
      </c>
      <c r="K1412" t="s">
        <v>150</v>
      </c>
      <c r="L1412" t="s">
        <v>18</v>
      </c>
      <c r="M1412" s="5">
        <v>59.9</v>
      </c>
      <c r="N1412">
        <v>1</v>
      </c>
    </row>
    <row r="1413" spans="1:14" x14ac:dyDescent="0.2">
      <c r="A1413" s="2">
        <v>45466</v>
      </c>
      <c r="B1413" s="3">
        <f t="shared" si="66"/>
        <v>2024</v>
      </c>
      <c r="C1413" t="str">
        <f t="shared" si="67"/>
        <v>2023-2024</v>
      </c>
      <c r="D1413" t="s">
        <v>147</v>
      </c>
      <c r="E1413" t="s">
        <v>41</v>
      </c>
      <c r="F1413" t="str">
        <f t="shared" si="68"/>
        <v>New South Wales</v>
      </c>
      <c r="G1413" t="s">
        <v>10</v>
      </c>
      <c r="H1413">
        <v>2830</v>
      </c>
      <c r="I1413" t="s">
        <v>11</v>
      </c>
      <c r="J1413" t="s">
        <v>25</v>
      </c>
      <c r="K1413" t="s">
        <v>153</v>
      </c>
      <c r="L1413" t="s">
        <v>16</v>
      </c>
      <c r="M1413" s="5">
        <v>59.9</v>
      </c>
      <c r="N1413">
        <v>1</v>
      </c>
    </row>
    <row r="1414" spans="1:14" x14ac:dyDescent="0.2">
      <c r="A1414" s="2">
        <v>45445</v>
      </c>
      <c r="B1414" s="3">
        <f t="shared" si="66"/>
        <v>2024</v>
      </c>
      <c r="C1414" t="str">
        <f t="shared" si="67"/>
        <v>2023-2024</v>
      </c>
      <c r="D1414" t="s">
        <v>148</v>
      </c>
      <c r="E1414" t="s">
        <v>142</v>
      </c>
      <c r="F1414" t="str">
        <f t="shared" si="68"/>
        <v>Australian Capital Territory</v>
      </c>
      <c r="G1414" t="s">
        <v>80</v>
      </c>
      <c r="H1414">
        <v>2609</v>
      </c>
      <c r="I1414" t="s">
        <v>11</v>
      </c>
      <c r="J1414" t="s">
        <v>58</v>
      </c>
      <c r="K1414" t="s">
        <v>19</v>
      </c>
      <c r="L1414" t="s">
        <v>23</v>
      </c>
      <c r="M1414" s="5">
        <v>59.9</v>
      </c>
      <c r="N1414">
        <v>1</v>
      </c>
    </row>
    <row r="1415" spans="1:14" x14ac:dyDescent="0.2">
      <c r="A1415" s="2">
        <v>45466</v>
      </c>
      <c r="B1415" s="3">
        <f t="shared" si="66"/>
        <v>2024</v>
      </c>
      <c r="C1415" t="str">
        <f t="shared" si="67"/>
        <v>2023-2024</v>
      </c>
      <c r="D1415" t="s">
        <v>148</v>
      </c>
      <c r="E1415" t="s">
        <v>141</v>
      </c>
      <c r="F1415" t="str">
        <f t="shared" si="68"/>
        <v>Western Australia</v>
      </c>
      <c r="G1415" t="s">
        <v>48</v>
      </c>
      <c r="H1415">
        <v>6052</v>
      </c>
      <c r="I1415" t="s">
        <v>11</v>
      </c>
      <c r="J1415" t="s">
        <v>49</v>
      </c>
      <c r="K1415" t="s">
        <v>156</v>
      </c>
      <c r="L1415" t="s">
        <v>17</v>
      </c>
      <c r="M1415" s="5">
        <v>59.9</v>
      </c>
      <c r="N1415">
        <v>1</v>
      </c>
    </row>
    <row r="1416" spans="1:14" x14ac:dyDescent="0.2">
      <c r="A1416" s="2">
        <v>45229</v>
      </c>
      <c r="B1416" s="3">
        <f t="shared" si="66"/>
        <v>2024</v>
      </c>
      <c r="C1416" t="str">
        <f t="shared" si="67"/>
        <v>2023-2024</v>
      </c>
      <c r="D1416" t="s">
        <v>148</v>
      </c>
      <c r="E1416" t="s">
        <v>134</v>
      </c>
      <c r="F1416" t="str">
        <f t="shared" si="68"/>
        <v>Queensland</v>
      </c>
      <c r="G1416" t="s">
        <v>35</v>
      </c>
      <c r="H1416">
        <v>4825</v>
      </c>
      <c r="I1416" t="s">
        <v>11</v>
      </c>
      <c r="J1416" t="s">
        <v>36</v>
      </c>
      <c r="K1416" t="s">
        <v>150</v>
      </c>
      <c r="L1416" t="s">
        <v>18</v>
      </c>
      <c r="M1416" s="5">
        <v>59.9</v>
      </c>
      <c r="N1416">
        <v>1</v>
      </c>
    </row>
    <row r="1417" spans="1:14" x14ac:dyDescent="0.2">
      <c r="A1417" s="2">
        <v>44952</v>
      </c>
      <c r="B1417" s="3">
        <f t="shared" si="66"/>
        <v>2023</v>
      </c>
      <c r="C1417" t="str">
        <f t="shared" si="67"/>
        <v>2022-2023</v>
      </c>
      <c r="D1417" t="s">
        <v>148</v>
      </c>
      <c r="E1417" t="s">
        <v>84</v>
      </c>
      <c r="F1417" t="str">
        <f t="shared" si="68"/>
        <v>Queensland</v>
      </c>
      <c r="G1417" t="s">
        <v>35</v>
      </c>
      <c r="H1417">
        <v>4740</v>
      </c>
      <c r="I1417" t="s">
        <v>11</v>
      </c>
      <c r="J1417" t="s">
        <v>51</v>
      </c>
      <c r="K1417" t="s">
        <v>19</v>
      </c>
      <c r="L1417" t="s">
        <v>23</v>
      </c>
      <c r="M1417" s="5">
        <v>59.900000000000006</v>
      </c>
      <c r="N1417">
        <v>1</v>
      </c>
    </row>
    <row r="1418" spans="1:14" x14ac:dyDescent="0.2">
      <c r="A1418" s="2">
        <v>45602</v>
      </c>
      <c r="B1418" s="3">
        <f t="shared" si="66"/>
        <v>2025</v>
      </c>
      <c r="C1418" t="str">
        <f t="shared" si="67"/>
        <v>2024-2025</v>
      </c>
      <c r="D1418" t="s">
        <v>148</v>
      </c>
      <c r="E1418" t="s">
        <v>112</v>
      </c>
      <c r="F1418" t="str">
        <f t="shared" si="68"/>
        <v>Victoria</v>
      </c>
      <c r="G1418" t="s">
        <v>45</v>
      </c>
      <c r="H1418">
        <v>3076</v>
      </c>
      <c r="I1418" t="s">
        <v>11</v>
      </c>
      <c r="J1418" t="s">
        <v>46</v>
      </c>
      <c r="K1418" t="s">
        <v>151</v>
      </c>
      <c r="L1418" t="s">
        <v>21</v>
      </c>
      <c r="M1418" s="5">
        <v>59.94</v>
      </c>
      <c r="N1418">
        <v>1</v>
      </c>
    </row>
    <row r="1419" spans="1:14" x14ac:dyDescent="0.2">
      <c r="A1419" s="2">
        <v>45006</v>
      </c>
      <c r="B1419" s="3">
        <f t="shared" si="66"/>
        <v>2023</v>
      </c>
      <c r="C1419" t="str">
        <f t="shared" si="67"/>
        <v>2022-2023</v>
      </c>
      <c r="D1419" t="s">
        <v>148</v>
      </c>
      <c r="E1419" t="s">
        <v>24</v>
      </c>
      <c r="F1419" t="str">
        <f t="shared" si="68"/>
        <v>New South Wales</v>
      </c>
      <c r="G1419" t="s">
        <v>10</v>
      </c>
      <c r="H1419">
        <v>2795</v>
      </c>
      <c r="I1419" t="s">
        <v>11</v>
      </c>
      <c r="J1419" t="s">
        <v>25</v>
      </c>
      <c r="K1419" t="s">
        <v>154</v>
      </c>
      <c r="L1419" t="s">
        <v>14</v>
      </c>
      <c r="M1419" s="5">
        <v>59.96</v>
      </c>
      <c r="N1419">
        <v>1</v>
      </c>
    </row>
    <row r="1420" spans="1:14" x14ac:dyDescent="0.2">
      <c r="A1420" s="2">
        <v>45446</v>
      </c>
      <c r="B1420" s="3">
        <f t="shared" si="66"/>
        <v>2024</v>
      </c>
      <c r="C1420" t="str">
        <f t="shared" si="67"/>
        <v>2023-2024</v>
      </c>
      <c r="D1420" t="s">
        <v>147</v>
      </c>
      <c r="E1420" t="s">
        <v>121</v>
      </c>
      <c r="F1420" t="str">
        <f t="shared" si="68"/>
        <v>Queensland</v>
      </c>
      <c r="G1420" t="s">
        <v>35</v>
      </c>
      <c r="H1420">
        <v>4700</v>
      </c>
      <c r="I1420" t="s">
        <v>11</v>
      </c>
      <c r="J1420" t="s">
        <v>51</v>
      </c>
      <c r="K1420" t="s">
        <v>154</v>
      </c>
      <c r="L1420" t="s">
        <v>14</v>
      </c>
      <c r="M1420" s="5">
        <v>59.96</v>
      </c>
      <c r="N1420">
        <v>1</v>
      </c>
    </row>
    <row r="1421" spans="1:14" x14ac:dyDescent="0.2">
      <c r="A1421" s="2">
        <v>45563</v>
      </c>
      <c r="B1421" s="3">
        <f t="shared" si="66"/>
        <v>2025</v>
      </c>
      <c r="C1421" t="str">
        <f t="shared" si="67"/>
        <v>2024-2025</v>
      </c>
      <c r="D1421" t="s">
        <v>148</v>
      </c>
      <c r="E1421" t="s">
        <v>140</v>
      </c>
      <c r="F1421" t="str">
        <f t="shared" si="68"/>
        <v>Tasmania</v>
      </c>
      <c r="G1421" t="s">
        <v>70</v>
      </c>
      <c r="H1421">
        <v>7320</v>
      </c>
      <c r="I1421" t="s">
        <v>11</v>
      </c>
      <c r="J1421" t="s">
        <v>71</v>
      </c>
      <c r="K1421" t="s">
        <v>154</v>
      </c>
      <c r="L1421" t="s">
        <v>14</v>
      </c>
      <c r="M1421" s="5">
        <v>59.97</v>
      </c>
      <c r="N1421">
        <v>1</v>
      </c>
    </row>
    <row r="1422" spans="1:14" x14ac:dyDescent="0.2">
      <c r="A1422" s="2">
        <v>44954</v>
      </c>
      <c r="B1422" s="3">
        <f t="shared" si="66"/>
        <v>2023</v>
      </c>
      <c r="C1422" t="str">
        <f t="shared" si="67"/>
        <v>2022-2023</v>
      </c>
      <c r="D1422" t="s">
        <v>147</v>
      </c>
      <c r="E1422" t="s">
        <v>136</v>
      </c>
      <c r="F1422" t="str">
        <f t="shared" si="68"/>
        <v>Victoria</v>
      </c>
      <c r="G1422" t="s">
        <v>45</v>
      </c>
      <c r="H1422">
        <v>3175</v>
      </c>
      <c r="I1422" t="s">
        <v>11</v>
      </c>
      <c r="J1422" t="s">
        <v>63</v>
      </c>
      <c r="K1422" t="s">
        <v>150</v>
      </c>
      <c r="L1422" t="s">
        <v>18</v>
      </c>
      <c r="M1422" s="5">
        <v>59.97</v>
      </c>
      <c r="N1422">
        <v>1</v>
      </c>
    </row>
    <row r="1423" spans="1:14" x14ac:dyDescent="0.2">
      <c r="A1423" s="2">
        <v>45591</v>
      </c>
      <c r="B1423" s="3">
        <f t="shared" si="66"/>
        <v>2025</v>
      </c>
      <c r="C1423" t="str">
        <f t="shared" si="67"/>
        <v>2024-2025</v>
      </c>
      <c r="D1423" t="s">
        <v>148</v>
      </c>
      <c r="E1423" t="s">
        <v>26</v>
      </c>
      <c r="F1423" t="str">
        <f t="shared" si="68"/>
        <v>New South Wales</v>
      </c>
      <c r="G1423" t="s">
        <v>10</v>
      </c>
      <c r="H1423">
        <v>2141</v>
      </c>
      <c r="I1423" t="s">
        <v>11</v>
      </c>
      <c r="J1423" t="s">
        <v>27</v>
      </c>
      <c r="K1423" t="s">
        <v>154</v>
      </c>
      <c r="L1423" t="s">
        <v>14</v>
      </c>
      <c r="M1423" s="5">
        <v>59.97</v>
      </c>
      <c r="N1423">
        <v>1</v>
      </c>
    </row>
    <row r="1424" spans="1:14" x14ac:dyDescent="0.2">
      <c r="A1424" s="2">
        <v>45568</v>
      </c>
      <c r="B1424" s="3">
        <f t="shared" si="66"/>
        <v>2025</v>
      </c>
      <c r="C1424" t="str">
        <f t="shared" si="67"/>
        <v>2024-2025</v>
      </c>
      <c r="D1424" t="s">
        <v>148</v>
      </c>
      <c r="E1424" t="s">
        <v>137</v>
      </c>
      <c r="F1424" t="str">
        <f t="shared" si="68"/>
        <v>New South Wales</v>
      </c>
      <c r="G1424" t="s">
        <v>10</v>
      </c>
      <c r="H1424">
        <v>2031</v>
      </c>
      <c r="I1424" t="s">
        <v>11</v>
      </c>
      <c r="J1424" t="s">
        <v>12</v>
      </c>
      <c r="K1424" t="s">
        <v>154</v>
      </c>
      <c r="L1424" t="s">
        <v>14</v>
      </c>
      <c r="M1424" s="5">
        <v>59.97</v>
      </c>
      <c r="N1424">
        <v>1</v>
      </c>
    </row>
    <row r="1425" spans="1:14" x14ac:dyDescent="0.2">
      <c r="A1425" s="2">
        <v>45034</v>
      </c>
      <c r="B1425" s="3">
        <f t="shared" si="66"/>
        <v>2023</v>
      </c>
      <c r="C1425" t="str">
        <f t="shared" si="67"/>
        <v>2022-2023</v>
      </c>
      <c r="D1425" t="s">
        <v>148</v>
      </c>
      <c r="E1425" t="s">
        <v>121</v>
      </c>
      <c r="F1425" t="str">
        <f t="shared" si="68"/>
        <v>Queensland</v>
      </c>
      <c r="G1425" t="s">
        <v>35</v>
      </c>
      <c r="H1425">
        <v>4700</v>
      </c>
      <c r="I1425" t="s">
        <v>11</v>
      </c>
      <c r="J1425" t="s">
        <v>51</v>
      </c>
      <c r="K1425" t="s">
        <v>151</v>
      </c>
      <c r="L1425" t="s">
        <v>21</v>
      </c>
      <c r="M1425" s="5">
        <v>59.97</v>
      </c>
      <c r="N1425">
        <v>1</v>
      </c>
    </row>
    <row r="1426" spans="1:14" x14ac:dyDescent="0.2">
      <c r="A1426" s="2">
        <v>45123</v>
      </c>
      <c r="B1426" s="3">
        <f t="shared" si="66"/>
        <v>2024</v>
      </c>
      <c r="C1426" t="str">
        <f t="shared" si="67"/>
        <v>2023-2024</v>
      </c>
      <c r="D1426" t="s">
        <v>147</v>
      </c>
      <c r="E1426" t="s">
        <v>73</v>
      </c>
      <c r="F1426" t="str">
        <f t="shared" si="68"/>
        <v>Victoria</v>
      </c>
      <c r="G1426" t="s">
        <v>45</v>
      </c>
      <c r="H1426">
        <v>3136</v>
      </c>
      <c r="I1426" t="s">
        <v>11</v>
      </c>
      <c r="J1426" t="s">
        <v>63</v>
      </c>
      <c r="K1426" t="s">
        <v>151</v>
      </c>
      <c r="L1426" t="s">
        <v>21</v>
      </c>
      <c r="M1426" s="5">
        <v>59.98</v>
      </c>
      <c r="N1426">
        <v>1</v>
      </c>
    </row>
    <row r="1427" spans="1:14" x14ac:dyDescent="0.2">
      <c r="A1427" s="2">
        <v>45203</v>
      </c>
      <c r="B1427" s="3">
        <f t="shared" si="66"/>
        <v>2024</v>
      </c>
      <c r="C1427" t="str">
        <f t="shared" si="67"/>
        <v>2023-2024</v>
      </c>
      <c r="D1427" t="s">
        <v>147</v>
      </c>
      <c r="E1427" t="s">
        <v>129</v>
      </c>
      <c r="F1427" t="str">
        <f t="shared" si="68"/>
        <v>Tasmania</v>
      </c>
      <c r="G1427" t="s">
        <v>70</v>
      </c>
      <c r="H1427">
        <v>7010</v>
      </c>
      <c r="I1427" t="s">
        <v>11</v>
      </c>
      <c r="J1427" t="s">
        <v>71</v>
      </c>
      <c r="K1427" t="s">
        <v>154</v>
      </c>
      <c r="L1427" t="s">
        <v>14</v>
      </c>
      <c r="M1427" s="5">
        <v>60</v>
      </c>
      <c r="N1427">
        <v>1</v>
      </c>
    </row>
    <row r="1428" spans="1:14" x14ac:dyDescent="0.2">
      <c r="A1428" s="2">
        <v>45275</v>
      </c>
      <c r="B1428" s="3">
        <f t="shared" si="66"/>
        <v>2024</v>
      </c>
      <c r="C1428" t="str">
        <f t="shared" si="67"/>
        <v>2023-2024</v>
      </c>
      <c r="D1428" t="s">
        <v>147</v>
      </c>
      <c r="E1428" t="s">
        <v>109</v>
      </c>
      <c r="F1428" t="str">
        <f t="shared" si="68"/>
        <v>New South Wales</v>
      </c>
      <c r="G1428" t="s">
        <v>10</v>
      </c>
      <c r="H1428">
        <v>2480</v>
      </c>
      <c r="I1428" t="s">
        <v>11</v>
      </c>
      <c r="J1428" t="s">
        <v>68</v>
      </c>
      <c r="K1428" t="s">
        <v>153</v>
      </c>
      <c r="L1428" t="s">
        <v>16</v>
      </c>
      <c r="M1428" s="5">
        <v>60.2</v>
      </c>
      <c r="N1428">
        <v>1</v>
      </c>
    </row>
    <row r="1429" spans="1:14" x14ac:dyDescent="0.2">
      <c r="A1429" s="2">
        <v>45321</v>
      </c>
      <c r="B1429" s="3">
        <f t="shared" si="66"/>
        <v>2024</v>
      </c>
      <c r="C1429" t="str">
        <f t="shared" si="67"/>
        <v>2023-2024</v>
      </c>
      <c r="D1429" t="s">
        <v>148</v>
      </c>
      <c r="E1429" t="s">
        <v>144</v>
      </c>
      <c r="F1429" t="str">
        <f t="shared" si="68"/>
        <v>Queensland</v>
      </c>
      <c r="G1429" t="s">
        <v>35</v>
      </c>
      <c r="H1429">
        <v>4566</v>
      </c>
      <c r="I1429" t="s">
        <v>11</v>
      </c>
      <c r="J1429" t="s">
        <v>120</v>
      </c>
      <c r="K1429" t="s">
        <v>154</v>
      </c>
      <c r="L1429" t="s">
        <v>14</v>
      </c>
      <c r="M1429" s="5">
        <v>60.440000000000005</v>
      </c>
      <c r="N1429">
        <v>1</v>
      </c>
    </row>
    <row r="1430" spans="1:14" x14ac:dyDescent="0.2">
      <c r="A1430" s="2">
        <v>45114</v>
      </c>
      <c r="B1430" s="3">
        <f t="shared" si="66"/>
        <v>2024</v>
      </c>
      <c r="C1430" t="str">
        <f t="shared" si="67"/>
        <v>2023-2024</v>
      </c>
      <c r="D1430" t="s">
        <v>148</v>
      </c>
      <c r="E1430" t="s">
        <v>117</v>
      </c>
      <c r="F1430" t="str">
        <f t="shared" si="68"/>
        <v>Queensland</v>
      </c>
      <c r="G1430" t="s">
        <v>35</v>
      </c>
      <c r="H1430">
        <v>4119</v>
      </c>
      <c r="I1430" t="s">
        <v>11</v>
      </c>
      <c r="J1430" t="s">
        <v>43</v>
      </c>
      <c r="K1430" t="s">
        <v>154</v>
      </c>
      <c r="L1430" t="s">
        <v>14</v>
      </c>
      <c r="M1430" s="5">
        <v>60.78</v>
      </c>
      <c r="N1430">
        <v>1</v>
      </c>
    </row>
    <row r="1431" spans="1:14" x14ac:dyDescent="0.2">
      <c r="A1431" s="2">
        <v>45318</v>
      </c>
      <c r="B1431" s="3">
        <f t="shared" si="66"/>
        <v>2024</v>
      </c>
      <c r="C1431" t="str">
        <f t="shared" si="67"/>
        <v>2023-2024</v>
      </c>
      <c r="D1431" t="s">
        <v>148</v>
      </c>
      <c r="E1431" t="s">
        <v>92</v>
      </c>
      <c r="F1431" t="str">
        <f t="shared" si="68"/>
        <v>Queensland</v>
      </c>
      <c r="G1431" t="s">
        <v>35</v>
      </c>
      <c r="H1431">
        <v>4068</v>
      </c>
      <c r="I1431" t="s">
        <v>11</v>
      </c>
      <c r="J1431" t="s">
        <v>43</v>
      </c>
      <c r="K1431" t="s">
        <v>156</v>
      </c>
      <c r="L1431" t="s">
        <v>17</v>
      </c>
      <c r="M1431" s="5">
        <v>60.879999999999995</v>
      </c>
      <c r="N1431">
        <v>1</v>
      </c>
    </row>
    <row r="1432" spans="1:14" x14ac:dyDescent="0.2">
      <c r="A1432" s="2">
        <v>44978</v>
      </c>
      <c r="B1432" s="3">
        <f t="shared" si="66"/>
        <v>2023</v>
      </c>
      <c r="C1432" t="str">
        <f t="shared" si="67"/>
        <v>2022-2023</v>
      </c>
      <c r="D1432" t="s">
        <v>147</v>
      </c>
      <c r="E1432" t="s">
        <v>28</v>
      </c>
      <c r="F1432" t="str">
        <f t="shared" si="68"/>
        <v>Northern Territory</v>
      </c>
      <c r="G1432" t="s">
        <v>29</v>
      </c>
      <c r="H1432">
        <v>800</v>
      </c>
      <c r="I1432" t="s">
        <v>11</v>
      </c>
      <c r="J1432" t="s">
        <v>30</v>
      </c>
      <c r="K1432" t="s">
        <v>151</v>
      </c>
      <c r="L1432" t="s">
        <v>21</v>
      </c>
      <c r="M1432" s="5">
        <v>61</v>
      </c>
      <c r="N1432">
        <v>1</v>
      </c>
    </row>
    <row r="1433" spans="1:14" x14ac:dyDescent="0.2">
      <c r="A1433" s="2">
        <v>45314</v>
      </c>
      <c r="B1433" s="3">
        <f t="shared" si="66"/>
        <v>2024</v>
      </c>
      <c r="C1433" t="str">
        <f t="shared" si="67"/>
        <v>2023-2024</v>
      </c>
      <c r="D1433" t="s">
        <v>147</v>
      </c>
      <c r="E1433" t="s">
        <v>115</v>
      </c>
      <c r="F1433" t="str">
        <f t="shared" si="68"/>
        <v>Western Australia</v>
      </c>
      <c r="G1433" t="s">
        <v>48</v>
      </c>
      <c r="H1433">
        <v>6280</v>
      </c>
      <c r="I1433" t="s">
        <v>11</v>
      </c>
      <c r="J1433" t="s">
        <v>94</v>
      </c>
      <c r="K1433" t="s">
        <v>149</v>
      </c>
      <c r="L1433" t="s">
        <v>15</v>
      </c>
      <c r="M1433" s="5">
        <v>61.1</v>
      </c>
      <c r="N1433">
        <v>1</v>
      </c>
    </row>
    <row r="1434" spans="1:14" x14ac:dyDescent="0.2">
      <c r="A1434" s="2">
        <v>45107</v>
      </c>
      <c r="B1434" s="3">
        <f t="shared" si="66"/>
        <v>2023</v>
      </c>
      <c r="C1434" t="str">
        <f t="shared" si="67"/>
        <v>2022-2023</v>
      </c>
      <c r="D1434" t="s">
        <v>147</v>
      </c>
      <c r="E1434" t="s">
        <v>76</v>
      </c>
      <c r="F1434" t="str">
        <f t="shared" si="68"/>
        <v>Western Australia</v>
      </c>
      <c r="G1434" t="s">
        <v>48</v>
      </c>
      <c r="H1434">
        <v>6450</v>
      </c>
      <c r="I1434" t="s">
        <v>11</v>
      </c>
      <c r="J1434" t="s">
        <v>77</v>
      </c>
      <c r="K1434" t="s">
        <v>153</v>
      </c>
      <c r="L1434" t="s">
        <v>16</v>
      </c>
      <c r="M1434" s="5">
        <v>61.13</v>
      </c>
      <c r="N1434">
        <v>1</v>
      </c>
    </row>
    <row r="1435" spans="1:14" x14ac:dyDescent="0.2">
      <c r="A1435" s="2">
        <v>45614</v>
      </c>
      <c r="B1435" s="3">
        <f t="shared" si="66"/>
        <v>2025</v>
      </c>
      <c r="C1435" t="str">
        <f t="shared" si="67"/>
        <v>2024-2025</v>
      </c>
      <c r="D1435" t="s">
        <v>148</v>
      </c>
      <c r="E1435" t="s">
        <v>116</v>
      </c>
      <c r="F1435" t="str">
        <f t="shared" si="68"/>
        <v>Western Australia</v>
      </c>
      <c r="G1435" t="s">
        <v>48</v>
      </c>
      <c r="H1435">
        <v>6725</v>
      </c>
      <c r="I1435" t="s">
        <v>11</v>
      </c>
      <c r="J1435" t="s">
        <v>77</v>
      </c>
      <c r="K1435" t="s">
        <v>155</v>
      </c>
      <c r="L1435" t="s">
        <v>20</v>
      </c>
      <c r="M1435" s="5">
        <v>61.410000000000004</v>
      </c>
      <c r="N1435">
        <v>1</v>
      </c>
    </row>
    <row r="1436" spans="1:14" x14ac:dyDescent="0.2">
      <c r="A1436" s="2">
        <v>45450</v>
      </c>
      <c r="B1436" s="3">
        <f t="shared" si="66"/>
        <v>2024</v>
      </c>
      <c r="C1436" t="str">
        <f t="shared" si="67"/>
        <v>2023-2024</v>
      </c>
      <c r="D1436" t="s">
        <v>148</v>
      </c>
      <c r="E1436" t="s">
        <v>137</v>
      </c>
      <c r="F1436" t="str">
        <f t="shared" si="68"/>
        <v>New South Wales</v>
      </c>
      <c r="G1436" t="s">
        <v>10</v>
      </c>
      <c r="H1436">
        <v>2031</v>
      </c>
      <c r="I1436" t="s">
        <v>11</v>
      </c>
      <c r="J1436" t="s">
        <v>12</v>
      </c>
      <c r="K1436" t="s">
        <v>152</v>
      </c>
      <c r="L1436" t="s">
        <v>13</v>
      </c>
      <c r="M1436" s="5">
        <v>61.449999999999996</v>
      </c>
      <c r="N1436">
        <v>1</v>
      </c>
    </row>
    <row r="1437" spans="1:14" x14ac:dyDescent="0.2">
      <c r="A1437" s="2">
        <v>45168</v>
      </c>
      <c r="B1437" s="3">
        <f t="shared" si="66"/>
        <v>2024</v>
      </c>
      <c r="C1437" t="str">
        <f t="shared" si="67"/>
        <v>2023-2024</v>
      </c>
      <c r="D1437" t="s">
        <v>147</v>
      </c>
      <c r="E1437" t="s">
        <v>44</v>
      </c>
      <c r="F1437" t="str">
        <f t="shared" si="68"/>
        <v>Victoria</v>
      </c>
      <c r="G1437" t="s">
        <v>45</v>
      </c>
      <c r="H1437">
        <v>3066</v>
      </c>
      <c r="I1437" t="s">
        <v>11</v>
      </c>
      <c r="J1437" t="s">
        <v>46</v>
      </c>
      <c r="K1437" t="s">
        <v>156</v>
      </c>
      <c r="L1437" t="s">
        <v>17</v>
      </c>
      <c r="M1437" s="5">
        <v>61.569999999999993</v>
      </c>
      <c r="N1437">
        <v>1</v>
      </c>
    </row>
    <row r="1438" spans="1:14" x14ac:dyDescent="0.2">
      <c r="A1438" s="2">
        <v>45562</v>
      </c>
      <c r="B1438" s="3">
        <f t="shared" si="66"/>
        <v>2025</v>
      </c>
      <c r="C1438" t="str">
        <f t="shared" si="67"/>
        <v>2024-2025</v>
      </c>
      <c r="D1438" t="s">
        <v>148</v>
      </c>
      <c r="E1438" t="s">
        <v>140</v>
      </c>
      <c r="F1438" t="str">
        <f t="shared" si="68"/>
        <v>Tasmania</v>
      </c>
      <c r="G1438" t="s">
        <v>70</v>
      </c>
      <c r="H1438">
        <v>7320</v>
      </c>
      <c r="I1438" t="s">
        <v>11</v>
      </c>
      <c r="J1438" t="s">
        <v>71</v>
      </c>
      <c r="K1438" t="s">
        <v>155</v>
      </c>
      <c r="L1438" t="s">
        <v>20</v>
      </c>
      <c r="M1438" s="5">
        <v>61.8</v>
      </c>
      <c r="N1438">
        <v>1</v>
      </c>
    </row>
    <row r="1439" spans="1:14" x14ac:dyDescent="0.2">
      <c r="A1439" s="2">
        <v>45464</v>
      </c>
      <c r="B1439" s="3">
        <f t="shared" si="66"/>
        <v>2024</v>
      </c>
      <c r="C1439" t="str">
        <f t="shared" si="67"/>
        <v>2023-2024</v>
      </c>
      <c r="D1439" t="s">
        <v>148</v>
      </c>
      <c r="E1439" t="s">
        <v>116</v>
      </c>
      <c r="F1439" t="str">
        <f t="shared" si="68"/>
        <v>Western Australia</v>
      </c>
      <c r="G1439" t="s">
        <v>48</v>
      </c>
      <c r="H1439">
        <v>6725</v>
      </c>
      <c r="I1439" t="s">
        <v>11</v>
      </c>
      <c r="J1439" t="s">
        <v>77</v>
      </c>
      <c r="K1439" t="s">
        <v>19</v>
      </c>
      <c r="L1439" t="s">
        <v>23</v>
      </c>
      <c r="M1439" s="5">
        <v>61.89</v>
      </c>
      <c r="N1439">
        <v>1</v>
      </c>
    </row>
    <row r="1440" spans="1:14" x14ac:dyDescent="0.2">
      <c r="A1440" s="2">
        <v>45097</v>
      </c>
      <c r="B1440" s="3">
        <f t="shared" si="66"/>
        <v>2023</v>
      </c>
      <c r="C1440" t="str">
        <f t="shared" si="67"/>
        <v>2022-2023</v>
      </c>
      <c r="D1440" t="s">
        <v>147</v>
      </c>
      <c r="E1440" t="s">
        <v>72</v>
      </c>
      <c r="F1440" t="str">
        <f t="shared" si="68"/>
        <v>Western Australia</v>
      </c>
      <c r="G1440" t="s">
        <v>48</v>
      </c>
      <c r="H1440">
        <v>6010</v>
      </c>
      <c r="I1440" t="s">
        <v>11</v>
      </c>
      <c r="J1440" t="s">
        <v>49</v>
      </c>
      <c r="K1440" t="s">
        <v>156</v>
      </c>
      <c r="L1440" t="s">
        <v>17</v>
      </c>
      <c r="M1440" s="5">
        <v>61.91</v>
      </c>
      <c r="N1440">
        <v>1</v>
      </c>
    </row>
    <row r="1441" spans="1:14" x14ac:dyDescent="0.2">
      <c r="A1441" s="2">
        <v>45388</v>
      </c>
      <c r="B1441" s="3">
        <f t="shared" si="66"/>
        <v>2024</v>
      </c>
      <c r="C1441" t="str">
        <f t="shared" si="67"/>
        <v>2023-2024</v>
      </c>
      <c r="D1441" t="s">
        <v>148</v>
      </c>
      <c r="E1441" t="s">
        <v>140</v>
      </c>
      <c r="F1441" t="str">
        <f t="shared" si="68"/>
        <v>Tasmania</v>
      </c>
      <c r="G1441" t="s">
        <v>70</v>
      </c>
      <c r="H1441">
        <v>7320</v>
      </c>
      <c r="I1441" t="s">
        <v>11</v>
      </c>
      <c r="J1441" t="s">
        <v>71</v>
      </c>
      <c r="K1441" t="s">
        <v>154</v>
      </c>
      <c r="L1441" t="s">
        <v>14</v>
      </c>
      <c r="M1441" s="5">
        <v>61.940000000000005</v>
      </c>
      <c r="N1441">
        <v>1</v>
      </c>
    </row>
    <row r="1442" spans="1:14" x14ac:dyDescent="0.2">
      <c r="A1442" s="2">
        <v>45069</v>
      </c>
      <c r="B1442" s="3">
        <f t="shared" si="66"/>
        <v>2023</v>
      </c>
      <c r="C1442" t="str">
        <f t="shared" si="67"/>
        <v>2022-2023</v>
      </c>
      <c r="D1442" t="s">
        <v>147</v>
      </c>
      <c r="E1442" t="s">
        <v>56</v>
      </c>
      <c r="F1442" t="str">
        <f t="shared" si="68"/>
        <v>Northern Territory</v>
      </c>
      <c r="G1442" t="s">
        <v>29</v>
      </c>
      <c r="H1442">
        <v>870</v>
      </c>
      <c r="I1442" t="s">
        <v>11</v>
      </c>
      <c r="J1442" t="s">
        <v>30</v>
      </c>
      <c r="K1442" t="s">
        <v>154</v>
      </c>
      <c r="L1442" t="s">
        <v>14</v>
      </c>
      <c r="M1442" s="5">
        <v>61.96</v>
      </c>
      <c r="N1442">
        <v>1</v>
      </c>
    </row>
    <row r="1443" spans="1:14" x14ac:dyDescent="0.2">
      <c r="A1443" s="2">
        <v>45346</v>
      </c>
      <c r="B1443" s="3">
        <f t="shared" si="66"/>
        <v>2024</v>
      </c>
      <c r="C1443" t="str">
        <f t="shared" si="67"/>
        <v>2023-2024</v>
      </c>
      <c r="D1443" t="s">
        <v>147</v>
      </c>
      <c r="E1443" t="s">
        <v>101</v>
      </c>
      <c r="F1443" t="str">
        <f t="shared" si="68"/>
        <v>Victoria</v>
      </c>
      <c r="G1443" t="s">
        <v>45</v>
      </c>
      <c r="H1443">
        <v>3131</v>
      </c>
      <c r="I1443" t="s">
        <v>11</v>
      </c>
      <c r="J1443" t="s">
        <v>63</v>
      </c>
      <c r="K1443" t="s">
        <v>19</v>
      </c>
      <c r="L1443" t="s">
        <v>23</v>
      </c>
      <c r="M1443" s="5">
        <v>62.15</v>
      </c>
      <c r="N1443">
        <v>1</v>
      </c>
    </row>
    <row r="1444" spans="1:14" x14ac:dyDescent="0.2">
      <c r="A1444" s="2">
        <v>45025</v>
      </c>
      <c r="B1444" s="3">
        <f t="shared" si="66"/>
        <v>2023</v>
      </c>
      <c r="C1444" t="str">
        <f t="shared" si="67"/>
        <v>2022-2023</v>
      </c>
      <c r="D1444" t="s">
        <v>147</v>
      </c>
      <c r="E1444" t="s">
        <v>131</v>
      </c>
      <c r="F1444" t="str">
        <f t="shared" si="68"/>
        <v>Western Australia</v>
      </c>
      <c r="G1444" t="s">
        <v>48</v>
      </c>
      <c r="H1444">
        <v>6530</v>
      </c>
      <c r="I1444" t="s">
        <v>11</v>
      </c>
      <c r="J1444" t="s">
        <v>77</v>
      </c>
      <c r="K1444" t="s">
        <v>152</v>
      </c>
      <c r="L1444" t="s">
        <v>13</v>
      </c>
      <c r="M1444" s="5">
        <v>62.21</v>
      </c>
      <c r="N1444">
        <v>1</v>
      </c>
    </row>
    <row r="1445" spans="1:14" x14ac:dyDescent="0.2">
      <c r="A1445" s="2">
        <v>45200</v>
      </c>
      <c r="B1445" s="3">
        <f t="shared" si="66"/>
        <v>2024</v>
      </c>
      <c r="C1445" t="str">
        <f t="shared" si="67"/>
        <v>2023-2024</v>
      </c>
      <c r="D1445" t="s">
        <v>148</v>
      </c>
      <c r="E1445" t="s">
        <v>95</v>
      </c>
      <c r="F1445" t="str">
        <f t="shared" si="68"/>
        <v>Victoria</v>
      </c>
      <c r="G1445" t="s">
        <v>45</v>
      </c>
      <c r="H1445">
        <v>3931</v>
      </c>
      <c r="I1445" t="s">
        <v>11</v>
      </c>
      <c r="J1445" t="s">
        <v>55</v>
      </c>
      <c r="K1445" t="s">
        <v>154</v>
      </c>
      <c r="L1445" t="s">
        <v>14</v>
      </c>
      <c r="M1445" s="5">
        <v>62.35</v>
      </c>
      <c r="N1445">
        <v>1</v>
      </c>
    </row>
    <row r="1446" spans="1:14" x14ac:dyDescent="0.2">
      <c r="A1446" s="2">
        <v>45406</v>
      </c>
      <c r="B1446" s="3">
        <f t="shared" si="66"/>
        <v>2024</v>
      </c>
      <c r="C1446" t="str">
        <f t="shared" si="67"/>
        <v>2023-2024</v>
      </c>
      <c r="D1446" t="s">
        <v>147</v>
      </c>
      <c r="E1446" t="s">
        <v>105</v>
      </c>
      <c r="F1446" t="str">
        <f t="shared" si="68"/>
        <v>Victoria</v>
      </c>
      <c r="G1446" t="s">
        <v>45</v>
      </c>
      <c r="H1446">
        <v>3500</v>
      </c>
      <c r="I1446" t="s">
        <v>11</v>
      </c>
      <c r="J1446" t="s">
        <v>60</v>
      </c>
      <c r="K1446" t="s">
        <v>154</v>
      </c>
      <c r="L1446" t="s">
        <v>14</v>
      </c>
      <c r="M1446" s="5">
        <v>62.46</v>
      </c>
      <c r="N1446">
        <v>1</v>
      </c>
    </row>
    <row r="1447" spans="1:14" x14ac:dyDescent="0.2">
      <c r="A1447" s="2">
        <v>45282</v>
      </c>
      <c r="B1447" s="3">
        <f t="shared" si="66"/>
        <v>2024</v>
      </c>
      <c r="C1447" t="str">
        <f t="shared" si="67"/>
        <v>2023-2024</v>
      </c>
      <c r="D1447" t="s">
        <v>147</v>
      </c>
      <c r="E1447" t="s">
        <v>119</v>
      </c>
      <c r="F1447" t="str">
        <f t="shared" si="68"/>
        <v>Queensland</v>
      </c>
      <c r="G1447" t="s">
        <v>35</v>
      </c>
      <c r="H1447">
        <v>4570</v>
      </c>
      <c r="I1447" t="s">
        <v>11</v>
      </c>
      <c r="J1447" t="s">
        <v>120</v>
      </c>
      <c r="K1447" t="s">
        <v>153</v>
      </c>
      <c r="L1447" t="s">
        <v>16</v>
      </c>
      <c r="M1447" s="5">
        <v>62.480000000000004</v>
      </c>
      <c r="N1447">
        <v>1</v>
      </c>
    </row>
    <row r="1448" spans="1:14" x14ac:dyDescent="0.2">
      <c r="A1448" s="2">
        <v>45255</v>
      </c>
      <c r="B1448" s="3">
        <f t="shared" si="66"/>
        <v>2024</v>
      </c>
      <c r="C1448" t="str">
        <f t="shared" si="67"/>
        <v>2023-2024</v>
      </c>
      <c r="D1448" t="s">
        <v>147</v>
      </c>
      <c r="E1448" t="s">
        <v>102</v>
      </c>
      <c r="F1448" t="str">
        <f t="shared" si="68"/>
        <v>Queensland</v>
      </c>
      <c r="G1448" t="s">
        <v>35</v>
      </c>
      <c r="H1448">
        <v>4870</v>
      </c>
      <c r="I1448" t="s">
        <v>11</v>
      </c>
      <c r="J1448" t="s">
        <v>36</v>
      </c>
      <c r="K1448" t="s">
        <v>152</v>
      </c>
      <c r="L1448" t="s">
        <v>13</v>
      </c>
      <c r="M1448" s="5">
        <v>62.49</v>
      </c>
      <c r="N1448">
        <v>1</v>
      </c>
    </row>
    <row r="1449" spans="1:14" x14ac:dyDescent="0.2">
      <c r="A1449" s="2">
        <v>45079</v>
      </c>
      <c r="B1449" s="3">
        <f t="shared" si="66"/>
        <v>2023</v>
      </c>
      <c r="C1449" t="str">
        <f t="shared" si="67"/>
        <v>2022-2023</v>
      </c>
      <c r="D1449" t="s">
        <v>147</v>
      </c>
      <c r="E1449" t="s">
        <v>76</v>
      </c>
      <c r="F1449" t="str">
        <f t="shared" si="68"/>
        <v>Western Australia</v>
      </c>
      <c r="G1449" t="s">
        <v>48</v>
      </c>
      <c r="H1449">
        <v>6450</v>
      </c>
      <c r="I1449" t="s">
        <v>11</v>
      </c>
      <c r="J1449" t="s">
        <v>77</v>
      </c>
      <c r="K1449" t="s">
        <v>19</v>
      </c>
      <c r="L1449" t="s">
        <v>23</v>
      </c>
      <c r="M1449" s="5">
        <v>62.620000000000005</v>
      </c>
      <c r="N1449">
        <v>1</v>
      </c>
    </row>
    <row r="1450" spans="1:14" x14ac:dyDescent="0.2">
      <c r="A1450" s="2">
        <v>45115</v>
      </c>
      <c r="B1450" s="3">
        <f t="shared" si="66"/>
        <v>2024</v>
      </c>
      <c r="C1450" t="str">
        <f t="shared" si="67"/>
        <v>2023-2024</v>
      </c>
      <c r="D1450" t="s">
        <v>147</v>
      </c>
      <c r="E1450" t="s">
        <v>114</v>
      </c>
      <c r="F1450" t="str">
        <f t="shared" si="68"/>
        <v>Victoria</v>
      </c>
      <c r="G1450" t="s">
        <v>45</v>
      </c>
      <c r="H1450">
        <v>3551</v>
      </c>
      <c r="I1450" t="s">
        <v>11</v>
      </c>
      <c r="J1450" t="s">
        <v>60</v>
      </c>
      <c r="K1450" t="s">
        <v>155</v>
      </c>
      <c r="L1450" t="s">
        <v>20</v>
      </c>
      <c r="M1450" s="5">
        <v>62.75</v>
      </c>
      <c r="N1450">
        <v>1</v>
      </c>
    </row>
    <row r="1451" spans="1:14" x14ac:dyDescent="0.2">
      <c r="A1451" s="2">
        <v>45292</v>
      </c>
      <c r="B1451" s="3">
        <f t="shared" si="66"/>
        <v>2024</v>
      </c>
      <c r="C1451" t="str">
        <f t="shared" si="67"/>
        <v>2023-2024</v>
      </c>
      <c r="D1451" t="s">
        <v>148</v>
      </c>
      <c r="E1451" t="s">
        <v>75</v>
      </c>
      <c r="F1451" t="str">
        <f t="shared" si="68"/>
        <v>Victoria</v>
      </c>
      <c r="G1451" t="s">
        <v>45</v>
      </c>
      <c r="H1451">
        <v>3630</v>
      </c>
      <c r="I1451" t="s">
        <v>11</v>
      </c>
      <c r="J1451" t="s">
        <v>55</v>
      </c>
      <c r="K1451" t="s">
        <v>156</v>
      </c>
      <c r="L1451" t="s">
        <v>17</v>
      </c>
      <c r="M1451" s="5">
        <v>62.839999999999996</v>
      </c>
      <c r="N1451">
        <v>1</v>
      </c>
    </row>
    <row r="1452" spans="1:14" x14ac:dyDescent="0.2">
      <c r="A1452" s="2">
        <v>45371</v>
      </c>
      <c r="B1452" s="3">
        <f t="shared" si="66"/>
        <v>2024</v>
      </c>
      <c r="C1452" t="str">
        <f t="shared" si="67"/>
        <v>2023-2024</v>
      </c>
      <c r="D1452" t="s">
        <v>147</v>
      </c>
      <c r="E1452" t="s">
        <v>59</v>
      </c>
      <c r="F1452" t="str">
        <f t="shared" si="68"/>
        <v>Victoria</v>
      </c>
      <c r="G1452" t="s">
        <v>45</v>
      </c>
      <c r="H1452">
        <v>3280</v>
      </c>
      <c r="I1452" t="s">
        <v>11</v>
      </c>
      <c r="J1452" t="s">
        <v>60</v>
      </c>
      <c r="K1452" t="s">
        <v>155</v>
      </c>
      <c r="L1452" t="s">
        <v>20</v>
      </c>
      <c r="M1452" s="5">
        <v>62.910000000000004</v>
      </c>
      <c r="N1452">
        <v>1</v>
      </c>
    </row>
    <row r="1453" spans="1:14" x14ac:dyDescent="0.2">
      <c r="A1453" s="2">
        <v>45590</v>
      </c>
      <c r="B1453" s="3">
        <f t="shared" si="66"/>
        <v>2025</v>
      </c>
      <c r="C1453" t="str">
        <f t="shared" si="67"/>
        <v>2024-2025</v>
      </c>
      <c r="D1453" t="s">
        <v>147</v>
      </c>
      <c r="E1453" t="s">
        <v>89</v>
      </c>
      <c r="F1453" t="str">
        <f t="shared" si="68"/>
        <v>Queensland</v>
      </c>
      <c r="G1453" t="s">
        <v>35</v>
      </c>
      <c r="H1453">
        <v>4655</v>
      </c>
      <c r="I1453" t="s">
        <v>11</v>
      </c>
      <c r="J1453" t="s">
        <v>51</v>
      </c>
      <c r="K1453" t="s">
        <v>153</v>
      </c>
      <c r="L1453" t="s">
        <v>16</v>
      </c>
      <c r="M1453" s="5">
        <v>63</v>
      </c>
      <c r="N1453">
        <v>1</v>
      </c>
    </row>
    <row r="1454" spans="1:14" x14ac:dyDescent="0.2">
      <c r="A1454" s="2">
        <v>45592</v>
      </c>
      <c r="B1454" s="3">
        <f t="shared" si="66"/>
        <v>2025</v>
      </c>
      <c r="C1454" t="str">
        <f t="shared" si="67"/>
        <v>2024-2025</v>
      </c>
      <c r="D1454" t="s">
        <v>147</v>
      </c>
      <c r="E1454" t="s">
        <v>109</v>
      </c>
      <c r="F1454" t="str">
        <f t="shared" si="68"/>
        <v>New South Wales</v>
      </c>
      <c r="G1454" t="s">
        <v>10</v>
      </c>
      <c r="H1454">
        <v>2480</v>
      </c>
      <c r="I1454" t="s">
        <v>11</v>
      </c>
      <c r="J1454" t="s">
        <v>68</v>
      </c>
      <c r="K1454" t="s">
        <v>149</v>
      </c>
      <c r="L1454" t="s">
        <v>15</v>
      </c>
      <c r="M1454" s="5">
        <v>63.11</v>
      </c>
      <c r="N1454">
        <v>1</v>
      </c>
    </row>
    <row r="1455" spans="1:14" x14ac:dyDescent="0.2">
      <c r="A1455" s="2">
        <v>45286</v>
      </c>
      <c r="B1455" s="3">
        <f t="shared" si="66"/>
        <v>2024</v>
      </c>
      <c r="C1455" t="str">
        <f t="shared" si="67"/>
        <v>2023-2024</v>
      </c>
      <c r="D1455" t="s">
        <v>147</v>
      </c>
      <c r="E1455" t="s">
        <v>88</v>
      </c>
      <c r="F1455" t="str">
        <f t="shared" si="68"/>
        <v>South Australia</v>
      </c>
      <c r="G1455" t="s">
        <v>32</v>
      </c>
      <c r="H1455">
        <v>5011</v>
      </c>
      <c r="I1455" t="s">
        <v>11</v>
      </c>
      <c r="J1455" t="s">
        <v>33</v>
      </c>
      <c r="K1455" t="s">
        <v>19</v>
      </c>
      <c r="L1455" t="s">
        <v>23</v>
      </c>
      <c r="M1455" s="5">
        <v>63.46</v>
      </c>
      <c r="N1455">
        <v>1</v>
      </c>
    </row>
    <row r="1456" spans="1:14" x14ac:dyDescent="0.2">
      <c r="A1456" s="2">
        <v>45602</v>
      </c>
      <c r="B1456" s="3">
        <f t="shared" si="66"/>
        <v>2025</v>
      </c>
      <c r="C1456" t="str">
        <f t="shared" si="67"/>
        <v>2024-2025</v>
      </c>
      <c r="D1456" t="s">
        <v>147</v>
      </c>
      <c r="E1456" t="s">
        <v>69</v>
      </c>
      <c r="F1456" t="str">
        <f t="shared" si="68"/>
        <v>Tasmania</v>
      </c>
      <c r="G1456" t="s">
        <v>70</v>
      </c>
      <c r="H1456">
        <v>7018</v>
      </c>
      <c r="I1456" t="s">
        <v>11</v>
      </c>
      <c r="J1456" t="s">
        <v>71</v>
      </c>
      <c r="K1456" t="s">
        <v>152</v>
      </c>
      <c r="L1456" t="s">
        <v>13</v>
      </c>
      <c r="M1456" s="5">
        <v>63.64</v>
      </c>
      <c r="N1456">
        <v>1</v>
      </c>
    </row>
    <row r="1457" spans="1:14" x14ac:dyDescent="0.2">
      <c r="A1457" s="2">
        <v>44969</v>
      </c>
      <c r="B1457" s="3">
        <f t="shared" si="66"/>
        <v>2023</v>
      </c>
      <c r="C1457" t="str">
        <f t="shared" si="67"/>
        <v>2022-2023</v>
      </c>
      <c r="D1457" t="s">
        <v>147</v>
      </c>
      <c r="E1457" t="s">
        <v>76</v>
      </c>
      <c r="F1457" t="str">
        <f t="shared" si="68"/>
        <v>Western Australia</v>
      </c>
      <c r="G1457" t="s">
        <v>48</v>
      </c>
      <c r="H1457">
        <v>6450</v>
      </c>
      <c r="I1457" t="s">
        <v>11</v>
      </c>
      <c r="J1457" t="s">
        <v>77</v>
      </c>
      <c r="K1457" t="s">
        <v>156</v>
      </c>
      <c r="L1457" t="s">
        <v>17</v>
      </c>
      <c r="M1457" s="5">
        <v>63.89</v>
      </c>
      <c r="N1457">
        <v>1</v>
      </c>
    </row>
    <row r="1458" spans="1:14" x14ac:dyDescent="0.2">
      <c r="A1458" s="2">
        <v>45226</v>
      </c>
      <c r="B1458" s="3">
        <f t="shared" si="66"/>
        <v>2024</v>
      </c>
      <c r="C1458" t="str">
        <f t="shared" si="67"/>
        <v>2023-2024</v>
      </c>
      <c r="D1458" t="s">
        <v>147</v>
      </c>
      <c r="E1458" t="s">
        <v>34</v>
      </c>
      <c r="F1458" t="str">
        <f t="shared" si="68"/>
        <v>Queensland</v>
      </c>
      <c r="G1458" t="s">
        <v>35</v>
      </c>
      <c r="H1458">
        <v>4802</v>
      </c>
      <c r="I1458" t="s">
        <v>11</v>
      </c>
      <c r="J1458" t="s">
        <v>36</v>
      </c>
      <c r="K1458" t="s">
        <v>152</v>
      </c>
      <c r="L1458" t="s">
        <v>13</v>
      </c>
      <c r="M1458" s="5">
        <v>63.92</v>
      </c>
      <c r="N1458">
        <v>1</v>
      </c>
    </row>
    <row r="1459" spans="1:14" x14ac:dyDescent="0.2">
      <c r="A1459" s="2">
        <v>45392</v>
      </c>
      <c r="B1459" s="3">
        <f t="shared" si="66"/>
        <v>2024</v>
      </c>
      <c r="C1459" t="str">
        <f t="shared" si="67"/>
        <v>2023-2024</v>
      </c>
      <c r="D1459" t="s">
        <v>147</v>
      </c>
      <c r="E1459" t="s">
        <v>57</v>
      </c>
      <c r="F1459" t="str">
        <f t="shared" si="68"/>
        <v>New South Wales</v>
      </c>
      <c r="G1459" t="s">
        <v>10</v>
      </c>
      <c r="H1459">
        <v>2560</v>
      </c>
      <c r="I1459" t="s">
        <v>11</v>
      </c>
      <c r="J1459" t="s">
        <v>58</v>
      </c>
      <c r="K1459" t="s">
        <v>153</v>
      </c>
      <c r="L1459" t="s">
        <v>16</v>
      </c>
      <c r="M1459" s="5">
        <v>63.92</v>
      </c>
      <c r="N1459">
        <v>1</v>
      </c>
    </row>
    <row r="1460" spans="1:14" x14ac:dyDescent="0.2">
      <c r="A1460" s="2">
        <v>45077</v>
      </c>
      <c r="B1460" s="3">
        <f t="shared" si="66"/>
        <v>2023</v>
      </c>
      <c r="C1460" t="str">
        <f t="shared" si="67"/>
        <v>2022-2023</v>
      </c>
      <c r="D1460" t="s">
        <v>148</v>
      </c>
      <c r="E1460" t="s">
        <v>141</v>
      </c>
      <c r="F1460" t="str">
        <f t="shared" si="68"/>
        <v>Western Australia</v>
      </c>
      <c r="G1460" t="s">
        <v>48</v>
      </c>
      <c r="H1460">
        <v>6052</v>
      </c>
      <c r="I1460" t="s">
        <v>11</v>
      </c>
      <c r="J1460" t="s">
        <v>49</v>
      </c>
      <c r="K1460" t="s">
        <v>19</v>
      </c>
      <c r="L1460" t="s">
        <v>23</v>
      </c>
      <c r="M1460" s="5">
        <v>63.92</v>
      </c>
      <c r="N1460">
        <v>1</v>
      </c>
    </row>
    <row r="1461" spans="1:14" x14ac:dyDescent="0.2">
      <c r="A1461" s="2">
        <v>45639</v>
      </c>
      <c r="B1461" s="3">
        <f t="shared" si="66"/>
        <v>2025</v>
      </c>
      <c r="C1461" t="str">
        <f t="shared" si="67"/>
        <v>2024-2025</v>
      </c>
      <c r="D1461" t="s">
        <v>148</v>
      </c>
      <c r="E1461" t="s">
        <v>145</v>
      </c>
      <c r="F1461" t="str">
        <f t="shared" si="68"/>
        <v>New South Wales</v>
      </c>
      <c r="G1461" t="s">
        <v>10</v>
      </c>
      <c r="H1461">
        <v>2101</v>
      </c>
      <c r="I1461" t="s">
        <v>11</v>
      </c>
      <c r="J1461" t="s">
        <v>27</v>
      </c>
      <c r="K1461" t="s">
        <v>151</v>
      </c>
      <c r="L1461" t="s">
        <v>21</v>
      </c>
      <c r="M1461" s="5">
        <v>63.92</v>
      </c>
      <c r="N1461">
        <v>1</v>
      </c>
    </row>
    <row r="1462" spans="1:14" x14ac:dyDescent="0.2">
      <c r="A1462" s="2">
        <v>45580</v>
      </c>
      <c r="B1462" s="3">
        <f t="shared" si="66"/>
        <v>2025</v>
      </c>
      <c r="C1462" t="str">
        <f t="shared" si="67"/>
        <v>2024-2025</v>
      </c>
      <c r="D1462" t="s">
        <v>147</v>
      </c>
      <c r="E1462" t="s">
        <v>115</v>
      </c>
      <c r="F1462" t="str">
        <f t="shared" si="68"/>
        <v>Western Australia</v>
      </c>
      <c r="G1462" t="s">
        <v>48</v>
      </c>
      <c r="H1462">
        <v>6280</v>
      </c>
      <c r="I1462" t="s">
        <v>11</v>
      </c>
      <c r="J1462" t="s">
        <v>94</v>
      </c>
      <c r="K1462" t="s">
        <v>149</v>
      </c>
      <c r="L1462" t="s">
        <v>15</v>
      </c>
      <c r="M1462" s="5">
        <v>64</v>
      </c>
      <c r="N1462">
        <v>1</v>
      </c>
    </row>
    <row r="1463" spans="1:14" x14ac:dyDescent="0.2">
      <c r="A1463" s="2">
        <v>45190</v>
      </c>
      <c r="B1463" s="3">
        <f t="shared" si="66"/>
        <v>2024</v>
      </c>
      <c r="C1463" t="str">
        <f t="shared" si="67"/>
        <v>2023-2024</v>
      </c>
      <c r="D1463" t="s">
        <v>147</v>
      </c>
      <c r="E1463" t="s">
        <v>78</v>
      </c>
      <c r="F1463" t="str">
        <f t="shared" si="68"/>
        <v>New South Wales</v>
      </c>
      <c r="G1463" t="s">
        <v>10</v>
      </c>
      <c r="H1463">
        <v>2350</v>
      </c>
      <c r="I1463" t="s">
        <v>11</v>
      </c>
      <c r="J1463" t="s">
        <v>68</v>
      </c>
      <c r="K1463" t="s">
        <v>149</v>
      </c>
      <c r="L1463" t="s">
        <v>15</v>
      </c>
      <c r="M1463" s="5">
        <v>64.87</v>
      </c>
      <c r="N1463">
        <v>1</v>
      </c>
    </row>
    <row r="1464" spans="1:14" x14ac:dyDescent="0.2">
      <c r="A1464" s="2">
        <v>45159</v>
      </c>
      <c r="B1464" s="3">
        <f t="shared" si="66"/>
        <v>2024</v>
      </c>
      <c r="C1464" t="str">
        <f t="shared" si="67"/>
        <v>2023-2024</v>
      </c>
      <c r="D1464" t="s">
        <v>148</v>
      </c>
      <c r="E1464" t="s">
        <v>100</v>
      </c>
      <c r="F1464" t="str">
        <f t="shared" si="68"/>
        <v>Western Australia</v>
      </c>
      <c r="G1464" t="s">
        <v>48</v>
      </c>
      <c r="H1464">
        <v>6021</v>
      </c>
      <c r="I1464" t="s">
        <v>11</v>
      </c>
      <c r="J1464" t="s">
        <v>49</v>
      </c>
      <c r="K1464" t="s">
        <v>150</v>
      </c>
      <c r="L1464" t="s">
        <v>18</v>
      </c>
      <c r="M1464" s="5">
        <v>64.89</v>
      </c>
      <c r="N1464">
        <v>1</v>
      </c>
    </row>
    <row r="1465" spans="1:14" x14ac:dyDescent="0.2">
      <c r="A1465" s="2">
        <v>45241</v>
      </c>
      <c r="B1465" s="3">
        <f t="shared" si="66"/>
        <v>2024</v>
      </c>
      <c r="C1465" t="str">
        <f t="shared" si="67"/>
        <v>2023-2024</v>
      </c>
      <c r="D1465" t="s">
        <v>147</v>
      </c>
      <c r="E1465" t="s">
        <v>119</v>
      </c>
      <c r="F1465" t="str">
        <f t="shared" si="68"/>
        <v>Queensland</v>
      </c>
      <c r="G1465" t="s">
        <v>35</v>
      </c>
      <c r="H1465">
        <v>4570</v>
      </c>
      <c r="I1465" t="s">
        <v>11</v>
      </c>
      <c r="J1465" t="s">
        <v>120</v>
      </c>
      <c r="K1465" t="s">
        <v>152</v>
      </c>
      <c r="L1465" t="s">
        <v>13</v>
      </c>
      <c r="M1465" s="5">
        <v>64.900000000000006</v>
      </c>
      <c r="N1465">
        <v>1</v>
      </c>
    </row>
    <row r="1466" spans="1:14" x14ac:dyDescent="0.2">
      <c r="A1466" s="2">
        <v>45217</v>
      </c>
      <c r="B1466" s="3">
        <f t="shared" si="66"/>
        <v>2024</v>
      </c>
      <c r="C1466" t="str">
        <f t="shared" si="67"/>
        <v>2023-2024</v>
      </c>
      <c r="D1466" t="s">
        <v>147</v>
      </c>
      <c r="E1466" t="s">
        <v>124</v>
      </c>
      <c r="F1466" t="str">
        <f t="shared" si="68"/>
        <v>New South Wales</v>
      </c>
      <c r="G1466" t="s">
        <v>10</v>
      </c>
      <c r="H1466">
        <v>2015</v>
      </c>
      <c r="I1466" t="s">
        <v>11</v>
      </c>
      <c r="J1466" t="s">
        <v>12</v>
      </c>
      <c r="K1466" t="s">
        <v>153</v>
      </c>
      <c r="L1466" t="s">
        <v>16</v>
      </c>
      <c r="M1466" s="5">
        <v>64.95</v>
      </c>
      <c r="N1466">
        <v>1</v>
      </c>
    </row>
    <row r="1467" spans="1:14" x14ac:dyDescent="0.2">
      <c r="A1467" s="2">
        <v>45134</v>
      </c>
      <c r="B1467" s="3">
        <f t="shared" si="66"/>
        <v>2024</v>
      </c>
      <c r="C1467" t="str">
        <f t="shared" si="67"/>
        <v>2023-2024</v>
      </c>
      <c r="D1467" t="s">
        <v>147</v>
      </c>
      <c r="E1467" t="s">
        <v>56</v>
      </c>
      <c r="F1467" t="str">
        <f t="shared" si="68"/>
        <v>Northern Territory</v>
      </c>
      <c r="G1467" t="s">
        <v>29</v>
      </c>
      <c r="H1467">
        <v>870</v>
      </c>
      <c r="I1467" t="s">
        <v>11</v>
      </c>
      <c r="J1467" t="s">
        <v>30</v>
      </c>
      <c r="K1467" t="s">
        <v>154</v>
      </c>
      <c r="L1467" t="s">
        <v>14</v>
      </c>
      <c r="M1467" s="5">
        <v>64.95</v>
      </c>
      <c r="N1467">
        <v>1</v>
      </c>
    </row>
    <row r="1468" spans="1:14" x14ac:dyDescent="0.2">
      <c r="A1468" s="2">
        <v>45152</v>
      </c>
      <c r="B1468" s="3">
        <f t="shared" si="66"/>
        <v>2024</v>
      </c>
      <c r="C1468" t="str">
        <f t="shared" si="67"/>
        <v>2023-2024</v>
      </c>
      <c r="D1468" t="s">
        <v>148</v>
      </c>
      <c r="E1468" t="s">
        <v>74</v>
      </c>
      <c r="F1468" t="str">
        <f t="shared" si="68"/>
        <v>South Australia</v>
      </c>
      <c r="G1468" t="s">
        <v>32</v>
      </c>
      <c r="H1468">
        <v>5043</v>
      </c>
      <c r="I1468" t="s">
        <v>11</v>
      </c>
      <c r="J1468" t="s">
        <v>33</v>
      </c>
      <c r="K1468" t="s">
        <v>154</v>
      </c>
      <c r="L1468" t="s">
        <v>14</v>
      </c>
      <c r="M1468" s="5">
        <v>64.95</v>
      </c>
      <c r="N1468">
        <v>1</v>
      </c>
    </row>
    <row r="1469" spans="1:14" x14ac:dyDescent="0.2">
      <c r="A1469" s="2">
        <v>44953</v>
      </c>
      <c r="B1469" s="3">
        <f t="shared" si="66"/>
        <v>2023</v>
      </c>
      <c r="C1469" t="str">
        <f t="shared" si="67"/>
        <v>2022-2023</v>
      </c>
      <c r="D1469" t="s">
        <v>147</v>
      </c>
      <c r="E1469" t="s">
        <v>139</v>
      </c>
      <c r="F1469" t="str">
        <f t="shared" si="68"/>
        <v>New South Wales</v>
      </c>
      <c r="G1469" t="s">
        <v>10</v>
      </c>
      <c r="H1469">
        <v>2020</v>
      </c>
      <c r="I1469" t="s">
        <v>11</v>
      </c>
      <c r="J1469" t="s">
        <v>12</v>
      </c>
      <c r="K1469" t="s">
        <v>153</v>
      </c>
      <c r="L1469" t="s">
        <v>16</v>
      </c>
      <c r="M1469" s="5">
        <v>64.95</v>
      </c>
      <c r="N1469">
        <v>1</v>
      </c>
    </row>
    <row r="1470" spans="1:14" x14ac:dyDescent="0.2">
      <c r="A1470" s="2">
        <v>45467</v>
      </c>
      <c r="B1470" s="3">
        <f t="shared" si="66"/>
        <v>2024</v>
      </c>
      <c r="C1470" t="str">
        <f t="shared" si="67"/>
        <v>2023-2024</v>
      </c>
      <c r="D1470" t="s">
        <v>148</v>
      </c>
      <c r="E1470" t="s">
        <v>137</v>
      </c>
      <c r="F1470" t="str">
        <f t="shared" si="68"/>
        <v>New South Wales</v>
      </c>
      <c r="G1470" t="s">
        <v>10</v>
      </c>
      <c r="H1470">
        <v>2031</v>
      </c>
      <c r="I1470" t="s">
        <v>11</v>
      </c>
      <c r="J1470" t="s">
        <v>12</v>
      </c>
      <c r="K1470" t="s">
        <v>153</v>
      </c>
      <c r="L1470" t="s">
        <v>16</v>
      </c>
      <c r="M1470" s="5">
        <v>64.95</v>
      </c>
      <c r="N1470">
        <v>1</v>
      </c>
    </row>
    <row r="1471" spans="1:14" x14ac:dyDescent="0.2">
      <c r="A1471" s="2">
        <v>45103</v>
      </c>
      <c r="B1471" s="3">
        <f t="shared" si="66"/>
        <v>2023</v>
      </c>
      <c r="C1471" t="str">
        <f t="shared" si="67"/>
        <v>2022-2023</v>
      </c>
      <c r="D1471" t="s">
        <v>147</v>
      </c>
      <c r="E1471" t="s">
        <v>66</v>
      </c>
      <c r="F1471" t="str">
        <f t="shared" si="68"/>
        <v>South Australia</v>
      </c>
      <c r="G1471" t="s">
        <v>32</v>
      </c>
      <c r="H1471">
        <v>5169</v>
      </c>
      <c r="I1471" t="s">
        <v>11</v>
      </c>
      <c r="J1471" t="s">
        <v>33</v>
      </c>
      <c r="K1471" t="s">
        <v>153</v>
      </c>
      <c r="L1471" t="s">
        <v>16</v>
      </c>
      <c r="M1471" s="5">
        <v>64.95</v>
      </c>
      <c r="N1471">
        <v>1</v>
      </c>
    </row>
    <row r="1472" spans="1:14" x14ac:dyDescent="0.2">
      <c r="A1472" s="2">
        <v>45162</v>
      </c>
      <c r="B1472" s="3">
        <f t="shared" si="66"/>
        <v>2024</v>
      </c>
      <c r="C1472" t="str">
        <f t="shared" si="67"/>
        <v>2023-2024</v>
      </c>
      <c r="D1472" t="s">
        <v>147</v>
      </c>
      <c r="E1472" t="s">
        <v>75</v>
      </c>
      <c r="F1472" t="str">
        <f t="shared" si="68"/>
        <v>Victoria</v>
      </c>
      <c r="G1472" t="s">
        <v>45</v>
      </c>
      <c r="H1472">
        <v>3630</v>
      </c>
      <c r="I1472" t="s">
        <v>11</v>
      </c>
      <c r="J1472" t="s">
        <v>55</v>
      </c>
      <c r="K1472" t="s">
        <v>150</v>
      </c>
      <c r="L1472" t="s">
        <v>18</v>
      </c>
      <c r="M1472" s="5">
        <v>64.95</v>
      </c>
      <c r="N1472">
        <v>1</v>
      </c>
    </row>
    <row r="1473" spans="1:14" x14ac:dyDescent="0.2">
      <c r="A1473" s="2">
        <v>45261</v>
      </c>
      <c r="B1473" s="3">
        <f t="shared" si="66"/>
        <v>2024</v>
      </c>
      <c r="C1473" t="str">
        <f t="shared" si="67"/>
        <v>2023-2024</v>
      </c>
      <c r="D1473" t="s">
        <v>148</v>
      </c>
      <c r="E1473" t="s">
        <v>50</v>
      </c>
      <c r="F1473" t="str">
        <f t="shared" si="68"/>
        <v>Queensland</v>
      </c>
      <c r="G1473" t="s">
        <v>35</v>
      </c>
      <c r="H1473">
        <v>4703</v>
      </c>
      <c r="I1473" t="s">
        <v>11</v>
      </c>
      <c r="J1473" t="s">
        <v>51</v>
      </c>
      <c r="K1473" t="s">
        <v>154</v>
      </c>
      <c r="L1473" t="s">
        <v>14</v>
      </c>
      <c r="M1473" s="5">
        <v>64.95</v>
      </c>
      <c r="N1473">
        <v>1</v>
      </c>
    </row>
    <row r="1474" spans="1:14" x14ac:dyDescent="0.2">
      <c r="A1474" s="2">
        <v>44980</v>
      </c>
      <c r="B1474" s="3">
        <f t="shared" ref="B1474:B1537" si="69">IF(MONTH(A1474)&gt;=7,YEAR(A1474)+1,YEAR(A1474))</f>
        <v>2023</v>
      </c>
      <c r="C1474" t="str">
        <f t="shared" ref="C1474:C1537" si="70">IF(MONTH(A1474) &gt;= 7, YEAR(A1474) &amp; "-" &amp; YEAR(A1474) + 1, YEAR(A1474) - 1 &amp; "-" &amp; YEAR(A1474))</f>
        <v>2022-2023</v>
      </c>
      <c r="D1474" t="s">
        <v>147</v>
      </c>
      <c r="E1474" t="s">
        <v>44</v>
      </c>
      <c r="F1474" t="str">
        <f t="shared" ref="F1474:F1537" si="71">IF(G1474="WA","Western Australia",
IF(G1474="NSW","New South Wales",
IF(G1474="QLD","Queensland",
IF(G1474="VIC","Victoria",
IF(G1474="TAS","Tasmania",
IF(G1474="SA","South Australia",
IF(G1474="NT","Northern Territory",
IF(G1474="ACT","Australian Capital Territory",G1474))))))))</f>
        <v>Victoria</v>
      </c>
      <c r="G1474" t="s">
        <v>45</v>
      </c>
      <c r="H1474">
        <v>3066</v>
      </c>
      <c r="I1474" t="s">
        <v>11</v>
      </c>
      <c r="J1474" t="s">
        <v>46</v>
      </c>
      <c r="K1474" t="s">
        <v>157</v>
      </c>
      <c r="L1474" t="s">
        <v>22</v>
      </c>
      <c r="M1474" s="5">
        <v>64.960000000000008</v>
      </c>
      <c r="N1474">
        <v>1</v>
      </c>
    </row>
    <row r="1475" spans="1:14" x14ac:dyDescent="0.2">
      <c r="A1475" s="2">
        <v>45426</v>
      </c>
      <c r="B1475" s="3">
        <f t="shared" si="69"/>
        <v>2024</v>
      </c>
      <c r="C1475" t="str">
        <f t="shared" si="70"/>
        <v>2023-2024</v>
      </c>
      <c r="D1475" t="s">
        <v>147</v>
      </c>
      <c r="E1475" t="s">
        <v>9</v>
      </c>
      <c r="F1475" t="str">
        <f t="shared" si="71"/>
        <v>New South Wales</v>
      </c>
      <c r="G1475" t="s">
        <v>10</v>
      </c>
      <c r="H1475">
        <v>2067</v>
      </c>
      <c r="I1475" t="s">
        <v>11</v>
      </c>
      <c r="J1475" t="s">
        <v>12</v>
      </c>
      <c r="K1475" t="s">
        <v>149</v>
      </c>
      <c r="L1475" t="s">
        <v>15</v>
      </c>
      <c r="M1475" s="5">
        <v>64.98</v>
      </c>
      <c r="N1475">
        <v>1</v>
      </c>
    </row>
    <row r="1476" spans="1:14" x14ac:dyDescent="0.2">
      <c r="A1476" s="2">
        <v>45534</v>
      </c>
      <c r="B1476" s="3">
        <f t="shared" si="69"/>
        <v>2025</v>
      </c>
      <c r="C1476" t="str">
        <f t="shared" si="70"/>
        <v>2024-2025</v>
      </c>
      <c r="D1476" t="s">
        <v>148</v>
      </c>
      <c r="E1476" t="s">
        <v>103</v>
      </c>
      <c r="F1476" t="str">
        <f t="shared" si="71"/>
        <v>Queensland</v>
      </c>
      <c r="G1476" t="s">
        <v>35</v>
      </c>
      <c r="H1476">
        <v>4509</v>
      </c>
      <c r="I1476" t="s">
        <v>11</v>
      </c>
      <c r="J1476" t="s">
        <v>104</v>
      </c>
      <c r="K1476" t="s">
        <v>149</v>
      </c>
      <c r="L1476" t="s">
        <v>15</v>
      </c>
      <c r="M1476" s="5">
        <v>65.209999999999994</v>
      </c>
      <c r="N1476">
        <v>1</v>
      </c>
    </row>
    <row r="1477" spans="1:14" x14ac:dyDescent="0.2">
      <c r="A1477" s="2">
        <v>45189</v>
      </c>
      <c r="B1477" s="3">
        <f t="shared" si="69"/>
        <v>2024</v>
      </c>
      <c r="C1477" t="str">
        <f t="shared" si="70"/>
        <v>2023-2024</v>
      </c>
      <c r="D1477" t="s">
        <v>147</v>
      </c>
      <c r="E1477" t="s">
        <v>69</v>
      </c>
      <c r="F1477" t="str">
        <f t="shared" si="71"/>
        <v>Tasmania</v>
      </c>
      <c r="G1477" t="s">
        <v>70</v>
      </c>
      <c r="H1477">
        <v>7018</v>
      </c>
      <c r="I1477" t="s">
        <v>11</v>
      </c>
      <c r="J1477" t="s">
        <v>71</v>
      </c>
      <c r="K1477" t="s">
        <v>154</v>
      </c>
      <c r="L1477" t="s">
        <v>14</v>
      </c>
      <c r="M1477" s="5">
        <v>65.490000000000009</v>
      </c>
      <c r="N1477">
        <v>1</v>
      </c>
    </row>
    <row r="1478" spans="1:14" x14ac:dyDescent="0.2">
      <c r="A1478" s="2">
        <v>45097</v>
      </c>
      <c r="B1478" s="3">
        <f t="shared" si="69"/>
        <v>2023</v>
      </c>
      <c r="C1478" t="str">
        <f t="shared" si="70"/>
        <v>2022-2023</v>
      </c>
      <c r="D1478" t="s">
        <v>148</v>
      </c>
      <c r="E1478" t="s">
        <v>42</v>
      </c>
      <c r="F1478" t="str">
        <f t="shared" si="71"/>
        <v>Queensland</v>
      </c>
      <c r="G1478" t="s">
        <v>35</v>
      </c>
      <c r="H1478">
        <v>4053</v>
      </c>
      <c r="I1478" t="s">
        <v>11</v>
      </c>
      <c r="J1478" t="s">
        <v>43</v>
      </c>
      <c r="K1478" t="s">
        <v>154</v>
      </c>
      <c r="L1478" t="s">
        <v>14</v>
      </c>
      <c r="M1478" s="5">
        <v>65.490000000000009</v>
      </c>
      <c r="N1478">
        <v>1</v>
      </c>
    </row>
    <row r="1479" spans="1:14" x14ac:dyDescent="0.2">
      <c r="A1479" s="2">
        <v>45315</v>
      </c>
      <c r="B1479" s="3">
        <f t="shared" si="69"/>
        <v>2024</v>
      </c>
      <c r="C1479" t="str">
        <f t="shared" si="70"/>
        <v>2023-2024</v>
      </c>
      <c r="D1479" t="s">
        <v>148</v>
      </c>
      <c r="E1479" t="s">
        <v>99</v>
      </c>
      <c r="F1479" t="str">
        <f t="shared" si="71"/>
        <v>Victoria</v>
      </c>
      <c r="G1479" t="s">
        <v>45</v>
      </c>
      <c r="H1479">
        <v>3148</v>
      </c>
      <c r="I1479" t="s">
        <v>11</v>
      </c>
      <c r="J1479" t="s">
        <v>63</v>
      </c>
      <c r="K1479" t="s">
        <v>151</v>
      </c>
      <c r="L1479" t="s">
        <v>21</v>
      </c>
      <c r="M1479" s="5">
        <v>65.5</v>
      </c>
      <c r="N1479">
        <v>1</v>
      </c>
    </row>
    <row r="1480" spans="1:14" x14ac:dyDescent="0.2">
      <c r="A1480" s="2">
        <v>45602</v>
      </c>
      <c r="B1480" s="3">
        <f t="shared" si="69"/>
        <v>2025</v>
      </c>
      <c r="C1480" t="str">
        <f t="shared" si="70"/>
        <v>2024-2025</v>
      </c>
      <c r="D1480" t="s">
        <v>148</v>
      </c>
      <c r="E1480" t="s">
        <v>81</v>
      </c>
      <c r="F1480" t="str">
        <f t="shared" si="71"/>
        <v>New South Wales</v>
      </c>
      <c r="G1480" t="s">
        <v>10</v>
      </c>
      <c r="H1480">
        <v>2485</v>
      </c>
      <c r="I1480" t="s">
        <v>11</v>
      </c>
      <c r="J1480" t="s">
        <v>68</v>
      </c>
      <c r="K1480" t="s">
        <v>19</v>
      </c>
      <c r="L1480" t="s">
        <v>23</v>
      </c>
      <c r="M1480" s="5">
        <v>65.56</v>
      </c>
      <c r="N1480">
        <v>1</v>
      </c>
    </row>
    <row r="1481" spans="1:14" x14ac:dyDescent="0.2">
      <c r="A1481" s="2">
        <v>45244</v>
      </c>
      <c r="B1481" s="3">
        <f t="shared" si="69"/>
        <v>2024</v>
      </c>
      <c r="C1481" t="str">
        <f t="shared" si="70"/>
        <v>2023-2024</v>
      </c>
      <c r="D1481" t="s">
        <v>147</v>
      </c>
      <c r="E1481" t="s">
        <v>128</v>
      </c>
      <c r="F1481" t="str">
        <f t="shared" si="71"/>
        <v>Western Australia</v>
      </c>
      <c r="G1481" t="s">
        <v>48</v>
      </c>
      <c r="H1481">
        <v>6027</v>
      </c>
      <c r="I1481" t="s">
        <v>11</v>
      </c>
      <c r="J1481" t="s">
        <v>49</v>
      </c>
      <c r="K1481" t="s">
        <v>156</v>
      </c>
      <c r="L1481" t="s">
        <v>17</v>
      </c>
      <c r="M1481" s="5">
        <v>65.8</v>
      </c>
      <c r="N1481">
        <v>1</v>
      </c>
    </row>
    <row r="1482" spans="1:14" x14ac:dyDescent="0.2">
      <c r="A1482" s="2">
        <v>45420</v>
      </c>
      <c r="B1482" s="3">
        <f t="shared" si="69"/>
        <v>2024</v>
      </c>
      <c r="C1482" t="str">
        <f t="shared" si="70"/>
        <v>2023-2024</v>
      </c>
      <c r="D1482" t="s">
        <v>148</v>
      </c>
      <c r="E1482" t="s">
        <v>74</v>
      </c>
      <c r="F1482" t="str">
        <f t="shared" si="71"/>
        <v>South Australia</v>
      </c>
      <c r="G1482" t="s">
        <v>32</v>
      </c>
      <c r="H1482">
        <v>5043</v>
      </c>
      <c r="I1482" t="s">
        <v>11</v>
      </c>
      <c r="J1482" t="s">
        <v>33</v>
      </c>
      <c r="K1482" t="s">
        <v>19</v>
      </c>
      <c r="L1482" t="s">
        <v>23</v>
      </c>
      <c r="M1482" s="5">
        <v>65.88</v>
      </c>
      <c r="N1482">
        <v>1</v>
      </c>
    </row>
    <row r="1483" spans="1:14" x14ac:dyDescent="0.2">
      <c r="A1483" s="2">
        <v>45269</v>
      </c>
      <c r="B1483" s="3">
        <f t="shared" si="69"/>
        <v>2024</v>
      </c>
      <c r="C1483" t="str">
        <f t="shared" si="70"/>
        <v>2023-2024</v>
      </c>
      <c r="D1483" t="s">
        <v>148</v>
      </c>
      <c r="E1483" t="s">
        <v>101</v>
      </c>
      <c r="F1483" t="str">
        <f t="shared" si="71"/>
        <v>Victoria</v>
      </c>
      <c r="G1483" t="s">
        <v>45</v>
      </c>
      <c r="H1483">
        <v>3131</v>
      </c>
      <c r="I1483" t="s">
        <v>11</v>
      </c>
      <c r="J1483" t="s">
        <v>63</v>
      </c>
      <c r="K1483" t="s">
        <v>156</v>
      </c>
      <c r="L1483" t="s">
        <v>17</v>
      </c>
      <c r="M1483" s="5">
        <v>65.88</v>
      </c>
      <c r="N1483">
        <v>1</v>
      </c>
    </row>
    <row r="1484" spans="1:14" x14ac:dyDescent="0.2">
      <c r="A1484" s="2">
        <v>45421</v>
      </c>
      <c r="B1484" s="3">
        <f t="shared" si="69"/>
        <v>2024</v>
      </c>
      <c r="C1484" t="str">
        <f t="shared" si="70"/>
        <v>2023-2024</v>
      </c>
      <c r="D1484" t="s">
        <v>147</v>
      </c>
      <c r="E1484" t="s">
        <v>146</v>
      </c>
      <c r="F1484" t="str">
        <f t="shared" si="71"/>
        <v>Victoria</v>
      </c>
      <c r="G1484" t="s">
        <v>45</v>
      </c>
      <c r="H1484">
        <v>3353</v>
      </c>
      <c r="I1484" t="s">
        <v>11</v>
      </c>
      <c r="J1484" t="s">
        <v>60</v>
      </c>
      <c r="K1484" t="s">
        <v>149</v>
      </c>
      <c r="L1484" t="s">
        <v>15</v>
      </c>
      <c r="M1484" s="5">
        <v>65.89</v>
      </c>
      <c r="N1484">
        <v>1</v>
      </c>
    </row>
    <row r="1485" spans="1:14" x14ac:dyDescent="0.2">
      <c r="A1485" s="2">
        <v>45535</v>
      </c>
      <c r="B1485" s="3">
        <f t="shared" si="69"/>
        <v>2025</v>
      </c>
      <c r="C1485" t="str">
        <f t="shared" si="70"/>
        <v>2024-2025</v>
      </c>
      <c r="D1485" t="s">
        <v>148</v>
      </c>
      <c r="E1485" t="s">
        <v>57</v>
      </c>
      <c r="F1485" t="str">
        <f t="shared" si="71"/>
        <v>New South Wales</v>
      </c>
      <c r="G1485" t="s">
        <v>10</v>
      </c>
      <c r="H1485">
        <v>2560</v>
      </c>
      <c r="I1485" t="s">
        <v>11</v>
      </c>
      <c r="J1485" t="s">
        <v>58</v>
      </c>
      <c r="K1485" t="s">
        <v>153</v>
      </c>
      <c r="L1485" t="s">
        <v>16</v>
      </c>
      <c r="M1485" s="5">
        <v>65.89</v>
      </c>
      <c r="N1485">
        <v>1</v>
      </c>
    </row>
    <row r="1486" spans="1:14" x14ac:dyDescent="0.2">
      <c r="A1486" s="2">
        <v>45115</v>
      </c>
      <c r="B1486" s="3">
        <f t="shared" si="69"/>
        <v>2024</v>
      </c>
      <c r="C1486" t="str">
        <f t="shared" si="70"/>
        <v>2023-2024</v>
      </c>
      <c r="D1486" t="s">
        <v>147</v>
      </c>
      <c r="E1486" t="s">
        <v>44</v>
      </c>
      <c r="F1486" t="str">
        <f t="shared" si="71"/>
        <v>Victoria</v>
      </c>
      <c r="G1486" t="s">
        <v>45</v>
      </c>
      <c r="H1486">
        <v>3066</v>
      </c>
      <c r="I1486" t="s">
        <v>11</v>
      </c>
      <c r="J1486" t="s">
        <v>46</v>
      </c>
      <c r="K1486" t="s">
        <v>19</v>
      </c>
      <c r="L1486" t="s">
        <v>23</v>
      </c>
      <c r="M1486" s="5">
        <v>65.89</v>
      </c>
      <c r="N1486">
        <v>1</v>
      </c>
    </row>
    <row r="1487" spans="1:14" x14ac:dyDescent="0.2">
      <c r="A1487" s="2">
        <v>44994</v>
      </c>
      <c r="B1487" s="3">
        <f t="shared" si="69"/>
        <v>2023</v>
      </c>
      <c r="C1487" t="str">
        <f t="shared" si="70"/>
        <v>2022-2023</v>
      </c>
      <c r="D1487" t="s">
        <v>148</v>
      </c>
      <c r="E1487" t="s">
        <v>89</v>
      </c>
      <c r="F1487" t="str">
        <f t="shared" si="71"/>
        <v>Queensland</v>
      </c>
      <c r="G1487" t="s">
        <v>35</v>
      </c>
      <c r="H1487">
        <v>4655</v>
      </c>
      <c r="I1487" t="s">
        <v>11</v>
      </c>
      <c r="J1487" t="s">
        <v>51</v>
      </c>
      <c r="K1487" t="s">
        <v>153</v>
      </c>
      <c r="L1487" t="s">
        <v>16</v>
      </c>
      <c r="M1487" s="5">
        <v>65.89</v>
      </c>
      <c r="N1487">
        <v>1</v>
      </c>
    </row>
    <row r="1488" spans="1:14" x14ac:dyDescent="0.2">
      <c r="A1488" s="2">
        <v>45306</v>
      </c>
      <c r="B1488" s="3">
        <f t="shared" si="69"/>
        <v>2024</v>
      </c>
      <c r="C1488" t="str">
        <f t="shared" si="70"/>
        <v>2023-2024</v>
      </c>
      <c r="D1488" t="s">
        <v>148</v>
      </c>
      <c r="E1488" t="s">
        <v>125</v>
      </c>
      <c r="F1488" t="str">
        <f t="shared" si="71"/>
        <v>Victoria</v>
      </c>
      <c r="G1488" t="s">
        <v>45</v>
      </c>
      <c r="H1488">
        <v>3400</v>
      </c>
      <c r="I1488" t="s">
        <v>11</v>
      </c>
      <c r="J1488" t="s">
        <v>60</v>
      </c>
      <c r="K1488" t="s">
        <v>153</v>
      </c>
      <c r="L1488" t="s">
        <v>16</v>
      </c>
      <c r="M1488" s="5">
        <v>65.89</v>
      </c>
      <c r="N1488">
        <v>1</v>
      </c>
    </row>
    <row r="1489" spans="1:14" x14ac:dyDescent="0.2">
      <c r="A1489" s="2">
        <v>44938</v>
      </c>
      <c r="B1489" s="3">
        <f t="shared" si="69"/>
        <v>2023</v>
      </c>
      <c r="C1489" t="str">
        <f t="shared" si="70"/>
        <v>2022-2023</v>
      </c>
      <c r="D1489" t="s">
        <v>147</v>
      </c>
      <c r="E1489" t="s">
        <v>128</v>
      </c>
      <c r="F1489" t="str">
        <f t="shared" si="71"/>
        <v>Western Australia</v>
      </c>
      <c r="G1489" t="s">
        <v>48</v>
      </c>
      <c r="H1489">
        <v>6027</v>
      </c>
      <c r="I1489" t="s">
        <v>11</v>
      </c>
      <c r="J1489" t="s">
        <v>49</v>
      </c>
      <c r="K1489" t="s">
        <v>151</v>
      </c>
      <c r="L1489" t="s">
        <v>21</v>
      </c>
      <c r="M1489" s="5">
        <v>65.89</v>
      </c>
      <c r="N1489">
        <v>1</v>
      </c>
    </row>
    <row r="1490" spans="1:14" x14ac:dyDescent="0.2">
      <c r="A1490" s="2">
        <v>45319</v>
      </c>
      <c r="B1490" s="3">
        <f t="shared" si="69"/>
        <v>2024</v>
      </c>
      <c r="C1490" t="str">
        <f t="shared" si="70"/>
        <v>2023-2024</v>
      </c>
      <c r="D1490" t="s">
        <v>148</v>
      </c>
      <c r="E1490" t="s">
        <v>123</v>
      </c>
      <c r="F1490" t="str">
        <f t="shared" si="71"/>
        <v>Western Australia</v>
      </c>
      <c r="G1490" t="s">
        <v>48</v>
      </c>
      <c r="H1490">
        <v>6109</v>
      </c>
      <c r="I1490" t="s">
        <v>11</v>
      </c>
      <c r="J1490" t="s">
        <v>94</v>
      </c>
      <c r="K1490" t="s">
        <v>151</v>
      </c>
      <c r="L1490" t="s">
        <v>21</v>
      </c>
      <c r="M1490" s="5">
        <v>65.89</v>
      </c>
      <c r="N1490">
        <v>1</v>
      </c>
    </row>
    <row r="1491" spans="1:14" x14ac:dyDescent="0.2">
      <c r="A1491" s="2">
        <v>45288</v>
      </c>
      <c r="B1491" s="3">
        <f t="shared" si="69"/>
        <v>2024</v>
      </c>
      <c r="C1491" t="str">
        <f t="shared" si="70"/>
        <v>2023-2024</v>
      </c>
      <c r="D1491" t="s">
        <v>147</v>
      </c>
      <c r="E1491" t="s">
        <v>139</v>
      </c>
      <c r="F1491" t="str">
        <f t="shared" si="71"/>
        <v>New South Wales</v>
      </c>
      <c r="G1491" t="s">
        <v>10</v>
      </c>
      <c r="H1491">
        <v>2020</v>
      </c>
      <c r="I1491" t="s">
        <v>11</v>
      </c>
      <c r="J1491" t="s">
        <v>12</v>
      </c>
      <c r="K1491" t="s">
        <v>153</v>
      </c>
      <c r="L1491" t="s">
        <v>16</v>
      </c>
      <c r="M1491" s="5">
        <v>65.89</v>
      </c>
      <c r="N1491">
        <v>1</v>
      </c>
    </row>
    <row r="1492" spans="1:14" x14ac:dyDescent="0.2">
      <c r="A1492" s="2">
        <v>45159</v>
      </c>
      <c r="B1492" s="3">
        <f t="shared" si="69"/>
        <v>2024</v>
      </c>
      <c r="C1492" t="str">
        <f t="shared" si="70"/>
        <v>2023-2024</v>
      </c>
      <c r="D1492" t="s">
        <v>147</v>
      </c>
      <c r="E1492" t="s">
        <v>82</v>
      </c>
      <c r="F1492" t="str">
        <f t="shared" si="71"/>
        <v>Queensland</v>
      </c>
      <c r="G1492" t="s">
        <v>35</v>
      </c>
      <c r="H1492">
        <v>4012</v>
      </c>
      <c r="I1492" t="s">
        <v>11</v>
      </c>
      <c r="J1492" t="s">
        <v>43</v>
      </c>
      <c r="K1492" t="s">
        <v>153</v>
      </c>
      <c r="L1492" t="s">
        <v>16</v>
      </c>
      <c r="M1492" s="5">
        <v>65.89</v>
      </c>
      <c r="N1492">
        <v>1</v>
      </c>
    </row>
    <row r="1493" spans="1:14" x14ac:dyDescent="0.2">
      <c r="A1493" s="2">
        <v>45518</v>
      </c>
      <c r="B1493" s="3">
        <f t="shared" si="69"/>
        <v>2025</v>
      </c>
      <c r="C1493" t="str">
        <f t="shared" si="70"/>
        <v>2024-2025</v>
      </c>
      <c r="D1493" t="s">
        <v>148</v>
      </c>
      <c r="E1493" t="s">
        <v>140</v>
      </c>
      <c r="F1493" t="str">
        <f t="shared" si="71"/>
        <v>Tasmania</v>
      </c>
      <c r="G1493" t="s">
        <v>70</v>
      </c>
      <c r="H1493">
        <v>7320</v>
      </c>
      <c r="I1493" t="s">
        <v>11</v>
      </c>
      <c r="J1493" t="s">
        <v>71</v>
      </c>
      <c r="K1493" t="s">
        <v>155</v>
      </c>
      <c r="L1493" t="s">
        <v>20</v>
      </c>
      <c r="M1493" s="5">
        <v>65.900000000000006</v>
      </c>
      <c r="N1493">
        <v>1</v>
      </c>
    </row>
    <row r="1494" spans="1:14" x14ac:dyDescent="0.2">
      <c r="A1494" s="2">
        <v>45572</v>
      </c>
      <c r="B1494" s="3">
        <f t="shared" si="69"/>
        <v>2025</v>
      </c>
      <c r="C1494" t="str">
        <f t="shared" si="70"/>
        <v>2024-2025</v>
      </c>
      <c r="D1494" t="s">
        <v>148</v>
      </c>
      <c r="E1494" t="s">
        <v>81</v>
      </c>
      <c r="F1494" t="str">
        <f t="shared" si="71"/>
        <v>New South Wales</v>
      </c>
      <c r="G1494" t="s">
        <v>10</v>
      </c>
      <c r="H1494">
        <v>2485</v>
      </c>
      <c r="I1494" t="s">
        <v>11</v>
      </c>
      <c r="J1494" t="s">
        <v>68</v>
      </c>
      <c r="K1494" t="s">
        <v>150</v>
      </c>
      <c r="L1494" t="s">
        <v>18</v>
      </c>
      <c r="M1494" s="5">
        <v>65.92</v>
      </c>
      <c r="N1494">
        <v>1</v>
      </c>
    </row>
    <row r="1495" spans="1:14" x14ac:dyDescent="0.2">
      <c r="A1495" s="2">
        <v>45267</v>
      </c>
      <c r="B1495" s="3">
        <f t="shared" si="69"/>
        <v>2024</v>
      </c>
      <c r="C1495" t="str">
        <f t="shared" si="70"/>
        <v>2023-2024</v>
      </c>
      <c r="D1495" t="s">
        <v>148</v>
      </c>
      <c r="E1495" t="s">
        <v>57</v>
      </c>
      <c r="F1495" t="str">
        <f t="shared" si="71"/>
        <v>New South Wales</v>
      </c>
      <c r="G1495" t="s">
        <v>10</v>
      </c>
      <c r="H1495">
        <v>2560</v>
      </c>
      <c r="I1495" t="s">
        <v>11</v>
      </c>
      <c r="J1495" t="s">
        <v>58</v>
      </c>
      <c r="K1495" t="s">
        <v>149</v>
      </c>
      <c r="L1495" t="s">
        <v>15</v>
      </c>
      <c r="M1495" s="5">
        <v>65.930000000000007</v>
      </c>
      <c r="N1495">
        <v>1</v>
      </c>
    </row>
    <row r="1496" spans="1:14" x14ac:dyDescent="0.2">
      <c r="A1496" s="2">
        <v>45385</v>
      </c>
      <c r="B1496" s="3">
        <f t="shared" si="69"/>
        <v>2024</v>
      </c>
      <c r="C1496" t="str">
        <f t="shared" si="70"/>
        <v>2023-2024</v>
      </c>
      <c r="D1496" t="s">
        <v>147</v>
      </c>
      <c r="E1496" t="s">
        <v>119</v>
      </c>
      <c r="F1496" t="str">
        <f t="shared" si="71"/>
        <v>Queensland</v>
      </c>
      <c r="G1496" t="s">
        <v>35</v>
      </c>
      <c r="H1496">
        <v>4570</v>
      </c>
      <c r="I1496" t="s">
        <v>11</v>
      </c>
      <c r="J1496" t="s">
        <v>120</v>
      </c>
      <c r="K1496" t="s">
        <v>150</v>
      </c>
      <c r="L1496" t="s">
        <v>18</v>
      </c>
      <c r="M1496" s="5">
        <v>65.930000000000007</v>
      </c>
      <c r="N1496">
        <v>1</v>
      </c>
    </row>
    <row r="1497" spans="1:14" x14ac:dyDescent="0.2">
      <c r="A1497" s="2">
        <v>45467</v>
      </c>
      <c r="B1497" s="3">
        <f t="shared" si="69"/>
        <v>2024</v>
      </c>
      <c r="C1497" t="str">
        <f t="shared" si="70"/>
        <v>2023-2024</v>
      </c>
      <c r="D1497" t="s">
        <v>147</v>
      </c>
      <c r="E1497" t="s">
        <v>28</v>
      </c>
      <c r="F1497" t="str">
        <f t="shared" si="71"/>
        <v>Northern Territory</v>
      </c>
      <c r="G1497" t="s">
        <v>29</v>
      </c>
      <c r="H1497">
        <v>800</v>
      </c>
      <c r="I1497" t="s">
        <v>11</v>
      </c>
      <c r="J1497" t="s">
        <v>30</v>
      </c>
      <c r="K1497" t="s">
        <v>154</v>
      </c>
      <c r="L1497" t="s">
        <v>14</v>
      </c>
      <c r="M1497" s="5">
        <v>65.960000000000008</v>
      </c>
      <c r="N1497">
        <v>1</v>
      </c>
    </row>
    <row r="1498" spans="1:14" x14ac:dyDescent="0.2">
      <c r="A1498" s="2">
        <v>45105</v>
      </c>
      <c r="B1498" s="3">
        <f t="shared" si="69"/>
        <v>2023</v>
      </c>
      <c r="C1498" t="str">
        <f t="shared" si="70"/>
        <v>2022-2023</v>
      </c>
      <c r="D1498" t="s">
        <v>148</v>
      </c>
      <c r="E1498" t="s">
        <v>116</v>
      </c>
      <c r="F1498" t="str">
        <f t="shared" si="71"/>
        <v>Western Australia</v>
      </c>
      <c r="G1498" t="s">
        <v>48</v>
      </c>
      <c r="H1498">
        <v>6725</v>
      </c>
      <c r="I1498" t="s">
        <v>11</v>
      </c>
      <c r="J1498" t="s">
        <v>77</v>
      </c>
      <c r="K1498" t="s">
        <v>151</v>
      </c>
      <c r="L1498" t="s">
        <v>21</v>
      </c>
      <c r="M1498" s="5">
        <v>66</v>
      </c>
      <c r="N1498">
        <v>1</v>
      </c>
    </row>
    <row r="1499" spans="1:14" x14ac:dyDescent="0.2">
      <c r="A1499" s="2">
        <v>45492</v>
      </c>
      <c r="B1499" s="3">
        <f t="shared" si="69"/>
        <v>2025</v>
      </c>
      <c r="C1499" t="str">
        <f t="shared" si="70"/>
        <v>2024-2025</v>
      </c>
      <c r="D1499" t="s">
        <v>148</v>
      </c>
      <c r="E1499" t="s">
        <v>144</v>
      </c>
      <c r="F1499" t="str">
        <f t="shared" si="71"/>
        <v>Queensland</v>
      </c>
      <c r="G1499" t="s">
        <v>35</v>
      </c>
      <c r="H1499">
        <v>4566</v>
      </c>
      <c r="I1499" t="s">
        <v>11</v>
      </c>
      <c r="J1499" t="s">
        <v>120</v>
      </c>
      <c r="K1499" t="s">
        <v>19</v>
      </c>
      <c r="L1499" t="s">
        <v>23</v>
      </c>
      <c r="M1499" s="5">
        <v>66.11</v>
      </c>
      <c r="N1499">
        <v>1</v>
      </c>
    </row>
    <row r="1500" spans="1:14" x14ac:dyDescent="0.2">
      <c r="A1500" s="2">
        <v>44947</v>
      </c>
      <c r="B1500" s="3">
        <f t="shared" si="69"/>
        <v>2023</v>
      </c>
      <c r="C1500" t="str">
        <f t="shared" si="70"/>
        <v>2022-2023</v>
      </c>
      <c r="D1500" t="s">
        <v>147</v>
      </c>
      <c r="E1500" t="s">
        <v>83</v>
      </c>
      <c r="F1500" t="str">
        <f t="shared" si="71"/>
        <v>New South Wales</v>
      </c>
      <c r="G1500" t="s">
        <v>10</v>
      </c>
      <c r="H1500">
        <v>2750</v>
      </c>
      <c r="I1500" t="s">
        <v>11</v>
      </c>
      <c r="J1500" t="s">
        <v>25</v>
      </c>
      <c r="K1500" t="s">
        <v>156</v>
      </c>
      <c r="L1500" t="s">
        <v>17</v>
      </c>
      <c r="M1500" s="5">
        <v>66.650000000000006</v>
      </c>
      <c r="N1500">
        <v>1</v>
      </c>
    </row>
    <row r="1501" spans="1:14" x14ac:dyDescent="0.2">
      <c r="A1501" s="2">
        <v>45411</v>
      </c>
      <c r="B1501" s="3">
        <f t="shared" si="69"/>
        <v>2024</v>
      </c>
      <c r="C1501" t="str">
        <f t="shared" si="70"/>
        <v>2023-2024</v>
      </c>
      <c r="D1501" t="s">
        <v>147</v>
      </c>
      <c r="E1501" t="s">
        <v>96</v>
      </c>
      <c r="F1501" t="str">
        <f t="shared" si="71"/>
        <v>Western Australia</v>
      </c>
      <c r="G1501" t="s">
        <v>48</v>
      </c>
      <c r="H1501">
        <v>6330</v>
      </c>
      <c r="I1501" t="s">
        <v>11</v>
      </c>
      <c r="J1501" t="s">
        <v>94</v>
      </c>
      <c r="K1501" t="s">
        <v>157</v>
      </c>
      <c r="L1501" t="s">
        <v>22</v>
      </c>
      <c r="M1501" s="5">
        <v>66.87</v>
      </c>
      <c r="N1501">
        <v>1</v>
      </c>
    </row>
    <row r="1502" spans="1:14" x14ac:dyDescent="0.2">
      <c r="A1502" s="2">
        <v>45389</v>
      </c>
      <c r="B1502" s="3">
        <f t="shared" si="69"/>
        <v>2024</v>
      </c>
      <c r="C1502" t="str">
        <f t="shared" si="70"/>
        <v>2023-2024</v>
      </c>
      <c r="D1502" t="s">
        <v>147</v>
      </c>
      <c r="E1502" t="s">
        <v>62</v>
      </c>
      <c r="F1502" t="str">
        <f t="shared" si="71"/>
        <v>Victoria</v>
      </c>
      <c r="G1502" t="s">
        <v>45</v>
      </c>
      <c r="H1502">
        <v>3134</v>
      </c>
      <c r="I1502" t="s">
        <v>11</v>
      </c>
      <c r="J1502" t="s">
        <v>63</v>
      </c>
      <c r="K1502" t="s">
        <v>19</v>
      </c>
      <c r="L1502" t="s">
        <v>23</v>
      </c>
      <c r="M1502" s="5">
        <v>66.87</v>
      </c>
      <c r="N1502">
        <v>1</v>
      </c>
    </row>
    <row r="1503" spans="1:14" x14ac:dyDescent="0.2">
      <c r="A1503" s="2">
        <v>45223</v>
      </c>
      <c r="B1503" s="3">
        <f t="shared" si="69"/>
        <v>2024</v>
      </c>
      <c r="C1503" t="str">
        <f t="shared" si="70"/>
        <v>2023-2024</v>
      </c>
      <c r="D1503" t="s">
        <v>148</v>
      </c>
      <c r="E1503" t="s">
        <v>115</v>
      </c>
      <c r="F1503" t="str">
        <f t="shared" si="71"/>
        <v>Western Australia</v>
      </c>
      <c r="G1503" t="s">
        <v>48</v>
      </c>
      <c r="H1503">
        <v>6280</v>
      </c>
      <c r="I1503" t="s">
        <v>11</v>
      </c>
      <c r="J1503" t="s">
        <v>94</v>
      </c>
      <c r="K1503" t="s">
        <v>157</v>
      </c>
      <c r="L1503" t="s">
        <v>22</v>
      </c>
      <c r="M1503" s="5">
        <v>66.92</v>
      </c>
      <c r="N1503">
        <v>1</v>
      </c>
    </row>
    <row r="1504" spans="1:14" x14ac:dyDescent="0.2">
      <c r="A1504" s="2">
        <v>45004</v>
      </c>
      <c r="B1504" s="3">
        <f t="shared" si="69"/>
        <v>2023</v>
      </c>
      <c r="C1504" t="str">
        <f t="shared" si="70"/>
        <v>2022-2023</v>
      </c>
      <c r="D1504" t="s">
        <v>147</v>
      </c>
      <c r="E1504" t="s">
        <v>41</v>
      </c>
      <c r="F1504" t="str">
        <f t="shared" si="71"/>
        <v>New South Wales</v>
      </c>
      <c r="G1504" t="s">
        <v>10</v>
      </c>
      <c r="H1504">
        <v>2830</v>
      </c>
      <c r="I1504" t="s">
        <v>11</v>
      </c>
      <c r="J1504" t="s">
        <v>25</v>
      </c>
      <c r="K1504" t="s">
        <v>157</v>
      </c>
      <c r="L1504" t="s">
        <v>22</v>
      </c>
      <c r="M1504" s="5">
        <v>66.930000000000007</v>
      </c>
      <c r="N1504">
        <v>1</v>
      </c>
    </row>
    <row r="1505" spans="1:14" x14ac:dyDescent="0.2">
      <c r="A1505" s="2">
        <v>45436</v>
      </c>
      <c r="B1505" s="3">
        <f t="shared" si="69"/>
        <v>2024</v>
      </c>
      <c r="C1505" t="str">
        <f t="shared" si="70"/>
        <v>2023-2024</v>
      </c>
      <c r="D1505" t="s">
        <v>147</v>
      </c>
      <c r="E1505" t="s">
        <v>85</v>
      </c>
      <c r="F1505" t="str">
        <f t="shared" si="71"/>
        <v>Queensland</v>
      </c>
      <c r="G1505" t="s">
        <v>35</v>
      </c>
      <c r="H1505">
        <v>4883</v>
      </c>
      <c r="I1505" t="s">
        <v>11</v>
      </c>
      <c r="J1505" t="s">
        <v>36</v>
      </c>
      <c r="K1505" t="s">
        <v>154</v>
      </c>
      <c r="L1505" t="s">
        <v>14</v>
      </c>
      <c r="M1505" s="5">
        <v>66.94</v>
      </c>
      <c r="N1505">
        <v>1</v>
      </c>
    </row>
    <row r="1506" spans="1:14" x14ac:dyDescent="0.2">
      <c r="A1506" s="2">
        <v>45455</v>
      </c>
      <c r="B1506" s="3">
        <f t="shared" si="69"/>
        <v>2024</v>
      </c>
      <c r="C1506" t="str">
        <f t="shared" si="70"/>
        <v>2023-2024</v>
      </c>
      <c r="D1506" t="s">
        <v>147</v>
      </c>
      <c r="E1506" t="s">
        <v>128</v>
      </c>
      <c r="F1506" t="str">
        <f t="shared" si="71"/>
        <v>Western Australia</v>
      </c>
      <c r="G1506" t="s">
        <v>48</v>
      </c>
      <c r="H1506">
        <v>6027</v>
      </c>
      <c r="I1506" t="s">
        <v>11</v>
      </c>
      <c r="J1506" t="s">
        <v>49</v>
      </c>
      <c r="K1506" t="s">
        <v>154</v>
      </c>
      <c r="L1506" t="s">
        <v>14</v>
      </c>
      <c r="M1506" s="5">
        <v>66.94</v>
      </c>
      <c r="N1506">
        <v>1</v>
      </c>
    </row>
    <row r="1507" spans="1:14" x14ac:dyDescent="0.2">
      <c r="A1507" s="2">
        <v>45449</v>
      </c>
      <c r="B1507" s="3">
        <f t="shared" si="69"/>
        <v>2024</v>
      </c>
      <c r="C1507" t="str">
        <f t="shared" si="70"/>
        <v>2023-2024</v>
      </c>
      <c r="D1507" t="s">
        <v>148</v>
      </c>
      <c r="E1507" t="s">
        <v>74</v>
      </c>
      <c r="F1507" t="str">
        <f t="shared" si="71"/>
        <v>South Australia</v>
      </c>
      <c r="G1507" t="s">
        <v>32</v>
      </c>
      <c r="H1507">
        <v>5043</v>
      </c>
      <c r="I1507" t="s">
        <v>11</v>
      </c>
      <c r="J1507" t="s">
        <v>33</v>
      </c>
      <c r="K1507" t="s">
        <v>154</v>
      </c>
      <c r="L1507" t="s">
        <v>14</v>
      </c>
      <c r="M1507" s="5">
        <v>66.95</v>
      </c>
      <c r="N1507">
        <v>1</v>
      </c>
    </row>
    <row r="1508" spans="1:14" x14ac:dyDescent="0.2">
      <c r="A1508" s="2">
        <v>45389</v>
      </c>
      <c r="B1508" s="3">
        <f t="shared" si="69"/>
        <v>2024</v>
      </c>
      <c r="C1508" t="str">
        <f t="shared" si="70"/>
        <v>2023-2024</v>
      </c>
      <c r="D1508" t="s">
        <v>148</v>
      </c>
      <c r="E1508" t="s">
        <v>69</v>
      </c>
      <c r="F1508" t="str">
        <f t="shared" si="71"/>
        <v>Tasmania</v>
      </c>
      <c r="G1508" t="s">
        <v>70</v>
      </c>
      <c r="H1508">
        <v>7018</v>
      </c>
      <c r="I1508" t="s">
        <v>11</v>
      </c>
      <c r="J1508" t="s">
        <v>71</v>
      </c>
      <c r="K1508" t="s">
        <v>154</v>
      </c>
      <c r="L1508" t="s">
        <v>14</v>
      </c>
      <c r="M1508" s="5">
        <v>66.960000000000008</v>
      </c>
      <c r="N1508">
        <v>1</v>
      </c>
    </row>
    <row r="1509" spans="1:14" x14ac:dyDescent="0.2">
      <c r="A1509" s="2">
        <v>45435</v>
      </c>
      <c r="B1509" s="3">
        <f t="shared" si="69"/>
        <v>2024</v>
      </c>
      <c r="C1509" t="str">
        <f t="shared" si="70"/>
        <v>2023-2024</v>
      </c>
      <c r="D1509" t="s">
        <v>147</v>
      </c>
      <c r="E1509" t="s">
        <v>28</v>
      </c>
      <c r="F1509" t="str">
        <f t="shared" si="71"/>
        <v>Northern Territory</v>
      </c>
      <c r="G1509" t="s">
        <v>29</v>
      </c>
      <c r="H1509">
        <v>800</v>
      </c>
      <c r="I1509" t="s">
        <v>11</v>
      </c>
      <c r="J1509" t="s">
        <v>30</v>
      </c>
      <c r="K1509" t="s">
        <v>152</v>
      </c>
      <c r="L1509" t="s">
        <v>13</v>
      </c>
      <c r="M1509" s="5">
        <v>67.180000000000007</v>
      </c>
      <c r="N1509">
        <v>1</v>
      </c>
    </row>
    <row r="1510" spans="1:14" x14ac:dyDescent="0.2">
      <c r="A1510" s="2">
        <v>45391</v>
      </c>
      <c r="B1510" s="3">
        <f t="shared" si="69"/>
        <v>2024</v>
      </c>
      <c r="C1510" t="str">
        <f t="shared" si="70"/>
        <v>2023-2024</v>
      </c>
      <c r="D1510" t="s">
        <v>147</v>
      </c>
      <c r="E1510" t="s">
        <v>75</v>
      </c>
      <c r="F1510" t="str">
        <f t="shared" si="71"/>
        <v>Victoria</v>
      </c>
      <c r="G1510" t="s">
        <v>45</v>
      </c>
      <c r="H1510">
        <v>3630</v>
      </c>
      <c r="I1510" t="s">
        <v>11</v>
      </c>
      <c r="J1510" t="s">
        <v>55</v>
      </c>
      <c r="K1510" t="s">
        <v>155</v>
      </c>
      <c r="L1510" t="s">
        <v>20</v>
      </c>
      <c r="M1510" s="5">
        <v>67.430000000000007</v>
      </c>
      <c r="N1510">
        <v>1</v>
      </c>
    </row>
    <row r="1511" spans="1:14" x14ac:dyDescent="0.2">
      <c r="A1511" s="2">
        <v>45222</v>
      </c>
      <c r="B1511" s="3">
        <f t="shared" si="69"/>
        <v>2024</v>
      </c>
      <c r="C1511" t="str">
        <f t="shared" si="70"/>
        <v>2023-2024</v>
      </c>
      <c r="D1511" t="s">
        <v>148</v>
      </c>
      <c r="E1511" t="s">
        <v>65</v>
      </c>
      <c r="F1511" t="str">
        <f t="shared" si="71"/>
        <v>New South Wales</v>
      </c>
      <c r="G1511" t="s">
        <v>10</v>
      </c>
      <c r="H1511">
        <v>2541</v>
      </c>
      <c r="I1511" t="s">
        <v>11</v>
      </c>
      <c r="J1511" t="s">
        <v>58</v>
      </c>
      <c r="K1511" t="s">
        <v>157</v>
      </c>
      <c r="L1511" t="s">
        <v>22</v>
      </c>
      <c r="M1511" s="5">
        <v>67.45</v>
      </c>
      <c r="N1511">
        <v>1</v>
      </c>
    </row>
    <row r="1512" spans="1:14" x14ac:dyDescent="0.2">
      <c r="A1512" s="2">
        <v>44962</v>
      </c>
      <c r="B1512" s="3">
        <f t="shared" si="69"/>
        <v>2023</v>
      </c>
      <c r="C1512" t="str">
        <f t="shared" si="70"/>
        <v>2022-2023</v>
      </c>
      <c r="D1512" t="s">
        <v>148</v>
      </c>
      <c r="E1512" t="s">
        <v>62</v>
      </c>
      <c r="F1512" t="str">
        <f t="shared" si="71"/>
        <v>Victoria</v>
      </c>
      <c r="G1512" t="s">
        <v>45</v>
      </c>
      <c r="H1512">
        <v>3134</v>
      </c>
      <c r="I1512" t="s">
        <v>11</v>
      </c>
      <c r="J1512" t="s">
        <v>63</v>
      </c>
      <c r="K1512" t="s">
        <v>154</v>
      </c>
      <c r="L1512" t="s">
        <v>14</v>
      </c>
      <c r="M1512" s="5">
        <v>67.47</v>
      </c>
      <c r="N1512">
        <v>1</v>
      </c>
    </row>
    <row r="1513" spans="1:14" x14ac:dyDescent="0.2">
      <c r="A1513" s="2">
        <v>45625</v>
      </c>
      <c r="B1513" s="3">
        <f t="shared" si="69"/>
        <v>2025</v>
      </c>
      <c r="C1513" t="str">
        <f t="shared" si="70"/>
        <v>2024-2025</v>
      </c>
      <c r="D1513" t="s">
        <v>147</v>
      </c>
      <c r="E1513" t="s">
        <v>108</v>
      </c>
      <c r="F1513" t="str">
        <f t="shared" si="71"/>
        <v>Victoria</v>
      </c>
      <c r="G1513" t="s">
        <v>45</v>
      </c>
      <c r="H1513">
        <v>3018</v>
      </c>
      <c r="I1513" t="s">
        <v>11</v>
      </c>
      <c r="J1513" t="s">
        <v>46</v>
      </c>
      <c r="K1513" t="s">
        <v>149</v>
      </c>
      <c r="L1513" t="s">
        <v>15</v>
      </c>
      <c r="M1513" s="5">
        <v>67.58</v>
      </c>
      <c r="N1513">
        <v>1</v>
      </c>
    </row>
    <row r="1514" spans="1:14" x14ac:dyDescent="0.2">
      <c r="A1514" s="2">
        <v>45134</v>
      </c>
      <c r="B1514" s="3">
        <f t="shared" si="69"/>
        <v>2024</v>
      </c>
      <c r="C1514" t="str">
        <f t="shared" si="70"/>
        <v>2023-2024</v>
      </c>
      <c r="D1514" t="s">
        <v>147</v>
      </c>
      <c r="E1514" t="s">
        <v>64</v>
      </c>
      <c r="F1514" t="str">
        <f t="shared" si="71"/>
        <v>Victoria</v>
      </c>
      <c r="G1514" t="s">
        <v>45</v>
      </c>
      <c r="H1514">
        <v>3199</v>
      </c>
      <c r="I1514" t="s">
        <v>11</v>
      </c>
      <c r="J1514" t="s">
        <v>63</v>
      </c>
      <c r="K1514" t="s">
        <v>154</v>
      </c>
      <c r="L1514" t="s">
        <v>14</v>
      </c>
      <c r="M1514" s="5">
        <v>67.66</v>
      </c>
      <c r="N1514">
        <v>1</v>
      </c>
    </row>
    <row r="1515" spans="1:14" x14ac:dyDescent="0.2">
      <c r="A1515" s="2">
        <v>45481</v>
      </c>
      <c r="B1515" s="3">
        <f t="shared" si="69"/>
        <v>2025</v>
      </c>
      <c r="C1515" t="str">
        <f t="shared" si="70"/>
        <v>2024-2025</v>
      </c>
      <c r="D1515" t="s">
        <v>147</v>
      </c>
      <c r="E1515" t="s">
        <v>41</v>
      </c>
      <c r="F1515" t="str">
        <f t="shared" si="71"/>
        <v>New South Wales</v>
      </c>
      <c r="G1515" t="s">
        <v>10</v>
      </c>
      <c r="H1515">
        <v>2830</v>
      </c>
      <c r="I1515" t="s">
        <v>11</v>
      </c>
      <c r="J1515" t="s">
        <v>25</v>
      </c>
      <c r="K1515" t="s">
        <v>156</v>
      </c>
      <c r="L1515" t="s">
        <v>17</v>
      </c>
      <c r="M1515" s="5">
        <v>67.83</v>
      </c>
      <c r="N1515">
        <v>1</v>
      </c>
    </row>
    <row r="1516" spans="1:14" x14ac:dyDescent="0.2">
      <c r="A1516" s="2">
        <v>44954</v>
      </c>
      <c r="B1516" s="3">
        <f t="shared" si="69"/>
        <v>2023</v>
      </c>
      <c r="C1516" t="str">
        <f t="shared" si="70"/>
        <v>2022-2023</v>
      </c>
      <c r="D1516" t="s">
        <v>148</v>
      </c>
      <c r="E1516" t="s">
        <v>97</v>
      </c>
      <c r="F1516" t="str">
        <f t="shared" si="71"/>
        <v>Tasmania</v>
      </c>
      <c r="G1516" t="s">
        <v>70</v>
      </c>
      <c r="H1516">
        <v>7250</v>
      </c>
      <c r="I1516" t="s">
        <v>11</v>
      </c>
      <c r="J1516" t="s">
        <v>71</v>
      </c>
      <c r="K1516" t="s">
        <v>150</v>
      </c>
      <c r="L1516" t="s">
        <v>18</v>
      </c>
      <c r="M1516" s="5">
        <v>67.83</v>
      </c>
      <c r="N1516">
        <v>1</v>
      </c>
    </row>
    <row r="1517" spans="1:14" x14ac:dyDescent="0.2">
      <c r="A1517" s="2">
        <v>45397</v>
      </c>
      <c r="B1517" s="3">
        <f t="shared" si="69"/>
        <v>2024</v>
      </c>
      <c r="C1517" t="str">
        <f t="shared" si="70"/>
        <v>2023-2024</v>
      </c>
      <c r="D1517" t="s">
        <v>147</v>
      </c>
      <c r="E1517" t="s">
        <v>52</v>
      </c>
      <c r="F1517" t="str">
        <f t="shared" si="71"/>
        <v>Victoria</v>
      </c>
      <c r="G1517" t="s">
        <v>45</v>
      </c>
      <c r="H1517">
        <v>3030</v>
      </c>
      <c r="I1517" t="s">
        <v>11</v>
      </c>
      <c r="J1517" t="s">
        <v>46</v>
      </c>
      <c r="K1517" t="s">
        <v>149</v>
      </c>
      <c r="L1517" t="s">
        <v>15</v>
      </c>
      <c r="M1517" s="5">
        <v>67.83</v>
      </c>
      <c r="N1517">
        <v>1</v>
      </c>
    </row>
    <row r="1518" spans="1:14" x14ac:dyDescent="0.2">
      <c r="A1518" s="2">
        <v>45124</v>
      </c>
      <c r="B1518" s="3">
        <f t="shared" si="69"/>
        <v>2024</v>
      </c>
      <c r="C1518" t="str">
        <f t="shared" si="70"/>
        <v>2023-2024</v>
      </c>
      <c r="D1518" t="s">
        <v>148</v>
      </c>
      <c r="E1518" t="s">
        <v>121</v>
      </c>
      <c r="F1518" t="str">
        <f t="shared" si="71"/>
        <v>Queensland</v>
      </c>
      <c r="G1518" t="s">
        <v>35</v>
      </c>
      <c r="H1518">
        <v>4700</v>
      </c>
      <c r="I1518" t="s">
        <v>11</v>
      </c>
      <c r="J1518" t="s">
        <v>51</v>
      </c>
      <c r="K1518" t="s">
        <v>155</v>
      </c>
      <c r="L1518" t="s">
        <v>20</v>
      </c>
      <c r="M1518" s="5">
        <v>67.849999999999994</v>
      </c>
      <c r="N1518">
        <v>1</v>
      </c>
    </row>
    <row r="1519" spans="1:14" x14ac:dyDescent="0.2">
      <c r="A1519" s="2">
        <v>45018</v>
      </c>
      <c r="B1519" s="3">
        <f t="shared" si="69"/>
        <v>2023</v>
      </c>
      <c r="C1519" t="str">
        <f t="shared" si="70"/>
        <v>2022-2023</v>
      </c>
      <c r="D1519" t="s">
        <v>148</v>
      </c>
      <c r="E1519" t="s">
        <v>92</v>
      </c>
      <c r="F1519" t="str">
        <f t="shared" si="71"/>
        <v>Queensland</v>
      </c>
      <c r="G1519" t="s">
        <v>35</v>
      </c>
      <c r="H1519">
        <v>4068</v>
      </c>
      <c r="I1519" t="s">
        <v>11</v>
      </c>
      <c r="J1519" t="s">
        <v>43</v>
      </c>
      <c r="K1519" t="s">
        <v>157</v>
      </c>
      <c r="L1519" t="s">
        <v>22</v>
      </c>
      <c r="M1519" s="5">
        <v>67.86</v>
      </c>
      <c r="N1519">
        <v>1</v>
      </c>
    </row>
    <row r="1520" spans="1:14" x14ac:dyDescent="0.2">
      <c r="A1520" s="2">
        <v>45548</v>
      </c>
      <c r="B1520" s="3">
        <f t="shared" si="69"/>
        <v>2025</v>
      </c>
      <c r="C1520" t="str">
        <f t="shared" si="70"/>
        <v>2024-2025</v>
      </c>
      <c r="D1520" t="s">
        <v>147</v>
      </c>
      <c r="E1520" t="s">
        <v>52</v>
      </c>
      <c r="F1520" t="str">
        <f t="shared" si="71"/>
        <v>Victoria</v>
      </c>
      <c r="G1520" t="s">
        <v>45</v>
      </c>
      <c r="H1520">
        <v>3030</v>
      </c>
      <c r="I1520" t="s">
        <v>11</v>
      </c>
      <c r="J1520" t="s">
        <v>46</v>
      </c>
      <c r="K1520" t="s">
        <v>19</v>
      </c>
      <c r="L1520" t="s">
        <v>23</v>
      </c>
      <c r="M1520" s="5">
        <v>67.89</v>
      </c>
      <c r="N1520">
        <v>1</v>
      </c>
    </row>
    <row r="1521" spans="1:14" x14ac:dyDescent="0.2">
      <c r="A1521" s="2">
        <v>45120</v>
      </c>
      <c r="B1521" s="3">
        <f t="shared" si="69"/>
        <v>2024</v>
      </c>
      <c r="C1521" t="str">
        <f t="shared" si="70"/>
        <v>2023-2024</v>
      </c>
      <c r="D1521" t="s">
        <v>148</v>
      </c>
      <c r="E1521" t="s">
        <v>52</v>
      </c>
      <c r="F1521" t="str">
        <f t="shared" si="71"/>
        <v>Victoria</v>
      </c>
      <c r="G1521" t="s">
        <v>45</v>
      </c>
      <c r="H1521">
        <v>3030</v>
      </c>
      <c r="I1521" t="s">
        <v>11</v>
      </c>
      <c r="J1521" t="s">
        <v>46</v>
      </c>
      <c r="K1521" t="s">
        <v>153</v>
      </c>
      <c r="L1521" t="s">
        <v>16</v>
      </c>
      <c r="M1521" s="5">
        <v>67.94</v>
      </c>
      <c r="N1521">
        <v>1</v>
      </c>
    </row>
    <row r="1522" spans="1:14" x14ac:dyDescent="0.2">
      <c r="A1522" s="2">
        <v>44973</v>
      </c>
      <c r="B1522" s="3">
        <f t="shared" si="69"/>
        <v>2023</v>
      </c>
      <c r="C1522" t="str">
        <f t="shared" si="70"/>
        <v>2022-2023</v>
      </c>
      <c r="D1522" t="s">
        <v>147</v>
      </c>
      <c r="E1522" t="s">
        <v>111</v>
      </c>
      <c r="F1522" t="str">
        <f t="shared" si="71"/>
        <v>New South Wales</v>
      </c>
      <c r="G1522" t="s">
        <v>10</v>
      </c>
      <c r="H1522">
        <v>2120</v>
      </c>
      <c r="I1522" t="s">
        <v>11</v>
      </c>
      <c r="J1522" t="s">
        <v>27</v>
      </c>
      <c r="K1522" t="s">
        <v>154</v>
      </c>
      <c r="L1522" t="s">
        <v>14</v>
      </c>
      <c r="M1522" s="5">
        <v>68</v>
      </c>
      <c r="N1522">
        <v>1</v>
      </c>
    </row>
    <row r="1523" spans="1:14" x14ac:dyDescent="0.2">
      <c r="A1523" s="2">
        <v>45637</v>
      </c>
      <c r="B1523" s="3">
        <f t="shared" si="69"/>
        <v>2025</v>
      </c>
      <c r="C1523" t="str">
        <f t="shared" si="70"/>
        <v>2024-2025</v>
      </c>
      <c r="D1523" t="s">
        <v>147</v>
      </c>
      <c r="E1523" t="s">
        <v>126</v>
      </c>
      <c r="F1523" t="str">
        <f t="shared" si="71"/>
        <v>Queensland</v>
      </c>
      <c r="G1523" t="s">
        <v>35</v>
      </c>
      <c r="H1523">
        <v>4551</v>
      </c>
      <c r="I1523" t="s">
        <v>11</v>
      </c>
      <c r="J1523" t="s">
        <v>120</v>
      </c>
      <c r="K1523" t="s">
        <v>150</v>
      </c>
      <c r="L1523" t="s">
        <v>18</v>
      </c>
      <c r="M1523" s="5">
        <v>68.290000000000006</v>
      </c>
      <c r="N1523">
        <v>1</v>
      </c>
    </row>
    <row r="1524" spans="1:14" x14ac:dyDescent="0.2">
      <c r="A1524" s="2">
        <v>45395</v>
      </c>
      <c r="B1524" s="3">
        <f t="shared" si="69"/>
        <v>2024</v>
      </c>
      <c r="C1524" t="str">
        <f t="shared" si="70"/>
        <v>2023-2024</v>
      </c>
      <c r="D1524" t="s">
        <v>147</v>
      </c>
      <c r="E1524" t="s">
        <v>79</v>
      </c>
      <c r="F1524" t="str">
        <f t="shared" si="71"/>
        <v>Australian Capital Territory</v>
      </c>
      <c r="G1524" t="s">
        <v>80</v>
      </c>
      <c r="H1524">
        <v>2617</v>
      </c>
      <c r="I1524" t="s">
        <v>11</v>
      </c>
      <c r="J1524" t="s">
        <v>58</v>
      </c>
      <c r="K1524" t="s">
        <v>157</v>
      </c>
      <c r="L1524" t="s">
        <v>22</v>
      </c>
      <c r="M1524" s="5">
        <v>68.419999999999987</v>
      </c>
      <c r="N1524">
        <v>1</v>
      </c>
    </row>
    <row r="1525" spans="1:14" x14ac:dyDescent="0.2">
      <c r="A1525" s="2">
        <v>45520</v>
      </c>
      <c r="B1525" s="3">
        <f t="shared" si="69"/>
        <v>2025</v>
      </c>
      <c r="C1525" t="str">
        <f t="shared" si="70"/>
        <v>2024-2025</v>
      </c>
      <c r="D1525" t="s">
        <v>147</v>
      </c>
      <c r="E1525" t="s">
        <v>111</v>
      </c>
      <c r="F1525" t="str">
        <f t="shared" si="71"/>
        <v>New South Wales</v>
      </c>
      <c r="G1525" t="s">
        <v>10</v>
      </c>
      <c r="H1525">
        <v>2120</v>
      </c>
      <c r="I1525" t="s">
        <v>11</v>
      </c>
      <c r="J1525" t="s">
        <v>27</v>
      </c>
      <c r="K1525" t="s">
        <v>152</v>
      </c>
      <c r="L1525" t="s">
        <v>13</v>
      </c>
      <c r="M1525" s="5">
        <v>68.44</v>
      </c>
      <c r="N1525">
        <v>1</v>
      </c>
    </row>
    <row r="1526" spans="1:14" x14ac:dyDescent="0.2">
      <c r="A1526" s="2">
        <v>45050</v>
      </c>
      <c r="B1526" s="3">
        <f t="shared" si="69"/>
        <v>2023</v>
      </c>
      <c r="C1526" t="str">
        <f t="shared" si="70"/>
        <v>2022-2023</v>
      </c>
      <c r="D1526" t="s">
        <v>148</v>
      </c>
      <c r="E1526" t="s">
        <v>144</v>
      </c>
      <c r="F1526" t="str">
        <f t="shared" si="71"/>
        <v>Queensland</v>
      </c>
      <c r="G1526" t="s">
        <v>35</v>
      </c>
      <c r="H1526">
        <v>4566</v>
      </c>
      <c r="I1526" t="s">
        <v>11</v>
      </c>
      <c r="J1526" t="s">
        <v>120</v>
      </c>
      <c r="K1526" t="s">
        <v>152</v>
      </c>
      <c r="L1526" t="s">
        <v>13</v>
      </c>
      <c r="M1526" s="5">
        <v>69.11</v>
      </c>
      <c r="N1526">
        <v>1</v>
      </c>
    </row>
    <row r="1527" spans="1:14" x14ac:dyDescent="0.2">
      <c r="A1527" s="2">
        <v>45434</v>
      </c>
      <c r="B1527" s="3">
        <f t="shared" si="69"/>
        <v>2024</v>
      </c>
      <c r="C1527" t="str">
        <f t="shared" si="70"/>
        <v>2023-2024</v>
      </c>
      <c r="D1527" t="s">
        <v>148</v>
      </c>
      <c r="E1527" t="s">
        <v>143</v>
      </c>
      <c r="F1527" t="str">
        <f t="shared" si="71"/>
        <v>New South Wales</v>
      </c>
      <c r="G1527" t="s">
        <v>10</v>
      </c>
      <c r="H1527">
        <v>2154</v>
      </c>
      <c r="I1527" t="s">
        <v>11</v>
      </c>
      <c r="J1527" t="s">
        <v>27</v>
      </c>
      <c r="K1527" t="s">
        <v>157</v>
      </c>
      <c r="L1527" t="s">
        <v>22</v>
      </c>
      <c r="M1527" s="5">
        <v>69.2</v>
      </c>
      <c r="N1527">
        <v>1</v>
      </c>
    </row>
    <row r="1528" spans="1:14" x14ac:dyDescent="0.2">
      <c r="A1528" s="2">
        <v>45009</v>
      </c>
      <c r="B1528" s="3">
        <f t="shared" si="69"/>
        <v>2023</v>
      </c>
      <c r="C1528" t="str">
        <f t="shared" si="70"/>
        <v>2022-2023</v>
      </c>
      <c r="D1528" t="s">
        <v>147</v>
      </c>
      <c r="E1528" t="s">
        <v>146</v>
      </c>
      <c r="F1528" t="str">
        <f t="shared" si="71"/>
        <v>Victoria</v>
      </c>
      <c r="G1528" t="s">
        <v>45</v>
      </c>
      <c r="H1528">
        <v>3353</v>
      </c>
      <c r="I1528" t="s">
        <v>11</v>
      </c>
      <c r="J1528" t="s">
        <v>60</v>
      </c>
      <c r="K1528" t="s">
        <v>152</v>
      </c>
      <c r="L1528" t="s">
        <v>13</v>
      </c>
      <c r="M1528" s="5">
        <v>69.27</v>
      </c>
      <c r="N1528">
        <v>1</v>
      </c>
    </row>
    <row r="1529" spans="1:14" x14ac:dyDescent="0.2">
      <c r="A1529" s="2">
        <v>45153</v>
      </c>
      <c r="B1529" s="3">
        <f t="shared" si="69"/>
        <v>2024</v>
      </c>
      <c r="C1529" t="str">
        <f t="shared" si="70"/>
        <v>2023-2024</v>
      </c>
      <c r="D1529" t="s">
        <v>148</v>
      </c>
      <c r="E1529" t="s">
        <v>92</v>
      </c>
      <c r="F1529" t="str">
        <f t="shared" si="71"/>
        <v>Queensland</v>
      </c>
      <c r="G1529" t="s">
        <v>35</v>
      </c>
      <c r="H1529">
        <v>4068</v>
      </c>
      <c r="I1529" t="s">
        <v>11</v>
      </c>
      <c r="J1529" t="s">
        <v>43</v>
      </c>
      <c r="K1529" t="s">
        <v>157</v>
      </c>
      <c r="L1529" t="s">
        <v>22</v>
      </c>
      <c r="M1529" s="5">
        <v>69.3</v>
      </c>
      <c r="N1529">
        <v>1</v>
      </c>
    </row>
    <row r="1530" spans="1:14" x14ac:dyDescent="0.2">
      <c r="A1530" s="2">
        <v>45022</v>
      </c>
      <c r="B1530" s="3">
        <f t="shared" si="69"/>
        <v>2023</v>
      </c>
      <c r="C1530" t="str">
        <f t="shared" si="70"/>
        <v>2022-2023</v>
      </c>
      <c r="D1530" t="s">
        <v>147</v>
      </c>
      <c r="E1530" t="s">
        <v>40</v>
      </c>
      <c r="F1530" t="str">
        <f t="shared" si="71"/>
        <v>New South Wales</v>
      </c>
      <c r="G1530" t="s">
        <v>10</v>
      </c>
      <c r="H1530">
        <v>2116</v>
      </c>
      <c r="I1530" t="s">
        <v>11</v>
      </c>
      <c r="J1530" t="s">
        <v>27</v>
      </c>
      <c r="K1530" t="s">
        <v>149</v>
      </c>
      <c r="L1530" t="s">
        <v>15</v>
      </c>
      <c r="M1530" s="5">
        <v>69.400000000000006</v>
      </c>
      <c r="N1530">
        <v>1</v>
      </c>
    </row>
    <row r="1531" spans="1:14" x14ac:dyDescent="0.2">
      <c r="A1531" s="2">
        <v>45035</v>
      </c>
      <c r="B1531" s="3">
        <f t="shared" si="69"/>
        <v>2023</v>
      </c>
      <c r="C1531" t="str">
        <f t="shared" si="70"/>
        <v>2022-2023</v>
      </c>
      <c r="D1531" t="s">
        <v>147</v>
      </c>
      <c r="E1531" t="s">
        <v>109</v>
      </c>
      <c r="F1531" t="str">
        <f t="shared" si="71"/>
        <v>New South Wales</v>
      </c>
      <c r="G1531" t="s">
        <v>10</v>
      </c>
      <c r="H1531">
        <v>2480</v>
      </c>
      <c r="I1531" t="s">
        <v>11</v>
      </c>
      <c r="J1531" t="s">
        <v>68</v>
      </c>
      <c r="K1531" t="s">
        <v>149</v>
      </c>
      <c r="L1531" t="s">
        <v>15</v>
      </c>
      <c r="M1531" s="5">
        <v>69.86</v>
      </c>
      <c r="N1531">
        <v>1</v>
      </c>
    </row>
    <row r="1532" spans="1:14" x14ac:dyDescent="0.2">
      <c r="A1532" s="2">
        <v>45462</v>
      </c>
      <c r="B1532" s="3">
        <f t="shared" si="69"/>
        <v>2024</v>
      </c>
      <c r="C1532" t="str">
        <f t="shared" si="70"/>
        <v>2023-2024</v>
      </c>
      <c r="D1532" t="s">
        <v>147</v>
      </c>
      <c r="E1532" t="s">
        <v>42</v>
      </c>
      <c r="F1532" t="str">
        <f t="shared" si="71"/>
        <v>Queensland</v>
      </c>
      <c r="G1532" t="s">
        <v>35</v>
      </c>
      <c r="H1532">
        <v>4053</v>
      </c>
      <c r="I1532" t="s">
        <v>11</v>
      </c>
      <c r="J1532" t="s">
        <v>43</v>
      </c>
      <c r="K1532" t="s">
        <v>153</v>
      </c>
      <c r="L1532" t="s">
        <v>16</v>
      </c>
      <c r="M1532" s="5">
        <v>70</v>
      </c>
      <c r="N1532">
        <v>1</v>
      </c>
    </row>
    <row r="1533" spans="1:14" x14ac:dyDescent="0.2">
      <c r="A1533" s="2">
        <v>45072</v>
      </c>
      <c r="B1533" s="3">
        <f t="shared" si="69"/>
        <v>2023</v>
      </c>
      <c r="C1533" t="str">
        <f t="shared" si="70"/>
        <v>2022-2023</v>
      </c>
      <c r="D1533" t="s">
        <v>148</v>
      </c>
      <c r="E1533" t="s">
        <v>81</v>
      </c>
      <c r="F1533" t="str">
        <f t="shared" si="71"/>
        <v>New South Wales</v>
      </c>
      <c r="G1533" t="s">
        <v>10</v>
      </c>
      <c r="H1533">
        <v>2485</v>
      </c>
      <c r="I1533" t="s">
        <v>11</v>
      </c>
      <c r="J1533" t="s">
        <v>68</v>
      </c>
      <c r="K1533" t="s">
        <v>154</v>
      </c>
      <c r="L1533" t="s">
        <v>14</v>
      </c>
      <c r="M1533" s="5">
        <v>70.25</v>
      </c>
      <c r="N1533">
        <v>1</v>
      </c>
    </row>
    <row r="1534" spans="1:14" x14ac:dyDescent="0.2">
      <c r="A1534" s="2">
        <v>45473</v>
      </c>
      <c r="B1534" s="3">
        <f t="shared" si="69"/>
        <v>2024</v>
      </c>
      <c r="C1534" t="str">
        <f t="shared" si="70"/>
        <v>2023-2024</v>
      </c>
      <c r="D1534" t="s">
        <v>147</v>
      </c>
      <c r="E1534" t="s">
        <v>146</v>
      </c>
      <c r="F1534" t="str">
        <f t="shared" si="71"/>
        <v>Victoria</v>
      </c>
      <c r="G1534" t="s">
        <v>45</v>
      </c>
      <c r="H1534">
        <v>3353</v>
      </c>
      <c r="I1534" t="s">
        <v>11</v>
      </c>
      <c r="J1534" t="s">
        <v>60</v>
      </c>
      <c r="K1534" t="s">
        <v>19</v>
      </c>
      <c r="L1534" t="s">
        <v>23</v>
      </c>
      <c r="M1534" s="5">
        <v>70.34</v>
      </c>
      <c r="N1534">
        <v>1</v>
      </c>
    </row>
    <row r="1535" spans="1:14" x14ac:dyDescent="0.2">
      <c r="A1535" s="2">
        <v>45184</v>
      </c>
      <c r="B1535" s="3">
        <f t="shared" si="69"/>
        <v>2024</v>
      </c>
      <c r="C1535" t="str">
        <f t="shared" si="70"/>
        <v>2023-2024</v>
      </c>
      <c r="D1535" t="s">
        <v>148</v>
      </c>
      <c r="E1535" t="s">
        <v>69</v>
      </c>
      <c r="F1535" t="str">
        <f t="shared" si="71"/>
        <v>Tasmania</v>
      </c>
      <c r="G1535" t="s">
        <v>70</v>
      </c>
      <c r="H1535">
        <v>7018</v>
      </c>
      <c r="I1535" t="s">
        <v>11</v>
      </c>
      <c r="J1535" t="s">
        <v>71</v>
      </c>
      <c r="K1535" t="s">
        <v>154</v>
      </c>
      <c r="L1535" t="s">
        <v>14</v>
      </c>
      <c r="M1535" s="5">
        <v>70.45</v>
      </c>
      <c r="N1535">
        <v>1</v>
      </c>
    </row>
    <row r="1536" spans="1:14" x14ac:dyDescent="0.2">
      <c r="A1536" s="2">
        <v>45054</v>
      </c>
      <c r="B1536" s="3">
        <f t="shared" si="69"/>
        <v>2023</v>
      </c>
      <c r="C1536" t="str">
        <f t="shared" si="70"/>
        <v>2022-2023</v>
      </c>
      <c r="D1536" t="s">
        <v>147</v>
      </c>
      <c r="E1536" t="s">
        <v>37</v>
      </c>
      <c r="F1536" t="str">
        <f t="shared" si="71"/>
        <v>South Australia</v>
      </c>
      <c r="G1536" t="s">
        <v>32</v>
      </c>
      <c r="H1536">
        <v>5607</v>
      </c>
      <c r="I1536" t="s">
        <v>11</v>
      </c>
      <c r="J1536" t="s">
        <v>38</v>
      </c>
      <c r="K1536" t="s">
        <v>154</v>
      </c>
      <c r="L1536" t="s">
        <v>14</v>
      </c>
      <c r="M1536" s="5">
        <v>70.5</v>
      </c>
      <c r="N1536">
        <v>1</v>
      </c>
    </row>
    <row r="1537" spans="1:14" x14ac:dyDescent="0.2">
      <c r="A1537" s="2">
        <v>45278</v>
      </c>
      <c r="B1537" s="3">
        <f t="shared" si="69"/>
        <v>2024</v>
      </c>
      <c r="C1537" t="str">
        <f t="shared" si="70"/>
        <v>2023-2024</v>
      </c>
      <c r="D1537" t="s">
        <v>148</v>
      </c>
      <c r="E1537" t="s">
        <v>24</v>
      </c>
      <c r="F1537" t="str">
        <f t="shared" si="71"/>
        <v>New South Wales</v>
      </c>
      <c r="G1537" t="s">
        <v>10</v>
      </c>
      <c r="H1537">
        <v>2795</v>
      </c>
      <c r="I1537" t="s">
        <v>11</v>
      </c>
      <c r="J1537" t="s">
        <v>25</v>
      </c>
      <c r="K1537" t="s">
        <v>157</v>
      </c>
      <c r="L1537" t="s">
        <v>22</v>
      </c>
      <c r="M1537" s="5">
        <v>70.599999999999994</v>
      </c>
      <c r="N1537">
        <v>1</v>
      </c>
    </row>
    <row r="1538" spans="1:14" x14ac:dyDescent="0.2">
      <c r="A1538" s="2">
        <v>45187</v>
      </c>
      <c r="B1538" s="3">
        <f t="shared" ref="B1538:B1601" si="72">IF(MONTH(A1538)&gt;=7,YEAR(A1538)+1,YEAR(A1538))</f>
        <v>2024</v>
      </c>
      <c r="C1538" t="str">
        <f t="shared" ref="C1538:C1601" si="73">IF(MONTH(A1538) &gt;= 7, YEAR(A1538) &amp; "-" &amp; YEAR(A1538) + 1, YEAR(A1538) - 1 &amp; "-" &amp; YEAR(A1538))</f>
        <v>2023-2024</v>
      </c>
      <c r="D1538" t="s">
        <v>148</v>
      </c>
      <c r="E1538" t="s">
        <v>98</v>
      </c>
      <c r="F1538" t="str">
        <f t="shared" ref="F1538:F1601" si="74">IF(G1538="WA","Western Australia",
IF(G1538="NSW","New South Wales",
IF(G1538="QLD","Queensland",
IF(G1538="VIC","Victoria",
IF(G1538="TAS","Tasmania",
IF(G1538="SA","South Australia",
IF(G1538="NT","Northern Territory",
IF(G1538="ACT","Australian Capital Territory",G1538))))))))</f>
        <v>Victoria</v>
      </c>
      <c r="G1538" t="s">
        <v>45</v>
      </c>
      <c r="H1538">
        <v>3429</v>
      </c>
      <c r="I1538" t="s">
        <v>11</v>
      </c>
      <c r="J1538" t="s">
        <v>60</v>
      </c>
      <c r="K1538" t="s">
        <v>19</v>
      </c>
      <c r="L1538" t="s">
        <v>23</v>
      </c>
      <c r="M1538" s="5">
        <v>70.680000000000007</v>
      </c>
      <c r="N1538">
        <v>1</v>
      </c>
    </row>
    <row r="1539" spans="1:14" x14ac:dyDescent="0.2">
      <c r="A1539" s="2">
        <v>44931</v>
      </c>
      <c r="B1539" s="3">
        <f t="shared" si="72"/>
        <v>2023</v>
      </c>
      <c r="C1539" t="str">
        <f t="shared" si="73"/>
        <v>2022-2023</v>
      </c>
      <c r="D1539" t="s">
        <v>147</v>
      </c>
      <c r="E1539" t="s">
        <v>146</v>
      </c>
      <c r="F1539" t="str">
        <f t="shared" si="74"/>
        <v>Victoria</v>
      </c>
      <c r="G1539" t="s">
        <v>45</v>
      </c>
      <c r="H1539">
        <v>3353</v>
      </c>
      <c r="I1539" t="s">
        <v>11</v>
      </c>
      <c r="J1539" t="s">
        <v>60</v>
      </c>
      <c r="K1539" t="s">
        <v>155</v>
      </c>
      <c r="L1539" t="s">
        <v>20</v>
      </c>
      <c r="M1539" s="5">
        <v>70.83</v>
      </c>
      <c r="N1539">
        <v>1</v>
      </c>
    </row>
    <row r="1540" spans="1:14" x14ac:dyDescent="0.2">
      <c r="A1540" s="2">
        <v>45095</v>
      </c>
      <c r="B1540" s="3">
        <f t="shared" si="72"/>
        <v>2023</v>
      </c>
      <c r="C1540" t="str">
        <f t="shared" si="73"/>
        <v>2022-2023</v>
      </c>
      <c r="D1540" t="s">
        <v>148</v>
      </c>
      <c r="E1540" t="s">
        <v>139</v>
      </c>
      <c r="F1540" t="str">
        <f t="shared" si="74"/>
        <v>New South Wales</v>
      </c>
      <c r="G1540" t="s">
        <v>10</v>
      </c>
      <c r="H1540">
        <v>2020</v>
      </c>
      <c r="I1540" t="s">
        <v>11</v>
      </c>
      <c r="J1540" t="s">
        <v>12</v>
      </c>
      <c r="K1540" t="s">
        <v>157</v>
      </c>
      <c r="L1540" t="s">
        <v>22</v>
      </c>
      <c r="M1540" s="5">
        <v>70.930000000000007</v>
      </c>
      <c r="N1540">
        <v>1</v>
      </c>
    </row>
    <row r="1541" spans="1:14" x14ac:dyDescent="0.2">
      <c r="A1541" s="2">
        <v>45507</v>
      </c>
      <c r="B1541" s="3">
        <f t="shared" si="72"/>
        <v>2025</v>
      </c>
      <c r="C1541" t="str">
        <f t="shared" si="73"/>
        <v>2024-2025</v>
      </c>
      <c r="D1541" t="s">
        <v>147</v>
      </c>
      <c r="E1541" t="s">
        <v>107</v>
      </c>
      <c r="F1541" t="str">
        <f t="shared" si="74"/>
        <v>Queensland</v>
      </c>
      <c r="G1541" t="s">
        <v>35</v>
      </c>
      <c r="H1541">
        <v>4220</v>
      </c>
      <c r="I1541" t="s">
        <v>11</v>
      </c>
      <c r="J1541" t="s">
        <v>104</v>
      </c>
      <c r="K1541" t="s">
        <v>154</v>
      </c>
      <c r="L1541" t="s">
        <v>14</v>
      </c>
      <c r="M1541" s="5">
        <v>71.14</v>
      </c>
      <c r="N1541">
        <v>1</v>
      </c>
    </row>
    <row r="1542" spans="1:14" x14ac:dyDescent="0.2">
      <c r="A1542" s="2">
        <v>45364</v>
      </c>
      <c r="B1542" s="3">
        <f t="shared" si="72"/>
        <v>2024</v>
      </c>
      <c r="C1542" t="str">
        <f t="shared" si="73"/>
        <v>2023-2024</v>
      </c>
      <c r="D1542" t="s">
        <v>147</v>
      </c>
      <c r="E1542" t="s">
        <v>53</v>
      </c>
      <c r="F1542" t="str">
        <f t="shared" si="74"/>
        <v>South Australia</v>
      </c>
      <c r="G1542" t="s">
        <v>32</v>
      </c>
      <c r="H1542">
        <v>5082</v>
      </c>
      <c r="I1542" t="s">
        <v>11</v>
      </c>
      <c r="J1542" t="s">
        <v>33</v>
      </c>
      <c r="K1542" t="s">
        <v>156</v>
      </c>
      <c r="L1542" t="s">
        <v>17</v>
      </c>
      <c r="M1542" s="5">
        <v>71.39</v>
      </c>
      <c r="N1542">
        <v>1</v>
      </c>
    </row>
    <row r="1543" spans="1:14" x14ac:dyDescent="0.2">
      <c r="A1543" s="2">
        <v>45482</v>
      </c>
      <c r="B1543" s="3">
        <f t="shared" si="72"/>
        <v>2025</v>
      </c>
      <c r="C1543" t="str">
        <f t="shared" si="73"/>
        <v>2024-2025</v>
      </c>
      <c r="D1543" t="s">
        <v>147</v>
      </c>
      <c r="E1543" t="s">
        <v>128</v>
      </c>
      <c r="F1543" t="str">
        <f t="shared" si="74"/>
        <v>Western Australia</v>
      </c>
      <c r="G1543" t="s">
        <v>48</v>
      </c>
      <c r="H1543">
        <v>6027</v>
      </c>
      <c r="I1543" t="s">
        <v>11</v>
      </c>
      <c r="J1543" t="s">
        <v>49</v>
      </c>
      <c r="K1543" t="s">
        <v>19</v>
      </c>
      <c r="L1543" t="s">
        <v>23</v>
      </c>
      <c r="M1543" s="5">
        <v>71.490000000000009</v>
      </c>
      <c r="N1543">
        <v>1</v>
      </c>
    </row>
    <row r="1544" spans="1:14" x14ac:dyDescent="0.2">
      <c r="A1544" s="2">
        <v>45100</v>
      </c>
      <c r="B1544" s="3">
        <f t="shared" si="72"/>
        <v>2023</v>
      </c>
      <c r="C1544" t="str">
        <f t="shared" si="73"/>
        <v>2022-2023</v>
      </c>
      <c r="D1544" t="s">
        <v>147</v>
      </c>
      <c r="E1544" t="s">
        <v>40</v>
      </c>
      <c r="F1544" t="str">
        <f t="shared" si="74"/>
        <v>New South Wales</v>
      </c>
      <c r="G1544" t="s">
        <v>10</v>
      </c>
      <c r="H1544">
        <v>2116</v>
      </c>
      <c r="I1544" t="s">
        <v>11</v>
      </c>
      <c r="J1544" t="s">
        <v>27</v>
      </c>
      <c r="K1544" t="s">
        <v>151</v>
      </c>
      <c r="L1544" t="s">
        <v>21</v>
      </c>
      <c r="M1544" s="5">
        <v>71.5</v>
      </c>
      <c r="N1544">
        <v>1</v>
      </c>
    </row>
    <row r="1545" spans="1:14" x14ac:dyDescent="0.2">
      <c r="A1545" s="2">
        <v>45505</v>
      </c>
      <c r="B1545" s="3">
        <f t="shared" si="72"/>
        <v>2025</v>
      </c>
      <c r="C1545" t="str">
        <f t="shared" si="73"/>
        <v>2024-2025</v>
      </c>
      <c r="D1545" t="s">
        <v>147</v>
      </c>
      <c r="E1545" t="s">
        <v>124</v>
      </c>
      <c r="F1545" t="str">
        <f t="shared" si="74"/>
        <v>New South Wales</v>
      </c>
      <c r="G1545" t="s">
        <v>10</v>
      </c>
      <c r="H1545">
        <v>2015</v>
      </c>
      <c r="I1545" t="s">
        <v>11</v>
      </c>
      <c r="J1545" t="s">
        <v>12</v>
      </c>
      <c r="K1545" t="s">
        <v>152</v>
      </c>
      <c r="L1545" t="s">
        <v>13</v>
      </c>
      <c r="M1545" s="5">
        <v>71.709999999999994</v>
      </c>
      <c r="N1545">
        <v>1</v>
      </c>
    </row>
    <row r="1546" spans="1:14" x14ac:dyDescent="0.2">
      <c r="A1546" s="2">
        <v>45558</v>
      </c>
      <c r="B1546" s="3">
        <f t="shared" si="72"/>
        <v>2025</v>
      </c>
      <c r="C1546" t="str">
        <f t="shared" si="73"/>
        <v>2024-2025</v>
      </c>
      <c r="D1546" t="s">
        <v>147</v>
      </c>
      <c r="E1546" t="s">
        <v>44</v>
      </c>
      <c r="F1546" t="str">
        <f t="shared" si="74"/>
        <v>Victoria</v>
      </c>
      <c r="G1546" t="s">
        <v>45</v>
      </c>
      <c r="H1546">
        <v>3066</v>
      </c>
      <c r="I1546" t="s">
        <v>11</v>
      </c>
      <c r="J1546" t="s">
        <v>46</v>
      </c>
      <c r="K1546" t="s">
        <v>154</v>
      </c>
      <c r="L1546" t="s">
        <v>14</v>
      </c>
      <c r="M1546" s="5">
        <v>71.760000000000005</v>
      </c>
      <c r="N1546">
        <v>1</v>
      </c>
    </row>
    <row r="1547" spans="1:14" x14ac:dyDescent="0.2">
      <c r="A1547" s="2">
        <v>45498</v>
      </c>
      <c r="B1547" s="3">
        <f t="shared" si="72"/>
        <v>2025</v>
      </c>
      <c r="C1547" t="str">
        <f t="shared" si="73"/>
        <v>2024-2025</v>
      </c>
      <c r="D1547" t="s">
        <v>148</v>
      </c>
      <c r="E1547" t="s">
        <v>107</v>
      </c>
      <c r="F1547" t="str">
        <f t="shared" si="74"/>
        <v>Queensland</v>
      </c>
      <c r="G1547" t="s">
        <v>35</v>
      </c>
      <c r="H1547">
        <v>4220</v>
      </c>
      <c r="I1547" t="s">
        <v>11</v>
      </c>
      <c r="J1547" t="s">
        <v>104</v>
      </c>
      <c r="K1547" t="s">
        <v>149</v>
      </c>
      <c r="L1547" t="s">
        <v>15</v>
      </c>
      <c r="M1547" s="5">
        <v>71.819999999999993</v>
      </c>
      <c r="N1547">
        <v>1</v>
      </c>
    </row>
    <row r="1548" spans="1:14" x14ac:dyDescent="0.2">
      <c r="A1548" s="2">
        <v>45164</v>
      </c>
      <c r="B1548" s="3">
        <f t="shared" si="72"/>
        <v>2024</v>
      </c>
      <c r="C1548" t="str">
        <f t="shared" si="73"/>
        <v>2023-2024</v>
      </c>
      <c r="D1548" t="s">
        <v>147</v>
      </c>
      <c r="E1548" t="s">
        <v>114</v>
      </c>
      <c r="F1548" t="str">
        <f t="shared" si="74"/>
        <v>Victoria</v>
      </c>
      <c r="G1548" t="s">
        <v>45</v>
      </c>
      <c r="H1548">
        <v>3551</v>
      </c>
      <c r="I1548" t="s">
        <v>11</v>
      </c>
      <c r="J1548" t="s">
        <v>60</v>
      </c>
      <c r="K1548" t="s">
        <v>149</v>
      </c>
      <c r="L1548" t="s">
        <v>15</v>
      </c>
      <c r="M1548" s="5">
        <v>71.86</v>
      </c>
      <c r="N1548">
        <v>1</v>
      </c>
    </row>
    <row r="1549" spans="1:14" x14ac:dyDescent="0.2">
      <c r="A1549" s="2">
        <v>45250</v>
      </c>
      <c r="B1549" s="3">
        <f t="shared" si="72"/>
        <v>2024</v>
      </c>
      <c r="C1549" t="str">
        <f t="shared" si="73"/>
        <v>2023-2024</v>
      </c>
      <c r="D1549" t="s">
        <v>148</v>
      </c>
      <c r="E1549" t="s">
        <v>26</v>
      </c>
      <c r="F1549" t="str">
        <f t="shared" si="74"/>
        <v>New South Wales</v>
      </c>
      <c r="G1549" t="s">
        <v>10</v>
      </c>
      <c r="H1549">
        <v>2141</v>
      </c>
      <c r="I1549" t="s">
        <v>11</v>
      </c>
      <c r="J1549" t="s">
        <v>27</v>
      </c>
      <c r="K1549" t="s">
        <v>19</v>
      </c>
      <c r="L1549" t="s">
        <v>23</v>
      </c>
      <c r="M1549" s="5">
        <v>71.88</v>
      </c>
      <c r="N1549">
        <v>1</v>
      </c>
    </row>
    <row r="1550" spans="1:14" x14ac:dyDescent="0.2">
      <c r="A1550" s="2">
        <v>45529</v>
      </c>
      <c r="B1550" s="3">
        <f t="shared" si="72"/>
        <v>2025</v>
      </c>
      <c r="C1550" t="str">
        <f t="shared" si="73"/>
        <v>2024-2025</v>
      </c>
      <c r="D1550" t="s">
        <v>148</v>
      </c>
      <c r="E1550" t="s">
        <v>122</v>
      </c>
      <c r="F1550" t="str">
        <f t="shared" si="74"/>
        <v>New South Wales</v>
      </c>
      <c r="G1550" t="s">
        <v>10</v>
      </c>
      <c r="H1550">
        <v>2650</v>
      </c>
      <c r="I1550" t="s">
        <v>11</v>
      </c>
      <c r="J1550" t="s">
        <v>25</v>
      </c>
      <c r="K1550" t="s">
        <v>155</v>
      </c>
      <c r="L1550" t="s">
        <v>20</v>
      </c>
      <c r="M1550" s="5">
        <v>71.88</v>
      </c>
      <c r="N1550">
        <v>1</v>
      </c>
    </row>
    <row r="1551" spans="1:14" x14ac:dyDescent="0.2">
      <c r="A1551" s="2">
        <v>45441</v>
      </c>
      <c r="B1551" s="3">
        <f t="shared" si="72"/>
        <v>2024</v>
      </c>
      <c r="C1551" t="str">
        <f t="shared" si="73"/>
        <v>2023-2024</v>
      </c>
      <c r="D1551" t="s">
        <v>147</v>
      </c>
      <c r="E1551" t="s">
        <v>103</v>
      </c>
      <c r="F1551" t="str">
        <f t="shared" si="74"/>
        <v>Queensland</v>
      </c>
      <c r="G1551" t="s">
        <v>35</v>
      </c>
      <c r="H1551">
        <v>4509</v>
      </c>
      <c r="I1551" t="s">
        <v>11</v>
      </c>
      <c r="J1551" t="s">
        <v>104</v>
      </c>
      <c r="K1551" t="s">
        <v>151</v>
      </c>
      <c r="L1551" t="s">
        <v>21</v>
      </c>
      <c r="M1551" s="5">
        <v>71.91</v>
      </c>
      <c r="N1551">
        <v>1</v>
      </c>
    </row>
    <row r="1552" spans="1:14" x14ac:dyDescent="0.2">
      <c r="A1552" s="2">
        <v>44958</v>
      </c>
      <c r="B1552" s="3">
        <f t="shared" si="72"/>
        <v>2023</v>
      </c>
      <c r="C1552" t="str">
        <f t="shared" si="73"/>
        <v>2022-2023</v>
      </c>
      <c r="D1552" t="s">
        <v>147</v>
      </c>
      <c r="E1552" t="s">
        <v>59</v>
      </c>
      <c r="F1552" t="str">
        <f t="shared" si="74"/>
        <v>Victoria</v>
      </c>
      <c r="G1552" t="s">
        <v>45</v>
      </c>
      <c r="H1552">
        <v>3280</v>
      </c>
      <c r="I1552" t="s">
        <v>11</v>
      </c>
      <c r="J1552" t="s">
        <v>60</v>
      </c>
      <c r="K1552" t="s">
        <v>150</v>
      </c>
      <c r="L1552" t="s">
        <v>18</v>
      </c>
      <c r="M1552" s="5">
        <v>72.84</v>
      </c>
      <c r="N1552">
        <v>1</v>
      </c>
    </row>
    <row r="1553" spans="1:14" x14ac:dyDescent="0.2">
      <c r="A1553" s="2">
        <v>45122</v>
      </c>
      <c r="B1553" s="3">
        <f t="shared" si="72"/>
        <v>2024</v>
      </c>
      <c r="C1553" t="str">
        <f t="shared" si="73"/>
        <v>2023-2024</v>
      </c>
      <c r="D1553" t="s">
        <v>148</v>
      </c>
      <c r="E1553" t="s">
        <v>100</v>
      </c>
      <c r="F1553" t="str">
        <f t="shared" si="74"/>
        <v>Western Australia</v>
      </c>
      <c r="G1553" t="s">
        <v>48</v>
      </c>
      <c r="H1553">
        <v>6021</v>
      </c>
      <c r="I1553" t="s">
        <v>11</v>
      </c>
      <c r="J1553" t="s">
        <v>49</v>
      </c>
      <c r="K1553" t="s">
        <v>150</v>
      </c>
      <c r="L1553" t="s">
        <v>18</v>
      </c>
      <c r="M1553" s="5">
        <v>72.900000000000006</v>
      </c>
      <c r="N1553">
        <v>1</v>
      </c>
    </row>
    <row r="1554" spans="1:14" x14ac:dyDescent="0.2">
      <c r="A1554" s="2">
        <v>45425</v>
      </c>
      <c r="B1554" s="3">
        <f t="shared" si="72"/>
        <v>2024</v>
      </c>
      <c r="C1554" t="str">
        <f t="shared" si="73"/>
        <v>2023-2024</v>
      </c>
      <c r="D1554" t="s">
        <v>148</v>
      </c>
      <c r="E1554" t="s">
        <v>98</v>
      </c>
      <c r="F1554" t="str">
        <f t="shared" si="74"/>
        <v>Victoria</v>
      </c>
      <c r="G1554" t="s">
        <v>45</v>
      </c>
      <c r="H1554">
        <v>3429</v>
      </c>
      <c r="I1554" t="s">
        <v>11</v>
      </c>
      <c r="J1554" t="s">
        <v>60</v>
      </c>
      <c r="K1554" t="s">
        <v>154</v>
      </c>
      <c r="L1554" t="s">
        <v>14</v>
      </c>
      <c r="M1554" s="5">
        <v>72.94</v>
      </c>
      <c r="N1554">
        <v>1</v>
      </c>
    </row>
    <row r="1555" spans="1:14" x14ac:dyDescent="0.2">
      <c r="A1555" s="2">
        <v>45489</v>
      </c>
      <c r="B1555" s="3">
        <f t="shared" si="72"/>
        <v>2025</v>
      </c>
      <c r="C1555" t="str">
        <f t="shared" si="73"/>
        <v>2024-2025</v>
      </c>
      <c r="D1555" t="s">
        <v>147</v>
      </c>
      <c r="E1555" t="s">
        <v>28</v>
      </c>
      <c r="F1555" t="str">
        <f t="shared" si="74"/>
        <v>Northern Territory</v>
      </c>
      <c r="G1555" t="s">
        <v>29</v>
      </c>
      <c r="H1555">
        <v>800</v>
      </c>
      <c r="I1555" t="s">
        <v>11</v>
      </c>
      <c r="J1555" t="s">
        <v>30</v>
      </c>
      <c r="K1555" t="s">
        <v>154</v>
      </c>
      <c r="L1555" t="s">
        <v>14</v>
      </c>
      <c r="M1555" s="5">
        <v>73.12</v>
      </c>
      <c r="N1555">
        <v>1</v>
      </c>
    </row>
    <row r="1556" spans="1:14" x14ac:dyDescent="0.2">
      <c r="A1556" s="2">
        <v>45056</v>
      </c>
      <c r="B1556" s="3">
        <f t="shared" si="72"/>
        <v>2023</v>
      </c>
      <c r="C1556" t="str">
        <f t="shared" si="73"/>
        <v>2022-2023</v>
      </c>
      <c r="D1556" t="s">
        <v>147</v>
      </c>
      <c r="E1556" t="s">
        <v>92</v>
      </c>
      <c r="F1556" t="str">
        <f t="shared" si="74"/>
        <v>Queensland</v>
      </c>
      <c r="G1556" t="s">
        <v>35</v>
      </c>
      <c r="H1556">
        <v>4068</v>
      </c>
      <c r="I1556" t="s">
        <v>11</v>
      </c>
      <c r="J1556" t="s">
        <v>43</v>
      </c>
      <c r="K1556" t="s">
        <v>19</v>
      </c>
      <c r="L1556" t="s">
        <v>23</v>
      </c>
      <c r="M1556" s="5">
        <v>73.22</v>
      </c>
      <c r="N1556">
        <v>1</v>
      </c>
    </row>
    <row r="1557" spans="1:14" x14ac:dyDescent="0.2">
      <c r="A1557" s="2">
        <v>45041</v>
      </c>
      <c r="B1557" s="3">
        <f t="shared" si="72"/>
        <v>2023</v>
      </c>
      <c r="C1557" t="str">
        <f t="shared" si="73"/>
        <v>2022-2023</v>
      </c>
      <c r="D1557" t="s">
        <v>147</v>
      </c>
      <c r="E1557" t="s">
        <v>96</v>
      </c>
      <c r="F1557" t="str">
        <f t="shared" si="74"/>
        <v>Western Australia</v>
      </c>
      <c r="G1557" t="s">
        <v>48</v>
      </c>
      <c r="H1557">
        <v>6330</v>
      </c>
      <c r="I1557" t="s">
        <v>11</v>
      </c>
      <c r="J1557" t="s">
        <v>94</v>
      </c>
      <c r="K1557" t="s">
        <v>154</v>
      </c>
      <c r="L1557" t="s">
        <v>14</v>
      </c>
      <c r="M1557" s="5">
        <v>73.490000000000009</v>
      </c>
      <c r="N1557">
        <v>1</v>
      </c>
    </row>
    <row r="1558" spans="1:14" x14ac:dyDescent="0.2">
      <c r="A1558" s="2">
        <v>45141</v>
      </c>
      <c r="B1558" s="3">
        <f t="shared" si="72"/>
        <v>2024</v>
      </c>
      <c r="C1558" t="str">
        <f t="shared" si="73"/>
        <v>2023-2024</v>
      </c>
      <c r="D1558" t="s">
        <v>147</v>
      </c>
      <c r="E1558" t="s">
        <v>31</v>
      </c>
      <c r="F1558" t="str">
        <f t="shared" si="74"/>
        <v>South Australia</v>
      </c>
      <c r="G1558" t="s">
        <v>32</v>
      </c>
      <c r="H1558">
        <v>5168</v>
      </c>
      <c r="I1558" t="s">
        <v>11</v>
      </c>
      <c r="J1558" t="s">
        <v>33</v>
      </c>
      <c r="K1558" t="s">
        <v>154</v>
      </c>
      <c r="L1558" t="s">
        <v>14</v>
      </c>
      <c r="M1558" s="5">
        <v>73.5</v>
      </c>
      <c r="N1558">
        <v>1</v>
      </c>
    </row>
    <row r="1559" spans="1:14" x14ac:dyDescent="0.2">
      <c r="A1559" s="2">
        <v>45197</v>
      </c>
      <c r="B1559" s="3">
        <f t="shared" si="72"/>
        <v>2024</v>
      </c>
      <c r="C1559" t="str">
        <f t="shared" si="73"/>
        <v>2023-2024</v>
      </c>
      <c r="D1559" t="s">
        <v>148</v>
      </c>
      <c r="E1559" t="s">
        <v>101</v>
      </c>
      <c r="F1559" t="str">
        <f t="shared" si="74"/>
        <v>Victoria</v>
      </c>
      <c r="G1559" t="s">
        <v>45</v>
      </c>
      <c r="H1559">
        <v>3131</v>
      </c>
      <c r="I1559" t="s">
        <v>11</v>
      </c>
      <c r="J1559" t="s">
        <v>63</v>
      </c>
      <c r="K1559" t="s">
        <v>152</v>
      </c>
      <c r="L1559" t="s">
        <v>13</v>
      </c>
      <c r="M1559" s="5">
        <v>73.59</v>
      </c>
      <c r="N1559">
        <v>1</v>
      </c>
    </row>
    <row r="1560" spans="1:14" x14ac:dyDescent="0.2">
      <c r="A1560" s="2">
        <v>45405</v>
      </c>
      <c r="B1560" s="3">
        <f t="shared" si="72"/>
        <v>2024</v>
      </c>
      <c r="C1560" t="str">
        <f t="shared" si="73"/>
        <v>2023-2024</v>
      </c>
      <c r="D1560" t="s">
        <v>148</v>
      </c>
      <c r="E1560" t="s">
        <v>26</v>
      </c>
      <c r="F1560" t="str">
        <f t="shared" si="74"/>
        <v>New South Wales</v>
      </c>
      <c r="G1560" t="s">
        <v>10</v>
      </c>
      <c r="H1560">
        <v>2141</v>
      </c>
      <c r="I1560" t="s">
        <v>11</v>
      </c>
      <c r="J1560" t="s">
        <v>27</v>
      </c>
      <c r="K1560" t="s">
        <v>156</v>
      </c>
      <c r="L1560" t="s">
        <v>17</v>
      </c>
      <c r="M1560" s="5">
        <v>73.830000000000013</v>
      </c>
      <c r="N1560">
        <v>1</v>
      </c>
    </row>
    <row r="1561" spans="1:14" x14ac:dyDescent="0.2">
      <c r="A1561" s="2">
        <v>45031</v>
      </c>
      <c r="B1561" s="3">
        <f t="shared" si="72"/>
        <v>2023</v>
      </c>
      <c r="C1561" t="str">
        <f t="shared" si="73"/>
        <v>2022-2023</v>
      </c>
      <c r="D1561" t="s">
        <v>148</v>
      </c>
      <c r="E1561" t="s">
        <v>138</v>
      </c>
      <c r="F1561" t="str">
        <f t="shared" si="74"/>
        <v>Queensland</v>
      </c>
      <c r="G1561" t="s">
        <v>35</v>
      </c>
      <c r="H1561">
        <v>4558</v>
      </c>
      <c r="I1561" t="s">
        <v>11</v>
      </c>
      <c r="J1561" t="s">
        <v>120</v>
      </c>
      <c r="K1561" t="s">
        <v>157</v>
      </c>
      <c r="L1561" t="s">
        <v>22</v>
      </c>
      <c r="M1561" s="5">
        <v>73.89</v>
      </c>
      <c r="N1561">
        <v>1</v>
      </c>
    </row>
    <row r="1562" spans="1:14" x14ac:dyDescent="0.2">
      <c r="A1562" s="2">
        <v>45597</v>
      </c>
      <c r="B1562" s="3">
        <f t="shared" si="72"/>
        <v>2025</v>
      </c>
      <c r="C1562" t="str">
        <f t="shared" si="73"/>
        <v>2024-2025</v>
      </c>
      <c r="D1562" t="s">
        <v>147</v>
      </c>
      <c r="E1562" t="s">
        <v>86</v>
      </c>
      <c r="F1562" t="str">
        <f t="shared" si="74"/>
        <v>New South Wales</v>
      </c>
      <c r="G1562" t="s">
        <v>10</v>
      </c>
      <c r="H1562">
        <v>2064</v>
      </c>
      <c r="I1562" t="s">
        <v>11</v>
      </c>
      <c r="J1562" t="s">
        <v>12</v>
      </c>
      <c r="K1562" t="s">
        <v>150</v>
      </c>
      <c r="L1562" t="s">
        <v>18</v>
      </c>
      <c r="M1562" s="5">
        <v>73.930000000000007</v>
      </c>
      <c r="N1562">
        <v>1</v>
      </c>
    </row>
    <row r="1563" spans="1:14" x14ac:dyDescent="0.2">
      <c r="A1563" s="2">
        <v>45624</v>
      </c>
      <c r="B1563" s="3">
        <f t="shared" si="72"/>
        <v>2025</v>
      </c>
      <c r="C1563" t="str">
        <f t="shared" si="73"/>
        <v>2024-2025</v>
      </c>
      <c r="D1563" t="s">
        <v>148</v>
      </c>
      <c r="E1563" t="s">
        <v>31</v>
      </c>
      <c r="F1563" t="str">
        <f t="shared" si="74"/>
        <v>South Australia</v>
      </c>
      <c r="G1563" t="s">
        <v>32</v>
      </c>
      <c r="H1563">
        <v>5168</v>
      </c>
      <c r="I1563" t="s">
        <v>11</v>
      </c>
      <c r="J1563" t="s">
        <v>33</v>
      </c>
      <c r="K1563" t="s">
        <v>154</v>
      </c>
      <c r="L1563" t="s">
        <v>14</v>
      </c>
      <c r="M1563" s="5">
        <v>74</v>
      </c>
      <c r="N1563">
        <v>1</v>
      </c>
    </row>
    <row r="1564" spans="1:14" x14ac:dyDescent="0.2">
      <c r="A1564" s="2">
        <v>45608</v>
      </c>
      <c r="B1564" s="3">
        <f t="shared" si="72"/>
        <v>2025</v>
      </c>
      <c r="C1564" t="str">
        <f t="shared" si="73"/>
        <v>2024-2025</v>
      </c>
      <c r="D1564" t="s">
        <v>147</v>
      </c>
      <c r="E1564" t="s">
        <v>113</v>
      </c>
      <c r="F1564" t="str">
        <f t="shared" si="74"/>
        <v>Queensland</v>
      </c>
      <c r="G1564" t="s">
        <v>35</v>
      </c>
      <c r="H1564">
        <v>4215</v>
      </c>
      <c r="I1564" t="s">
        <v>11</v>
      </c>
      <c r="J1564" t="s">
        <v>104</v>
      </c>
      <c r="K1564" t="s">
        <v>152</v>
      </c>
      <c r="L1564" t="s">
        <v>13</v>
      </c>
      <c r="M1564" s="5">
        <v>74.16</v>
      </c>
      <c r="N1564">
        <v>1</v>
      </c>
    </row>
    <row r="1565" spans="1:14" x14ac:dyDescent="0.2">
      <c r="A1565" s="2">
        <v>45294</v>
      </c>
      <c r="B1565" s="3">
        <f t="shared" si="72"/>
        <v>2024</v>
      </c>
      <c r="C1565" t="str">
        <f t="shared" si="73"/>
        <v>2023-2024</v>
      </c>
      <c r="D1565" t="s">
        <v>148</v>
      </c>
      <c r="E1565" t="s">
        <v>138</v>
      </c>
      <c r="F1565" t="str">
        <f t="shared" si="74"/>
        <v>Queensland</v>
      </c>
      <c r="G1565" t="s">
        <v>35</v>
      </c>
      <c r="H1565">
        <v>4558</v>
      </c>
      <c r="I1565" t="s">
        <v>11</v>
      </c>
      <c r="J1565" t="s">
        <v>120</v>
      </c>
      <c r="K1565" t="s">
        <v>157</v>
      </c>
      <c r="L1565" t="s">
        <v>22</v>
      </c>
      <c r="M1565" s="5">
        <v>74.169999999999987</v>
      </c>
      <c r="N1565">
        <v>1</v>
      </c>
    </row>
    <row r="1566" spans="1:14" x14ac:dyDescent="0.2">
      <c r="A1566" s="2">
        <v>45010</v>
      </c>
      <c r="B1566" s="3">
        <f t="shared" si="72"/>
        <v>2023</v>
      </c>
      <c r="C1566" t="str">
        <f t="shared" si="73"/>
        <v>2022-2023</v>
      </c>
      <c r="D1566" t="s">
        <v>147</v>
      </c>
      <c r="E1566" t="s">
        <v>121</v>
      </c>
      <c r="F1566" t="str">
        <f t="shared" si="74"/>
        <v>Queensland</v>
      </c>
      <c r="G1566" t="s">
        <v>35</v>
      </c>
      <c r="H1566">
        <v>4700</v>
      </c>
      <c r="I1566" t="s">
        <v>11</v>
      </c>
      <c r="J1566" t="s">
        <v>51</v>
      </c>
      <c r="K1566" t="s">
        <v>156</v>
      </c>
      <c r="L1566" t="s">
        <v>17</v>
      </c>
      <c r="M1566" s="5">
        <v>74.34</v>
      </c>
      <c r="N1566">
        <v>1</v>
      </c>
    </row>
    <row r="1567" spans="1:14" x14ac:dyDescent="0.2">
      <c r="A1567" s="2">
        <v>45439</v>
      </c>
      <c r="B1567" s="3">
        <f t="shared" si="72"/>
        <v>2024</v>
      </c>
      <c r="C1567" t="str">
        <f t="shared" si="73"/>
        <v>2023-2024</v>
      </c>
      <c r="D1567" t="s">
        <v>148</v>
      </c>
      <c r="E1567" t="s">
        <v>97</v>
      </c>
      <c r="F1567" t="str">
        <f t="shared" si="74"/>
        <v>Tasmania</v>
      </c>
      <c r="G1567" t="s">
        <v>70</v>
      </c>
      <c r="H1567">
        <v>7250</v>
      </c>
      <c r="I1567" t="s">
        <v>11</v>
      </c>
      <c r="J1567" t="s">
        <v>71</v>
      </c>
      <c r="K1567" t="s">
        <v>19</v>
      </c>
      <c r="L1567" t="s">
        <v>23</v>
      </c>
      <c r="M1567" s="5">
        <v>74.5</v>
      </c>
      <c r="N1567">
        <v>1</v>
      </c>
    </row>
    <row r="1568" spans="1:14" x14ac:dyDescent="0.2">
      <c r="A1568" s="2">
        <v>45554</v>
      </c>
      <c r="B1568" s="3">
        <f t="shared" si="72"/>
        <v>2025</v>
      </c>
      <c r="C1568" t="str">
        <f t="shared" si="73"/>
        <v>2024-2025</v>
      </c>
      <c r="D1568" t="s">
        <v>147</v>
      </c>
      <c r="E1568" t="s">
        <v>113</v>
      </c>
      <c r="F1568" t="str">
        <f t="shared" si="74"/>
        <v>Queensland</v>
      </c>
      <c r="G1568" t="s">
        <v>35</v>
      </c>
      <c r="H1568">
        <v>4215</v>
      </c>
      <c r="I1568" t="s">
        <v>11</v>
      </c>
      <c r="J1568" t="s">
        <v>104</v>
      </c>
      <c r="K1568" t="s">
        <v>156</v>
      </c>
      <c r="L1568" t="s">
        <v>17</v>
      </c>
      <c r="M1568" s="5">
        <v>74.75</v>
      </c>
      <c r="N1568">
        <v>1</v>
      </c>
    </row>
    <row r="1569" spans="1:14" x14ac:dyDescent="0.2">
      <c r="A1569" s="2">
        <v>45197</v>
      </c>
      <c r="B1569" s="3">
        <f t="shared" si="72"/>
        <v>2024</v>
      </c>
      <c r="C1569" t="str">
        <f t="shared" si="73"/>
        <v>2023-2024</v>
      </c>
      <c r="D1569" t="s">
        <v>147</v>
      </c>
      <c r="E1569" t="s">
        <v>66</v>
      </c>
      <c r="F1569" t="str">
        <f t="shared" si="74"/>
        <v>South Australia</v>
      </c>
      <c r="G1569" t="s">
        <v>32</v>
      </c>
      <c r="H1569">
        <v>5169</v>
      </c>
      <c r="I1569" t="s">
        <v>11</v>
      </c>
      <c r="J1569" t="s">
        <v>33</v>
      </c>
      <c r="K1569" t="s">
        <v>19</v>
      </c>
      <c r="L1569" t="s">
        <v>23</v>
      </c>
      <c r="M1569" s="5">
        <v>74.789999999999992</v>
      </c>
      <c r="N1569">
        <v>1</v>
      </c>
    </row>
    <row r="1570" spans="1:14" x14ac:dyDescent="0.2">
      <c r="A1570" s="2">
        <v>45549</v>
      </c>
      <c r="B1570" s="3">
        <f t="shared" si="72"/>
        <v>2025</v>
      </c>
      <c r="C1570" t="str">
        <f t="shared" si="73"/>
        <v>2024-2025</v>
      </c>
      <c r="D1570" t="s">
        <v>147</v>
      </c>
      <c r="E1570" t="s">
        <v>135</v>
      </c>
      <c r="F1570" t="str">
        <f t="shared" si="74"/>
        <v>Victoria</v>
      </c>
      <c r="G1570" t="s">
        <v>45</v>
      </c>
      <c r="H1570">
        <v>3550</v>
      </c>
      <c r="I1570" t="s">
        <v>11</v>
      </c>
      <c r="J1570" t="s">
        <v>60</v>
      </c>
      <c r="K1570" t="s">
        <v>156</v>
      </c>
      <c r="L1570" t="s">
        <v>17</v>
      </c>
      <c r="M1570" s="5">
        <v>74.86</v>
      </c>
      <c r="N1570">
        <v>1</v>
      </c>
    </row>
    <row r="1571" spans="1:14" x14ac:dyDescent="0.2">
      <c r="A1571" s="2">
        <v>44948</v>
      </c>
      <c r="B1571" s="3">
        <f t="shared" si="72"/>
        <v>2023</v>
      </c>
      <c r="C1571" t="str">
        <f t="shared" si="73"/>
        <v>2022-2023</v>
      </c>
      <c r="D1571" t="s">
        <v>147</v>
      </c>
      <c r="E1571" t="s">
        <v>126</v>
      </c>
      <c r="F1571" t="str">
        <f t="shared" si="74"/>
        <v>Queensland</v>
      </c>
      <c r="G1571" t="s">
        <v>35</v>
      </c>
      <c r="H1571">
        <v>4551</v>
      </c>
      <c r="I1571" t="s">
        <v>11</v>
      </c>
      <c r="J1571" t="s">
        <v>120</v>
      </c>
      <c r="K1571" t="s">
        <v>149</v>
      </c>
      <c r="L1571" t="s">
        <v>15</v>
      </c>
      <c r="M1571" s="5">
        <v>74.88</v>
      </c>
      <c r="N1571">
        <v>1</v>
      </c>
    </row>
    <row r="1572" spans="1:14" x14ac:dyDescent="0.2">
      <c r="A1572" s="2">
        <v>45239</v>
      </c>
      <c r="B1572" s="3">
        <f t="shared" si="72"/>
        <v>2024</v>
      </c>
      <c r="C1572" t="str">
        <f t="shared" si="73"/>
        <v>2023-2024</v>
      </c>
      <c r="D1572" t="s">
        <v>147</v>
      </c>
      <c r="E1572" t="s">
        <v>136</v>
      </c>
      <c r="F1572" t="str">
        <f t="shared" si="74"/>
        <v>Victoria</v>
      </c>
      <c r="G1572" t="s">
        <v>45</v>
      </c>
      <c r="H1572">
        <v>3175</v>
      </c>
      <c r="I1572" t="s">
        <v>11</v>
      </c>
      <c r="J1572" t="s">
        <v>63</v>
      </c>
      <c r="K1572" t="s">
        <v>154</v>
      </c>
      <c r="L1572" t="s">
        <v>14</v>
      </c>
      <c r="M1572" s="5">
        <v>74.91</v>
      </c>
      <c r="N1572">
        <v>1</v>
      </c>
    </row>
    <row r="1573" spans="1:14" x14ac:dyDescent="0.2">
      <c r="A1573" s="2">
        <v>45514</v>
      </c>
      <c r="B1573" s="3">
        <f t="shared" si="72"/>
        <v>2025</v>
      </c>
      <c r="C1573" t="str">
        <f t="shared" si="73"/>
        <v>2024-2025</v>
      </c>
      <c r="D1573" t="s">
        <v>147</v>
      </c>
      <c r="E1573" t="s">
        <v>103</v>
      </c>
      <c r="F1573" t="str">
        <f t="shared" si="74"/>
        <v>Queensland</v>
      </c>
      <c r="G1573" t="s">
        <v>35</v>
      </c>
      <c r="H1573">
        <v>4509</v>
      </c>
      <c r="I1573" t="s">
        <v>11</v>
      </c>
      <c r="J1573" t="s">
        <v>104</v>
      </c>
      <c r="K1573" t="s">
        <v>154</v>
      </c>
      <c r="L1573" t="s">
        <v>14</v>
      </c>
      <c r="M1573" s="5">
        <v>74.910000000000011</v>
      </c>
      <c r="N1573">
        <v>1</v>
      </c>
    </row>
    <row r="1574" spans="1:14" x14ac:dyDescent="0.2">
      <c r="A1574" s="2">
        <v>45539</v>
      </c>
      <c r="B1574" s="3">
        <f t="shared" si="72"/>
        <v>2025</v>
      </c>
      <c r="C1574" t="str">
        <f t="shared" si="73"/>
        <v>2024-2025</v>
      </c>
      <c r="D1574" t="s">
        <v>147</v>
      </c>
      <c r="E1574" t="s">
        <v>66</v>
      </c>
      <c r="F1574" t="str">
        <f t="shared" si="74"/>
        <v>South Australia</v>
      </c>
      <c r="G1574" t="s">
        <v>32</v>
      </c>
      <c r="H1574">
        <v>5169</v>
      </c>
      <c r="I1574" t="s">
        <v>11</v>
      </c>
      <c r="J1574" t="s">
        <v>33</v>
      </c>
      <c r="K1574" t="s">
        <v>154</v>
      </c>
      <c r="L1574" t="s">
        <v>14</v>
      </c>
      <c r="M1574" s="5">
        <v>74.930000000000007</v>
      </c>
      <c r="N1574">
        <v>1</v>
      </c>
    </row>
    <row r="1575" spans="1:14" x14ac:dyDescent="0.2">
      <c r="A1575" s="2">
        <v>45550</v>
      </c>
      <c r="B1575" s="3">
        <f t="shared" si="72"/>
        <v>2025</v>
      </c>
      <c r="C1575" t="str">
        <f t="shared" si="73"/>
        <v>2024-2025</v>
      </c>
      <c r="D1575" t="s">
        <v>147</v>
      </c>
      <c r="E1575" t="s">
        <v>34</v>
      </c>
      <c r="F1575" t="str">
        <f t="shared" si="74"/>
        <v>Queensland</v>
      </c>
      <c r="G1575" t="s">
        <v>35</v>
      </c>
      <c r="H1575">
        <v>4802</v>
      </c>
      <c r="I1575" t="s">
        <v>11</v>
      </c>
      <c r="J1575" t="s">
        <v>36</v>
      </c>
      <c r="K1575" t="s">
        <v>150</v>
      </c>
      <c r="L1575" t="s">
        <v>18</v>
      </c>
      <c r="M1575" s="5">
        <v>74.95</v>
      </c>
      <c r="N1575">
        <v>1</v>
      </c>
    </row>
    <row r="1576" spans="1:14" x14ac:dyDescent="0.2">
      <c r="A1576" s="2">
        <v>45308</v>
      </c>
      <c r="B1576" s="3">
        <f t="shared" si="72"/>
        <v>2024</v>
      </c>
      <c r="C1576" t="str">
        <f t="shared" si="73"/>
        <v>2023-2024</v>
      </c>
      <c r="D1576" t="s">
        <v>148</v>
      </c>
      <c r="E1576" t="s">
        <v>67</v>
      </c>
      <c r="F1576" t="str">
        <f t="shared" si="74"/>
        <v>New South Wales</v>
      </c>
      <c r="G1576" t="s">
        <v>10</v>
      </c>
      <c r="H1576">
        <v>2478</v>
      </c>
      <c r="I1576" t="s">
        <v>11</v>
      </c>
      <c r="J1576" t="s">
        <v>68</v>
      </c>
      <c r="K1576" t="s">
        <v>152</v>
      </c>
      <c r="L1576" t="s">
        <v>13</v>
      </c>
      <c r="M1576" s="5">
        <v>74.95</v>
      </c>
      <c r="N1576">
        <v>1</v>
      </c>
    </row>
    <row r="1577" spans="1:14" x14ac:dyDescent="0.2">
      <c r="A1577" s="2">
        <v>44953</v>
      </c>
      <c r="B1577" s="3">
        <f t="shared" si="72"/>
        <v>2023</v>
      </c>
      <c r="C1577" t="str">
        <f t="shared" si="73"/>
        <v>2022-2023</v>
      </c>
      <c r="D1577" t="s">
        <v>147</v>
      </c>
      <c r="E1577" t="s">
        <v>73</v>
      </c>
      <c r="F1577" t="str">
        <f t="shared" si="74"/>
        <v>Victoria</v>
      </c>
      <c r="G1577" t="s">
        <v>45</v>
      </c>
      <c r="H1577">
        <v>3136</v>
      </c>
      <c r="I1577" t="s">
        <v>11</v>
      </c>
      <c r="J1577" t="s">
        <v>63</v>
      </c>
      <c r="K1577" t="s">
        <v>154</v>
      </c>
      <c r="L1577" t="s">
        <v>14</v>
      </c>
      <c r="M1577" s="5">
        <v>74.95</v>
      </c>
      <c r="N1577">
        <v>1</v>
      </c>
    </row>
    <row r="1578" spans="1:14" x14ac:dyDescent="0.2">
      <c r="A1578" s="2">
        <v>45344</v>
      </c>
      <c r="B1578" s="3">
        <f t="shared" si="72"/>
        <v>2024</v>
      </c>
      <c r="C1578" t="str">
        <f t="shared" si="73"/>
        <v>2023-2024</v>
      </c>
      <c r="D1578" t="s">
        <v>147</v>
      </c>
      <c r="E1578" t="s">
        <v>39</v>
      </c>
      <c r="F1578" t="str">
        <f t="shared" si="74"/>
        <v>South Australia</v>
      </c>
      <c r="G1578" t="s">
        <v>32</v>
      </c>
      <c r="H1578">
        <v>5343</v>
      </c>
      <c r="I1578" t="s">
        <v>11</v>
      </c>
      <c r="J1578" t="s">
        <v>38</v>
      </c>
      <c r="K1578" t="s">
        <v>19</v>
      </c>
      <c r="L1578" t="s">
        <v>23</v>
      </c>
      <c r="M1578" s="5">
        <v>75.05</v>
      </c>
      <c r="N1578">
        <v>1</v>
      </c>
    </row>
    <row r="1579" spans="1:14" x14ac:dyDescent="0.2">
      <c r="A1579" s="2">
        <v>45060</v>
      </c>
      <c r="B1579" s="3">
        <f t="shared" si="72"/>
        <v>2023</v>
      </c>
      <c r="C1579" t="str">
        <f t="shared" si="73"/>
        <v>2022-2023</v>
      </c>
      <c r="D1579" t="s">
        <v>148</v>
      </c>
      <c r="E1579" t="s">
        <v>119</v>
      </c>
      <c r="F1579" t="str">
        <f t="shared" si="74"/>
        <v>Queensland</v>
      </c>
      <c r="G1579" t="s">
        <v>35</v>
      </c>
      <c r="H1579">
        <v>4570</v>
      </c>
      <c r="I1579" t="s">
        <v>11</v>
      </c>
      <c r="J1579" t="s">
        <v>120</v>
      </c>
      <c r="K1579" t="s">
        <v>150</v>
      </c>
      <c r="L1579" t="s">
        <v>18</v>
      </c>
      <c r="M1579" s="5">
        <v>75.41</v>
      </c>
      <c r="N1579">
        <v>1</v>
      </c>
    </row>
    <row r="1580" spans="1:14" x14ac:dyDescent="0.2">
      <c r="A1580" s="2">
        <v>45149</v>
      </c>
      <c r="B1580" s="3">
        <f t="shared" si="72"/>
        <v>2024</v>
      </c>
      <c r="C1580" t="str">
        <f t="shared" si="73"/>
        <v>2023-2024</v>
      </c>
      <c r="D1580" t="s">
        <v>147</v>
      </c>
      <c r="E1580" t="s">
        <v>146</v>
      </c>
      <c r="F1580" t="str">
        <f t="shared" si="74"/>
        <v>Victoria</v>
      </c>
      <c r="G1580" t="s">
        <v>45</v>
      </c>
      <c r="H1580">
        <v>3353</v>
      </c>
      <c r="I1580" t="s">
        <v>11</v>
      </c>
      <c r="J1580" t="s">
        <v>60</v>
      </c>
      <c r="K1580" t="s">
        <v>153</v>
      </c>
      <c r="L1580" t="s">
        <v>16</v>
      </c>
      <c r="M1580" s="5">
        <v>75.5</v>
      </c>
      <c r="N1580">
        <v>1</v>
      </c>
    </row>
    <row r="1581" spans="1:14" x14ac:dyDescent="0.2">
      <c r="A1581" s="2">
        <v>45404</v>
      </c>
      <c r="B1581" s="3">
        <f t="shared" si="72"/>
        <v>2024</v>
      </c>
      <c r="C1581" t="str">
        <f t="shared" si="73"/>
        <v>2023-2024</v>
      </c>
      <c r="D1581" t="s">
        <v>148</v>
      </c>
      <c r="E1581" t="s">
        <v>93</v>
      </c>
      <c r="F1581" t="str">
        <f t="shared" si="74"/>
        <v>Western Australia</v>
      </c>
      <c r="G1581" t="s">
        <v>48</v>
      </c>
      <c r="H1581">
        <v>6112</v>
      </c>
      <c r="I1581" t="s">
        <v>11</v>
      </c>
      <c r="J1581" t="s">
        <v>94</v>
      </c>
      <c r="K1581" t="s">
        <v>150</v>
      </c>
      <c r="L1581" t="s">
        <v>18</v>
      </c>
      <c r="M1581" s="5">
        <v>75.89</v>
      </c>
      <c r="N1581">
        <v>1</v>
      </c>
    </row>
    <row r="1582" spans="1:14" x14ac:dyDescent="0.2">
      <c r="A1582" s="2">
        <v>45408</v>
      </c>
      <c r="B1582" s="3">
        <f t="shared" si="72"/>
        <v>2024</v>
      </c>
      <c r="C1582" t="str">
        <f t="shared" si="73"/>
        <v>2023-2024</v>
      </c>
      <c r="D1582" t="s">
        <v>147</v>
      </c>
      <c r="E1582" t="s">
        <v>54</v>
      </c>
      <c r="F1582" t="str">
        <f t="shared" si="74"/>
        <v>Victoria</v>
      </c>
      <c r="G1582" t="s">
        <v>45</v>
      </c>
      <c r="H1582">
        <v>3977</v>
      </c>
      <c r="I1582" t="s">
        <v>11</v>
      </c>
      <c r="J1582" t="s">
        <v>55</v>
      </c>
      <c r="K1582" t="s">
        <v>150</v>
      </c>
      <c r="L1582" t="s">
        <v>18</v>
      </c>
      <c r="M1582" s="5">
        <v>75.959999999999994</v>
      </c>
      <c r="N1582">
        <v>1</v>
      </c>
    </row>
    <row r="1583" spans="1:14" x14ac:dyDescent="0.2">
      <c r="A1583" s="2">
        <v>45433</v>
      </c>
      <c r="B1583" s="3">
        <f t="shared" si="72"/>
        <v>2024</v>
      </c>
      <c r="C1583" t="str">
        <f t="shared" si="73"/>
        <v>2023-2024</v>
      </c>
      <c r="D1583" t="s">
        <v>148</v>
      </c>
      <c r="E1583" t="s">
        <v>145</v>
      </c>
      <c r="F1583" t="str">
        <f t="shared" si="74"/>
        <v>New South Wales</v>
      </c>
      <c r="G1583" t="s">
        <v>10</v>
      </c>
      <c r="H1583">
        <v>2101</v>
      </c>
      <c r="I1583" t="s">
        <v>11</v>
      </c>
      <c r="J1583" t="s">
        <v>27</v>
      </c>
      <c r="K1583" t="s">
        <v>149</v>
      </c>
      <c r="L1583" t="s">
        <v>15</v>
      </c>
      <c r="M1583" s="5">
        <v>75.960000000000008</v>
      </c>
      <c r="N1583">
        <v>1</v>
      </c>
    </row>
    <row r="1584" spans="1:14" x14ac:dyDescent="0.2">
      <c r="A1584" s="2">
        <v>45577</v>
      </c>
      <c r="B1584" s="3">
        <f t="shared" si="72"/>
        <v>2025</v>
      </c>
      <c r="C1584" t="str">
        <f t="shared" si="73"/>
        <v>2024-2025</v>
      </c>
      <c r="D1584" t="s">
        <v>148</v>
      </c>
      <c r="E1584" t="s">
        <v>90</v>
      </c>
      <c r="F1584" t="str">
        <f t="shared" si="74"/>
        <v>Victoria</v>
      </c>
      <c r="G1584" t="s">
        <v>45</v>
      </c>
      <c r="H1584">
        <v>3179</v>
      </c>
      <c r="I1584" t="s">
        <v>11</v>
      </c>
      <c r="J1584" t="s">
        <v>63</v>
      </c>
      <c r="K1584" t="s">
        <v>19</v>
      </c>
      <c r="L1584" t="s">
        <v>23</v>
      </c>
      <c r="M1584" s="5">
        <v>76.210000000000008</v>
      </c>
      <c r="N1584">
        <v>1</v>
      </c>
    </row>
    <row r="1585" spans="1:14" x14ac:dyDescent="0.2">
      <c r="A1585" s="2">
        <v>45136</v>
      </c>
      <c r="B1585" s="3">
        <f t="shared" si="72"/>
        <v>2024</v>
      </c>
      <c r="C1585" t="str">
        <f t="shared" si="73"/>
        <v>2023-2024</v>
      </c>
      <c r="D1585" t="s">
        <v>147</v>
      </c>
      <c r="E1585" t="s">
        <v>121</v>
      </c>
      <c r="F1585" t="str">
        <f t="shared" si="74"/>
        <v>Queensland</v>
      </c>
      <c r="G1585" t="s">
        <v>35</v>
      </c>
      <c r="H1585">
        <v>4700</v>
      </c>
      <c r="I1585" t="s">
        <v>11</v>
      </c>
      <c r="J1585" t="s">
        <v>51</v>
      </c>
      <c r="K1585" t="s">
        <v>152</v>
      </c>
      <c r="L1585" t="s">
        <v>13</v>
      </c>
      <c r="M1585" s="5">
        <v>76.66</v>
      </c>
      <c r="N1585">
        <v>1</v>
      </c>
    </row>
    <row r="1586" spans="1:14" x14ac:dyDescent="0.2">
      <c r="A1586" s="2">
        <v>45567</v>
      </c>
      <c r="B1586" s="3">
        <f t="shared" si="72"/>
        <v>2025</v>
      </c>
      <c r="C1586" t="str">
        <f t="shared" si="73"/>
        <v>2024-2025</v>
      </c>
      <c r="D1586" t="s">
        <v>147</v>
      </c>
      <c r="E1586" t="s">
        <v>76</v>
      </c>
      <c r="F1586" t="str">
        <f t="shared" si="74"/>
        <v>Western Australia</v>
      </c>
      <c r="G1586" t="s">
        <v>48</v>
      </c>
      <c r="H1586">
        <v>6450</v>
      </c>
      <c r="I1586" t="s">
        <v>11</v>
      </c>
      <c r="J1586" t="s">
        <v>77</v>
      </c>
      <c r="K1586" t="s">
        <v>156</v>
      </c>
      <c r="L1586" t="s">
        <v>17</v>
      </c>
      <c r="M1586" s="5">
        <v>76.86999999999999</v>
      </c>
      <c r="N1586">
        <v>1</v>
      </c>
    </row>
    <row r="1587" spans="1:14" x14ac:dyDescent="0.2">
      <c r="A1587" s="2">
        <v>45379</v>
      </c>
      <c r="B1587" s="3">
        <f t="shared" si="72"/>
        <v>2024</v>
      </c>
      <c r="C1587" t="str">
        <f t="shared" si="73"/>
        <v>2023-2024</v>
      </c>
      <c r="D1587" t="s">
        <v>148</v>
      </c>
      <c r="E1587" t="s">
        <v>57</v>
      </c>
      <c r="F1587" t="str">
        <f t="shared" si="74"/>
        <v>New South Wales</v>
      </c>
      <c r="G1587" t="s">
        <v>10</v>
      </c>
      <c r="H1587">
        <v>2560</v>
      </c>
      <c r="I1587" t="s">
        <v>11</v>
      </c>
      <c r="J1587" t="s">
        <v>58</v>
      </c>
      <c r="K1587" t="s">
        <v>19</v>
      </c>
      <c r="L1587" t="s">
        <v>23</v>
      </c>
      <c r="M1587" s="5">
        <v>76.88</v>
      </c>
      <c r="N1587">
        <v>1</v>
      </c>
    </row>
    <row r="1588" spans="1:14" x14ac:dyDescent="0.2">
      <c r="A1588" s="2">
        <v>45339</v>
      </c>
      <c r="B1588" s="3">
        <f t="shared" si="72"/>
        <v>2024</v>
      </c>
      <c r="C1588" t="str">
        <f t="shared" si="73"/>
        <v>2023-2024</v>
      </c>
      <c r="D1588" t="s">
        <v>147</v>
      </c>
      <c r="E1588" t="s">
        <v>83</v>
      </c>
      <c r="F1588" t="str">
        <f t="shared" si="74"/>
        <v>New South Wales</v>
      </c>
      <c r="G1588" t="s">
        <v>10</v>
      </c>
      <c r="H1588">
        <v>2750</v>
      </c>
      <c r="I1588" t="s">
        <v>11</v>
      </c>
      <c r="J1588" t="s">
        <v>25</v>
      </c>
      <c r="K1588" t="s">
        <v>152</v>
      </c>
      <c r="L1588" t="s">
        <v>13</v>
      </c>
      <c r="M1588" s="5">
        <v>76.899999999999991</v>
      </c>
      <c r="N1588">
        <v>1</v>
      </c>
    </row>
    <row r="1589" spans="1:14" x14ac:dyDescent="0.2">
      <c r="A1589" s="2">
        <v>44963</v>
      </c>
      <c r="B1589" s="3">
        <f t="shared" si="72"/>
        <v>2023</v>
      </c>
      <c r="C1589" t="str">
        <f t="shared" si="73"/>
        <v>2022-2023</v>
      </c>
      <c r="D1589" t="s">
        <v>148</v>
      </c>
      <c r="E1589" t="s">
        <v>141</v>
      </c>
      <c r="F1589" t="str">
        <f t="shared" si="74"/>
        <v>Western Australia</v>
      </c>
      <c r="G1589" t="s">
        <v>48</v>
      </c>
      <c r="H1589">
        <v>6052</v>
      </c>
      <c r="I1589" t="s">
        <v>11</v>
      </c>
      <c r="J1589" t="s">
        <v>49</v>
      </c>
      <c r="K1589" t="s">
        <v>154</v>
      </c>
      <c r="L1589" t="s">
        <v>14</v>
      </c>
      <c r="M1589" s="5">
        <v>76.92</v>
      </c>
      <c r="N1589">
        <v>1</v>
      </c>
    </row>
    <row r="1590" spans="1:14" x14ac:dyDescent="0.2">
      <c r="A1590" s="2">
        <v>45072</v>
      </c>
      <c r="B1590" s="3">
        <f t="shared" si="72"/>
        <v>2023</v>
      </c>
      <c r="C1590" t="str">
        <f t="shared" si="73"/>
        <v>2022-2023</v>
      </c>
      <c r="D1590" t="s">
        <v>148</v>
      </c>
      <c r="E1590" t="s">
        <v>145</v>
      </c>
      <c r="F1590" t="str">
        <f t="shared" si="74"/>
        <v>New South Wales</v>
      </c>
      <c r="G1590" t="s">
        <v>10</v>
      </c>
      <c r="H1590">
        <v>2101</v>
      </c>
      <c r="I1590" t="s">
        <v>11</v>
      </c>
      <c r="J1590" t="s">
        <v>27</v>
      </c>
      <c r="K1590" t="s">
        <v>151</v>
      </c>
      <c r="L1590" t="s">
        <v>21</v>
      </c>
      <c r="M1590" s="5">
        <v>76.95</v>
      </c>
      <c r="N1590">
        <v>1</v>
      </c>
    </row>
    <row r="1591" spans="1:14" x14ac:dyDescent="0.2">
      <c r="A1591" s="2">
        <v>45240</v>
      </c>
      <c r="B1591" s="3">
        <f t="shared" si="72"/>
        <v>2024</v>
      </c>
      <c r="C1591" t="str">
        <f t="shared" si="73"/>
        <v>2023-2024</v>
      </c>
      <c r="D1591" t="s">
        <v>147</v>
      </c>
      <c r="E1591" t="s">
        <v>76</v>
      </c>
      <c r="F1591" t="str">
        <f t="shared" si="74"/>
        <v>Western Australia</v>
      </c>
      <c r="G1591" t="s">
        <v>48</v>
      </c>
      <c r="H1591">
        <v>6450</v>
      </c>
      <c r="I1591" t="s">
        <v>11</v>
      </c>
      <c r="J1591" t="s">
        <v>77</v>
      </c>
      <c r="K1591" t="s">
        <v>154</v>
      </c>
      <c r="L1591" t="s">
        <v>14</v>
      </c>
      <c r="M1591" s="5">
        <v>77</v>
      </c>
      <c r="N1591">
        <v>1</v>
      </c>
    </row>
    <row r="1592" spans="1:14" x14ac:dyDescent="0.2">
      <c r="A1592" s="2">
        <v>45521</v>
      </c>
      <c r="B1592" s="3">
        <f t="shared" si="72"/>
        <v>2025</v>
      </c>
      <c r="C1592" t="str">
        <f t="shared" si="73"/>
        <v>2024-2025</v>
      </c>
      <c r="D1592" t="s">
        <v>147</v>
      </c>
      <c r="E1592" t="s">
        <v>126</v>
      </c>
      <c r="F1592" t="str">
        <f t="shared" si="74"/>
        <v>Queensland</v>
      </c>
      <c r="G1592" t="s">
        <v>35</v>
      </c>
      <c r="H1592">
        <v>4551</v>
      </c>
      <c r="I1592" t="s">
        <v>11</v>
      </c>
      <c r="J1592" t="s">
        <v>120</v>
      </c>
      <c r="K1592" t="s">
        <v>154</v>
      </c>
      <c r="L1592" t="s">
        <v>14</v>
      </c>
      <c r="M1592" s="5">
        <v>77.12</v>
      </c>
      <c r="N1592">
        <v>1</v>
      </c>
    </row>
    <row r="1593" spans="1:14" x14ac:dyDescent="0.2">
      <c r="A1593" s="2">
        <v>45436</v>
      </c>
      <c r="B1593" s="3">
        <f t="shared" si="72"/>
        <v>2024</v>
      </c>
      <c r="C1593" t="str">
        <f t="shared" si="73"/>
        <v>2023-2024</v>
      </c>
      <c r="D1593" t="s">
        <v>148</v>
      </c>
      <c r="E1593" t="s">
        <v>90</v>
      </c>
      <c r="F1593" t="str">
        <f t="shared" si="74"/>
        <v>Victoria</v>
      </c>
      <c r="G1593" t="s">
        <v>45</v>
      </c>
      <c r="H1593">
        <v>3179</v>
      </c>
      <c r="I1593" t="s">
        <v>11</v>
      </c>
      <c r="J1593" t="s">
        <v>63</v>
      </c>
      <c r="K1593" t="s">
        <v>156</v>
      </c>
      <c r="L1593" t="s">
        <v>17</v>
      </c>
      <c r="M1593" s="5">
        <v>77.14</v>
      </c>
      <c r="N1593">
        <v>1</v>
      </c>
    </row>
    <row r="1594" spans="1:14" x14ac:dyDescent="0.2">
      <c r="A1594" s="2">
        <v>45266</v>
      </c>
      <c r="B1594" s="3">
        <f t="shared" si="72"/>
        <v>2024</v>
      </c>
      <c r="C1594" t="str">
        <f t="shared" si="73"/>
        <v>2023-2024</v>
      </c>
      <c r="D1594" t="s">
        <v>147</v>
      </c>
      <c r="E1594" t="s">
        <v>82</v>
      </c>
      <c r="F1594" t="str">
        <f t="shared" si="74"/>
        <v>Queensland</v>
      </c>
      <c r="G1594" t="s">
        <v>35</v>
      </c>
      <c r="H1594">
        <v>4012</v>
      </c>
      <c r="I1594" t="s">
        <v>11</v>
      </c>
      <c r="J1594" t="s">
        <v>43</v>
      </c>
      <c r="K1594" t="s">
        <v>156</v>
      </c>
      <c r="L1594" t="s">
        <v>17</v>
      </c>
      <c r="M1594" s="5">
        <v>77.350000000000009</v>
      </c>
      <c r="N1594">
        <v>1</v>
      </c>
    </row>
    <row r="1595" spans="1:14" x14ac:dyDescent="0.2">
      <c r="A1595" s="2">
        <v>45548</v>
      </c>
      <c r="B1595" s="3">
        <f t="shared" si="72"/>
        <v>2025</v>
      </c>
      <c r="C1595" t="str">
        <f t="shared" si="73"/>
        <v>2024-2025</v>
      </c>
      <c r="D1595" t="s">
        <v>147</v>
      </c>
      <c r="E1595" t="s">
        <v>109</v>
      </c>
      <c r="F1595" t="str">
        <f t="shared" si="74"/>
        <v>New South Wales</v>
      </c>
      <c r="G1595" t="s">
        <v>10</v>
      </c>
      <c r="H1595">
        <v>2480</v>
      </c>
      <c r="I1595" t="s">
        <v>11</v>
      </c>
      <c r="J1595" t="s">
        <v>68</v>
      </c>
      <c r="K1595" t="s">
        <v>19</v>
      </c>
      <c r="L1595" t="s">
        <v>23</v>
      </c>
      <c r="M1595" s="5">
        <v>77.87</v>
      </c>
      <c r="N1595">
        <v>1</v>
      </c>
    </row>
    <row r="1596" spans="1:14" x14ac:dyDescent="0.2">
      <c r="A1596" s="2">
        <v>45283</v>
      </c>
      <c r="B1596" s="3">
        <f t="shared" si="72"/>
        <v>2024</v>
      </c>
      <c r="C1596" t="str">
        <f t="shared" si="73"/>
        <v>2023-2024</v>
      </c>
      <c r="D1596" t="s">
        <v>148</v>
      </c>
      <c r="E1596" t="s">
        <v>87</v>
      </c>
      <c r="F1596" t="str">
        <f t="shared" si="74"/>
        <v>New South Wales</v>
      </c>
      <c r="G1596" t="s">
        <v>10</v>
      </c>
      <c r="H1596">
        <v>2790</v>
      </c>
      <c r="I1596" t="s">
        <v>11</v>
      </c>
      <c r="J1596" t="s">
        <v>25</v>
      </c>
      <c r="K1596" t="s">
        <v>19</v>
      </c>
      <c r="L1596" t="s">
        <v>23</v>
      </c>
      <c r="M1596" s="5">
        <v>77.87</v>
      </c>
      <c r="N1596">
        <v>1</v>
      </c>
    </row>
    <row r="1597" spans="1:14" x14ac:dyDescent="0.2">
      <c r="A1597" s="2">
        <v>45467</v>
      </c>
      <c r="B1597" s="3">
        <f t="shared" si="72"/>
        <v>2024</v>
      </c>
      <c r="C1597" t="str">
        <f t="shared" si="73"/>
        <v>2023-2024</v>
      </c>
      <c r="D1597" t="s">
        <v>148</v>
      </c>
      <c r="E1597" t="s">
        <v>130</v>
      </c>
      <c r="F1597" t="str">
        <f t="shared" si="74"/>
        <v>South Australia</v>
      </c>
      <c r="G1597" t="s">
        <v>32</v>
      </c>
      <c r="H1597">
        <v>5290</v>
      </c>
      <c r="I1597" t="s">
        <v>11</v>
      </c>
      <c r="J1597" t="s">
        <v>38</v>
      </c>
      <c r="K1597" t="s">
        <v>151</v>
      </c>
      <c r="L1597" t="s">
        <v>21</v>
      </c>
      <c r="M1597" s="5">
        <v>77.87</v>
      </c>
      <c r="N1597">
        <v>1</v>
      </c>
    </row>
    <row r="1598" spans="1:14" x14ac:dyDescent="0.2">
      <c r="A1598" s="2">
        <v>45379</v>
      </c>
      <c r="B1598" s="3">
        <f t="shared" si="72"/>
        <v>2024</v>
      </c>
      <c r="C1598" t="str">
        <f t="shared" si="73"/>
        <v>2023-2024</v>
      </c>
      <c r="D1598" t="s">
        <v>148</v>
      </c>
      <c r="E1598" t="s">
        <v>101</v>
      </c>
      <c r="F1598" t="str">
        <f t="shared" si="74"/>
        <v>Victoria</v>
      </c>
      <c r="G1598" t="s">
        <v>45</v>
      </c>
      <c r="H1598">
        <v>3131</v>
      </c>
      <c r="I1598" t="s">
        <v>11</v>
      </c>
      <c r="J1598" t="s">
        <v>63</v>
      </c>
      <c r="K1598" t="s">
        <v>153</v>
      </c>
      <c r="L1598" t="s">
        <v>16</v>
      </c>
      <c r="M1598" s="5">
        <v>77.87</v>
      </c>
      <c r="N1598">
        <v>1</v>
      </c>
    </row>
    <row r="1599" spans="1:14" x14ac:dyDescent="0.2">
      <c r="A1599" s="2">
        <v>45151</v>
      </c>
      <c r="B1599" s="3">
        <f t="shared" si="72"/>
        <v>2024</v>
      </c>
      <c r="C1599" t="str">
        <f t="shared" si="73"/>
        <v>2023-2024</v>
      </c>
      <c r="D1599" t="s">
        <v>148</v>
      </c>
      <c r="E1599" t="s">
        <v>122</v>
      </c>
      <c r="F1599" t="str">
        <f t="shared" si="74"/>
        <v>New South Wales</v>
      </c>
      <c r="G1599" t="s">
        <v>10</v>
      </c>
      <c r="H1599">
        <v>2650</v>
      </c>
      <c r="I1599" t="s">
        <v>11</v>
      </c>
      <c r="J1599" t="s">
        <v>25</v>
      </c>
      <c r="K1599" t="s">
        <v>153</v>
      </c>
      <c r="L1599" t="s">
        <v>16</v>
      </c>
      <c r="M1599" s="5">
        <v>77.87</v>
      </c>
      <c r="N1599">
        <v>1</v>
      </c>
    </row>
    <row r="1600" spans="1:14" x14ac:dyDescent="0.2">
      <c r="A1600" s="2">
        <v>45388</v>
      </c>
      <c r="B1600" s="3">
        <f t="shared" si="72"/>
        <v>2024</v>
      </c>
      <c r="C1600" t="str">
        <f t="shared" si="73"/>
        <v>2023-2024</v>
      </c>
      <c r="D1600" t="s">
        <v>147</v>
      </c>
      <c r="E1600" t="s">
        <v>62</v>
      </c>
      <c r="F1600" t="str">
        <f t="shared" si="74"/>
        <v>Victoria</v>
      </c>
      <c r="G1600" t="s">
        <v>45</v>
      </c>
      <c r="H1600">
        <v>3134</v>
      </c>
      <c r="I1600" t="s">
        <v>11</v>
      </c>
      <c r="J1600" t="s">
        <v>63</v>
      </c>
      <c r="K1600" t="s">
        <v>154</v>
      </c>
      <c r="L1600" t="s">
        <v>14</v>
      </c>
      <c r="M1600" s="5">
        <v>77.92</v>
      </c>
      <c r="N1600">
        <v>1</v>
      </c>
    </row>
    <row r="1601" spans="1:14" x14ac:dyDescent="0.2">
      <c r="A1601" s="2">
        <v>45167</v>
      </c>
      <c r="B1601" s="3">
        <f t="shared" si="72"/>
        <v>2024</v>
      </c>
      <c r="C1601" t="str">
        <f t="shared" si="73"/>
        <v>2023-2024</v>
      </c>
      <c r="D1601" t="s">
        <v>147</v>
      </c>
      <c r="E1601" t="s">
        <v>39</v>
      </c>
      <c r="F1601" t="str">
        <f t="shared" si="74"/>
        <v>South Australia</v>
      </c>
      <c r="G1601" t="s">
        <v>32</v>
      </c>
      <c r="H1601">
        <v>5343</v>
      </c>
      <c r="I1601" t="s">
        <v>11</v>
      </c>
      <c r="J1601" t="s">
        <v>38</v>
      </c>
      <c r="K1601" t="s">
        <v>153</v>
      </c>
      <c r="L1601" t="s">
        <v>16</v>
      </c>
      <c r="M1601" s="5">
        <v>77.94</v>
      </c>
      <c r="N1601">
        <v>1</v>
      </c>
    </row>
    <row r="1602" spans="1:14" x14ac:dyDescent="0.2">
      <c r="A1602" s="2">
        <v>45303</v>
      </c>
      <c r="B1602" s="3">
        <f t="shared" ref="B1602:B1665" si="75">IF(MONTH(A1602)&gt;=7,YEAR(A1602)+1,YEAR(A1602))</f>
        <v>2024</v>
      </c>
      <c r="C1602" t="str">
        <f t="shared" ref="C1602:C1665" si="76">IF(MONTH(A1602) &gt;= 7, YEAR(A1602) &amp; "-" &amp; YEAR(A1602) + 1, YEAR(A1602) - 1 &amp; "-" &amp; YEAR(A1602))</f>
        <v>2023-2024</v>
      </c>
      <c r="D1602" t="s">
        <v>148</v>
      </c>
      <c r="E1602" t="s">
        <v>57</v>
      </c>
      <c r="F1602" t="str">
        <f t="shared" ref="F1602:F1665" si="77">IF(G1602="WA","Western Australia",
IF(G1602="NSW","New South Wales",
IF(G1602="QLD","Queensland",
IF(G1602="VIC","Victoria",
IF(G1602="TAS","Tasmania",
IF(G1602="SA","South Australia",
IF(G1602="NT","Northern Territory",
IF(G1602="ACT","Australian Capital Territory",G1602))))))))</f>
        <v>New South Wales</v>
      </c>
      <c r="G1602" t="s">
        <v>10</v>
      </c>
      <c r="H1602">
        <v>2560</v>
      </c>
      <c r="I1602" t="s">
        <v>11</v>
      </c>
      <c r="J1602" t="s">
        <v>58</v>
      </c>
      <c r="K1602" t="s">
        <v>151</v>
      </c>
      <c r="L1602" t="s">
        <v>21</v>
      </c>
      <c r="M1602" s="5">
        <v>77.94</v>
      </c>
      <c r="N1602">
        <v>1</v>
      </c>
    </row>
    <row r="1603" spans="1:14" x14ac:dyDescent="0.2">
      <c r="A1603" s="2">
        <v>45490</v>
      </c>
      <c r="B1603" s="3">
        <f t="shared" si="75"/>
        <v>2025</v>
      </c>
      <c r="C1603" t="str">
        <f t="shared" si="76"/>
        <v>2024-2025</v>
      </c>
      <c r="D1603" t="s">
        <v>148</v>
      </c>
      <c r="E1603" t="s">
        <v>143</v>
      </c>
      <c r="F1603" t="str">
        <f t="shared" si="77"/>
        <v>New South Wales</v>
      </c>
      <c r="G1603" t="s">
        <v>10</v>
      </c>
      <c r="H1603">
        <v>2154</v>
      </c>
      <c r="I1603" t="s">
        <v>11</v>
      </c>
      <c r="J1603" t="s">
        <v>27</v>
      </c>
      <c r="K1603" t="s">
        <v>151</v>
      </c>
      <c r="L1603" t="s">
        <v>21</v>
      </c>
      <c r="M1603" s="5">
        <v>77.94</v>
      </c>
      <c r="N1603">
        <v>1</v>
      </c>
    </row>
    <row r="1604" spans="1:14" x14ac:dyDescent="0.2">
      <c r="A1604" s="2">
        <v>45371</v>
      </c>
      <c r="B1604" s="3">
        <f t="shared" si="75"/>
        <v>2024</v>
      </c>
      <c r="C1604" t="str">
        <f t="shared" si="76"/>
        <v>2023-2024</v>
      </c>
      <c r="D1604" t="s">
        <v>147</v>
      </c>
      <c r="E1604" t="s">
        <v>129</v>
      </c>
      <c r="F1604" t="str">
        <f t="shared" si="77"/>
        <v>Tasmania</v>
      </c>
      <c r="G1604" t="s">
        <v>70</v>
      </c>
      <c r="H1604">
        <v>7010</v>
      </c>
      <c r="I1604" t="s">
        <v>11</v>
      </c>
      <c r="J1604" t="s">
        <v>71</v>
      </c>
      <c r="K1604" t="s">
        <v>153</v>
      </c>
      <c r="L1604" t="s">
        <v>16</v>
      </c>
      <c r="M1604" s="5">
        <v>77.94</v>
      </c>
      <c r="N1604">
        <v>1</v>
      </c>
    </row>
    <row r="1605" spans="1:14" x14ac:dyDescent="0.2">
      <c r="A1605" s="2">
        <v>45200</v>
      </c>
      <c r="B1605" s="3">
        <f t="shared" si="75"/>
        <v>2024</v>
      </c>
      <c r="C1605" t="str">
        <f t="shared" si="76"/>
        <v>2023-2024</v>
      </c>
      <c r="D1605" t="s">
        <v>148</v>
      </c>
      <c r="E1605" t="s">
        <v>89</v>
      </c>
      <c r="F1605" t="str">
        <f t="shared" si="77"/>
        <v>Queensland</v>
      </c>
      <c r="G1605" t="s">
        <v>35</v>
      </c>
      <c r="H1605">
        <v>4655</v>
      </c>
      <c r="I1605" t="s">
        <v>11</v>
      </c>
      <c r="J1605" t="s">
        <v>51</v>
      </c>
      <c r="K1605" t="s">
        <v>153</v>
      </c>
      <c r="L1605" t="s">
        <v>16</v>
      </c>
      <c r="M1605" s="5">
        <v>77.94</v>
      </c>
      <c r="N1605">
        <v>1</v>
      </c>
    </row>
    <row r="1606" spans="1:14" x14ac:dyDescent="0.2">
      <c r="A1606" s="2">
        <v>45179</v>
      </c>
      <c r="B1606" s="3">
        <f t="shared" si="75"/>
        <v>2024</v>
      </c>
      <c r="C1606" t="str">
        <f t="shared" si="76"/>
        <v>2023-2024</v>
      </c>
      <c r="D1606" t="s">
        <v>148</v>
      </c>
      <c r="E1606" t="s">
        <v>98</v>
      </c>
      <c r="F1606" t="str">
        <f t="shared" si="77"/>
        <v>Victoria</v>
      </c>
      <c r="G1606" t="s">
        <v>45</v>
      </c>
      <c r="H1606">
        <v>3429</v>
      </c>
      <c r="I1606" t="s">
        <v>11</v>
      </c>
      <c r="J1606" t="s">
        <v>60</v>
      </c>
      <c r="K1606" t="s">
        <v>154</v>
      </c>
      <c r="L1606" t="s">
        <v>14</v>
      </c>
      <c r="M1606" s="5">
        <v>77.94</v>
      </c>
      <c r="N1606">
        <v>1</v>
      </c>
    </row>
    <row r="1607" spans="1:14" x14ac:dyDescent="0.2">
      <c r="A1607" s="2">
        <v>45469</v>
      </c>
      <c r="B1607" s="3">
        <f t="shared" si="75"/>
        <v>2024</v>
      </c>
      <c r="C1607" t="str">
        <f t="shared" si="76"/>
        <v>2023-2024</v>
      </c>
      <c r="D1607" t="s">
        <v>147</v>
      </c>
      <c r="E1607" t="s">
        <v>82</v>
      </c>
      <c r="F1607" t="str">
        <f t="shared" si="77"/>
        <v>Queensland</v>
      </c>
      <c r="G1607" t="s">
        <v>35</v>
      </c>
      <c r="H1607">
        <v>4012</v>
      </c>
      <c r="I1607" t="s">
        <v>11</v>
      </c>
      <c r="J1607" t="s">
        <v>43</v>
      </c>
      <c r="K1607" t="s">
        <v>153</v>
      </c>
      <c r="L1607" t="s">
        <v>16</v>
      </c>
      <c r="M1607" s="5">
        <v>77.94</v>
      </c>
      <c r="N1607">
        <v>1</v>
      </c>
    </row>
    <row r="1608" spans="1:14" x14ac:dyDescent="0.2">
      <c r="A1608" s="2">
        <v>45056</v>
      </c>
      <c r="B1608" s="3">
        <f t="shared" si="75"/>
        <v>2023</v>
      </c>
      <c r="C1608" t="str">
        <f t="shared" si="76"/>
        <v>2022-2023</v>
      </c>
      <c r="D1608" t="s">
        <v>147</v>
      </c>
      <c r="E1608" t="s">
        <v>91</v>
      </c>
      <c r="F1608" t="str">
        <f t="shared" si="77"/>
        <v>Victoria</v>
      </c>
      <c r="G1608" t="s">
        <v>45</v>
      </c>
      <c r="H1608">
        <v>3690</v>
      </c>
      <c r="I1608" t="s">
        <v>11</v>
      </c>
      <c r="J1608" t="s">
        <v>55</v>
      </c>
      <c r="K1608" t="s">
        <v>153</v>
      </c>
      <c r="L1608" t="s">
        <v>16</v>
      </c>
      <c r="M1608" s="5">
        <v>77.94</v>
      </c>
      <c r="N1608">
        <v>1</v>
      </c>
    </row>
    <row r="1609" spans="1:14" x14ac:dyDescent="0.2">
      <c r="A1609" s="2">
        <v>45009</v>
      </c>
      <c r="B1609" s="3">
        <f t="shared" si="75"/>
        <v>2023</v>
      </c>
      <c r="C1609" t="str">
        <f t="shared" si="76"/>
        <v>2022-2023</v>
      </c>
      <c r="D1609" t="s">
        <v>147</v>
      </c>
      <c r="E1609" t="s">
        <v>135</v>
      </c>
      <c r="F1609" t="str">
        <f t="shared" si="77"/>
        <v>Victoria</v>
      </c>
      <c r="G1609" t="s">
        <v>45</v>
      </c>
      <c r="H1609">
        <v>3550</v>
      </c>
      <c r="I1609" t="s">
        <v>11</v>
      </c>
      <c r="J1609" t="s">
        <v>60</v>
      </c>
      <c r="K1609" t="s">
        <v>152</v>
      </c>
      <c r="L1609" t="s">
        <v>13</v>
      </c>
      <c r="M1609" s="5">
        <v>78.62</v>
      </c>
      <c r="N1609">
        <v>1</v>
      </c>
    </row>
    <row r="1610" spans="1:14" x14ac:dyDescent="0.2">
      <c r="A1610" s="2">
        <v>45537</v>
      </c>
      <c r="B1610" s="3">
        <f t="shared" si="75"/>
        <v>2025</v>
      </c>
      <c r="C1610" t="str">
        <f t="shared" si="76"/>
        <v>2024-2025</v>
      </c>
      <c r="D1610" t="s">
        <v>148</v>
      </c>
      <c r="E1610" t="s">
        <v>134</v>
      </c>
      <c r="F1610" t="str">
        <f t="shared" si="77"/>
        <v>Queensland</v>
      </c>
      <c r="G1610" t="s">
        <v>35</v>
      </c>
      <c r="H1610">
        <v>4825</v>
      </c>
      <c r="I1610" t="s">
        <v>11</v>
      </c>
      <c r="J1610" t="s">
        <v>36</v>
      </c>
      <c r="K1610" t="s">
        <v>149</v>
      </c>
      <c r="L1610" t="s">
        <v>15</v>
      </c>
      <c r="M1610" s="5">
        <v>78.89</v>
      </c>
      <c r="N1610">
        <v>1</v>
      </c>
    </row>
    <row r="1611" spans="1:14" x14ac:dyDescent="0.2">
      <c r="A1611" s="2">
        <v>45248</v>
      </c>
      <c r="B1611" s="3">
        <f t="shared" si="75"/>
        <v>2024</v>
      </c>
      <c r="C1611" t="str">
        <f t="shared" si="76"/>
        <v>2023-2024</v>
      </c>
      <c r="D1611" t="s">
        <v>147</v>
      </c>
      <c r="E1611" t="s">
        <v>134</v>
      </c>
      <c r="F1611" t="str">
        <f t="shared" si="77"/>
        <v>Queensland</v>
      </c>
      <c r="G1611" t="s">
        <v>35</v>
      </c>
      <c r="H1611">
        <v>4825</v>
      </c>
      <c r="I1611" t="s">
        <v>11</v>
      </c>
      <c r="J1611" t="s">
        <v>36</v>
      </c>
      <c r="K1611" t="s">
        <v>154</v>
      </c>
      <c r="L1611" t="s">
        <v>14</v>
      </c>
      <c r="M1611" s="5">
        <v>78.97</v>
      </c>
      <c r="N1611">
        <v>1</v>
      </c>
    </row>
    <row r="1612" spans="1:14" x14ac:dyDescent="0.2">
      <c r="A1612" s="2">
        <v>45328</v>
      </c>
      <c r="B1612" s="3">
        <f t="shared" si="75"/>
        <v>2024</v>
      </c>
      <c r="C1612" t="str">
        <f t="shared" si="76"/>
        <v>2023-2024</v>
      </c>
      <c r="D1612" t="s">
        <v>148</v>
      </c>
      <c r="E1612" t="s">
        <v>75</v>
      </c>
      <c r="F1612" t="str">
        <f t="shared" si="77"/>
        <v>Victoria</v>
      </c>
      <c r="G1612" t="s">
        <v>45</v>
      </c>
      <c r="H1612">
        <v>3630</v>
      </c>
      <c r="I1612" t="s">
        <v>11</v>
      </c>
      <c r="J1612" t="s">
        <v>55</v>
      </c>
      <c r="K1612" t="s">
        <v>154</v>
      </c>
      <c r="L1612" t="s">
        <v>14</v>
      </c>
      <c r="M1612" s="5">
        <v>78.97</v>
      </c>
      <c r="N1612">
        <v>1</v>
      </c>
    </row>
    <row r="1613" spans="1:14" x14ac:dyDescent="0.2">
      <c r="A1613" s="2">
        <v>45516</v>
      </c>
      <c r="B1613" s="3">
        <f t="shared" si="75"/>
        <v>2025</v>
      </c>
      <c r="C1613" t="str">
        <f t="shared" si="76"/>
        <v>2024-2025</v>
      </c>
      <c r="D1613" t="s">
        <v>147</v>
      </c>
      <c r="E1613" t="s">
        <v>107</v>
      </c>
      <c r="F1613" t="str">
        <f t="shared" si="77"/>
        <v>Queensland</v>
      </c>
      <c r="G1613" t="s">
        <v>35</v>
      </c>
      <c r="H1613">
        <v>4220</v>
      </c>
      <c r="I1613" t="s">
        <v>11</v>
      </c>
      <c r="J1613" t="s">
        <v>104</v>
      </c>
      <c r="K1613" t="s">
        <v>153</v>
      </c>
      <c r="L1613" t="s">
        <v>16</v>
      </c>
      <c r="M1613" s="5">
        <v>79</v>
      </c>
      <c r="N1613">
        <v>1</v>
      </c>
    </row>
    <row r="1614" spans="1:14" x14ac:dyDescent="0.2">
      <c r="A1614" s="2">
        <v>45546</v>
      </c>
      <c r="B1614" s="3">
        <f t="shared" si="75"/>
        <v>2025</v>
      </c>
      <c r="C1614" t="str">
        <f t="shared" si="76"/>
        <v>2024-2025</v>
      </c>
      <c r="D1614" t="s">
        <v>147</v>
      </c>
      <c r="E1614" t="s">
        <v>96</v>
      </c>
      <c r="F1614" t="str">
        <f t="shared" si="77"/>
        <v>Western Australia</v>
      </c>
      <c r="G1614" t="s">
        <v>48</v>
      </c>
      <c r="H1614">
        <v>6330</v>
      </c>
      <c r="I1614" t="s">
        <v>11</v>
      </c>
      <c r="J1614" t="s">
        <v>94</v>
      </c>
      <c r="K1614" t="s">
        <v>149</v>
      </c>
      <c r="L1614" t="s">
        <v>15</v>
      </c>
      <c r="M1614" s="5">
        <v>79.099999999999994</v>
      </c>
      <c r="N1614">
        <v>1</v>
      </c>
    </row>
    <row r="1615" spans="1:14" x14ac:dyDescent="0.2">
      <c r="A1615" s="2">
        <v>45022</v>
      </c>
      <c r="B1615" s="3">
        <f t="shared" si="75"/>
        <v>2023</v>
      </c>
      <c r="C1615" t="str">
        <f t="shared" si="76"/>
        <v>2022-2023</v>
      </c>
      <c r="D1615" t="s">
        <v>148</v>
      </c>
      <c r="E1615" t="s">
        <v>90</v>
      </c>
      <c r="F1615" t="str">
        <f t="shared" si="77"/>
        <v>Victoria</v>
      </c>
      <c r="G1615" t="s">
        <v>45</v>
      </c>
      <c r="H1615">
        <v>3179</v>
      </c>
      <c r="I1615" t="s">
        <v>11</v>
      </c>
      <c r="J1615" t="s">
        <v>63</v>
      </c>
      <c r="K1615" t="s">
        <v>153</v>
      </c>
      <c r="L1615" t="s">
        <v>16</v>
      </c>
      <c r="M1615" s="5">
        <v>79.289999999999992</v>
      </c>
      <c r="N1615">
        <v>1</v>
      </c>
    </row>
    <row r="1616" spans="1:14" x14ac:dyDescent="0.2">
      <c r="A1616" s="2">
        <v>44952</v>
      </c>
      <c r="B1616" s="3">
        <f t="shared" si="75"/>
        <v>2023</v>
      </c>
      <c r="C1616" t="str">
        <f t="shared" si="76"/>
        <v>2022-2023</v>
      </c>
      <c r="D1616" t="s">
        <v>148</v>
      </c>
      <c r="E1616" t="s">
        <v>102</v>
      </c>
      <c r="F1616" t="str">
        <f t="shared" si="77"/>
        <v>Queensland</v>
      </c>
      <c r="G1616" t="s">
        <v>35</v>
      </c>
      <c r="H1616">
        <v>4870</v>
      </c>
      <c r="I1616" t="s">
        <v>11</v>
      </c>
      <c r="J1616" t="s">
        <v>36</v>
      </c>
      <c r="K1616" t="s">
        <v>156</v>
      </c>
      <c r="L1616" t="s">
        <v>17</v>
      </c>
      <c r="M1616" s="5">
        <v>79.62</v>
      </c>
      <c r="N1616">
        <v>1</v>
      </c>
    </row>
    <row r="1617" spans="1:14" x14ac:dyDescent="0.2">
      <c r="A1617" s="2">
        <v>44977</v>
      </c>
      <c r="B1617" s="3">
        <f t="shared" si="75"/>
        <v>2023</v>
      </c>
      <c r="C1617" t="str">
        <f t="shared" si="76"/>
        <v>2022-2023</v>
      </c>
      <c r="D1617" t="s">
        <v>147</v>
      </c>
      <c r="E1617" t="s">
        <v>146</v>
      </c>
      <c r="F1617" t="str">
        <f t="shared" si="77"/>
        <v>Victoria</v>
      </c>
      <c r="G1617" t="s">
        <v>45</v>
      </c>
      <c r="H1617">
        <v>3353</v>
      </c>
      <c r="I1617" t="s">
        <v>11</v>
      </c>
      <c r="J1617" t="s">
        <v>60</v>
      </c>
      <c r="K1617" t="s">
        <v>156</v>
      </c>
      <c r="L1617" t="s">
        <v>17</v>
      </c>
      <c r="M1617" s="5">
        <v>79.72</v>
      </c>
      <c r="N1617">
        <v>1</v>
      </c>
    </row>
    <row r="1618" spans="1:14" x14ac:dyDescent="0.2">
      <c r="A1618" s="2">
        <v>45219</v>
      </c>
      <c r="B1618" s="3">
        <f t="shared" si="75"/>
        <v>2024</v>
      </c>
      <c r="C1618" t="str">
        <f t="shared" si="76"/>
        <v>2023-2024</v>
      </c>
      <c r="D1618" t="s">
        <v>148</v>
      </c>
      <c r="E1618" t="s">
        <v>132</v>
      </c>
      <c r="F1618" t="str">
        <f t="shared" si="77"/>
        <v>New South Wales</v>
      </c>
      <c r="G1618" t="s">
        <v>10</v>
      </c>
      <c r="H1618">
        <v>2800</v>
      </c>
      <c r="I1618" t="s">
        <v>11</v>
      </c>
      <c r="J1618" t="s">
        <v>25</v>
      </c>
      <c r="K1618" t="s">
        <v>150</v>
      </c>
      <c r="L1618" t="s">
        <v>18</v>
      </c>
      <c r="M1618" s="5">
        <v>79.900000000000006</v>
      </c>
      <c r="N1618">
        <v>1</v>
      </c>
    </row>
    <row r="1619" spans="1:14" x14ac:dyDescent="0.2">
      <c r="A1619" s="2">
        <v>45461</v>
      </c>
      <c r="B1619" s="3">
        <f t="shared" si="75"/>
        <v>2024</v>
      </c>
      <c r="C1619" t="str">
        <f t="shared" si="76"/>
        <v>2023-2024</v>
      </c>
      <c r="D1619" t="s">
        <v>148</v>
      </c>
      <c r="E1619" t="s">
        <v>110</v>
      </c>
      <c r="F1619" t="str">
        <f t="shared" si="77"/>
        <v>Queensland</v>
      </c>
      <c r="G1619" t="s">
        <v>35</v>
      </c>
      <c r="H1619">
        <v>4680</v>
      </c>
      <c r="I1619" t="s">
        <v>11</v>
      </c>
      <c r="J1619" t="s">
        <v>51</v>
      </c>
      <c r="K1619" t="s">
        <v>152</v>
      </c>
      <c r="L1619" t="s">
        <v>13</v>
      </c>
      <c r="M1619" s="5">
        <v>79.910000000000011</v>
      </c>
      <c r="N1619">
        <v>1</v>
      </c>
    </row>
    <row r="1620" spans="1:14" x14ac:dyDescent="0.2">
      <c r="A1620" s="2">
        <v>45225</v>
      </c>
      <c r="B1620" s="3">
        <f t="shared" si="75"/>
        <v>2024</v>
      </c>
      <c r="C1620" t="str">
        <f t="shared" si="76"/>
        <v>2023-2024</v>
      </c>
      <c r="D1620" t="s">
        <v>148</v>
      </c>
      <c r="E1620" t="s">
        <v>107</v>
      </c>
      <c r="F1620" t="str">
        <f t="shared" si="77"/>
        <v>Queensland</v>
      </c>
      <c r="G1620" t="s">
        <v>35</v>
      </c>
      <c r="H1620">
        <v>4220</v>
      </c>
      <c r="I1620" t="s">
        <v>11</v>
      </c>
      <c r="J1620" t="s">
        <v>104</v>
      </c>
      <c r="K1620" t="s">
        <v>150</v>
      </c>
      <c r="L1620" t="s">
        <v>18</v>
      </c>
      <c r="M1620" s="5">
        <v>79.92</v>
      </c>
      <c r="N1620">
        <v>1</v>
      </c>
    </row>
    <row r="1621" spans="1:14" x14ac:dyDescent="0.2">
      <c r="A1621" s="2">
        <v>45627</v>
      </c>
      <c r="B1621" s="3">
        <f t="shared" si="75"/>
        <v>2025</v>
      </c>
      <c r="C1621" t="str">
        <f t="shared" si="76"/>
        <v>2024-2025</v>
      </c>
      <c r="D1621" t="s">
        <v>147</v>
      </c>
      <c r="E1621" t="s">
        <v>28</v>
      </c>
      <c r="F1621" t="str">
        <f t="shared" si="77"/>
        <v>Northern Territory</v>
      </c>
      <c r="G1621" t="s">
        <v>29</v>
      </c>
      <c r="H1621">
        <v>800</v>
      </c>
      <c r="I1621" t="s">
        <v>11</v>
      </c>
      <c r="J1621" t="s">
        <v>30</v>
      </c>
      <c r="K1621" t="s">
        <v>157</v>
      </c>
      <c r="L1621" t="s">
        <v>22</v>
      </c>
      <c r="M1621" s="5">
        <v>79.94</v>
      </c>
      <c r="N1621">
        <v>1</v>
      </c>
    </row>
    <row r="1622" spans="1:14" x14ac:dyDescent="0.2">
      <c r="A1622" s="2">
        <v>45153</v>
      </c>
      <c r="B1622" s="3">
        <f t="shared" si="75"/>
        <v>2024</v>
      </c>
      <c r="C1622" t="str">
        <f t="shared" si="76"/>
        <v>2023-2024</v>
      </c>
      <c r="D1622" t="s">
        <v>148</v>
      </c>
      <c r="E1622" t="s">
        <v>141</v>
      </c>
      <c r="F1622" t="str">
        <f t="shared" si="77"/>
        <v>Western Australia</v>
      </c>
      <c r="G1622" t="s">
        <v>48</v>
      </c>
      <c r="H1622">
        <v>6052</v>
      </c>
      <c r="I1622" t="s">
        <v>11</v>
      </c>
      <c r="J1622" t="s">
        <v>49</v>
      </c>
      <c r="K1622" t="s">
        <v>19</v>
      </c>
      <c r="L1622" t="s">
        <v>23</v>
      </c>
      <c r="M1622" s="5">
        <v>79.94</v>
      </c>
      <c r="N1622">
        <v>1</v>
      </c>
    </row>
    <row r="1623" spans="1:14" x14ac:dyDescent="0.2">
      <c r="A1623" s="2">
        <v>45633</v>
      </c>
      <c r="B1623" s="3">
        <f t="shared" si="75"/>
        <v>2025</v>
      </c>
      <c r="C1623" t="str">
        <f t="shared" si="76"/>
        <v>2024-2025</v>
      </c>
      <c r="D1623" t="s">
        <v>148</v>
      </c>
      <c r="E1623" t="s">
        <v>84</v>
      </c>
      <c r="F1623" t="str">
        <f t="shared" si="77"/>
        <v>Queensland</v>
      </c>
      <c r="G1623" t="s">
        <v>35</v>
      </c>
      <c r="H1623">
        <v>4740</v>
      </c>
      <c r="I1623" t="s">
        <v>11</v>
      </c>
      <c r="J1623" t="s">
        <v>51</v>
      </c>
      <c r="K1623" t="s">
        <v>152</v>
      </c>
      <c r="L1623" t="s">
        <v>13</v>
      </c>
      <c r="M1623" s="5">
        <v>79.94</v>
      </c>
      <c r="N1623">
        <v>1</v>
      </c>
    </row>
    <row r="1624" spans="1:14" x14ac:dyDescent="0.2">
      <c r="A1624" s="2">
        <v>45340</v>
      </c>
      <c r="B1624" s="3">
        <f t="shared" si="75"/>
        <v>2024</v>
      </c>
      <c r="C1624" t="str">
        <f t="shared" si="76"/>
        <v>2023-2024</v>
      </c>
      <c r="D1624" t="s">
        <v>148</v>
      </c>
      <c r="E1624" t="s">
        <v>136</v>
      </c>
      <c r="F1624" t="str">
        <f t="shared" si="77"/>
        <v>Victoria</v>
      </c>
      <c r="G1624" t="s">
        <v>45</v>
      </c>
      <c r="H1624">
        <v>3175</v>
      </c>
      <c r="I1624" t="s">
        <v>11</v>
      </c>
      <c r="J1624" t="s">
        <v>63</v>
      </c>
      <c r="K1624" t="s">
        <v>152</v>
      </c>
      <c r="L1624" t="s">
        <v>13</v>
      </c>
      <c r="M1624" s="5">
        <v>79.95</v>
      </c>
      <c r="N1624">
        <v>1</v>
      </c>
    </row>
    <row r="1625" spans="1:14" x14ac:dyDescent="0.2">
      <c r="A1625" s="2">
        <v>45038</v>
      </c>
      <c r="B1625" s="3">
        <f t="shared" si="75"/>
        <v>2023</v>
      </c>
      <c r="C1625" t="str">
        <f t="shared" si="76"/>
        <v>2022-2023</v>
      </c>
      <c r="D1625" t="s">
        <v>148</v>
      </c>
      <c r="E1625" t="s">
        <v>95</v>
      </c>
      <c r="F1625" t="str">
        <f t="shared" si="77"/>
        <v>Victoria</v>
      </c>
      <c r="G1625" t="s">
        <v>45</v>
      </c>
      <c r="H1625">
        <v>3931</v>
      </c>
      <c r="I1625" t="s">
        <v>11</v>
      </c>
      <c r="J1625" t="s">
        <v>55</v>
      </c>
      <c r="K1625" t="s">
        <v>154</v>
      </c>
      <c r="L1625" t="s">
        <v>14</v>
      </c>
      <c r="M1625" s="5">
        <v>79.95</v>
      </c>
      <c r="N1625">
        <v>1</v>
      </c>
    </row>
    <row r="1626" spans="1:14" x14ac:dyDescent="0.2">
      <c r="A1626" s="2">
        <v>44941</v>
      </c>
      <c r="B1626" s="3">
        <f t="shared" si="75"/>
        <v>2023</v>
      </c>
      <c r="C1626" t="str">
        <f t="shared" si="76"/>
        <v>2022-2023</v>
      </c>
      <c r="D1626" t="s">
        <v>148</v>
      </c>
      <c r="E1626" t="s">
        <v>89</v>
      </c>
      <c r="F1626" t="str">
        <f t="shared" si="77"/>
        <v>Queensland</v>
      </c>
      <c r="G1626" t="s">
        <v>35</v>
      </c>
      <c r="H1626">
        <v>4655</v>
      </c>
      <c r="I1626" t="s">
        <v>11</v>
      </c>
      <c r="J1626" t="s">
        <v>51</v>
      </c>
      <c r="K1626" t="s">
        <v>151</v>
      </c>
      <c r="L1626" t="s">
        <v>21</v>
      </c>
      <c r="M1626" s="5">
        <v>79.98</v>
      </c>
      <c r="N1626">
        <v>1</v>
      </c>
    </row>
    <row r="1627" spans="1:14" x14ac:dyDescent="0.2">
      <c r="A1627" s="2">
        <v>45547</v>
      </c>
      <c r="B1627" s="3">
        <f t="shared" si="75"/>
        <v>2025</v>
      </c>
      <c r="C1627" t="str">
        <f t="shared" si="76"/>
        <v>2024-2025</v>
      </c>
      <c r="D1627" t="s">
        <v>148</v>
      </c>
      <c r="E1627" t="s">
        <v>87</v>
      </c>
      <c r="F1627" t="str">
        <f t="shared" si="77"/>
        <v>New South Wales</v>
      </c>
      <c r="G1627" t="s">
        <v>10</v>
      </c>
      <c r="H1627">
        <v>2790</v>
      </c>
      <c r="I1627" t="s">
        <v>11</v>
      </c>
      <c r="J1627" t="s">
        <v>25</v>
      </c>
      <c r="K1627" t="s">
        <v>151</v>
      </c>
      <c r="L1627" t="s">
        <v>21</v>
      </c>
      <c r="M1627" s="5">
        <v>79.98</v>
      </c>
      <c r="N1627">
        <v>1</v>
      </c>
    </row>
    <row r="1628" spans="1:14" x14ac:dyDescent="0.2">
      <c r="A1628" s="2">
        <v>45007</v>
      </c>
      <c r="B1628" s="3">
        <f t="shared" si="75"/>
        <v>2023</v>
      </c>
      <c r="C1628" t="str">
        <f t="shared" si="76"/>
        <v>2022-2023</v>
      </c>
      <c r="D1628" t="s">
        <v>148</v>
      </c>
      <c r="E1628" t="s">
        <v>102</v>
      </c>
      <c r="F1628" t="str">
        <f t="shared" si="77"/>
        <v>Queensland</v>
      </c>
      <c r="G1628" t="s">
        <v>35</v>
      </c>
      <c r="H1628">
        <v>4870</v>
      </c>
      <c r="I1628" t="s">
        <v>11</v>
      </c>
      <c r="J1628" t="s">
        <v>36</v>
      </c>
      <c r="K1628" t="s">
        <v>154</v>
      </c>
      <c r="L1628" t="s">
        <v>14</v>
      </c>
      <c r="M1628" s="5">
        <v>80.45</v>
      </c>
      <c r="N1628">
        <v>1</v>
      </c>
    </row>
    <row r="1629" spans="1:14" x14ac:dyDescent="0.2">
      <c r="A1629" s="2">
        <v>45091</v>
      </c>
      <c r="B1629" s="3">
        <f t="shared" si="75"/>
        <v>2023</v>
      </c>
      <c r="C1629" t="str">
        <f t="shared" si="76"/>
        <v>2022-2023</v>
      </c>
      <c r="D1629" t="s">
        <v>148</v>
      </c>
      <c r="E1629" t="s">
        <v>122</v>
      </c>
      <c r="F1629" t="str">
        <f t="shared" si="77"/>
        <v>New South Wales</v>
      </c>
      <c r="G1629" t="s">
        <v>10</v>
      </c>
      <c r="H1629">
        <v>2650</v>
      </c>
      <c r="I1629" t="s">
        <v>11</v>
      </c>
      <c r="J1629" t="s">
        <v>25</v>
      </c>
      <c r="K1629" t="s">
        <v>19</v>
      </c>
      <c r="L1629" t="s">
        <v>23</v>
      </c>
      <c r="M1629" s="5">
        <v>80.45</v>
      </c>
      <c r="N1629">
        <v>1</v>
      </c>
    </row>
    <row r="1630" spans="1:14" x14ac:dyDescent="0.2">
      <c r="A1630" s="2">
        <v>45116</v>
      </c>
      <c r="B1630" s="3">
        <f t="shared" si="75"/>
        <v>2024</v>
      </c>
      <c r="C1630" t="str">
        <f t="shared" si="76"/>
        <v>2023-2024</v>
      </c>
      <c r="D1630" t="s">
        <v>148</v>
      </c>
      <c r="E1630" t="s">
        <v>100</v>
      </c>
      <c r="F1630" t="str">
        <f t="shared" si="77"/>
        <v>Western Australia</v>
      </c>
      <c r="G1630" t="s">
        <v>48</v>
      </c>
      <c r="H1630">
        <v>6021</v>
      </c>
      <c r="I1630" t="s">
        <v>11</v>
      </c>
      <c r="J1630" t="s">
        <v>49</v>
      </c>
      <c r="K1630" t="s">
        <v>19</v>
      </c>
      <c r="L1630" t="s">
        <v>23</v>
      </c>
      <c r="M1630" s="5">
        <v>80.460000000000008</v>
      </c>
      <c r="N1630">
        <v>1</v>
      </c>
    </row>
    <row r="1631" spans="1:14" x14ac:dyDescent="0.2">
      <c r="A1631" s="2">
        <v>45003</v>
      </c>
      <c r="B1631" s="3">
        <f t="shared" si="75"/>
        <v>2023</v>
      </c>
      <c r="C1631" t="str">
        <f t="shared" si="76"/>
        <v>2022-2023</v>
      </c>
      <c r="D1631" t="s">
        <v>147</v>
      </c>
      <c r="E1631" t="s">
        <v>101</v>
      </c>
      <c r="F1631" t="str">
        <f t="shared" si="77"/>
        <v>Victoria</v>
      </c>
      <c r="G1631" t="s">
        <v>45</v>
      </c>
      <c r="H1631">
        <v>3131</v>
      </c>
      <c r="I1631" t="s">
        <v>11</v>
      </c>
      <c r="J1631" t="s">
        <v>63</v>
      </c>
      <c r="K1631" t="s">
        <v>154</v>
      </c>
      <c r="L1631" t="s">
        <v>14</v>
      </c>
      <c r="M1631" s="5">
        <v>80.5</v>
      </c>
      <c r="N1631">
        <v>1</v>
      </c>
    </row>
    <row r="1632" spans="1:14" x14ac:dyDescent="0.2">
      <c r="A1632" s="2">
        <v>45147</v>
      </c>
      <c r="B1632" s="3">
        <f t="shared" si="75"/>
        <v>2024</v>
      </c>
      <c r="C1632" t="str">
        <f t="shared" si="76"/>
        <v>2023-2024</v>
      </c>
      <c r="D1632" t="s">
        <v>148</v>
      </c>
      <c r="E1632" t="s">
        <v>123</v>
      </c>
      <c r="F1632" t="str">
        <f t="shared" si="77"/>
        <v>Western Australia</v>
      </c>
      <c r="G1632" t="s">
        <v>48</v>
      </c>
      <c r="H1632">
        <v>6109</v>
      </c>
      <c r="I1632" t="s">
        <v>11</v>
      </c>
      <c r="J1632" t="s">
        <v>94</v>
      </c>
      <c r="K1632" t="s">
        <v>155</v>
      </c>
      <c r="L1632" t="s">
        <v>20</v>
      </c>
      <c r="M1632" s="5">
        <v>80.92</v>
      </c>
      <c r="N1632">
        <v>1</v>
      </c>
    </row>
    <row r="1633" spans="1:14" x14ac:dyDescent="0.2">
      <c r="A1633" s="2">
        <v>45182</v>
      </c>
      <c r="B1633" s="3">
        <f t="shared" si="75"/>
        <v>2024</v>
      </c>
      <c r="C1633" t="str">
        <f t="shared" si="76"/>
        <v>2023-2024</v>
      </c>
      <c r="D1633" t="s">
        <v>148</v>
      </c>
      <c r="E1633" t="s">
        <v>90</v>
      </c>
      <c r="F1633" t="str">
        <f t="shared" si="77"/>
        <v>Victoria</v>
      </c>
      <c r="G1633" t="s">
        <v>45</v>
      </c>
      <c r="H1633">
        <v>3179</v>
      </c>
      <c r="I1633" t="s">
        <v>11</v>
      </c>
      <c r="J1633" t="s">
        <v>63</v>
      </c>
      <c r="K1633" t="s">
        <v>156</v>
      </c>
      <c r="L1633" t="s">
        <v>17</v>
      </c>
      <c r="M1633" s="5">
        <v>80.92</v>
      </c>
      <c r="N1633">
        <v>1</v>
      </c>
    </row>
    <row r="1634" spans="1:14" x14ac:dyDescent="0.2">
      <c r="A1634" s="2">
        <v>45040</v>
      </c>
      <c r="B1634" s="3">
        <f t="shared" si="75"/>
        <v>2023</v>
      </c>
      <c r="C1634" t="str">
        <f t="shared" si="76"/>
        <v>2022-2023</v>
      </c>
      <c r="D1634" t="s">
        <v>148</v>
      </c>
      <c r="E1634" t="s">
        <v>50</v>
      </c>
      <c r="F1634" t="str">
        <f t="shared" si="77"/>
        <v>Queensland</v>
      </c>
      <c r="G1634" t="s">
        <v>35</v>
      </c>
      <c r="H1634">
        <v>4703</v>
      </c>
      <c r="I1634" t="s">
        <v>11</v>
      </c>
      <c r="J1634" t="s">
        <v>51</v>
      </c>
      <c r="K1634" t="s">
        <v>150</v>
      </c>
      <c r="L1634" t="s">
        <v>18</v>
      </c>
      <c r="M1634" s="5">
        <v>80.94</v>
      </c>
      <c r="N1634">
        <v>1</v>
      </c>
    </row>
    <row r="1635" spans="1:14" x14ac:dyDescent="0.2">
      <c r="A1635" s="2">
        <v>45347</v>
      </c>
      <c r="B1635" s="3">
        <f t="shared" si="75"/>
        <v>2024</v>
      </c>
      <c r="C1635" t="str">
        <f t="shared" si="76"/>
        <v>2023-2024</v>
      </c>
      <c r="D1635" t="s">
        <v>147</v>
      </c>
      <c r="E1635" t="s">
        <v>129</v>
      </c>
      <c r="F1635" t="str">
        <f t="shared" si="77"/>
        <v>Tasmania</v>
      </c>
      <c r="G1635" t="s">
        <v>70</v>
      </c>
      <c r="H1635">
        <v>7010</v>
      </c>
      <c r="I1635" t="s">
        <v>11</v>
      </c>
      <c r="J1635" t="s">
        <v>71</v>
      </c>
      <c r="K1635" t="s">
        <v>19</v>
      </c>
      <c r="L1635" t="s">
        <v>23</v>
      </c>
      <c r="M1635" s="5">
        <v>80.95</v>
      </c>
      <c r="N1635">
        <v>1</v>
      </c>
    </row>
    <row r="1636" spans="1:14" x14ac:dyDescent="0.2">
      <c r="A1636" s="2">
        <v>45527</v>
      </c>
      <c r="B1636" s="3">
        <f t="shared" si="75"/>
        <v>2025</v>
      </c>
      <c r="C1636" t="str">
        <f t="shared" si="76"/>
        <v>2024-2025</v>
      </c>
      <c r="D1636" t="s">
        <v>148</v>
      </c>
      <c r="E1636" t="s">
        <v>62</v>
      </c>
      <c r="F1636" t="str">
        <f t="shared" si="77"/>
        <v>Victoria</v>
      </c>
      <c r="G1636" t="s">
        <v>45</v>
      </c>
      <c r="H1636">
        <v>3134</v>
      </c>
      <c r="I1636" t="s">
        <v>11</v>
      </c>
      <c r="J1636" t="s">
        <v>63</v>
      </c>
      <c r="K1636" t="s">
        <v>156</v>
      </c>
      <c r="L1636" t="s">
        <v>17</v>
      </c>
      <c r="M1636" s="5">
        <v>80.95</v>
      </c>
      <c r="N1636">
        <v>1</v>
      </c>
    </row>
    <row r="1637" spans="1:14" x14ac:dyDescent="0.2">
      <c r="A1637" s="2">
        <v>45546</v>
      </c>
      <c r="B1637" s="3">
        <f t="shared" si="75"/>
        <v>2025</v>
      </c>
      <c r="C1637" t="str">
        <f t="shared" si="76"/>
        <v>2024-2025</v>
      </c>
      <c r="D1637" t="s">
        <v>148</v>
      </c>
      <c r="E1637" t="s">
        <v>122</v>
      </c>
      <c r="F1637" t="str">
        <f t="shared" si="77"/>
        <v>New South Wales</v>
      </c>
      <c r="G1637" t="s">
        <v>10</v>
      </c>
      <c r="H1637">
        <v>2650</v>
      </c>
      <c r="I1637" t="s">
        <v>11</v>
      </c>
      <c r="J1637" t="s">
        <v>25</v>
      </c>
      <c r="K1637" t="s">
        <v>154</v>
      </c>
      <c r="L1637" t="s">
        <v>14</v>
      </c>
      <c r="M1637" s="5">
        <v>81.25</v>
      </c>
      <c r="N1637">
        <v>1</v>
      </c>
    </row>
    <row r="1638" spans="1:14" x14ac:dyDescent="0.2">
      <c r="A1638" s="2">
        <v>45614</v>
      </c>
      <c r="B1638" s="3">
        <f t="shared" si="75"/>
        <v>2025</v>
      </c>
      <c r="C1638" t="str">
        <f t="shared" si="76"/>
        <v>2024-2025</v>
      </c>
      <c r="D1638" t="s">
        <v>148</v>
      </c>
      <c r="E1638" t="s">
        <v>99</v>
      </c>
      <c r="F1638" t="str">
        <f t="shared" si="77"/>
        <v>Victoria</v>
      </c>
      <c r="G1638" t="s">
        <v>45</v>
      </c>
      <c r="H1638">
        <v>3148</v>
      </c>
      <c r="I1638" t="s">
        <v>11</v>
      </c>
      <c r="J1638" t="s">
        <v>63</v>
      </c>
      <c r="K1638" t="s">
        <v>151</v>
      </c>
      <c r="L1638" t="s">
        <v>21</v>
      </c>
      <c r="M1638" s="5">
        <v>81.510000000000005</v>
      </c>
      <c r="N1638">
        <v>1</v>
      </c>
    </row>
    <row r="1639" spans="1:14" x14ac:dyDescent="0.2">
      <c r="A1639" s="2">
        <v>45127</v>
      </c>
      <c r="B1639" s="3">
        <f t="shared" si="75"/>
        <v>2024</v>
      </c>
      <c r="C1639" t="str">
        <f t="shared" si="76"/>
        <v>2023-2024</v>
      </c>
      <c r="D1639" t="s">
        <v>147</v>
      </c>
      <c r="E1639" t="s">
        <v>56</v>
      </c>
      <c r="F1639" t="str">
        <f t="shared" si="77"/>
        <v>Northern Territory</v>
      </c>
      <c r="G1639" t="s">
        <v>29</v>
      </c>
      <c r="H1639">
        <v>870</v>
      </c>
      <c r="I1639" t="s">
        <v>11</v>
      </c>
      <c r="J1639" t="s">
        <v>30</v>
      </c>
      <c r="K1639" t="s">
        <v>156</v>
      </c>
      <c r="L1639" t="s">
        <v>17</v>
      </c>
      <c r="M1639" s="5">
        <v>81.540000000000006</v>
      </c>
      <c r="N1639">
        <v>1</v>
      </c>
    </row>
    <row r="1640" spans="1:14" x14ac:dyDescent="0.2">
      <c r="A1640" s="2">
        <v>45237</v>
      </c>
      <c r="B1640" s="3">
        <f t="shared" si="75"/>
        <v>2024</v>
      </c>
      <c r="C1640" t="str">
        <f t="shared" si="76"/>
        <v>2023-2024</v>
      </c>
      <c r="D1640" t="s">
        <v>148</v>
      </c>
      <c r="E1640" t="s">
        <v>24</v>
      </c>
      <c r="F1640" t="str">
        <f t="shared" si="77"/>
        <v>New South Wales</v>
      </c>
      <c r="G1640" t="s">
        <v>10</v>
      </c>
      <c r="H1640">
        <v>2795</v>
      </c>
      <c r="I1640" t="s">
        <v>11</v>
      </c>
      <c r="J1640" t="s">
        <v>25</v>
      </c>
      <c r="K1640" t="s">
        <v>156</v>
      </c>
      <c r="L1640" t="s">
        <v>17</v>
      </c>
      <c r="M1640" s="5">
        <v>81.59</v>
      </c>
      <c r="N1640">
        <v>1</v>
      </c>
    </row>
    <row r="1641" spans="1:14" x14ac:dyDescent="0.2">
      <c r="A1641" s="2">
        <v>45522</v>
      </c>
      <c r="B1641" s="3">
        <f t="shared" si="75"/>
        <v>2025</v>
      </c>
      <c r="C1641" t="str">
        <f t="shared" si="76"/>
        <v>2024-2025</v>
      </c>
      <c r="D1641" t="s">
        <v>148</v>
      </c>
      <c r="E1641" t="s">
        <v>117</v>
      </c>
      <c r="F1641" t="str">
        <f t="shared" si="77"/>
        <v>Queensland</v>
      </c>
      <c r="G1641" t="s">
        <v>35</v>
      </c>
      <c r="H1641">
        <v>4119</v>
      </c>
      <c r="I1641" t="s">
        <v>11</v>
      </c>
      <c r="J1641" t="s">
        <v>43</v>
      </c>
      <c r="K1641" t="s">
        <v>157</v>
      </c>
      <c r="L1641" t="s">
        <v>22</v>
      </c>
      <c r="M1641" s="5">
        <v>81.73</v>
      </c>
      <c r="N1641">
        <v>1</v>
      </c>
    </row>
    <row r="1642" spans="1:14" x14ac:dyDescent="0.2">
      <c r="A1642" s="2">
        <v>45318</v>
      </c>
      <c r="B1642" s="3">
        <f t="shared" si="75"/>
        <v>2024</v>
      </c>
      <c r="C1642" t="str">
        <f t="shared" si="76"/>
        <v>2023-2024</v>
      </c>
      <c r="D1642" t="s">
        <v>147</v>
      </c>
      <c r="E1642" t="s">
        <v>142</v>
      </c>
      <c r="F1642" t="str">
        <f t="shared" si="77"/>
        <v>Australian Capital Territory</v>
      </c>
      <c r="G1642" t="s">
        <v>80</v>
      </c>
      <c r="H1642">
        <v>2609</v>
      </c>
      <c r="I1642" t="s">
        <v>11</v>
      </c>
      <c r="J1642" t="s">
        <v>58</v>
      </c>
      <c r="K1642" t="s">
        <v>152</v>
      </c>
      <c r="L1642" t="s">
        <v>13</v>
      </c>
      <c r="M1642" s="5">
        <v>81.800000000000011</v>
      </c>
      <c r="N1642">
        <v>1</v>
      </c>
    </row>
    <row r="1643" spans="1:14" x14ac:dyDescent="0.2">
      <c r="A1643" s="2">
        <v>44950</v>
      </c>
      <c r="B1643" s="3">
        <f t="shared" si="75"/>
        <v>2023</v>
      </c>
      <c r="C1643" t="str">
        <f t="shared" si="76"/>
        <v>2022-2023</v>
      </c>
      <c r="D1643" t="s">
        <v>148</v>
      </c>
      <c r="E1643" t="s">
        <v>136</v>
      </c>
      <c r="F1643" t="str">
        <f t="shared" si="77"/>
        <v>Victoria</v>
      </c>
      <c r="G1643" t="s">
        <v>45</v>
      </c>
      <c r="H1643">
        <v>3175</v>
      </c>
      <c r="I1643" t="s">
        <v>11</v>
      </c>
      <c r="J1643" t="s">
        <v>63</v>
      </c>
      <c r="K1643" t="s">
        <v>155</v>
      </c>
      <c r="L1643" t="s">
        <v>20</v>
      </c>
      <c r="M1643" s="5">
        <v>81.81</v>
      </c>
      <c r="N1643">
        <v>1</v>
      </c>
    </row>
    <row r="1644" spans="1:14" x14ac:dyDescent="0.2">
      <c r="A1644" s="2">
        <v>45108</v>
      </c>
      <c r="B1644" s="3">
        <f t="shared" si="75"/>
        <v>2024</v>
      </c>
      <c r="C1644" t="str">
        <f t="shared" si="76"/>
        <v>2023-2024</v>
      </c>
      <c r="D1644" t="s">
        <v>147</v>
      </c>
      <c r="E1644" t="s">
        <v>118</v>
      </c>
      <c r="F1644" t="str">
        <f t="shared" si="77"/>
        <v>New South Wales</v>
      </c>
      <c r="G1644" t="s">
        <v>10</v>
      </c>
      <c r="H1644">
        <v>2158</v>
      </c>
      <c r="I1644" t="s">
        <v>11</v>
      </c>
      <c r="J1644" t="s">
        <v>27</v>
      </c>
      <c r="K1644" t="s">
        <v>19</v>
      </c>
      <c r="L1644" t="s">
        <v>23</v>
      </c>
      <c r="M1644" s="5">
        <v>81.86</v>
      </c>
      <c r="N1644">
        <v>1</v>
      </c>
    </row>
    <row r="1645" spans="1:14" x14ac:dyDescent="0.2">
      <c r="A1645" s="2">
        <v>44968</v>
      </c>
      <c r="B1645" s="3">
        <f t="shared" si="75"/>
        <v>2023</v>
      </c>
      <c r="C1645" t="str">
        <f t="shared" si="76"/>
        <v>2022-2023</v>
      </c>
      <c r="D1645" t="s">
        <v>148</v>
      </c>
      <c r="E1645" t="s">
        <v>84</v>
      </c>
      <c r="F1645" t="str">
        <f t="shared" si="77"/>
        <v>Queensland</v>
      </c>
      <c r="G1645" t="s">
        <v>35</v>
      </c>
      <c r="H1645">
        <v>4740</v>
      </c>
      <c r="I1645" t="s">
        <v>11</v>
      </c>
      <c r="J1645" t="s">
        <v>51</v>
      </c>
      <c r="K1645" t="s">
        <v>150</v>
      </c>
      <c r="L1645" t="s">
        <v>18</v>
      </c>
      <c r="M1645" s="5">
        <v>81.95</v>
      </c>
      <c r="N1645">
        <v>1</v>
      </c>
    </row>
    <row r="1646" spans="1:14" x14ac:dyDescent="0.2">
      <c r="A1646" s="2">
        <v>45578</v>
      </c>
      <c r="B1646" s="3">
        <f t="shared" si="75"/>
        <v>2025</v>
      </c>
      <c r="C1646" t="str">
        <f t="shared" si="76"/>
        <v>2024-2025</v>
      </c>
      <c r="D1646" t="s">
        <v>147</v>
      </c>
      <c r="E1646" t="s">
        <v>65</v>
      </c>
      <c r="F1646" t="str">
        <f t="shared" si="77"/>
        <v>New South Wales</v>
      </c>
      <c r="G1646" t="s">
        <v>10</v>
      </c>
      <c r="H1646">
        <v>2541</v>
      </c>
      <c r="I1646" t="s">
        <v>11</v>
      </c>
      <c r="J1646" t="s">
        <v>58</v>
      </c>
      <c r="K1646" t="s">
        <v>149</v>
      </c>
      <c r="L1646" t="s">
        <v>15</v>
      </c>
      <c r="M1646" s="5">
        <v>82.16</v>
      </c>
      <c r="N1646">
        <v>1</v>
      </c>
    </row>
    <row r="1647" spans="1:14" x14ac:dyDescent="0.2">
      <c r="A1647" s="2">
        <v>45587</v>
      </c>
      <c r="B1647" s="3">
        <f t="shared" si="75"/>
        <v>2025</v>
      </c>
      <c r="C1647" t="str">
        <f t="shared" si="76"/>
        <v>2024-2025</v>
      </c>
      <c r="D1647" t="s">
        <v>147</v>
      </c>
      <c r="E1647" t="s">
        <v>44</v>
      </c>
      <c r="F1647" t="str">
        <f t="shared" si="77"/>
        <v>Victoria</v>
      </c>
      <c r="G1647" t="s">
        <v>45</v>
      </c>
      <c r="H1647">
        <v>3066</v>
      </c>
      <c r="I1647" t="s">
        <v>11</v>
      </c>
      <c r="J1647" t="s">
        <v>46</v>
      </c>
      <c r="K1647" t="s">
        <v>152</v>
      </c>
      <c r="L1647" t="s">
        <v>13</v>
      </c>
      <c r="M1647" s="5">
        <v>82.169999999999987</v>
      </c>
      <c r="N1647">
        <v>1</v>
      </c>
    </row>
    <row r="1648" spans="1:14" x14ac:dyDescent="0.2">
      <c r="A1648" s="2">
        <v>45427</v>
      </c>
      <c r="B1648" s="3">
        <f t="shared" si="75"/>
        <v>2024</v>
      </c>
      <c r="C1648" t="str">
        <f t="shared" si="76"/>
        <v>2023-2024</v>
      </c>
      <c r="D1648" t="s">
        <v>147</v>
      </c>
      <c r="E1648" t="s">
        <v>113</v>
      </c>
      <c r="F1648" t="str">
        <f t="shared" si="77"/>
        <v>Queensland</v>
      </c>
      <c r="G1648" t="s">
        <v>35</v>
      </c>
      <c r="H1648">
        <v>4215</v>
      </c>
      <c r="I1648" t="s">
        <v>11</v>
      </c>
      <c r="J1648" t="s">
        <v>104</v>
      </c>
      <c r="K1648" t="s">
        <v>154</v>
      </c>
      <c r="L1648" t="s">
        <v>14</v>
      </c>
      <c r="M1648" s="5">
        <v>82.21</v>
      </c>
      <c r="N1648">
        <v>1</v>
      </c>
    </row>
    <row r="1649" spans="1:14" x14ac:dyDescent="0.2">
      <c r="A1649" s="2">
        <v>45541</v>
      </c>
      <c r="B1649" s="3">
        <f t="shared" si="75"/>
        <v>2025</v>
      </c>
      <c r="C1649" t="str">
        <f t="shared" si="76"/>
        <v>2024-2025</v>
      </c>
      <c r="D1649" t="s">
        <v>148</v>
      </c>
      <c r="E1649" t="s">
        <v>117</v>
      </c>
      <c r="F1649" t="str">
        <f t="shared" si="77"/>
        <v>Queensland</v>
      </c>
      <c r="G1649" t="s">
        <v>35</v>
      </c>
      <c r="H1649">
        <v>4119</v>
      </c>
      <c r="I1649" t="s">
        <v>11</v>
      </c>
      <c r="J1649" t="s">
        <v>43</v>
      </c>
      <c r="K1649" t="s">
        <v>154</v>
      </c>
      <c r="L1649" t="s">
        <v>14</v>
      </c>
      <c r="M1649" s="5">
        <v>82.3</v>
      </c>
      <c r="N1649">
        <v>1</v>
      </c>
    </row>
    <row r="1650" spans="1:14" x14ac:dyDescent="0.2">
      <c r="A1650" s="2">
        <v>45105</v>
      </c>
      <c r="B1650" s="3">
        <f t="shared" si="75"/>
        <v>2023</v>
      </c>
      <c r="C1650" t="str">
        <f t="shared" si="76"/>
        <v>2022-2023</v>
      </c>
      <c r="D1650" t="s">
        <v>147</v>
      </c>
      <c r="E1650" t="s">
        <v>54</v>
      </c>
      <c r="F1650" t="str">
        <f t="shared" si="77"/>
        <v>Victoria</v>
      </c>
      <c r="G1650" t="s">
        <v>45</v>
      </c>
      <c r="H1650">
        <v>3977</v>
      </c>
      <c r="I1650" t="s">
        <v>11</v>
      </c>
      <c r="J1650" t="s">
        <v>55</v>
      </c>
      <c r="K1650" t="s">
        <v>156</v>
      </c>
      <c r="L1650" t="s">
        <v>17</v>
      </c>
      <c r="M1650" s="5">
        <v>82.7</v>
      </c>
      <c r="N1650">
        <v>1</v>
      </c>
    </row>
    <row r="1651" spans="1:14" x14ac:dyDescent="0.2">
      <c r="A1651" s="2">
        <v>45596</v>
      </c>
      <c r="B1651" s="3">
        <f t="shared" si="75"/>
        <v>2025</v>
      </c>
      <c r="C1651" t="str">
        <f t="shared" si="76"/>
        <v>2024-2025</v>
      </c>
      <c r="D1651" t="s">
        <v>147</v>
      </c>
      <c r="E1651" t="s">
        <v>83</v>
      </c>
      <c r="F1651" t="str">
        <f t="shared" si="77"/>
        <v>New South Wales</v>
      </c>
      <c r="G1651" t="s">
        <v>10</v>
      </c>
      <c r="H1651">
        <v>2750</v>
      </c>
      <c r="I1651" t="s">
        <v>11</v>
      </c>
      <c r="J1651" t="s">
        <v>25</v>
      </c>
      <c r="K1651" t="s">
        <v>154</v>
      </c>
      <c r="L1651" t="s">
        <v>14</v>
      </c>
      <c r="M1651" s="5">
        <v>82.92</v>
      </c>
      <c r="N1651">
        <v>1</v>
      </c>
    </row>
    <row r="1652" spans="1:14" x14ac:dyDescent="0.2">
      <c r="A1652" s="2">
        <v>45021</v>
      </c>
      <c r="B1652" s="3">
        <f t="shared" si="75"/>
        <v>2023</v>
      </c>
      <c r="C1652" t="str">
        <f t="shared" si="76"/>
        <v>2022-2023</v>
      </c>
      <c r="D1652" t="s">
        <v>147</v>
      </c>
      <c r="E1652" t="s">
        <v>40</v>
      </c>
      <c r="F1652" t="str">
        <f t="shared" si="77"/>
        <v>New South Wales</v>
      </c>
      <c r="G1652" t="s">
        <v>10</v>
      </c>
      <c r="H1652">
        <v>2116</v>
      </c>
      <c r="I1652" t="s">
        <v>11</v>
      </c>
      <c r="J1652" t="s">
        <v>27</v>
      </c>
      <c r="K1652" t="s">
        <v>157</v>
      </c>
      <c r="L1652" t="s">
        <v>22</v>
      </c>
      <c r="M1652" s="5">
        <v>83.02</v>
      </c>
      <c r="N1652">
        <v>1</v>
      </c>
    </row>
    <row r="1653" spans="1:14" x14ac:dyDescent="0.2">
      <c r="A1653" s="2">
        <v>45350</v>
      </c>
      <c r="B1653" s="3">
        <f t="shared" si="75"/>
        <v>2024</v>
      </c>
      <c r="C1653" t="str">
        <f t="shared" si="76"/>
        <v>2023-2024</v>
      </c>
      <c r="D1653" t="s">
        <v>147</v>
      </c>
      <c r="E1653" t="s">
        <v>57</v>
      </c>
      <c r="F1653" t="str">
        <f t="shared" si="77"/>
        <v>New South Wales</v>
      </c>
      <c r="G1653" t="s">
        <v>10</v>
      </c>
      <c r="H1653">
        <v>2560</v>
      </c>
      <c r="I1653" t="s">
        <v>11</v>
      </c>
      <c r="J1653" t="s">
        <v>58</v>
      </c>
      <c r="K1653" t="s">
        <v>156</v>
      </c>
      <c r="L1653" t="s">
        <v>17</v>
      </c>
      <c r="M1653" s="5">
        <v>83.18</v>
      </c>
      <c r="N1653">
        <v>1</v>
      </c>
    </row>
    <row r="1654" spans="1:14" x14ac:dyDescent="0.2">
      <c r="A1654" s="2">
        <v>45517</v>
      </c>
      <c r="B1654" s="3">
        <f t="shared" si="75"/>
        <v>2025</v>
      </c>
      <c r="C1654" t="str">
        <f t="shared" si="76"/>
        <v>2024-2025</v>
      </c>
      <c r="D1654" t="s">
        <v>148</v>
      </c>
      <c r="E1654" t="s">
        <v>99</v>
      </c>
      <c r="F1654" t="str">
        <f t="shared" si="77"/>
        <v>Victoria</v>
      </c>
      <c r="G1654" t="s">
        <v>45</v>
      </c>
      <c r="H1654">
        <v>3148</v>
      </c>
      <c r="I1654" t="s">
        <v>11</v>
      </c>
      <c r="J1654" t="s">
        <v>63</v>
      </c>
      <c r="K1654" t="s">
        <v>156</v>
      </c>
      <c r="L1654" t="s">
        <v>17</v>
      </c>
      <c r="M1654" s="5">
        <v>83.39</v>
      </c>
      <c r="N1654">
        <v>1</v>
      </c>
    </row>
    <row r="1655" spans="1:14" x14ac:dyDescent="0.2">
      <c r="A1655" s="2">
        <v>45228</v>
      </c>
      <c r="B1655" s="3">
        <f t="shared" si="75"/>
        <v>2024</v>
      </c>
      <c r="C1655" t="str">
        <f t="shared" si="76"/>
        <v>2023-2024</v>
      </c>
      <c r="D1655" t="s">
        <v>148</v>
      </c>
      <c r="E1655" t="s">
        <v>74</v>
      </c>
      <c r="F1655" t="str">
        <f t="shared" si="77"/>
        <v>South Australia</v>
      </c>
      <c r="G1655" t="s">
        <v>32</v>
      </c>
      <c r="H1655">
        <v>5043</v>
      </c>
      <c r="I1655" t="s">
        <v>11</v>
      </c>
      <c r="J1655" t="s">
        <v>33</v>
      </c>
      <c r="K1655" t="s">
        <v>151</v>
      </c>
      <c r="L1655" t="s">
        <v>21</v>
      </c>
      <c r="M1655" s="5">
        <v>83.47999999999999</v>
      </c>
      <c r="N1655">
        <v>1</v>
      </c>
    </row>
    <row r="1656" spans="1:14" x14ac:dyDescent="0.2">
      <c r="A1656" s="2">
        <v>45588</v>
      </c>
      <c r="B1656" s="3">
        <f t="shared" si="75"/>
        <v>2025</v>
      </c>
      <c r="C1656" t="str">
        <f t="shared" si="76"/>
        <v>2024-2025</v>
      </c>
      <c r="D1656" t="s">
        <v>147</v>
      </c>
      <c r="E1656" t="s">
        <v>44</v>
      </c>
      <c r="F1656" t="str">
        <f t="shared" si="77"/>
        <v>Victoria</v>
      </c>
      <c r="G1656" t="s">
        <v>45</v>
      </c>
      <c r="H1656">
        <v>3066</v>
      </c>
      <c r="I1656" t="s">
        <v>11</v>
      </c>
      <c r="J1656" t="s">
        <v>46</v>
      </c>
      <c r="K1656" t="s">
        <v>156</v>
      </c>
      <c r="L1656" t="s">
        <v>17</v>
      </c>
      <c r="M1656" s="5">
        <v>83.789999999999992</v>
      </c>
      <c r="N1656">
        <v>1</v>
      </c>
    </row>
    <row r="1657" spans="1:14" x14ac:dyDescent="0.2">
      <c r="A1657" s="2">
        <v>45541</v>
      </c>
      <c r="B1657" s="3">
        <f t="shared" si="75"/>
        <v>2025</v>
      </c>
      <c r="C1657" t="str">
        <f t="shared" si="76"/>
        <v>2024-2025</v>
      </c>
      <c r="D1657" t="s">
        <v>147</v>
      </c>
      <c r="E1657" t="s">
        <v>108</v>
      </c>
      <c r="F1657" t="str">
        <f t="shared" si="77"/>
        <v>Victoria</v>
      </c>
      <c r="G1657" t="s">
        <v>45</v>
      </c>
      <c r="H1657">
        <v>3018</v>
      </c>
      <c r="I1657" t="s">
        <v>11</v>
      </c>
      <c r="J1657" t="s">
        <v>46</v>
      </c>
      <c r="K1657" t="s">
        <v>154</v>
      </c>
      <c r="L1657" t="s">
        <v>14</v>
      </c>
      <c r="M1657" s="5">
        <v>83.86</v>
      </c>
      <c r="N1657">
        <v>1</v>
      </c>
    </row>
    <row r="1658" spans="1:14" x14ac:dyDescent="0.2">
      <c r="A1658" s="2">
        <v>45095</v>
      </c>
      <c r="B1658" s="3">
        <f t="shared" si="75"/>
        <v>2023</v>
      </c>
      <c r="C1658" t="str">
        <f t="shared" si="76"/>
        <v>2022-2023</v>
      </c>
      <c r="D1658" t="s">
        <v>148</v>
      </c>
      <c r="E1658" t="s">
        <v>123</v>
      </c>
      <c r="F1658" t="str">
        <f t="shared" si="77"/>
        <v>Western Australia</v>
      </c>
      <c r="G1658" t="s">
        <v>48</v>
      </c>
      <c r="H1658">
        <v>6109</v>
      </c>
      <c r="I1658" t="s">
        <v>11</v>
      </c>
      <c r="J1658" t="s">
        <v>94</v>
      </c>
      <c r="K1658" t="s">
        <v>156</v>
      </c>
      <c r="L1658" t="s">
        <v>17</v>
      </c>
      <c r="M1658" s="5">
        <v>83.86</v>
      </c>
      <c r="N1658">
        <v>1</v>
      </c>
    </row>
    <row r="1659" spans="1:14" x14ac:dyDescent="0.2">
      <c r="A1659" s="2">
        <v>45451</v>
      </c>
      <c r="B1659" s="3">
        <f t="shared" si="75"/>
        <v>2024</v>
      </c>
      <c r="C1659" t="str">
        <f t="shared" si="76"/>
        <v>2023-2024</v>
      </c>
      <c r="D1659" t="s">
        <v>147</v>
      </c>
      <c r="E1659" t="s">
        <v>133</v>
      </c>
      <c r="F1659" t="str">
        <f t="shared" si="77"/>
        <v>Queensland</v>
      </c>
      <c r="G1659" t="s">
        <v>35</v>
      </c>
      <c r="H1659">
        <v>4305</v>
      </c>
      <c r="I1659" t="s">
        <v>11</v>
      </c>
      <c r="J1659" t="s">
        <v>104</v>
      </c>
      <c r="K1659" t="s">
        <v>154</v>
      </c>
      <c r="L1659" t="s">
        <v>14</v>
      </c>
      <c r="M1659" s="5">
        <v>83.89</v>
      </c>
      <c r="N1659">
        <v>1</v>
      </c>
    </row>
    <row r="1660" spans="1:14" x14ac:dyDescent="0.2">
      <c r="A1660" s="2">
        <v>44951</v>
      </c>
      <c r="B1660" s="3">
        <f t="shared" si="75"/>
        <v>2023</v>
      </c>
      <c r="C1660" t="str">
        <f t="shared" si="76"/>
        <v>2022-2023</v>
      </c>
      <c r="D1660" t="s">
        <v>147</v>
      </c>
      <c r="E1660" t="s">
        <v>72</v>
      </c>
      <c r="F1660" t="str">
        <f t="shared" si="77"/>
        <v>Western Australia</v>
      </c>
      <c r="G1660" t="s">
        <v>48</v>
      </c>
      <c r="H1660">
        <v>6010</v>
      </c>
      <c r="I1660" t="s">
        <v>11</v>
      </c>
      <c r="J1660" t="s">
        <v>49</v>
      </c>
      <c r="K1660" t="s">
        <v>150</v>
      </c>
      <c r="L1660" t="s">
        <v>18</v>
      </c>
      <c r="M1660" s="5">
        <v>83.93</v>
      </c>
      <c r="N1660">
        <v>1</v>
      </c>
    </row>
    <row r="1661" spans="1:14" x14ac:dyDescent="0.2">
      <c r="A1661" s="2">
        <v>45403</v>
      </c>
      <c r="B1661" s="3">
        <f t="shared" si="75"/>
        <v>2024</v>
      </c>
      <c r="C1661" t="str">
        <f t="shared" si="76"/>
        <v>2023-2024</v>
      </c>
      <c r="D1661" t="s">
        <v>148</v>
      </c>
      <c r="E1661" t="s">
        <v>69</v>
      </c>
      <c r="F1661" t="str">
        <f t="shared" si="77"/>
        <v>Tasmania</v>
      </c>
      <c r="G1661" t="s">
        <v>70</v>
      </c>
      <c r="H1661">
        <v>7018</v>
      </c>
      <c r="I1661" t="s">
        <v>11</v>
      </c>
      <c r="J1661" t="s">
        <v>71</v>
      </c>
      <c r="K1661" t="s">
        <v>150</v>
      </c>
      <c r="L1661" t="s">
        <v>18</v>
      </c>
      <c r="M1661" s="5">
        <v>83.949999999999989</v>
      </c>
      <c r="N1661">
        <v>1</v>
      </c>
    </row>
    <row r="1662" spans="1:14" x14ac:dyDescent="0.2">
      <c r="A1662" s="2">
        <v>45259</v>
      </c>
      <c r="B1662" s="3">
        <f t="shared" si="75"/>
        <v>2024</v>
      </c>
      <c r="C1662" t="str">
        <f t="shared" si="76"/>
        <v>2023-2024</v>
      </c>
      <c r="D1662" t="s">
        <v>147</v>
      </c>
      <c r="E1662" t="s">
        <v>73</v>
      </c>
      <c r="F1662" t="str">
        <f t="shared" si="77"/>
        <v>Victoria</v>
      </c>
      <c r="G1662" t="s">
        <v>45</v>
      </c>
      <c r="H1662">
        <v>3136</v>
      </c>
      <c r="I1662" t="s">
        <v>11</v>
      </c>
      <c r="J1662" t="s">
        <v>63</v>
      </c>
      <c r="K1662" t="s">
        <v>152</v>
      </c>
      <c r="L1662" t="s">
        <v>13</v>
      </c>
      <c r="M1662" s="5">
        <v>84.16</v>
      </c>
      <c r="N1662">
        <v>1</v>
      </c>
    </row>
    <row r="1663" spans="1:14" x14ac:dyDescent="0.2">
      <c r="A1663" s="2">
        <v>45646</v>
      </c>
      <c r="B1663" s="3">
        <f t="shared" si="75"/>
        <v>2025</v>
      </c>
      <c r="C1663" t="str">
        <f t="shared" si="76"/>
        <v>2024-2025</v>
      </c>
      <c r="D1663" t="s">
        <v>147</v>
      </c>
      <c r="E1663" t="s">
        <v>61</v>
      </c>
      <c r="F1663" t="str">
        <f t="shared" si="77"/>
        <v>New South Wales</v>
      </c>
      <c r="G1663" t="s">
        <v>10</v>
      </c>
      <c r="H1663">
        <v>2539</v>
      </c>
      <c r="I1663" t="s">
        <v>11</v>
      </c>
      <c r="J1663" t="s">
        <v>58</v>
      </c>
      <c r="K1663" t="s">
        <v>154</v>
      </c>
      <c r="L1663" t="s">
        <v>14</v>
      </c>
      <c r="M1663" s="5">
        <v>84.44</v>
      </c>
      <c r="N1663">
        <v>1</v>
      </c>
    </row>
    <row r="1664" spans="1:14" x14ac:dyDescent="0.2">
      <c r="A1664" s="2">
        <v>45617</v>
      </c>
      <c r="B1664" s="3">
        <f t="shared" si="75"/>
        <v>2025</v>
      </c>
      <c r="C1664" t="str">
        <f t="shared" si="76"/>
        <v>2024-2025</v>
      </c>
      <c r="D1664" t="s">
        <v>148</v>
      </c>
      <c r="E1664" t="s">
        <v>61</v>
      </c>
      <c r="F1664" t="str">
        <f t="shared" si="77"/>
        <v>New South Wales</v>
      </c>
      <c r="G1664" t="s">
        <v>10</v>
      </c>
      <c r="H1664">
        <v>2539</v>
      </c>
      <c r="I1664" t="s">
        <v>11</v>
      </c>
      <c r="J1664" t="s">
        <v>58</v>
      </c>
      <c r="K1664" t="s">
        <v>154</v>
      </c>
      <c r="L1664" t="s">
        <v>14</v>
      </c>
      <c r="M1664" s="5">
        <v>84.93</v>
      </c>
      <c r="N1664">
        <v>1</v>
      </c>
    </row>
    <row r="1665" spans="1:14" x14ac:dyDescent="0.2">
      <c r="A1665" s="2">
        <v>44936</v>
      </c>
      <c r="B1665" s="3">
        <f t="shared" si="75"/>
        <v>2023</v>
      </c>
      <c r="C1665" t="str">
        <f t="shared" si="76"/>
        <v>2022-2023</v>
      </c>
      <c r="D1665" t="s">
        <v>147</v>
      </c>
      <c r="E1665" t="s">
        <v>88</v>
      </c>
      <c r="F1665" t="str">
        <f t="shared" si="77"/>
        <v>South Australia</v>
      </c>
      <c r="G1665" t="s">
        <v>32</v>
      </c>
      <c r="H1665">
        <v>5011</v>
      </c>
      <c r="I1665" t="s">
        <v>11</v>
      </c>
      <c r="J1665" t="s">
        <v>33</v>
      </c>
      <c r="K1665" t="s">
        <v>150</v>
      </c>
      <c r="L1665" t="s">
        <v>18</v>
      </c>
      <c r="M1665" s="5">
        <v>84.94</v>
      </c>
      <c r="N1665">
        <v>1</v>
      </c>
    </row>
    <row r="1666" spans="1:14" x14ac:dyDescent="0.2">
      <c r="A1666" s="2">
        <v>45124</v>
      </c>
      <c r="B1666" s="3">
        <f t="shared" ref="B1666:B1729" si="78">IF(MONTH(A1666)&gt;=7,YEAR(A1666)+1,YEAR(A1666))</f>
        <v>2024</v>
      </c>
      <c r="C1666" t="str">
        <f t="shared" ref="C1666:C1729" si="79">IF(MONTH(A1666) &gt;= 7, YEAR(A1666) &amp; "-" &amp; YEAR(A1666) + 1, YEAR(A1666) - 1 &amp; "-" &amp; YEAR(A1666))</f>
        <v>2023-2024</v>
      </c>
      <c r="D1666" t="s">
        <v>148</v>
      </c>
      <c r="E1666" t="s">
        <v>122</v>
      </c>
      <c r="F1666" t="str">
        <f t="shared" ref="F1666:F1729" si="80">IF(G1666="WA","Western Australia",
IF(G1666="NSW","New South Wales",
IF(G1666="QLD","Queensland",
IF(G1666="VIC","Victoria",
IF(G1666="TAS","Tasmania",
IF(G1666="SA","South Australia",
IF(G1666="NT","Northern Territory",
IF(G1666="ACT","Australian Capital Territory",G1666))))))))</f>
        <v>New South Wales</v>
      </c>
      <c r="G1666" t="s">
        <v>10</v>
      </c>
      <c r="H1666">
        <v>2650</v>
      </c>
      <c r="I1666" t="s">
        <v>11</v>
      </c>
      <c r="J1666" t="s">
        <v>25</v>
      </c>
      <c r="K1666" t="s">
        <v>150</v>
      </c>
      <c r="L1666" t="s">
        <v>18</v>
      </c>
      <c r="M1666" s="5">
        <v>84.95</v>
      </c>
      <c r="N1666">
        <v>1</v>
      </c>
    </row>
    <row r="1667" spans="1:14" x14ac:dyDescent="0.2">
      <c r="A1667" s="2">
        <v>45597</v>
      </c>
      <c r="B1667" s="3">
        <f t="shared" si="78"/>
        <v>2025</v>
      </c>
      <c r="C1667" t="str">
        <f t="shared" si="79"/>
        <v>2024-2025</v>
      </c>
      <c r="D1667" t="s">
        <v>148</v>
      </c>
      <c r="E1667" t="s">
        <v>137</v>
      </c>
      <c r="F1667" t="str">
        <f t="shared" si="80"/>
        <v>New South Wales</v>
      </c>
      <c r="G1667" t="s">
        <v>10</v>
      </c>
      <c r="H1667">
        <v>2031</v>
      </c>
      <c r="I1667" t="s">
        <v>11</v>
      </c>
      <c r="J1667" t="s">
        <v>12</v>
      </c>
      <c r="K1667" t="s">
        <v>157</v>
      </c>
      <c r="L1667" t="s">
        <v>22</v>
      </c>
      <c r="M1667" s="5">
        <v>85.65</v>
      </c>
      <c r="N1667">
        <v>1</v>
      </c>
    </row>
    <row r="1668" spans="1:14" x14ac:dyDescent="0.2">
      <c r="A1668" s="2">
        <v>45050</v>
      </c>
      <c r="B1668" s="3">
        <f t="shared" si="78"/>
        <v>2023</v>
      </c>
      <c r="C1668" t="str">
        <f t="shared" si="79"/>
        <v>2022-2023</v>
      </c>
      <c r="D1668" t="s">
        <v>148</v>
      </c>
      <c r="E1668" t="s">
        <v>141</v>
      </c>
      <c r="F1668" t="str">
        <f t="shared" si="80"/>
        <v>Western Australia</v>
      </c>
      <c r="G1668" t="s">
        <v>48</v>
      </c>
      <c r="H1668">
        <v>6052</v>
      </c>
      <c r="I1668" t="s">
        <v>11</v>
      </c>
      <c r="J1668" t="s">
        <v>49</v>
      </c>
      <c r="K1668" t="s">
        <v>156</v>
      </c>
      <c r="L1668" t="s">
        <v>17</v>
      </c>
      <c r="M1668" s="5">
        <v>85.82</v>
      </c>
      <c r="N1668">
        <v>1</v>
      </c>
    </row>
    <row r="1669" spans="1:14" x14ac:dyDescent="0.2">
      <c r="A1669" s="2">
        <v>45045</v>
      </c>
      <c r="B1669" s="3">
        <f t="shared" si="78"/>
        <v>2023</v>
      </c>
      <c r="C1669" t="str">
        <f t="shared" si="79"/>
        <v>2022-2023</v>
      </c>
      <c r="D1669" t="s">
        <v>148</v>
      </c>
      <c r="E1669" t="s">
        <v>90</v>
      </c>
      <c r="F1669" t="str">
        <f t="shared" si="80"/>
        <v>Victoria</v>
      </c>
      <c r="G1669" t="s">
        <v>45</v>
      </c>
      <c r="H1669">
        <v>3179</v>
      </c>
      <c r="I1669" t="s">
        <v>11</v>
      </c>
      <c r="J1669" t="s">
        <v>63</v>
      </c>
      <c r="K1669" t="s">
        <v>152</v>
      </c>
      <c r="L1669" t="s">
        <v>13</v>
      </c>
      <c r="M1669" s="5">
        <v>85.84</v>
      </c>
      <c r="N1669">
        <v>1</v>
      </c>
    </row>
    <row r="1670" spans="1:14" x14ac:dyDescent="0.2">
      <c r="A1670" s="2">
        <v>45272</v>
      </c>
      <c r="B1670" s="3">
        <f t="shared" si="78"/>
        <v>2024</v>
      </c>
      <c r="C1670" t="str">
        <f t="shared" si="79"/>
        <v>2023-2024</v>
      </c>
      <c r="D1670" t="s">
        <v>147</v>
      </c>
      <c r="E1670" t="s">
        <v>88</v>
      </c>
      <c r="F1670" t="str">
        <f t="shared" si="80"/>
        <v>South Australia</v>
      </c>
      <c r="G1670" t="s">
        <v>32</v>
      </c>
      <c r="H1670">
        <v>5011</v>
      </c>
      <c r="I1670" t="s">
        <v>11</v>
      </c>
      <c r="J1670" t="s">
        <v>33</v>
      </c>
      <c r="K1670" t="s">
        <v>152</v>
      </c>
      <c r="L1670" t="s">
        <v>13</v>
      </c>
      <c r="M1670" s="5">
        <v>85.86</v>
      </c>
      <c r="N1670">
        <v>1</v>
      </c>
    </row>
    <row r="1671" spans="1:14" x14ac:dyDescent="0.2">
      <c r="A1671" s="2">
        <v>45116</v>
      </c>
      <c r="B1671" s="3">
        <f t="shared" si="78"/>
        <v>2024</v>
      </c>
      <c r="C1671" t="str">
        <f t="shared" si="79"/>
        <v>2023-2024</v>
      </c>
      <c r="D1671" t="s">
        <v>148</v>
      </c>
      <c r="E1671" t="s">
        <v>31</v>
      </c>
      <c r="F1671" t="str">
        <f t="shared" si="80"/>
        <v>South Australia</v>
      </c>
      <c r="G1671" t="s">
        <v>32</v>
      </c>
      <c r="H1671">
        <v>5168</v>
      </c>
      <c r="I1671" t="s">
        <v>11</v>
      </c>
      <c r="J1671" t="s">
        <v>33</v>
      </c>
      <c r="K1671" t="s">
        <v>156</v>
      </c>
      <c r="L1671" t="s">
        <v>17</v>
      </c>
      <c r="M1671" s="5">
        <v>85.88</v>
      </c>
      <c r="N1671">
        <v>1</v>
      </c>
    </row>
    <row r="1672" spans="1:14" x14ac:dyDescent="0.2">
      <c r="A1672" s="2">
        <v>45568</v>
      </c>
      <c r="B1672" s="3">
        <f t="shared" si="78"/>
        <v>2025</v>
      </c>
      <c r="C1672" t="str">
        <f t="shared" si="79"/>
        <v>2024-2025</v>
      </c>
      <c r="D1672" t="s">
        <v>147</v>
      </c>
      <c r="E1672" t="s">
        <v>56</v>
      </c>
      <c r="F1672" t="str">
        <f t="shared" si="80"/>
        <v>Northern Territory</v>
      </c>
      <c r="G1672" t="s">
        <v>29</v>
      </c>
      <c r="H1672">
        <v>870</v>
      </c>
      <c r="I1672" t="s">
        <v>11</v>
      </c>
      <c r="J1672" t="s">
        <v>30</v>
      </c>
      <c r="K1672" t="s">
        <v>154</v>
      </c>
      <c r="L1672" t="s">
        <v>14</v>
      </c>
      <c r="M1672" s="5">
        <v>85.92</v>
      </c>
      <c r="N1672">
        <v>1</v>
      </c>
    </row>
    <row r="1673" spans="1:14" x14ac:dyDescent="0.2">
      <c r="A1673" s="2">
        <v>45468</v>
      </c>
      <c r="B1673" s="3">
        <f t="shared" si="78"/>
        <v>2024</v>
      </c>
      <c r="C1673" t="str">
        <f t="shared" si="79"/>
        <v>2023-2024</v>
      </c>
      <c r="D1673" t="s">
        <v>147</v>
      </c>
      <c r="E1673" t="s">
        <v>109</v>
      </c>
      <c r="F1673" t="str">
        <f t="shared" si="80"/>
        <v>New South Wales</v>
      </c>
      <c r="G1673" t="s">
        <v>10</v>
      </c>
      <c r="H1673">
        <v>2480</v>
      </c>
      <c r="I1673" t="s">
        <v>11</v>
      </c>
      <c r="J1673" t="s">
        <v>68</v>
      </c>
      <c r="K1673" t="s">
        <v>154</v>
      </c>
      <c r="L1673" t="s">
        <v>14</v>
      </c>
      <c r="M1673" s="5">
        <v>85.949999999999989</v>
      </c>
      <c r="N1673">
        <v>1</v>
      </c>
    </row>
    <row r="1674" spans="1:14" x14ac:dyDescent="0.2">
      <c r="A1674" s="2">
        <v>45617</v>
      </c>
      <c r="B1674" s="3">
        <f t="shared" si="78"/>
        <v>2025</v>
      </c>
      <c r="C1674" t="str">
        <f t="shared" si="79"/>
        <v>2024-2025</v>
      </c>
      <c r="D1674" t="s">
        <v>147</v>
      </c>
      <c r="E1674" t="s">
        <v>9</v>
      </c>
      <c r="F1674" t="str">
        <f t="shared" si="80"/>
        <v>New South Wales</v>
      </c>
      <c r="G1674" t="s">
        <v>10</v>
      </c>
      <c r="H1674">
        <v>2067</v>
      </c>
      <c r="I1674" t="s">
        <v>11</v>
      </c>
      <c r="J1674" t="s">
        <v>12</v>
      </c>
      <c r="K1674" t="s">
        <v>149</v>
      </c>
      <c r="L1674" t="s">
        <v>15</v>
      </c>
      <c r="M1674" s="5">
        <v>86.29</v>
      </c>
      <c r="N1674">
        <v>1</v>
      </c>
    </row>
    <row r="1675" spans="1:14" x14ac:dyDescent="0.2">
      <c r="A1675" s="2">
        <v>45072</v>
      </c>
      <c r="B1675" s="3">
        <f t="shared" si="78"/>
        <v>2023</v>
      </c>
      <c r="C1675" t="str">
        <f t="shared" si="79"/>
        <v>2022-2023</v>
      </c>
      <c r="D1675" t="s">
        <v>147</v>
      </c>
      <c r="E1675" t="s">
        <v>76</v>
      </c>
      <c r="F1675" t="str">
        <f t="shared" si="80"/>
        <v>Western Australia</v>
      </c>
      <c r="G1675" t="s">
        <v>48</v>
      </c>
      <c r="H1675">
        <v>6450</v>
      </c>
      <c r="I1675" t="s">
        <v>11</v>
      </c>
      <c r="J1675" t="s">
        <v>77</v>
      </c>
      <c r="K1675" t="s">
        <v>151</v>
      </c>
      <c r="L1675" t="s">
        <v>21</v>
      </c>
      <c r="M1675" s="5">
        <v>86.43</v>
      </c>
      <c r="N1675">
        <v>1</v>
      </c>
    </row>
    <row r="1676" spans="1:14" x14ac:dyDescent="0.2">
      <c r="A1676" s="2">
        <v>45331</v>
      </c>
      <c r="B1676" s="3">
        <f t="shared" si="78"/>
        <v>2024</v>
      </c>
      <c r="C1676" t="str">
        <f t="shared" si="79"/>
        <v>2023-2024</v>
      </c>
      <c r="D1676" t="s">
        <v>147</v>
      </c>
      <c r="E1676" t="s">
        <v>74</v>
      </c>
      <c r="F1676" t="str">
        <f t="shared" si="80"/>
        <v>South Australia</v>
      </c>
      <c r="G1676" t="s">
        <v>32</v>
      </c>
      <c r="H1676">
        <v>5043</v>
      </c>
      <c r="I1676" t="s">
        <v>11</v>
      </c>
      <c r="J1676" t="s">
        <v>33</v>
      </c>
      <c r="K1676" t="s">
        <v>152</v>
      </c>
      <c r="L1676" t="s">
        <v>13</v>
      </c>
      <c r="M1676" s="5">
        <v>86.48</v>
      </c>
      <c r="N1676">
        <v>1</v>
      </c>
    </row>
    <row r="1677" spans="1:14" x14ac:dyDescent="0.2">
      <c r="A1677" s="2">
        <v>45021</v>
      </c>
      <c r="B1677" s="3">
        <f t="shared" si="78"/>
        <v>2023</v>
      </c>
      <c r="C1677" t="str">
        <f t="shared" si="79"/>
        <v>2022-2023</v>
      </c>
      <c r="D1677" t="s">
        <v>147</v>
      </c>
      <c r="E1677" t="s">
        <v>92</v>
      </c>
      <c r="F1677" t="str">
        <f t="shared" si="80"/>
        <v>Queensland</v>
      </c>
      <c r="G1677" t="s">
        <v>35</v>
      </c>
      <c r="H1677">
        <v>4068</v>
      </c>
      <c r="I1677" t="s">
        <v>11</v>
      </c>
      <c r="J1677" t="s">
        <v>43</v>
      </c>
      <c r="K1677" t="s">
        <v>156</v>
      </c>
      <c r="L1677" t="s">
        <v>17</v>
      </c>
      <c r="M1677" s="5">
        <v>86.77</v>
      </c>
      <c r="N1677">
        <v>1</v>
      </c>
    </row>
    <row r="1678" spans="1:14" x14ac:dyDescent="0.2">
      <c r="A1678" s="2">
        <v>45635</v>
      </c>
      <c r="B1678" s="3">
        <f t="shared" si="78"/>
        <v>2025</v>
      </c>
      <c r="C1678" t="str">
        <f t="shared" si="79"/>
        <v>2024-2025</v>
      </c>
      <c r="D1678" t="s">
        <v>148</v>
      </c>
      <c r="E1678" t="s">
        <v>130</v>
      </c>
      <c r="F1678" t="str">
        <f t="shared" si="80"/>
        <v>South Australia</v>
      </c>
      <c r="G1678" t="s">
        <v>32</v>
      </c>
      <c r="H1678">
        <v>5290</v>
      </c>
      <c r="I1678" t="s">
        <v>11</v>
      </c>
      <c r="J1678" t="s">
        <v>38</v>
      </c>
      <c r="K1678" t="s">
        <v>154</v>
      </c>
      <c r="L1678" t="s">
        <v>14</v>
      </c>
      <c r="M1678" s="5">
        <v>86.789999999999992</v>
      </c>
      <c r="N1678">
        <v>1</v>
      </c>
    </row>
    <row r="1679" spans="1:14" x14ac:dyDescent="0.2">
      <c r="A1679" s="2">
        <v>45070</v>
      </c>
      <c r="B1679" s="3">
        <f t="shared" si="78"/>
        <v>2023</v>
      </c>
      <c r="C1679" t="str">
        <f t="shared" si="79"/>
        <v>2022-2023</v>
      </c>
      <c r="D1679" t="s">
        <v>148</v>
      </c>
      <c r="E1679" t="s">
        <v>121</v>
      </c>
      <c r="F1679" t="str">
        <f t="shared" si="80"/>
        <v>Queensland</v>
      </c>
      <c r="G1679" t="s">
        <v>35</v>
      </c>
      <c r="H1679">
        <v>4700</v>
      </c>
      <c r="I1679" t="s">
        <v>11</v>
      </c>
      <c r="J1679" t="s">
        <v>51</v>
      </c>
      <c r="K1679" t="s">
        <v>19</v>
      </c>
      <c r="L1679" t="s">
        <v>23</v>
      </c>
      <c r="M1679" s="5">
        <v>86.88000000000001</v>
      </c>
      <c r="N1679">
        <v>1</v>
      </c>
    </row>
    <row r="1680" spans="1:14" x14ac:dyDescent="0.2">
      <c r="A1680" s="2">
        <v>45172</v>
      </c>
      <c r="B1680" s="3">
        <f t="shared" si="78"/>
        <v>2024</v>
      </c>
      <c r="C1680" t="str">
        <f t="shared" si="79"/>
        <v>2023-2024</v>
      </c>
      <c r="D1680" t="s">
        <v>148</v>
      </c>
      <c r="E1680" t="s">
        <v>130</v>
      </c>
      <c r="F1680" t="str">
        <f t="shared" si="80"/>
        <v>South Australia</v>
      </c>
      <c r="G1680" t="s">
        <v>32</v>
      </c>
      <c r="H1680">
        <v>5290</v>
      </c>
      <c r="I1680" t="s">
        <v>11</v>
      </c>
      <c r="J1680" t="s">
        <v>38</v>
      </c>
      <c r="K1680" t="s">
        <v>150</v>
      </c>
      <c r="L1680" t="s">
        <v>18</v>
      </c>
      <c r="M1680" s="5">
        <v>86.91</v>
      </c>
      <c r="N1680">
        <v>1</v>
      </c>
    </row>
    <row r="1681" spans="1:14" x14ac:dyDescent="0.2">
      <c r="A1681" s="2">
        <v>45055</v>
      </c>
      <c r="B1681" s="3">
        <f t="shared" si="78"/>
        <v>2023</v>
      </c>
      <c r="C1681" t="str">
        <f t="shared" si="79"/>
        <v>2022-2023</v>
      </c>
      <c r="D1681" t="s">
        <v>148</v>
      </c>
      <c r="E1681" t="s">
        <v>24</v>
      </c>
      <c r="F1681" t="str">
        <f t="shared" si="80"/>
        <v>New South Wales</v>
      </c>
      <c r="G1681" t="s">
        <v>10</v>
      </c>
      <c r="H1681">
        <v>2795</v>
      </c>
      <c r="I1681" t="s">
        <v>11</v>
      </c>
      <c r="J1681" t="s">
        <v>25</v>
      </c>
      <c r="K1681" t="s">
        <v>153</v>
      </c>
      <c r="L1681" t="s">
        <v>16</v>
      </c>
      <c r="M1681" s="5">
        <v>86.940000000000012</v>
      </c>
      <c r="N1681">
        <v>1</v>
      </c>
    </row>
    <row r="1682" spans="1:14" x14ac:dyDescent="0.2">
      <c r="A1682" s="2">
        <v>45484</v>
      </c>
      <c r="B1682" s="3">
        <f t="shared" si="78"/>
        <v>2025</v>
      </c>
      <c r="C1682" t="str">
        <f t="shared" si="79"/>
        <v>2024-2025</v>
      </c>
      <c r="D1682" t="s">
        <v>148</v>
      </c>
      <c r="E1682" t="s">
        <v>115</v>
      </c>
      <c r="F1682" t="str">
        <f t="shared" si="80"/>
        <v>Western Australia</v>
      </c>
      <c r="G1682" t="s">
        <v>48</v>
      </c>
      <c r="H1682">
        <v>6280</v>
      </c>
      <c r="I1682" t="s">
        <v>11</v>
      </c>
      <c r="J1682" t="s">
        <v>94</v>
      </c>
      <c r="K1682" t="s">
        <v>154</v>
      </c>
      <c r="L1682" t="s">
        <v>14</v>
      </c>
      <c r="M1682" s="5">
        <v>87.410000000000011</v>
      </c>
      <c r="N1682">
        <v>1</v>
      </c>
    </row>
    <row r="1683" spans="1:14" x14ac:dyDescent="0.2">
      <c r="A1683" s="2">
        <v>45361</v>
      </c>
      <c r="B1683" s="3">
        <f t="shared" si="78"/>
        <v>2024</v>
      </c>
      <c r="C1683" t="str">
        <f t="shared" si="79"/>
        <v>2023-2024</v>
      </c>
      <c r="D1683" t="s">
        <v>147</v>
      </c>
      <c r="E1683" t="s">
        <v>65</v>
      </c>
      <c r="F1683" t="str">
        <f t="shared" si="80"/>
        <v>New South Wales</v>
      </c>
      <c r="G1683" t="s">
        <v>10</v>
      </c>
      <c r="H1683">
        <v>2541</v>
      </c>
      <c r="I1683" t="s">
        <v>11</v>
      </c>
      <c r="J1683" t="s">
        <v>58</v>
      </c>
      <c r="K1683" t="s">
        <v>155</v>
      </c>
      <c r="L1683" t="s">
        <v>20</v>
      </c>
      <c r="M1683" s="5">
        <v>87.63000000000001</v>
      </c>
      <c r="N1683">
        <v>1</v>
      </c>
    </row>
    <row r="1684" spans="1:14" x14ac:dyDescent="0.2">
      <c r="A1684" s="2">
        <v>45046</v>
      </c>
      <c r="B1684" s="3">
        <f t="shared" si="78"/>
        <v>2023</v>
      </c>
      <c r="C1684" t="str">
        <f t="shared" si="79"/>
        <v>2022-2023</v>
      </c>
      <c r="D1684" t="s">
        <v>148</v>
      </c>
      <c r="E1684" t="s">
        <v>42</v>
      </c>
      <c r="F1684" t="str">
        <f t="shared" si="80"/>
        <v>Queensland</v>
      </c>
      <c r="G1684" t="s">
        <v>35</v>
      </c>
      <c r="H1684">
        <v>4053</v>
      </c>
      <c r="I1684" t="s">
        <v>11</v>
      </c>
      <c r="J1684" t="s">
        <v>43</v>
      </c>
      <c r="K1684" t="s">
        <v>152</v>
      </c>
      <c r="L1684" t="s">
        <v>13</v>
      </c>
      <c r="M1684" s="5">
        <v>87.679999999999993</v>
      </c>
      <c r="N1684">
        <v>1</v>
      </c>
    </row>
    <row r="1685" spans="1:14" x14ac:dyDescent="0.2">
      <c r="A1685" s="2">
        <v>45651</v>
      </c>
      <c r="B1685" s="3">
        <f t="shared" si="78"/>
        <v>2025</v>
      </c>
      <c r="C1685" t="str">
        <f t="shared" si="79"/>
        <v>2024-2025</v>
      </c>
      <c r="D1685" t="s">
        <v>148</v>
      </c>
      <c r="E1685" t="s">
        <v>123</v>
      </c>
      <c r="F1685" t="str">
        <f t="shared" si="80"/>
        <v>Western Australia</v>
      </c>
      <c r="G1685" t="s">
        <v>48</v>
      </c>
      <c r="H1685">
        <v>6109</v>
      </c>
      <c r="I1685" t="s">
        <v>11</v>
      </c>
      <c r="J1685" t="s">
        <v>94</v>
      </c>
      <c r="K1685" t="s">
        <v>149</v>
      </c>
      <c r="L1685" t="s">
        <v>15</v>
      </c>
      <c r="M1685" s="5">
        <v>87.78</v>
      </c>
      <c r="N1685">
        <v>1</v>
      </c>
    </row>
    <row r="1686" spans="1:14" x14ac:dyDescent="0.2">
      <c r="A1686" s="2">
        <v>44947</v>
      </c>
      <c r="B1686" s="3">
        <f t="shared" si="78"/>
        <v>2023</v>
      </c>
      <c r="C1686" t="str">
        <f t="shared" si="79"/>
        <v>2022-2023</v>
      </c>
      <c r="D1686" t="s">
        <v>147</v>
      </c>
      <c r="E1686" t="s">
        <v>138</v>
      </c>
      <c r="F1686" t="str">
        <f t="shared" si="80"/>
        <v>Queensland</v>
      </c>
      <c r="G1686" t="s">
        <v>35</v>
      </c>
      <c r="H1686">
        <v>4558</v>
      </c>
      <c r="I1686" t="s">
        <v>11</v>
      </c>
      <c r="J1686" t="s">
        <v>120</v>
      </c>
      <c r="K1686" t="s">
        <v>149</v>
      </c>
      <c r="L1686" t="s">
        <v>15</v>
      </c>
      <c r="M1686" s="5">
        <v>87.78</v>
      </c>
      <c r="N1686">
        <v>1</v>
      </c>
    </row>
    <row r="1687" spans="1:14" x14ac:dyDescent="0.2">
      <c r="A1687" s="2">
        <v>45417</v>
      </c>
      <c r="B1687" s="3">
        <f t="shared" si="78"/>
        <v>2024</v>
      </c>
      <c r="C1687" t="str">
        <f t="shared" si="79"/>
        <v>2023-2024</v>
      </c>
      <c r="D1687" t="s">
        <v>147</v>
      </c>
      <c r="E1687" t="s">
        <v>121</v>
      </c>
      <c r="F1687" t="str">
        <f t="shared" si="80"/>
        <v>Queensland</v>
      </c>
      <c r="G1687" t="s">
        <v>35</v>
      </c>
      <c r="H1687">
        <v>4700</v>
      </c>
      <c r="I1687" t="s">
        <v>11</v>
      </c>
      <c r="J1687" t="s">
        <v>51</v>
      </c>
      <c r="K1687" t="s">
        <v>150</v>
      </c>
      <c r="L1687" t="s">
        <v>18</v>
      </c>
      <c r="M1687" s="5">
        <v>87.83</v>
      </c>
      <c r="N1687">
        <v>1</v>
      </c>
    </row>
    <row r="1688" spans="1:14" x14ac:dyDescent="0.2">
      <c r="A1688" s="2">
        <v>44984</v>
      </c>
      <c r="B1688" s="3">
        <f t="shared" si="78"/>
        <v>2023</v>
      </c>
      <c r="C1688" t="str">
        <f t="shared" si="79"/>
        <v>2022-2023</v>
      </c>
      <c r="D1688" t="s">
        <v>147</v>
      </c>
      <c r="E1688" t="s">
        <v>124</v>
      </c>
      <c r="F1688" t="str">
        <f t="shared" si="80"/>
        <v>New South Wales</v>
      </c>
      <c r="G1688" t="s">
        <v>10</v>
      </c>
      <c r="H1688">
        <v>2015</v>
      </c>
      <c r="I1688" t="s">
        <v>11</v>
      </c>
      <c r="J1688" t="s">
        <v>12</v>
      </c>
      <c r="K1688" t="s">
        <v>153</v>
      </c>
      <c r="L1688" t="s">
        <v>16</v>
      </c>
      <c r="M1688" s="5">
        <v>87.85</v>
      </c>
      <c r="N1688">
        <v>1</v>
      </c>
    </row>
    <row r="1689" spans="1:14" x14ac:dyDescent="0.2">
      <c r="A1689" s="2">
        <v>45444</v>
      </c>
      <c r="B1689" s="3">
        <f t="shared" si="78"/>
        <v>2024</v>
      </c>
      <c r="C1689" t="str">
        <f t="shared" si="79"/>
        <v>2023-2024</v>
      </c>
      <c r="D1689" t="s">
        <v>148</v>
      </c>
      <c r="E1689" t="s">
        <v>69</v>
      </c>
      <c r="F1689" t="str">
        <f t="shared" si="80"/>
        <v>Tasmania</v>
      </c>
      <c r="G1689" t="s">
        <v>70</v>
      </c>
      <c r="H1689">
        <v>7018</v>
      </c>
      <c r="I1689" t="s">
        <v>11</v>
      </c>
      <c r="J1689" t="s">
        <v>71</v>
      </c>
      <c r="K1689" t="s">
        <v>154</v>
      </c>
      <c r="L1689" t="s">
        <v>14</v>
      </c>
      <c r="M1689" s="5">
        <v>87.96</v>
      </c>
      <c r="N1689">
        <v>1</v>
      </c>
    </row>
    <row r="1690" spans="1:14" x14ac:dyDescent="0.2">
      <c r="A1690" s="2">
        <v>45180</v>
      </c>
      <c r="B1690" s="3">
        <f t="shared" si="78"/>
        <v>2024</v>
      </c>
      <c r="C1690" t="str">
        <f t="shared" si="79"/>
        <v>2023-2024</v>
      </c>
      <c r="D1690" t="s">
        <v>147</v>
      </c>
      <c r="E1690" t="s">
        <v>88</v>
      </c>
      <c r="F1690" t="str">
        <f t="shared" si="80"/>
        <v>South Australia</v>
      </c>
      <c r="G1690" t="s">
        <v>32</v>
      </c>
      <c r="H1690">
        <v>5011</v>
      </c>
      <c r="I1690" t="s">
        <v>11</v>
      </c>
      <c r="J1690" t="s">
        <v>33</v>
      </c>
      <c r="K1690" t="s">
        <v>154</v>
      </c>
      <c r="L1690" t="s">
        <v>14</v>
      </c>
      <c r="M1690" s="5">
        <v>88.42</v>
      </c>
      <c r="N1690">
        <v>1</v>
      </c>
    </row>
    <row r="1691" spans="1:14" x14ac:dyDescent="0.2">
      <c r="A1691" s="2">
        <v>45281</v>
      </c>
      <c r="B1691" s="3">
        <f t="shared" si="78"/>
        <v>2024</v>
      </c>
      <c r="C1691" t="str">
        <f t="shared" si="79"/>
        <v>2023-2024</v>
      </c>
      <c r="D1691" t="s">
        <v>148</v>
      </c>
      <c r="E1691" t="s">
        <v>95</v>
      </c>
      <c r="F1691" t="str">
        <f t="shared" si="80"/>
        <v>Victoria</v>
      </c>
      <c r="G1691" t="s">
        <v>45</v>
      </c>
      <c r="H1691">
        <v>3931</v>
      </c>
      <c r="I1691" t="s">
        <v>11</v>
      </c>
      <c r="J1691" t="s">
        <v>55</v>
      </c>
      <c r="K1691" t="s">
        <v>152</v>
      </c>
      <c r="L1691" t="s">
        <v>13</v>
      </c>
      <c r="M1691" s="5">
        <v>88.460000000000008</v>
      </c>
      <c r="N1691">
        <v>1</v>
      </c>
    </row>
    <row r="1692" spans="1:14" x14ac:dyDescent="0.2">
      <c r="A1692" s="2">
        <v>45299</v>
      </c>
      <c r="B1692" s="3">
        <f t="shared" si="78"/>
        <v>2024</v>
      </c>
      <c r="C1692" t="str">
        <f t="shared" si="79"/>
        <v>2023-2024</v>
      </c>
      <c r="D1692" t="s">
        <v>147</v>
      </c>
      <c r="E1692" t="s">
        <v>61</v>
      </c>
      <c r="F1692" t="str">
        <f t="shared" si="80"/>
        <v>New South Wales</v>
      </c>
      <c r="G1692" t="s">
        <v>10</v>
      </c>
      <c r="H1692">
        <v>2539</v>
      </c>
      <c r="I1692" t="s">
        <v>11</v>
      </c>
      <c r="J1692" t="s">
        <v>58</v>
      </c>
      <c r="K1692" t="s">
        <v>154</v>
      </c>
      <c r="L1692" t="s">
        <v>14</v>
      </c>
      <c r="M1692" s="5">
        <v>88.5</v>
      </c>
      <c r="N1692">
        <v>1</v>
      </c>
    </row>
    <row r="1693" spans="1:14" x14ac:dyDescent="0.2">
      <c r="A1693" s="2">
        <v>45010</v>
      </c>
      <c r="B1693" s="3">
        <f t="shared" si="78"/>
        <v>2023</v>
      </c>
      <c r="C1693" t="str">
        <f t="shared" si="79"/>
        <v>2022-2023</v>
      </c>
      <c r="D1693" t="s">
        <v>147</v>
      </c>
      <c r="E1693" t="s">
        <v>118</v>
      </c>
      <c r="F1693" t="str">
        <f t="shared" si="80"/>
        <v>New South Wales</v>
      </c>
      <c r="G1693" t="s">
        <v>10</v>
      </c>
      <c r="H1693">
        <v>2158</v>
      </c>
      <c r="I1693" t="s">
        <v>11</v>
      </c>
      <c r="J1693" t="s">
        <v>27</v>
      </c>
      <c r="K1693" t="s">
        <v>152</v>
      </c>
      <c r="L1693" t="s">
        <v>13</v>
      </c>
      <c r="M1693" s="5">
        <v>88.859999999999985</v>
      </c>
      <c r="N1693">
        <v>1</v>
      </c>
    </row>
    <row r="1694" spans="1:14" x14ac:dyDescent="0.2">
      <c r="A1694" s="2">
        <v>45624</v>
      </c>
      <c r="B1694" s="3">
        <f t="shared" si="78"/>
        <v>2025</v>
      </c>
      <c r="C1694" t="str">
        <f t="shared" si="79"/>
        <v>2024-2025</v>
      </c>
      <c r="D1694" t="s">
        <v>148</v>
      </c>
      <c r="E1694" t="s">
        <v>53</v>
      </c>
      <c r="F1694" t="str">
        <f t="shared" si="80"/>
        <v>South Australia</v>
      </c>
      <c r="G1694" t="s">
        <v>32</v>
      </c>
      <c r="H1694">
        <v>5082</v>
      </c>
      <c r="I1694" t="s">
        <v>11</v>
      </c>
      <c r="J1694" t="s">
        <v>33</v>
      </c>
      <c r="K1694" t="s">
        <v>149</v>
      </c>
      <c r="L1694" t="s">
        <v>15</v>
      </c>
      <c r="M1694" s="5">
        <v>88.88</v>
      </c>
      <c r="N1694">
        <v>1</v>
      </c>
    </row>
    <row r="1695" spans="1:14" x14ac:dyDescent="0.2">
      <c r="A1695" s="2">
        <v>44948</v>
      </c>
      <c r="B1695" s="3">
        <f t="shared" si="78"/>
        <v>2023</v>
      </c>
      <c r="C1695" t="str">
        <f t="shared" si="79"/>
        <v>2022-2023</v>
      </c>
      <c r="D1695" t="s">
        <v>147</v>
      </c>
      <c r="E1695" t="s">
        <v>136</v>
      </c>
      <c r="F1695" t="str">
        <f t="shared" si="80"/>
        <v>Victoria</v>
      </c>
      <c r="G1695" t="s">
        <v>45</v>
      </c>
      <c r="H1695">
        <v>3175</v>
      </c>
      <c r="I1695" t="s">
        <v>11</v>
      </c>
      <c r="J1695" t="s">
        <v>63</v>
      </c>
      <c r="K1695" t="s">
        <v>149</v>
      </c>
      <c r="L1695" t="s">
        <v>15</v>
      </c>
      <c r="M1695" s="5">
        <v>88.92</v>
      </c>
      <c r="N1695">
        <v>1</v>
      </c>
    </row>
    <row r="1696" spans="1:14" x14ac:dyDescent="0.2">
      <c r="A1696" s="2">
        <v>45404</v>
      </c>
      <c r="B1696" s="3">
        <f t="shared" si="78"/>
        <v>2024</v>
      </c>
      <c r="C1696" t="str">
        <f t="shared" si="79"/>
        <v>2023-2024</v>
      </c>
      <c r="D1696" t="s">
        <v>148</v>
      </c>
      <c r="E1696" t="s">
        <v>141</v>
      </c>
      <c r="F1696" t="str">
        <f t="shared" si="80"/>
        <v>Western Australia</v>
      </c>
      <c r="G1696" t="s">
        <v>48</v>
      </c>
      <c r="H1696">
        <v>6052</v>
      </c>
      <c r="I1696" t="s">
        <v>11</v>
      </c>
      <c r="J1696" t="s">
        <v>49</v>
      </c>
      <c r="K1696" t="s">
        <v>152</v>
      </c>
      <c r="L1696" t="s">
        <v>13</v>
      </c>
      <c r="M1696" s="5">
        <v>88.95</v>
      </c>
      <c r="N1696">
        <v>1</v>
      </c>
    </row>
    <row r="1697" spans="1:14" x14ac:dyDescent="0.2">
      <c r="A1697" s="2">
        <v>45386</v>
      </c>
      <c r="B1697" s="3">
        <f t="shared" si="78"/>
        <v>2024</v>
      </c>
      <c r="C1697" t="str">
        <f t="shared" si="79"/>
        <v>2023-2024</v>
      </c>
      <c r="D1697" t="s">
        <v>148</v>
      </c>
      <c r="E1697" t="s">
        <v>90</v>
      </c>
      <c r="F1697" t="str">
        <f t="shared" si="80"/>
        <v>Victoria</v>
      </c>
      <c r="G1697" t="s">
        <v>45</v>
      </c>
      <c r="H1697">
        <v>3179</v>
      </c>
      <c r="I1697" t="s">
        <v>11</v>
      </c>
      <c r="J1697" t="s">
        <v>63</v>
      </c>
      <c r="K1697" t="s">
        <v>155</v>
      </c>
      <c r="L1697" t="s">
        <v>20</v>
      </c>
      <c r="M1697" s="5">
        <v>89.19</v>
      </c>
      <c r="N1697">
        <v>1</v>
      </c>
    </row>
    <row r="1698" spans="1:14" x14ac:dyDescent="0.2">
      <c r="A1698" s="2">
        <v>45296</v>
      </c>
      <c r="B1698" s="3">
        <f t="shared" si="78"/>
        <v>2024</v>
      </c>
      <c r="C1698" t="str">
        <f t="shared" si="79"/>
        <v>2023-2024</v>
      </c>
      <c r="D1698" t="s">
        <v>148</v>
      </c>
      <c r="E1698" t="s">
        <v>143</v>
      </c>
      <c r="F1698" t="str">
        <f t="shared" si="80"/>
        <v>New South Wales</v>
      </c>
      <c r="G1698" t="s">
        <v>10</v>
      </c>
      <c r="H1698">
        <v>2154</v>
      </c>
      <c r="I1698" t="s">
        <v>11</v>
      </c>
      <c r="J1698" t="s">
        <v>27</v>
      </c>
      <c r="K1698" t="s">
        <v>149</v>
      </c>
      <c r="L1698" t="s">
        <v>15</v>
      </c>
      <c r="M1698" s="5">
        <v>89.32</v>
      </c>
      <c r="N1698">
        <v>1</v>
      </c>
    </row>
    <row r="1699" spans="1:14" x14ac:dyDescent="0.2">
      <c r="A1699" s="2">
        <v>45473</v>
      </c>
      <c r="B1699" s="3">
        <f t="shared" si="78"/>
        <v>2024</v>
      </c>
      <c r="C1699" t="str">
        <f t="shared" si="79"/>
        <v>2023-2024</v>
      </c>
      <c r="D1699" t="s">
        <v>147</v>
      </c>
      <c r="E1699" t="s">
        <v>9</v>
      </c>
      <c r="F1699" t="str">
        <f t="shared" si="80"/>
        <v>New South Wales</v>
      </c>
      <c r="G1699" t="s">
        <v>10</v>
      </c>
      <c r="H1699">
        <v>2067</v>
      </c>
      <c r="I1699" t="s">
        <v>11</v>
      </c>
      <c r="J1699" t="s">
        <v>12</v>
      </c>
      <c r="K1699" t="s">
        <v>19</v>
      </c>
      <c r="L1699" t="s">
        <v>23</v>
      </c>
      <c r="M1699" s="5">
        <v>89.36</v>
      </c>
      <c r="N1699">
        <v>1</v>
      </c>
    </row>
    <row r="1700" spans="1:14" x14ac:dyDescent="0.2">
      <c r="A1700" s="2">
        <v>45651</v>
      </c>
      <c r="B1700" s="3">
        <f t="shared" si="78"/>
        <v>2025</v>
      </c>
      <c r="C1700" t="str">
        <f t="shared" si="79"/>
        <v>2024-2025</v>
      </c>
      <c r="D1700" t="s">
        <v>147</v>
      </c>
      <c r="E1700" t="s">
        <v>9</v>
      </c>
      <c r="F1700" t="str">
        <f t="shared" si="80"/>
        <v>New South Wales</v>
      </c>
      <c r="G1700" t="s">
        <v>10</v>
      </c>
      <c r="H1700">
        <v>2067</v>
      </c>
      <c r="I1700" t="s">
        <v>11</v>
      </c>
      <c r="J1700" t="s">
        <v>12</v>
      </c>
      <c r="K1700" t="s">
        <v>154</v>
      </c>
      <c r="L1700" t="s">
        <v>14</v>
      </c>
      <c r="M1700" s="5">
        <v>89.41</v>
      </c>
      <c r="N1700">
        <v>1</v>
      </c>
    </row>
    <row r="1701" spans="1:14" x14ac:dyDescent="0.2">
      <c r="A1701" s="2">
        <v>45593</v>
      </c>
      <c r="B1701" s="3">
        <f t="shared" si="78"/>
        <v>2025</v>
      </c>
      <c r="C1701" t="str">
        <f t="shared" si="79"/>
        <v>2024-2025</v>
      </c>
      <c r="D1701" t="s">
        <v>147</v>
      </c>
      <c r="E1701" t="s">
        <v>126</v>
      </c>
      <c r="F1701" t="str">
        <f t="shared" si="80"/>
        <v>Queensland</v>
      </c>
      <c r="G1701" t="s">
        <v>35</v>
      </c>
      <c r="H1701">
        <v>4551</v>
      </c>
      <c r="I1701" t="s">
        <v>11</v>
      </c>
      <c r="J1701" t="s">
        <v>120</v>
      </c>
      <c r="K1701" t="s">
        <v>154</v>
      </c>
      <c r="L1701" t="s">
        <v>14</v>
      </c>
      <c r="M1701" s="5">
        <v>89.539999999999992</v>
      </c>
      <c r="N1701">
        <v>1</v>
      </c>
    </row>
    <row r="1702" spans="1:14" x14ac:dyDescent="0.2">
      <c r="A1702" s="2">
        <v>45136</v>
      </c>
      <c r="B1702" s="3">
        <f t="shared" si="78"/>
        <v>2024</v>
      </c>
      <c r="C1702" t="str">
        <f t="shared" si="79"/>
        <v>2023-2024</v>
      </c>
      <c r="D1702" t="s">
        <v>147</v>
      </c>
      <c r="E1702" t="s">
        <v>118</v>
      </c>
      <c r="F1702" t="str">
        <f t="shared" si="80"/>
        <v>New South Wales</v>
      </c>
      <c r="G1702" t="s">
        <v>10</v>
      </c>
      <c r="H1702">
        <v>2158</v>
      </c>
      <c r="I1702" t="s">
        <v>11</v>
      </c>
      <c r="J1702" t="s">
        <v>27</v>
      </c>
      <c r="K1702" t="s">
        <v>149</v>
      </c>
      <c r="L1702" t="s">
        <v>15</v>
      </c>
      <c r="M1702" s="5">
        <v>89.82</v>
      </c>
      <c r="N1702">
        <v>1</v>
      </c>
    </row>
    <row r="1703" spans="1:14" x14ac:dyDescent="0.2">
      <c r="A1703" s="2">
        <v>45436</v>
      </c>
      <c r="B1703" s="3">
        <f t="shared" si="78"/>
        <v>2024</v>
      </c>
      <c r="C1703" t="str">
        <f t="shared" si="79"/>
        <v>2023-2024</v>
      </c>
      <c r="D1703" t="s">
        <v>147</v>
      </c>
      <c r="E1703" t="s">
        <v>103</v>
      </c>
      <c r="F1703" t="str">
        <f t="shared" si="80"/>
        <v>Queensland</v>
      </c>
      <c r="G1703" t="s">
        <v>35</v>
      </c>
      <c r="H1703">
        <v>4509</v>
      </c>
      <c r="I1703" t="s">
        <v>11</v>
      </c>
      <c r="J1703" t="s">
        <v>104</v>
      </c>
      <c r="K1703" t="s">
        <v>149</v>
      </c>
      <c r="L1703" t="s">
        <v>15</v>
      </c>
      <c r="M1703" s="5">
        <v>89.82</v>
      </c>
      <c r="N1703">
        <v>1</v>
      </c>
    </row>
    <row r="1704" spans="1:14" x14ac:dyDescent="0.2">
      <c r="A1704" s="2">
        <v>45064</v>
      </c>
      <c r="B1704" s="3">
        <f t="shared" si="78"/>
        <v>2023</v>
      </c>
      <c r="C1704" t="str">
        <f t="shared" si="79"/>
        <v>2022-2023</v>
      </c>
      <c r="D1704" t="s">
        <v>148</v>
      </c>
      <c r="E1704" t="s">
        <v>59</v>
      </c>
      <c r="F1704" t="str">
        <f t="shared" si="80"/>
        <v>Victoria</v>
      </c>
      <c r="G1704" t="s">
        <v>45</v>
      </c>
      <c r="H1704">
        <v>3280</v>
      </c>
      <c r="I1704" t="s">
        <v>11</v>
      </c>
      <c r="J1704" t="s">
        <v>60</v>
      </c>
      <c r="K1704" t="s">
        <v>151</v>
      </c>
      <c r="L1704" t="s">
        <v>21</v>
      </c>
      <c r="M1704" s="5">
        <v>89.82</v>
      </c>
      <c r="N1704">
        <v>1</v>
      </c>
    </row>
    <row r="1705" spans="1:14" x14ac:dyDescent="0.2">
      <c r="A1705" s="2">
        <v>45488</v>
      </c>
      <c r="B1705" s="3">
        <f t="shared" si="78"/>
        <v>2025</v>
      </c>
      <c r="C1705" t="str">
        <f t="shared" si="79"/>
        <v>2024-2025</v>
      </c>
      <c r="D1705" t="s">
        <v>148</v>
      </c>
      <c r="E1705" t="s">
        <v>31</v>
      </c>
      <c r="F1705" t="str">
        <f t="shared" si="80"/>
        <v>South Australia</v>
      </c>
      <c r="G1705" t="s">
        <v>32</v>
      </c>
      <c r="H1705">
        <v>5168</v>
      </c>
      <c r="I1705" t="s">
        <v>11</v>
      </c>
      <c r="J1705" t="s">
        <v>33</v>
      </c>
      <c r="K1705" t="s">
        <v>150</v>
      </c>
      <c r="L1705" t="s">
        <v>18</v>
      </c>
      <c r="M1705" s="5">
        <v>89.9</v>
      </c>
      <c r="N1705">
        <v>1</v>
      </c>
    </row>
    <row r="1706" spans="1:14" x14ac:dyDescent="0.2">
      <c r="A1706" s="2">
        <v>45038</v>
      </c>
      <c r="B1706" s="3">
        <f t="shared" si="78"/>
        <v>2023</v>
      </c>
      <c r="C1706" t="str">
        <f t="shared" si="79"/>
        <v>2022-2023</v>
      </c>
      <c r="D1706" t="s">
        <v>148</v>
      </c>
      <c r="E1706" t="s">
        <v>102</v>
      </c>
      <c r="F1706" t="str">
        <f t="shared" si="80"/>
        <v>Queensland</v>
      </c>
      <c r="G1706" t="s">
        <v>35</v>
      </c>
      <c r="H1706">
        <v>4870</v>
      </c>
      <c r="I1706" t="s">
        <v>11</v>
      </c>
      <c r="J1706" t="s">
        <v>36</v>
      </c>
      <c r="K1706" t="s">
        <v>150</v>
      </c>
      <c r="L1706" t="s">
        <v>18</v>
      </c>
      <c r="M1706" s="5">
        <v>89.91</v>
      </c>
      <c r="N1706">
        <v>1</v>
      </c>
    </row>
    <row r="1707" spans="1:14" x14ac:dyDescent="0.2">
      <c r="A1707" s="2">
        <v>45242</v>
      </c>
      <c r="B1707" s="3">
        <f t="shared" si="78"/>
        <v>2024</v>
      </c>
      <c r="C1707" t="str">
        <f t="shared" si="79"/>
        <v>2023-2024</v>
      </c>
      <c r="D1707" t="s">
        <v>148</v>
      </c>
      <c r="E1707" t="s">
        <v>101</v>
      </c>
      <c r="F1707" t="str">
        <f t="shared" si="80"/>
        <v>Victoria</v>
      </c>
      <c r="G1707" t="s">
        <v>45</v>
      </c>
      <c r="H1707">
        <v>3131</v>
      </c>
      <c r="I1707" t="s">
        <v>11</v>
      </c>
      <c r="J1707" t="s">
        <v>63</v>
      </c>
      <c r="K1707" t="s">
        <v>150</v>
      </c>
      <c r="L1707" t="s">
        <v>18</v>
      </c>
      <c r="M1707" s="5">
        <v>89.91</v>
      </c>
      <c r="N1707">
        <v>1</v>
      </c>
    </row>
    <row r="1708" spans="1:14" x14ac:dyDescent="0.2">
      <c r="A1708" s="2">
        <v>45127</v>
      </c>
      <c r="B1708" s="3">
        <f t="shared" si="78"/>
        <v>2024</v>
      </c>
      <c r="C1708" t="str">
        <f t="shared" si="79"/>
        <v>2023-2024</v>
      </c>
      <c r="D1708" t="s">
        <v>147</v>
      </c>
      <c r="E1708" t="s">
        <v>105</v>
      </c>
      <c r="F1708" t="str">
        <f t="shared" si="80"/>
        <v>Victoria</v>
      </c>
      <c r="G1708" t="s">
        <v>45</v>
      </c>
      <c r="H1708">
        <v>3500</v>
      </c>
      <c r="I1708" t="s">
        <v>11</v>
      </c>
      <c r="J1708" t="s">
        <v>60</v>
      </c>
      <c r="K1708" t="s">
        <v>152</v>
      </c>
      <c r="L1708" t="s">
        <v>13</v>
      </c>
      <c r="M1708" s="5">
        <v>89.919999999999987</v>
      </c>
      <c r="N1708">
        <v>1</v>
      </c>
    </row>
    <row r="1709" spans="1:14" x14ac:dyDescent="0.2">
      <c r="A1709" s="2">
        <v>45008</v>
      </c>
      <c r="B1709" s="3">
        <f t="shared" si="78"/>
        <v>2023</v>
      </c>
      <c r="C1709" t="str">
        <f t="shared" si="79"/>
        <v>2022-2023</v>
      </c>
      <c r="D1709" t="s">
        <v>148</v>
      </c>
      <c r="E1709" t="s">
        <v>105</v>
      </c>
      <c r="F1709" t="str">
        <f t="shared" si="80"/>
        <v>Victoria</v>
      </c>
      <c r="G1709" t="s">
        <v>45</v>
      </c>
      <c r="H1709">
        <v>3500</v>
      </c>
      <c r="I1709" t="s">
        <v>11</v>
      </c>
      <c r="J1709" t="s">
        <v>60</v>
      </c>
      <c r="K1709" t="s">
        <v>19</v>
      </c>
      <c r="L1709" t="s">
        <v>23</v>
      </c>
      <c r="M1709" s="5">
        <v>89.93</v>
      </c>
      <c r="N1709">
        <v>1</v>
      </c>
    </row>
    <row r="1710" spans="1:14" x14ac:dyDescent="0.2">
      <c r="A1710" s="2">
        <v>45442</v>
      </c>
      <c r="B1710" s="3">
        <f t="shared" si="78"/>
        <v>2024</v>
      </c>
      <c r="C1710" t="str">
        <f t="shared" si="79"/>
        <v>2023-2024</v>
      </c>
      <c r="D1710" t="s">
        <v>147</v>
      </c>
      <c r="E1710" t="s">
        <v>83</v>
      </c>
      <c r="F1710" t="str">
        <f t="shared" si="80"/>
        <v>New South Wales</v>
      </c>
      <c r="G1710" t="s">
        <v>10</v>
      </c>
      <c r="H1710">
        <v>2750</v>
      </c>
      <c r="I1710" t="s">
        <v>11</v>
      </c>
      <c r="J1710" t="s">
        <v>25</v>
      </c>
      <c r="K1710" t="s">
        <v>154</v>
      </c>
      <c r="L1710" t="s">
        <v>14</v>
      </c>
      <c r="M1710" s="5">
        <v>89.94</v>
      </c>
      <c r="N1710">
        <v>1</v>
      </c>
    </row>
    <row r="1711" spans="1:14" x14ac:dyDescent="0.2">
      <c r="A1711" s="2">
        <v>45239</v>
      </c>
      <c r="B1711" s="3">
        <f t="shared" si="78"/>
        <v>2024</v>
      </c>
      <c r="C1711" t="str">
        <f t="shared" si="79"/>
        <v>2023-2024</v>
      </c>
      <c r="D1711" t="s">
        <v>148</v>
      </c>
      <c r="E1711" t="s">
        <v>98</v>
      </c>
      <c r="F1711" t="str">
        <f t="shared" si="80"/>
        <v>Victoria</v>
      </c>
      <c r="G1711" t="s">
        <v>45</v>
      </c>
      <c r="H1711">
        <v>3429</v>
      </c>
      <c r="I1711" t="s">
        <v>11</v>
      </c>
      <c r="J1711" t="s">
        <v>60</v>
      </c>
      <c r="K1711" t="s">
        <v>154</v>
      </c>
      <c r="L1711" t="s">
        <v>14</v>
      </c>
      <c r="M1711" s="5">
        <v>89.95</v>
      </c>
      <c r="N1711">
        <v>1</v>
      </c>
    </row>
    <row r="1712" spans="1:14" x14ac:dyDescent="0.2">
      <c r="A1712" s="2">
        <v>45615</v>
      </c>
      <c r="B1712" s="3">
        <f t="shared" si="78"/>
        <v>2025</v>
      </c>
      <c r="C1712" t="str">
        <f t="shared" si="79"/>
        <v>2024-2025</v>
      </c>
      <c r="D1712" t="s">
        <v>147</v>
      </c>
      <c r="E1712" t="s">
        <v>126</v>
      </c>
      <c r="F1712" t="str">
        <f t="shared" si="80"/>
        <v>Queensland</v>
      </c>
      <c r="G1712" t="s">
        <v>35</v>
      </c>
      <c r="H1712">
        <v>4551</v>
      </c>
      <c r="I1712" t="s">
        <v>11</v>
      </c>
      <c r="J1712" t="s">
        <v>120</v>
      </c>
      <c r="K1712" t="s">
        <v>151</v>
      </c>
      <c r="L1712" t="s">
        <v>21</v>
      </c>
      <c r="M1712" s="5">
        <v>89.97</v>
      </c>
      <c r="N1712">
        <v>1</v>
      </c>
    </row>
    <row r="1713" spans="1:14" x14ac:dyDescent="0.2">
      <c r="A1713" s="2">
        <v>45195</v>
      </c>
      <c r="B1713" s="3">
        <f t="shared" si="78"/>
        <v>2024</v>
      </c>
      <c r="C1713" t="str">
        <f t="shared" si="79"/>
        <v>2023-2024</v>
      </c>
      <c r="D1713" t="s">
        <v>147</v>
      </c>
      <c r="E1713" t="s">
        <v>76</v>
      </c>
      <c r="F1713" t="str">
        <f t="shared" si="80"/>
        <v>Western Australia</v>
      </c>
      <c r="G1713" t="s">
        <v>48</v>
      </c>
      <c r="H1713">
        <v>6450</v>
      </c>
      <c r="I1713" t="s">
        <v>11</v>
      </c>
      <c r="J1713" t="s">
        <v>77</v>
      </c>
      <c r="K1713" t="s">
        <v>151</v>
      </c>
      <c r="L1713" t="s">
        <v>21</v>
      </c>
      <c r="M1713" s="5">
        <v>89.97</v>
      </c>
      <c r="N1713">
        <v>1</v>
      </c>
    </row>
    <row r="1714" spans="1:14" x14ac:dyDescent="0.2">
      <c r="A1714" s="2">
        <v>45118</v>
      </c>
      <c r="B1714" s="3">
        <f t="shared" si="78"/>
        <v>2024</v>
      </c>
      <c r="C1714" t="str">
        <f t="shared" si="79"/>
        <v>2023-2024</v>
      </c>
      <c r="D1714" t="s">
        <v>147</v>
      </c>
      <c r="E1714" t="s">
        <v>40</v>
      </c>
      <c r="F1714" t="str">
        <f t="shared" si="80"/>
        <v>New South Wales</v>
      </c>
      <c r="G1714" t="s">
        <v>10</v>
      </c>
      <c r="H1714">
        <v>2116</v>
      </c>
      <c r="I1714" t="s">
        <v>11</v>
      </c>
      <c r="J1714" t="s">
        <v>27</v>
      </c>
      <c r="K1714" t="s">
        <v>149</v>
      </c>
      <c r="L1714" t="s">
        <v>15</v>
      </c>
      <c r="M1714" s="5">
        <v>90.22</v>
      </c>
      <c r="N1714">
        <v>1</v>
      </c>
    </row>
    <row r="1715" spans="1:14" x14ac:dyDescent="0.2">
      <c r="A1715" s="2">
        <v>45574</v>
      </c>
      <c r="B1715" s="3">
        <f t="shared" si="78"/>
        <v>2025</v>
      </c>
      <c r="C1715" t="str">
        <f t="shared" si="79"/>
        <v>2024-2025</v>
      </c>
      <c r="D1715" t="s">
        <v>148</v>
      </c>
      <c r="E1715" t="s">
        <v>111</v>
      </c>
      <c r="F1715" t="str">
        <f t="shared" si="80"/>
        <v>New South Wales</v>
      </c>
      <c r="G1715" t="s">
        <v>10</v>
      </c>
      <c r="H1715">
        <v>2120</v>
      </c>
      <c r="I1715" t="s">
        <v>11</v>
      </c>
      <c r="J1715" t="s">
        <v>27</v>
      </c>
      <c r="K1715" t="s">
        <v>154</v>
      </c>
      <c r="L1715" t="s">
        <v>14</v>
      </c>
      <c r="M1715" s="5">
        <v>90.43</v>
      </c>
      <c r="N1715">
        <v>1</v>
      </c>
    </row>
    <row r="1716" spans="1:14" x14ac:dyDescent="0.2">
      <c r="A1716" s="2">
        <v>45366</v>
      </c>
      <c r="B1716" s="3">
        <f t="shared" si="78"/>
        <v>2024</v>
      </c>
      <c r="C1716" t="str">
        <f t="shared" si="79"/>
        <v>2023-2024</v>
      </c>
      <c r="D1716" t="s">
        <v>147</v>
      </c>
      <c r="E1716" t="s">
        <v>73</v>
      </c>
      <c r="F1716" t="str">
        <f t="shared" si="80"/>
        <v>Victoria</v>
      </c>
      <c r="G1716" t="s">
        <v>45</v>
      </c>
      <c r="H1716">
        <v>3136</v>
      </c>
      <c r="I1716" t="s">
        <v>11</v>
      </c>
      <c r="J1716" t="s">
        <v>63</v>
      </c>
      <c r="K1716" t="s">
        <v>154</v>
      </c>
      <c r="L1716" t="s">
        <v>14</v>
      </c>
      <c r="M1716" s="5">
        <v>90.44</v>
      </c>
      <c r="N1716">
        <v>1</v>
      </c>
    </row>
    <row r="1717" spans="1:14" x14ac:dyDescent="0.2">
      <c r="A1717" s="2">
        <v>45622</v>
      </c>
      <c r="B1717" s="3">
        <f t="shared" si="78"/>
        <v>2025</v>
      </c>
      <c r="C1717" t="str">
        <f t="shared" si="79"/>
        <v>2024-2025</v>
      </c>
      <c r="D1717" t="s">
        <v>148</v>
      </c>
      <c r="E1717" t="s">
        <v>84</v>
      </c>
      <c r="F1717" t="str">
        <f t="shared" si="80"/>
        <v>Queensland</v>
      </c>
      <c r="G1717" t="s">
        <v>35</v>
      </c>
      <c r="H1717">
        <v>4740</v>
      </c>
      <c r="I1717" t="s">
        <v>11</v>
      </c>
      <c r="J1717" t="s">
        <v>51</v>
      </c>
      <c r="K1717" t="s">
        <v>150</v>
      </c>
      <c r="L1717" t="s">
        <v>18</v>
      </c>
      <c r="M1717" s="5">
        <v>90.850000000000009</v>
      </c>
      <c r="N1717">
        <v>1</v>
      </c>
    </row>
    <row r="1718" spans="1:14" x14ac:dyDescent="0.2">
      <c r="A1718" s="2">
        <v>45574</v>
      </c>
      <c r="B1718" s="3">
        <f t="shared" si="78"/>
        <v>2025</v>
      </c>
      <c r="C1718" t="str">
        <f t="shared" si="79"/>
        <v>2024-2025</v>
      </c>
      <c r="D1718" t="s">
        <v>147</v>
      </c>
      <c r="E1718" t="s">
        <v>9</v>
      </c>
      <c r="F1718" t="str">
        <f t="shared" si="80"/>
        <v>New South Wales</v>
      </c>
      <c r="G1718" t="s">
        <v>10</v>
      </c>
      <c r="H1718">
        <v>2067</v>
      </c>
      <c r="I1718" t="s">
        <v>11</v>
      </c>
      <c r="J1718" t="s">
        <v>12</v>
      </c>
      <c r="K1718" t="s">
        <v>19</v>
      </c>
      <c r="L1718" t="s">
        <v>23</v>
      </c>
      <c r="M1718" s="5">
        <v>90.87</v>
      </c>
      <c r="N1718">
        <v>1</v>
      </c>
    </row>
    <row r="1719" spans="1:14" x14ac:dyDescent="0.2">
      <c r="A1719" s="2">
        <v>45418</v>
      </c>
      <c r="B1719" s="3">
        <f t="shared" si="78"/>
        <v>2024</v>
      </c>
      <c r="C1719" t="str">
        <f t="shared" si="79"/>
        <v>2023-2024</v>
      </c>
      <c r="D1719" t="s">
        <v>147</v>
      </c>
      <c r="E1719" t="s">
        <v>108</v>
      </c>
      <c r="F1719" t="str">
        <f t="shared" si="80"/>
        <v>Victoria</v>
      </c>
      <c r="G1719" t="s">
        <v>45</v>
      </c>
      <c r="H1719">
        <v>3018</v>
      </c>
      <c r="I1719" t="s">
        <v>11</v>
      </c>
      <c r="J1719" t="s">
        <v>46</v>
      </c>
      <c r="K1719" t="s">
        <v>153</v>
      </c>
      <c r="L1719" t="s">
        <v>16</v>
      </c>
      <c r="M1719" s="5">
        <v>90.93</v>
      </c>
      <c r="N1719">
        <v>1</v>
      </c>
    </row>
    <row r="1720" spans="1:14" x14ac:dyDescent="0.2">
      <c r="A1720" s="2">
        <v>45141</v>
      </c>
      <c r="B1720" s="3">
        <f t="shared" si="78"/>
        <v>2024</v>
      </c>
      <c r="C1720" t="str">
        <f t="shared" si="79"/>
        <v>2023-2024</v>
      </c>
      <c r="D1720" t="s">
        <v>147</v>
      </c>
      <c r="E1720" t="s">
        <v>72</v>
      </c>
      <c r="F1720" t="str">
        <f t="shared" si="80"/>
        <v>Western Australia</v>
      </c>
      <c r="G1720" t="s">
        <v>48</v>
      </c>
      <c r="H1720">
        <v>6010</v>
      </c>
      <c r="I1720" t="s">
        <v>11</v>
      </c>
      <c r="J1720" t="s">
        <v>49</v>
      </c>
      <c r="K1720" t="s">
        <v>153</v>
      </c>
      <c r="L1720" t="s">
        <v>16</v>
      </c>
      <c r="M1720" s="5">
        <v>90.93</v>
      </c>
      <c r="N1720">
        <v>1</v>
      </c>
    </row>
    <row r="1721" spans="1:14" x14ac:dyDescent="0.2">
      <c r="A1721" s="2">
        <v>45575</v>
      </c>
      <c r="B1721" s="3">
        <f t="shared" si="78"/>
        <v>2025</v>
      </c>
      <c r="C1721" t="str">
        <f t="shared" si="79"/>
        <v>2024-2025</v>
      </c>
      <c r="D1721" t="s">
        <v>148</v>
      </c>
      <c r="E1721" t="s">
        <v>106</v>
      </c>
      <c r="F1721" t="str">
        <f t="shared" si="80"/>
        <v>Victoria</v>
      </c>
      <c r="G1721" t="s">
        <v>45</v>
      </c>
      <c r="H1721">
        <v>3915</v>
      </c>
      <c r="I1721" t="s">
        <v>11</v>
      </c>
      <c r="J1721" t="s">
        <v>55</v>
      </c>
      <c r="K1721" t="s">
        <v>150</v>
      </c>
      <c r="L1721" t="s">
        <v>18</v>
      </c>
      <c r="M1721" s="5">
        <v>90.93</v>
      </c>
      <c r="N1721">
        <v>1</v>
      </c>
    </row>
    <row r="1722" spans="1:14" x14ac:dyDescent="0.2">
      <c r="A1722" s="2">
        <v>45412</v>
      </c>
      <c r="B1722" s="3">
        <f t="shared" si="78"/>
        <v>2024</v>
      </c>
      <c r="C1722" t="str">
        <f t="shared" si="79"/>
        <v>2023-2024</v>
      </c>
      <c r="D1722" t="s">
        <v>147</v>
      </c>
      <c r="E1722" t="s">
        <v>128</v>
      </c>
      <c r="F1722" t="str">
        <f t="shared" si="80"/>
        <v>Western Australia</v>
      </c>
      <c r="G1722" t="s">
        <v>48</v>
      </c>
      <c r="H1722">
        <v>6027</v>
      </c>
      <c r="I1722" t="s">
        <v>11</v>
      </c>
      <c r="J1722" t="s">
        <v>49</v>
      </c>
      <c r="K1722" t="s">
        <v>153</v>
      </c>
      <c r="L1722" t="s">
        <v>16</v>
      </c>
      <c r="M1722" s="5">
        <v>90.93</v>
      </c>
      <c r="N1722">
        <v>1</v>
      </c>
    </row>
    <row r="1723" spans="1:14" x14ac:dyDescent="0.2">
      <c r="A1723" s="2">
        <v>45161</v>
      </c>
      <c r="B1723" s="3">
        <f t="shared" si="78"/>
        <v>2024</v>
      </c>
      <c r="C1723" t="str">
        <f t="shared" si="79"/>
        <v>2023-2024</v>
      </c>
      <c r="D1723" t="s">
        <v>148</v>
      </c>
      <c r="E1723" t="s">
        <v>65</v>
      </c>
      <c r="F1723" t="str">
        <f t="shared" si="80"/>
        <v>New South Wales</v>
      </c>
      <c r="G1723" t="s">
        <v>10</v>
      </c>
      <c r="H1723">
        <v>2541</v>
      </c>
      <c r="I1723" t="s">
        <v>11</v>
      </c>
      <c r="J1723" t="s">
        <v>58</v>
      </c>
      <c r="K1723" t="s">
        <v>153</v>
      </c>
      <c r="L1723" t="s">
        <v>16</v>
      </c>
      <c r="M1723" s="5">
        <v>90.93</v>
      </c>
      <c r="N1723">
        <v>1</v>
      </c>
    </row>
    <row r="1724" spans="1:14" x14ac:dyDescent="0.2">
      <c r="A1724" s="2">
        <v>45623</v>
      </c>
      <c r="B1724" s="3">
        <f t="shared" si="78"/>
        <v>2025</v>
      </c>
      <c r="C1724" t="str">
        <f t="shared" si="79"/>
        <v>2024-2025</v>
      </c>
      <c r="D1724" t="s">
        <v>148</v>
      </c>
      <c r="E1724" t="s">
        <v>111</v>
      </c>
      <c r="F1724" t="str">
        <f t="shared" si="80"/>
        <v>New South Wales</v>
      </c>
      <c r="G1724" t="s">
        <v>10</v>
      </c>
      <c r="H1724">
        <v>2120</v>
      </c>
      <c r="I1724" t="s">
        <v>11</v>
      </c>
      <c r="J1724" t="s">
        <v>27</v>
      </c>
      <c r="K1724" t="s">
        <v>154</v>
      </c>
      <c r="L1724" t="s">
        <v>14</v>
      </c>
      <c r="M1724" s="5">
        <v>90.93</v>
      </c>
      <c r="N1724">
        <v>1</v>
      </c>
    </row>
    <row r="1725" spans="1:14" x14ac:dyDescent="0.2">
      <c r="A1725" s="2">
        <v>45395</v>
      </c>
      <c r="B1725" s="3">
        <f t="shared" si="78"/>
        <v>2024</v>
      </c>
      <c r="C1725" t="str">
        <f t="shared" si="79"/>
        <v>2023-2024</v>
      </c>
      <c r="D1725" t="s">
        <v>148</v>
      </c>
      <c r="E1725" t="s">
        <v>50</v>
      </c>
      <c r="F1725" t="str">
        <f t="shared" si="80"/>
        <v>Queensland</v>
      </c>
      <c r="G1725" t="s">
        <v>35</v>
      </c>
      <c r="H1725">
        <v>4703</v>
      </c>
      <c r="I1725" t="s">
        <v>11</v>
      </c>
      <c r="J1725" t="s">
        <v>51</v>
      </c>
      <c r="K1725" t="s">
        <v>153</v>
      </c>
      <c r="L1725" t="s">
        <v>16</v>
      </c>
      <c r="M1725" s="5">
        <v>90.93</v>
      </c>
      <c r="N1725">
        <v>1</v>
      </c>
    </row>
    <row r="1726" spans="1:14" x14ac:dyDescent="0.2">
      <c r="A1726" s="2">
        <v>45349</v>
      </c>
      <c r="B1726" s="3">
        <f t="shared" si="78"/>
        <v>2024</v>
      </c>
      <c r="C1726" t="str">
        <f t="shared" si="79"/>
        <v>2023-2024</v>
      </c>
      <c r="D1726" t="s">
        <v>148</v>
      </c>
      <c r="E1726" t="s">
        <v>134</v>
      </c>
      <c r="F1726" t="str">
        <f t="shared" si="80"/>
        <v>Queensland</v>
      </c>
      <c r="G1726" t="s">
        <v>35</v>
      </c>
      <c r="H1726">
        <v>4825</v>
      </c>
      <c r="I1726" t="s">
        <v>11</v>
      </c>
      <c r="J1726" t="s">
        <v>36</v>
      </c>
      <c r="K1726" t="s">
        <v>152</v>
      </c>
      <c r="L1726" t="s">
        <v>13</v>
      </c>
      <c r="M1726" s="5">
        <v>90.95</v>
      </c>
      <c r="N1726">
        <v>1</v>
      </c>
    </row>
    <row r="1727" spans="1:14" x14ac:dyDescent="0.2">
      <c r="A1727" s="2">
        <v>45567</v>
      </c>
      <c r="B1727" s="3">
        <f t="shared" si="78"/>
        <v>2025</v>
      </c>
      <c r="C1727" t="str">
        <f t="shared" si="79"/>
        <v>2024-2025</v>
      </c>
      <c r="D1727" t="s">
        <v>148</v>
      </c>
      <c r="E1727" t="s">
        <v>112</v>
      </c>
      <c r="F1727" t="str">
        <f t="shared" si="80"/>
        <v>Victoria</v>
      </c>
      <c r="G1727" t="s">
        <v>45</v>
      </c>
      <c r="H1727">
        <v>3076</v>
      </c>
      <c r="I1727" t="s">
        <v>11</v>
      </c>
      <c r="J1727" t="s">
        <v>46</v>
      </c>
      <c r="K1727" t="s">
        <v>154</v>
      </c>
      <c r="L1727" t="s">
        <v>14</v>
      </c>
      <c r="M1727" s="5">
        <v>90.97</v>
      </c>
      <c r="N1727">
        <v>1</v>
      </c>
    </row>
    <row r="1728" spans="1:14" x14ac:dyDescent="0.2">
      <c r="A1728" s="2">
        <v>45097</v>
      </c>
      <c r="B1728" s="3">
        <f t="shared" si="78"/>
        <v>2023</v>
      </c>
      <c r="C1728" t="str">
        <f t="shared" si="79"/>
        <v>2022-2023</v>
      </c>
      <c r="D1728" t="s">
        <v>148</v>
      </c>
      <c r="E1728" t="s">
        <v>74</v>
      </c>
      <c r="F1728" t="str">
        <f t="shared" si="80"/>
        <v>South Australia</v>
      </c>
      <c r="G1728" t="s">
        <v>32</v>
      </c>
      <c r="H1728">
        <v>5043</v>
      </c>
      <c r="I1728" t="s">
        <v>11</v>
      </c>
      <c r="J1728" t="s">
        <v>33</v>
      </c>
      <c r="K1728" t="s">
        <v>149</v>
      </c>
      <c r="L1728" t="s">
        <v>15</v>
      </c>
      <c r="M1728" s="5">
        <v>91.009999999999991</v>
      </c>
      <c r="N1728">
        <v>1</v>
      </c>
    </row>
    <row r="1729" spans="1:14" x14ac:dyDescent="0.2">
      <c r="A1729" s="2">
        <v>45133</v>
      </c>
      <c r="B1729" s="3">
        <f t="shared" si="78"/>
        <v>2024</v>
      </c>
      <c r="C1729" t="str">
        <f t="shared" si="79"/>
        <v>2023-2024</v>
      </c>
      <c r="D1729" t="s">
        <v>147</v>
      </c>
      <c r="E1729" t="s">
        <v>44</v>
      </c>
      <c r="F1729" t="str">
        <f t="shared" si="80"/>
        <v>Victoria</v>
      </c>
      <c r="G1729" t="s">
        <v>45</v>
      </c>
      <c r="H1729">
        <v>3066</v>
      </c>
      <c r="I1729" t="s">
        <v>11</v>
      </c>
      <c r="J1729" t="s">
        <v>46</v>
      </c>
      <c r="K1729" t="s">
        <v>154</v>
      </c>
      <c r="L1729" t="s">
        <v>14</v>
      </c>
      <c r="M1729" s="5">
        <v>91.1</v>
      </c>
      <c r="N1729">
        <v>1</v>
      </c>
    </row>
    <row r="1730" spans="1:14" x14ac:dyDescent="0.2">
      <c r="A1730" s="2">
        <v>45330</v>
      </c>
      <c r="B1730" s="3">
        <f t="shared" ref="B1730:B1793" si="81">IF(MONTH(A1730)&gt;=7,YEAR(A1730)+1,YEAR(A1730))</f>
        <v>2024</v>
      </c>
      <c r="C1730" t="str">
        <f t="shared" ref="C1730:C1793" si="82">IF(MONTH(A1730) &gt;= 7, YEAR(A1730) &amp; "-" &amp; YEAR(A1730) + 1, YEAR(A1730) - 1 &amp; "-" &amp; YEAR(A1730))</f>
        <v>2023-2024</v>
      </c>
      <c r="D1730" t="s">
        <v>148</v>
      </c>
      <c r="E1730" t="s">
        <v>42</v>
      </c>
      <c r="F1730" t="str">
        <f t="shared" ref="F1730:F1793" si="83">IF(G1730="WA","Western Australia",
IF(G1730="NSW","New South Wales",
IF(G1730="QLD","Queensland",
IF(G1730="VIC","Victoria",
IF(G1730="TAS","Tasmania",
IF(G1730="SA","South Australia",
IF(G1730="NT","Northern Territory",
IF(G1730="ACT","Australian Capital Territory",G1730))))))))</f>
        <v>Queensland</v>
      </c>
      <c r="G1730" t="s">
        <v>35</v>
      </c>
      <c r="H1730">
        <v>4053</v>
      </c>
      <c r="I1730" t="s">
        <v>11</v>
      </c>
      <c r="J1730" t="s">
        <v>43</v>
      </c>
      <c r="K1730" t="s">
        <v>154</v>
      </c>
      <c r="L1730" t="s">
        <v>14</v>
      </c>
      <c r="M1730" s="5">
        <v>91.339999999999989</v>
      </c>
      <c r="N1730">
        <v>1</v>
      </c>
    </row>
    <row r="1731" spans="1:14" x14ac:dyDescent="0.2">
      <c r="A1731" s="2">
        <v>45049</v>
      </c>
      <c r="B1731" s="3">
        <f t="shared" si="81"/>
        <v>2023</v>
      </c>
      <c r="C1731" t="str">
        <f t="shared" si="82"/>
        <v>2022-2023</v>
      </c>
      <c r="D1731" t="s">
        <v>148</v>
      </c>
      <c r="E1731" t="s">
        <v>116</v>
      </c>
      <c r="F1731" t="str">
        <f t="shared" si="83"/>
        <v>Western Australia</v>
      </c>
      <c r="G1731" t="s">
        <v>48</v>
      </c>
      <c r="H1731">
        <v>6725</v>
      </c>
      <c r="I1731" t="s">
        <v>11</v>
      </c>
      <c r="J1731" t="s">
        <v>77</v>
      </c>
      <c r="K1731" t="s">
        <v>149</v>
      </c>
      <c r="L1731" t="s">
        <v>15</v>
      </c>
      <c r="M1731" s="5">
        <v>91.37</v>
      </c>
      <c r="N1731">
        <v>1</v>
      </c>
    </row>
    <row r="1732" spans="1:14" x14ac:dyDescent="0.2">
      <c r="A1732" s="2">
        <v>45064</v>
      </c>
      <c r="B1732" s="3">
        <f t="shared" si="81"/>
        <v>2023</v>
      </c>
      <c r="C1732" t="str">
        <f t="shared" si="82"/>
        <v>2022-2023</v>
      </c>
      <c r="D1732" t="s">
        <v>147</v>
      </c>
      <c r="E1732" t="s">
        <v>28</v>
      </c>
      <c r="F1732" t="str">
        <f t="shared" si="83"/>
        <v>Northern Territory</v>
      </c>
      <c r="G1732" t="s">
        <v>29</v>
      </c>
      <c r="H1732">
        <v>800</v>
      </c>
      <c r="I1732" t="s">
        <v>11</v>
      </c>
      <c r="J1732" t="s">
        <v>30</v>
      </c>
      <c r="K1732" t="s">
        <v>154</v>
      </c>
      <c r="L1732" t="s">
        <v>14</v>
      </c>
      <c r="M1732" s="5">
        <v>91.7</v>
      </c>
      <c r="N1732">
        <v>1</v>
      </c>
    </row>
    <row r="1733" spans="1:14" x14ac:dyDescent="0.2">
      <c r="A1733" s="2">
        <v>45441</v>
      </c>
      <c r="B1733" s="3">
        <f t="shared" si="81"/>
        <v>2024</v>
      </c>
      <c r="C1733" t="str">
        <f t="shared" si="82"/>
        <v>2023-2024</v>
      </c>
      <c r="D1733" t="s">
        <v>148</v>
      </c>
      <c r="E1733" t="s">
        <v>26</v>
      </c>
      <c r="F1733" t="str">
        <f t="shared" si="83"/>
        <v>New South Wales</v>
      </c>
      <c r="G1733" t="s">
        <v>10</v>
      </c>
      <c r="H1733">
        <v>2141</v>
      </c>
      <c r="I1733" t="s">
        <v>11</v>
      </c>
      <c r="J1733" t="s">
        <v>27</v>
      </c>
      <c r="K1733" t="s">
        <v>155</v>
      </c>
      <c r="L1733" t="s">
        <v>20</v>
      </c>
      <c r="M1733" s="5">
        <v>91.77</v>
      </c>
      <c r="N1733">
        <v>1</v>
      </c>
    </row>
    <row r="1734" spans="1:14" x14ac:dyDescent="0.2">
      <c r="A1734" s="2">
        <v>45028</v>
      </c>
      <c r="B1734" s="3">
        <f t="shared" si="81"/>
        <v>2023</v>
      </c>
      <c r="C1734" t="str">
        <f t="shared" si="82"/>
        <v>2022-2023</v>
      </c>
      <c r="D1734" t="s">
        <v>147</v>
      </c>
      <c r="E1734" t="s">
        <v>88</v>
      </c>
      <c r="F1734" t="str">
        <f t="shared" si="83"/>
        <v>South Australia</v>
      </c>
      <c r="G1734" t="s">
        <v>32</v>
      </c>
      <c r="H1734">
        <v>5011</v>
      </c>
      <c r="I1734" t="s">
        <v>11</v>
      </c>
      <c r="J1734" t="s">
        <v>33</v>
      </c>
      <c r="K1734" t="s">
        <v>149</v>
      </c>
      <c r="L1734" t="s">
        <v>15</v>
      </c>
      <c r="M1734" s="5">
        <v>91.77</v>
      </c>
      <c r="N1734">
        <v>1</v>
      </c>
    </row>
    <row r="1735" spans="1:14" x14ac:dyDescent="0.2">
      <c r="A1735" s="2">
        <v>45373</v>
      </c>
      <c r="B1735" s="3">
        <f t="shared" si="81"/>
        <v>2024</v>
      </c>
      <c r="C1735" t="str">
        <f t="shared" si="82"/>
        <v>2023-2024</v>
      </c>
      <c r="D1735" t="s">
        <v>148</v>
      </c>
      <c r="E1735" t="s">
        <v>61</v>
      </c>
      <c r="F1735" t="str">
        <f t="shared" si="83"/>
        <v>New South Wales</v>
      </c>
      <c r="G1735" t="s">
        <v>10</v>
      </c>
      <c r="H1735">
        <v>2539</v>
      </c>
      <c r="I1735" t="s">
        <v>11</v>
      </c>
      <c r="J1735" t="s">
        <v>58</v>
      </c>
      <c r="K1735" t="s">
        <v>150</v>
      </c>
      <c r="L1735" t="s">
        <v>18</v>
      </c>
      <c r="M1735" s="5">
        <v>91.83</v>
      </c>
      <c r="N1735">
        <v>1</v>
      </c>
    </row>
    <row r="1736" spans="1:14" x14ac:dyDescent="0.2">
      <c r="A1736" s="2">
        <v>45476</v>
      </c>
      <c r="B1736" s="3">
        <f t="shared" si="81"/>
        <v>2025</v>
      </c>
      <c r="C1736" t="str">
        <f t="shared" si="82"/>
        <v>2024-2025</v>
      </c>
      <c r="D1736" t="s">
        <v>148</v>
      </c>
      <c r="E1736" t="s">
        <v>99</v>
      </c>
      <c r="F1736" t="str">
        <f t="shared" si="83"/>
        <v>Victoria</v>
      </c>
      <c r="G1736" t="s">
        <v>45</v>
      </c>
      <c r="H1736">
        <v>3148</v>
      </c>
      <c r="I1736" t="s">
        <v>11</v>
      </c>
      <c r="J1736" t="s">
        <v>63</v>
      </c>
      <c r="K1736" t="s">
        <v>157</v>
      </c>
      <c r="L1736" t="s">
        <v>22</v>
      </c>
      <c r="M1736" s="5">
        <v>91.87</v>
      </c>
      <c r="N1736">
        <v>1</v>
      </c>
    </row>
    <row r="1737" spans="1:14" x14ac:dyDescent="0.2">
      <c r="A1737" s="2">
        <v>45507</v>
      </c>
      <c r="B1737" s="3">
        <f t="shared" si="81"/>
        <v>2025</v>
      </c>
      <c r="C1737" t="str">
        <f t="shared" si="82"/>
        <v>2024-2025</v>
      </c>
      <c r="D1737" t="s">
        <v>148</v>
      </c>
      <c r="E1737" t="s">
        <v>59</v>
      </c>
      <c r="F1737" t="str">
        <f t="shared" si="83"/>
        <v>Victoria</v>
      </c>
      <c r="G1737" t="s">
        <v>45</v>
      </c>
      <c r="H1737">
        <v>3280</v>
      </c>
      <c r="I1737" t="s">
        <v>11</v>
      </c>
      <c r="J1737" t="s">
        <v>60</v>
      </c>
      <c r="K1737" t="s">
        <v>150</v>
      </c>
      <c r="L1737" t="s">
        <v>18</v>
      </c>
      <c r="M1737" s="5">
        <v>91.91</v>
      </c>
      <c r="N1737">
        <v>1</v>
      </c>
    </row>
    <row r="1738" spans="1:14" x14ac:dyDescent="0.2">
      <c r="A1738" s="2">
        <v>44970</v>
      </c>
      <c r="B1738" s="3">
        <f t="shared" si="81"/>
        <v>2023</v>
      </c>
      <c r="C1738" t="str">
        <f t="shared" si="82"/>
        <v>2022-2023</v>
      </c>
      <c r="D1738" t="s">
        <v>147</v>
      </c>
      <c r="E1738" t="s">
        <v>114</v>
      </c>
      <c r="F1738" t="str">
        <f t="shared" si="83"/>
        <v>Victoria</v>
      </c>
      <c r="G1738" t="s">
        <v>45</v>
      </c>
      <c r="H1738">
        <v>3551</v>
      </c>
      <c r="I1738" t="s">
        <v>11</v>
      </c>
      <c r="J1738" t="s">
        <v>60</v>
      </c>
      <c r="K1738" t="s">
        <v>154</v>
      </c>
      <c r="L1738" t="s">
        <v>14</v>
      </c>
      <c r="M1738" s="5">
        <v>91.950000000000017</v>
      </c>
      <c r="N1738">
        <v>1</v>
      </c>
    </row>
    <row r="1739" spans="1:14" x14ac:dyDescent="0.2">
      <c r="A1739" s="2">
        <v>45270</v>
      </c>
      <c r="B1739" s="3">
        <f t="shared" si="81"/>
        <v>2024</v>
      </c>
      <c r="C1739" t="str">
        <f t="shared" si="82"/>
        <v>2023-2024</v>
      </c>
      <c r="D1739" t="s">
        <v>147</v>
      </c>
      <c r="E1739" t="s">
        <v>127</v>
      </c>
      <c r="F1739" t="str">
        <f t="shared" si="83"/>
        <v>New South Wales</v>
      </c>
      <c r="G1739" t="s">
        <v>10</v>
      </c>
      <c r="H1739">
        <v>2131</v>
      </c>
      <c r="I1739" t="s">
        <v>11</v>
      </c>
      <c r="J1739" t="s">
        <v>27</v>
      </c>
      <c r="K1739" t="s">
        <v>19</v>
      </c>
      <c r="L1739" t="s">
        <v>23</v>
      </c>
      <c r="M1739" s="5">
        <v>92.39</v>
      </c>
      <c r="N1739">
        <v>1</v>
      </c>
    </row>
    <row r="1740" spans="1:14" x14ac:dyDescent="0.2">
      <c r="A1740" s="2">
        <v>45570</v>
      </c>
      <c r="B1740" s="3">
        <f t="shared" si="81"/>
        <v>2025</v>
      </c>
      <c r="C1740" t="str">
        <f t="shared" si="82"/>
        <v>2024-2025</v>
      </c>
      <c r="D1740" t="s">
        <v>147</v>
      </c>
      <c r="E1740" t="s">
        <v>108</v>
      </c>
      <c r="F1740" t="str">
        <f t="shared" si="83"/>
        <v>Victoria</v>
      </c>
      <c r="G1740" t="s">
        <v>45</v>
      </c>
      <c r="H1740">
        <v>3018</v>
      </c>
      <c r="I1740" t="s">
        <v>11</v>
      </c>
      <c r="J1740" t="s">
        <v>46</v>
      </c>
      <c r="K1740" t="s">
        <v>157</v>
      </c>
      <c r="L1740" t="s">
        <v>22</v>
      </c>
      <c r="M1740" s="5">
        <v>92.61</v>
      </c>
      <c r="N1740">
        <v>1</v>
      </c>
    </row>
    <row r="1741" spans="1:14" x14ac:dyDescent="0.2">
      <c r="A1741" s="2">
        <v>44993</v>
      </c>
      <c r="B1741" s="3">
        <f t="shared" si="81"/>
        <v>2023</v>
      </c>
      <c r="C1741" t="str">
        <f t="shared" si="82"/>
        <v>2022-2023</v>
      </c>
      <c r="D1741" t="s">
        <v>148</v>
      </c>
      <c r="E1741" t="s">
        <v>130</v>
      </c>
      <c r="F1741" t="str">
        <f t="shared" si="83"/>
        <v>South Australia</v>
      </c>
      <c r="G1741" t="s">
        <v>32</v>
      </c>
      <c r="H1741">
        <v>5290</v>
      </c>
      <c r="I1741" t="s">
        <v>11</v>
      </c>
      <c r="J1741" t="s">
        <v>38</v>
      </c>
      <c r="K1741" t="s">
        <v>19</v>
      </c>
      <c r="L1741" t="s">
        <v>23</v>
      </c>
      <c r="M1741" s="5">
        <v>92.82</v>
      </c>
      <c r="N1741">
        <v>1</v>
      </c>
    </row>
    <row r="1742" spans="1:14" x14ac:dyDescent="0.2">
      <c r="A1742" s="2">
        <v>45192</v>
      </c>
      <c r="B1742" s="3">
        <f t="shared" si="81"/>
        <v>2024</v>
      </c>
      <c r="C1742" t="str">
        <f t="shared" si="82"/>
        <v>2023-2024</v>
      </c>
      <c r="D1742" t="s">
        <v>147</v>
      </c>
      <c r="E1742" t="s">
        <v>75</v>
      </c>
      <c r="F1742" t="str">
        <f t="shared" si="83"/>
        <v>Victoria</v>
      </c>
      <c r="G1742" t="s">
        <v>45</v>
      </c>
      <c r="H1742">
        <v>3630</v>
      </c>
      <c r="I1742" t="s">
        <v>11</v>
      </c>
      <c r="J1742" t="s">
        <v>55</v>
      </c>
      <c r="K1742" t="s">
        <v>150</v>
      </c>
      <c r="L1742" t="s">
        <v>18</v>
      </c>
      <c r="M1742" s="5">
        <v>92.88</v>
      </c>
      <c r="N1742">
        <v>1</v>
      </c>
    </row>
    <row r="1743" spans="1:14" x14ac:dyDescent="0.2">
      <c r="A1743" s="2">
        <v>45374</v>
      </c>
      <c r="B1743" s="3">
        <f t="shared" si="81"/>
        <v>2024</v>
      </c>
      <c r="C1743" t="str">
        <f t="shared" si="82"/>
        <v>2023-2024</v>
      </c>
      <c r="D1743" t="s">
        <v>147</v>
      </c>
      <c r="E1743" t="s">
        <v>9</v>
      </c>
      <c r="F1743" t="str">
        <f t="shared" si="83"/>
        <v>New South Wales</v>
      </c>
      <c r="G1743" t="s">
        <v>10</v>
      </c>
      <c r="H1743">
        <v>2067</v>
      </c>
      <c r="I1743" t="s">
        <v>11</v>
      </c>
      <c r="J1743" t="s">
        <v>12</v>
      </c>
      <c r="K1743" t="s">
        <v>154</v>
      </c>
      <c r="L1743" t="s">
        <v>14</v>
      </c>
      <c r="M1743" s="5">
        <v>92.89</v>
      </c>
      <c r="N1743">
        <v>1</v>
      </c>
    </row>
    <row r="1744" spans="1:14" x14ac:dyDescent="0.2">
      <c r="A1744" s="2">
        <v>45404</v>
      </c>
      <c r="B1744" s="3">
        <f t="shared" si="81"/>
        <v>2024</v>
      </c>
      <c r="C1744" t="str">
        <f t="shared" si="82"/>
        <v>2023-2024</v>
      </c>
      <c r="D1744" t="s">
        <v>147</v>
      </c>
      <c r="E1744" t="s">
        <v>79</v>
      </c>
      <c r="F1744" t="str">
        <f t="shared" si="83"/>
        <v>Australian Capital Territory</v>
      </c>
      <c r="G1744" t="s">
        <v>80</v>
      </c>
      <c r="H1744">
        <v>2617</v>
      </c>
      <c r="I1744" t="s">
        <v>11</v>
      </c>
      <c r="J1744" t="s">
        <v>58</v>
      </c>
      <c r="K1744" t="s">
        <v>153</v>
      </c>
      <c r="L1744" t="s">
        <v>16</v>
      </c>
      <c r="M1744" s="5">
        <v>93</v>
      </c>
      <c r="N1744">
        <v>1</v>
      </c>
    </row>
    <row r="1745" spans="1:14" x14ac:dyDescent="0.2">
      <c r="A1745" s="2">
        <v>45232</v>
      </c>
      <c r="B1745" s="3">
        <f t="shared" si="81"/>
        <v>2024</v>
      </c>
      <c r="C1745" t="str">
        <f t="shared" si="82"/>
        <v>2023-2024</v>
      </c>
      <c r="D1745" t="s">
        <v>148</v>
      </c>
      <c r="E1745" t="s">
        <v>90</v>
      </c>
      <c r="F1745" t="str">
        <f t="shared" si="83"/>
        <v>Victoria</v>
      </c>
      <c r="G1745" t="s">
        <v>45</v>
      </c>
      <c r="H1745">
        <v>3179</v>
      </c>
      <c r="I1745" t="s">
        <v>11</v>
      </c>
      <c r="J1745" t="s">
        <v>63</v>
      </c>
      <c r="K1745" t="s">
        <v>150</v>
      </c>
      <c r="L1745" t="s">
        <v>18</v>
      </c>
      <c r="M1745" s="5">
        <v>93.31</v>
      </c>
      <c r="N1745">
        <v>1</v>
      </c>
    </row>
    <row r="1746" spans="1:14" x14ac:dyDescent="0.2">
      <c r="A1746" s="2">
        <v>45107</v>
      </c>
      <c r="B1746" s="3">
        <f t="shared" si="81"/>
        <v>2023</v>
      </c>
      <c r="C1746" t="str">
        <f t="shared" si="82"/>
        <v>2022-2023</v>
      </c>
      <c r="D1746" t="s">
        <v>147</v>
      </c>
      <c r="E1746" t="s">
        <v>79</v>
      </c>
      <c r="F1746" t="str">
        <f t="shared" si="83"/>
        <v>Australian Capital Territory</v>
      </c>
      <c r="G1746" t="s">
        <v>80</v>
      </c>
      <c r="H1746">
        <v>2617</v>
      </c>
      <c r="I1746" t="s">
        <v>11</v>
      </c>
      <c r="J1746" t="s">
        <v>58</v>
      </c>
      <c r="K1746" t="s">
        <v>150</v>
      </c>
      <c r="L1746" t="s">
        <v>18</v>
      </c>
      <c r="M1746" s="5">
        <v>93.81</v>
      </c>
      <c r="N1746">
        <v>1</v>
      </c>
    </row>
    <row r="1747" spans="1:14" x14ac:dyDescent="0.2">
      <c r="A1747" s="2">
        <v>45200</v>
      </c>
      <c r="B1747" s="3">
        <f t="shared" si="81"/>
        <v>2024</v>
      </c>
      <c r="C1747" t="str">
        <f t="shared" si="82"/>
        <v>2023-2024</v>
      </c>
      <c r="D1747" t="s">
        <v>148</v>
      </c>
      <c r="E1747" t="s">
        <v>89</v>
      </c>
      <c r="F1747" t="str">
        <f t="shared" si="83"/>
        <v>Queensland</v>
      </c>
      <c r="G1747" t="s">
        <v>35</v>
      </c>
      <c r="H1747">
        <v>4655</v>
      </c>
      <c r="I1747" t="s">
        <v>11</v>
      </c>
      <c r="J1747" t="s">
        <v>51</v>
      </c>
      <c r="K1747" t="s">
        <v>152</v>
      </c>
      <c r="L1747" t="s">
        <v>13</v>
      </c>
      <c r="M1747" s="5">
        <v>93.810000000000016</v>
      </c>
      <c r="N1747">
        <v>1</v>
      </c>
    </row>
    <row r="1748" spans="1:14" x14ac:dyDescent="0.2">
      <c r="A1748" s="2">
        <v>45275</v>
      </c>
      <c r="B1748" s="3">
        <f t="shared" si="81"/>
        <v>2024</v>
      </c>
      <c r="C1748" t="str">
        <f t="shared" si="82"/>
        <v>2023-2024</v>
      </c>
      <c r="D1748" t="s">
        <v>147</v>
      </c>
      <c r="E1748" t="s">
        <v>107</v>
      </c>
      <c r="F1748" t="str">
        <f t="shared" si="83"/>
        <v>Queensland</v>
      </c>
      <c r="G1748" t="s">
        <v>35</v>
      </c>
      <c r="H1748">
        <v>4220</v>
      </c>
      <c r="I1748" t="s">
        <v>11</v>
      </c>
      <c r="J1748" t="s">
        <v>104</v>
      </c>
      <c r="K1748" t="s">
        <v>152</v>
      </c>
      <c r="L1748" t="s">
        <v>13</v>
      </c>
      <c r="M1748" s="5">
        <v>93.85</v>
      </c>
      <c r="N1748">
        <v>1</v>
      </c>
    </row>
    <row r="1749" spans="1:14" x14ac:dyDescent="0.2">
      <c r="A1749" s="2">
        <v>45148</v>
      </c>
      <c r="B1749" s="3">
        <f t="shared" si="81"/>
        <v>2024</v>
      </c>
      <c r="C1749" t="str">
        <f t="shared" si="82"/>
        <v>2023-2024</v>
      </c>
      <c r="D1749" t="s">
        <v>148</v>
      </c>
      <c r="E1749" t="s">
        <v>101</v>
      </c>
      <c r="F1749" t="str">
        <f t="shared" si="83"/>
        <v>Victoria</v>
      </c>
      <c r="G1749" t="s">
        <v>45</v>
      </c>
      <c r="H1749">
        <v>3131</v>
      </c>
      <c r="I1749" t="s">
        <v>11</v>
      </c>
      <c r="J1749" t="s">
        <v>63</v>
      </c>
      <c r="K1749" t="s">
        <v>152</v>
      </c>
      <c r="L1749" t="s">
        <v>13</v>
      </c>
      <c r="M1749" s="5">
        <v>93.850000000000009</v>
      </c>
      <c r="N1749">
        <v>1</v>
      </c>
    </row>
    <row r="1750" spans="1:14" x14ac:dyDescent="0.2">
      <c r="A1750" s="2">
        <v>45621</v>
      </c>
      <c r="B1750" s="3">
        <f t="shared" si="81"/>
        <v>2025</v>
      </c>
      <c r="C1750" t="str">
        <f t="shared" si="82"/>
        <v>2024-2025</v>
      </c>
      <c r="D1750" t="s">
        <v>147</v>
      </c>
      <c r="E1750" t="s">
        <v>121</v>
      </c>
      <c r="F1750" t="str">
        <f t="shared" si="83"/>
        <v>Queensland</v>
      </c>
      <c r="G1750" t="s">
        <v>35</v>
      </c>
      <c r="H1750">
        <v>4700</v>
      </c>
      <c r="I1750" t="s">
        <v>11</v>
      </c>
      <c r="J1750" t="s">
        <v>51</v>
      </c>
      <c r="K1750" t="s">
        <v>154</v>
      </c>
      <c r="L1750" t="s">
        <v>14</v>
      </c>
      <c r="M1750" s="5">
        <v>93.95</v>
      </c>
      <c r="N1750">
        <v>1</v>
      </c>
    </row>
    <row r="1751" spans="1:14" x14ac:dyDescent="0.2">
      <c r="A1751" s="2">
        <v>45505</v>
      </c>
      <c r="B1751" s="3">
        <f t="shared" si="81"/>
        <v>2025</v>
      </c>
      <c r="C1751" t="str">
        <f t="shared" si="82"/>
        <v>2024-2025</v>
      </c>
      <c r="D1751" t="s">
        <v>147</v>
      </c>
      <c r="E1751" t="s">
        <v>41</v>
      </c>
      <c r="F1751" t="str">
        <f t="shared" si="83"/>
        <v>New South Wales</v>
      </c>
      <c r="G1751" t="s">
        <v>10</v>
      </c>
      <c r="H1751">
        <v>2830</v>
      </c>
      <c r="I1751" t="s">
        <v>11</v>
      </c>
      <c r="J1751" t="s">
        <v>25</v>
      </c>
      <c r="K1751" t="s">
        <v>155</v>
      </c>
      <c r="L1751" t="s">
        <v>20</v>
      </c>
      <c r="M1751" s="5">
        <v>94</v>
      </c>
      <c r="N1751">
        <v>1</v>
      </c>
    </row>
    <row r="1752" spans="1:14" x14ac:dyDescent="0.2">
      <c r="A1752" s="2">
        <v>45253</v>
      </c>
      <c r="B1752" s="3">
        <f t="shared" si="81"/>
        <v>2024</v>
      </c>
      <c r="C1752" t="str">
        <f t="shared" si="82"/>
        <v>2023-2024</v>
      </c>
      <c r="D1752" t="s">
        <v>147</v>
      </c>
      <c r="E1752" t="s">
        <v>64</v>
      </c>
      <c r="F1752" t="str">
        <f t="shared" si="83"/>
        <v>Victoria</v>
      </c>
      <c r="G1752" t="s">
        <v>45</v>
      </c>
      <c r="H1752">
        <v>3199</v>
      </c>
      <c r="I1752" t="s">
        <v>11</v>
      </c>
      <c r="J1752" t="s">
        <v>63</v>
      </c>
      <c r="K1752" t="s">
        <v>155</v>
      </c>
      <c r="L1752" t="s">
        <v>20</v>
      </c>
      <c r="M1752" s="5">
        <v>94.23</v>
      </c>
      <c r="N1752">
        <v>1</v>
      </c>
    </row>
    <row r="1753" spans="1:14" x14ac:dyDescent="0.2">
      <c r="A1753" s="2">
        <v>45434</v>
      </c>
      <c r="B1753" s="3">
        <f t="shared" si="81"/>
        <v>2024</v>
      </c>
      <c r="C1753" t="str">
        <f t="shared" si="82"/>
        <v>2023-2024</v>
      </c>
      <c r="D1753" t="s">
        <v>148</v>
      </c>
      <c r="E1753" t="s">
        <v>50</v>
      </c>
      <c r="F1753" t="str">
        <f t="shared" si="83"/>
        <v>Queensland</v>
      </c>
      <c r="G1753" t="s">
        <v>35</v>
      </c>
      <c r="H1753">
        <v>4703</v>
      </c>
      <c r="I1753" t="s">
        <v>11</v>
      </c>
      <c r="J1753" t="s">
        <v>51</v>
      </c>
      <c r="K1753" t="s">
        <v>154</v>
      </c>
      <c r="L1753" t="s">
        <v>14</v>
      </c>
      <c r="M1753" s="5">
        <v>94.44</v>
      </c>
      <c r="N1753">
        <v>1</v>
      </c>
    </row>
    <row r="1754" spans="1:14" x14ac:dyDescent="0.2">
      <c r="A1754" s="2">
        <v>45568</v>
      </c>
      <c r="B1754" s="3">
        <f t="shared" si="81"/>
        <v>2025</v>
      </c>
      <c r="C1754" t="str">
        <f t="shared" si="82"/>
        <v>2024-2025</v>
      </c>
      <c r="D1754" t="s">
        <v>148</v>
      </c>
      <c r="E1754" t="s">
        <v>54</v>
      </c>
      <c r="F1754" t="str">
        <f t="shared" si="83"/>
        <v>Victoria</v>
      </c>
      <c r="G1754" t="s">
        <v>45</v>
      </c>
      <c r="H1754">
        <v>3977</v>
      </c>
      <c r="I1754" t="s">
        <v>11</v>
      </c>
      <c r="J1754" t="s">
        <v>55</v>
      </c>
      <c r="K1754" t="s">
        <v>154</v>
      </c>
      <c r="L1754" t="s">
        <v>14</v>
      </c>
      <c r="M1754" s="5">
        <v>94.5</v>
      </c>
      <c r="N1754">
        <v>1</v>
      </c>
    </row>
    <row r="1755" spans="1:14" x14ac:dyDescent="0.2">
      <c r="A1755" s="2">
        <v>45125</v>
      </c>
      <c r="B1755" s="3">
        <f t="shared" si="81"/>
        <v>2024</v>
      </c>
      <c r="C1755" t="str">
        <f t="shared" si="82"/>
        <v>2023-2024</v>
      </c>
      <c r="D1755" t="s">
        <v>147</v>
      </c>
      <c r="E1755" t="s">
        <v>39</v>
      </c>
      <c r="F1755" t="str">
        <f t="shared" si="83"/>
        <v>South Australia</v>
      </c>
      <c r="G1755" t="s">
        <v>32</v>
      </c>
      <c r="H1755">
        <v>5343</v>
      </c>
      <c r="I1755" t="s">
        <v>11</v>
      </c>
      <c r="J1755" t="s">
        <v>38</v>
      </c>
      <c r="K1755" t="s">
        <v>155</v>
      </c>
      <c r="L1755" t="s">
        <v>20</v>
      </c>
      <c r="M1755" s="5">
        <v>94.740000000000009</v>
      </c>
      <c r="N1755">
        <v>1</v>
      </c>
    </row>
    <row r="1756" spans="1:14" x14ac:dyDescent="0.2">
      <c r="A1756" s="2">
        <v>45341</v>
      </c>
      <c r="B1756" s="3">
        <f t="shared" si="81"/>
        <v>2024</v>
      </c>
      <c r="C1756" t="str">
        <f t="shared" si="82"/>
        <v>2023-2024</v>
      </c>
      <c r="D1756" t="s">
        <v>148</v>
      </c>
      <c r="E1756" t="s">
        <v>98</v>
      </c>
      <c r="F1756" t="str">
        <f t="shared" si="83"/>
        <v>Victoria</v>
      </c>
      <c r="G1756" t="s">
        <v>45</v>
      </c>
      <c r="H1756">
        <v>3429</v>
      </c>
      <c r="I1756" t="s">
        <v>11</v>
      </c>
      <c r="J1756" t="s">
        <v>60</v>
      </c>
      <c r="K1756" t="s">
        <v>149</v>
      </c>
      <c r="L1756" t="s">
        <v>15</v>
      </c>
      <c r="M1756" s="5">
        <v>94.81</v>
      </c>
      <c r="N1756">
        <v>1</v>
      </c>
    </row>
    <row r="1757" spans="1:14" x14ac:dyDescent="0.2">
      <c r="A1757" s="2">
        <v>45050</v>
      </c>
      <c r="B1757" s="3">
        <f t="shared" si="81"/>
        <v>2023</v>
      </c>
      <c r="C1757" t="str">
        <f t="shared" si="82"/>
        <v>2022-2023</v>
      </c>
      <c r="D1757" t="s">
        <v>148</v>
      </c>
      <c r="E1757" t="s">
        <v>134</v>
      </c>
      <c r="F1757" t="str">
        <f t="shared" si="83"/>
        <v>Queensland</v>
      </c>
      <c r="G1757" t="s">
        <v>35</v>
      </c>
      <c r="H1757">
        <v>4825</v>
      </c>
      <c r="I1757" t="s">
        <v>11</v>
      </c>
      <c r="J1757" t="s">
        <v>36</v>
      </c>
      <c r="K1757" t="s">
        <v>153</v>
      </c>
      <c r="L1757" t="s">
        <v>16</v>
      </c>
      <c r="M1757" s="5">
        <v>94.91</v>
      </c>
      <c r="N1757">
        <v>1</v>
      </c>
    </row>
    <row r="1758" spans="1:14" x14ac:dyDescent="0.2">
      <c r="A1758" s="2">
        <v>45420</v>
      </c>
      <c r="B1758" s="3">
        <f t="shared" si="81"/>
        <v>2024</v>
      </c>
      <c r="C1758" t="str">
        <f t="shared" si="82"/>
        <v>2023-2024</v>
      </c>
      <c r="D1758" t="s">
        <v>148</v>
      </c>
      <c r="E1758" t="s">
        <v>100</v>
      </c>
      <c r="F1758" t="str">
        <f t="shared" si="83"/>
        <v>Western Australia</v>
      </c>
      <c r="G1758" t="s">
        <v>48</v>
      </c>
      <c r="H1758">
        <v>6021</v>
      </c>
      <c r="I1758" t="s">
        <v>11</v>
      </c>
      <c r="J1758" t="s">
        <v>49</v>
      </c>
      <c r="K1758" t="s">
        <v>152</v>
      </c>
      <c r="L1758" t="s">
        <v>13</v>
      </c>
      <c r="M1758" s="5">
        <v>94.93</v>
      </c>
      <c r="N1758">
        <v>1</v>
      </c>
    </row>
    <row r="1759" spans="1:14" x14ac:dyDescent="0.2">
      <c r="A1759" s="2">
        <v>45201</v>
      </c>
      <c r="B1759" s="3">
        <f t="shared" si="81"/>
        <v>2024</v>
      </c>
      <c r="C1759" t="str">
        <f t="shared" si="82"/>
        <v>2023-2024</v>
      </c>
      <c r="D1759" t="s">
        <v>148</v>
      </c>
      <c r="E1759" t="s">
        <v>31</v>
      </c>
      <c r="F1759" t="str">
        <f t="shared" si="83"/>
        <v>South Australia</v>
      </c>
      <c r="G1759" t="s">
        <v>32</v>
      </c>
      <c r="H1759">
        <v>5168</v>
      </c>
      <c r="I1759" t="s">
        <v>11</v>
      </c>
      <c r="J1759" t="s">
        <v>33</v>
      </c>
      <c r="K1759" t="s">
        <v>19</v>
      </c>
      <c r="L1759" t="s">
        <v>23</v>
      </c>
      <c r="M1759" s="5">
        <v>95.04</v>
      </c>
      <c r="N1759">
        <v>1</v>
      </c>
    </row>
    <row r="1760" spans="1:14" x14ac:dyDescent="0.2">
      <c r="A1760" s="2">
        <v>45298</v>
      </c>
      <c r="B1760" s="3">
        <f t="shared" si="81"/>
        <v>2024</v>
      </c>
      <c r="C1760" t="str">
        <f t="shared" si="82"/>
        <v>2023-2024</v>
      </c>
      <c r="D1760" t="s">
        <v>148</v>
      </c>
      <c r="E1760" t="s">
        <v>117</v>
      </c>
      <c r="F1760" t="str">
        <f t="shared" si="83"/>
        <v>Queensland</v>
      </c>
      <c r="G1760" t="s">
        <v>35</v>
      </c>
      <c r="H1760">
        <v>4119</v>
      </c>
      <c r="I1760" t="s">
        <v>11</v>
      </c>
      <c r="J1760" t="s">
        <v>43</v>
      </c>
      <c r="K1760" t="s">
        <v>150</v>
      </c>
      <c r="L1760" t="s">
        <v>18</v>
      </c>
      <c r="M1760" s="5">
        <v>95.27</v>
      </c>
      <c r="N1760">
        <v>1</v>
      </c>
    </row>
    <row r="1761" spans="1:14" x14ac:dyDescent="0.2">
      <c r="A1761" s="2">
        <v>45392</v>
      </c>
      <c r="B1761" s="3">
        <f t="shared" si="81"/>
        <v>2024</v>
      </c>
      <c r="C1761" t="str">
        <f t="shared" si="82"/>
        <v>2023-2024</v>
      </c>
      <c r="D1761" t="s">
        <v>148</v>
      </c>
      <c r="E1761" t="s">
        <v>107</v>
      </c>
      <c r="F1761" t="str">
        <f t="shared" si="83"/>
        <v>Queensland</v>
      </c>
      <c r="G1761" t="s">
        <v>35</v>
      </c>
      <c r="H1761">
        <v>4220</v>
      </c>
      <c r="I1761" t="s">
        <v>11</v>
      </c>
      <c r="J1761" t="s">
        <v>104</v>
      </c>
      <c r="K1761" t="s">
        <v>151</v>
      </c>
      <c r="L1761" t="s">
        <v>21</v>
      </c>
      <c r="M1761" s="5">
        <v>95.32</v>
      </c>
      <c r="N1761">
        <v>1</v>
      </c>
    </row>
    <row r="1762" spans="1:14" x14ac:dyDescent="0.2">
      <c r="A1762" s="2">
        <v>45655</v>
      </c>
      <c r="B1762" s="3">
        <f t="shared" si="81"/>
        <v>2025</v>
      </c>
      <c r="C1762" t="str">
        <f t="shared" si="82"/>
        <v>2024-2025</v>
      </c>
      <c r="D1762" t="s">
        <v>148</v>
      </c>
      <c r="E1762" t="s">
        <v>117</v>
      </c>
      <c r="F1762" t="str">
        <f t="shared" si="83"/>
        <v>Queensland</v>
      </c>
      <c r="G1762" t="s">
        <v>35</v>
      </c>
      <c r="H1762">
        <v>4119</v>
      </c>
      <c r="I1762" t="s">
        <v>11</v>
      </c>
      <c r="J1762" t="s">
        <v>43</v>
      </c>
      <c r="K1762" t="s">
        <v>157</v>
      </c>
      <c r="L1762" t="s">
        <v>22</v>
      </c>
      <c r="M1762" s="5">
        <v>95.32</v>
      </c>
      <c r="N1762">
        <v>1</v>
      </c>
    </row>
    <row r="1763" spans="1:14" x14ac:dyDescent="0.2">
      <c r="A1763" s="2">
        <v>45131</v>
      </c>
      <c r="B1763" s="3">
        <f t="shared" si="81"/>
        <v>2024</v>
      </c>
      <c r="C1763" t="str">
        <f t="shared" si="82"/>
        <v>2023-2024</v>
      </c>
      <c r="D1763" t="s">
        <v>148</v>
      </c>
      <c r="E1763" t="s">
        <v>52</v>
      </c>
      <c r="F1763" t="str">
        <f t="shared" si="83"/>
        <v>Victoria</v>
      </c>
      <c r="G1763" t="s">
        <v>45</v>
      </c>
      <c r="H1763">
        <v>3030</v>
      </c>
      <c r="I1763" t="s">
        <v>11</v>
      </c>
      <c r="J1763" t="s">
        <v>46</v>
      </c>
      <c r="K1763" t="s">
        <v>152</v>
      </c>
      <c r="L1763" t="s">
        <v>13</v>
      </c>
      <c r="M1763" s="5">
        <v>95.38000000000001</v>
      </c>
      <c r="N1763">
        <v>1</v>
      </c>
    </row>
    <row r="1764" spans="1:14" x14ac:dyDescent="0.2">
      <c r="A1764" s="2">
        <v>45071</v>
      </c>
      <c r="B1764" s="3">
        <f t="shared" si="81"/>
        <v>2023</v>
      </c>
      <c r="C1764" t="str">
        <f t="shared" si="82"/>
        <v>2022-2023</v>
      </c>
      <c r="D1764" t="s">
        <v>148</v>
      </c>
      <c r="E1764" t="s">
        <v>138</v>
      </c>
      <c r="F1764" t="str">
        <f t="shared" si="83"/>
        <v>Queensland</v>
      </c>
      <c r="G1764" t="s">
        <v>35</v>
      </c>
      <c r="H1764">
        <v>4558</v>
      </c>
      <c r="I1764" t="s">
        <v>11</v>
      </c>
      <c r="J1764" t="s">
        <v>120</v>
      </c>
      <c r="K1764" t="s">
        <v>154</v>
      </c>
      <c r="L1764" t="s">
        <v>14</v>
      </c>
      <c r="M1764" s="5">
        <v>95.559999999999988</v>
      </c>
      <c r="N1764">
        <v>1</v>
      </c>
    </row>
    <row r="1765" spans="1:14" x14ac:dyDescent="0.2">
      <c r="A1765" s="2">
        <v>45360</v>
      </c>
      <c r="B1765" s="3">
        <f t="shared" si="81"/>
        <v>2024</v>
      </c>
      <c r="C1765" t="str">
        <f t="shared" si="82"/>
        <v>2023-2024</v>
      </c>
      <c r="D1765" t="s">
        <v>147</v>
      </c>
      <c r="E1765" t="s">
        <v>127</v>
      </c>
      <c r="F1765" t="str">
        <f t="shared" si="83"/>
        <v>New South Wales</v>
      </c>
      <c r="G1765" t="s">
        <v>10</v>
      </c>
      <c r="H1765">
        <v>2131</v>
      </c>
      <c r="I1765" t="s">
        <v>11</v>
      </c>
      <c r="J1765" t="s">
        <v>27</v>
      </c>
      <c r="K1765" t="s">
        <v>19</v>
      </c>
      <c r="L1765" t="s">
        <v>23</v>
      </c>
      <c r="M1765" s="5">
        <v>95.72999999999999</v>
      </c>
      <c r="N1765">
        <v>1</v>
      </c>
    </row>
    <row r="1766" spans="1:14" x14ac:dyDescent="0.2">
      <c r="A1766" s="2">
        <v>45362</v>
      </c>
      <c r="B1766" s="3">
        <f t="shared" si="81"/>
        <v>2024</v>
      </c>
      <c r="C1766" t="str">
        <f t="shared" si="82"/>
        <v>2023-2024</v>
      </c>
      <c r="D1766" t="s">
        <v>148</v>
      </c>
      <c r="E1766" t="s">
        <v>111</v>
      </c>
      <c r="F1766" t="str">
        <f t="shared" si="83"/>
        <v>New South Wales</v>
      </c>
      <c r="G1766" t="s">
        <v>10</v>
      </c>
      <c r="H1766">
        <v>2120</v>
      </c>
      <c r="I1766" t="s">
        <v>11</v>
      </c>
      <c r="J1766" t="s">
        <v>27</v>
      </c>
      <c r="K1766" t="s">
        <v>155</v>
      </c>
      <c r="L1766" t="s">
        <v>20</v>
      </c>
      <c r="M1766" s="5">
        <v>95.759999999999991</v>
      </c>
      <c r="N1766">
        <v>1</v>
      </c>
    </row>
    <row r="1767" spans="1:14" x14ac:dyDescent="0.2">
      <c r="A1767" s="2">
        <v>45127</v>
      </c>
      <c r="B1767" s="3">
        <f t="shared" si="81"/>
        <v>2024</v>
      </c>
      <c r="C1767" t="str">
        <f t="shared" si="82"/>
        <v>2023-2024</v>
      </c>
      <c r="D1767" t="s">
        <v>147</v>
      </c>
      <c r="E1767" t="s">
        <v>44</v>
      </c>
      <c r="F1767" t="str">
        <f t="shared" si="83"/>
        <v>Victoria</v>
      </c>
      <c r="G1767" t="s">
        <v>45</v>
      </c>
      <c r="H1767">
        <v>3066</v>
      </c>
      <c r="I1767" t="s">
        <v>11</v>
      </c>
      <c r="J1767" t="s">
        <v>46</v>
      </c>
      <c r="K1767" t="s">
        <v>156</v>
      </c>
      <c r="L1767" t="s">
        <v>17</v>
      </c>
      <c r="M1767" s="5">
        <v>95.8</v>
      </c>
      <c r="N1767">
        <v>1</v>
      </c>
    </row>
    <row r="1768" spans="1:14" x14ac:dyDescent="0.2">
      <c r="A1768" s="2">
        <v>45055</v>
      </c>
      <c r="B1768" s="3">
        <f t="shared" si="81"/>
        <v>2023</v>
      </c>
      <c r="C1768" t="str">
        <f t="shared" si="82"/>
        <v>2022-2023</v>
      </c>
      <c r="D1768" t="s">
        <v>148</v>
      </c>
      <c r="E1768" t="s">
        <v>87</v>
      </c>
      <c r="F1768" t="str">
        <f t="shared" si="83"/>
        <v>New South Wales</v>
      </c>
      <c r="G1768" t="s">
        <v>10</v>
      </c>
      <c r="H1768">
        <v>2790</v>
      </c>
      <c r="I1768" t="s">
        <v>11</v>
      </c>
      <c r="J1768" t="s">
        <v>25</v>
      </c>
      <c r="K1768" t="s">
        <v>156</v>
      </c>
      <c r="L1768" t="s">
        <v>17</v>
      </c>
      <c r="M1768" s="5">
        <v>95.84</v>
      </c>
      <c r="N1768">
        <v>1</v>
      </c>
    </row>
    <row r="1769" spans="1:14" x14ac:dyDescent="0.2">
      <c r="A1769" s="2">
        <v>45000</v>
      </c>
      <c r="B1769" s="3">
        <f t="shared" si="81"/>
        <v>2023</v>
      </c>
      <c r="C1769" t="str">
        <f t="shared" si="82"/>
        <v>2022-2023</v>
      </c>
      <c r="D1769" t="s">
        <v>148</v>
      </c>
      <c r="E1769" t="s">
        <v>138</v>
      </c>
      <c r="F1769" t="str">
        <f t="shared" si="83"/>
        <v>Queensland</v>
      </c>
      <c r="G1769" t="s">
        <v>35</v>
      </c>
      <c r="H1769">
        <v>4558</v>
      </c>
      <c r="I1769" t="s">
        <v>11</v>
      </c>
      <c r="J1769" t="s">
        <v>120</v>
      </c>
      <c r="K1769" t="s">
        <v>156</v>
      </c>
      <c r="L1769" t="s">
        <v>17</v>
      </c>
      <c r="M1769" s="5">
        <v>95.84</v>
      </c>
      <c r="N1769">
        <v>1</v>
      </c>
    </row>
    <row r="1770" spans="1:14" x14ac:dyDescent="0.2">
      <c r="A1770" s="2">
        <v>45308</v>
      </c>
      <c r="B1770" s="3">
        <f t="shared" si="81"/>
        <v>2024</v>
      </c>
      <c r="C1770" t="str">
        <f t="shared" si="82"/>
        <v>2023-2024</v>
      </c>
      <c r="D1770" t="s">
        <v>147</v>
      </c>
      <c r="E1770" t="s">
        <v>62</v>
      </c>
      <c r="F1770" t="str">
        <f t="shared" si="83"/>
        <v>Victoria</v>
      </c>
      <c r="G1770" t="s">
        <v>45</v>
      </c>
      <c r="H1770">
        <v>3134</v>
      </c>
      <c r="I1770" t="s">
        <v>11</v>
      </c>
      <c r="J1770" t="s">
        <v>63</v>
      </c>
      <c r="K1770" t="s">
        <v>155</v>
      </c>
      <c r="L1770" t="s">
        <v>20</v>
      </c>
      <c r="M1770" s="5">
        <v>95.85</v>
      </c>
      <c r="N1770">
        <v>1</v>
      </c>
    </row>
    <row r="1771" spans="1:14" x14ac:dyDescent="0.2">
      <c r="A1771" s="2">
        <v>45409</v>
      </c>
      <c r="B1771" s="3">
        <f t="shared" si="81"/>
        <v>2024</v>
      </c>
      <c r="C1771" t="str">
        <f t="shared" si="82"/>
        <v>2023-2024</v>
      </c>
      <c r="D1771" t="s">
        <v>148</v>
      </c>
      <c r="E1771" t="s">
        <v>52</v>
      </c>
      <c r="F1771" t="str">
        <f t="shared" si="83"/>
        <v>Victoria</v>
      </c>
      <c r="G1771" t="s">
        <v>45</v>
      </c>
      <c r="H1771">
        <v>3030</v>
      </c>
      <c r="I1771" t="s">
        <v>11</v>
      </c>
      <c r="J1771" t="s">
        <v>46</v>
      </c>
      <c r="K1771" t="s">
        <v>150</v>
      </c>
      <c r="L1771" t="s">
        <v>18</v>
      </c>
      <c r="M1771" s="5">
        <v>95.85</v>
      </c>
      <c r="N1771">
        <v>1</v>
      </c>
    </row>
    <row r="1772" spans="1:14" x14ac:dyDescent="0.2">
      <c r="A1772" s="2">
        <v>45480</v>
      </c>
      <c r="B1772" s="3">
        <f t="shared" si="81"/>
        <v>2025</v>
      </c>
      <c r="C1772" t="str">
        <f t="shared" si="82"/>
        <v>2024-2025</v>
      </c>
      <c r="D1772" t="s">
        <v>148</v>
      </c>
      <c r="E1772" t="s">
        <v>119</v>
      </c>
      <c r="F1772" t="str">
        <f t="shared" si="83"/>
        <v>Queensland</v>
      </c>
      <c r="G1772" t="s">
        <v>35</v>
      </c>
      <c r="H1772">
        <v>4570</v>
      </c>
      <c r="I1772" t="s">
        <v>11</v>
      </c>
      <c r="J1772" t="s">
        <v>120</v>
      </c>
      <c r="K1772" t="s">
        <v>149</v>
      </c>
      <c r="L1772" t="s">
        <v>15</v>
      </c>
      <c r="M1772" s="5">
        <v>95.87</v>
      </c>
      <c r="N1772">
        <v>1</v>
      </c>
    </row>
    <row r="1773" spans="1:14" x14ac:dyDescent="0.2">
      <c r="A1773" s="2">
        <v>45388</v>
      </c>
      <c r="B1773" s="3">
        <f t="shared" si="81"/>
        <v>2024</v>
      </c>
      <c r="C1773" t="str">
        <f t="shared" si="82"/>
        <v>2023-2024</v>
      </c>
      <c r="D1773" t="s">
        <v>148</v>
      </c>
      <c r="E1773" t="s">
        <v>135</v>
      </c>
      <c r="F1773" t="str">
        <f t="shared" si="83"/>
        <v>Victoria</v>
      </c>
      <c r="G1773" t="s">
        <v>45</v>
      </c>
      <c r="H1773">
        <v>3550</v>
      </c>
      <c r="I1773" t="s">
        <v>11</v>
      </c>
      <c r="J1773" t="s">
        <v>60</v>
      </c>
      <c r="K1773" t="s">
        <v>149</v>
      </c>
      <c r="L1773" t="s">
        <v>15</v>
      </c>
      <c r="M1773" s="5">
        <v>95.88</v>
      </c>
      <c r="N1773">
        <v>1</v>
      </c>
    </row>
    <row r="1774" spans="1:14" x14ac:dyDescent="0.2">
      <c r="A1774" s="2">
        <v>45125</v>
      </c>
      <c r="B1774" s="3">
        <f t="shared" si="81"/>
        <v>2024</v>
      </c>
      <c r="C1774" t="str">
        <f t="shared" si="82"/>
        <v>2023-2024</v>
      </c>
      <c r="D1774" t="s">
        <v>147</v>
      </c>
      <c r="E1774" t="s">
        <v>137</v>
      </c>
      <c r="F1774" t="str">
        <f t="shared" si="83"/>
        <v>New South Wales</v>
      </c>
      <c r="G1774" t="s">
        <v>10</v>
      </c>
      <c r="H1774">
        <v>2031</v>
      </c>
      <c r="I1774" t="s">
        <v>11</v>
      </c>
      <c r="J1774" t="s">
        <v>12</v>
      </c>
      <c r="K1774" t="s">
        <v>149</v>
      </c>
      <c r="L1774" t="s">
        <v>15</v>
      </c>
      <c r="M1774" s="5">
        <v>95.88</v>
      </c>
      <c r="N1774">
        <v>1</v>
      </c>
    </row>
    <row r="1775" spans="1:14" x14ac:dyDescent="0.2">
      <c r="A1775" s="2">
        <v>45553</v>
      </c>
      <c r="B1775" s="3">
        <f t="shared" si="81"/>
        <v>2025</v>
      </c>
      <c r="C1775" t="str">
        <f t="shared" si="82"/>
        <v>2024-2025</v>
      </c>
      <c r="D1775" t="s">
        <v>148</v>
      </c>
      <c r="E1775" t="s">
        <v>119</v>
      </c>
      <c r="F1775" t="str">
        <f t="shared" si="83"/>
        <v>Queensland</v>
      </c>
      <c r="G1775" t="s">
        <v>35</v>
      </c>
      <c r="H1775">
        <v>4570</v>
      </c>
      <c r="I1775" t="s">
        <v>11</v>
      </c>
      <c r="J1775" t="s">
        <v>120</v>
      </c>
      <c r="K1775" t="s">
        <v>154</v>
      </c>
      <c r="L1775" t="s">
        <v>14</v>
      </c>
      <c r="M1775" s="5">
        <v>95.94</v>
      </c>
      <c r="N1775">
        <v>1</v>
      </c>
    </row>
    <row r="1776" spans="1:14" x14ac:dyDescent="0.2">
      <c r="A1776" s="2">
        <v>44941</v>
      </c>
      <c r="B1776" s="3">
        <f t="shared" si="81"/>
        <v>2023</v>
      </c>
      <c r="C1776" t="str">
        <f t="shared" si="82"/>
        <v>2022-2023</v>
      </c>
      <c r="D1776" t="s">
        <v>147</v>
      </c>
      <c r="E1776" t="s">
        <v>119</v>
      </c>
      <c r="F1776" t="str">
        <f t="shared" si="83"/>
        <v>Queensland</v>
      </c>
      <c r="G1776" t="s">
        <v>35</v>
      </c>
      <c r="H1776">
        <v>4570</v>
      </c>
      <c r="I1776" t="s">
        <v>11</v>
      </c>
      <c r="J1776" t="s">
        <v>120</v>
      </c>
      <c r="K1776" t="s">
        <v>154</v>
      </c>
      <c r="L1776" t="s">
        <v>14</v>
      </c>
      <c r="M1776" s="5">
        <v>96.53</v>
      </c>
      <c r="N1776">
        <v>1</v>
      </c>
    </row>
    <row r="1777" spans="1:14" x14ac:dyDescent="0.2">
      <c r="A1777" s="2">
        <v>45342</v>
      </c>
      <c r="B1777" s="3">
        <f t="shared" si="81"/>
        <v>2024</v>
      </c>
      <c r="C1777" t="str">
        <f t="shared" si="82"/>
        <v>2023-2024</v>
      </c>
      <c r="D1777" t="s">
        <v>148</v>
      </c>
      <c r="E1777" t="s">
        <v>26</v>
      </c>
      <c r="F1777" t="str">
        <f t="shared" si="83"/>
        <v>New South Wales</v>
      </c>
      <c r="G1777" t="s">
        <v>10</v>
      </c>
      <c r="H1777">
        <v>2141</v>
      </c>
      <c r="I1777" t="s">
        <v>11</v>
      </c>
      <c r="J1777" t="s">
        <v>27</v>
      </c>
      <c r="K1777" t="s">
        <v>152</v>
      </c>
      <c r="L1777" t="s">
        <v>13</v>
      </c>
      <c r="M1777" s="5">
        <v>96.81</v>
      </c>
      <c r="N1777">
        <v>1</v>
      </c>
    </row>
    <row r="1778" spans="1:14" x14ac:dyDescent="0.2">
      <c r="A1778" s="2">
        <v>44931</v>
      </c>
      <c r="B1778" s="3">
        <f t="shared" si="81"/>
        <v>2023</v>
      </c>
      <c r="C1778" t="str">
        <f t="shared" si="82"/>
        <v>2022-2023</v>
      </c>
      <c r="D1778" t="s">
        <v>148</v>
      </c>
      <c r="E1778" t="s">
        <v>69</v>
      </c>
      <c r="F1778" t="str">
        <f t="shared" si="83"/>
        <v>Tasmania</v>
      </c>
      <c r="G1778" t="s">
        <v>70</v>
      </c>
      <c r="H1778">
        <v>7018</v>
      </c>
      <c r="I1778" t="s">
        <v>11</v>
      </c>
      <c r="J1778" t="s">
        <v>71</v>
      </c>
      <c r="K1778" t="s">
        <v>155</v>
      </c>
      <c r="L1778" t="s">
        <v>20</v>
      </c>
      <c r="M1778" s="5">
        <v>96.820000000000007</v>
      </c>
      <c r="N1778">
        <v>1</v>
      </c>
    </row>
    <row r="1779" spans="1:14" x14ac:dyDescent="0.2">
      <c r="A1779" s="2">
        <v>45373</v>
      </c>
      <c r="B1779" s="3">
        <f t="shared" si="81"/>
        <v>2024</v>
      </c>
      <c r="C1779" t="str">
        <f t="shared" si="82"/>
        <v>2023-2024</v>
      </c>
      <c r="D1779" t="s">
        <v>148</v>
      </c>
      <c r="E1779" t="s">
        <v>95</v>
      </c>
      <c r="F1779" t="str">
        <f t="shared" si="83"/>
        <v>Victoria</v>
      </c>
      <c r="G1779" t="s">
        <v>45</v>
      </c>
      <c r="H1779">
        <v>3931</v>
      </c>
      <c r="I1779" t="s">
        <v>11</v>
      </c>
      <c r="J1779" t="s">
        <v>55</v>
      </c>
      <c r="K1779" t="s">
        <v>150</v>
      </c>
      <c r="L1779" t="s">
        <v>18</v>
      </c>
      <c r="M1779" s="5">
        <v>96.830000000000013</v>
      </c>
      <c r="N1779">
        <v>1</v>
      </c>
    </row>
    <row r="1780" spans="1:14" x14ac:dyDescent="0.2">
      <c r="A1780" s="2">
        <v>45227</v>
      </c>
      <c r="B1780" s="3">
        <f t="shared" si="81"/>
        <v>2024</v>
      </c>
      <c r="C1780" t="str">
        <f t="shared" si="82"/>
        <v>2023-2024</v>
      </c>
      <c r="D1780" t="s">
        <v>148</v>
      </c>
      <c r="E1780" t="s">
        <v>143</v>
      </c>
      <c r="F1780" t="str">
        <f t="shared" si="83"/>
        <v>New South Wales</v>
      </c>
      <c r="G1780" t="s">
        <v>10</v>
      </c>
      <c r="H1780">
        <v>2154</v>
      </c>
      <c r="I1780" t="s">
        <v>11</v>
      </c>
      <c r="J1780" t="s">
        <v>27</v>
      </c>
      <c r="K1780" t="s">
        <v>154</v>
      </c>
      <c r="L1780" t="s">
        <v>14</v>
      </c>
      <c r="M1780" s="5">
        <v>96.91</v>
      </c>
      <c r="N1780">
        <v>1</v>
      </c>
    </row>
    <row r="1781" spans="1:14" x14ac:dyDescent="0.2">
      <c r="A1781" s="2">
        <v>45538</v>
      </c>
      <c r="B1781" s="3">
        <f t="shared" si="81"/>
        <v>2025</v>
      </c>
      <c r="C1781" t="str">
        <f t="shared" si="82"/>
        <v>2024-2025</v>
      </c>
      <c r="D1781" t="s">
        <v>148</v>
      </c>
      <c r="E1781" t="s">
        <v>81</v>
      </c>
      <c r="F1781" t="str">
        <f t="shared" si="83"/>
        <v>New South Wales</v>
      </c>
      <c r="G1781" t="s">
        <v>10</v>
      </c>
      <c r="H1781">
        <v>2485</v>
      </c>
      <c r="I1781" t="s">
        <v>11</v>
      </c>
      <c r="J1781" t="s">
        <v>68</v>
      </c>
      <c r="K1781" t="s">
        <v>150</v>
      </c>
      <c r="L1781" t="s">
        <v>18</v>
      </c>
      <c r="M1781" s="5">
        <v>96.93</v>
      </c>
      <c r="N1781">
        <v>1</v>
      </c>
    </row>
    <row r="1782" spans="1:14" x14ac:dyDescent="0.2">
      <c r="A1782" s="2">
        <v>45444</v>
      </c>
      <c r="B1782" s="3">
        <f t="shared" si="81"/>
        <v>2024</v>
      </c>
      <c r="C1782" t="str">
        <f t="shared" si="82"/>
        <v>2023-2024</v>
      </c>
      <c r="D1782" t="s">
        <v>148</v>
      </c>
      <c r="E1782" t="s">
        <v>47</v>
      </c>
      <c r="F1782" t="str">
        <f t="shared" si="83"/>
        <v>Western Australia</v>
      </c>
      <c r="G1782" t="s">
        <v>48</v>
      </c>
      <c r="H1782">
        <v>6030</v>
      </c>
      <c r="I1782" t="s">
        <v>11</v>
      </c>
      <c r="J1782" t="s">
        <v>49</v>
      </c>
      <c r="K1782" t="s">
        <v>154</v>
      </c>
      <c r="L1782" t="s">
        <v>14</v>
      </c>
      <c r="M1782" s="5">
        <v>96.97</v>
      </c>
      <c r="N1782">
        <v>1</v>
      </c>
    </row>
    <row r="1783" spans="1:14" x14ac:dyDescent="0.2">
      <c r="A1783" s="2">
        <v>45004</v>
      </c>
      <c r="B1783" s="3">
        <f t="shared" si="81"/>
        <v>2023</v>
      </c>
      <c r="C1783" t="str">
        <f t="shared" si="82"/>
        <v>2022-2023</v>
      </c>
      <c r="D1783" t="s">
        <v>147</v>
      </c>
      <c r="E1783" t="s">
        <v>42</v>
      </c>
      <c r="F1783" t="str">
        <f t="shared" si="83"/>
        <v>Queensland</v>
      </c>
      <c r="G1783" t="s">
        <v>35</v>
      </c>
      <c r="H1783">
        <v>4053</v>
      </c>
      <c r="I1783" t="s">
        <v>11</v>
      </c>
      <c r="J1783" t="s">
        <v>43</v>
      </c>
      <c r="K1783" t="s">
        <v>153</v>
      </c>
      <c r="L1783" t="s">
        <v>16</v>
      </c>
      <c r="M1783" s="5">
        <v>97</v>
      </c>
      <c r="N1783">
        <v>1</v>
      </c>
    </row>
    <row r="1784" spans="1:14" x14ac:dyDescent="0.2">
      <c r="A1784" s="2">
        <v>45381</v>
      </c>
      <c r="B1784" s="3">
        <f t="shared" si="81"/>
        <v>2024</v>
      </c>
      <c r="C1784" t="str">
        <f t="shared" si="82"/>
        <v>2023-2024</v>
      </c>
      <c r="D1784" t="s">
        <v>147</v>
      </c>
      <c r="E1784" t="s">
        <v>138</v>
      </c>
      <c r="F1784" t="str">
        <f t="shared" si="83"/>
        <v>Queensland</v>
      </c>
      <c r="G1784" t="s">
        <v>35</v>
      </c>
      <c r="H1784">
        <v>4558</v>
      </c>
      <c r="I1784" t="s">
        <v>11</v>
      </c>
      <c r="J1784" t="s">
        <v>120</v>
      </c>
      <c r="K1784" t="s">
        <v>153</v>
      </c>
      <c r="L1784" t="s">
        <v>16</v>
      </c>
      <c r="M1784" s="5">
        <v>97</v>
      </c>
      <c r="N1784">
        <v>1</v>
      </c>
    </row>
    <row r="1785" spans="1:14" x14ac:dyDescent="0.2">
      <c r="A1785" s="2">
        <v>45560</v>
      </c>
      <c r="B1785" s="3">
        <f t="shared" si="81"/>
        <v>2025</v>
      </c>
      <c r="C1785" t="str">
        <f t="shared" si="82"/>
        <v>2024-2025</v>
      </c>
      <c r="D1785" t="s">
        <v>148</v>
      </c>
      <c r="E1785" t="s">
        <v>31</v>
      </c>
      <c r="F1785" t="str">
        <f t="shared" si="83"/>
        <v>South Australia</v>
      </c>
      <c r="G1785" t="s">
        <v>32</v>
      </c>
      <c r="H1785">
        <v>5168</v>
      </c>
      <c r="I1785" t="s">
        <v>11</v>
      </c>
      <c r="J1785" t="s">
        <v>33</v>
      </c>
      <c r="K1785" t="s">
        <v>154</v>
      </c>
      <c r="L1785" t="s">
        <v>14</v>
      </c>
      <c r="M1785" s="5">
        <v>97.41</v>
      </c>
      <c r="N1785">
        <v>1</v>
      </c>
    </row>
    <row r="1786" spans="1:14" x14ac:dyDescent="0.2">
      <c r="A1786" s="2">
        <v>45614</v>
      </c>
      <c r="B1786" s="3">
        <f t="shared" si="81"/>
        <v>2025</v>
      </c>
      <c r="C1786" t="str">
        <f t="shared" si="82"/>
        <v>2024-2025</v>
      </c>
      <c r="D1786" t="s">
        <v>148</v>
      </c>
      <c r="E1786" t="s">
        <v>139</v>
      </c>
      <c r="F1786" t="str">
        <f t="shared" si="83"/>
        <v>New South Wales</v>
      </c>
      <c r="G1786" t="s">
        <v>10</v>
      </c>
      <c r="H1786">
        <v>2020</v>
      </c>
      <c r="I1786" t="s">
        <v>11</v>
      </c>
      <c r="J1786" t="s">
        <v>12</v>
      </c>
      <c r="K1786" t="s">
        <v>156</v>
      </c>
      <c r="L1786" t="s">
        <v>17</v>
      </c>
      <c r="M1786" s="5">
        <v>97.51</v>
      </c>
      <c r="N1786">
        <v>1</v>
      </c>
    </row>
    <row r="1787" spans="1:14" x14ac:dyDescent="0.2">
      <c r="A1787" s="2">
        <v>45001</v>
      </c>
      <c r="B1787" s="3">
        <f t="shared" si="81"/>
        <v>2023</v>
      </c>
      <c r="C1787" t="str">
        <f t="shared" si="82"/>
        <v>2022-2023</v>
      </c>
      <c r="D1787" t="s">
        <v>147</v>
      </c>
      <c r="E1787" t="s">
        <v>112</v>
      </c>
      <c r="F1787" t="str">
        <f t="shared" si="83"/>
        <v>Victoria</v>
      </c>
      <c r="G1787" t="s">
        <v>45</v>
      </c>
      <c r="H1787">
        <v>3076</v>
      </c>
      <c r="I1787" t="s">
        <v>11</v>
      </c>
      <c r="J1787" t="s">
        <v>46</v>
      </c>
      <c r="K1787" t="s">
        <v>151</v>
      </c>
      <c r="L1787" t="s">
        <v>21</v>
      </c>
      <c r="M1787" s="5">
        <v>97.74</v>
      </c>
      <c r="N1787">
        <v>1</v>
      </c>
    </row>
    <row r="1788" spans="1:14" x14ac:dyDescent="0.2">
      <c r="A1788" s="2">
        <v>45262</v>
      </c>
      <c r="B1788" s="3">
        <f t="shared" si="81"/>
        <v>2024</v>
      </c>
      <c r="C1788" t="str">
        <f t="shared" si="82"/>
        <v>2023-2024</v>
      </c>
      <c r="D1788" t="s">
        <v>147</v>
      </c>
      <c r="E1788" t="s">
        <v>44</v>
      </c>
      <c r="F1788" t="str">
        <f t="shared" si="83"/>
        <v>Victoria</v>
      </c>
      <c r="G1788" t="s">
        <v>45</v>
      </c>
      <c r="H1788">
        <v>3066</v>
      </c>
      <c r="I1788" t="s">
        <v>11</v>
      </c>
      <c r="J1788" t="s">
        <v>46</v>
      </c>
      <c r="K1788" t="s">
        <v>19</v>
      </c>
      <c r="L1788" t="s">
        <v>23</v>
      </c>
      <c r="M1788" s="5">
        <v>97.81</v>
      </c>
      <c r="N1788">
        <v>1</v>
      </c>
    </row>
    <row r="1789" spans="1:14" x14ac:dyDescent="0.2">
      <c r="A1789" s="2">
        <v>45111</v>
      </c>
      <c r="B1789" s="3">
        <f t="shared" si="81"/>
        <v>2024</v>
      </c>
      <c r="C1789" t="str">
        <f t="shared" si="82"/>
        <v>2023-2024</v>
      </c>
      <c r="D1789" t="s">
        <v>148</v>
      </c>
      <c r="E1789" t="s">
        <v>95</v>
      </c>
      <c r="F1789" t="str">
        <f t="shared" si="83"/>
        <v>Victoria</v>
      </c>
      <c r="G1789" t="s">
        <v>45</v>
      </c>
      <c r="H1789">
        <v>3931</v>
      </c>
      <c r="I1789" t="s">
        <v>11</v>
      </c>
      <c r="J1789" t="s">
        <v>55</v>
      </c>
      <c r="K1789" t="s">
        <v>19</v>
      </c>
      <c r="L1789" t="s">
        <v>23</v>
      </c>
      <c r="M1789" s="5">
        <v>97.83</v>
      </c>
      <c r="N1789">
        <v>1</v>
      </c>
    </row>
    <row r="1790" spans="1:14" x14ac:dyDescent="0.2">
      <c r="A1790" s="2">
        <v>45233</v>
      </c>
      <c r="B1790" s="3">
        <f t="shared" si="81"/>
        <v>2024</v>
      </c>
      <c r="C1790" t="str">
        <f t="shared" si="82"/>
        <v>2023-2024</v>
      </c>
      <c r="D1790" t="s">
        <v>147</v>
      </c>
      <c r="E1790" t="s">
        <v>146</v>
      </c>
      <c r="F1790" t="str">
        <f t="shared" si="83"/>
        <v>Victoria</v>
      </c>
      <c r="G1790" t="s">
        <v>45</v>
      </c>
      <c r="H1790">
        <v>3353</v>
      </c>
      <c r="I1790" t="s">
        <v>11</v>
      </c>
      <c r="J1790" t="s">
        <v>60</v>
      </c>
      <c r="K1790" t="s">
        <v>156</v>
      </c>
      <c r="L1790" t="s">
        <v>17</v>
      </c>
      <c r="M1790" s="5">
        <v>97.84</v>
      </c>
      <c r="N1790">
        <v>1</v>
      </c>
    </row>
    <row r="1791" spans="1:14" x14ac:dyDescent="0.2">
      <c r="A1791" s="2">
        <v>45561</v>
      </c>
      <c r="B1791" s="3">
        <f t="shared" si="81"/>
        <v>2025</v>
      </c>
      <c r="C1791" t="str">
        <f t="shared" si="82"/>
        <v>2024-2025</v>
      </c>
      <c r="D1791" t="s">
        <v>148</v>
      </c>
      <c r="E1791" t="s">
        <v>53</v>
      </c>
      <c r="F1791" t="str">
        <f t="shared" si="83"/>
        <v>South Australia</v>
      </c>
      <c r="G1791" t="s">
        <v>32</v>
      </c>
      <c r="H1791">
        <v>5082</v>
      </c>
      <c r="I1791" t="s">
        <v>11</v>
      </c>
      <c r="J1791" t="s">
        <v>33</v>
      </c>
      <c r="K1791" t="s">
        <v>19</v>
      </c>
      <c r="L1791" t="s">
        <v>23</v>
      </c>
      <c r="M1791" s="5">
        <v>97.86</v>
      </c>
      <c r="N1791">
        <v>1</v>
      </c>
    </row>
    <row r="1792" spans="1:14" x14ac:dyDescent="0.2">
      <c r="A1792" s="2">
        <v>45019</v>
      </c>
      <c r="B1792" s="3">
        <f t="shared" si="81"/>
        <v>2023</v>
      </c>
      <c r="C1792" t="str">
        <f t="shared" si="82"/>
        <v>2022-2023</v>
      </c>
      <c r="D1792" t="s">
        <v>147</v>
      </c>
      <c r="E1792" t="s">
        <v>113</v>
      </c>
      <c r="F1792" t="str">
        <f t="shared" si="83"/>
        <v>Queensland</v>
      </c>
      <c r="G1792" t="s">
        <v>35</v>
      </c>
      <c r="H1792">
        <v>4215</v>
      </c>
      <c r="I1792" t="s">
        <v>11</v>
      </c>
      <c r="J1792" t="s">
        <v>104</v>
      </c>
      <c r="K1792" t="s">
        <v>149</v>
      </c>
      <c r="L1792" t="s">
        <v>15</v>
      </c>
      <c r="M1792" s="5">
        <v>97.86</v>
      </c>
      <c r="N1792">
        <v>1</v>
      </c>
    </row>
    <row r="1793" spans="1:14" x14ac:dyDescent="0.2">
      <c r="A1793" s="2">
        <v>45006</v>
      </c>
      <c r="B1793" s="3">
        <f t="shared" si="81"/>
        <v>2023</v>
      </c>
      <c r="C1793" t="str">
        <f t="shared" si="82"/>
        <v>2022-2023</v>
      </c>
      <c r="D1793" t="s">
        <v>148</v>
      </c>
      <c r="E1793" t="s">
        <v>90</v>
      </c>
      <c r="F1793" t="str">
        <f t="shared" si="83"/>
        <v>Victoria</v>
      </c>
      <c r="G1793" t="s">
        <v>45</v>
      </c>
      <c r="H1793">
        <v>3179</v>
      </c>
      <c r="I1793" t="s">
        <v>11</v>
      </c>
      <c r="J1793" t="s">
        <v>63</v>
      </c>
      <c r="K1793" t="s">
        <v>154</v>
      </c>
      <c r="L1793" t="s">
        <v>14</v>
      </c>
      <c r="M1793" s="5">
        <v>97.92</v>
      </c>
      <c r="N1793">
        <v>1</v>
      </c>
    </row>
    <row r="1794" spans="1:14" x14ac:dyDescent="0.2">
      <c r="A1794" s="2">
        <v>45413</v>
      </c>
      <c r="B1794" s="3">
        <f t="shared" ref="B1794:B1857" si="84">IF(MONTH(A1794)&gt;=7,YEAR(A1794)+1,YEAR(A1794))</f>
        <v>2024</v>
      </c>
      <c r="C1794" t="str">
        <f t="shared" ref="C1794:C1857" si="85">IF(MONTH(A1794) &gt;= 7, YEAR(A1794) &amp; "-" &amp; YEAR(A1794) + 1, YEAR(A1794) - 1 &amp; "-" &amp; YEAR(A1794))</f>
        <v>2023-2024</v>
      </c>
      <c r="D1794" t="s">
        <v>148</v>
      </c>
      <c r="E1794" t="s">
        <v>134</v>
      </c>
      <c r="F1794" t="str">
        <f t="shared" ref="F1794:F1857" si="86">IF(G1794="WA","Western Australia",
IF(G1794="NSW","New South Wales",
IF(G1794="QLD","Queensland",
IF(G1794="VIC","Victoria",
IF(G1794="TAS","Tasmania",
IF(G1794="SA","South Australia",
IF(G1794="NT","Northern Territory",
IF(G1794="ACT","Australian Capital Territory",G1794))))))))</f>
        <v>Queensland</v>
      </c>
      <c r="G1794" t="s">
        <v>35</v>
      </c>
      <c r="H1794">
        <v>4825</v>
      </c>
      <c r="I1794" t="s">
        <v>11</v>
      </c>
      <c r="J1794" t="s">
        <v>36</v>
      </c>
      <c r="K1794" t="s">
        <v>19</v>
      </c>
      <c r="L1794" t="s">
        <v>23</v>
      </c>
      <c r="M1794" s="5">
        <v>97.93</v>
      </c>
      <c r="N1794">
        <v>1</v>
      </c>
    </row>
    <row r="1795" spans="1:14" x14ac:dyDescent="0.2">
      <c r="A1795" s="2">
        <v>45268</v>
      </c>
      <c r="B1795" s="3">
        <f t="shared" si="84"/>
        <v>2024</v>
      </c>
      <c r="C1795" t="str">
        <f t="shared" si="85"/>
        <v>2023-2024</v>
      </c>
      <c r="D1795" t="s">
        <v>148</v>
      </c>
      <c r="E1795" t="s">
        <v>95</v>
      </c>
      <c r="F1795" t="str">
        <f t="shared" si="86"/>
        <v>Victoria</v>
      </c>
      <c r="G1795" t="s">
        <v>45</v>
      </c>
      <c r="H1795">
        <v>3931</v>
      </c>
      <c r="I1795" t="s">
        <v>11</v>
      </c>
      <c r="J1795" t="s">
        <v>55</v>
      </c>
      <c r="K1795" t="s">
        <v>152</v>
      </c>
      <c r="L1795" t="s">
        <v>13</v>
      </c>
      <c r="M1795" s="5">
        <v>98.13</v>
      </c>
      <c r="N1795">
        <v>1</v>
      </c>
    </row>
    <row r="1796" spans="1:14" x14ac:dyDescent="0.2">
      <c r="A1796" s="2">
        <v>45446</v>
      </c>
      <c r="B1796" s="3">
        <f t="shared" si="84"/>
        <v>2024</v>
      </c>
      <c r="C1796" t="str">
        <f t="shared" si="85"/>
        <v>2023-2024</v>
      </c>
      <c r="D1796" t="s">
        <v>148</v>
      </c>
      <c r="E1796" t="s">
        <v>91</v>
      </c>
      <c r="F1796" t="str">
        <f t="shared" si="86"/>
        <v>Victoria</v>
      </c>
      <c r="G1796" t="s">
        <v>45</v>
      </c>
      <c r="H1796">
        <v>3690</v>
      </c>
      <c r="I1796" t="s">
        <v>11</v>
      </c>
      <c r="J1796" t="s">
        <v>55</v>
      </c>
      <c r="K1796" t="s">
        <v>154</v>
      </c>
      <c r="L1796" t="s">
        <v>14</v>
      </c>
      <c r="M1796" s="5">
        <v>98.14</v>
      </c>
      <c r="N1796">
        <v>1</v>
      </c>
    </row>
    <row r="1797" spans="1:14" x14ac:dyDescent="0.2">
      <c r="A1797" s="2">
        <v>45600</v>
      </c>
      <c r="B1797" s="3">
        <f t="shared" si="84"/>
        <v>2025</v>
      </c>
      <c r="C1797" t="str">
        <f t="shared" si="85"/>
        <v>2024-2025</v>
      </c>
      <c r="D1797" t="s">
        <v>147</v>
      </c>
      <c r="E1797" t="s">
        <v>64</v>
      </c>
      <c r="F1797" t="str">
        <f t="shared" si="86"/>
        <v>Victoria</v>
      </c>
      <c r="G1797" t="s">
        <v>45</v>
      </c>
      <c r="H1797">
        <v>3199</v>
      </c>
      <c r="I1797" t="s">
        <v>11</v>
      </c>
      <c r="J1797" t="s">
        <v>63</v>
      </c>
      <c r="K1797" t="s">
        <v>150</v>
      </c>
      <c r="L1797" t="s">
        <v>18</v>
      </c>
      <c r="M1797" s="5">
        <v>98.41</v>
      </c>
      <c r="N1797">
        <v>1</v>
      </c>
    </row>
    <row r="1798" spans="1:14" x14ac:dyDescent="0.2">
      <c r="A1798" s="2">
        <v>45178</v>
      </c>
      <c r="B1798" s="3">
        <f t="shared" si="84"/>
        <v>2024</v>
      </c>
      <c r="C1798" t="str">
        <f t="shared" si="85"/>
        <v>2023-2024</v>
      </c>
      <c r="D1798" t="s">
        <v>147</v>
      </c>
      <c r="E1798" t="s">
        <v>96</v>
      </c>
      <c r="F1798" t="str">
        <f t="shared" si="86"/>
        <v>Western Australia</v>
      </c>
      <c r="G1798" t="s">
        <v>48</v>
      </c>
      <c r="H1798">
        <v>6330</v>
      </c>
      <c r="I1798" t="s">
        <v>11</v>
      </c>
      <c r="J1798" t="s">
        <v>94</v>
      </c>
      <c r="K1798" t="s">
        <v>149</v>
      </c>
      <c r="L1798" t="s">
        <v>15</v>
      </c>
      <c r="M1798" s="5">
        <v>98.740000000000009</v>
      </c>
      <c r="N1798">
        <v>1</v>
      </c>
    </row>
    <row r="1799" spans="1:14" x14ac:dyDescent="0.2">
      <c r="A1799" s="2">
        <v>45267</v>
      </c>
      <c r="B1799" s="3">
        <f t="shared" si="84"/>
        <v>2024</v>
      </c>
      <c r="C1799" t="str">
        <f t="shared" si="85"/>
        <v>2023-2024</v>
      </c>
      <c r="D1799" t="s">
        <v>148</v>
      </c>
      <c r="E1799" t="s">
        <v>106</v>
      </c>
      <c r="F1799" t="str">
        <f t="shared" si="86"/>
        <v>Victoria</v>
      </c>
      <c r="G1799" t="s">
        <v>45</v>
      </c>
      <c r="H1799">
        <v>3915</v>
      </c>
      <c r="I1799" t="s">
        <v>11</v>
      </c>
      <c r="J1799" t="s">
        <v>55</v>
      </c>
      <c r="K1799" t="s">
        <v>153</v>
      </c>
      <c r="L1799" t="s">
        <v>16</v>
      </c>
      <c r="M1799" s="5">
        <v>98.9</v>
      </c>
      <c r="N1799">
        <v>1</v>
      </c>
    </row>
    <row r="1800" spans="1:14" x14ac:dyDescent="0.2">
      <c r="A1800" s="2">
        <v>45552</v>
      </c>
      <c r="B1800" s="3">
        <f t="shared" si="84"/>
        <v>2025</v>
      </c>
      <c r="C1800" t="str">
        <f t="shared" si="85"/>
        <v>2024-2025</v>
      </c>
      <c r="D1800" t="s">
        <v>148</v>
      </c>
      <c r="E1800" t="s">
        <v>95</v>
      </c>
      <c r="F1800" t="str">
        <f t="shared" si="86"/>
        <v>Victoria</v>
      </c>
      <c r="G1800" t="s">
        <v>45</v>
      </c>
      <c r="H1800">
        <v>3931</v>
      </c>
      <c r="I1800" t="s">
        <v>11</v>
      </c>
      <c r="J1800" t="s">
        <v>55</v>
      </c>
      <c r="K1800" t="s">
        <v>19</v>
      </c>
      <c r="L1800" t="s">
        <v>23</v>
      </c>
      <c r="M1800" s="5">
        <v>98.93</v>
      </c>
      <c r="N1800">
        <v>1</v>
      </c>
    </row>
    <row r="1801" spans="1:14" x14ac:dyDescent="0.2">
      <c r="A1801" s="2">
        <v>45329</v>
      </c>
      <c r="B1801" s="3">
        <f t="shared" si="84"/>
        <v>2024</v>
      </c>
      <c r="C1801" t="str">
        <f t="shared" si="85"/>
        <v>2023-2024</v>
      </c>
      <c r="D1801" t="s">
        <v>148</v>
      </c>
      <c r="E1801" t="s">
        <v>125</v>
      </c>
      <c r="F1801" t="str">
        <f t="shared" si="86"/>
        <v>Victoria</v>
      </c>
      <c r="G1801" t="s">
        <v>45</v>
      </c>
      <c r="H1801">
        <v>3400</v>
      </c>
      <c r="I1801" t="s">
        <v>11</v>
      </c>
      <c r="J1801" t="s">
        <v>60</v>
      </c>
      <c r="K1801" t="s">
        <v>155</v>
      </c>
      <c r="L1801" t="s">
        <v>20</v>
      </c>
      <c r="M1801" s="5">
        <v>98.95</v>
      </c>
      <c r="N1801">
        <v>1</v>
      </c>
    </row>
    <row r="1802" spans="1:14" x14ac:dyDescent="0.2">
      <c r="A1802" s="2">
        <v>45046</v>
      </c>
      <c r="B1802" s="3">
        <f t="shared" si="84"/>
        <v>2023</v>
      </c>
      <c r="C1802" t="str">
        <f t="shared" si="85"/>
        <v>2022-2023</v>
      </c>
      <c r="D1802" t="s">
        <v>147</v>
      </c>
      <c r="E1802" t="s">
        <v>91</v>
      </c>
      <c r="F1802" t="str">
        <f t="shared" si="86"/>
        <v>Victoria</v>
      </c>
      <c r="G1802" t="s">
        <v>45</v>
      </c>
      <c r="H1802">
        <v>3690</v>
      </c>
      <c r="I1802" t="s">
        <v>11</v>
      </c>
      <c r="J1802" t="s">
        <v>55</v>
      </c>
      <c r="K1802" t="s">
        <v>154</v>
      </c>
      <c r="L1802" t="s">
        <v>14</v>
      </c>
      <c r="M1802" s="5">
        <v>98.990000000000009</v>
      </c>
      <c r="N1802">
        <v>1</v>
      </c>
    </row>
    <row r="1803" spans="1:14" x14ac:dyDescent="0.2">
      <c r="A1803" s="2">
        <v>44987</v>
      </c>
      <c r="B1803" s="3">
        <f t="shared" si="84"/>
        <v>2023</v>
      </c>
      <c r="C1803" t="str">
        <f t="shared" si="85"/>
        <v>2022-2023</v>
      </c>
      <c r="D1803" t="s">
        <v>147</v>
      </c>
      <c r="E1803" t="s">
        <v>116</v>
      </c>
      <c r="F1803" t="str">
        <f t="shared" si="86"/>
        <v>Western Australia</v>
      </c>
      <c r="G1803" t="s">
        <v>48</v>
      </c>
      <c r="H1803">
        <v>6725</v>
      </c>
      <c r="I1803" t="s">
        <v>11</v>
      </c>
      <c r="J1803" t="s">
        <v>77</v>
      </c>
      <c r="K1803" t="s">
        <v>154</v>
      </c>
      <c r="L1803" t="s">
        <v>14</v>
      </c>
      <c r="M1803" s="5">
        <v>99.39</v>
      </c>
      <c r="N1803">
        <v>1</v>
      </c>
    </row>
    <row r="1804" spans="1:14" x14ac:dyDescent="0.2">
      <c r="A1804" s="2">
        <v>45311</v>
      </c>
      <c r="B1804" s="3">
        <f t="shared" si="84"/>
        <v>2024</v>
      </c>
      <c r="C1804" t="str">
        <f t="shared" si="85"/>
        <v>2023-2024</v>
      </c>
      <c r="D1804" t="s">
        <v>148</v>
      </c>
      <c r="E1804" t="s">
        <v>24</v>
      </c>
      <c r="F1804" t="str">
        <f t="shared" si="86"/>
        <v>New South Wales</v>
      </c>
      <c r="G1804" t="s">
        <v>10</v>
      </c>
      <c r="H1804">
        <v>2795</v>
      </c>
      <c r="I1804" t="s">
        <v>11</v>
      </c>
      <c r="J1804" t="s">
        <v>25</v>
      </c>
      <c r="K1804" t="s">
        <v>156</v>
      </c>
      <c r="L1804" t="s">
        <v>17</v>
      </c>
      <c r="M1804" s="5">
        <v>99.440000000000012</v>
      </c>
      <c r="N1804">
        <v>1</v>
      </c>
    </row>
    <row r="1805" spans="1:14" x14ac:dyDescent="0.2">
      <c r="A1805" s="2">
        <v>45573</v>
      </c>
      <c r="B1805" s="3">
        <f t="shared" si="84"/>
        <v>2025</v>
      </c>
      <c r="C1805" t="str">
        <f t="shared" si="85"/>
        <v>2024-2025</v>
      </c>
      <c r="D1805" t="s">
        <v>147</v>
      </c>
      <c r="E1805" t="s">
        <v>127</v>
      </c>
      <c r="F1805" t="str">
        <f t="shared" si="86"/>
        <v>New South Wales</v>
      </c>
      <c r="G1805" t="s">
        <v>10</v>
      </c>
      <c r="H1805">
        <v>2131</v>
      </c>
      <c r="I1805" t="s">
        <v>11</v>
      </c>
      <c r="J1805" t="s">
        <v>27</v>
      </c>
      <c r="K1805" t="s">
        <v>150</v>
      </c>
      <c r="L1805" t="s">
        <v>18</v>
      </c>
      <c r="M1805" s="5">
        <v>99.48</v>
      </c>
      <c r="N1805">
        <v>1</v>
      </c>
    </row>
    <row r="1806" spans="1:14" x14ac:dyDescent="0.2">
      <c r="A1806" s="2">
        <v>45148</v>
      </c>
      <c r="B1806" s="3">
        <f t="shared" si="84"/>
        <v>2024</v>
      </c>
      <c r="C1806" t="str">
        <f t="shared" si="85"/>
        <v>2023-2024</v>
      </c>
      <c r="D1806" t="s">
        <v>147</v>
      </c>
      <c r="E1806" t="s">
        <v>137</v>
      </c>
      <c r="F1806" t="str">
        <f t="shared" si="86"/>
        <v>New South Wales</v>
      </c>
      <c r="G1806" t="s">
        <v>10</v>
      </c>
      <c r="H1806">
        <v>2031</v>
      </c>
      <c r="I1806" t="s">
        <v>11</v>
      </c>
      <c r="J1806" t="s">
        <v>12</v>
      </c>
      <c r="K1806" t="s">
        <v>155</v>
      </c>
      <c r="L1806" t="s">
        <v>20</v>
      </c>
      <c r="M1806" s="5">
        <v>99.77000000000001</v>
      </c>
      <c r="N1806">
        <v>1</v>
      </c>
    </row>
    <row r="1807" spans="1:14" x14ac:dyDescent="0.2">
      <c r="A1807" s="2">
        <v>45102</v>
      </c>
      <c r="B1807" s="3">
        <f t="shared" si="84"/>
        <v>2023</v>
      </c>
      <c r="C1807" t="str">
        <f t="shared" si="85"/>
        <v>2022-2023</v>
      </c>
      <c r="D1807" t="s">
        <v>147</v>
      </c>
      <c r="E1807" t="s">
        <v>9</v>
      </c>
      <c r="F1807" t="str">
        <f t="shared" si="86"/>
        <v>New South Wales</v>
      </c>
      <c r="G1807" t="s">
        <v>10</v>
      </c>
      <c r="H1807">
        <v>2067</v>
      </c>
      <c r="I1807" t="s">
        <v>11</v>
      </c>
      <c r="J1807" t="s">
        <v>12</v>
      </c>
      <c r="K1807" t="s">
        <v>149</v>
      </c>
      <c r="L1807" t="s">
        <v>15</v>
      </c>
      <c r="M1807" s="5">
        <v>99.8</v>
      </c>
      <c r="N1807">
        <v>1</v>
      </c>
    </row>
    <row r="1808" spans="1:14" x14ac:dyDescent="0.2">
      <c r="A1808" s="2">
        <v>45455</v>
      </c>
      <c r="B1808" s="3">
        <f t="shared" si="84"/>
        <v>2024</v>
      </c>
      <c r="C1808" t="str">
        <f t="shared" si="85"/>
        <v>2023-2024</v>
      </c>
      <c r="D1808" t="s">
        <v>148</v>
      </c>
      <c r="E1808" t="s">
        <v>145</v>
      </c>
      <c r="F1808" t="str">
        <f t="shared" si="86"/>
        <v>New South Wales</v>
      </c>
      <c r="G1808" t="s">
        <v>10</v>
      </c>
      <c r="H1808">
        <v>2101</v>
      </c>
      <c r="I1808" t="s">
        <v>11</v>
      </c>
      <c r="J1808" t="s">
        <v>27</v>
      </c>
      <c r="K1808" t="s">
        <v>149</v>
      </c>
      <c r="L1808" t="s">
        <v>15</v>
      </c>
      <c r="M1808" s="5">
        <v>99.8</v>
      </c>
      <c r="N1808">
        <v>1</v>
      </c>
    </row>
    <row r="1809" spans="1:14" x14ac:dyDescent="0.2">
      <c r="A1809" s="2">
        <v>45237</v>
      </c>
      <c r="B1809" s="3">
        <f t="shared" si="84"/>
        <v>2024</v>
      </c>
      <c r="C1809" t="str">
        <f t="shared" si="85"/>
        <v>2023-2024</v>
      </c>
      <c r="D1809" t="s">
        <v>147</v>
      </c>
      <c r="E1809" t="s">
        <v>146</v>
      </c>
      <c r="F1809" t="str">
        <f t="shared" si="86"/>
        <v>Victoria</v>
      </c>
      <c r="G1809" t="s">
        <v>45</v>
      </c>
      <c r="H1809">
        <v>3353</v>
      </c>
      <c r="I1809" t="s">
        <v>11</v>
      </c>
      <c r="J1809" t="s">
        <v>60</v>
      </c>
      <c r="K1809" t="s">
        <v>150</v>
      </c>
      <c r="L1809" t="s">
        <v>18</v>
      </c>
      <c r="M1809" s="5">
        <v>99.95</v>
      </c>
      <c r="N1809">
        <v>1</v>
      </c>
    </row>
    <row r="1810" spans="1:14" x14ac:dyDescent="0.2">
      <c r="A1810" s="2">
        <v>45164</v>
      </c>
      <c r="B1810" s="3">
        <f t="shared" si="84"/>
        <v>2024</v>
      </c>
      <c r="C1810" t="str">
        <f t="shared" si="85"/>
        <v>2023-2024</v>
      </c>
      <c r="D1810" t="s">
        <v>147</v>
      </c>
      <c r="E1810" t="s">
        <v>144</v>
      </c>
      <c r="F1810" t="str">
        <f t="shared" si="86"/>
        <v>Queensland</v>
      </c>
      <c r="G1810" t="s">
        <v>35</v>
      </c>
      <c r="H1810">
        <v>4566</v>
      </c>
      <c r="I1810" t="s">
        <v>11</v>
      </c>
      <c r="J1810" t="s">
        <v>120</v>
      </c>
      <c r="K1810" t="s">
        <v>149</v>
      </c>
      <c r="L1810" t="s">
        <v>15</v>
      </c>
      <c r="M1810" s="5">
        <v>100</v>
      </c>
      <c r="N1810">
        <v>1</v>
      </c>
    </row>
    <row r="1811" spans="1:14" x14ac:dyDescent="0.2">
      <c r="A1811" s="2">
        <v>45349</v>
      </c>
      <c r="B1811" s="3">
        <f t="shared" si="84"/>
        <v>2024</v>
      </c>
      <c r="C1811" t="str">
        <f t="shared" si="85"/>
        <v>2023-2024</v>
      </c>
      <c r="D1811" t="s">
        <v>147</v>
      </c>
      <c r="E1811" t="s">
        <v>78</v>
      </c>
      <c r="F1811" t="str">
        <f t="shared" si="86"/>
        <v>New South Wales</v>
      </c>
      <c r="G1811" t="s">
        <v>10</v>
      </c>
      <c r="H1811">
        <v>2350</v>
      </c>
      <c r="I1811" t="s">
        <v>11</v>
      </c>
      <c r="J1811" t="s">
        <v>68</v>
      </c>
      <c r="K1811" t="s">
        <v>157</v>
      </c>
      <c r="L1811" t="s">
        <v>22</v>
      </c>
      <c r="M1811" s="5">
        <v>100.38</v>
      </c>
      <c r="N1811">
        <v>1</v>
      </c>
    </row>
    <row r="1812" spans="1:14" x14ac:dyDescent="0.2">
      <c r="A1812" s="2">
        <v>45567</v>
      </c>
      <c r="B1812" s="3">
        <f t="shared" si="84"/>
        <v>2025</v>
      </c>
      <c r="C1812" t="str">
        <f t="shared" si="85"/>
        <v>2024-2025</v>
      </c>
      <c r="D1812" t="s">
        <v>147</v>
      </c>
      <c r="E1812" t="s">
        <v>39</v>
      </c>
      <c r="F1812" t="str">
        <f t="shared" si="86"/>
        <v>South Australia</v>
      </c>
      <c r="G1812" t="s">
        <v>32</v>
      </c>
      <c r="H1812">
        <v>5343</v>
      </c>
      <c r="I1812" t="s">
        <v>11</v>
      </c>
      <c r="J1812" t="s">
        <v>38</v>
      </c>
      <c r="K1812" t="s">
        <v>154</v>
      </c>
      <c r="L1812" t="s">
        <v>14</v>
      </c>
      <c r="M1812" s="5">
        <v>100.6</v>
      </c>
      <c r="N1812">
        <v>1</v>
      </c>
    </row>
    <row r="1813" spans="1:14" x14ac:dyDescent="0.2">
      <c r="A1813" s="2">
        <v>45049</v>
      </c>
      <c r="B1813" s="3">
        <f t="shared" si="84"/>
        <v>2023</v>
      </c>
      <c r="C1813" t="str">
        <f t="shared" si="85"/>
        <v>2022-2023</v>
      </c>
      <c r="D1813" t="s">
        <v>147</v>
      </c>
      <c r="E1813" t="s">
        <v>64</v>
      </c>
      <c r="F1813" t="str">
        <f t="shared" si="86"/>
        <v>Victoria</v>
      </c>
      <c r="G1813" t="s">
        <v>45</v>
      </c>
      <c r="H1813">
        <v>3199</v>
      </c>
      <c r="I1813" t="s">
        <v>11</v>
      </c>
      <c r="J1813" t="s">
        <v>63</v>
      </c>
      <c r="K1813" t="s">
        <v>157</v>
      </c>
      <c r="L1813" t="s">
        <v>22</v>
      </c>
      <c r="M1813" s="5">
        <v>100.77</v>
      </c>
      <c r="N1813">
        <v>1</v>
      </c>
    </row>
    <row r="1814" spans="1:14" x14ac:dyDescent="0.2">
      <c r="A1814" s="2">
        <v>45321</v>
      </c>
      <c r="B1814" s="3">
        <f t="shared" si="84"/>
        <v>2024</v>
      </c>
      <c r="C1814" t="str">
        <f t="shared" si="85"/>
        <v>2023-2024</v>
      </c>
      <c r="D1814" t="s">
        <v>147</v>
      </c>
      <c r="E1814" t="s">
        <v>115</v>
      </c>
      <c r="F1814" t="str">
        <f t="shared" si="86"/>
        <v>Western Australia</v>
      </c>
      <c r="G1814" t="s">
        <v>48</v>
      </c>
      <c r="H1814">
        <v>6280</v>
      </c>
      <c r="I1814" t="s">
        <v>11</v>
      </c>
      <c r="J1814" t="s">
        <v>94</v>
      </c>
      <c r="K1814" t="s">
        <v>152</v>
      </c>
      <c r="L1814" t="s">
        <v>13</v>
      </c>
      <c r="M1814" s="5">
        <v>100.83000000000001</v>
      </c>
      <c r="N1814">
        <v>1</v>
      </c>
    </row>
    <row r="1815" spans="1:14" x14ac:dyDescent="0.2">
      <c r="A1815" s="2">
        <v>45589</v>
      </c>
      <c r="B1815" s="3">
        <f t="shared" si="84"/>
        <v>2025</v>
      </c>
      <c r="C1815" t="str">
        <f t="shared" si="85"/>
        <v>2024-2025</v>
      </c>
      <c r="D1815" t="s">
        <v>148</v>
      </c>
      <c r="E1815" t="s">
        <v>139</v>
      </c>
      <c r="F1815" t="str">
        <f t="shared" si="86"/>
        <v>New South Wales</v>
      </c>
      <c r="G1815" t="s">
        <v>10</v>
      </c>
      <c r="H1815">
        <v>2020</v>
      </c>
      <c r="I1815" t="s">
        <v>11</v>
      </c>
      <c r="J1815" t="s">
        <v>12</v>
      </c>
      <c r="K1815" t="s">
        <v>150</v>
      </c>
      <c r="L1815" t="s">
        <v>18</v>
      </c>
      <c r="M1815" s="5">
        <v>101.5</v>
      </c>
      <c r="N1815">
        <v>1</v>
      </c>
    </row>
    <row r="1816" spans="1:14" x14ac:dyDescent="0.2">
      <c r="A1816" s="2">
        <v>45585</v>
      </c>
      <c r="B1816" s="3">
        <f t="shared" si="84"/>
        <v>2025</v>
      </c>
      <c r="C1816" t="str">
        <f t="shared" si="85"/>
        <v>2024-2025</v>
      </c>
      <c r="D1816" t="s">
        <v>148</v>
      </c>
      <c r="E1816" t="s">
        <v>42</v>
      </c>
      <c r="F1816" t="str">
        <f t="shared" si="86"/>
        <v>Queensland</v>
      </c>
      <c r="G1816" t="s">
        <v>35</v>
      </c>
      <c r="H1816">
        <v>4053</v>
      </c>
      <c r="I1816" t="s">
        <v>11</v>
      </c>
      <c r="J1816" t="s">
        <v>43</v>
      </c>
      <c r="K1816" t="s">
        <v>149</v>
      </c>
      <c r="L1816" t="s">
        <v>15</v>
      </c>
      <c r="M1816" s="5">
        <v>101.55</v>
      </c>
      <c r="N1816">
        <v>1</v>
      </c>
    </row>
    <row r="1817" spans="1:14" x14ac:dyDescent="0.2">
      <c r="A1817" s="2">
        <v>45633</v>
      </c>
      <c r="B1817" s="3">
        <f t="shared" si="84"/>
        <v>2025</v>
      </c>
      <c r="C1817" t="str">
        <f t="shared" si="85"/>
        <v>2024-2025</v>
      </c>
      <c r="D1817" t="s">
        <v>147</v>
      </c>
      <c r="E1817" t="s">
        <v>53</v>
      </c>
      <c r="F1817" t="str">
        <f t="shared" si="86"/>
        <v>South Australia</v>
      </c>
      <c r="G1817" t="s">
        <v>32</v>
      </c>
      <c r="H1817">
        <v>5082</v>
      </c>
      <c r="I1817" t="s">
        <v>11</v>
      </c>
      <c r="J1817" t="s">
        <v>33</v>
      </c>
      <c r="K1817" t="s">
        <v>156</v>
      </c>
      <c r="L1817" t="s">
        <v>17</v>
      </c>
      <c r="M1817" s="5">
        <v>101.66</v>
      </c>
      <c r="N1817">
        <v>1</v>
      </c>
    </row>
    <row r="1818" spans="1:14" x14ac:dyDescent="0.2">
      <c r="A1818" s="2">
        <v>45612</v>
      </c>
      <c r="B1818" s="3">
        <f t="shared" si="84"/>
        <v>2025</v>
      </c>
      <c r="C1818" t="str">
        <f t="shared" si="85"/>
        <v>2024-2025</v>
      </c>
      <c r="D1818" t="s">
        <v>147</v>
      </c>
      <c r="E1818" t="s">
        <v>82</v>
      </c>
      <c r="F1818" t="str">
        <f t="shared" si="86"/>
        <v>Queensland</v>
      </c>
      <c r="G1818" t="s">
        <v>35</v>
      </c>
      <c r="H1818">
        <v>4012</v>
      </c>
      <c r="I1818" t="s">
        <v>11</v>
      </c>
      <c r="J1818" t="s">
        <v>43</v>
      </c>
      <c r="K1818" t="s">
        <v>19</v>
      </c>
      <c r="L1818" t="s">
        <v>23</v>
      </c>
      <c r="M1818" s="5">
        <v>101.87</v>
      </c>
      <c r="N1818">
        <v>1</v>
      </c>
    </row>
    <row r="1819" spans="1:14" x14ac:dyDescent="0.2">
      <c r="A1819" s="2">
        <v>45527</v>
      </c>
      <c r="B1819" s="3">
        <f t="shared" si="84"/>
        <v>2025</v>
      </c>
      <c r="C1819" t="str">
        <f t="shared" si="85"/>
        <v>2024-2025</v>
      </c>
      <c r="D1819" t="s">
        <v>148</v>
      </c>
      <c r="E1819" t="s">
        <v>138</v>
      </c>
      <c r="F1819" t="str">
        <f t="shared" si="86"/>
        <v>Queensland</v>
      </c>
      <c r="G1819" t="s">
        <v>35</v>
      </c>
      <c r="H1819">
        <v>4558</v>
      </c>
      <c r="I1819" t="s">
        <v>11</v>
      </c>
      <c r="J1819" t="s">
        <v>120</v>
      </c>
      <c r="K1819" t="s">
        <v>151</v>
      </c>
      <c r="L1819" t="s">
        <v>21</v>
      </c>
      <c r="M1819" s="5">
        <v>101.88</v>
      </c>
      <c r="N1819">
        <v>1</v>
      </c>
    </row>
    <row r="1820" spans="1:14" x14ac:dyDescent="0.2">
      <c r="A1820" s="2">
        <v>45181</v>
      </c>
      <c r="B1820" s="3">
        <f t="shared" si="84"/>
        <v>2024</v>
      </c>
      <c r="C1820" t="str">
        <f t="shared" si="85"/>
        <v>2023-2024</v>
      </c>
      <c r="D1820" t="s">
        <v>147</v>
      </c>
      <c r="E1820" t="s">
        <v>73</v>
      </c>
      <c r="F1820" t="str">
        <f t="shared" si="86"/>
        <v>Victoria</v>
      </c>
      <c r="G1820" t="s">
        <v>45</v>
      </c>
      <c r="H1820">
        <v>3136</v>
      </c>
      <c r="I1820" t="s">
        <v>11</v>
      </c>
      <c r="J1820" t="s">
        <v>63</v>
      </c>
      <c r="K1820" t="s">
        <v>154</v>
      </c>
      <c r="L1820" t="s">
        <v>14</v>
      </c>
      <c r="M1820" s="5">
        <v>101.89000000000001</v>
      </c>
      <c r="N1820">
        <v>1</v>
      </c>
    </row>
    <row r="1821" spans="1:14" x14ac:dyDescent="0.2">
      <c r="A1821" s="2">
        <v>45144</v>
      </c>
      <c r="B1821" s="3">
        <f t="shared" si="84"/>
        <v>2024</v>
      </c>
      <c r="C1821" t="str">
        <f t="shared" si="85"/>
        <v>2023-2024</v>
      </c>
      <c r="D1821" t="s">
        <v>148</v>
      </c>
      <c r="E1821" t="s">
        <v>111</v>
      </c>
      <c r="F1821" t="str">
        <f t="shared" si="86"/>
        <v>New South Wales</v>
      </c>
      <c r="G1821" t="s">
        <v>10</v>
      </c>
      <c r="H1821">
        <v>2120</v>
      </c>
      <c r="I1821" t="s">
        <v>11</v>
      </c>
      <c r="J1821" t="s">
        <v>27</v>
      </c>
      <c r="K1821" t="s">
        <v>156</v>
      </c>
      <c r="L1821" t="s">
        <v>17</v>
      </c>
      <c r="M1821" s="5">
        <v>102.33000000000001</v>
      </c>
      <c r="N1821">
        <v>1</v>
      </c>
    </row>
    <row r="1822" spans="1:14" x14ac:dyDescent="0.2">
      <c r="A1822" s="2">
        <v>44957</v>
      </c>
      <c r="B1822" s="3">
        <f t="shared" si="84"/>
        <v>2023</v>
      </c>
      <c r="C1822" t="str">
        <f t="shared" si="85"/>
        <v>2022-2023</v>
      </c>
      <c r="D1822" t="s">
        <v>147</v>
      </c>
      <c r="E1822" t="s">
        <v>111</v>
      </c>
      <c r="F1822" t="str">
        <f t="shared" si="86"/>
        <v>New South Wales</v>
      </c>
      <c r="G1822" t="s">
        <v>10</v>
      </c>
      <c r="H1822">
        <v>2120</v>
      </c>
      <c r="I1822" t="s">
        <v>11</v>
      </c>
      <c r="J1822" t="s">
        <v>27</v>
      </c>
      <c r="K1822" t="s">
        <v>19</v>
      </c>
      <c r="L1822" t="s">
        <v>23</v>
      </c>
      <c r="M1822" s="5">
        <v>102.43</v>
      </c>
      <c r="N1822">
        <v>1</v>
      </c>
    </row>
    <row r="1823" spans="1:14" x14ac:dyDescent="0.2">
      <c r="A1823" s="2">
        <v>45525</v>
      </c>
      <c r="B1823" s="3">
        <f t="shared" si="84"/>
        <v>2025</v>
      </c>
      <c r="C1823" t="str">
        <f t="shared" si="85"/>
        <v>2024-2025</v>
      </c>
      <c r="D1823" t="s">
        <v>148</v>
      </c>
      <c r="E1823" t="s">
        <v>123</v>
      </c>
      <c r="F1823" t="str">
        <f t="shared" si="86"/>
        <v>Western Australia</v>
      </c>
      <c r="G1823" t="s">
        <v>48</v>
      </c>
      <c r="H1823">
        <v>6109</v>
      </c>
      <c r="I1823" t="s">
        <v>11</v>
      </c>
      <c r="J1823" t="s">
        <v>94</v>
      </c>
      <c r="K1823" t="s">
        <v>153</v>
      </c>
      <c r="L1823" t="s">
        <v>16</v>
      </c>
      <c r="M1823" s="5">
        <v>102.62</v>
      </c>
      <c r="N1823">
        <v>1</v>
      </c>
    </row>
    <row r="1824" spans="1:14" x14ac:dyDescent="0.2">
      <c r="A1824" s="2">
        <v>45088</v>
      </c>
      <c r="B1824" s="3">
        <f t="shared" si="84"/>
        <v>2023</v>
      </c>
      <c r="C1824" t="str">
        <f t="shared" si="85"/>
        <v>2022-2023</v>
      </c>
      <c r="D1824" t="s">
        <v>147</v>
      </c>
      <c r="E1824" t="s">
        <v>97</v>
      </c>
      <c r="F1824" t="str">
        <f t="shared" si="86"/>
        <v>Tasmania</v>
      </c>
      <c r="G1824" t="s">
        <v>70</v>
      </c>
      <c r="H1824">
        <v>7250</v>
      </c>
      <c r="I1824" t="s">
        <v>11</v>
      </c>
      <c r="J1824" t="s">
        <v>71</v>
      </c>
      <c r="K1824" t="s">
        <v>19</v>
      </c>
      <c r="L1824" t="s">
        <v>23</v>
      </c>
      <c r="M1824" s="5">
        <v>102.77</v>
      </c>
      <c r="N1824">
        <v>1</v>
      </c>
    </row>
    <row r="1825" spans="1:14" x14ac:dyDescent="0.2">
      <c r="A1825" s="2">
        <v>45069</v>
      </c>
      <c r="B1825" s="3">
        <f t="shared" si="84"/>
        <v>2023</v>
      </c>
      <c r="C1825" t="str">
        <f t="shared" si="85"/>
        <v>2022-2023</v>
      </c>
      <c r="D1825" t="s">
        <v>147</v>
      </c>
      <c r="E1825" t="s">
        <v>129</v>
      </c>
      <c r="F1825" t="str">
        <f t="shared" si="86"/>
        <v>Tasmania</v>
      </c>
      <c r="G1825" t="s">
        <v>70</v>
      </c>
      <c r="H1825">
        <v>7010</v>
      </c>
      <c r="I1825" t="s">
        <v>11</v>
      </c>
      <c r="J1825" t="s">
        <v>71</v>
      </c>
      <c r="K1825" t="s">
        <v>150</v>
      </c>
      <c r="L1825" t="s">
        <v>18</v>
      </c>
      <c r="M1825" s="5">
        <v>102.81</v>
      </c>
      <c r="N1825">
        <v>1</v>
      </c>
    </row>
    <row r="1826" spans="1:14" x14ac:dyDescent="0.2">
      <c r="A1826" s="2">
        <v>45006</v>
      </c>
      <c r="B1826" s="3">
        <f t="shared" si="84"/>
        <v>2023</v>
      </c>
      <c r="C1826" t="str">
        <f t="shared" si="85"/>
        <v>2022-2023</v>
      </c>
      <c r="D1826" t="s">
        <v>147</v>
      </c>
      <c r="E1826" t="s">
        <v>53</v>
      </c>
      <c r="F1826" t="str">
        <f t="shared" si="86"/>
        <v>South Australia</v>
      </c>
      <c r="G1826" t="s">
        <v>32</v>
      </c>
      <c r="H1826">
        <v>5082</v>
      </c>
      <c r="I1826" t="s">
        <v>11</v>
      </c>
      <c r="J1826" t="s">
        <v>33</v>
      </c>
      <c r="K1826" t="s">
        <v>154</v>
      </c>
      <c r="L1826" t="s">
        <v>14</v>
      </c>
      <c r="M1826" s="5">
        <v>102.89999999999999</v>
      </c>
      <c r="N1826">
        <v>1</v>
      </c>
    </row>
    <row r="1827" spans="1:14" x14ac:dyDescent="0.2">
      <c r="A1827" s="2">
        <v>45635</v>
      </c>
      <c r="B1827" s="3">
        <f t="shared" si="84"/>
        <v>2025</v>
      </c>
      <c r="C1827" t="str">
        <f t="shared" si="85"/>
        <v>2024-2025</v>
      </c>
      <c r="D1827" t="s">
        <v>147</v>
      </c>
      <c r="E1827" t="s">
        <v>82</v>
      </c>
      <c r="F1827" t="str">
        <f t="shared" si="86"/>
        <v>Queensland</v>
      </c>
      <c r="G1827" t="s">
        <v>35</v>
      </c>
      <c r="H1827">
        <v>4012</v>
      </c>
      <c r="I1827" t="s">
        <v>11</v>
      </c>
      <c r="J1827" t="s">
        <v>43</v>
      </c>
      <c r="K1827" t="s">
        <v>153</v>
      </c>
      <c r="L1827" t="s">
        <v>16</v>
      </c>
      <c r="M1827" s="5">
        <v>102.93</v>
      </c>
      <c r="N1827">
        <v>1</v>
      </c>
    </row>
    <row r="1828" spans="1:14" x14ac:dyDescent="0.2">
      <c r="A1828" s="2">
        <v>44971</v>
      </c>
      <c r="B1828" s="3">
        <f t="shared" si="84"/>
        <v>2023</v>
      </c>
      <c r="C1828" t="str">
        <f t="shared" si="85"/>
        <v>2022-2023</v>
      </c>
      <c r="D1828" t="s">
        <v>147</v>
      </c>
      <c r="E1828" t="s">
        <v>103</v>
      </c>
      <c r="F1828" t="str">
        <f t="shared" si="86"/>
        <v>Queensland</v>
      </c>
      <c r="G1828" t="s">
        <v>35</v>
      </c>
      <c r="H1828">
        <v>4509</v>
      </c>
      <c r="I1828" t="s">
        <v>11</v>
      </c>
      <c r="J1828" t="s">
        <v>104</v>
      </c>
      <c r="K1828" t="s">
        <v>149</v>
      </c>
      <c r="L1828" t="s">
        <v>15</v>
      </c>
      <c r="M1828" s="5">
        <v>103</v>
      </c>
      <c r="N1828">
        <v>1</v>
      </c>
    </row>
    <row r="1829" spans="1:14" x14ac:dyDescent="0.2">
      <c r="A1829" s="2">
        <v>45388</v>
      </c>
      <c r="B1829" s="3">
        <f t="shared" si="84"/>
        <v>2024</v>
      </c>
      <c r="C1829" t="str">
        <f t="shared" si="85"/>
        <v>2023-2024</v>
      </c>
      <c r="D1829" t="s">
        <v>147</v>
      </c>
      <c r="E1829" t="s">
        <v>40</v>
      </c>
      <c r="F1829" t="str">
        <f t="shared" si="86"/>
        <v>New South Wales</v>
      </c>
      <c r="G1829" t="s">
        <v>10</v>
      </c>
      <c r="H1829">
        <v>2116</v>
      </c>
      <c r="I1829" t="s">
        <v>11</v>
      </c>
      <c r="J1829" t="s">
        <v>27</v>
      </c>
      <c r="K1829" t="s">
        <v>153</v>
      </c>
      <c r="L1829" t="s">
        <v>16</v>
      </c>
      <c r="M1829" s="5">
        <v>103.07</v>
      </c>
      <c r="N1829">
        <v>1</v>
      </c>
    </row>
    <row r="1830" spans="1:14" x14ac:dyDescent="0.2">
      <c r="A1830" s="2">
        <v>44975</v>
      </c>
      <c r="B1830" s="3">
        <f t="shared" si="84"/>
        <v>2023</v>
      </c>
      <c r="C1830" t="str">
        <f t="shared" si="85"/>
        <v>2022-2023</v>
      </c>
      <c r="D1830" t="s">
        <v>148</v>
      </c>
      <c r="E1830" t="s">
        <v>144</v>
      </c>
      <c r="F1830" t="str">
        <f t="shared" si="86"/>
        <v>Queensland</v>
      </c>
      <c r="G1830" t="s">
        <v>35</v>
      </c>
      <c r="H1830">
        <v>4566</v>
      </c>
      <c r="I1830" t="s">
        <v>11</v>
      </c>
      <c r="J1830" t="s">
        <v>120</v>
      </c>
      <c r="K1830" t="s">
        <v>156</v>
      </c>
      <c r="L1830" t="s">
        <v>17</v>
      </c>
      <c r="M1830" s="5">
        <v>103.77</v>
      </c>
      <c r="N1830">
        <v>1</v>
      </c>
    </row>
    <row r="1831" spans="1:14" x14ac:dyDescent="0.2">
      <c r="A1831" s="2">
        <v>45506</v>
      </c>
      <c r="B1831" s="3">
        <f t="shared" si="84"/>
        <v>2025</v>
      </c>
      <c r="C1831" t="str">
        <f t="shared" si="85"/>
        <v>2024-2025</v>
      </c>
      <c r="D1831" t="s">
        <v>148</v>
      </c>
      <c r="E1831" t="s">
        <v>125</v>
      </c>
      <c r="F1831" t="str">
        <f t="shared" si="86"/>
        <v>Victoria</v>
      </c>
      <c r="G1831" t="s">
        <v>45</v>
      </c>
      <c r="H1831">
        <v>3400</v>
      </c>
      <c r="I1831" t="s">
        <v>11</v>
      </c>
      <c r="J1831" t="s">
        <v>60</v>
      </c>
      <c r="K1831" t="s">
        <v>152</v>
      </c>
      <c r="L1831" t="s">
        <v>13</v>
      </c>
      <c r="M1831" s="5">
        <v>103.87</v>
      </c>
      <c r="N1831">
        <v>1</v>
      </c>
    </row>
    <row r="1832" spans="1:14" x14ac:dyDescent="0.2">
      <c r="A1832" s="2">
        <v>45341</v>
      </c>
      <c r="B1832" s="3">
        <f t="shared" si="84"/>
        <v>2024</v>
      </c>
      <c r="C1832" t="str">
        <f t="shared" si="85"/>
        <v>2023-2024</v>
      </c>
      <c r="D1832" t="s">
        <v>148</v>
      </c>
      <c r="E1832" t="s">
        <v>106</v>
      </c>
      <c r="F1832" t="str">
        <f t="shared" si="86"/>
        <v>Victoria</v>
      </c>
      <c r="G1832" t="s">
        <v>45</v>
      </c>
      <c r="H1832">
        <v>3915</v>
      </c>
      <c r="I1832" t="s">
        <v>11</v>
      </c>
      <c r="J1832" t="s">
        <v>55</v>
      </c>
      <c r="K1832" t="s">
        <v>154</v>
      </c>
      <c r="L1832" t="s">
        <v>14</v>
      </c>
      <c r="M1832" s="5">
        <v>103.92</v>
      </c>
      <c r="N1832">
        <v>1</v>
      </c>
    </row>
    <row r="1833" spans="1:14" x14ac:dyDescent="0.2">
      <c r="A1833" s="2">
        <v>45465</v>
      </c>
      <c r="B1833" s="3">
        <f t="shared" si="84"/>
        <v>2024</v>
      </c>
      <c r="C1833" t="str">
        <f t="shared" si="85"/>
        <v>2023-2024</v>
      </c>
      <c r="D1833" t="s">
        <v>147</v>
      </c>
      <c r="E1833" t="s">
        <v>31</v>
      </c>
      <c r="F1833" t="str">
        <f t="shared" si="86"/>
        <v>South Australia</v>
      </c>
      <c r="G1833" t="s">
        <v>32</v>
      </c>
      <c r="H1833">
        <v>5168</v>
      </c>
      <c r="I1833" t="s">
        <v>11</v>
      </c>
      <c r="J1833" t="s">
        <v>33</v>
      </c>
      <c r="K1833" t="s">
        <v>153</v>
      </c>
      <c r="L1833" t="s">
        <v>16</v>
      </c>
      <c r="M1833" s="5">
        <v>103.92</v>
      </c>
      <c r="N1833">
        <v>1</v>
      </c>
    </row>
    <row r="1834" spans="1:14" x14ac:dyDescent="0.2">
      <c r="A1834" s="2">
        <v>45383</v>
      </c>
      <c r="B1834" s="3">
        <f t="shared" si="84"/>
        <v>2024</v>
      </c>
      <c r="C1834" t="str">
        <f t="shared" si="85"/>
        <v>2023-2024</v>
      </c>
      <c r="D1834" t="s">
        <v>148</v>
      </c>
      <c r="E1834" t="s">
        <v>90</v>
      </c>
      <c r="F1834" t="str">
        <f t="shared" si="86"/>
        <v>Victoria</v>
      </c>
      <c r="G1834" t="s">
        <v>45</v>
      </c>
      <c r="H1834">
        <v>3179</v>
      </c>
      <c r="I1834" t="s">
        <v>11</v>
      </c>
      <c r="J1834" t="s">
        <v>63</v>
      </c>
      <c r="K1834" t="s">
        <v>154</v>
      </c>
      <c r="L1834" t="s">
        <v>14</v>
      </c>
      <c r="M1834" s="5">
        <v>103.92</v>
      </c>
      <c r="N1834">
        <v>1</v>
      </c>
    </row>
    <row r="1835" spans="1:14" x14ac:dyDescent="0.2">
      <c r="A1835" s="2">
        <v>45066</v>
      </c>
      <c r="B1835" s="3">
        <f t="shared" si="84"/>
        <v>2023</v>
      </c>
      <c r="C1835" t="str">
        <f t="shared" si="85"/>
        <v>2022-2023</v>
      </c>
      <c r="D1835" t="s">
        <v>148</v>
      </c>
      <c r="E1835" t="s">
        <v>117</v>
      </c>
      <c r="F1835" t="str">
        <f t="shared" si="86"/>
        <v>Queensland</v>
      </c>
      <c r="G1835" t="s">
        <v>35</v>
      </c>
      <c r="H1835">
        <v>4119</v>
      </c>
      <c r="I1835" t="s">
        <v>11</v>
      </c>
      <c r="J1835" t="s">
        <v>43</v>
      </c>
      <c r="K1835" t="s">
        <v>153</v>
      </c>
      <c r="L1835" t="s">
        <v>16</v>
      </c>
      <c r="M1835" s="5">
        <v>103.92</v>
      </c>
      <c r="N1835">
        <v>1</v>
      </c>
    </row>
    <row r="1836" spans="1:14" x14ac:dyDescent="0.2">
      <c r="A1836" s="2">
        <v>45256</v>
      </c>
      <c r="B1836" s="3">
        <f t="shared" si="84"/>
        <v>2024</v>
      </c>
      <c r="C1836" t="str">
        <f t="shared" si="85"/>
        <v>2023-2024</v>
      </c>
      <c r="D1836" t="s">
        <v>148</v>
      </c>
      <c r="E1836" t="s">
        <v>31</v>
      </c>
      <c r="F1836" t="str">
        <f t="shared" si="86"/>
        <v>South Australia</v>
      </c>
      <c r="G1836" t="s">
        <v>32</v>
      </c>
      <c r="H1836">
        <v>5168</v>
      </c>
      <c r="I1836" t="s">
        <v>11</v>
      </c>
      <c r="J1836" t="s">
        <v>33</v>
      </c>
      <c r="K1836" t="s">
        <v>154</v>
      </c>
      <c r="L1836" t="s">
        <v>14</v>
      </c>
      <c r="M1836" s="5">
        <v>104.47</v>
      </c>
      <c r="N1836">
        <v>1</v>
      </c>
    </row>
    <row r="1837" spans="1:14" x14ac:dyDescent="0.2">
      <c r="A1837" s="2">
        <v>45315</v>
      </c>
      <c r="B1837" s="3">
        <f t="shared" si="84"/>
        <v>2024</v>
      </c>
      <c r="C1837" t="str">
        <f t="shared" si="85"/>
        <v>2023-2024</v>
      </c>
      <c r="D1837" t="s">
        <v>148</v>
      </c>
      <c r="E1837" t="s">
        <v>90</v>
      </c>
      <c r="F1837" t="str">
        <f t="shared" si="86"/>
        <v>Victoria</v>
      </c>
      <c r="G1837" t="s">
        <v>45</v>
      </c>
      <c r="H1837">
        <v>3179</v>
      </c>
      <c r="I1837" t="s">
        <v>11</v>
      </c>
      <c r="J1837" t="s">
        <v>63</v>
      </c>
      <c r="K1837" t="s">
        <v>152</v>
      </c>
      <c r="L1837" t="s">
        <v>13</v>
      </c>
      <c r="M1837" s="5">
        <v>104.5</v>
      </c>
      <c r="N1837">
        <v>1</v>
      </c>
    </row>
    <row r="1838" spans="1:14" x14ac:dyDescent="0.2">
      <c r="A1838" s="2">
        <v>45263</v>
      </c>
      <c r="B1838" s="3">
        <f t="shared" si="84"/>
        <v>2024</v>
      </c>
      <c r="C1838" t="str">
        <f t="shared" si="85"/>
        <v>2023-2024</v>
      </c>
      <c r="D1838" t="s">
        <v>147</v>
      </c>
      <c r="E1838" t="s">
        <v>109</v>
      </c>
      <c r="F1838" t="str">
        <f t="shared" si="86"/>
        <v>New South Wales</v>
      </c>
      <c r="G1838" t="s">
        <v>10</v>
      </c>
      <c r="H1838">
        <v>2480</v>
      </c>
      <c r="I1838" t="s">
        <v>11</v>
      </c>
      <c r="J1838" t="s">
        <v>68</v>
      </c>
      <c r="K1838" t="s">
        <v>150</v>
      </c>
      <c r="L1838" t="s">
        <v>18</v>
      </c>
      <c r="M1838" s="5">
        <v>104.73</v>
      </c>
      <c r="N1838">
        <v>1</v>
      </c>
    </row>
    <row r="1839" spans="1:14" x14ac:dyDescent="0.2">
      <c r="A1839" s="2">
        <v>45393</v>
      </c>
      <c r="B1839" s="3">
        <f t="shared" si="84"/>
        <v>2024</v>
      </c>
      <c r="C1839" t="str">
        <f t="shared" si="85"/>
        <v>2023-2024</v>
      </c>
      <c r="D1839" t="s">
        <v>147</v>
      </c>
      <c r="E1839" t="s">
        <v>126</v>
      </c>
      <c r="F1839" t="str">
        <f t="shared" si="86"/>
        <v>Queensland</v>
      </c>
      <c r="G1839" t="s">
        <v>35</v>
      </c>
      <c r="H1839">
        <v>4551</v>
      </c>
      <c r="I1839" t="s">
        <v>11</v>
      </c>
      <c r="J1839" t="s">
        <v>120</v>
      </c>
      <c r="K1839" t="s">
        <v>157</v>
      </c>
      <c r="L1839" t="s">
        <v>22</v>
      </c>
      <c r="M1839" s="5">
        <v>104.77</v>
      </c>
      <c r="N1839">
        <v>1</v>
      </c>
    </row>
    <row r="1840" spans="1:14" x14ac:dyDescent="0.2">
      <c r="A1840" s="2">
        <v>45610</v>
      </c>
      <c r="B1840" s="3">
        <f t="shared" si="84"/>
        <v>2025</v>
      </c>
      <c r="C1840" t="str">
        <f t="shared" si="85"/>
        <v>2024-2025</v>
      </c>
      <c r="D1840" t="s">
        <v>148</v>
      </c>
      <c r="E1840" t="s">
        <v>123</v>
      </c>
      <c r="F1840" t="str">
        <f t="shared" si="86"/>
        <v>Western Australia</v>
      </c>
      <c r="G1840" t="s">
        <v>48</v>
      </c>
      <c r="H1840">
        <v>6109</v>
      </c>
      <c r="I1840" t="s">
        <v>11</v>
      </c>
      <c r="J1840" t="s">
        <v>94</v>
      </c>
      <c r="K1840" t="s">
        <v>149</v>
      </c>
      <c r="L1840" t="s">
        <v>15</v>
      </c>
      <c r="M1840" s="5">
        <v>104.79</v>
      </c>
      <c r="N1840">
        <v>1</v>
      </c>
    </row>
    <row r="1841" spans="1:14" x14ac:dyDescent="0.2">
      <c r="A1841" s="2">
        <v>45035</v>
      </c>
      <c r="B1841" s="3">
        <f t="shared" si="84"/>
        <v>2023</v>
      </c>
      <c r="C1841" t="str">
        <f t="shared" si="85"/>
        <v>2022-2023</v>
      </c>
      <c r="D1841" t="s">
        <v>147</v>
      </c>
      <c r="E1841" t="s">
        <v>139</v>
      </c>
      <c r="F1841" t="str">
        <f t="shared" si="86"/>
        <v>New South Wales</v>
      </c>
      <c r="G1841" t="s">
        <v>10</v>
      </c>
      <c r="H1841">
        <v>2020</v>
      </c>
      <c r="I1841" t="s">
        <v>11</v>
      </c>
      <c r="J1841" t="s">
        <v>12</v>
      </c>
      <c r="K1841" t="s">
        <v>149</v>
      </c>
      <c r="L1841" t="s">
        <v>15</v>
      </c>
      <c r="M1841" s="5">
        <v>104.79</v>
      </c>
      <c r="N1841">
        <v>1</v>
      </c>
    </row>
    <row r="1842" spans="1:14" x14ac:dyDescent="0.2">
      <c r="A1842" s="2">
        <v>44931</v>
      </c>
      <c r="B1842" s="3">
        <f t="shared" si="84"/>
        <v>2023</v>
      </c>
      <c r="C1842" t="str">
        <f t="shared" si="85"/>
        <v>2022-2023</v>
      </c>
      <c r="D1842" t="s">
        <v>147</v>
      </c>
      <c r="E1842" t="s">
        <v>91</v>
      </c>
      <c r="F1842" t="str">
        <f t="shared" si="86"/>
        <v>Victoria</v>
      </c>
      <c r="G1842" t="s">
        <v>45</v>
      </c>
      <c r="H1842">
        <v>3690</v>
      </c>
      <c r="I1842" t="s">
        <v>11</v>
      </c>
      <c r="J1842" t="s">
        <v>55</v>
      </c>
      <c r="K1842" t="s">
        <v>149</v>
      </c>
      <c r="L1842" t="s">
        <v>15</v>
      </c>
      <c r="M1842" s="5">
        <v>104.79</v>
      </c>
      <c r="N1842">
        <v>1</v>
      </c>
    </row>
    <row r="1843" spans="1:14" x14ac:dyDescent="0.2">
      <c r="A1843" s="2">
        <v>45426</v>
      </c>
      <c r="B1843" s="3">
        <f t="shared" si="84"/>
        <v>2024</v>
      </c>
      <c r="C1843" t="str">
        <f t="shared" si="85"/>
        <v>2023-2024</v>
      </c>
      <c r="D1843" t="s">
        <v>147</v>
      </c>
      <c r="E1843" t="s">
        <v>39</v>
      </c>
      <c r="F1843" t="str">
        <f t="shared" si="86"/>
        <v>South Australia</v>
      </c>
      <c r="G1843" t="s">
        <v>32</v>
      </c>
      <c r="H1843">
        <v>5343</v>
      </c>
      <c r="I1843" t="s">
        <v>11</v>
      </c>
      <c r="J1843" t="s">
        <v>38</v>
      </c>
      <c r="K1843" t="s">
        <v>19</v>
      </c>
      <c r="L1843" t="s">
        <v>23</v>
      </c>
      <c r="M1843" s="5">
        <v>104.84</v>
      </c>
      <c r="N1843">
        <v>1</v>
      </c>
    </row>
    <row r="1844" spans="1:14" x14ac:dyDescent="0.2">
      <c r="A1844" s="2">
        <v>45176</v>
      </c>
      <c r="B1844" s="3">
        <f t="shared" si="84"/>
        <v>2024</v>
      </c>
      <c r="C1844" t="str">
        <f t="shared" si="85"/>
        <v>2023-2024</v>
      </c>
      <c r="D1844" t="s">
        <v>147</v>
      </c>
      <c r="E1844" t="s">
        <v>47</v>
      </c>
      <c r="F1844" t="str">
        <f t="shared" si="86"/>
        <v>Western Australia</v>
      </c>
      <c r="G1844" t="s">
        <v>48</v>
      </c>
      <c r="H1844">
        <v>6030</v>
      </c>
      <c r="I1844" t="s">
        <v>11</v>
      </c>
      <c r="J1844" t="s">
        <v>49</v>
      </c>
      <c r="K1844" t="s">
        <v>150</v>
      </c>
      <c r="L1844" t="s">
        <v>18</v>
      </c>
      <c r="M1844" s="5">
        <v>104.89000000000001</v>
      </c>
      <c r="N1844">
        <v>1</v>
      </c>
    </row>
    <row r="1845" spans="1:14" x14ac:dyDescent="0.2">
      <c r="A1845" s="2">
        <v>45286</v>
      </c>
      <c r="B1845" s="3">
        <f t="shared" si="84"/>
        <v>2024</v>
      </c>
      <c r="C1845" t="str">
        <f t="shared" si="85"/>
        <v>2023-2024</v>
      </c>
      <c r="D1845" t="s">
        <v>148</v>
      </c>
      <c r="E1845" t="s">
        <v>47</v>
      </c>
      <c r="F1845" t="str">
        <f t="shared" si="86"/>
        <v>Western Australia</v>
      </c>
      <c r="G1845" t="s">
        <v>48</v>
      </c>
      <c r="H1845">
        <v>6030</v>
      </c>
      <c r="I1845" t="s">
        <v>11</v>
      </c>
      <c r="J1845" t="s">
        <v>49</v>
      </c>
      <c r="K1845" t="s">
        <v>150</v>
      </c>
      <c r="L1845" t="s">
        <v>18</v>
      </c>
      <c r="M1845" s="5">
        <v>104.9</v>
      </c>
      <c r="N1845">
        <v>1</v>
      </c>
    </row>
    <row r="1846" spans="1:14" x14ac:dyDescent="0.2">
      <c r="A1846" s="2">
        <v>45439</v>
      </c>
      <c r="B1846" s="3">
        <f t="shared" si="84"/>
        <v>2024</v>
      </c>
      <c r="C1846" t="str">
        <f t="shared" si="85"/>
        <v>2023-2024</v>
      </c>
      <c r="D1846" t="s">
        <v>147</v>
      </c>
      <c r="E1846" t="s">
        <v>78</v>
      </c>
      <c r="F1846" t="str">
        <f t="shared" si="86"/>
        <v>New South Wales</v>
      </c>
      <c r="G1846" t="s">
        <v>10</v>
      </c>
      <c r="H1846">
        <v>2350</v>
      </c>
      <c r="I1846" t="s">
        <v>11</v>
      </c>
      <c r="J1846" t="s">
        <v>68</v>
      </c>
      <c r="K1846" t="s">
        <v>154</v>
      </c>
      <c r="L1846" t="s">
        <v>14</v>
      </c>
      <c r="M1846" s="5">
        <v>104.93</v>
      </c>
      <c r="N1846">
        <v>1</v>
      </c>
    </row>
    <row r="1847" spans="1:14" x14ac:dyDescent="0.2">
      <c r="A1847" s="2">
        <v>44942</v>
      </c>
      <c r="B1847" s="3">
        <f t="shared" si="84"/>
        <v>2023</v>
      </c>
      <c r="C1847" t="str">
        <f t="shared" si="85"/>
        <v>2022-2023</v>
      </c>
      <c r="D1847" t="s">
        <v>148</v>
      </c>
      <c r="E1847" t="s">
        <v>123</v>
      </c>
      <c r="F1847" t="str">
        <f t="shared" si="86"/>
        <v>Western Australia</v>
      </c>
      <c r="G1847" t="s">
        <v>48</v>
      </c>
      <c r="H1847">
        <v>6109</v>
      </c>
      <c r="I1847" t="s">
        <v>11</v>
      </c>
      <c r="J1847" t="s">
        <v>94</v>
      </c>
      <c r="K1847" t="s">
        <v>153</v>
      </c>
      <c r="L1847" t="s">
        <v>16</v>
      </c>
      <c r="M1847" s="5">
        <v>104.93</v>
      </c>
      <c r="N1847">
        <v>1</v>
      </c>
    </row>
    <row r="1848" spans="1:14" x14ac:dyDescent="0.2">
      <c r="A1848" s="2">
        <v>45285</v>
      </c>
      <c r="B1848" s="3">
        <f t="shared" si="84"/>
        <v>2024</v>
      </c>
      <c r="C1848" t="str">
        <f t="shared" si="85"/>
        <v>2023-2024</v>
      </c>
      <c r="D1848" t="s">
        <v>148</v>
      </c>
      <c r="E1848" t="s">
        <v>98</v>
      </c>
      <c r="F1848" t="str">
        <f t="shared" si="86"/>
        <v>Victoria</v>
      </c>
      <c r="G1848" t="s">
        <v>45</v>
      </c>
      <c r="H1848">
        <v>3429</v>
      </c>
      <c r="I1848" t="s">
        <v>11</v>
      </c>
      <c r="J1848" t="s">
        <v>60</v>
      </c>
      <c r="K1848" t="s">
        <v>151</v>
      </c>
      <c r="L1848" t="s">
        <v>21</v>
      </c>
      <c r="M1848" s="5">
        <v>104.93</v>
      </c>
      <c r="N1848">
        <v>1</v>
      </c>
    </row>
    <row r="1849" spans="1:14" x14ac:dyDescent="0.2">
      <c r="A1849" s="2">
        <v>45011</v>
      </c>
      <c r="B1849" s="3">
        <f t="shared" si="84"/>
        <v>2023</v>
      </c>
      <c r="C1849" t="str">
        <f t="shared" si="85"/>
        <v>2022-2023</v>
      </c>
      <c r="D1849" t="s">
        <v>148</v>
      </c>
      <c r="E1849" t="s">
        <v>47</v>
      </c>
      <c r="F1849" t="str">
        <f t="shared" si="86"/>
        <v>Western Australia</v>
      </c>
      <c r="G1849" t="s">
        <v>48</v>
      </c>
      <c r="H1849">
        <v>6030</v>
      </c>
      <c r="I1849" t="s">
        <v>11</v>
      </c>
      <c r="J1849" t="s">
        <v>49</v>
      </c>
      <c r="K1849" t="s">
        <v>19</v>
      </c>
      <c r="L1849" t="s">
        <v>23</v>
      </c>
      <c r="M1849" s="5">
        <v>104.98</v>
      </c>
      <c r="N1849">
        <v>1</v>
      </c>
    </row>
    <row r="1850" spans="1:14" x14ac:dyDescent="0.2">
      <c r="A1850" s="2">
        <v>44962</v>
      </c>
      <c r="B1850" s="3">
        <f t="shared" si="84"/>
        <v>2023</v>
      </c>
      <c r="C1850" t="str">
        <f t="shared" si="85"/>
        <v>2022-2023</v>
      </c>
      <c r="D1850" t="s">
        <v>148</v>
      </c>
      <c r="E1850" t="s">
        <v>119</v>
      </c>
      <c r="F1850" t="str">
        <f t="shared" si="86"/>
        <v>Queensland</v>
      </c>
      <c r="G1850" t="s">
        <v>35</v>
      </c>
      <c r="H1850">
        <v>4570</v>
      </c>
      <c r="I1850" t="s">
        <v>11</v>
      </c>
      <c r="J1850" t="s">
        <v>120</v>
      </c>
      <c r="K1850" t="s">
        <v>149</v>
      </c>
      <c r="L1850" t="s">
        <v>15</v>
      </c>
      <c r="M1850" s="5">
        <v>105.37</v>
      </c>
      <c r="N1850">
        <v>1</v>
      </c>
    </row>
    <row r="1851" spans="1:14" x14ac:dyDescent="0.2">
      <c r="A1851" s="2">
        <v>45105</v>
      </c>
      <c r="B1851" s="3">
        <f t="shared" si="84"/>
        <v>2023</v>
      </c>
      <c r="C1851" t="str">
        <f t="shared" si="85"/>
        <v>2022-2023</v>
      </c>
      <c r="D1851" t="s">
        <v>147</v>
      </c>
      <c r="E1851" t="s">
        <v>82</v>
      </c>
      <c r="F1851" t="str">
        <f t="shared" si="86"/>
        <v>Queensland</v>
      </c>
      <c r="G1851" t="s">
        <v>35</v>
      </c>
      <c r="H1851">
        <v>4012</v>
      </c>
      <c r="I1851" t="s">
        <v>11</v>
      </c>
      <c r="J1851" t="s">
        <v>43</v>
      </c>
      <c r="K1851" t="s">
        <v>154</v>
      </c>
      <c r="L1851" t="s">
        <v>14</v>
      </c>
      <c r="M1851" s="5">
        <v>105.4</v>
      </c>
      <c r="N1851">
        <v>1</v>
      </c>
    </row>
    <row r="1852" spans="1:14" x14ac:dyDescent="0.2">
      <c r="A1852" s="2">
        <v>45346</v>
      </c>
      <c r="B1852" s="3">
        <f t="shared" si="84"/>
        <v>2024</v>
      </c>
      <c r="C1852" t="str">
        <f t="shared" si="85"/>
        <v>2023-2024</v>
      </c>
      <c r="D1852" t="s">
        <v>148</v>
      </c>
      <c r="E1852" t="s">
        <v>24</v>
      </c>
      <c r="F1852" t="str">
        <f t="shared" si="86"/>
        <v>New South Wales</v>
      </c>
      <c r="G1852" t="s">
        <v>10</v>
      </c>
      <c r="H1852">
        <v>2795</v>
      </c>
      <c r="I1852" t="s">
        <v>11</v>
      </c>
      <c r="J1852" t="s">
        <v>25</v>
      </c>
      <c r="K1852" t="s">
        <v>19</v>
      </c>
      <c r="L1852" t="s">
        <v>23</v>
      </c>
      <c r="M1852" s="5">
        <v>105.47</v>
      </c>
      <c r="N1852">
        <v>1</v>
      </c>
    </row>
    <row r="1853" spans="1:14" x14ac:dyDescent="0.2">
      <c r="A1853" s="2">
        <v>45571</v>
      </c>
      <c r="B1853" s="3">
        <f t="shared" si="84"/>
        <v>2025</v>
      </c>
      <c r="C1853" t="str">
        <f t="shared" si="85"/>
        <v>2024-2025</v>
      </c>
      <c r="D1853" t="s">
        <v>147</v>
      </c>
      <c r="E1853" t="s">
        <v>86</v>
      </c>
      <c r="F1853" t="str">
        <f t="shared" si="86"/>
        <v>New South Wales</v>
      </c>
      <c r="G1853" t="s">
        <v>10</v>
      </c>
      <c r="H1853">
        <v>2064</v>
      </c>
      <c r="I1853" t="s">
        <v>11</v>
      </c>
      <c r="J1853" t="s">
        <v>12</v>
      </c>
      <c r="K1853" t="s">
        <v>19</v>
      </c>
      <c r="L1853" t="s">
        <v>23</v>
      </c>
      <c r="M1853" s="5">
        <v>105.76</v>
      </c>
      <c r="N1853">
        <v>1</v>
      </c>
    </row>
    <row r="1854" spans="1:14" x14ac:dyDescent="0.2">
      <c r="A1854" s="2">
        <v>45375</v>
      </c>
      <c r="B1854" s="3">
        <f t="shared" si="84"/>
        <v>2024</v>
      </c>
      <c r="C1854" t="str">
        <f t="shared" si="85"/>
        <v>2023-2024</v>
      </c>
      <c r="D1854" t="s">
        <v>148</v>
      </c>
      <c r="E1854" t="s">
        <v>81</v>
      </c>
      <c r="F1854" t="str">
        <f t="shared" si="86"/>
        <v>New South Wales</v>
      </c>
      <c r="G1854" t="s">
        <v>10</v>
      </c>
      <c r="H1854">
        <v>2485</v>
      </c>
      <c r="I1854" t="s">
        <v>11</v>
      </c>
      <c r="J1854" t="s">
        <v>68</v>
      </c>
      <c r="K1854" t="s">
        <v>152</v>
      </c>
      <c r="L1854" t="s">
        <v>13</v>
      </c>
      <c r="M1854" s="5">
        <v>105.82</v>
      </c>
      <c r="N1854">
        <v>1</v>
      </c>
    </row>
    <row r="1855" spans="1:14" x14ac:dyDescent="0.2">
      <c r="A1855" s="2">
        <v>45632</v>
      </c>
      <c r="B1855" s="3">
        <f t="shared" si="84"/>
        <v>2025</v>
      </c>
      <c r="C1855" t="str">
        <f t="shared" si="85"/>
        <v>2024-2025</v>
      </c>
      <c r="D1855" t="s">
        <v>147</v>
      </c>
      <c r="E1855" t="s">
        <v>108</v>
      </c>
      <c r="F1855" t="str">
        <f t="shared" si="86"/>
        <v>Victoria</v>
      </c>
      <c r="G1855" t="s">
        <v>45</v>
      </c>
      <c r="H1855">
        <v>3018</v>
      </c>
      <c r="I1855" t="s">
        <v>11</v>
      </c>
      <c r="J1855" t="s">
        <v>46</v>
      </c>
      <c r="K1855" t="s">
        <v>156</v>
      </c>
      <c r="L1855" t="s">
        <v>17</v>
      </c>
      <c r="M1855" s="5">
        <v>105.84</v>
      </c>
      <c r="N1855">
        <v>1</v>
      </c>
    </row>
    <row r="1856" spans="1:14" x14ac:dyDescent="0.2">
      <c r="A1856" s="2">
        <v>45612</v>
      </c>
      <c r="B1856" s="3">
        <f t="shared" si="84"/>
        <v>2025</v>
      </c>
      <c r="C1856" t="str">
        <f t="shared" si="85"/>
        <v>2024-2025</v>
      </c>
      <c r="D1856" t="s">
        <v>148</v>
      </c>
      <c r="E1856" t="s">
        <v>116</v>
      </c>
      <c r="F1856" t="str">
        <f t="shared" si="86"/>
        <v>Western Australia</v>
      </c>
      <c r="G1856" t="s">
        <v>48</v>
      </c>
      <c r="H1856">
        <v>6725</v>
      </c>
      <c r="I1856" t="s">
        <v>11</v>
      </c>
      <c r="J1856" t="s">
        <v>77</v>
      </c>
      <c r="K1856" t="s">
        <v>156</v>
      </c>
      <c r="L1856" t="s">
        <v>17</v>
      </c>
      <c r="M1856" s="5">
        <v>105.88</v>
      </c>
      <c r="N1856">
        <v>1</v>
      </c>
    </row>
    <row r="1857" spans="1:14" x14ac:dyDescent="0.2">
      <c r="A1857" s="2">
        <v>44934</v>
      </c>
      <c r="B1857" s="3">
        <f t="shared" si="84"/>
        <v>2023</v>
      </c>
      <c r="C1857" t="str">
        <f t="shared" si="85"/>
        <v>2022-2023</v>
      </c>
      <c r="D1857" t="s">
        <v>148</v>
      </c>
      <c r="E1857" t="s">
        <v>89</v>
      </c>
      <c r="F1857" t="str">
        <f t="shared" si="86"/>
        <v>Queensland</v>
      </c>
      <c r="G1857" t="s">
        <v>35</v>
      </c>
      <c r="H1857">
        <v>4655</v>
      </c>
      <c r="I1857" t="s">
        <v>11</v>
      </c>
      <c r="J1857" t="s">
        <v>51</v>
      </c>
      <c r="K1857" t="s">
        <v>156</v>
      </c>
      <c r="L1857" t="s">
        <v>17</v>
      </c>
      <c r="M1857" s="5">
        <v>105.88</v>
      </c>
      <c r="N1857">
        <v>1</v>
      </c>
    </row>
    <row r="1858" spans="1:14" x14ac:dyDescent="0.2">
      <c r="A1858" s="2">
        <v>44965</v>
      </c>
      <c r="B1858" s="3">
        <f t="shared" ref="B1858:B1921" si="87">IF(MONTH(A1858)&gt;=7,YEAR(A1858)+1,YEAR(A1858))</f>
        <v>2023</v>
      </c>
      <c r="C1858" t="str">
        <f t="shared" ref="C1858:C1921" si="88">IF(MONTH(A1858) &gt;= 7, YEAR(A1858) &amp; "-" &amp; YEAR(A1858) + 1, YEAR(A1858) - 1 &amp; "-" &amp; YEAR(A1858))</f>
        <v>2022-2023</v>
      </c>
      <c r="D1858" t="s">
        <v>147</v>
      </c>
      <c r="E1858" t="s">
        <v>31</v>
      </c>
      <c r="F1858" t="str">
        <f t="shared" ref="F1858:F1921" si="89">IF(G1858="WA","Western Australia",
IF(G1858="NSW","New South Wales",
IF(G1858="QLD","Queensland",
IF(G1858="VIC","Victoria",
IF(G1858="TAS","Tasmania",
IF(G1858="SA","South Australia",
IF(G1858="NT","Northern Territory",
IF(G1858="ACT","Australian Capital Territory",G1858))))))))</f>
        <v>South Australia</v>
      </c>
      <c r="G1858" t="s">
        <v>32</v>
      </c>
      <c r="H1858">
        <v>5168</v>
      </c>
      <c r="I1858" t="s">
        <v>11</v>
      </c>
      <c r="J1858" t="s">
        <v>33</v>
      </c>
      <c r="K1858" t="s">
        <v>151</v>
      </c>
      <c r="L1858" t="s">
        <v>21</v>
      </c>
      <c r="M1858" s="5">
        <v>105.91000000000001</v>
      </c>
      <c r="N1858">
        <v>1</v>
      </c>
    </row>
    <row r="1859" spans="1:14" x14ac:dyDescent="0.2">
      <c r="A1859" s="2">
        <v>45563</v>
      </c>
      <c r="B1859" s="3">
        <f t="shared" si="87"/>
        <v>2025</v>
      </c>
      <c r="C1859" t="str">
        <f t="shared" si="88"/>
        <v>2024-2025</v>
      </c>
      <c r="D1859" t="s">
        <v>148</v>
      </c>
      <c r="E1859" t="s">
        <v>140</v>
      </c>
      <c r="F1859" t="str">
        <f t="shared" si="89"/>
        <v>Tasmania</v>
      </c>
      <c r="G1859" t="s">
        <v>70</v>
      </c>
      <c r="H1859">
        <v>7320</v>
      </c>
      <c r="I1859" t="s">
        <v>11</v>
      </c>
      <c r="J1859" t="s">
        <v>71</v>
      </c>
      <c r="K1859" t="s">
        <v>152</v>
      </c>
      <c r="L1859" t="s">
        <v>13</v>
      </c>
      <c r="M1859" s="5">
        <v>105.92</v>
      </c>
      <c r="N1859">
        <v>1</v>
      </c>
    </row>
    <row r="1860" spans="1:14" x14ac:dyDescent="0.2">
      <c r="A1860" s="2">
        <v>45632</v>
      </c>
      <c r="B1860" s="3">
        <f t="shared" si="87"/>
        <v>2025</v>
      </c>
      <c r="C1860" t="str">
        <f t="shared" si="88"/>
        <v>2024-2025</v>
      </c>
      <c r="D1860" t="s">
        <v>148</v>
      </c>
      <c r="E1860" t="s">
        <v>50</v>
      </c>
      <c r="F1860" t="str">
        <f t="shared" si="89"/>
        <v>Queensland</v>
      </c>
      <c r="G1860" t="s">
        <v>35</v>
      </c>
      <c r="H1860">
        <v>4703</v>
      </c>
      <c r="I1860" t="s">
        <v>11</v>
      </c>
      <c r="J1860" t="s">
        <v>51</v>
      </c>
      <c r="K1860" t="s">
        <v>154</v>
      </c>
      <c r="L1860" t="s">
        <v>14</v>
      </c>
      <c r="M1860" s="5">
        <v>106.35</v>
      </c>
      <c r="N1860">
        <v>1</v>
      </c>
    </row>
    <row r="1861" spans="1:14" x14ac:dyDescent="0.2">
      <c r="A1861" s="2">
        <v>45543</v>
      </c>
      <c r="B1861" s="3">
        <f t="shared" si="87"/>
        <v>2025</v>
      </c>
      <c r="C1861" t="str">
        <f t="shared" si="88"/>
        <v>2024-2025</v>
      </c>
      <c r="D1861" t="s">
        <v>147</v>
      </c>
      <c r="E1861" t="s">
        <v>118</v>
      </c>
      <c r="F1861" t="str">
        <f t="shared" si="89"/>
        <v>New South Wales</v>
      </c>
      <c r="G1861" t="s">
        <v>10</v>
      </c>
      <c r="H1861">
        <v>2158</v>
      </c>
      <c r="I1861" t="s">
        <v>11</v>
      </c>
      <c r="J1861" t="s">
        <v>27</v>
      </c>
      <c r="K1861" t="s">
        <v>154</v>
      </c>
      <c r="L1861" t="s">
        <v>14</v>
      </c>
      <c r="M1861" s="5">
        <v>106.94</v>
      </c>
      <c r="N1861">
        <v>1</v>
      </c>
    </row>
    <row r="1862" spans="1:14" x14ac:dyDescent="0.2">
      <c r="A1862" s="2">
        <v>45148</v>
      </c>
      <c r="B1862" s="3">
        <f t="shared" si="87"/>
        <v>2024</v>
      </c>
      <c r="C1862" t="str">
        <f t="shared" si="88"/>
        <v>2023-2024</v>
      </c>
      <c r="D1862" t="s">
        <v>147</v>
      </c>
      <c r="E1862" t="s">
        <v>107</v>
      </c>
      <c r="F1862" t="str">
        <f t="shared" si="89"/>
        <v>Queensland</v>
      </c>
      <c r="G1862" t="s">
        <v>35</v>
      </c>
      <c r="H1862">
        <v>4220</v>
      </c>
      <c r="I1862" t="s">
        <v>11</v>
      </c>
      <c r="J1862" t="s">
        <v>104</v>
      </c>
      <c r="K1862" t="s">
        <v>149</v>
      </c>
      <c r="L1862" t="s">
        <v>15</v>
      </c>
      <c r="M1862" s="5">
        <v>106.99000000000001</v>
      </c>
      <c r="N1862">
        <v>1</v>
      </c>
    </row>
    <row r="1863" spans="1:14" x14ac:dyDescent="0.2">
      <c r="A1863" s="2">
        <v>45077</v>
      </c>
      <c r="B1863" s="3">
        <f t="shared" si="87"/>
        <v>2023</v>
      </c>
      <c r="C1863" t="str">
        <f t="shared" si="88"/>
        <v>2022-2023</v>
      </c>
      <c r="D1863" t="s">
        <v>147</v>
      </c>
      <c r="E1863" t="s">
        <v>54</v>
      </c>
      <c r="F1863" t="str">
        <f t="shared" si="89"/>
        <v>Victoria</v>
      </c>
      <c r="G1863" t="s">
        <v>45</v>
      </c>
      <c r="H1863">
        <v>3977</v>
      </c>
      <c r="I1863" t="s">
        <v>11</v>
      </c>
      <c r="J1863" t="s">
        <v>55</v>
      </c>
      <c r="K1863" t="s">
        <v>19</v>
      </c>
      <c r="L1863" t="s">
        <v>23</v>
      </c>
      <c r="M1863" s="5">
        <v>107.78</v>
      </c>
      <c r="N1863">
        <v>1</v>
      </c>
    </row>
    <row r="1864" spans="1:14" x14ac:dyDescent="0.2">
      <c r="A1864" s="2">
        <v>45184</v>
      </c>
      <c r="B1864" s="3">
        <f t="shared" si="87"/>
        <v>2024</v>
      </c>
      <c r="C1864" t="str">
        <f t="shared" si="88"/>
        <v>2023-2024</v>
      </c>
      <c r="D1864" t="s">
        <v>148</v>
      </c>
      <c r="E1864" t="s">
        <v>102</v>
      </c>
      <c r="F1864" t="str">
        <f t="shared" si="89"/>
        <v>Queensland</v>
      </c>
      <c r="G1864" t="s">
        <v>35</v>
      </c>
      <c r="H1864">
        <v>4870</v>
      </c>
      <c r="I1864" t="s">
        <v>11</v>
      </c>
      <c r="J1864" t="s">
        <v>36</v>
      </c>
      <c r="K1864" t="s">
        <v>19</v>
      </c>
      <c r="L1864" t="s">
        <v>23</v>
      </c>
      <c r="M1864" s="5">
        <v>107.9</v>
      </c>
      <c r="N1864">
        <v>1</v>
      </c>
    </row>
    <row r="1865" spans="1:14" x14ac:dyDescent="0.2">
      <c r="A1865" s="2">
        <v>45125</v>
      </c>
      <c r="B1865" s="3">
        <f t="shared" si="87"/>
        <v>2024</v>
      </c>
      <c r="C1865" t="str">
        <f t="shared" si="88"/>
        <v>2023-2024</v>
      </c>
      <c r="D1865" t="s">
        <v>147</v>
      </c>
      <c r="E1865" t="s">
        <v>139</v>
      </c>
      <c r="F1865" t="str">
        <f t="shared" si="89"/>
        <v>New South Wales</v>
      </c>
      <c r="G1865" t="s">
        <v>10</v>
      </c>
      <c r="H1865">
        <v>2020</v>
      </c>
      <c r="I1865" t="s">
        <v>11</v>
      </c>
      <c r="J1865" t="s">
        <v>12</v>
      </c>
      <c r="K1865" t="s">
        <v>19</v>
      </c>
      <c r="L1865" t="s">
        <v>23</v>
      </c>
      <c r="M1865" s="5">
        <v>107.9</v>
      </c>
      <c r="N1865">
        <v>1</v>
      </c>
    </row>
    <row r="1866" spans="1:14" x14ac:dyDescent="0.2">
      <c r="A1866" s="2">
        <v>45436</v>
      </c>
      <c r="B1866" s="3">
        <f t="shared" si="87"/>
        <v>2024</v>
      </c>
      <c r="C1866" t="str">
        <f t="shared" si="88"/>
        <v>2023-2024</v>
      </c>
      <c r="D1866" t="s">
        <v>148</v>
      </c>
      <c r="E1866" t="s">
        <v>81</v>
      </c>
      <c r="F1866" t="str">
        <f t="shared" si="89"/>
        <v>New South Wales</v>
      </c>
      <c r="G1866" t="s">
        <v>10</v>
      </c>
      <c r="H1866">
        <v>2485</v>
      </c>
      <c r="I1866" t="s">
        <v>11</v>
      </c>
      <c r="J1866" t="s">
        <v>68</v>
      </c>
      <c r="K1866" t="s">
        <v>154</v>
      </c>
      <c r="L1866" t="s">
        <v>14</v>
      </c>
      <c r="M1866" s="5">
        <v>108.44</v>
      </c>
      <c r="N1866">
        <v>1</v>
      </c>
    </row>
    <row r="1867" spans="1:14" x14ac:dyDescent="0.2">
      <c r="A1867" s="2">
        <v>45085</v>
      </c>
      <c r="B1867" s="3">
        <f t="shared" si="87"/>
        <v>2023</v>
      </c>
      <c r="C1867" t="str">
        <f t="shared" si="88"/>
        <v>2022-2023</v>
      </c>
      <c r="D1867" t="s">
        <v>147</v>
      </c>
      <c r="E1867" t="s">
        <v>31</v>
      </c>
      <c r="F1867" t="str">
        <f t="shared" si="89"/>
        <v>South Australia</v>
      </c>
      <c r="G1867" t="s">
        <v>32</v>
      </c>
      <c r="H1867">
        <v>5168</v>
      </c>
      <c r="I1867" t="s">
        <v>11</v>
      </c>
      <c r="J1867" t="s">
        <v>33</v>
      </c>
      <c r="K1867" t="s">
        <v>150</v>
      </c>
      <c r="L1867" t="s">
        <v>18</v>
      </c>
      <c r="M1867" s="5">
        <v>108.46000000000001</v>
      </c>
      <c r="N1867">
        <v>1</v>
      </c>
    </row>
    <row r="1868" spans="1:14" x14ac:dyDescent="0.2">
      <c r="A1868" s="2">
        <v>45399</v>
      </c>
      <c r="B1868" s="3">
        <f t="shared" si="87"/>
        <v>2024</v>
      </c>
      <c r="C1868" t="str">
        <f t="shared" si="88"/>
        <v>2023-2024</v>
      </c>
      <c r="D1868" t="s">
        <v>147</v>
      </c>
      <c r="E1868" t="s">
        <v>75</v>
      </c>
      <c r="F1868" t="str">
        <f t="shared" si="89"/>
        <v>Victoria</v>
      </c>
      <c r="G1868" t="s">
        <v>45</v>
      </c>
      <c r="H1868">
        <v>3630</v>
      </c>
      <c r="I1868" t="s">
        <v>11</v>
      </c>
      <c r="J1868" t="s">
        <v>55</v>
      </c>
      <c r="K1868" t="s">
        <v>150</v>
      </c>
      <c r="L1868" t="s">
        <v>18</v>
      </c>
      <c r="M1868" s="5">
        <v>108.76</v>
      </c>
      <c r="N1868">
        <v>1</v>
      </c>
    </row>
    <row r="1869" spans="1:14" x14ac:dyDescent="0.2">
      <c r="A1869" s="2">
        <v>44953</v>
      </c>
      <c r="B1869" s="3">
        <f t="shared" si="87"/>
        <v>2023</v>
      </c>
      <c r="C1869" t="str">
        <f t="shared" si="88"/>
        <v>2022-2023</v>
      </c>
      <c r="D1869" t="s">
        <v>148</v>
      </c>
      <c r="E1869" t="s">
        <v>81</v>
      </c>
      <c r="F1869" t="str">
        <f t="shared" si="89"/>
        <v>New South Wales</v>
      </c>
      <c r="G1869" t="s">
        <v>10</v>
      </c>
      <c r="H1869">
        <v>2485</v>
      </c>
      <c r="I1869" t="s">
        <v>11</v>
      </c>
      <c r="J1869" t="s">
        <v>68</v>
      </c>
      <c r="K1869" t="s">
        <v>149</v>
      </c>
      <c r="L1869" t="s">
        <v>15</v>
      </c>
      <c r="M1869" s="5">
        <v>108.78</v>
      </c>
      <c r="N1869">
        <v>1</v>
      </c>
    </row>
    <row r="1870" spans="1:14" x14ac:dyDescent="0.2">
      <c r="A1870" s="2">
        <v>45060</v>
      </c>
      <c r="B1870" s="3">
        <f t="shared" si="87"/>
        <v>2023</v>
      </c>
      <c r="C1870" t="str">
        <f t="shared" si="88"/>
        <v>2022-2023</v>
      </c>
      <c r="D1870" t="s">
        <v>147</v>
      </c>
      <c r="E1870" t="s">
        <v>96</v>
      </c>
      <c r="F1870" t="str">
        <f t="shared" si="89"/>
        <v>Western Australia</v>
      </c>
      <c r="G1870" t="s">
        <v>48</v>
      </c>
      <c r="H1870">
        <v>6330</v>
      </c>
      <c r="I1870" t="s">
        <v>11</v>
      </c>
      <c r="J1870" t="s">
        <v>94</v>
      </c>
      <c r="K1870" t="s">
        <v>151</v>
      </c>
      <c r="L1870" t="s">
        <v>21</v>
      </c>
      <c r="M1870" s="5">
        <v>108.87</v>
      </c>
      <c r="N1870">
        <v>1</v>
      </c>
    </row>
    <row r="1871" spans="1:14" x14ac:dyDescent="0.2">
      <c r="A1871" s="2">
        <v>45078</v>
      </c>
      <c r="B1871" s="3">
        <f t="shared" si="87"/>
        <v>2023</v>
      </c>
      <c r="C1871" t="str">
        <f t="shared" si="88"/>
        <v>2022-2023</v>
      </c>
      <c r="D1871" t="s">
        <v>148</v>
      </c>
      <c r="E1871" t="s">
        <v>112</v>
      </c>
      <c r="F1871" t="str">
        <f t="shared" si="89"/>
        <v>Victoria</v>
      </c>
      <c r="G1871" t="s">
        <v>45</v>
      </c>
      <c r="H1871">
        <v>3076</v>
      </c>
      <c r="I1871" t="s">
        <v>11</v>
      </c>
      <c r="J1871" t="s">
        <v>46</v>
      </c>
      <c r="K1871" t="s">
        <v>153</v>
      </c>
      <c r="L1871" t="s">
        <v>16</v>
      </c>
      <c r="M1871" s="5">
        <v>108.91</v>
      </c>
      <c r="N1871">
        <v>1</v>
      </c>
    </row>
    <row r="1872" spans="1:14" x14ac:dyDescent="0.2">
      <c r="A1872" s="2">
        <v>45618</v>
      </c>
      <c r="B1872" s="3">
        <f t="shared" si="87"/>
        <v>2025</v>
      </c>
      <c r="C1872" t="str">
        <f t="shared" si="88"/>
        <v>2024-2025</v>
      </c>
      <c r="D1872" t="s">
        <v>148</v>
      </c>
      <c r="E1872" t="s">
        <v>81</v>
      </c>
      <c r="F1872" t="str">
        <f t="shared" si="89"/>
        <v>New South Wales</v>
      </c>
      <c r="G1872" t="s">
        <v>10</v>
      </c>
      <c r="H1872">
        <v>2485</v>
      </c>
      <c r="I1872" t="s">
        <v>11</v>
      </c>
      <c r="J1872" t="s">
        <v>68</v>
      </c>
      <c r="K1872" t="s">
        <v>149</v>
      </c>
      <c r="L1872" t="s">
        <v>15</v>
      </c>
      <c r="M1872" s="5">
        <v>109.04</v>
      </c>
      <c r="N1872">
        <v>1</v>
      </c>
    </row>
    <row r="1873" spans="1:14" x14ac:dyDescent="0.2">
      <c r="A1873" s="2">
        <v>45087</v>
      </c>
      <c r="B1873" s="3">
        <f t="shared" si="87"/>
        <v>2023</v>
      </c>
      <c r="C1873" t="str">
        <f t="shared" si="88"/>
        <v>2022-2023</v>
      </c>
      <c r="D1873" t="s">
        <v>147</v>
      </c>
      <c r="E1873" t="s">
        <v>114</v>
      </c>
      <c r="F1873" t="str">
        <f t="shared" si="89"/>
        <v>Victoria</v>
      </c>
      <c r="G1873" t="s">
        <v>45</v>
      </c>
      <c r="H1873">
        <v>3551</v>
      </c>
      <c r="I1873" t="s">
        <v>11</v>
      </c>
      <c r="J1873" t="s">
        <v>60</v>
      </c>
      <c r="K1873" t="s">
        <v>156</v>
      </c>
      <c r="L1873" t="s">
        <v>17</v>
      </c>
      <c r="M1873" s="5">
        <v>109.08</v>
      </c>
      <c r="N1873">
        <v>1</v>
      </c>
    </row>
    <row r="1874" spans="1:14" x14ac:dyDescent="0.2">
      <c r="A1874" s="2">
        <v>45387</v>
      </c>
      <c r="B1874" s="3">
        <f t="shared" si="87"/>
        <v>2024</v>
      </c>
      <c r="C1874" t="str">
        <f t="shared" si="88"/>
        <v>2023-2024</v>
      </c>
      <c r="D1874" t="s">
        <v>147</v>
      </c>
      <c r="E1874" t="s">
        <v>78</v>
      </c>
      <c r="F1874" t="str">
        <f t="shared" si="89"/>
        <v>New South Wales</v>
      </c>
      <c r="G1874" t="s">
        <v>10</v>
      </c>
      <c r="H1874">
        <v>2350</v>
      </c>
      <c r="I1874" t="s">
        <v>11</v>
      </c>
      <c r="J1874" t="s">
        <v>68</v>
      </c>
      <c r="K1874" t="s">
        <v>156</v>
      </c>
      <c r="L1874" t="s">
        <v>17</v>
      </c>
      <c r="M1874" s="5">
        <v>109.69999999999999</v>
      </c>
      <c r="N1874">
        <v>1</v>
      </c>
    </row>
    <row r="1875" spans="1:14" x14ac:dyDescent="0.2">
      <c r="A1875" s="2">
        <v>45041</v>
      </c>
      <c r="B1875" s="3">
        <f t="shared" si="87"/>
        <v>2023</v>
      </c>
      <c r="C1875" t="str">
        <f t="shared" si="88"/>
        <v>2022-2023</v>
      </c>
      <c r="D1875" t="s">
        <v>148</v>
      </c>
      <c r="E1875" t="s">
        <v>143</v>
      </c>
      <c r="F1875" t="str">
        <f t="shared" si="89"/>
        <v>New South Wales</v>
      </c>
      <c r="G1875" t="s">
        <v>10</v>
      </c>
      <c r="H1875">
        <v>2154</v>
      </c>
      <c r="I1875" t="s">
        <v>11</v>
      </c>
      <c r="J1875" t="s">
        <v>27</v>
      </c>
      <c r="K1875" t="s">
        <v>156</v>
      </c>
      <c r="L1875" t="s">
        <v>17</v>
      </c>
      <c r="M1875" s="5">
        <v>109.69999999999999</v>
      </c>
      <c r="N1875">
        <v>1</v>
      </c>
    </row>
    <row r="1876" spans="1:14" x14ac:dyDescent="0.2">
      <c r="A1876" s="2">
        <v>45184</v>
      </c>
      <c r="B1876" s="3">
        <f t="shared" si="87"/>
        <v>2024</v>
      </c>
      <c r="C1876" t="str">
        <f t="shared" si="88"/>
        <v>2023-2024</v>
      </c>
      <c r="D1876" t="s">
        <v>148</v>
      </c>
      <c r="E1876" t="s">
        <v>41</v>
      </c>
      <c r="F1876" t="str">
        <f t="shared" si="89"/>
        <v>New South Wales</v>
      </c>
      <c r="G1876" t="s">
        <v>10</v>
      </c>
      <c r="H1876">
        <v>2830</v>
      </c>
      <c r="I1876" t="s">
        <v>11</v>
      </c>
      <c r="J1876" t="s">
        <v>25</v>
      </c>
      <c r="K1876" t="s">
        <v>154</v>
      </c>
      <c r="L1876" t="s">
        <v>14</v>
      </c>
      <c r="M1876" s="5">
        <v>109.78999999999999</v>
      </c>
      <c r="N1876">
        <v>1</v>
      </c>
    </row>
    <row r="1877" spans="1:14" x14ac:dyDescent="0.2">
      <c r="A1877" s="2">
        <v>45617</v>
      </c>
      <c r="B1877" s="3">
        <f t="shared" si="87"/>
        <v>2025</v>
      </c>
      <c r="C1877" t="str">
        <f t="shared" si="88"/>
        <v>2024-2025</v>
      </c>
      <c r="D1877" t="s">
        <v>148</v>
      </c>
      <c r="E1877" t="s">
        <v>65</v>
      </c>
      <c r="F1877" t="str">
        <f t="shared" si="89"/>
        <v>New South Wales</v>
      </c>
      <c r="G1877" t="s">
        <v>10</v>
      </c>
      <c r="H1877">
        <v>2541</v>
      </c>
      <c r="I1877" t="s">
        <v>11</v>
      </c>
      <c r="J1877" t="s">
        <v>58</v>
      </c>
      <c r="K1877" t="s">
        <v>154</v>
      </c>
      <c r="L1877" t="s">
        <v>14</v>
      </c>
      <c r="M1877" s="5">
        <v>109.83</v>
      </c>
      <c r="N1877">
        <v>1</v>
      </c>
    </row>
    <row r="1878" spans="1:14" x14ac:dyDescent="0.2">
      <c r="A1878" s="2">
        <v>45373</v>
      </c>
      <c r="B1878" s="3">
        <f t="shared" si="87"/>
        <v>2024</v>
      </c>
      <c r="C1878" t="str">
        <f t="shared" si="88"/>
        <v>2023-2024</v>
      </c>
      <c r="D1878" t="s">
        <v>148</v>
      </c>
      <c r="E1878" t="s">
        <v>57</v>
      </c>
      <c r="F1878" t="str">
        <f t="shared" si="89"/>
        <v>New South Wales</v>
      </c>
      <c r="G1878" t="s">
        <v>10</v>
      </c>
      <c r="H1878">
        <v>2560</v>
      </c>
      <c r="I1878" t="s">
        <v>11</v>
      </c>
      <c r="J1878" t="s">
        <v>58</v>
      </c>
      <c r="K1878" t="s">
        <v>150</v>
      </c>
      <c r="L1878" t="s">
        <v>18</v>
      </c>
      <c r="M1878" s="5">
        <v>109.89</v>
      </c>
      <c r="N1878">
        <v>1</v>
      </c>
    </row>
    <row r="1879" spans="1:14" x14ac:dyDescent="0.2">
      <c r="A1879" s="2">
        <v>45368</v>
      </c>
      <c r="B1879" s="3">
        <f t="shared" si="87"/>
        <v>2024</v>
      </c>
      <c r="C1879" t="str">
        <f t="shared" si="88"/>
        <v>2023-2024</v>
      </c>
      <c r="D1879" t="s">
        <v>147</v>
      </c>
      <c r="E1879" t="s">
        <v>93</v>
      </c>
      <c r="F1879" t="str">
        <f t="shared" si="89"/>
        <v>Western Australia</v>
      </c>
      <c r="G1879" t="s">
        <v>48</v>
      </c>
      <c r="H1879">
        <v>6112</v>
      </c>
      <c r="I1879" t="s">
        <v>11</v>
      </c>
      <c r="J1879" t="s">
        <v>94</v>
      </c>
      <c r="K1879" t="s">
        <v>154</v>
      </c>
      <c r="L1879" t="s">
        <v>14</v>
      </c>
      <c r="M1879" s="5">
        <v>109.91</v>
      </c>
      <c r="N1879">
        <v>1</v>
      </c>
    </row>
    <row r="1880" spans="1:14" x14ac:dyDescent="0.2">
      <c r="A1880" s="2">
        <v>45341</v>
      </c>
      <c r="B1880" s="3">
        <f t="shared" si="87"/>
        <v>2024</v>
      </c>
      <c r="C1880" t="str">
        <f t="shared" si="88"/>
        <v>2023-2024</v>
      </c>
      <c r="D1880" t="s">
        <v>148</v>
      </c>
      <c r="E1880" t="s">
        <v>107</v>
      </c>
      <c r="F1880" t="str">
        <f t="shared" si="89"/>
        <v>Queensland</v>
      </c>
      <c r="G1880" t="s">
        <v>35</v>
      </c>
      <c r="H1880">
        <v>4220</v>
      </c>
      <c r="I1880" t="s">
        <v>11</v>
      </c>
      <c r="J1880" t="s">
        <v>104</v>
      </c>
      <c r="K1880" t="s">
        <v>154</v>
      </c>
      <c r="L1880" t="s">
        <v>14</v>
      </c>
      <c r="M1880" s="5">
        <v>109.95</v>
      </c>
      <c r="N1880">
        <v>1</v>
      </c>
    </row>
    <row r="1881" spans="1:14" x14ac:dyDescent="0.2">
      <c r="A1881" s="2">
        <v>45195</v>
      </c>
      <c r="B1881" s="3">
        <f t="shared" si="87"/>
        <v>2024</v>
      </c>
      <c r="C1881" t="str">
        <f t="shared" si="88"/>
        <v>2023-2024</v>
      </c>
      <c r="D1881" t="s">
        <v>147</v>
      </c>
      <c r="E1881" t="s">
        <v>97</v>
      </c>
      <c r="F1881" t="str">
        <f t="shared" si="89"/>
        <v>Tasmania</v>
      </c>
      <c r="G1881" t="s">
        <v>70</v>
      </c>
      <c r="H1881">
        <v>7250</v>
      </c>
      <c r="I1881" t="s">
        <v>11</v>
      </c>
      <c r="J1881" t="s">
        <v>71</v>
      </c>
      <c r="K1881" t="s">
        <v>154</v>
      </c>
      <c r="L1881" t="s">
        <v>14</v>
      </c>
      <c r="M1881" s="5">
        <v>110.22</v>
      </c>
      <c r="N1881">
        <v>1</v>
      </c>
    </row>
    <row r="1882" spans="1:14" x14ac:dyDescent="0.2">
      <c r="A1882" s="2">
        <v>44985</v>
      </c>
      <c r="B1882" s="3">
        <f t="shared" si="87"/>
        <v>2023</v>
      </c>
      <c r="C1882" t="str">
        <f t="shared" si="88"/>
        <v>2022-2023</v>
      </c>
      <c r="D1882" t="s">
        <v>148</v>
      </c>
      <c r="E1882" t="s">
        <v>122</v>
      </c>
      <c r="F1882" t="str">
        <f t="shared" si="89"/>
        <v>New South Wales</v>
      </c>
      <c r="G1882" t="s">
        <v>10</v>
      </c>
      <c r="H1882">
        <v>2650</v>
      </c>
      <c r="I1882" t="s">
        <v>11</v>
      </c>
      <c r="J1882" t="s">
        <v>25</v>
      </c>
      <c r="K1882" t="s">
        <v>149</v>
      </c>
      <c r="L1882" t="s">
        <v>15</v>
      </c>
      <c r="M1882" s="5">
        <v>110.41</v>
      </c>
      <c r="N1882">
        <v>1</v>
      </c>
    </row>
    <row r="1883" spans="1:14" x14ac:dyDescent="0.2">
      <c r="A1883" s="2">
        <v>45489</v>
      </c>
      <c r="B1883" s="3">
        <f t="shared" si="87"/>
        <v>2025</v>
      </c>
      <c r="C1883" t="str">
        <f t="shared" si="88"/>
        <v>2024-2025</v>
      </c>
      <c r="D1883" t="s">
        <v>147</v>
      </c>
      <c r="E1883" t="s">
        <v>40</v>
      </c>
      <c r="F1883" t="str">
        <f t="shared" si="89"/>
        <v>New South Wales</v>
      </c>
      <c r="G1883" t="s">
        <v>10</v>
      </c>
      <c r="H1883">
        <v>2116</v>
      </c>
      <c r="I1883" t="s">
        <v>11</v>
      </c>
      <c r="J1883" t="s">
        <v>27</v>
      </c>
      <c r="K1883" t="s">
        <v>156</v>
      </c>
      <c r="L1883" t="s">
        <v>17</v>
      </c>
      <c r="M1883" s="5">
        <v>110.62</v>
      </c>
      <c r="N1883">
        <v>1</v>
      </c>
    </row>
    <row r="1884" spans="1:14" x14ac:dyDescent="0.2">
      <c r="A1884" s="2">
        <v>45449</v>
      </c>
      <c r="B1884" s="3">
        <f t="shared" si="87"/>
        <v>2024</v>
      </c>
      <c r="C1884" t="str">
        <f t="shared" si="88"/>
        <v>2023-2024</v>
      </c>
      <c r="D1884" t="s">
        <v>148</v>
      </c>
      <c r="E1884" t="s">
        <v>144</v>
      </c>
      <c r="F1884" t="str">
        <f t="shared" si="89"/>
        <v>Queensland</v>
      </c>
      <c r="G1884" t="s">
        <v>35</v>
      </c>
      <c r="H1884">
        <v>4566</v>
      </c>
      <c r="I1884" t="s">
        <v>11</v>
      </c>
      <c r="J1884" t="s">
        <v>120</v>
      </c>
      <c r="K1884" t="s">
        <v>19</v>
      </c>
      <c r="L1884" t="s">
        <v>23</v>
      </c>
      <c r="M1884" s="5">
        <v>110.63000000000001</v>
      </c>
      <c r="N1884">
        <v>1</v>
      </c>
    </row>
    <row r="1885" spans="1:14" x14ac:dyDescent="0.2">
      <c r="A1885" s="2">
        <v>45565</v>
      </c>
      <c r="B1885" s="3">
        <f t="shared" si="87"/>
        <v>2025</v>
      </c>
      <c r="C1885" t="str">
        <f t="shared" si="88"/>
        <v>2024-2025</v>
      </c>
      <c r="D1885" t="s">
        <v>147</v>
      </c>
      <c r="E1885" t="s">
        <v>75</v>
      </c>
      <c r="F1885" t="str">
        <f t="shared" si="89"/>
        <v>Victoria</v>
      </c>
      <c r="G1885" t="s">
        <v>45</v>
      </c>
      <c r="H1885">
        <v>3630</v>
      </c>
      <c r="I1885" t="s">
        <v>11</v>
      </c>
      <c r="J1885" t="s">
        <v>55</v>
      </c>
      <c r="K1885" t="s">
        <v>152</v>
      </c>
      <c r="L1885" t="s">
        <v>13</v>
      </c>
      <c r="M1885" s="5">
        <v>111.25</v>
      </c>
      <c r="N1885">
        <v>1</v>
      </c>
    </row>
    <row r="1886" spans="1:14" x14ac:dyDescent="0.2">
      <c r="A1886" s="2">
        <v>45234</v>
      </c>
      <c r="B1886" s="3">
        <f t="shared" si="87"/>
        <v>2024</v>
      </c>
      <c r="C1886" t="str">
        <f t="shared" si="88"/>
        <v>2023-2024</v>
      </c>
      <c r="D1886" t="s">
        <v>148</v>
      </c>
      <c r="E1886" t="s">
        <v>130</v>
      </c>
      <c r="F1886" t="str">
        <f t="shared" si="89"/>
        <v>South Australia</v>
      </c>
      <c r="G1886" t="s">
        <v>32</v>
      </c>
      <c r="H1886">
        <v>5290</v>
      </c>
      <c r="I1886" t="s">
        <v>11</v>
      </c>
      <c r="J1886" t="s">
        <v>38</v>
      </c>
      <c r="K1886" t="s">
        <v>153</v>
      </c>
      <c r="L1886" t="s">
        <v>16</v>
      </c>
      <c r="M1886" s="5">
        <v>111.27000000000001</v>
      </c>
      <c r="N1886">
        <v>1</v>
      </c>
    </row>
    <row r="1887" spans="1:14" x14ac:dyDescent="0.2">
      <c r="A1887" s="2">
        <v>45244</v>
      </c>
      <c r="B1887" s="3">
        <f t="shared" si="87"/>
        <v>2024</v>
      </c>
      <c r="C1887" t="str">
        <f t="shared" si="88"/>
        <v>2023-2024</v>
      </c>
      <c r="D1887" t="s">
        <v>148</v>
      </c>
      <c r="E1887" t="s">
        <v>125</v>
      </c>
      <c r="F1887" t="str">
        <f t="shared" si="89"/>
        <v>Victoria</v>
      </c>
      <c r="G1887" t="s">
        <v>45</v>
      </c>
      <c r="H1887">
        <v>3400</v>
      </c>
      <c r="I1887" t="s">
        <v>11</v>
      </c>
      <c r="J1887" t="s">
        <v>60</v>
      </c>
      <c r="K1887" t="s">
        <v>19</v>
      </c>
      <c r="L1887" t="s">
        <v>23</v>
      </c>
      <c r="M1887" s="5">
        <v>111.39</v>
      </c>
      <c r="N1887">
        <v>1</v>
      </c>
    </row>
    <row r="1888" spans="1:14" x14ac:dyDescent="0.2">
      <c r="A1888" s="2">
        <v>45050</v>
      </c>
      <c r="B1888" s="3">
        <f t="shared" si="87"/>
        <v>2023</v>
      </c>
      <c r="C1888" t="str">
        <f t="shared" si="88"/>
        <v>2022-2023</v>
      </c>
      <c r="D1888" t="s">
        <v>148</v>
      </c>
      <c r="E1888" t="s">
        <v>142</v>
      </c>
      <c r="F1888" t="str">
        <f t="shared" si="89"/>
        <v>Australian Capital Territory</v>
      </c>
      <c r="G1888" t="s">
        <v>80</v>
      </c>
      <c r="H1888">
        <v>2609</v>
      </c>
      <c r="I1888" t="s">
        <v>11</v>
      </c>
      <c r="J1888" t="s">
        <v>58</v>
      </c>
      <c r="K1888" t="s">
        <v>19</v>
      </c>
      <c r="L1888" t="s">
        <v>23</v>
      </c>
      <c r="M1888" s="5">
        <v>111.7</v>
      </c>
      <c r="N1888">
        <v>1</v>
      </c>
    </row>
    <row r="1889" spans="1:14" x14ac:dyDescent="0.2">
      <c r="A1889" s="2">
        <v>45204</v>
      </c>
      <c r="B1889" s="3">
        <f t="shared" si="87"/>
        <v>2024</v>
      </c>
      <c r="C1889" t="str">
        <f t="shared" si="88"/>
        <v>2023-2024</v>
      </c>
      <c r="D1889" t="s">
        <v>147</v>
      </c>
      <c r="E1889" t="s">
        <v>129</v>
      </c>
      <c r="F1889" t="str">
        <f t="shared" si="89"/>
        <v>Tasmania</v>
      </c>
      <c r="G1889" t="s">
        <v>70</v>
      </c>
      <c r="H1889">
        <v>7010</v>
      </c>
      <c r="I1889" t="s">
        <v>11</v>
      </c>
      <c r="J1889" t="s">
        <v>71</v>
      </c>
      <c r="K1889" t="s">
        <v>149</v>
      </c>
      <c r="L1889" t="s">
        <v>15</v>
      </c>
      <c r="M1889" s="5">
        <v>111.72</v>
      </c>
      <c r="N1889">
        <v>1</v>
      </c>
    </row>
    <row r="1890" spans="1:14" x14ac:dyDescent="0.2">
      <c r="A1890" s="2">
        <v>45182</v>
      </c>
      <c r="B1890" s="3">
        <f t="shared" si="87"/>
        <v>2024</v>
      </c>
      <c r="C1890" t="str">
        <f t="shared" si="88"/>
        <v>2023-2024</v>
      </c>
      <c r="D1890" t="s">
        <v>147</v>
      </c>
      <c r="E1890" t="s">
        <v>109</v>
      </c>
      <c r="F1890" t="str">
        <f t="shared" si="89"/>
        <v>New South Wales</v>
      </c>
      <c r="G1890" t="s">
        <v>10</v>
      </c>
      <c r="H1890">
        <v>2480</v>
      </c>
      <c r="I1890" t="s">
        <v>11</v>
      </c>
      <c r="J1890" t="s">
        <v>68</v>
      </c>
      <c r="K1890" t="s">
        <v>150</v>
      </c>
      <c r="L1890" t="s">
        <v>18</v>
      </c>
      <c r="M1890" s="5">
        <v>111.75</v>
      </c>
      <c r="N1890">
        <v>1</v>
      </c>
    </row>
    <row r="1891" spans="1:14" x14ac:dyDescent="0.2">
      <c r="A1891" s="2">
        <v>45092</v>
      </c>
      <c r="B1891" s="3">
        <f t="shared" si="87"/>
        <v>2023</v>
      </c>
      <c r="C1891" t="str">
        <f t="shared" si="88"/>
        <v>2022-2023</v>
      </c>
      <c r="D1891" t="s">
        <v>147</v>
      </c>
      <c r="E1891" t="s">
        <v>69</v>
      </c>
      <c r="F1891" t="str">
        <f t="shared" si="89"/>
        <v>Tasmania</v>
      </c>
      <c r="G1891" t="s">
        <v>70</v>
      </c>
      <c r="H1891">
        <v>7018</v>
      </c>
      <c r="I1891" t="s">
        <v>11</v>
      </c>
      <c r="J1891" t="s">
        <v>71</v>
      </c>
      <c r="K1891" t="s">
        <v>19</v>
      </c>
      <c r="L1891" t="s">
        <v>23</v>
      </c>
      <c r="M1891" s="5">
        <v>111.79</v>
      </c>
      <c r="N1891">
        <v>1</v>
      </c>
    </row>
    <row r="1892" spans="1:14" x14ac:dyDescent="0.2">
      <c r="A1892" s="2">
        <v>45404</v>
      </c>
      <c r="B1892" s="3">
        <f t="shared" si="87"/>
        <v>2024</v>
      </c>
      <c r="C1892" t="str">
        <f t="shared" si="88"/>
        <v>2023-2024</v>
      </c>
      <c r="D1892" t="s">
        <v>147</v>
      </c>
      <c r="E1892" t="s">
        <v>82</v>
      </c>
      <c r="F1892" t="str">
        <f t="shared" si="89"/>
        <v>Queensland</v>
      </c>
      <c r="G1892" t="s">
        <v>35</v>
      </c>
      <c r="H1892">
        <v>4012</v>
      </c>
      <c r="I1892" t="s">
        <v>11</v>
      </c>
      <c r="J1892" t="s">
        <v>43</v>
      </c>
      <c r="K1892" t="s">
        <v>150</v>
      </c>
      <c r="L1892" t="s">
        <v>18</v>
      </c>
      <c r="M1892" s="5">
        <v>111.83</v>
      </c>
      <c r="N1892">
        <v>1</v>
      </c>
    </row>
    <row r="1893" spans="1:14" x14ac:dyDescent="0.2">
      <c r="A1893" s="2">
        <v>45322</v>
      </c>
      <c r="B1893" s="3">
        <f t="shared" si="87"/>
        <v>2024</v>
      </c>
      <c r="C1893" t="str">
        <f t="shared" si="88"/>
        <v>2023-2024</v>
      </c>
      <c r="D1893" t="s">
        <v>148</v>
      </c>
      <c r="E1893" t="s">
        <v>143</v>
      </c>
      <c r="F1893" t="str">
        <f t="shared" si="89"/>
        <v>New South Wales</v>
      </c>
      <c r="G1893" t="s">
        <v>10</v>
      </c>
      <c r="H1893">
        <v>2154</v>
      </c>
      <c r="I1893" t="s">
        <v>11</v>
      </c>
      <c r="J1893" t="s">
        <v>27</v>
      </c>
      <c r="K1893" t="s">
        <v>19</v>
      </c>
      <c r="L1893" t="s">
        <v>23</v>
      </c>
      <c r="M1893" s="5">
        <v>111.86</v>
      </c>
      <c r="N1893">
        <v>1</v>
      </c>
    </row>
    <row r="1894" spans="1:14" x14ac:dyDescent="0.2">
      <c r="A1894" s="2">
        <v>45366</v>
      </c>
      <c r="B1894" s="3">
        <f t="shared" si="87"/>
        <v>2024</v>
      </c>
      <c r="C1894" t="str">
        <f t="shared" si="88"/>
        <v>2023-2024</v>
      </c>
      <c r="D1894" t="s">
        <v>147</v>
      </c>
      <c r="E1894" t="s">
        <v>132</v>
      </c>
      <c r="F1894" t="str">
        <f t="shared" si="89"/>
        <v>New South Wales</v>
      </c>
      <c r="G1894" t="s">
        <v>10</v>
      </c>
      <c r="H1894">
        <v>2800</v>
      </c>
      <c r="I1894" t="s">
        <v>11</v>
      </c>
      <c r="J1894" t="s">
        <v>25</v>
      </c>
      <c r="K1894" t="s">
        <v>149</v>
      </c>
      <c r="L1894" t="s">
        <v>15</v>
      </c>
      <c r="M1894" s="5">
        <v>112</v>
      </c>
      <c r="N1894">
        <v>1</v>
      </c>
    </row>
    <row r="1895" spans="1:14" x14ac:dyDescent="0.2">
      <c r="A1895" s="2">
        <v>45149</v>
      </c>
      <c r="B1895" s="3">
        <f t="shared" si="87"/>
        <v>2024</v>
      </c>
      <c r="C1895" t="str">
        <f t="shared" si="88"/>
        <v>2023-2024</v>
      </c>
      <c r="D1895" t="s">
        <v>147</v>
      </c>
      <c r="E1895" t="s">
        <v>79</v>
      </c>
      <c r="F1895" t="str">
        <f t="shared" si="89"/>
        <v>Australian Capital Territory</v>
      </c>
      <c r="G1895" t="s">
        <v>80</v>
      </c>
      <c r="H1895">
        <v>2617</v>
      </c>
      <c r="I1895" t="s">
        <v>11</v>
      </c>
      <c r="J1895" t="s">
        <v>58</v>
      </c>
      <c r="K1895" t="s">
        <v>19</v>
      </c>
      <c r="L1895" t="s">
        <v>23</v>
      </c>
      <c r="M1895" s="5">
        <v>112.14</v>
      </c>
      <c r="N1895">
        <v>1</v>
      </c>
    </row>
    <row r="1896" spans="1:14" x14ac:dyDescent="0.2">
      <c r="A1896" s="2">
        <v>45133</v>
      </c>
      <c r="B1896" s="3">
        <f t="shared" si="87"/>
        <v>2024</v>
      </c>
      <c r="C1896" t="str">
        <f t="shared" si="88"/>
        <v>2023-2024</v>
      </c>
      <c r="D1896" t="s">
        <v>147</v>
      </c>
      <c r="E1896" t="s">
        <v>133</v>
      </c>
      <c r="F1896" t="str">
        <f t="shared" si="89"/>
        <v>Queensland</v>
      </c>
      <c r="G1896" t="s">
        <v>35</v>
      </c>
      <c r="H1896">
        <v>4305</v>
      </c>
      <c r="I1896" t="s">
        <v>11</v>
      </c>
      <c r="J1896" t="s">
        <v>104</v>
      </c>
      <c r="K1896" t="s">
        <v>152</v>
      </c>
      <c r="L1896" t="s">
        <v>13</v>
      </c>
      <c r="M1896" s="5">
        <v>112.37</v>
      </c>
      <c r="N1896">
        <v>1</v>
      </c>
    </row>
    <row r="1897" spans="1:14" x14ac:dyDescent="0.2">
      <c r="A1897" s="2">
        <v>45501</v>
      </c>
      <c r="B1897" s="3">
        <f t="shared" si="87"/>
        <v>2025</v>
      </c>
      <c r="C1897" t="str">
        <f t="shared" si="88"/>
        <v>2024-2025</v>
      </c>
      <c r="D1897" t="s">
        <v>148</v>
      </c>
      <c r="E1897" t="s">
        <v>133</v>
      </c>
      <c r="F1897" t="str">
        <f t="shared" si="89"/>
        <v>Queensland</v>
      </c>
      <c r="G1897" t="s">
        <v>35</v>
      </c>
      <c r="H1897">
        <v>4305</v>
      </c>
      <c r="I1897" t="s">
        <v>11</v>
      </c>
      <c r="J1897" t="s">
        <v>104</v>
      </c>
      <c r="K1897" t="s">
        <v>19</v>
      </c>
      <c r="L1897" t="s">
        <v>23</v>
      </c>
      <c r="M1897" s="5">
        <v>112.64</v>
      </c>
      <c r="N1897">
        <v>1</v>
      </c>
    </row>
    <row r="1898" spans="1:14" x14ac:dyDescent="0.2">
      <c r="A1898" s="2">
        <v>45018</v>
      </c>
      <c r="B1898" s="3">
        <f t="shared" si="87"/>
        <v>2023</v>
      </c>
      <c r="C1898" t="str">
        <f t="shared" si="88"/>
        <v>2022-2023</v>
      </c>
      <c r="D1898" t="s">
        <v>147</v>
      </c>
      <c r="E1898" t="s">
        <v>83</v>
      </c>
      <c r="F1898" t="str">
        <f t="shared" si="89"/>
        <v>New South Wales</v>
      </c>
      <c r="G1898" t="s">
        <v>10</v>
      </c>
      <c r="H1898">
        <v>2750</v>
      </c>
      <c r="I1898" t="s">
        <v>11</v>
      </c>
      <c r="J1898" t="s">
        <v>25</v>
      </c>
      <c r="K1898" t="s">
        <v>19</v>
      </c>
      <c r="L1898" t="s">
        <v>23</v>
      </c>
      <c r="M1898" s="5">
        <v>112.78</v>
      </c>
      <c r="N1898">
        <v>1</v>
      </c>
    </row>
    <row r="1899" spans="1:14" x14ac:dyDescent="0.2">
      <c r="A1899" s="2">
        <v>45118</v>
      </c>
      <c r="B1899" s="3">
        <f t="shared" si="87"/>
        <v>2024</v>
      </c>
      <c r="C1899" t="str">
        <f t="shared" si="88"/>
        <v>2023-2024</v>
      </c>
      <c r="D1899" t="s">
        <v>148</v>
      </c>
      <c r="E1899" t="s">
        <v>125</v>
      </c>
      <c r="F1899" t="str">
        <f t="shared" si="89"/>
        <v>Victoria</v>
      </c>
      <c r="G1899" t="s">
        <v>45</v>
      </c>
      <c r="H1899">
        <v>3400</v>
      </c>
      <c r="I1899" t="s">
        <v>11</v>
      </c>
      <c r="J1899" t="s">
        <v>60</v>
      </c>
      <c r="K1899" t="s">
        <v>154</v>
      </c>
      <c r="L1899" t="s">
        <v>14</v>
      </c>
      <c r="M1899" s="5">
        <v>112.92</v>
      </c>
      <c r="N1899">
        <v>1</v>
      </c>
    </row>
    <row r="1900" spans="1:14" x14ac:dyDescent="0.2">
      <c r="A1900" s="2">
        <v>45590</v>
      </c>
      <c r="B1900" s="3">
        <f t="shared" si="87"/>
        <v>2025</v>
      </c>
      <c r="C1900" t="str">
        <f t="shared" si="88"/>
        <v>2024-2025</v>
      </c>
      <c r="D1900" t="s">
        <v>147</v>
      </c>
      <c r="E1900" t="s">
        <v>50</v>
      </c>
      <c r="F1900" t="str">
        <f t="shared" si="89"/>
        <v>Queensland</v>
      </c>
      <c r="G1900" t="s">
        <v>35</v>
      </c>
      <c r="H1900">
        <v>4703</v>
      </c>
      <c r="I1900" t="s">
        <v>11</v>
      </c>
      <c r="J1900" t="s">
        <v>51</v>
      </c>
      <c r="K1900" t="s">
        <v>152</v>
      </c>
      <c r="L1900" t="s">
        <v>13</v>
      </c>
      <c r="M1900" s="5">
        <v>113.67999999999999</v>
      </c>
      <c r="N1900">
        <v>1</v>
      </c>
    </row>
    <row r="1901" spans="1:14" x14ac:dyDescent="0.2">
      <c r="A1901" s="2">
        <v>45457</v>
      </c>
      <c r="B1901" s="3">
        <f t="shared" si="87"/>
        <v>2024</v>
      </c>
      <c r="C1901" t="str">
        <f t="shared" si="88"/>
        <v>2023-2024</v>
      </c>
      <c r="D1901" t="s">
        <v>148</v>
      </c>
      <c r="E1901" t="s">
        <v>57</v>
      </c>
      <c r="F1901" t="str">
        <f t="shared" si="89"/>
        <v>New South Wales</v>
      </c>
      <c r="G1901" t="s">
        <v>10</v>
      </c>
      <c r="H1901">
        <v>2560</v>
      </c>
      <c r="I1901" t="s">
        <v>11</v>
      </c>
      <c r="J1901" t="s">
        <v>58</v>
      </c>
      <c r="K1901" t="s">
        <v>149</v>
      </c>
      <c r="L1901" t="s">
        <v>15</v>
      </c>
      <c r="M1901" s="5">
        <v>113.75999999999999</v>
      </c>
      <c r="N1901">
        <v>1</v>
      </c>
    </row>
    <row r="1902" spans="1:14" x14ac:dyDescent="0.2">
      <c r="A1902" s="2">
        <v>45528</v>
      </c>
      <c r="B1902" s="3">
        <f t="shared" si="87"/>
        <v>2025</v>
      </c>
      <c r="C1902" t="str">
        <f t="shared" si="88"/>
        <v>2024-2025</v>
      </c>
      <c r="D1902" t="s">
        <v>148</v>
      </c>
      <c r="E1902" t="s">
        <v>143</v>
      </c>
      <c r="F1902" t="str">
        <f t="shared" si="89"/>
        <v>New South Wales</v>
      </c>
      <c r="G1902" t="s">
        <v>10</v>
      </c>
      <c r="H1902">
        <v>2154</v>
      </c>
      <c r="I1902" t="s">
        <v>11</v>
      </c>
      <c r="J1902" t="s">
        <v>27</v>
      </c>
      <c r="K1902" t="s">
        <v>153</v>
      </c>
      <c r="L1902" t="s">
        <v>16</v>
      </c>
      <c r="M1902" s="5">
        <v>113.81</v>
      </c>
      <c r="N1902">
        <v>1</v>
      </c>
    </row>
    <row r="1903" spans="1:14" x14ac:dyDescent="0.2">
      <c r="A1903" s="2">
        <v>45259</v>
      </c>
      <c r="B1903" s="3">
        <f t="shared" si="87"/>
        <v>2024</v>
      </c>
      <c r="C1903" t="str">
        <f t="shared" si="88"/>
        <v>2023-2024</v>
      </c>
      <c r="D1903" t="s">
        <v>148</v>
      </c>
      <c r="E1903" t="s">
        <v>95</v>
      </c>
      <c r="F1903" t="str">
        <f t="shared" si="89"/>
        <v>Victoria</v>
      </c>
      <c r="G1903" t="s">
        <v>45</v>
      </c>
      <c r="H1903">
        <v>3931</v>
      </c>
      <c r="I1903" t="s">
        <v>11</v>
      </c>
      <c r="J1903" t="s">
        <v>55</v>
      </c>
      <c r="K1903" t="s">
        <v>155</v>
      </c>
      <c r="L1903" t="s">
        <v>20</v>
      </c>
      <c r="M1903" s="5">
        <v>113.89</v>
      </c>
      <c r="N1903">
        <v>1</v>
      </c>
    </row>
    <row r="1904" spans="1:14" x14ac:dyDescent="0.2">
      <c r="A1904" s="2">
        <v>45477</v>
      </c>
      <c r="B1904" s="3">
        <f t="shared" si="87"/>
        <v>2025</v>
      </c>
      <c r="C1904" t="str">
        <f t="shared" si="88"/>
        <v>2024-2025</v>
      </c>
      <c r="D1904" t="s">
        <v>148</v>
      </c>
      <c r="E1904" t="s">
        <v>95</v>
      </c>
      <c r="F1904" t="str">
        <f t="shared" si="89"/>
        <v>Victoria</v>
      </c>
      <c r="G1904" t="s">
        <v>45</v>
      </c>
      <c r="H1904">
        <v>3931</v>
      </c>
      <c r="I1904" t="s">
        <v>11</v>
      </c>
      <c r="J1904" t="s">
        <v>55</v>
      </c>
      <c r="K1904" t="s">
        <v>154</v>
      </c>
      <c r="L1904" t="s">
        <v>14</v>
      </c>
      <c r="M1904" s="5">
        <v>113.91</v>
      </c>
      <c r="N1904">
        <v>1</v>
      </c>
    </row>
    <row r="1905" spans="1:14" x14ac:dyDescent="0.2">
      <c r="A1905" s="2">
        <v>45277</v>
      </c>
      <c r="B1905" s="3">
        <f t="shared" si="87"/>
        <v>2024</v>
      </c>
      <c r="C1905" t="str">
        <f t="shared" si="88"/>
        <v>2023-2024</v>
      </c>
      <c r="D1905" t="s">
        <v>147</v>
      </c>
      <c r="E1905" t="s">
        <v>125</v>
      </c>
      <c r="F1905" t="str">
        <f t="shared" si="89"/>
        <v>Victoria</v>
      </c>
      <c r="G1905" t="s">
        <v>45</v>
      </c>
      <c r="H1905">
        <v>3400</v>
      </c>
      <c r="I1905" t="s">
        <v>11</v>
      </c>
      <c r="J1905" t="s">
        <v>60</v>
      </c>
      <c r="K1905" t="s">
        <v>152</v>
      </c>
      <c r="L1905" t="s">
        <v>13</v>
      </c>
      <c r="M1905" s="5">
        <v>114.42999999999999</v>
      </c>
      <c r="N1905">
        <v>1</v>
      </c>
    </row>
    <row r="1906" spans="1:14" x14ac:dyDescent="0.2">
      <c r="A1906" s="2">
        <v>44970</v>
      </c>
      <c r="B1906" s="3">
        <f t="shared" si="87"/>
        <v>2023</v>
      </c>
      <c r="C1906" t="str">
        <f t="shared" si="88"/>
        <v>2022-2023</v>
      </c>
      <c r="D1906" t="s">
        <v>148</v>
      </c>
      <c r="E1906" t="s">
        <v>143</v>
      </c>
      <c r="F1906" t="str">
        <f t="shared" si="89"/>
        <v>New South Wales</v>
      </c>
      <c r="G1906" t="s">
        <v>10</v>
      </c>
      <c r="H1906">
        <v>2154</v>
      </c>
      <c r="I1906" t="s">
        <v>11</v>
      </c>
      <c r="J1906" t="s">
        <v>27</v>
      </c>
      <c r="K1906" t="s">
        <v>19</v>
      </c>
      <c r="L1906" t="s">
        <v>23</v>
      </c>
      <c r="M1906" s="5">
        <v>114.78</v>
      </c>
      <c r="N1906">
        <v>1</v>
      </c>
    </row>
    <row r="1907" spans="1:14" x14ac:dyDescent="0.2">
      <c r="A1907" s="2">
        <v>45600</v>
      </c>
      <c r="B1907" s="3">
        <f t="shared" si="87"/>
        <v>2025</v>
      </c>
      <c r="C1907" t="str">
        <f t="shared" si="88"/>
        <v>2024-2025</v>
      </c>
      <c r="D1907" t="s">
        <v>148</v>
      </c>
      <c r="E1907" t="s">
        <v>132</v>
      </c>
      <c r="F1907" t="str">
        <f t="shared" si="89"/>
        <v>New South Wales</v>
      </c>
      <c r="G1907" t="s">
        <v>10</v>
      </c>
      <c r="H1907">
        <v>2800</v>
      </c>
      <c r="I1907" t="s">
        <v>11</v>
      </c>
      <c r="J1907" t="s">
        <v>25</v>
      </c>
      <c r="K1907" t="s">
        <v>157</v>
      </c>
      <c r="L1907" t="s">
        <v>22</v>
      </c>
      <c r="M1907" s="5">
        <v>114.82000000000001</v>
      </c>
      <c r="N1907">
        <v>1</v>
      </c>
    </row>
    <row r="1908" spans="1:14" x14ac:dyDescent="0.2">
      <c r="A1908" s="2">
        <v>45429</v>
      </c>
      <c r="B1908" s="3">
        <f t="shared" si="87"/>
        <v>2024</v>
      </c>
      <c r="C1908" t="str">
        <f t="shared" si="88"/>
        <v>2023-2024</v>
      </c>
      <c r="D1908" t="s">
        <v>147</v>
      </c>
      <c r="E1908" t="s">
        <v>131</v>
      </c>
      <c r="F1908" t="str">
        <f t="shared" si="89"/>
        <v>Western Australia</v>
      </c>
      <c r="G1908" t="s">
        <v>48</v>
      </c>
      <c r="H1908">
        <v>6530</v>
      </c>
      <c r="I1908" t="s">
        <v>11</v>
      </c>
      <c r="J1908" t="s">
        <v>77</v>
      </c>
      <c r="K1908" t="s">
        <v>154</v>
      </c>
      <c r="L1908" t="s">
        <v>14</v>
      </c>
      <c r="M1908" s="5">
        <v>115.41</v>
      </c>
      <c r="N1908">
        <v>1</v>
      </c>
    </row>
    <row r="1909" spans="1:14" x14ac:dyDescent="0.2">
      <c r="A1909" s="2">
        <v>45073</v>
      </c>
      <c r="B1909" s="3">
        <f t="shared" si="87"/>
        <v>2023</v>
      </c>
      <c r="C1909" t="str">
        <f t="shared" si="88"/>
        <v>2022-2023</v>
      </c>
      <c r="D1909" t="s">
        <v>148</v>
      </c>
      <c r="E1909" t="s">
        <v>101</v>
      </c>
      <c r="F1909" t="str">
        <f t="shared" si="89"/>
        <v>Victoria</v>
      </c>
      <c r="G1909" t="s">
        <v>45</v>
      </c>
      <c r="H1909">
        <v>3131</v>
      </c>
      <c r="I1909" t="s">
        <v>11</v>
      </c>
      <c r="J1909" t="s">
        <v>63</v>
      </c>
      <c r="K1909" t="s">
        <v>153</v>
      </c>
      <c r="L1909" t="s">
        <v>16</v>
      </c>
      <c r="M1909" s="5">
        <v>115.62</v>
      </c>
      <c r="N1909">
        <v>1</v>
      </c>
    </row>
    <row r="1910" spans="1:14" x14ac:dyDescent="0.2">
      <c r="A1910" s="2">
        <v>45429</v>
      </c>
      <c r="B1910" s="3">
        <f t="shared" si="87"/>
        <v>2024</v>
      </c>
      <c r="C1910" t="str">
        <f t="shared" si="88"/>
        <v>2023-2024</v>
      </c>
      <c r="D1910" t="s">
        <v>147</v>
      </c>
      <c r="E1910" t="s">
        <v>85</v>
      </c>
      <c r="F1910" t="str">
        <f t="shared" si="89"/>
        <v>Queensland</v>
      </c>
      <c r="G1910" t="s">
        <v>35</v>
      </c>
      <c r="H1910">
        <v>4883</v>
      </c>
      <c r="I1910" t="s">
        <v>11</v>
      </c>
      <c r="J1910" t="s">
        <v>36</v>
      </c>
      <c r="K1910" t="s">
        <v>156</v>
      </c>
      <c r="L1910" t="s">
        <v>17</v>
      </c>
      <c r="M1910" s="5">
        <v>115.67</v>
      </c>
      <c r="N1910">
        <v>1</v>
      </c>
    </row>
    <row r="1911" spans="1:14" x14ac:dyDescent="0.2">
      <c r="A1911" s="2">
        <v>45459</v>
      </c>
      <c r="B1911" s="3">
        <f t="shared" si="87"/>
        <v>2024</v>
      </c>
      <c r="C1911" t="str">
        <f t="shared" si="88"/>
        <v>2023-2024</v>
      </c>
      <c r="D1911" t="s">
        <v>148</v>
      </c>
      <c r="E1911" t="s">
        <v>42</v>
      </c>
      <c r="F1911" t="str">
        <f t="shared" si="89"/>
        <v>Queensland</v>
      </c>
      <c r="G1911" t="s">
        <v>35</v>
      </c>
      <c r="H1911">
        <v>4053</v>
      </c>
      <c r="I1911" t="s">
        <v>11</v>
      </c>
      <c r="J1911" t="s">
        <v>43</v>
      </c>
      <c r="K1911" t="s">
        <v>150</v>
      </c>
      <c r="L1911" t="s">
        <v>18</v>
      </c>
      <c r="M1911" s="5">
        <v>115.7</v>
      </c>
      <c r="N1911">
        <v>1</v>
      </c>
    </row>
    <row r="1912" spans="1:14" x14ac:dyDescent="0.2">
      <c r="A1912" s="2">
        <v>45338</v>
      </c>
      <c r="B1912" s="3">
        <f t="shared" si="87"/>
        <v>2024</v>
      </c>
      <c r="C1912" t="str">
        <f t="shared" si="88"/>
        <v>2023-2024</v>
      </c>
      <c r="D1912" t="s">
        <v>147</v>
      </c>
      <c r="E1912" t="s">
        <v>67</v>
      </c>
      <c r="F1912" t="str">
        <f t="shared" si="89"/>
        <v>New South Wales</v>
      </c>
      <c r="G1912" t="s">
        <v>10</v>
      </c>
      <c r="H1912">
        <v>2478</v>
      </c>
      <c r="I1912" t="s">
        <v>11</v>
      </c>
      <c r="J1912" t="s">
        <v>68</v>
      </c>
      <c r="K1912" t="s">
        <v>155</v>
      </c>
      <c r="L1912" t="s">
        <v>20</v>
      </c>
      <c r="M1912" s="5">
        <v>115.71</v>
      </c>
      <c r="N1912">
        <v>1</v>
      </c>
    </row>
    <row r="1913" spans="1:14" x14ac:dyDescent="0.2">
      <c r="A1913" s="2">
        <v>45469</v>
      </c>
      <c r="B1913" s="3">
        <f t="shared" si="87"/>
        <v>2024</v>
      </c>
      <c r="C1913" t="str">
        <f t="shared" si="88"/>
        <v>2023-2024</v>
      </c>
      <c r="D1913" t="s">
        <v>147</v>
      </c>
      <c r="E1913" t="s">
        <v>108</v>
      </c>
      <c r="F1913" t="str">
        <f t="shared" si="89"/>
        <v>Victoria</v>
      </c>
      <c r="G1913" t="s">
        <v>45</v>
      </c>
      <c r="H1913">
        <v>3018</v>
      </c>
      <c r="I1913" t="s">
        <v>11</v>
      </c>
      <c r="J1913" t="s">
        <v>46</v>
      </c>
      <c r="K1913" t="s">
        <v>154</v>
      </c>
      <c r="L1913" t="s">
        <v>14</v>
      </c>
      <c r="M1913" s="5">
        <v>115.85</v>
      </c>
      <c r="N1913">
        <v>1</v>
      </c>
    </row>
    <row r="1914" spans="1:14" x14ac:dyDescent="0.2">
      <c r="A1914" s="2">
        <v>45276</v>
      </c>
      <c r="B1914" s="3">
        <f t="shared" si="87"/>
        <v>2024</v>
      </c>
      <c r="C1914" t="str">
        <f t="shared" si="88"/>
        <v>2023-2024</v>
      </c>
      <c r="D1914" t="s">
        <v>148</v>
      </c>
      <c r="E1914" t="s">
        <v>87</v>
      </c>
      <c r="F1914" t="str">
        <f t="shared" si="89"/>
        <v>New South Wales</v>
      </c>
      <c r="G1914" t="s">
        <v>10</v>
      </c>
      <c r="H1914">
        <v>2790</v>
      </c>
      <c r="I1914" t="s">
        <v>11</v>
      </c>
      <c r="J1914" t="s">
        <v>25</v>
      </c>
      <c r="K1914" t="s">
        <v>153</v>
      </c>
      <c r="L1914" t="s">
        <v>16</v>
      </c>
      <c r="M1914" s="5">
        <v>115.92</v>
      </c>
      <c r="N1914">
        <v>1</v>
      </c>
    </row>
    <row r="1915" spans="1:14" x14ac:dyDescent="0.2">
      <c r="A1915" s="2">
        <v>44974</v>
      </c>
      <c r="B1915" s="3">
        <f t="shared" si="87"/>
        <v>2023</v>
      </c>
      <c r="C1915" t="str">
        <f t="shared" si="88"/>
        <v>2022-2023</v>
      </c>
      <c r="D1915" t="s">
        <v>148</v>
      </c>
      <c r="E1915" t="s">
        <v>61</v>
      </c>
      <c r="F1915" t="str">
        <f t="shared" si="89"/>
        <v>New South Wales</v>
      </c>
      <c r="G1915" t="s">
        <v>10</v>
      </c>
      <c r="H1915">
        <v>2539</v>
      </c>
      <c r="I1915" t="s">
        <v>11</v>
      </c>
      <c r="J1915" t="s">
        <v>58</v>
      </c>
      <c r="K1915" t="s">
        <v>154</v>
      </c>
      <c r="L1915" t="s">
        <v>14</v>
      </c>
      <c r="M1915" s="5">
        <v>115.93</v>
      </c>
      <c r="N1915">
        <v>1</v>
      </c>
    </row>
    <row r="1916" spans="1:14" x14ac:dyDescent="0.2">
      <c r="A1916" s="2">
        <v>45062</v>
      </c>
      <c r="B1916" s="3">
        <f t="shared" si="87"/>
        <v>2023</v>
      </c>
      <c r="C1916" t="str">
        <f t="shared" si="88"/>
        <v>2022-2023</v>
      </c>
      <c r="D1916" t="s">
        <v>148</v>
      </c>
      <c r="E1916" t="s">
        <v>122</v>
      </c>
      <c r="F1916" t="str">
        <f t="shared" si="89"/>
        <v>New South Wales</v>
      </c>
      <c r="G1916" t="s">
        <v>10</v>
      </c>
      <c r="H1916">
        <v>2650</v>
      </c>
      <c r="I1916" t="s">
        <v>11</v>
      </c>
      <c r="J1916" t="s">
        <v>25</v>
      </c>
      <c r="K1916" t="s">
        <v>152</v>
      </c>
      <c r="L1916" t="s">
        <v>13</v>
      </c>
      <c r="M1916" s="5">
        <v>116.57</v>
      </c>
      <c r="N1916">
        <v>1</v>
      </c>
    </row>
    <row r="1917" spans="1:14" x14ac:dyDescent="0.2">
      <c r="A1917" s="2">
        <v>44933</v>
      </c>
      <c r="B1917" s="3">
        <f t="shared" si="87"/>
        <v>2023</v>
      </c>
      <c r="C1917" t="str">
        <f t="shared" si="88"/>
        <v>2022-2023</v>
      </c>
      <c r="D1917" t="s">
        <v>148</v>
      </c>
      <c r="E1917" t="s">
        <v>145</v>
      </c>
      <c r="F1917" t="str">
        <f t="shared" si="89"/>
        <v>New South Wales</v>
      </c>
      <c r="G1917" t="s">
        <v>10</v>
      </c>
      <c r="H1917">
        <v>2101</v>
      </c>
      <c r="I1917" t="s">
        <v>11</v>
      </c>
      <c r="J1917" t="s">
        <v>27</v>
      </c>
      <c r="K1917" t="s">
        <v>156</v>
      </c>
      <c r="L1917" t="s">
        <v>17</v>
      </c>
      <c r="M1917" s="5">
        <v>116.71000000000001</v>
      </c>
      <c r="N1917">
        <v>1</v>
      </c>
    </row>
    <row r="1918" spans="1:14" x14ac:dyDescent="0.2">
      <c r="A1918" s="2">
        <v>45241</v>
      </c>
      <c r="B1918" s="3">
        <f t="shared" si="87"/>
        <v>2024</v>
      </c>
      <c r="C1918" t="str">
        <f t="shared" si="88"/>
        <v>2023-2024</v>
      </c>
      <c r="D1918" t="s">
        <v>147</v>
      </c>
      <c r="E1918" t="s">
        <v>42</v>
      </c>
      <c r="F1918" t="str">
        <f t="shared" si="89"/>
        <v>Queensland</v>
      </c>
      <c r="G1918" t="s">
        <v>35</v>
      </c>
      <c r="H1918">
        <v>4053</v>
      </c>
      <c r="I1918" t="s">
        <v>11</v>
      </c>
      <c r="J1918" t="s">
        <v>43</v>
      </c>
      <c r="K1918" t="s">
        <v>149</v>
      </c>
      <c r="L1918" t="s">
        <v>15</v>
      </c>
      <c r="M1918" s="5">
        <v>116.71000000000001</v>
      </c>
      <c r="N1918">
        <v>1</v>
      </c>
    </row>
    <row r="1919" spans="1:14" x14ac:dyDescent="0.2">
      <c r="A1919" s="2">
        <v>45526</v>
      </c>
      <c r="B1919" s="3">
        <f t="shared" si="87"/>
        <v>2025</v>
      </c>
      <c r="C1919" t="str">
        <f t="shared" si="88"/>
        <v>2024-2025</v>
      </c>
      <c r="D1919" t="s">
        <v>147</v>
      </c>
      <c r="E1919" t="s">
        <v>75</v>
      </c>
      <c r="F1919" t="str">
        <f t="shared" si="89"/>
        <v>Victoria</v>
      </c>
      <c r="G1919" t="s">
        <v>45</v>
      </c>
      <c r="H1919">
        <v>3630</v>
      </c>
      <c r="I1919" t="s">
        <v>11</v>
      </c>
      <c r="J1919" t="s">
        <v>55</v>
      </c>
      <c r="K1919" t="s">
        <v>156</v>
      </c>
      <c r="L1919" t="s">
        <v>17</v>
      </c>
      <c r="M1919" s="5">
        <v>116.8</v>
      </c>
      <c r="N1919">
        <v>1</v>
      </c>
    </row>
    <row r="1920" spans="1:14" x14ac:dyDescent="0.2">
      <c r="A1920" s="2">
        <v>45317</v>
      </c>
      <c r="B1920" s="3">
        <f t="shared" si="87"/>
        <v>2024</v>
      </c>
      <c r="C1920" t="str">
        <f t="shared" si="88"/>
        <v>2023-2024</v>
      </c>
      <c r="D1920" t="s">
        <v>147</v>
      </c>
      <c r="E1920" t="s">
        <v>126</v>
      </c>
      <c r="F1920" t="str">
        <f t="shared" si="89"/>
        <v>Queensland</v>
      </c>
      <c r="G1920" t="s">
        <v>35</v>
      </c>
      <c r="H1920">
        <v>4551</v>
      </c>
      <c r="I1920" t="s">
        <v>11</v>
      </c>
      <c r="J1920" t="s">
        <v>120</v>
      </c>
      <c r="K1920" t="s">
        <v>151</v>
      </c>
      <c r="L1920" t="s">
        <v>21</v>
      </c>
      <c r="M1920" s="5">
        <v>116.86</v>
      </c>
      <c r="N1920">
        <v>1</v>
      </c>
    </row>
    <row r="1921" spans="1:14" x14ac:dyDescent="0.2">
      <c r="A1921" s="2">
        <v>45488</v>
      </c>
      <c r="B1921" s="3">
        <f t="shared" si="87"/>
        <v>2025</v>
      </c>
      <c r="C1921" t="str">
        <f t="shared" si="88"/>
        <v>2024-2025</v>
      </c>
      <c r="D1921" t="s">
        <v>147</v>
      </c>
      <c r="E1921" t="s">
        <v>135</v>
      </c>
      <c r="F1921" t="str">
        <f t="shared" si="89"/>
        <v>Victoria</v>
      </c>
      <c r="G1921" t="s">
        <v>45</v>
      </c>
      <c r="H1921">
        <v>3550</v>
      </c>
      <c r="I1921" t="s">
        <v>11</v>
      </c>
      <c r="J1921" t="s">
        <v>60</v>
      </c>
      <c r="K1921" t="s">
        <v>153</v>
      </c>
      <c r="L1921" t="s">
        <v>16</v>
      </c>
      <c r="M1921" s="5">
        <v>116.91</v>
      </c>
      <c r="N1921">
        <v>1</v>
      </c>
    </row>
    <row r="1922" spans="1:14" x14ac:dyDescent="0.2">
      <c r="A1922" s="2">
        <v>45216</v>
      </c>
      <c r="B1922" s="3">
        <f t="shared" ref="B1922:B1985" si="90">IF(MONTH(A1922)&gt;=7,YEAR(A1922)+1,YEAR(A1922))</f>
        <v>2024</v>
      </c>
      <c r="C1922" t="str">
        <f t="shared" ref="C1922:C1985" si="91">IF(MONTH(A1922) &gt;= 7, YEAR(A1922) &amp; "-" &amp; YEAR(A1922) + 1, YEAR(A1922) - 1 &amp; "-" &amp; YEAR(A1922))</f>
        <v>2023-2024</v>
      </c>
      <c r="D1922" t="s">
        <v>148</v>
      </c>
      <c r="E1922" t="s">
        <v>125</v>
      </c>
      <c r="F1922" t="str">
        <f t="shared" ref="F1922:F1985" si="92">IF(G1922="WA","Western Australia",
IF(G1922="NSW","New South Wales",
IF(G1922="QLD","Queensland",
IF(G1922="VIC","Victoria",
IF(G1922="TAS","Tasmania",
IF(G1922="SA","South Australia",
IF(G1922="NT","Northern Territory",
IF(G1922="ACT","Australian Capital Territory",G1922))))))))</f>
        <v>Victoria</v>
      </c>
      <c r="G1922" t="s">
        <v>45</v>
      </c>
      <c r="H1922">
        <v>3400</v>
      </c>
      <c r="I1922" t="s">
        <v>11</v>
      </c>
      <c r="J1922" t="s">
        <v>60</v>
      </c>
      <c r="K1922" t="s">
        <v>150</v>
      </c>
      <c r="L1922" t="s">
        <v>18</v>
      </c>
      <c r="M1922" s="5">
        <v>116.91</v>
      </c>
      <c r="N1922">
        <v>1</v>
      </c>
    </row>
    <row r="1923" spans="1:14" x14ac:dyDescent="0.2">
      <c r="A1923" s="2">
        <v>45105</v>
      </c>
      <c r="B1923" s="3">
        <f t="shared" si="90"/>
        <v>2023</v>
      </c>
      <c r="C1923" t="str">
        <f t="shared" si="91"/>
        <v>2022-2023</v>
      </c>
      <c r="D1923" t="s">
        <v>147</v>
      </c>
      <c r="E1923" t="s">
        <v>136</v>
      </c>
      <c r="F1923" t="str">
        <f t="shared" si="92"/>
        <v>Victoria</v>
      </c>
      <c r="G1923" t="s">
        <v>45</v>
      </c>
      <c r="H1923">
        <v>3175</v>
      </c>
      <c r="I1923" t="s">
        <v>11</v>
      </c>
      <c r="J1923" t="s">
        <v>63</v>
      </c>
      <c r="K1923" t="s">
        <v>151</v>
      </c>
      <c r="L1923" t="s">
        <v>21</v>
      </c>
      <c r="M1923" s="5">
        <v>117.41</v>
      </c>
      <c r="N1923">
        <v>1</v>
      </c>
    </row>
    <row r="1924" spans="1:14" x14ac:dyDescent="0.2">
      <c r="A1924" s="2">
        <v>45109</v>
      </c>
      <c r="B1924" s="3">
        <f t="shared" si="90"/>
        <v>2024</v>
      </c>
      <c r="C1924" t="str">
        <f t="shared" si="91"/>
        <v>2023-2024</v>
      </c>
      <c r="D1924" t="s">
        <v>147</v>
      </c>
      <c r="E1924" t="s">
        <v>59</v>
      </c>
      <c r="F1924" t="str">
        <f t="shared" si="92"/>
        <v>Victoria</v>
      </c>
      <c r="G1924" t="s">
        <v>45</v>
      </c>
      <c r="H1924">
        <v>3280</v>
      </c>
      <c r="I1924" t="s">
        <v>11</v>
      </c>
      <c r="J1924" t="s">
        <v>60</v>
      </c>
      <c r="K1924" t="s">
        <v>154</v>
      </c>
      <c r="L1924" t="s">
        <v>14</v>
      </c>
      <c r="M1924" s="5">
        <v>117.44</v>
      </c>
      <c r="N1924">
        <v>1</v>
      </c>
    </row>
    <row r="1925" spans="1:14" x14ac:dyDescent="0.2">
      <c r="A1925" s="2">
        <v>45226</v>
      </c>
      <c r="B1925" s="3">
        <f t="shared" si="90"/>
        <v>2024</v>
      </c>
      <c r="C1925" t="str">
        <f t="shared" si="91"/>
        <v>2023-2024</v>
      </c>
      <c r="D1925" t="s">
        <v>147</v>
      </c>
      <c r="E1925" t="s">
        <v>44</v>
      </c>
      <c r="F1925" t="str">
        <f t="shared" si="92"/>
        <v>Victoria</v>
      </c>
      <c r="G1925" t="s">
        <v>45</v>
      </c>
      <c r="H1925">
        <v>3066</v>
      </c>
      <c r="I1925" t="s">
        <v>11</v>
      </c>
      <c r="J1925" t="s">
        <v>46</v>
      </c>
      <c r="K1925" t="s">
        <v>150</v>
      </c>
      <c r="L1925" t="s">
        <v>18</v>
      </c>
      <c r="M1925" s="5">
        <v>117.63</v>
      </c>
      <c r="N1925">
        <v>1</v>
      </c>
    </row>
    <row r="1926" spans="1:14" x14ac:dyDescent="0.2">
      <c r="A1926" s="2">
        <v>45089</v>
      </c>
      <c r="B1926" s="3">
        <f t="shared" si="90"/>
        <v>2023</v>
      </c>
      <c r="C1926" t="str">
        <f t="shared" si="91"/>
        <v>2022-2023</v>
      </c>
      <c r="D1926" t="s">
        <v>147</v>
      </c>
      <c r="E1926" t="s">
        <v>78</v>
      </c>
      <c r="F1926" t="str">
        <f t="shared" si="92"/>
        <v>New South Wales</v>
      </c>
      <c r="G1926" t="s">
        <v>10</v>
      </c>
      <c r="H1926">
        <v>2350</v>
      </c>
      <c r="I1926" t="s">
        <v>11</v>
      </c>
      <c r="J1926" t="s">
        <v>68</v>
      </c>
      <c r="K1926" t="s">
        <v>154</v>
      </c>
      <c r="L1926" t="s">
        <v>14</v>
      </c>
      <c r="M1926" s="5">
        <v>117.72</v>
      </c>
      <c r="N1926">
        <v>1</v>
      </c>
    </row>
    <row r="1927" spans="1:14" x14ac:dyDescent="0.2">
      <c r="A1927" s="2">
        <v>45520</v>
      </c>
      <c r="B1927" s="3">
        <f t="shared" si="90"/>
        <v>2025</v>
      </c>
      <c r="C1927" t="str">
        <f t="shared" si="91"/>
        <v>2024-2025</v>
      </c>
      <c r="D1927" t="s">
        <v>147</v>
      </c>
      <c r="E1927" t="s">
        <v>115</v>
      </c>
      <c r="F1927" t="str">
        <f t="shared" si="92"/>
        <v>Western Australia</v>
      </c>
      <c r="G1927" t="s">
        <v>48</v>
      </c>
      <c r="H1927">
        <v>6280</v>
      </c>
      <c r="I1927" t="s">
        <v>11</v>
      </c>
      <c r="J1927" t="s">
        <v>94</v>
      </c>
      <c r="K1927" t="s">
        <v>154</v>
      </c>
      <c r="L1927" t="s">
        <v>14</v>
      </c>
      <c r="M1927" s="5">
        <v>117.99</v>
      </c>
      <c r="N1927">
        <v>1</v>
      </c>
    </row>
    <row r="1928" spans="1:14" x14ac:dyDescent="0.2">
      <c r="A1928" s="2">
        <v>45056</v>
      </c>
      <c r="B1928" s="3">
        <f t="shared" si="90"/>
        <v>2023</v>
      </c>
      <c r="C1928" t="str">
        <f t="shared" si="91"/>
        <v>2022-2023</v>
      </c>
      <c r="D1928" t="s">
        <v>147</v>
      </c>
      <c r="E1928" t="s">
        <v>54</v>
      </c>
      <c r="F1928" t="str">
        <f t="shared" si="92"/>
        <v>Victoria</v>
      </c>
      <c r="G1928" t="s">
        <v>45</v>
      </c>
      <c r="H1928">
        <v>3977</v>
      </c>
      <c r="I1928" t="s">
        <v>11</v>
      </c>
      <c r="J1928" t="s">
        <v>55</v>
      </c>
      <c r="K1928" t="s">
        <v>154</v>
      </c>
      <c r="L1928" t="s">
        <v>14</v>
      </c>
      <c r="M1928" s="5">
        <v>118.5</v>
      </c>
      <c r="N1928">
        <v>1</v>
      </c>
    </row>
    <row r="1929" spans="1:14" x14ac:dyDescent="0.2">
      <c r="A1929" s="2">
        <v>45052</v>
      </c>
      <c r="B1929" s="3">
        <f t="shared" si="90"/>
        <v>2023</v>
      </c>
      <c r="C1929" t="str">
        <f t="shared" si="91"/>
        <v>2022-2023</v>
      </c>
      <c r="D1929" t="s">
        <v>147</v>
      </c>
      <c r="E1929" t="s">
        <v>113</v>
      </c>
      <c r="F1929" t="str">
        <f t="shared" si="92"/>
        <v>Queensland</v>
      </c>
      <c r="G1929" t="s">
        <v>35</v>
      </c>
      <c r="H1929">
        <v>4215</v>
      </c>
      <c r="I1929" t="s">
        <v>11</v>
      </c>
      <c r="J1929" t="s">
        <v>104</v>
      </c>
      <c r="K1929" t="s">
        <v>149</v>
      </c>
      <c r="L1929" t="s">
        <v>15</v>
      </c>
      <c r="M1929" s="5">
        <v>118.5</v>
      </c>
      <c r="N1929">
        <v>1</v>
      </c>
    </row>
    <row r="1930" spans="1:14" x14ac:dyDescent="0.2">
      <c r="A1930" s="2">
        <v>45585</v>
      </c>
      <c r="B1930" s="3">
        <f t="shared" si="90"/>
        <v>2025</v>
      </c>
      <c r="C1930" t="str">
        <f t="shared" si="91"/>
        <v>2024-2025</v>
      </c>
      <c r="D1930" t="s">
        <v>148</v>
      </c>
      <c r="E1930" t="s">
        <v>140</v>
      </c>
      <c r="F1930" t="str">
        <f t="shared" si="92"/>
        <v>Tasmania</v>
      </c>
      <c r="G1930" t="s">
        <v>70</v>
      </c>
      <c r="H1930">
        <v>7320</v>
      </c>
      <c r="I1930" t="s">
        <v>11</v>
      </c>
      <c r="J1930" t="s">
        <v>71</v>
      </c>
      <c r="K1930" t="s">
        <v>156</v>
      </c>
      <c r="L1930" t="s">
        <v>17</v>
      </c>
      <c r="M1930" s="5">
        <v>118.75</v>
      </c>
      <c r="N1930">
        <v>1</v>
      </c>
    </row>
    <row r="1931" spans="1:14" x14ac:dyDescent="0.2">
      <c r="A1931" s="2">
        <v>44941</v>
      </c>
      <c r="B1931" s="3">
        <f t="shared" si="90"/>
        <v>2023</v>
      </c>
      <c r="C1931" t="str">
        <f t="shared" si="91"/>
        <v>2022-2023</v>
      </c>
      <c r="D1931" t="s">
        <v>148</v>
      </c>
      <c r="E1931" t="s">
        <v>47</v>
      </c>
      <c r="F1931" t="str">
        <f t="shared" si="92"/>
        <v>Western Australia</v>
      </c>
      <c r="G1931" t="s">
        <v>48</v>
      </c>
      <c r="H1931">
        <v>6030</v>
      </c>
      <c r="I1931" t="s">
        <v>11</v>
      </c>
      <c r="J1931" t="s">
        <v>49</v>
      </c>
      <c r="K1931" t="s">
        <v>151</v>
      </c>
      <c r="L1931" t="s">
        <v>21</v>
      </c>
      <c r="M1931" s="5">
        <v>118.8</v>
      </c>
      <c r="N1931">
        <v>1</v>
      </c>
    </row>
    <row r="1932" spans="1:14" x14ac:dyDescent="0.2">
      <c r="A1932" s="2">
        <v>45163</v>
      </c>
      <c r="B1932" s="3">
        <f t="shared" si="90"/>
        <v>2024</v>
      </c>
      <c r="C1932" t="str">
        <f t="shared" si="91"/>
        <v>2023-2024</v>
      </c>
      <c r="D1932" t="s">
        <v>147</v>
      </c>
      <c r="E1932" t="s">
        <v>37</v>
      </c>
      <c r="F1932" t="str">
        <f t="shared" si="92"/>
        <v>South Australia</v>
      </c>
      <c r="G1932" t="s">
        <v>32</v>
      </c>
      <c r="H1932">
        <v>5607</v>
      </c>
      <c r="I1932" t="s">
        <v>11</v>
      </c>
      <c r="J1932" t="s">
        <v>38</v>
      </c>
      <c r="K1932" t="s">
        <v>154</v>
      </c>
      <c r="L1932" t="s">
        <v>14</v>
      </c>
      <c r="M1932" s="5">
        <v>118.82</v>
      </c>
      <c r="N1932">
        <v>1</v>
      </c>
    </row>
    <row r="1933" spans="1:14" x14ac:dyDescent="0.2">
      <c r="A1933" s="2">
        <v>45186</v>
      </c>
      <c r="B1933" s="3">
        <f t="shared" si="90"/>
        <v>2024</v>
      </c>
      <c r="C1933" t="str">
        <f t="shared" si="91"/>
        <v>2023-2024</v>
      </c>
      <c r="D1933" t="s">
        <v>148</v>
      </c>
      <c r="E1933" t="s">
        <v>69</v>
      </c>
      <c r="F1933" t="str">
        <f t="shared" si="92"/>
        <v>Tasmania</v>
      </c>
      <c r="G1933" t="s">
        <v>70</v>
      </c>
      <c r="H1933">
        <v>7018</v>
      </c>
      <c r="I1933" t="s">
        <v>11</v>
      </c>
      <c r="J1933" t="s">
        <v>71</v>
      </c>
      <c r="K1933" t="s">
        <v>156</v>
      </c>
      <c r="L1933" t="s">
        <v>17</v>
      </c>
      <c r="M1933" s="5">
        <v>119.19</v>
      </c>
      <c r="N1933">
        <v>1</v>
      </c>
    </row>
    <row r="1934" spans="1:14" x14ac:dyDescent="0.2">
      <c r="A1934" s="2">
        <v>45556</v>
      </c>
      <c r="B1934" s="3">
        <f t="shared" si="90"/>
        <v>2025</v>
      </c>
      <c r="C1934" t="str">
        <f t="shared" si="91"/>
        <v>2024-2025</v>
      </c>
      <c r="D1934" t="s">
        <v>148</v>
      </c>
      <c r="E1934" t="s">
        <v>142</v>
      </c>
      <c r="F1934" t="str">
        <f t="shared" si="92"/>
        <v>Australian Capital Territory</v>
      </c>
      <c r="G1934" t="s">
        <v>80</v>
      </c>
      <c r="H1934">
        <v>2609</v>
      </c>
      <c r="I1934" t="s">
        <v>11</v>
      </c>
      <c r="J1934" t="s">
        <v>58</v>
      </c>
      <c r="K1934" t="s">
        <v>155</v>
      </c>
      <c r="L1934" t="s">
        <v>20</v>
      </c>
      <c r="M1934" s="5">
        <v>119.22</v>
      </c>
      <c r="N1934">
        <v>1</v>
      </c>
    </row>
    <row r="1935" spans="1:14" x14ac:dyDescent="0.2">
      <c r="A1935" s="2">
        <v>44941</v>
      </c>
      <c r="B1935" s="3">
        <f t="shared" si="90"/>
        <v>2023</v>
      </c>
      <c r="C1935" t="str">
        <f t="shared" si="91"/>
        <v>2022-2023</v>
      </c>
      <c r="D1935" t="s">
        <v>147</v>
      </c>
      <c r="E1935" t="s">
        <v>131</v>
      </c>
      <c r="F1935" t="str">
        <f t="shared" si="92"/>
        <v>Western Australia</v>
      </c>
      <c r="G1935" t="s">
        <v>48</v>
      </c>
      <c r="H1935">
        <v>6530</v>
      </c>
      <c r="I1935" t="s">
        <v>11</v>
      </c>
      <c r="J1935" t="s">
        <v>77</v>
      </c>
      <c r="K1935" t="s">
        <v>151</v>
      </c>
      <c r="L1935" t="s">
        <v>21</v>
      </c>
      <c r="M1935" s="5">
        <v>119.36</v>
      </c>
      <c r="N1935">
        <v>1</v>
      </c>
    </row>
    <row r="1936" spans="1:14" x14ac:dyDescent="0.2">
      <c r="A1936" s="2">
        <v>45132</v>
      </c>
      <c r="B1936" s="3">
        <f t="shared" si="90"/>
        <v>2024</v>
      </c>
      <c r="C1936" t="str">
        <f t="shared" si="91"/>
        <v>2023-2024</v>
      </c>
      <c r="D1936" t="s">
        <v>147</v>
      </c>
      <c r="E1936" t="s">
        <v>59</v>
      </c>
      <c r="F1936" t="str">
        <f t="shared" si="92"/>
        <v>Victoria</v>
      </c>
      <c r="G1936" t="s">
        <v>45</v>
      </c>
      <c r="H1936">
        <v>3280</v>
      </c>
      <c r="I1936" t="s">
        <v>11</v>
      </c>
      <c r="J1936" t="s">
        <v>60</v>
      </c>
      <c r="K1936" t="s">
        <v>19</v>
      </c>
      <c r="L1936" t="s">
        <v>23</v>
      </c>
      <c r="M1936" s="5">
        <v>119.41</v>
      </c>
      <c r="N1936">
        <v>1</v>
      </c>
    </row>
    <row r="1937" spans="1:14" x14ac:dyDescent="0.2">
      <c r="A1937" s="2">
        <v>45442</v>
      </c>
      <c r="B1937" s="3">
        <f t="shared" si="90"/>
        <v>2024</v>
      </c>
      <c r="C1937" t="str">
        <f t="shared" si="91"/>
        <v>2023-2024</v>
      </c>
      <c r="D1937" t="s">
        <v>148</v>
      </c>
      <c r="E1937" t="s">
        <v>145</v>
      </c>
      <c r="F1937" t="str">
        <f t="shared" si="92"/>
        <v>New South Wales</v>
      </c>
      <c r="G1937" t="s">
        <v>10</v>
      </c>
      <c r="H1937">
        <v>2101</v>
      </c>
      <c r="I1937" t="s">
        <v>11</v>
      </c>
      <c r="J1937" t="s">
        <v>27</v>
      </c>
      <c r="K1937" t="s">
        <v>150</v>
      </c>
      <c r="L1937" t="s">
        <v>18</v>
      </c>
      <c r="M1937" s="5">
        <v>119.7</v>
      </c>
      <c r="N1937">
        <v>1</v>
      </c>
    </row>
    <row r="1938" spans="1:14" x14ac:dyDescent="0.2">
      <c r="A1938" s="2">
        <v>45624</v>
      </c>
      <c r="B1938" s="3">
        <f t="shared" si="90"/>
        <v>2025</v>
      </c>
      <c r="C1938" t="str">
        <f t="shared" si="91"/>
        <v>2024-2025</v>
      </c>
      <c r="D1938" t="s">
        <v>148</v>
      </c>
      <c r="E1938" t="s">
        <v>59</v>
      </c>
      <c r="F1938" t="str">
        <f t="shared" si="92"/>
        <v>Victoria</v>
      </c>
      <c r="G1938" t="s">
        <v>45</v>
      </c>
      <c r="H1938">
        <v>3280</v>
      </c>
      <c r="I1938" t="s">
        <v>11</v>
      </c>
      <c r="J1938" t="s">
        <v>60</v>
      </c>
      <c r="K1938" t="s">
        <v>149</v>
      </c>
      <c r="L1938" t="s">
        <v>15</v>
      </c>
      <c r="M1938" s="5">
        <v>119.76</v>
      </c>
      <c r="N1938">
        <v>1</v>
      </c>
    </row>
    <row r="1939" spans="1:14" x14ac:dyDescent="0.2">
      <c r="A1939" s="2">
        <v>45065</v>
      </c>
      <c r="B1939" s="3">
        <f t="shared" si="90"/>
        <v>2023</v>
      </c>
      <c r="C1939" t="str">
        <f t="shared" si="91"/>
        <v>2022-2023</v>
      </c>
      <c r="D1939" t="s">
        <v>148</v>
      </c>
      <c r="E1939" t="s">
        <v>99</v>
      </c>
      <c r="F1939" t="str">
        <f t="shared" si="92"/>
        <v>Victoria</v>
      </c>
      <c r="G1939" t="s">
        <v>45</v>
      </c>
      <c r="H1939">
        <v>3148</v>
      </c>
      <c r="I1939" t="s">
        <v>11</v>
      </c>
      <c r="J1939" t="s">
        <v>63</v>
      </c>
      <c r="K1939" t="s">
        <v>149</v>
      </c>
      <c r="L1939" t="s">
        <v>15</v>
      </c>
      <c r="M1939" s="5">
        <v>119.8</v>
      </c>
      <c r="N1939">
        <v>1</v>
      </c>
    </row>
    <row r="1940" spans="1:14" x14ac:dyDescent="0.2">
      <c r="A1940" s="2">
        <v>45212</v>
      </c>
      <c r="B1940" s="3">
        <f t="shared" si="90"/>
        <v>2024</v>
      </c>
      <c r="C1940" t="str">
        <f t="shared" si="91"/>
        <v>2023-2024</v>
      </c>
      <c r="D1940" t="s">
        <v>148</v>
      </c>
      <c r="E1940" t="s">
        <v>106</v>
      </c>
      <c r="F1940" t="str">
        <f t="shared" si="92"/>
        <v>Victoria</v>
      </c>
      <c r="G1940" t="s">
        <v>45</v>
      </c>
      <c r="H1940">
        <v>3915</v>
      </c>
      <c r="I1940" t="s">
        <v>11</v>
      </c>
      <c r="J1940" t="s">
        <v>55</v>
      </c>
      <c r="K1940" t="s">
        <v>149</v>
      </c>
      <c r="L1940" t="s">
        <v>15</v>
      </c>
      <c r="M1940" s="5">
        <v>119.8</v>
      </c>
      <c r="N1940">
        <v>1</v>
      </c>
    </row>
    <row r="1941" spans="1:14" x14ac:dyDescent="0.2">
      <c r="A1941" s="2">
        <v>45266</v>
      </c>
      <c r="B1941" s="3">
        <f t="shared" si="90"/>
        <v>2024</v>
      </c>
      <c r="C1941" t="str">
        <f t="shared" si="91"/>
        <v>2023-2024</v>
      </c>
      <c r="D1941" t="s">
        <v>148</v>
      </c>
      <c r="E1941" t="s">
        <v>59</v>
      </c>
      <c r="F1941" t="str">
        <f t="shared" si="92"/>
        <v>Victoria</v>
      </c>
      <c r="G1941" t="s">
        <v>45</v>
      </c>
      <c r="H1941">
        <v>3280</v>
      </c>
      <c r="I1941" t="s">
        <v>11</v>
      </c>
      <c r="J1941" t="s">
        <v>60</v>
      </c>
      <c r="K1941" t="s">
        <v>153</v>
      </c>
      <c r="L1941" t="s">
        <v>16</v>
      </c>
      <c r="M1941" s="5">
        <v>119.80000000000001</v>
      </c>
      <c r="N1941">
        <v>1</v>
      </c>
    </row>
    <row r="1942" spans="1:14" x14ac:dyDescent="0.2">
      <c r="A1942" s="2">
        <v>45523</v>
      </c>
      <c r="B1942" s="3">
        <f t="shared" si="90"/>
        <v>2025</v>
      </c>
      <c r="C1942" t="str">
        <f t="shared" si="91"/>
        <v>2024-2025</v>
      </c>
      <c r="D1942" t="s">
        <v>148</v>
      </c>
      <c r="E1942" t="s">
        <v>95</v>
      </c>
      <c r="F1942" t="str">
        <f t="shared" si="92"/>
        <v>Victoria</v>
      </c>
      <c r="G1942" t="s">
        <v>45</v>
      </c>
      <c r="H1942">
        <v>3931</v>
      </c>
      <c r="I1942" t="s">
        <v>11</v>
      </c>
      <c r="J1942" t="s">
        <v>55</v>
      </c>
      <c r="K1942" t="s">
        <v>153</v>
      </c>
      <c r="L1942" t="s">
        <v>16</v>
      </c>
      <c r="M1942" s="5">
        <v>119.88</v>
      </c>
      <c r="N1942">
        <v>1</v>
      </c>
    </row>
    <row r="1943" spans="1:14" x14ac:dyDescent="0.2">
      <c r="A1943" s="2">
        <v>45352</v>
      </c>
      <c r="B1943" s="3">
        <f t="shared" si="90"/>
        <v>2024</v>
      </c>
      <c r="C1943" t="str">
        <f t="shared" si="91"/>
        <v>2023-2024</v>
      </c>
      <c r="D1943" t="s">
        <v>147</v>
      </c>
      <c r="E1943" t="s">
        <v>72</v>
      </c>
      <c r="F1943" t="str">
        <f t="shared" si="92"/>
        <v>Western Australia</v>
      </c>
      <c r="G1943" t="s">
        <v>48</v>
      </c>
      <c r="H1943">
        <v>6010</v>
      </c>
      <c r="I1943" t="s">
        <v>11</v>
      </c>
      <c r="J1943" t="s">
        <v>49</v>
      </c>
      <c r="K1943" t="s">
        <v>154</v>
      </c>
      <c r="L1943" t="s">
        <v>14</v>
      </c>
      <c r="M1943" s="5">
        <v>119.91000000000001</v>
      </c>
      <c r="N1943">
        <v>1</v>
      </c>
    </row>
    <row r="1944" spans="1:14" x14ac:dyDescent="0.2">
      <c r="A1944" s="2">
        <v>45316</v>
      </c>
      <c r="B1944" s="3">
        <f t="shared" si="90"/>
        <v>2024</v>
      </c>
      <c r="C1944" t="str">
        <f t="shared" si="91"/>
        <v>2023-2024</v>
      </c>
      <c r="D1944" t="s">
        <v>147</v>
      </c>
      <c r="E1944" t="s">
        <v>39</v>
      </c>
      <c r="F1944" t="str">
        <f t="shared" si="92"/>
        <v>South Australia</v>
      </c>
      <c r="G1944" t="s">
        <v>32</v>
      </c>
      <c r="H1944">
        <v>5343</v>
      </c>
      <c r="I1944" t="s">
        <v>11</v>
      </c>
      <c r="J1944" t="s">
        <v>38</v>
      </c>
      <c r="K1944" t="s">
        <v>154</v>
      </c>
      <c r="L1944" t="s">
        <v>14</v>
      </c>
      <c r="M1944" s="5">
        <v>119.92</v>
      </c>
      <c r="N1944">
        <v>1</v>
      </c>
    </row>
    <row r="1945" spans="1:14" x14ac:dyDescent="0.2">
      <c r="A1945" s="2">
        <v>45052</v>
      </c>
      <c r="B1945" s="3">
        <f t="shared" si="90"/>
        <v>2023</v>
      </c>
      <c r="C1945" t="str">
        <f t="shared" si="91"/>
        <v>2022-2023</v>
      </c>
      <c r="D1945" t="s">
        <v>147</v>
      </c>
      <c r="E1945" t="s">
        <v>128</v>
      </c>
      <c r="F1945" t="str">
        <f t="shared" si="92"/>
        <v>Western Australia</v>
      </c>
      <c r="G1945" t="s">
        <v>48</v>
      </c>
      <c r="H1945">
        <v>6027</v>
      </c>
      <c r="I1945" t="s">
        <v>11</v>
      </c>
      <c r="J1945" t="s">
        <v>49</v>
      </c>
      <c r="K1945" t="s">
        <v>154</v>
      </c>
      <c r="L1945" t="s">
        <v>14</v>
      </c>
      <c r="M1945" s="5">
        <v>119.92</v>
      </c>
      <c r="N1945">
        <v>1</v>
      </c>
    </row>
    <row r="1946" spans="1:14" x14ac:dyDescent="0.2">
      <c r="A1946" s="2">
        <v>45554</v>
      </c>
      <c r="B1946" s="3">
        <f t="shared" si="90"/>
        <v>2025</v>
      </c>
      <c r="C1946" t="str">
        <f t="shared" si="91"/>
        <v>2024-2025</v>
      </c>
      <c r="D1946" t="s">
        <v>147</v>
      </c>
      <c r="E1946" t="s">
        <v>108</v>
      </c>
      <c r="F1946" t="str">
        <f t="shared" si="92"/>
        <v>Victoria</v>
      </c>
      <c r="G1946" t="s">
        <v>45</v>
      </c>
      <c r="H1946">
        <v>3018</v>
      </c>
      <c r="I1946" t="s">
        <v>11</v>
      </c>
      <c r="J1946" t="s">
        <v>46</v>
      </c>
      <c r="K1946" t="s">
        <v>151</v>
      </c>
      <c r="L1946" t="s">
        <v>21</v>
      </c>
      <c r="M1946" s="5">
        <v>119.96</v>
      </c>
      <c r="N1946">
        <v>1</v>
      </c>
    </row>
    <row r="1947" spans="1:14" x14ac:dyDescent="0.2">
      <c r="A1947" s="2">
        <v>45389</v>
      </c>
      <c r="B1947" s="3">
        <f t="shared" si="90"/>
        <v>2024</v>
      </c>
      <c r="C1947" t="str">
        <f t="shared" si="91"/>
        <v>2023-2024</v>
      </c>
      <c r="D1947" t="s">
        <v>147</v>
      </c>
      <c r="E1947" t="s">
        <v>40</v>
      </c>
      <c r="F1947" t="str">
        <f t="shared" si="92"/>
        <v>New South Wales</v>
      </c>
      <c r="G1947" t="s">
        <v>10</v>
      </c>
      <c r="H1947">
        <v>2116</v>
      </c>
      <c r="I1947" t="s">
        <v>11</v>
      </c>
      <c r="J1947" t="s">
        <v>27</v>
      </c>
      <c r="K1947" t="s">
        <v>151</v>
      </c>
      <c r="L1947" t="s">
        <v>21</v>
      </c>
      <c r="M1947" s="5">
        <v>119.96</v>
      </c>
      <c r="N1947">
        <v>1</v>
      </c>
    </row>
    <row r="1948" spans="1:14" x14ac:dyDescent="0.2">
      <c r="A1948" s="2">
        <v>45412</v>
      </c>
      <c r="B1948" s="3">
        <f t="shared" si="90"/>
        <v>2024</v>
      </c>
      <c r="C1948" t="str">
        <f t="shared" si="91"/>
        <v>2023-2024</v>
      </c>
      <c r="D1948" t="s">
        <v>147</v>
      </c>
      <c r="E1948" t="s">
        <v>40</v>
      </c>
      <c r="F1948" t="str">
        <f t="shared" si="92"/>
        <v>New South Wales</v>
      </c>
      <c r="G1948" t="s">
        <v>10</v>
      </c>
      <c r="H1948">
        <v>2116</v>
      </c>
      <c r="I1948" t="s">
        <v>11</v>
      </c>
      <c r="J1948" t="s">
        <v>27</v>
      </c>
      <c r="K1948" t="s">
        <v>154</v>
      </c>
      <c r="L1948" t="s">
        <v>14</v>
      </c>
      <c r="M1948" s="5">
        <v>120.13</v>
      </c>
      <c r="N1948">
        <v>1</v>
      </c>
    </row>
    <row r="1949" spans="1:14" x14ac:dyDescent="0.2">
      <c r="A1949" s="2">
        <v>45045</v>
      </c>
      <c r="B1949" s="3">
        <f t="shared" si="90"/>
        <v>2023</v>
      </c>
      <c r="C1949" t="str">
        <f t="shared" si="91"/>
        <v>2022-2023</v>
      </c>
      <c r="D1949" t="s">
        <v>147</v>
      </c>
      <c r="E1949" t="s">
        <v>44</v>
      </c>
      <c r="F1949" t="str">
        <f t="shared" si="92"/>
        <v>Victoria</v>
      </c>
      <c r="G1949" t="s">
        <v>45</v>
      </c>
      <c r="H1949">
        <v>3066</v>
      </c>
      <c r="I1949" t="s">
        <v>11</v>
      </c>
      <c r="J1949" t="s">
        <v>46</v>
      </c>
      <c r="K1949" t="s">
        <v>149</v>
      </c>
      <c r="L1949" t="s">
        <v>15</v>
      </c>
      <c r="M1949" s="5">
        <v>120.49000000000001</v>
      </c>
      <c r="N1949">
        <v>1</v>
      </c>
    </row>
    <row r="1950" spans="1:14" x14ac:dyDescent="0.2">
      <c r="A1950" s="2">
        <v>45121</v>
      </c>
      <c r="B1950" s="3">
        <f t="shared" si="90"/>
        <v>2024</v>
      </c>
      <c r="C1950" t="str">
        <f t="shared" si="91"/>
        <v>2023-2024</v>
      </c>
      <c r="D1950" t="s">
        <v>148</v>
      </c>
      <c r="E1950" t="s">
        <v>117</v>
      </c>
      <c r="F1950" t="str">
        <f t="shared" si="92"/>
        <v>Queensland</v>
      </c>
      <c r="G1950" t="s">
        <v>35</v>
      </c>
      <c r="H1950">
        <v>4119</v>
      </c>
      <c r="I1950" t="s">
        <v>11</v>
      </c>
      <c r="J1950" t="s">
        <v>43</v>
      </c>
      <c r="K1950" t="s">
        <v>19</v>
      </c>
      <c r="L1950" t="s">
        <v>23</v>
      </c>
      <c r="M1950" s="5">
        <v>120.55999999999999</v>
      </c>
      <c r="N1950">
        <v>1</v>
      </c>
    </row>
    <row r="1951" spans="1:14" x14ac:dyDescent="0.2">
      <c r="A1951" s="2">
        <v>44957</v>
      </c>
      <c r="B1951" s="3">
        <f t="shared" si="90"/>
        <v>2023</v>
      </c>
      <c r="C1951" t="str">
        <f t="shared" si="91"/>
        <v>2022-2023</v>
      </c>
      <c r="D1951" t="s">
        <v>147</v>
      </c>
      <c r="E1951" t="s">
        <v>62</v>
      </c>
      <c r="F1951" t="str">
        <f t="shared" si="92"/>
        <v>Victoria</v>
      </c>
      <c r="G1951" t="s">
        <v>45</v>
      </c>
      <c r="H1951">
        <v>3134</v>
      </c>
      <c r="I1951" t="s">
        <v>11</v>
      </c>
      <c r="J1951" t="s">
        <v>63</v>
      </c>
      <c r="K1951" t="s">
        <v>152</v>
      </c>
      <c r="L1951" t="s">
        <v>13</v>
      </c>
      <c r="M1951" s="5">
        <v>120.78</v>
      </c>
      <c r="N1951">
        <v>1</v>
      </c>
    </row>
    <row r="1952" spans="1:14" x14ac:dyDescent="0.2">
      <c r="A1952" s="2">
        <v>45070</v>
      </c>
      <c r="B1952" s="3">
        <f t="shared" si="90"/>
        <v>2023</v>
      </c>
      <c r="C1952" t="str">
        <f t="shared" si="91"/>
        <v>2022-2023</v>
      </c>
      <c r="D1952" t="s">
        <v>147</v>
      </c>
      <c r="E1952" t="s">
        <v>9</v>
      </c>
      <c r="F1952" t="str">
        <f t="shared" si="92"/>
        <v>New South Wales</v>
      </c>
      <c r="G1952" t="s">
        <v>10</v>
      </c>
      <c r="H1952">
        <v>2067</v>
      </c>
      <c r="I1952" t="s">
        <v>11</v>
      </c>
      <c r="J1952" t="s">
        <v>12</v>
      </c>
      <c r="K1952" t="s">
        <v>19</v>
      </c>
      <c r="L1952" t="s">
        <v>23</v>
      </c>
      <c r="M1952" s="5">
        <v>120.78999999999999</v>
      </c>
      <c r="N1952">
        <v>1</v>
      </c>
    </row>
    <row r="1953" spans="1:14" x14ac:dyDescent="0.2">
      <c r="A1953" s="2">
        <v>44986</v>
      </c>
      <c r="B1953" s="3">
        <f t="shared" si="90"/>
        <v>2023</v>
      </c>
      <c r="C1953" t="str">
        <f t="shared" si="91"/>
        <v>2022-2023</v>
      </c>
      <c r="D1953" t="s">
        <v>148</v>
      </c>
      <c r="E1953" t="s">
        <v>143</v>
      </c>
      <c r="F1953" t="str">
        <f t="shared" si="92"/>
        <v>New South Wales</v>
      </c>
      <c r="G1953" t="s">
        <v>10</v>
      </c>
      <c r="H1953">
        <v>2154</v>
      </c>
      <c r="I1953" t="s">
        <v>11</v>
      </c>
      <c r="J1953" t="s">
        <v>27</v>
      </c>
      <c r="K1953" t="s">
        <v>19</v>
      </c>
      <c r="L1953" t="s">
        <v>23</v>
      </c>
      <c r="M1953" s="5">
        <v>121.32000000000001</v>
      </c>
      <c r="N1953">
        <v>1</v>
      </c>
    </row>
    <row r="1954" spans="1:14" x14ac:dyDescent="0.2">
      <c r="A1954" s="2">
        <v>45123</v>
      </c>
      <c r="B1954" s="3">
        <f t="shared" si="90"/>
        <v>2024</v>
      </c>
      <c r="C1954" t="str">
        <f t="shared" si="91"/>
        <v>2023-2024</v>
      </c>
      <c r="D1954" t="s">
        <v>147</v>
      </c>
      <c r="E1954" t="s">
        <v>115</v>
      </c>
      <c r="F1954" t="str">
        <f t="shared" si="92"/>
        <v>Western Australia</v>
      </c>
      <c r="G1954" t="s">
        <v>48</v>
      </c>
      <c r="H1954">
        <v>6280</v>
      </c>
      <c r="I1954" t="s">
        <v>11</v>
      </c>
      <c r="J1954" t="s">
        <v>94</v>
      </c>
      <c r="K1954" t="s">
        <v>156</v>
      </c>
      <c r="L1954" t="s">
        <v>17</v>
      </c>
      <c r="M1954" s="5">
        <v>121.57</v>
      </c>
      <c r="N1954">
        <v>1</v>
      </c>
    </row>
    <row r="1955" spans="1:14" x14ac:dyDescent="0.2">
      <c r="A1955" s="2">
        <v>45337</v>
      </c>
      <c r="B1955" s="3">
        <f t="shared" si="90"/>
        <v>2024</v>
      </c>
      <c r="C1955" t="str">
        <f t="shared" si="91"/>
        <v>2023-2024</v>
      </c>
      <c r="D1955" t="s">
        <v>147</v>
      </c>
      <c r="E1955" t="s">
        <v>91</v>
      </c>
      <c r="F1955" t="str">
        <f t="shared" si="92"/>
        <v>Victoria</v>
      </c>
      <c r="G1955" t="s">
        <v>45</v>
      </c>
      <c r="H1955">
        <v>3690</v>
      </c>
      <c r="I1955" t="s">
        <v>11</v>
      </c>
      <c r="J1955" t="s">
        <v>55</v>
      </c>
      <c r="K1955" t="s">
        <v>152</v>
      </c>
      <c r="L1955" t="s">
        <v>13</v>
      </c>
      <c r="M1955" s="5">
        <v>121.76</v>
      </c>
      <c r="N1955">
        <v>1</v>
      </c>
    </row>
    <row r="1956" spans="1:14" x14ac:dyDescent="0.2">
      <c r="A1956" s="2">
        <v>45047</v>
      </c>
      <c r="B1956" s="3">
        <f t="shared" si="90"/>
        <v>2023</v>
      </c>
      <c r="C1956" t="str">
        <f t="shared" si="91"/>
        <v>2022-2023</v>
      </c>
      <c r="D1956" t="s">
        <v>148</v>
      </c>
      <c r="E1956" t="s">
        <v>84</v>
      </c>
      <c r="F1956" t="str">
        <f t="shared" si="92"/>
        <v>Queensland</v>
      </c>
      <c r="G1956" t="s">
        <v>35</v>
      </c>
      <c r="H1956">
        <v>4740</v>
      </c>
      <c r="I1956" t="s">
        <v>11</v>
      </c>
      <c r="J1956" t="s">
        <v>51</v>
      </c>
      <c r="K1956" t="s">
        <v>19</v>
      </c>
      <c r="L1956" t="s">
        <v>23</v>
      </c>
      <c r="M1956" s="5">
        <v>121.78</v>
      </c>
      <c r="N1956">
        <v>1</v>
      </c>
    </row>
    <row r="1957" spans="1:14" x14ac:dyDescent="0.2">
      <c r="A1957" s="2">
        <v>45034</v>
      </c>
      <c r="B1957" s="3">
        <f t="shared" si="90"/>
        <v>2023</v>
      </c>
      <c r="C1957" t="str">
        <f t="shared" si="91"/>
        <v>2022-2023</v>
      </c>
      <c r="D1957" t="s">
        <v>148</v>
      </c>
      <c r="E1957" t="s">
        <v>107</v>
      </c>
      <c r="F1957" t="str">
        <f t="shared" si="92"/>
        <v>Queensland</v>
      </c>
      <c r="G1957" t="s">
        <v>35</v>
      </c>
      <c r="H1957">
        <v>4220</v>
      </c>
      <c r="I1957" t="s">
        <v>11</v>
      </c>
      <c r="J1957" t="s">
        <v>104</v>
      </c>
      <c r="K1957" t="s">
        <v>152</v>
      </c>
      <c r="L1957" t="s">
        <v>13</v>
      </c>
      <c r="M1957" s="5">
        <v>121.8</v>
      </c>
      <c r="N1957">
        <v>1</v>
      </c>
    </row>
    <row r="1958" spans="1:14" x14ac:dyDescent="0.2">
      <c r="A1958" s="2">
        <v>45127</v>
      </c>
      <c r="B1958" s="3">
        <f t="shared" si="90"/>
        <v>2024</v>
      </c>
      <c r="C1958" t="str">
        <f t="shared" si="91"/>
        <v>2023-2024</v>
      </c>
      <c r="D1958" t="s">
        <v>147</v>
      </c>
      <c r="E1958" t="s">
        <v>144</v>
      </c>
      <c r="F1958" t="str">
        <f t="shared" si="92"/>
        <v>Queensland</v>
      </c>
      <c r="G1958" t="s">
        <v>35</v>
      </c>
      <c r="H1958">
        <v>4566</v>
      </c>
      <c r="I1958" t="s">
        <v>11</v>
      </c>
      <c r="J1958" t="s">
        <v>120</v>
      </c>
      <c r="K1958" t="s">
        <v>19</v>
      </c>
      <c r="L1958" t="s">
        <v>23</v>
      </c>
      <c r="M1958" s="5">
        <v>121.85</v>
      </c>
      <c r="N1958">
        <v>1</v>
      </c>
    </row>
    <row r="1959" spans="1:14" x14ac:dyDescent="0.2">
      <c r="A1959" s="2">
        <v>45035</v>
      </c>
      <c r="B1959" s="3">
        <f t="shared" si="90"/>
        <v>2023</v>
      </c>
      <c r="C1959" t="str">
        <f t="shared" si="91"/>
        <v>2022-2023</v>
      </c>
      <c r="D1959" t="s">
        <v>147</v>
      </c>
      <c r="E1959" t="s">
        <v>118</v>
      </c>
      <c r="F1959" t="str">
        <f t="shared" si="92"/>
        <v>New South Wales</v>
      </c>
      <c r="G1959" t="s">
        <v>10</v>
      </c>
      <c r="H1959">
        <v>2158</v>
      </c>
      <c r="I1959" t="s">
        <v>11</v>
      </c>
      <c r="J1959" t="s">
        <v>27</v>
      </c>
      <c r="K1959" t="s">
        <v>154</v>
      </c>
      <c r="L1959" t="s">
        <v>14</v>
      </c>
      <c r="M1959" s="5">
        <v>121.92</v>
      </c>
      <c r="N1959">
        <v>1</v>
      </c>
    </row>
    <row r="1960" spans="1:14" x14ac:dyDescent="0.2">
      <c r="A1960" s="2">
        <v>45051</v>
      </c>
      <c r="B1960" s="3">
        <f t="shared" si="90"/>
        <v>2023</v>
      </c>
      <c r="C1960" t="str">
        <f t="shared" si="91"/>
        <v>2022-2023</v>
      </c>
      <c r="D1960" t="s">
        <v>148</v>
      </c>
      <c r="E1960" t="s">
        <v>144</v>
      </c>
      <c r="F1960" t="str">
        <f t="shared" si="92"/>
        <v>Queensland</v>
      </c>
      <c r="G1960" t="s">
        <v>35</v>
      </c>
      <c r="H1960">
        <v>4566</v>
      </c>
      <c r="I1960" t="s">
        <v>11</v>
      </c>
      <c r="J1960" t="s">
        <v>120</v>
      </c>
      <c r="K1960" t="s">
        <v>154</v>
      </c>
      <c r="L1960" t="s">
        <v>14</v>
      </c>
      <c r="M1960" s="5">
        <v>121.92</v>
      </c>
      <c r="N1960">
        <v>1</v>
      </c>
    </row>
    <row r="1961" spans="1:14" x14ac:dyDescent="0.2">
      <c r="A1961" s="2">
        <v>45653</v>
      </c>
      <c r="B1961" s="3">
        <f t="shared" si="90"/>
        <v>2025</v>
      </c>
      <c r="C1961" t="str">
        <f t="shared" si="91"/>
        <v>2024-2025</v>
      </c>
      <c r="D1961" t="s">
        <v>148</v>
      </c>
      <c r="E1961" t="s">
        <v>137</v>
      </c>
      <c r="F1961" t="str">
        <f t="shared" si="92"/>
        <v>New South Wales</v>
      </c>
      <c r="G1961" t="s">
        <v>10</v>
      </c>
      <c r="H1961">
        <v>2031</v>
      </c>
      <c r="I1961" t="s">
        <v>11</v>
      </c>
      <c r="J1961" t="s">
        <v>12</v>
      </c>
      <c r="K1961" t="s">
        <v>157</v>
      </c>
      <c r="L1961" t="s">
        <v>22</v>
      </c>
      <c r="M1961" s="5">
        <v>122.03999999999999</v>
      </c>
      <c r="N1961">
        <v>1</v>
      </c>
    </row>
    <row r="1962" spans="1:14" x14ac:dyDescent="0.2">
      <c r="A1962" s="2">
        <v>45438</v>
      </c>
      <c r="B1962" s="3">
        <f t="shared" si="90"/>
        <v>2024</v>
      </c>
      <c r="C1962" t="str">
        <f t="shared" si="91"/>
        <v>2023-2024</v>
      </c>
      <c r="D1962" t="s">
        <v>148</v>
      </c>
      <c r="E1962" t="s">
        <v>24</v>
      </c>
      <c r="F1962" t="str">
        <f t="shared" si="92"/>
        <v>New South Wales</v>
      </c>
      <c r="G1962" t="s">
        <v>10</v>
      </c>
      <c r="H1962">
        <v>2795</v>
      </c>
      <c r="I1962" t="s">
        <v>11</v>
      </c>
      <c r="J1962" t="s">
        <v>25</v>
      </c>
      <c r="K1962" t="s">
        <v>155</v>
      </c>
      <c r="L1962" t="s">
        <v>20</v>
      </c>
      <c r="M1962" s="5">
        <v>122.41</v>
      </c>
      <c r="N1962">
        <v>1</v>
      </c>
    </row>
    <row r="1963" spans="1:14" x14ac:dyDescent="0.2">
      <c r="A1963" s="2">
        <v>44949</v>
      </c>
      <c r="B1963" s="3">
        <f t="shared" si="90"/>
        <v>2023</v>
      </c>
      <c r="C1963" t="str">
        <f t="shared" si="91"/>
        <v>2022-2023</v>
      </c>
      <c r="D1963" t="s">
        <v>148</v>
      </c>
      <c r="E1963" t="s">
        <v>98</v>
      </c>
      <c r="F1963" t="str">
        <f t="shared" si="92"/>
        <v>Victoria</v>
      </c>
      <c r="G1963" t="s">
        <v>45</v>
      </c>
      <c r="H1963">
        <v>3429</v>
      </c>
      <c r="I1963" t="s">
        <v>11</v>
      </c>
      <c r="J1963" t="s">
        <v>60</v>
      </c>
      <c r="K1963" t="s">
        <v>152</v>
      </c>
      <c r="L1963" t="s">
        <v>13</v>
      </c>
      <c r="M1963" s="5">
        <v>122.63</v>
      </c>
      <c r="N1963">
        <v>1</v>
      </c>
    </row>
    <row r="1964" spans="1:14" x14ac:dyDescent="0.2">
      <c r="A1964" s="2">
        <v>45457</v>
      </c>
      <c r="B1964" s="3">
        <f t="shared" si="90"/>
        <v>2024</v>
      </c>
      <c r="C1964" t="str">
        <f t="shared" si="91"/>
        <v>2023-2024</v>
      </c>
      <c r="D1964" t="s">
        <v>147</v>
      </c>
      <c r="E1964" t="s">
        <v>34</v>
      </c>
      <c r="F1964" t="str">
        <f t="shared" si="92"/>
        <v>Queensland</v>
      </c>
      <c r="G1964" t="s">
        <v>35</v>
      </c>
      <c r="H1964">
        <v>4802</v>
      </c>
      <c r="I1964" t="s">
        <v>11</v>
      </c>
      <c r="J1964" t="s">
        <v>36</v>
      </c>
      <c r="K1964" t="s">
        <v>155</v>
      </c>
      <c r="L1964" t="s">
        <v>20</v>
      </c>
      <c r="M1964" s="5">
        <v>122.69</v>
      </c>
      <c r="N1964">
        <v>1</v>
      </c>
    </row>
    <row r="1965" spans="1:14" x14ac:dyDescent="0.2">
      <c r="A1965" s="2">
        <v>45625</v>
      </c>
      <c r="B1965" s="3">
        <f t="shared" si="90"/>
        <v>2025</v>
      </c>
      <c r="C1965" t="str">
        <f t="shared" si="91"/>
        <v>2024-2025</v>
      </c>
      <c r="D1965" t="s">
        <v>148</v>
      </c>
      <c r="E1965" t="s">
        <v>57</v>
      </c>
      <c r="F1965" t="str">
        <f t="shared" si="92"/>
        <v>New South Wales</v>
      </c>
      <c r="G1965" t="s">
        <v>10</v>
      </c>
      <c r="H1965">
        <v>2560</v>
      </c>
      <c r="I1965" t="s">
        <v>11</v>
      </c>
      <c r="J1965" t="s">
        <v>58</v>
      </c>
      <c r="K1965" t="s">
        <v>152</v>
      </c>
      <c r="L1965" t="s">
        <v>13</v>
      </c>
      <c r="M1965" s="5">
        <v>122.72999999999999</v>
      </c>
      <c r="N1965">
        <v>1</v>
      </c>
    </row>
    <row r="1966" spans="1:14" x14ac:dyDescent="0.2">
      <c r="A1966" s="2">
        <v>45420</v>
      </c>
      <c r="B1966" s="3">
        <f t="shared" si="90"/>
        <v>2024</v>
      </c>
      <c r="C1966" t="str">
        <f t="shared" si="91"/>
        <v>2023-2024</v>
      </c>
      <c r="D1966" t="s">
        <v>148</v>
      </c>
      <c r="E1966" t="s">
        <v>122</v>
      </c>
      <c r="F1966" t="str">
        <f t="shared" si="92"/>
        <v>New South Wales</v>
      </c>
      <c r="G1966" t="s">
        <v>10</v>
      </c>
      <c r="H1966">
        <v>2650</v>
      </c>
      <c r="I1966" t="s">
        <v>11</v>
      </c>
      <c r="J1966" t="s">
        <v>25</v>
      </c>
      <c r="K1966" t="s">
        <v>156</v>
      </c>
      <c r="L1966" t="s">
        <v>17</v>
      </c>
      <c r="M1966" s="5">
        <v>122.77000000000001</v>
      </c>
      <c r="N1966">
        <v>1</v>
      </c>
    </row>
    <row r="1967" spans="1:14" x14ac:dyDescent="0.2">
      <c r="A1967" s="2">
        <v>45229</v>
      </c>
      <c r="B1967" s="3">
        <f t="shared" si="90"/>
        <v>2024</v>
      </c>
      <c r="C1967" t="str">
        <f t="shared" si="91"/>
        <v>2023-2024</v>
      </c>
      <c r="D1967" t="s">
        <v>147</v>
      </c>
      <c r="E1967" t="s">
        <v>139</v>
      </c>
      <c r="F1967" t="str">
        <f t="shared" si="92"/>
        <v>New South Wales</v>
      </c>
      <c r="G1967" t="s">
        <v>10</v>
      </c>
      <c r="H1967">
        <v>2020</v>
      </c>
      <c r="I1967" t="s">
        <v>11</v>
      </c>
      <c r="J1967" t="s">
        <v>12</v>
      </c>
      <c r="K1967" t="s">
        <v>151</v>
      </c>
      <c r="L1967" t="s">
        <v>21</v>
      </c>
      <c r="M1967" s="5">
        <v>122.86999999999999</v>
      </c>
      <c r="N1967">
        <v>1</v>
      </c>
    </row>
    <row r="1968" spans="1:14" x14ac:dyDescent="0.2">
      <c r="A1968" s="2">
        <v>45475</v>
      </c>
      <c r="B1968" s="3">
        <f t="shared" si="90"/>
        <v>2025</v>
      </c>
      <c r="C1968" t="str">
        <f t="shared" si="91"/>
        <v>2024-2025</v>
      </c>
      <c r="D1968" t="s">
        <v>147</v>
      </c>
      <c r="E1968" t="s">
        <v>61</v>
      </c>
      <c r="F1968" t="str">
        <f t="shared" si="92"/>
        <v>New South Wales</v>
      </c>
      <c r="G1968" t="s">
        <v>10</v>
      </c>
      <c r="H1968">
        <v>2539</v>
      </c>
      <c r="I1968" t="s">
        <v>11</v>
      </c>
      <c r="J1968" t="s">
        <v>58</v>
      </c>
      <c r="K1968" t="s">
        <v>156</v>
      </c>
      <c r="L1968" t="s">
        <v>17</v>
      </c>
      <c r="M1968" s="5">
        <v>122.89</v>
      </c>
      <c r="N1968">
        <v>1</v>
      </c>
    </row>
    <row r="1969" spans="1:14" x14ac:dyDescent="0.2">
      <c r="A1969" s="2">
        <v>45496</v>
      </c>
      <c r="B1969" s="3">
        <f t="shared" si="90"/>
        <v>2025</v>
      </c>
      <c r="C1969" t="str">
        <f t="shared" si="91"/>
        <v>2024-2025</v>
      </c>
      <c r="D1969" t="s">
        <v>148</v>
      </c>
      <c r="E1969" t="s">
        <v>133</v>
      </c>
      <c r="F1969" t="str">
        <f t="shared" si="92"/>
        <v>Queensland</v>
      </c>
      <c r="G1969" t="s">
        <v>35</v>
      </c>
      <c r="H1969">
        <v>4305</v>
      </c>
      <c r="I1969" t="s">
        <v>11</v>
      </c>
      <c r="J1969" t="s">
        <v>104</v>
      </c>
      <c r="K1969" t="s">
        <v>154</v>
      </c>
      <c r="L1969" t="s">
        <v>14</v>
      </c>
      <c r="M1969" s="5">
        <v>122.91</v>
      </c>
      <c r="N1969">
        <v>1</v>
      </c>
    </row>
    <row r="1970" spans="1:14" x14ac:dyDescent="0.2">
      <c r="A1970" s="2">
        <v>45526</v>
      </c>
      <c r="B1970" s="3">
        <f t="shared" si="90"/>
        <v>2025</v>
      </c>
      <c r="C1970" t="str">
        <f t="shared" si="91"/>
        <v>2024-2025</v>
      </c>
      <c r="D1970" t="s">
        <v>147</v>
      </c>
      <c r="E1970" t="s">
        <v>34</v>
      </c>
      <c r="F1970" t="str">
        <f t="shared" si="92"/>
        <v>Queensland</v>
      </c>
      <c r="G1970" t="s">
        <v>35</v>
      </c>
      <c r="H1970">
        <v>4802</v>
      </c>
      <c r="I1970" t="s">
        <v>11</v>
      </c>
      <c r="J1970" t="s">
        <v>36</v>
      </c>
      <c r="K1970" t="s">
        <v>154</v>
      </c>
      <c r="L1970" t="s">
        <v>14</v>
      </c>
      <c r="M1970" s="5">
        <v>123.16</v>
      </c>
      <c r="N1970">
        <v>1</v>
      </c>
    </row>
    <row r="1971" spans="1:14" x14ac:dyDescent="0.2">
      <c r="A1971" s="2">
        <v>45143</v>
      </c>
      <c r="B1971" s="3">
        <f t="shared" si="90"/>
        <v>2024</v>
      </c>
      <c r="C1971" t="str">
        <f t="shared" si="91"/>
        <v>2023-2024</v>
      </c>
      <c r="D1971" t="s">
        <v>147</v>
      </c>
      <c r="E1971" t="s">
        <v>34</v>
      </c>
      <c r="F1971" t="str">
        <f t="shared" si="92"/>
        <v>Queensland</v>
      </c>
      <c r="G1971" t="s">
        <v>35</v>
      </c>
      <c r="H1971">
        <v>4802</v>
      </c>
      <c r="I1971" t="s">
        <v>11</v>
      </c>
      <c r="J1971" t="s">
        <v>36</v>
      </c>
      <c r="K1971" t="s">
        <v>19</v>
      </c>
      <c r="L1971" t="s">
        <v>23</v>
      </c>
      <c r="M1971" s="5">
        <v>123.31</v>
      </c>
      <c r="N1971">
        <v>1</v>
      </c>
    </row>
    <row r="1972" spans="1:14" x14ac:dyDescent="0.2">
      <c r="A1972" s="2">
        <v>45539</v>
      </c>
      <c r="B1972" s="3">
        <f t="shared" si="90"/>
        <v>2025</v>
      </c>
      <c r="C1972" t="str">
        <f t="shared" si="91"/>
        <v>2024-2025</v>
      </c>
      <c r="D1972" t="s">
        <v>148</v>
      </c>
      <c r="E1972" t="s">
        <v>140</v>
      </c>
      <c r="F1972" t="str">
        <f t="shared" si="92"/>
        <v>Tasmania</v>
      </c>
      <c r="G1972" t="s">
        <v>70</v>
      </c>
      <c r="H1972">
        <v>7320</v>
      </c>
      <c r="I1972" t="s">
        <v>11</v>
      </c>
      <c r="J1972" t="s">
        <v>71</v>
      </c>
      <c r="K1972" t="s">
        <v>154</v>
      </c>
      <c r="L1972" t="s">
        <v>14</v>
      </c>
      <c r="M1972" s="5">
        <v>123.42</v>
      </c>
      <c r="N1972">
        <v>1</v>
      </c>
    </row>
    <row r="1973" spans="1:14" x14ac:dyDescent="0.2">
      <c r="A1973" s="2">
        <v>45205</v>
      </c>
      <c r="B1973" s="3">
        <f t="shared" si="90"/>
        <v>2024</v>
      </c>
      <c r="C1973" t="str">
        <f t="shared" si="91"/>
        <v>2023-2024</v>
      </c>
      <c r="D1973" t="s">
        <v>148</v>
      </c>
      <c r="E1973" t="s">
        <v>106</v>
      </c>
      <c r="F1973" t="str">
        <f t="shared" si="92"/>
        <v>Victoria</v>
      </c>
      <c r="G1973" t="s">
        <v>45</v>
      </c>
      <c r="H1973">
        <v>3915</v>
      </c>
      <c r="I1973" t="s">
        <v>11</v>
      </c>
      <c r="J1973" t="s">
        <v>55</v>
      </c>
      <c r="K1973" t="s">
        <v>154</v>
      </c>
      <c r="L1973" t="s">
        <v>14</v>
      </c>
      <c r="M1973" s="5">
        <v>123.86</v>
      </c>
      <c r="N1973">
        <v>1</v>
      </c>
    </row>
    <row r="1974" spans="1:14" x14ac:dyDescent="0.2">
      <c r="A1974" s="2">
        <v>45347</v>
      </c>
      <c r="B1974" s="3">
        <f t="shared" si="90"/>
        <v>2024</v>
      </c>
      <c r="C1974" t="str">
        <f t="shared" si="91"/>
        <v>2023-2024</v>
      </c>
      <c r="D1974" t="s">
        <v>148</v>
      </c>
      <c r="E1974" t="s">
        <v>26</v>
      </c>
      <c r="F1974" t="str">
        <f t="shared" si="92"/>
        <v>New South Wales</v>
      </c>
      <c r="G1974" t="s">
        <v>10</v>
      </c>
      <c r="H1974">
        <v>2141</v>
      </c>
      <c r="I1974" t="s">
        <v>11</v>
      </c>
      <c r="J1974" t="s">
        <v>27</v>
      </c>
      <c r="K1974" t="s">
        <v>153</v>
      </c>
      <c r="L1974" t="s">
        <v>16</v>
      </c>
      <c r="M1974" s="5">
        <v>123.91</v>
      </c>
      <c r="N1974">
        <v>1</v>
      </c>
    </row>
    <row r="1975" spans="1:14" x14ac:dyDescent="0.2">
      <c r="A1975" s="2">
        <v>45007</v>
      </c>
      <c r="B1975" s="3">
        <f t="shared" si="90"/>
        <v>2023</v>
      </c>
      <c r="C1975" t="str">
        <f t="shared" si="91"/>
        <v>2022-2023</v>
      </c>
      <c r="D1975" t="s">
        <v>147</v>
      </c>
      <c r="E1975" t="s">
        <v>135</v>
      </c>
      <c r="F1975" t="str">
        <f t="shared" si="92"/>
        <v>Victoria</v>
      </c>
      <c r="G1975" t="s">
        <v>45</v>
      </c>
      <c r="H1975">
        <v>3550</v>
      </c>
      <c r="I1975" t="s">
        <v>11</v>
      </c>
      <c r="J1975" t="s">
        <v>60</v>
      </c>
      <c r="K1975" t="s">
        <v>154</v>
      </c>
      <c r="L1975" t="s">
        <v>14</v>
      </c>
      <c r="M1975" s="5">
        <v>124.08000000000001</v>
      </c>
      <c r="N1975">
        <v>1</v>
      </c>
    </row>
    <row r="1976" spans="1:14" x14ac:dyDescent="0.2">
      <c r="A1976" s="2">
        <v>45614</v>
      </c>
      <c r="B1976" s="3">
        <f t="shared" si="90"/>
        <v>2025</v>
      </c>
      <c r="C1976" t="str">
        <f t="shared" si="91"/>
        <v>2024-2025</v>
      </c>
      <c r="D1976" t="s">
        <v>148</v>
      </c>
      <c r="E1976" t="s">
        <v>106</v>
      </c>
      <c r="F1976" t="str">
        <f t="shared" si="92"/>
        <v>Victoria</v>
      </c>
      <c r="G1976" t="s">
        <v>45</v>
      </c>
      <c r="H1976">
        <v>3915</v>
      </c>
      <c r="I1976" t="s">
        <v>11</v>
      </c>
      <c r="J1976" t="s">
        <v>55</v>
      </c>
      <c r="K1976" t="s">
        <v>155</v>
      </c>
      <c r="L1976" t="s">
        <v>20</v>
      </c>
      <c r="M1976" s="5">
        <v>124.22</v>
      </c>
      <c r="N1976">
        <v>1</v>
      </c>
    </row>
    <row r="1977" spans="1:14" x14ac:dyDescent="0.2">
      <c r="A1977" s="2">
        <v>45479</v>
      </c>
      <c r="B1977" s="3">
        <f t="shared" si="90"/>
        <v>2025</v>
      </c>
      <c r="C1977" t="str">
        <f t="shared" si="91"/>
        <v>2024-2025</v>
      </c>
      <c r="D1977" t="s">
        <v>147</v>
      </c>
      <c r="E1977" t="s">
        <v>64</v>
      </c>
      <c r="F1977" t="str">
        <f t="shared" si="92"/>
        <v>Victoria</v>
      </c>
      <c r="G1977" t="s">
        <v>45</v>
      </c>
      <c r="H1977">
        <v>3199</v>
      </c>
      <c r="I1977" t="s">
        <v>11</v>
      </c>
      <c r="J1977" t="s">
        <v>63</v>
      </c>
      <c r="K1977" t="s">
        <v>149</v>
      </c>
      <c r="L1977" t="s">
        <v>15</v>
      </c>
      <c r="M1977" s="5">
        <v>124.75</v>
      </c>
      <c r="N1977">
        <v>1</v>
      </c>
    </row>
    <row r="1978" spans="1:14" x14ac:dyDescent="0.2">
      <c r="A1978" s="2">
        <v>45327</v>
      </c>
      <c r="B1978" s="3">
        <f t="shared" si="90"/>
        <v>2024</v>
      </c>
      <c r="C1978" t="str">
        <f t="shared" si="91"/>
        <v>2023-2024</v>
      </c>
      <c r="D1978" t="s">
        <v>148</v>
      </c>
      <c r="E1978" t="s">
        <v>134</v>
      </c>
      <c r="F1978" t="str">
        <f t="shared" si="92"/>
        <v>Queensland</v>
      </c>
      <c r="G1978" t="s">
        <v>35</v>
      </c>
      <c r="H1978">
        <v>4825</v>
      </c>
      <c r="I1978" t="s">
        <v>11</v>
      </c>
      <c r="J1978" t="s">
        <v>36</v>
      </c>
      <c r="K1978" t="s">
        <v>149</v>
      </c>
      <c r="L1978" t="s">
        <v>15</v>
      </c>
      <c r="M1978" s="5">
        <v>124.75</v>
      </c>
      <c r="N1978">
        <v>1</v>
      </c>
    </row>
    <row r="1979" spans="1:14" x14ac:dyDescent="0.2">
      <c r="A1979" s="2">
        <v>45330</v>
      </c>
      <c r="B1979" s="3">
        <f t="shared" si="90"/>
        <v>2024</v>
      </c>
      <c r="C1979" t="str">
        <f t="shared" si="91"/>
        <v>2023-2024</v>
      </c>
      <c r="D1979" t="s">
        <v>147</v>
      </c>
      <c r="E1979" t="s">
        <v>84</v>
      </c>
      <c r="F1979" t="str">
        <f t="shared" si="92"/>
        <v>Queensland</v>
      </c>
      <c r="G1979" t="s">
        <v>35</v>
      </c>
      <c r="H1979">
        <v>4740</v>
      </c>
      <c r="I1979" t="s">
        <v>11</v>
      </c>
      <c r="J1979" t="s">
        <v>51</v>
      </c>
      <c r="K1979" t="s">
        <v>149</v>
      </c>
      <c r="L1979" t="s">
        <v>15</v>
      </c>
      <c r="M1979" s="5">
        <v>124.8</v>
      </c>
      <c r="N1979">
        <v>1</v>
      </c>
    </row>
    <row r="1980" spans="1:14" x14ac:dyDescent="0.2">
      <c r="A1980" s="2">
        <v>45303</v>
      </c>
      <c r="B1980" s="3">
        <f t="shared" si="90"/>
        <v>2024</v>
      </c>
      <c r="C1980" t="str">
        <f t="shared" si="91"/>
        <v>2023-2024</v>
      </c>
      <c r="D1980" t="s">
        <v>148</v>
      </c>
      <c r="E1980" t="s">
        <v>57</v>
      </c>
      <c r="F1980" t="str">
        <f t="shared" si="92"/>
        <v>New South Wales</v>
      </c>
      <c r="G1980" t="s">
        <v>10</v>
      </c>
      <c r="H1980">
        <v>2560</v>
      </c>
      <c r="I1980" t="s">
        <v>11</v>
      </c>
      <c r="J1980" t="s">
        <v>58</v>
      </c>
      <c r="K1980" t="s">
        <v>150</v>
      </c>
      <c r="L1980" t="s">
        <v>18</v>
      </c>
      <c r="M1980" s="5">
        <v>124.89000000000001</v>
      </c>
      <c r="N1980">
        <v>1</v>
      </c>
    </row>
    <row r="1981" spans="1:14" x14ac:dyDescent="0.2">
      <c r="A1981" s="2">
        <v>45376</v>
      </c>
      <c r="B1981" s="3">
        <f t="shared" si="90"/>
        <v>2024</v>
      </c>
      <c r="C1981" t="str">
        <f t="shared" si="91"/>
        <v>2023-2024</v>
      </c>
      <c r="D1981" t="s">
        <v>148</v>
      </c>
      <c r="E1981" t="s">
        <v>99</v>
      </c>
      <c r="F1981" t="str">
        <f t="shared" si="92"/>
        <v>Victoria</v>
      </c>
      <c r="G1981" t="s">
        <v>45</v>
      </c>
      <c r="H1981">
        <v>3148</v>
      </c>
      <c r="I1981" t="s">
        <v>11</v>
      </c>
      <c r="J1981" t="s">
        <v>63</v>
      </c>
      <c r="K1981" t="s">
        <v>157</v>
      </c>
      <c r="L1981" t="s">
        <v>22</v>
      </c>
      <c r="M1981" s="5">
        <v>125.13</v>
      </c>
      <c r="N1981">
        <v>1</v>
      </c>
    </row>
    <row r="1982" spans="1:14" x14ac:dyDescent="0.2">
      <c r="A1982" s="2">
        <v>45635</v>
      </c>
      <c r="B1982" s="3">
        <f t="shared" si="90"/>
        <v>2025</v>
      </c>
      <c r="C1982" t="str">
        <f t="shared" si="91"/>
        <v>2024-2025</v>
      </c>
      <c r="D1982" t="s">
        <v>147</v>
      </c>
      <c r="E1982" t="s">
        <v>139</v>
      </c>
      <c r="F1982" t="str">
        <f t="shared" si="92"/>
        <v>New South Wales</v>
      </c>
      <c r="G1982" t="s">
        <v>10</v>
      </c>
      <c r="H1982">
        <v>2020</v>
      </c>
      <c r="I1982" t="s">
        <v>11</v>
      </c>
      <c r="J1982" t="s">
        <v>12</v>
      </c>
      <c r="K1982" t="s">
        <v>156</v>
      </c>
      <c r="L1982" t="s">
        <v>17</v>
      </c>
      <c r="M1982" s="5">
        <v>125.28</v>
      </c>
      <c r="N1982">
        <v>1</v>
      </c>
    </row>
    <row r="1983" spans="1:14" x14ac:dyDescent="0.2">
      <c r="A1983" s="2">
        <v>45511</v>
      </c>
      <c r="B1983" s="3">
        <f t="shared" si="90"/>
        <v>2025</v>
      </c>
      <c r="C1983" t="str">
        <f t="shared" si="91"/>
        <v>2024-2025</v>
      </c>
      <c r="D1983" t="s">
        <v>147</v>
      </c>
      <c r="E1983" t="s">
        <v>44</v>
      </c>
      <c r="F1983" t="str">
        <f t="shared" si="92"/>
        <v>Victoria</v>
      </c>
      <c r="G1983" t="s">
        <v>45</v>
      </c>
      <c r="H1983">
        <v>3066</v>
      </c>
      <c r="I1983" t="s">
        <v>11</v>
      </c>
      <c r="J1983" t="s">
        <v>46</v>
      </c>
      <c r="K1983" t="s">
        <v>152</v>
      </c>
      <c r="L1983" t="s">
        <v>13</v>
      </c>
      <c r="M1983" s="5">
        <v>126.35</v>
      </c>
      <c r="N1983">
        <v>1</v>
      </c>
    </row>
    <row r="1984" spans="1:14" x14ac:dyDescent="0.2">
      <c r="A1984" s="2">
        <v>45290</v>
      </c>
      <c r="B1984" s="3">
        <f t="shared" si="90"/>
        <v>2024</v>
      </c>
      <c r="C1984" t="str">
        <f t="shared" si="91"/>
        <v>2023-2024</v>
      </c>
      <c r="D1984" t="s">
        <v>147</v>
      </c>
      <c r="E1984" t="s">
        <v>83</v>
      </c>
      <c r="F1984" t="str">
        <f t="shared" si="92"/>
        <v>New South Wales</v>
      </c>
      <c r="G1984" t="s">
        <v>10</v>
      </c>
      <c r="H1984">
        <v>2750</v>
      </c>
      <c r="I1984" t="s">
        <v>11</v>
      </c>
      <c r="J1984" t="s">
        <v>25</v>
      </c>
      <c r="K1984" t="s">
        <v>152</v>
      </c>
      <c r="L1984" t="s">
        <v>13</v>
      </c>
      <c r="M1984" s="5">
        <v>126.67</v>
      </c>
      <c r="N1984">
        <v>1</v>
      </c>
    </row>
    <row r="1985" spans="1:14" x14ac:dyDescent="0.2">
      <c r="A1985" s="2">
        <v>45525</v>
      </c>
      <c r="B1985" s="3">
        <f t="shared" si="90"/>
        <v>2025</v>
      </c>
      <c r="C1985" t="str">
        <f t="shared" si="91"/>
        <v>2024-2025</v>
      </c>
      <c r="D1985" t="s">
        <v>147</v>
      </c>
      <c r="E1985" t="s">
        <v>103</v>
      </c>
      <c r="F1985" t="str">
        <f t="shared" si="92"/>
        <v>Queensland</v>
      </c>
      <c r="G1985" t="s">
        <v>35</v>
      </c>
      <c r="H1985">
        <v>4509</v>
      </c>
      <c r="I1985" t="s">
        <v>11</v>
      </c>
      <c r="J1985" t="s">
        <v>104</v>
      </c>
      <c r="K1985" t="s">
        <v>19</v>
      </c>
      <c r="L1985" t="s">
        <v>23</v>
      </c>
      <c r="M1985" s="5">
        <v>127.25</v>
      </c>
      <c r="N1985">
        <v>1</v>
      </c>
    </row>
    <row r="1986" spans="1:14" x14ac:dyDescent="0.2">
      <c r="A1986" s="2">
        <v>44943</v>
      </c>
      <c r="B1986" s="3">
        <f t="shared" ref="B1986:B2049" si="93">IF(MONTH(A1986)&gt;=7,YEAR(A1986)+1,YEAR(A1986))</f>
        <v>2023</v>
      </c>
      <c r="C1986" t="str">
        <f t="shared" ref="C1986:C2049" si="94">IF(MONTH(A1986) &gt;= 7, YEAR(A1986) &amp; "-" &amp; YEAR(A1986) + 1, YEAR(A1986) - 1 &amp; "-" &amp; YEAR(A1986))</f>
        <v>2022-2023</v>
      </c>
      <c r="D1986" t="s">
        <v>147</v>
      </c>
      <c r="E1986" t="s">
        <v>72</v>
      </c>
      <c r="F1986" t="str">
        <f t="shared" ref="F1986:F2049" si="95">IF(G1986="WA","Western Australia",
IF(G1986="NSW","New South Wales",
IF(G1986="QLD","Queensland",
IF(G1986="VIC","Victoria",
IF(G1986="TAS","Tasmania",
IF(G1986="SA","South Australia",
IF(G1986="NT","Northern Territory",
IF(G1986="ACT","Australian Capital Territory",G1986))))))))</f>
        <v>Western Australia</v>
      </c>
      <c r="G1986" t="s">
        <v>48</v>
      </c>
      <c r="H1986">
        <v>6010</v>
      </c>
      <c r="I1986" t="s">
        <v>11</v>
      </c>
      <c r="J1986" t="s">
        <v>49</v>
      </c>
      <c r="K1986" t="s">
        <v>149</v>
      </c>
      <c r="L1986" t="s">
        <v>15</v>
      </c>
      <c r="M1986" s="5">
        <v>127.28</v>
      </c>
      <c r="N1986">
        <v>1</v>
      </c>
    </row>
    <row r="1987" spans="1:14" x14ac:dyDescent="0.2">
      <c r="A1987" s="2">
        <v>44982</v>
      </c>
      <c r="B1987" s="3">
        <f t="shared" si="93"/>
        <v>2023</v>
      </c>
      <c r="C1987" t="str">
        <f t="shared" si="94"/>
        <v>2022-2023</v>
      </c>
      <c r="D1987" t="s">
        <v>148</v>
      </c>
      <c r="E1987" t="s">
        <v>57</v>
      </c>
      <c r="F1987" t="str">
        <f t="shared" si="95"/>
        <v>New South Wales</v>
      </c>
      <c r="G1987" t="s">
        <v>10</v>
      </c>
      <c r="H1987">
        <v>2560</v>
      </c>
      <c r="I1987" t="s">
        <v>11</v>
      </c>
      <c r="J1987" t="s">
        <v>58</v>
      </c>
      <c r="K1987" t="s">
        <v>157</v>
      </c>
      <c r="L1987" t="s">
        <v>22</v>
      </c>
      <c r="M1987" s="5">
        <v>127.72999999999999</v>
      </c>
      <c r="N1987">
        <v>1</v>
      </c>
    </row>
    <row r="1988" spans="1:14" x14ac:dyDescent="0.2">
      <c r="A1988" s="2">
        <v>45365</v>
      </c>
      <c r="B1988" s="3">
        <f t="shared" si="93"/>
        <v>2024</v>
      </c>
      <c r="C1988" t="str">
        <f t="shared" si="94"/>
        <v>2023-2024</v>
      </c>
      <c r="D1988" t="s">
        <v>148</v>
      </c>
      <c r="E1988" t="s">
        <v>57</v>
      </c>
      <c r="F1988" t="str">
        <f t="shared" si="95"/>
        <v>New South Wales</v>
      </c>
      <c r="G1988" t="s">
        <v>10</v>
      </c>
      <c r="H1988">
        <v>2560</v>
      </c>
      <c r="I1988" t="s">
        <v>11</v>
      </c>
      <c r="J1988" t="s">
        <v>58</v>
      </c>
      <c r="K1988" t="s">
        <v>149</v>
      </c>
      <c r="L1988" t="s">
        <v>15</v>
      </c>
      <c r="M1988" s="5">
        <v>127.82</v>
      </c>
      <c r="N1988">
        <v>1</v>
      </c>
    </row>
    <row r="1989" spans="1:14" x14ac:dyDescent="0.2">
      <c r="A1989" s="2">
        <v>45344</v>
      </c>
      <c r="B1989" s="3">
        <f t="shared" si="93"/>
        <v>2024</v>
      </c>
      <c r="C1989" t="str">
        <f t="shared" si="94"/>
        <v>2023-2024</v>
      </c>
      <c r="D1989" t="s">
        <v>147</v>
      </c>
      <c r="E1989" t="s">
        <v>50</v>
      </c>
      <c r="F1989" t="str">
        <f t="shared" si="95"/>
        <v>Queensland</v>
      </c>
      <c r="G1989" t="s">
        <v>35</v>
      </c>
      <c r="H1989">
        <v>4703</v>
      </c>
      <c r="I1989" t="s">
        <v>11</v>
      </c>
      <c r="J1989" t="s">
        <v>51</v>
      </c>
      <c r="K1989" t="s">
        <v>150</v>
      </c>
      <c r="L1989" t="s">
        <v>18</v>
      </c>
      <c r="M1989" s="5">
        <v>127.86999999999999</v>
      </c>
      <c r="N1989">
        <v>1</v>
      </c>
    </row>
    <row r="1990" spans="1:14" x14ac:dyDescent="0.2">
      <c r="A1990" s="2">
        <v>45598</v>
      </c>
      <c r="B1990" s="3">
        <f t="shared" si="93"/>
        <v>2025</v>
      </c>
      <c r="C1990" t="str">
        <f t="shared" si="94"/>
        <v>2024-2025</v>
      </c>
      <c r="D1990" t="s">
        <v>147</v>
      </c>
      <c r="E1990" t="s">
        <v>137</v>
      </c>
      <c r="F1990" t="str">
        <f t="shared" si="95"/>
        <v>New South Wales</v>
      </c>
      <c r="G1990" t="s">
        <v>10</v>
      </c>
      <c r="H1990">
        <v>2031</v>
      </c>
      <c r="I1990" t="s">
        <v>11</v>
      </c>
      <c r="J1990" t="s">
        <v>12</v>
      </c>
      <c r="K1990" t="s">
        <v>151</v>
      </c>
      <c r="L1990" t="s">
        <v>21</v>
      </c>
      <c r="M1990" s="5">
        <v>128.09</v>
      </c>
      <c r="N1990">
        <v>1</v>
      </c>
    </row>
    <row r="1991" spans="1:14" x14ac:dyDescent="0.2">
      <c r="A1991" s="2">
        <v>45622</v>
      </c>
      <c r="B1991" s="3">
        <f t="shared" si="93"/>
        <v>2025</v>
      </c>
      <c r="C1991" t="str">
        <f t="shared" si="94"/>
        <v>2024-2025</v>
      </c>
      <c r="D1991" t="s">
        <v>147</v>
      </c>
      <c r="E1991" t="s">
        <v>56</v>
      </c>
      <c r="F1991" t="str">
        <f t="shared" si="95"/>
        <v>Northern Territory</v>
      </c>
      <c r="G1991" t="s">
        <v>29</v>
      </c>
      <c r="H1991">
        <v>870</v>
      </c>
      <c r="I1991" t="s">
        <v>11</v>
      </c>
      <c r="J1991" t="s">
        <v>30</v>
      </c>
      <c r="K1991" t="s">
        <v>152</v>
      </c>
      <c r="L1991" t="s">
        <v>13</v>
      </c>
      <c r="M1991" s="5">
        <v>128.81</v>
      </c>
      <c r="N1991">
        <v>1</v>
      </c>
    </row>
    <row r="1992" spans="1:14" x14ac:dyDescent="0.2">
      <c r="A1992" s="2">
        <v>45217</v>
      </c>
      <c r="B1992" s="3">
        <f t="shared" si="93"/>
        <v>2024</v>
      </c>
      <c r="C1992" t="str">
        <f t="shared" si="94"/>
        <v>2023-2024</v>
      </c>
      <c r="D1992" t="s">
        <v>147</v>
      </c>
      <c r="E1992" t="s">
        <v>139</v>
      </c>
      <c r="F1992" t="str">
        <f t="shared" si="95"/>
        <v>New South Wales</v>
      </c>
      <c r="G1992" t="s">
        <v>10</v>
      </c>
      <c r="H1992">
        <v>2020</v>
      </c>
      <c r="I1992" t="s">
        <v>11</v>
      </c>
      <c r="J1992" t="s">
        <v>12</v>
      </c>
      <c r="K1992" t="s">
        <v>151</v>
      </c>
      <c r="L1992" t="s">
        <v>21</v>
      </c>
      <c r="M1992" s="5">
        <v>128.94</v>
      </c>
      <c r="N1992">
        <v>1</v>
      </c>
    </row>
    <row r="1993" spans="1:14" x14ac:dyDescent="0.2">
      <c r="A1993" s="2">
        <v>45390</v>
      </c>
      <c r="B1993" s="3">
        <f t="shared" si="93"/>
        <v>2024</v>
      </c>
      <c r="C1993" t="str">
        <f t="shared" si="94"/>
        <v>2023-2024</v>
      </c>
      <c r="D1993" t="s">
        <v>147</v>
      </c>
      <c r="E1993" t="s">
        <v>109</v>
      </c>
      <c r="F1993" t="str">
        <f t="shared" si="95"/>
        <v>New South Wales</v>
      </c>
      <c r="G1993" t="s">
        <v>10</v>
      </c>
      <c r="H1993">
        <v>2480</v>
      </c>
      <c r="I1993" t="s">
        <v>11</v>
      </c>
      <c r="J1993" t="s">
        <v>68</v>
      </c>
      <c r="K1993" t="s">
        <v>155</v>
      </c>
      <c r="L1993" t="s">
        <v>20</v>
      </c>
      <c r="M1993" s="5">
        <v>129.06</v>
      </c>
      <c r="N1993">
        <v>1</v>
      </c>
    </row>
    <row r="1994" spans="1:14" x14ac:dyDescent="0.2">
      <c r="A1994" s="2">
        <v>45157</v>
      </c>
      <c r="B1994" s="3">
        <f t="shared" si="93"/>
        <v>2024</v>
      </c>
      <c r="C1994" t="str">
        <f t="shared" si="94"/>
        <v>2023-2024</v>
      </c>
      <c r="D1994" t="s">
        <v>147</v>
      </c>
      <c r="E1994" t="s">
        <v>62</v>
      </c>
      <c r="F1994" t="str">
        <f t="shared" si="95"/>
        <v>Victoria</v>
      </c>
      <c r="G1994" t="s">
        <v>45</v>
      </c>
      <c r="H1994">
        <v>3134</v>
      </c>
      <c r="I1994" t="s">
        <v>11</v>
      </c>
      <c r="J1994" t="s">
        <v>63</v>
      </c>
      <c r="K1994" t="s">
        <v>152</v>
      </c>
      <c r="L1994" t="s">
        <v>13</v>
      </c>
      <c r="M1994" s="5">
        <v>129.56</v>
      </c>
      <c r="N1994">
        <v>1</v>
      </c>
    </row>
    <row r="1995" spans="1:14" x14ac:dyDescent="0.2">
      <c r="A1995" s="2">
        <v>45584</v>
      </c>
      <c r="B1995" s="3">
        <f t="shared" si="93"/>
        <v>2025</v>
      </c>
      <c r="C1995" t="str">
        <f t="shared" si="94"/>
        <v>2024-2025</v>
      </c>
      <c r="D1995" t="s">
        <v>147</v>
      </c>
      <c r="E1995" t="s">
        <v>86</v>
      </c>
      <c r="F1995" t="str">
        <f t="shared" si="95"/>
        <v>New South Wales</v>
      </c>
      <c r="G1995" t="s">
        <v>10</v>
      </c>
      <c r="H1995">
        <v>2064</v>
      </c>
      <c r="I1995" t="s">
        <v>11</v>
      </c>
      <c r="J1995" t="s">
        <v>12</v>
      </c>
      <c r="K1995" t="s">
        <v>155</v>
      </c>
      <c r="L1995" t="s">
        <v>20</v>
      </c>
      <c r="M1995" s="5">
        <v>129.68</v>
      </c>
      <c r="N1995">
        <v>1</v>
      </c>
    </row>
    <row r="1996" spans="1:14" x14ac:dyDescent="0.2">
      <c r="A1996" s="2">
        <v>44939</v>
      </c>
      <c r="B1996" s="3">
        <f t="shared" si="93"/>
        <v>2023</v>
      </c>
      <c r="C1996" t="str">
        <f t="shared" si="94"/>
        <v>2022-2023</v>
      </c>
      <c r="D1996" t="s">
        <v>148</v>
      </c>
      <c r="E1996" t="s">
        <v>67</v>
      </c>
      <c r="F1996" t="str">
        <f t="shared" si="95"/>
        <v>New South Wales</v>
      </c>
      <c r="G1996" t="s">
        <v>10</v>
      </c>
      <c r="H1996">
        <v>2478</v>
      </c>
      <c r="I1996" t="s">
        <v>11</v>
      </c>
      <c r="J1996" t="s">
        <v>68</v>
      </c>
      <c r="K1996" t="s">
        <v>156</v>
      </c>
      <c r="L1996" t="s">
        <v>17</v>
      </c>
      <c r="M1996" s="5">
        <v>129.74</v>
      </c>
      <c r="N1996">
        <v>1</v>
      </c>
    </row>
    <row r="1997" spans="1:14" x14ac:dyDescent="0.2">
      <c r="A1997" s="2">
        <v>45465</v>
      </c>
      <c r="B1997" s="3">
        <f t="shared" si="93"/>
        <v>2024</v>
      </c>
      <c r="C1997" t="str">
        <f t="shared" si="94"/>
        <v>2023-2024</v>
      </c>
      <c r="D1997" t="s">
        <v>147</v>
      </c>
      <c r="E1997" t="s">
        <v>92</v>
      </c>
      <c r="F1997" t="str">
        <f t="shared" si="95"/>
        <v>Queensland</v>
      </c>
      <c r="G1997" t="s">
        <v>35</v>
      </c>
      <c r="H1997">
        <v>4068</v>
      </c>
      <c r="I1997" t="s">
        <v>11</v>
      </c>
      <c r="J1997" t="s">
        <v>43</v>
      </c>
      <c r="K1997" t="s">
        <v>154</v>
      </c>
      <c r="L1997" t="s">
        <v>14</v>
      </c>
      <c r="M1997" s="5">
        <v>129.82</v>
      </c>
      <c r="N1997">
        <v>1</v>
      </c>
    </row>
    <row r="1998" spans="1:14" x14ac:dyDescent="0.2">
      <c r="A1998" s="2">
        <v>45148</v>
      </c>
      <c r="B1998" s="3">
        <f t="shared" si="93"/>
        <v>2024</v>
      </c>
      <c r="C1998" t="str">
        <f t="shared" si="94"/>
        <v>2023-2024</v>
      </c>
      <c r="D1998" t="s">
        <v>148</v>
      </c>
      <c r="E1998" t="s">
        <v>138</v>
      </c>
      <c r="F1998" t="str">
        <f t="shared" si="95"/>
        <v>Queensland</v>
      </c>
      <c r="G1998" t="s">
        <v>35</v>
      </c>
      <c r="H1998">
        <v>4558</v>
      </c>
      <c r="I1998" t="s">
        <v>11</v>
      </c>
      <c r="J1998" t="s">
        <v>120</v>
      </c>
      <c r="K1998" t="s">
        <v>154</v>
      </c>
      <c r="L1998" t="s">
        <v>14</v>
      </c>
      <c r="M1998" s="5">
        <v>129.87</v>
      </c>
      <c r="N1998">
        <v>1</v>
      </c>
    </row>
    <row r="1999" spans="1:14" x14ac:dyDescent="0.2">
      <c r="A1999" s="2">
        <v>45618</v>
      </c>
      <c r="B1999" s="3">
        <f t="shared" si="93"/>
        <v>2025</v>
      </c>
      <c r="C1999" t="str">
        <f t="shared" si="94"/>
        <v>2024-2025</v>
      </c>
      <c r="D1999" t="s">
        <v>148</v>
      </c>
      <c r="E1999" t="s">
        <v>134</v>
      </c>
      <c r="F1999" t="str">
        <f t="shared" si="95"/>
        <v>Queensland</v>
      </c>
      <c r="G1999" t="s">
        <v>35</v>
      </c>
      <c r="H1999">
        <v>4825</v>
      </c>
      <c r="I1999" t="s">
        <v>11</v>
      </c>
      <c r="J1999" t="s">
        <v>36</v>
      </c>
      <c r="K1999" t="s">
        <v>154</v>
      </c>
      <c r="L1999" t="s">
        <v>14</v>
      </c>
      <c r="M1999" s="5">
        <v>129.9</v>
      </c>
      <c r="N1999">
        <v>1</v>
      </c>
    </row>
    <row r="2000" spans="1:14" x14ac:dyDescent="0.2">
      <c r="A2000" s="2">
        <v>45631</v>
      </c>
      <c r="B2000" s="3">
        <f t="shared" si="93"/>
        <v>2025</v>
      </c>
      <c r="C2000" t="str">
        <f t="shared" si="94"/>
        <v>2024-2025</v>
      </c>
      <c r="D2000" t="s">
        <v>148</v>
      </c>
      <c r="E2000" t="s">
        <v>61</v>
      </c>
      <c r="F2000" t="str">
        <f t="shared" si="95"/>
        <v>New South Wales</v>
      </c>
      <c r="G2000" t="s">
        <v>10</v>
      </c>
      <c r="H2000">
        <v>2539</v>
      </c>
      <c r="I2000" t="s">
        <v>11</v>
      </c>
      <c r="J2000" t="s">
        <v>58</v>
      </c>
      <c r="K2000" t="s">
        <v>153</v>
      </c>
      <c r="L2000" t="s">
        <v>16</v>
      </c>
      <c r="M2000" s="5">
        <v>129.91</v>
      </c>
      <c r="N2000">
        <v>1</v>
      </c>
    </row>
    <row r="2001" spans="1:14" x14ac:dyDescent="0.2">
      <c r="A2001" s="2">
        <v>45101</v>
      </c>
      <c r="B2001" s="3">
        <f t="shared" si="93"/>
        <v>2023</v>
      </c>
      <c r="C2001" t="str">
        <f t="shared" si="94"/>
        <v>2022-2023</v>
      </c>
      <c r="D2001" t="s">
        <v>147</v>
      </c>
      <c r="E2001" t="s">
        <v>78</v>
      </c>
      <c r="F2001" t="str">
        <f t="shared" si="95"/>
        <v>New South Wales</v>
      </c>
      <c r="G2001" t="s">
        <v>10</v>
      </c>
      <c r="H2001">
        <v>2350</v>
      </c>
      <c r="I2001" t="s">
        <v>11</v>
      </c>
      <c r="J2001" t="s">
        <v>68</v>
      </c>
      <c r="K2001" t="s">
        <v>154</v>
      </c>
      <c r="L2001" t="s">
        <v>14</v>
      </c>
      <c r="M2001" s="5">
        <v>130.26</v>
      </c>
      <c r="N2001">
        <v>1</v>
      </c>
    </row>
    <row r="2002" spans="1:14" x14ac:dyDescent="0.2">
      <c r="A2002" s="2">
        <v>45552</v>
      </c>
      <c r="B2002" s="3">
        <f t="shared" si="93"/>
        <v>2025</v>
      </c>
      <c r="C2002" t="str">
        <f t="shared" si="94"/>
        <v>2024-2025</v>
      </c>
      <c r="D2002" t="s">
        <v>147</v>
      </c>
      <c r="E2002" t="s">
        <v>28</v>
      </c>
      <c r="F2002" t="str">
        <f t="shared" si="95"/>
        <v>Northern Territory</v>
      </c>
      <c r="G2002" t="s">
        <v>29</v>
      </c>
      <c r="H2002">
        <v>800</v>
      </c>
      <c r="I2002" t="s">
        <v>11</v>
      </c>
      <c r="J2002" t="s">
        <v>30</v>
      </c>
      <c r="K2002" t="s">
        <v>151</v>
      </c>
      <c r="L2002" t="s">
        <v>21</v>
      </c>
      <c r="M2002" s="5">
        <v>130.86000000000001</v>
      </c>
      <c r="N2002">
        <v>1</v>
      </c>
    </row>
    <row r="2003" spans="1:14" x14ac:dyDescent="0.2">
      <c r="A2003" s="2">
        <v>45547</v>
      </c>
      <c r="B2003" s="3">
        <f t="shared" si="93"/>
        <v>2025</v>
      </c>
      <c r="C2003" t="str">
        <f t="shared" si="94"/>
        <v>2024-2025</v>
      </c>
      <c r="D2003" t="s">
        <v>147</v>
      </c>
      <c r="E2003" t="s">
        <v>93</v>
      </c>
      <c r="F2003" t="str">
        <f t="shared" si="95"/>
        <v>Western Australia</v>
      </c>
      <c r="G2003" t="s">
        <v>48</v>
      </c>
      <c r="H2003">
        <v>6112</v>
      </c>
      <c r="I2003" t="s">
        <v>11</v>
      </c>
      <c r="J2003" t="s">
        <v>94</v>
      </c>
      <c r="K2003" t="s">
        <v>154</v>
      </c>
      <c r="L2003" t="s">
        <v>14</v>
      </c>
      <c r="M2003" s="5">
        <v>130.93</v>
      </c>
      <c r="N2003">
        <v>1</v>
      </c>
    </row>
    <row r="2004" spans="1:14" x14ac:dyDescent="0.2">
      <c r="A2004" s="2">
        <v>45375</v>
      </c>
      <c r="B2004" s="3">
        <f t="shared" si="93"/>
        <v>2024</v>
      </c>
      <c r="C2004" t="str">
        <f t="shared" si="94"/>
        <v>2023-2024</v>
      </c>
      <c r="D2004" t="s">
        <v>147</v>
      </c>
      <c r="E2004" t="s">
        <v>132</v>
      </c>
      <c r="F2004" t="str">
        <f t="shared" si="95"/>
        <v>New South Wales</v>
      </c>
      <c r="G2004" t="s">
        <v>10</v>
      </c>
      <c r="H2004">
        <v>2800</v>
      </c>
      <c r="I2004" t="s">
        <v>11</v>
      </c>
      <c r="J2004" t="s">
        <v>25</v>
      </c>
      <c r="K2004" t="s">
        <v>19</v>
      </c>
      <c r="L2004" t="s">
        <v>23</v>
      </c>
      <c r="M2004" s="5">
        <v>130.99</v>
      </c>
      <c r="N2004">
        <v>1</v>
      </c>
    </row>
    <row r="2005" spans="1:14" x14ac:dyDescent="0.2">
      <c r="A2005" s="2">
        <v>45079</v>
      </c>
      <c r="B2005" s="3">
        <f t="shared" si="93"/>
        <v>2023</v>
      </c>
      <c r="C2005" t="str">
        <f t="shared" si="94"/>
        <v>2022-2023</v>
      </c>
      <c r="D2005" t="s">
        <v>147</v>
      </c>
      <c r="E2005" t="s">
        <v>44</v>
      </c>
      <c r="F2005" t="str">
        <f t="shared" si="95"/>
        <v>Victoria</v>
      </c>
      <c r="G2005" t="s">
        <v>45</v>
      </c>
      <c r="H2005">
        <v>3066</v>
      </c>
      <c r="I2005" t="s">
        <v>11</v>
      </c>
      <c r="J2005" t="s">
        <v>46</v>
      </c>
      <c r="K2005" t="s">
        <v>154</v>
      </c>
      <c r="L2005" t="s">
        <v>14</v>
      </c>
      <c r="M2005" s="5">
        <v>131.18</v>
      </c>
      <c r="N2005">
        <v>1</v>
      </c>
    </row>
    <row r="2006" spans="1:14" x14ac:dyDescent="0.2">
      <c r="A2006" s="2">
        <v>45543</v>
      </c>
      <c r="B2006" s="3">
        <f t="shared" si="93"/>
        <v>2025</v>
      </c>
      <c r="C2006" t="str">
        <f t="shared" si="94"/>
        <v>2024-2025</v>
      </c>
      <c r="D2006" t="s">
        <v>147</v>
      </c>
      <c r="E2006" t="s">
        <v>28</v>
      </c>
      <c r="F2006" t="str">
        <f t="shared" si="95"/>
        <v>Northern Territory</v>
      </c>
      <c r="G2006" t="s">
        <v>29</v>
      </c>
      <c r="H2006">
        <v>800</v>
      </c>
      <c r="I2006" t="s">
        <v>11</v>
      </c>
      <c r="J2006" t="s">
        <v>30</v>
      </c>
      <c r="K2006" t="s">
        <v>150</v>
      </c>
      <c r="L2006" t="s">
        <v>18</v>
      </c>
      <c r="M2006" s="5">
        <v>131.26999999999998</v>
      </c>
      <c r="N2006">
        <v>1</v>
      </c>
    </row>
    <row r="2007" spans="1:14" x14ac:dyDescent="0.2">
      <c r="A2007" s="2">
        <v>45473</v>
      </c>
      <c r="B2007" s="3">
        <f t="shared" si="93"/>
        <v>2024</v>
      </c>
      <c r="C2007" t="str">
        <f t="shared" si="94"/>
        <v>2023-2024</v>
      </c>
      <c r="D2007" t="s">
        <v>147</v>
      </c>
      <c r="E2007" t="s">
        <v>28</v>
      </c>
      <c r="F2007" t="str">
        <f t="shared" si="95"/>
        <v>Northern Territory</v>
      </c>
      <c r="G2007" t="s">
        <v>29</v>
      </c>
      <c r="H2007">
        <v>800</v>
      </c>
      <c r="I2007" t="s">
        <v>11</v>
      </c>
      <c r="J2007" t="s">
        <v>30</v>
      </c>
      <c r="K2007" t="s">
        <v>155</v>
      </c>
      <c r="L2007" t="s">
        <v>20</v>
      </c>
      <c r="M2007" s="5">
        <v>131.47</v>
      </c>
      <c r="N2007">
        <v>1</v>
      </c>
    </row>
    <row r="2008" spans="1:14" x14ac:dyDescent="0.2">
      <c r="A2008" s="2">
        <v>45091</v>
      </c>
      <c r="B2008" s="3">
        <f t="shared" si="93"/>
        <v>2023</v>
      </c>
      <c r="C2008" t="str">
        <f t="shared" si="94"/>
        <v>2022-2023</v>
      </c>
      <c r="D2008" t="s">
        <v>147</v>
      </c>
      <c r="E2008" t="s">
        <v>115</v>
      </c>
      <c r="F2008" t="str">
        <f t="shared" si="95"/>
        <v>Western Australia</v>
      </c>
      <c r="G2008" t="s">
        <v>48</v>
      </c>
      <c r="H2008">
        <v>6280</v>
      </c>
      <c r="I2008" t="s">
        <v>11</v>
      </c>
      <c r="J2008" t="s">
        <v>94</v>
      </c>
      <c r="K2008" t="s">
        <v>156</v>
      </c>
      <c r="L2008" t="s">
        <v>17</v>
      </c>
      <c r="M2008" s="5">
        <v>131.78</v>
      </c>
      <c r="N2008">
        <v>1</v>
      </c>
    </row>
    <row r="2009" spans="1:14" x14ac:dyDescent="0.2">
      <c r="A2009" s="2">
        <v>45277</v>
      </c>
      <c r="B2009" s="3">
        <f t="shared" si="93"/>
        <v>2024</v>
      </c>
      <c r="C2009" t="str">
        <f t="shared" si="94"/>
        <v>2023-2024</v>
      </c>
      <c r="D2009" t="s">
        <v>147</v>
      </c>
      <c r="E2009" t="s">
        <v>75</v>
      </c>
      <c r="F2009" t="str">
        <f t="shared" si="95"/>
        <v>Victoria</v>
      </c>
      <c r="G2009" t="s">
        <v>45</v>
      </c>
      <c r="H2009">
        <v>3630</v>
      </c>
      <c r="I2009" t="s">
        <v>11</v>
      </c>
      <c r="J2009" t="s">
        <v>55</v>
      </c>
      <c r="K2009" t="s">
        <v>156</v>
      </c>
      <c r="L2009" t="s">
        <v>17</v>
      </c>
      <c r="M2009" s="5">
        <v>131.82999999999998</v>
      </c>
      <c r="N2009">
        <v>1</v>
      </c>
    </row>
    <row r="2010" spans="1:14" x14ac:dyDescent="0.2">
      <c r="A2010" s="2">
        <v>45111</v>
      </c>
      <c r="B2010" s="3">
        <f t="shared" si="93"/>
        <v>2024</v>
      </c>
      <c r="C2010" t="str">
        <f t="shared" si="94"/>
        <v>2023-2024</v>
      </c>
      <c r="D2010" t="s">
        <v>148</v>
      </c>
      <c r="E2010" t="s">
        <v>87</v>
      </c>
      <c r="F2010" t="str">
        <f t="shared" si="95"/>
        <v>New South Wales</v>
      </c>
      <c r="G2010" t="s">
        <v>10</v>
      </c>
      <c r="H2010">
        <v>2790</v>
      </c>
      <c r="I2010" t="s">
        <v>11</v>
      </c>
      <c r="J2010" t="s">
        <v>25</v>
      </c>
      <c r="K2010" t="s">
        <v>151</v>
      </c>
      <c r="L2010" t="s">
        <v>21</v>
      </c>
      <c r="M2010" s="5">
        <v>131.9</v>
      </c>
      <c r="N2010">
        <v>1</v>
      </c>
    </row>
    <row r="2011" spans="1:14" x14ac:dyDescent="0.2">
      <c r="A2011" s="2">
        <v>45453</v>
      </c>
      <c r="B2011" s="3">
        <f t="shared" si="93"/>
        <v>2024</v>
      </c>
      <c r="C2011" t="str">
        <f t="shared" si="94"/>
        <v>2023-2024</v>
      </c>
      <c r="D2011" t="s">
        <v>148</v>
      </c>
      <c r="E2011" t="s">
        <v>145</v>
      </c>
      <c r="F2011" t="str">
        <f t="shared" si="95"/>
        <v>New South Wales</v>
      </c>
      <c r="G2011" t="s">
        <v>10</v>
      </c>
      <c r="H2011">
        <v>2101</v>
      </c>
      <c r="I2011" t="s">
        <v>11</v>
      </c>
      <c r="J2011" t="s">
        <v>27</v>
      </c>
      <c r="K2011" t="s">
        <v>157</v>
      </c>
      <c r="L2011" t="s">
        <v>22</v>
      </c>
      <c r="M2011" s="5">
        <v>131.97999999999999</v>
      </c>
      <c r="N2011">
        <v>1</v>
      </c>
    </row>
    <row r="2012" spans="1:14" x14ac:dyDescent="0.2">
      <c r="A2012" s="2">
        <v>45296</v>
      </c>
      <c r="B2012" s="3">
        <f t="shared" si="93"/>
        <v>2024</v>
      </c>
      <c r="C2012" t="str">
        <f t="shared" si="94"/>
        <v>2023-2024</v>
      </c>
      <c r="D2012" t="s">
        <v>147</v>
      </c>
      <c r="E2012" t="s">
        <v>108</v>
      </c>
      <c r="F2012" t="str">
        <f t="shared" si="95"/>
        <v>Victoria</v>
      </c>
      <c r="G2012" t="s">
        <v>45</v>
      </c>
      <c r="H2012">
        <v>3018</v>
      </c>
      <c r="I2012" t="s">
        <v>11</v>
      </c>
      <c r="J2012" t="s">
        <v>46</v>
      </c>
      <c r="K2012" t="s">
        <v>155</v>
      </c>
      <c r="L2012" t="s">
        <v>20</v>
      </c>
      <c r="M2012" s="5">
        <v>132.66</v>
      </c>
      <c r="N2012">
        <v>1</v>
      </c>
    </row>
    <row r="2013" spans="1:14" x14ac:dyDescent="0.2">
      <c r="A2013" s="2">
        <v>45401</v>
      </c>
      <c r="B2013" s="3">
        <f t="shared" si="93"/>
        <v>2024</v>
      </c>
      <c r="C2013" t="str">
        <f t="shared" si="94"/>
        <v>2023-2024</v>
      </c>
      <c r="D2013" t="s">
        <v>147</v>
      </c>
      <c r="E2013" t="s">
        <v>75</v>
      </c>
      <c r="F2013" t="str">
        <f t="shared" si="95"/>
        <v>Victoria</v>
      </c>
      <c r="G2013" t="s">
        <v>45</v>
      </c>
      <c r="H2013">
        <v>3630</v>
      </c>
      <c r="I2013" t="s">
        <v>11</v>
      </c>
      <c r="J2013" t="s">
        <v>55</v>
      </c>
      <c r="K2013" t="s">
        <v>149</v>
      </c>
      <c r="L2013" t="s">
        <v>15</v>
      </c>
      <c r="M2013" s="5">
        <v>132.75</v>
      </c>
      <c r="N2013">
        <v>1</v>
      </c>
    </row>
    <row r="2014" spans="1:14" x14ac:dyDescent="0.2">
      <c r="A2014" s="2">
        <v>45224</v>
      </c>
      <c r="B2014" s="3">
        <f t="shared" si="93"/>
        <v>2024</v>
      </c>
      <c r="C2014" t="str">
        <f t="shared" si="94"/>
        <v>2023-2024</v>
      </c>
      <c r="D2014" t="s">
        <v>148</v>
      </c>
      <c r="E2014" t="s">
        <v>100</v>
      </c>
      <c r="F2014" t="str">
        <f t="shared" si="95"/>
        <v>Western Australia</v>
      </c>
      <c r="G2014" t="s">
        <v>48</v>
      </c>
      <c r="H2014">
        <v>6021</v>
      </c>
      <c r="I2014" t="s">
        <v>11</v>
      </c>
      <c r="J2014" t="s">
        <v>49</v>
      </c>
      <c r="K2014" t="s">
        <v>156</v>
      </c>
      <c r="L2014" t="s">
        <v>17</v>
      </c>
      <c r="M2014" s="5">
        <v>133.67000000000002</v>
      </c>
      <c r="N2014">
        <v>1</v>
      </c>
    </row>
    <row r="2015" spans="1:14" x14ac:dyDescent="0.2">
      <c r="A2015" s="2">
        <v>45310</v>
      </c>
      <c r="B2015" s="3">
        <f t="shared" si="93"/>
        <v>2024</v>
      </c>
      <c r="C2015" t="str">
        <f t="shared" si="94"/>
        <v>2023-2024</v>
      </c>
      <c r="D2015" t="s">
        <v>147</v>
      </c>
      <c r="E2015" t="s">
        <v>31</v>
      </c>
      <c r="F2015" t="str">
        <f t="shared" si="95"/>
        <v>South Australia</v>
      </c>
      <c r="G2015" t="s">
        <v>32</v>
      </c>
      <c r="H2015">
        <v>5168</v>
      </c>
      <c r="I2015" t="s">
        <v>11</v>
      </c>
      <c r="J2015" t="s">
        <v>33</v>
      </c>
      <c r="K2015" t="s">
        <v>152</v>
      </c>
      <c r="L2015" t="s">
        <v>13</v>
      </c>
      <c r="M2015" s="5">
        <v>133.76999999999998</v>
      </c>
      <c r="N2015">
        <v>1</v>
      </c>
    </row>
    <row r="2016" spans="1:14" x14ac:dyDescent="0.2">
      <c r="A2016" s="2">
        <v>45312</v>
      </c>
      <c r="B2016" s="3">
        <f t="shared" si="93"/>
        <v>2024</v>
      </c>
      <c r="C2016" t="str">
        <f t="shared" si="94"/>
        <v>2023-2024</v>
      </c>
      <c r="D2016" t="s">
        <v>147</v>
      </c>
      <c r="E2016" t="s">
        <v>118</v>
      </c>
      <c r="F2016" t="str">
        <f t="shared" si="95"/>
        <v>New South Wales</v>
      </c>
      <c r="G2016" t="s">
        <v>10</v>
      </c>
      <c r="H2016">
        <v>2158</v>
      </c>
      <c r="I2016" t="s">
        <v>11</v>
      </c>
      <c r="J2016" t="s">
        <v>27</v>
      </c>
      <c r="K2016" t="s">
        <v>156</v>
      </c>
      <c r="L2016" t="s">
        <v>17</v>
      </c>
      <c r="M2016" s="5">
        <v>133.77000000000001</v>
      </c>
      <c r="N2016">
        <v>1</v>
      </c>
    </row>
    <row r="2017" spans="1:14" x14ac:dyDescent="0.2">
      <c r="A2017" s="2">
        <v>45175</v>
      </c>
      <c r="B2017" s="3">
        <f t="shared" si="93"/>
        <v>2024</v>
      </c>
      <c r="C2017" t="str">
        <f t="shared" si="94"/>
        <v>2023-2024</v>
      </c>
      <c r="D2017" t="s">
        <v>148</v>
      </c>
      <c r="E2017" t="s">
        <v>87</v>
      </c>
      <c r="F2017" t="str">
        <f t="shared" si="95"/>
        <v>New South Wales</v>
      </c>
      <c r="G2017" t="s">
        <v>10</v>
      </c>
      <c r="H2017">
        <v>2790</v>
      </c>
      <c r="I2017" t="s">
        <v>11</v>
      </c>
      <c r="J2017" t="s">
        <v>25</v>
      </c>
      <c r="K2017" t="s">
        <v>149</v>
      </c>
      <c r="L2017" t="s">
        <v>15</v>
      </c>
      <c r="M2017" s="5">
        <v>133.82</v>
      </c>
      <c r="N2017">
        <v>1</v>
      </c>
    </row>
    <row r="2018" spans="1:14" x14ac:dyDescent="0.2">
      <c r="A2018" s="2">
        <v>44986</v>
      </c>
      <c r="B2018" s="3">
        <f t="shared" si="93"/>
        <v>2023</v>
      </c>
      <c r="C2018" t="str">
        <f t="shared" si="94"/>
        <v>2022-2023</v>
      </c>
      <c r="D2018" t="s">
        <v>148</v>
      </c>
      <c r="E2018" t="s">
        <v>57</v>
      </c>
      <c r="F2018" t="str">
        <f t="shared" si="95"/>
        <v>New South Wales</v>
      </c>
      <c r="G2018" t="s">
        <v>10</v>
      </c>
      <c r="H2018">
        <v>2560</v>
      </c>
      <c r="I2018" t="s">
        <v>11</v>
      </c>
      <c r="J2018" t="s">
        <v>58</v>
      </c>
      <c r="K2018" t="s">
        <v>156</v>
      </c>
      <c r="L2018" t="s">
        <v>17</v>
      </c>
      <c r="M2018" s="5">
        <v>134.18</v>
      </c>
      <c r="N2018">
        <v>1</v>
      </c>
    </row>
    <row r="2019" spans="1:14" x14ac:dyDescent="0.2">
      <c r="A2019" s="2">
        <v>45646</v>
      </c>
      <c r="B2019" s="3">
        <f t="shared" si="93"/>
        <v>2025</v>
      </c>
      <c r="C2019" t="str">
        <f t="shared" si="94"/>
        <v>2024-2025</v>
      </c>
      <c r="D2019" t="s">
        <v>147</v>
      </c>
      <c r="E2019" t="s">
        <v>62</v>
      </c>
      <c r="F2019" t="str">
        <f t="shared" si="95"/>
        <v>Victoria</v>
      </c>
      <c r="G2019" t="s">
        <v>45</v>
      </c>
      <c r="H2019">
        <v>3134</v>
      </c>
      <c r="I2019" t="s">
        <v>11</v>
      </c>
      <c r="J2019" t="s">
        <v>63</v>
      </c>
      <c r="K2019" t="s">
        <v>149</v>
      </c>
      <c r="L2019" t="s">
        <v>15</v>
      </c>
      <c r="M2019" s="5">
        <v>134.72999999999999</v>
      </c>
      <c r="N2019">
        <v>1</v>
      </c>
    </row>
    <row r="2020" spans="1:14" x14ac:dyDescent="0.2">
      <c r="A2020" s="2">
        <v>45157</v>
      </c>
      <c r="B2020" s="3">
        <f t="shared" si="93"/>
        <v>2024</v>
      </c>
      <c r="C2020" t="str">
        <f t="shared" si="94"/>
        <v>2023-2024</v>
      </c>
      <c r="D2020" t="s">
        <v>148</v>
      </c>
      <c r="E2020" t="s">
        <v>87</v>
      </c>
      <c r="F2020" t="str">
        <f t="shared" si="95"/>
        <v>New South Wales</v>
      </c>
      <c r="G2020" t="s">
        <v>10</v>
      </c>
      <c r="H2020">
        <v>2790</v>
      </c>
      <c r="I2020" t="s">
        <v>11</v>
      </c>
      <c r="J2020" t="s">
        <v>25</v>
      </c>
      <c r="K2020" t="s">
        <v>154</v>
      </c>
      <c r="L2020" t="s">
        <v>14</v>
      </c>
      <c r="M2020" s="5">
        <v>134.9</v>
      </c>
      <c r="N2020">
        <v>1</v>
      </c>
    </row>
    <row r="2021" spans="1:14" x14ac:dyDescent="0.2">
      <c r="A2021" s="2">
        <v>45089</v>
      </c>
      <c r="B2021" s="3">
        <f t="shared" si="93"/>
        <v>2023</v>
      </c>
      <c r="C2021" t="str">
        <f t="shared" si="94"/>
        <v>2022-2023</v>
      </c>
      <c r="D2021" t="s">
        <v>148</v>
      </c>
      <c r="E2021" t="s">
        <v>142</v>
      </c>
      <c r="F2021" t="str">
        <f t="shared" si="95"/>
        <v>Australian Capital Territory</v>
      </c>
      <c r="G2021" t="s">
        <v>80</v>
      </c>
      <c r="H2021">
        <v>2609</v>
      </c>
      <c r="I2021" t="s">
        <v>11</v>
      </c>
      <c r="J2021" t="s">
        <v>58</v>
      </c>
      <c r="K2021" t="s">
        <v>151</v>
      </c>
      <c r="L2021" t="s">
        <v>21</v>
      </c>
      <c r="M2021" s="5">
        <v>134.91</v>
      </c>
      <c r="N2021">
        <v>1</v>
      </c>
    </row>
    <row r="2022" spans="1:14" x14ac:dyDescent="0.2">
      <c r="A2022" s="2">
        <v>45336</v>
      </c>
      <c r="B2022" s="3">
        <f t="shared" si="93"/>
        <v>2024</v>
      </c>
      <c r="C2022" t="str">
        <f t="shared" si="94"/>
        <v>2023-2024</v>
      </c>
      <c r="D2022" t="s">
        <v>147</v>
      </c>
      <c r="E2022" t="s">
        <v>129</v>
      </c>
      <c r="F2022" t="str">
        <f t="shared" si="95"/>
        <v>Tasmania</v>
      </c>
      <c r="G2022" t="s">
        <v>70</v>
      </c>
      <c r="H2022">
        <v>7010</v>
      </c>
      <c r="I2022" t="s">
        <v>11</v>
      </c>
      <c r="J2022" t="s">
        <v>71</v>
      </c>
      <c r="K2022" t="s">
        <v>19</v>
      </c>
      <c r="L2022" t="s">
        <v>23</v>
      </c>
      <c r="M2022" s="5">
        <v>135.84</v>
      </c>
      <c r="N2022">
        <v>1</v>
      </c>
    </row>
    <row r="2023" spans="1:14" x14ac:dyDescent="0.2">
      <c r="A2023" s="2">
        <v>45062</v>
      </c>
      <c r="B2023" s="3">
        <f t="shared" si="93"/>
        <v>2023</v>
      </c>
      <c r="C2023" t="str">
        <f t="shared" si="94"/>
        <v>2022-2023</v>
      </c>
      <c r="D2023" t="s">
        <v>148</v>
      </c>
      <c r="E2023" t="s">
        <v>26</v>
      </c>
      <c r="F2023" t="str">
        <f t="shared" si="95"/>
        <v>New South Wales</v>
      </c>
      <c r="G2023" t="s">
        <v>10</v>
      </c>
      <c r="H2023">
        <v>2141</v>
      </c>
      <c r="I2023" t="s">
        <v>11</v>
      </c>
      <c r="J2023" t="s">
        <v>27</v>
      </c>
      <c r="K2023" t="s">
        <v>154</v>
      </c>
      <c r="L2023" t="s">
        <v>14</v>
      </c>
      <c r="M2023" s="5">
        <v>135.92000000000002</v>
      </c>
      <c r="N2023">
        <v>1</v>
      </c>
    </row>
    <row r="2024" spans="1:14" x14ac:dyDescent="0.2">
      <c r="A2024" s="2">
        <v>45495</v>
      </c>
      <c r="B2024" s="3">
        <f t="shared" si="93"/>
        <v>2025</v>
      </c>
      <c r="C2024" t="str">
        <f t="shared" si="94"/>
        <v>2024-2025</v>
      </c>
      <c r="D2024" t="s">
        <v>148</v>
      </c>
      <c r="E2024" t="s">
        <v>117</v>
      </c>
      <c r="F2024" t="str">
        <f t="shared" si="95"/>
        <v>Queensland</v>
      </c>
      <c r="G2024" t="s">
        <v>35</v>
      </c>
      <c r="H2024">
        <v>4119</v>
      </c>
      <c r="I2024" t="s">
        <v>11</v>
      </c>
      <c r="J2024" t="s">
        <v>43</v>
      </c>
      <c r="K2024" t="s">
        <v>157</v>
      </c>
      <c r="L2024" t="s">
        <v>22</v>
      </c>
      <c r="M2024" s="5">
        <v>136.16999999999999</v>
      </c>
      <c r="N2024">
        <v>1</v>
      </c>
    </row>
    <row r="2025" spans="1:14" x14ac:dyDescent="0.2">
      <c r="A2025" s="2">
        <v>45541</v>
      </c>
      <c r="B2025" s="3">
        <f t="shared" si="93"/>
        <v>2025</v>
      </c>
      <c r="C2025" t="str">
        <f t="shared" si="94"/>
        <v>2024-2025</v>
      </c>
      <c r="D2025" t="s">
        <v>147</v>
      </c>
      <c r="E2025" t="s">
        <v>132</v>
      </c>
      <c r="F2025" t="str">
        <f t="shared" si="95"/>
        <v>New South Wales</v>
      </c>
      <c r="G2025" t="s">
        <v>10</v>
      </c>
      <c r="H2025">
        <v>2800</v>
      </c>
      <c r="I2025" t="s">
        <v>11</v>
      </c>
      <c r="J2025" t="s">
        <v>25</v>
      </c>
      <c r="K2025" t="s">
        <v>149</v>
      </c>
      <c r="L2025" t="s">
        <v>15</v>
      </c>
      <c r="M2025" s="5">
        <v>136.28</v>
      </c>
      <c r="N2025">
        <v>1</v>
      </c>
    </row>
    <row r="2026" spans="1:14" x14ac:dyDescent="0.2">
      <c r="A2026" s="2">
        <v>44938</v>
      </c>
      <c r="B2026" s="3">
        <f t="shared" si="93"/>
        <v>2023</v>
      </c>
      <c r="C2026" t="str">
        <f t="shared" si="94"/>
        <v>2022-2023</v>
      </c>
      <c r="D2026" t="s">
        <v>148</v>
      </c>
      <c r="E2026" t="s">
        <v>105</v>
      </c>
      <c r="F2026" t="str">
        <f t="shared" si="95"/>
        <v>Victoria</v>
      </c>
      <c r="G2026" t="s">
        <v>45</v>
      </c>
      <c r="H2026">
        <v>3500</v>
      </c>
      <c r="I2026" t="s">
        <v>11</v>
      </c>
      <c r="J2026" t="s">
        <v>60</v>
      </c>
      <c r="K2026" t="s">
        <v>19</v>
      </c>
      <c r="L2026" t="s">
        <v>23</v>
      </c>
      <c r="M2026" s="5">
        <v>136.41</v>
      </c>
      <c r="N2026">
        <v>1</v>
      </c>
    </row>
    <row r="2027" spans="1:14" x14ac:dyDescent="0.2">
      <c r="A2027" s="2">
        <v>45017</v>
      </c>
      <c r="B2027" s="3">
        <f t="shared" si="93"/>
        <v>2023</v>
      </c>
      <c r="C2027" t="str">
        <f t="shared" si="94"/>
        <v>2022-2023</v>
      </c>
      <c r="D2027" t="s">
        <v>147</v>
      </c>
      <c r="E2027" t="s">
        <v>93</v>
      </c>
      <c r="F2027" t="str">
        <f t="shared" si="95"/>
        <v>Western Australia</v>
      </c>
      <c r="G2027" t="s">
        <v>48</v>
      </c>
      <c r="H2027">
        <v>6112</v>
      </c>
      <c r="I2027" t="s">
        <v>11</v>
      </c>
      <c r="J2027" t="s">
        <v>94</v>
      </c>
      <c r="K2027" t="s">
        <v>154</v>
      </c>
      <c r="L2027" t="s">
        <v>14</v>
      </c>
      <c r="M2027" s="5">
        <v>136.47</v>
      </c>
      <c r="N2027">
        <v>1</v>
      </c>
    </row>
    <row r="2028" spans="1:14" x14ac:dyDescent="0.2">
      <c r="A2028" s="2">
        <v>45137</v>
      </c>
      <c r="B2028" s="3">
        <f t="shared" si="93"/>
        <v>2024</v>
      </c>
      <c r="C2028" t="str">
        <f t="shared" si="94"/>
        <v>2023-2024</v>
      </c>
      <c r="D2028" t="s">
        <v>147</v>
      </c>
      <c r="E2028" t="s">
        <v>113</v>
      </c>
      <c r="F2028" t="str">
        <f t="shared" si="95"/>
        <v>Queensland</v>
      </c>
      <c r="G2028" t="s">
        <v>35</v>
      </c>
      <c r="H2028">
        <v>4215</v>
      </c>
      <c r="I2028" t="s">
        <v>11</v>
      </c>
      <c r="J2028" t="s">
        <v>104</v>
      </c>
      <c r="K2028" t="s">
        <v>150</v>
      </c>
      <c r="L2028" t="s">
        <v>18</v>
      </c>
      <c r="M2028" s="5">
        <v>136.66</v>
      </c>
      <c r="N2028">
        <v>1</v>
      </c>
    </row>
    <row r="2029" spans="1:14" x14ac:dyDescent="0.2">
      <c r="A2029" s="2">
        <v>45414</v>
      </c>
      <c r="B2029" s="3">
        <f t="shared" si="93"/>
        <v>2024</v>
      </c>
      <c r="C2029" t="str">
        <f t="shared" si="94"/>
        <v>2023-2024</v>
      </c>
      <c r="D2029" t="s">
        <v>148</v>
      </c>
      <c r="E2029" t="s">
        <v>106</v>
      </c>
      <c r="F2029" t="str">
        <f t="shared" si="95"/>
        <v>Victoria</v>
      </c>
      <c r="G2029" t="s">
        <v>45</v>
      </c>
      <c r="H2029">
        <v>3915</v>
      </c>
      <c r="I2029" t="s">
        <v>11</v>
      </c>
      <c r="J2029" t="s">
        <v>55</v>
      </c>
      <c r="K2029" t="s">
        <v>19</v>
      </c>
      <c r="L2029" t="s">
        <v>23</v>
      </c>
      <c r="M2029" s="5">
        <v>136.79</v>
      </c>
      <c r="N2029">
        <v>1</v>
      </c>
    </row>
    <row r="2030" spans="1:14" x14ac:dyDescent="0.2">
      <c r="A2030" s="2">
        <v>45403</v>
      </c>
      <c r="B2030" s="3">
        <f t="shared" si="93"/>
        <v>2024</v>
      </c>
      <c r="C2030" t="str">
        <f t="shared" si="94"/>
        <v>2023-2024</v>
      </c>
      <c r="D2030" t="s">
        <v>147</v>
      </c>
      <c r="E2030" t="s">
        <v>115</v>
      </c>
      <c r="F2030" t="str">
        <f t="shared" si="95"/>
        <v>Western Australia</v>
      </c>
      <c r="G2030" t="s">
        <v>48</v>
      </c>
      <c r="H2030">
        <v>6280</v>
      </c>
      <c r="I2030" t="s">
        <v>11</v>
      </c>
      <c r="J2030" t="s">
        <v>94</v>
      </c>
      <c r="K2030" t="s">
        <v>150</v>
      </c>
      <c r="L2030" t="s">
        <v>18</v>
      </c>
      <c r="M2030" s="5">
        <v>136.85</v>
      </c>
      <c r="N2030">
        <v>1</v>
      </c>
    </row>
    <row r="2031" spans="1:14" x14ac:dyDescent="0.2">
      <c r="A2031" s="2">
        <v>45567</v>
      </c>
      <c r="B2031" s="3">
        <f t="shared" si="93"/>
        <v>2025</v>
      </c>
      <c r="C2031" t="str">
        <f t="shared" si="94"/>
        <v>2024-2025</v>
      </c>
      <c r="D2031" t="s">
        <v>148</v>
      </c>
      <c r="E2031" t="s">
        <v>105</v>
      </c>
      <c r="F2031" t="str">
        <f t="shared" si="95"/>
        <v>Victoria</v>
      </c>
      <c r="G2031" t="s">
        <v>45</v>
      </c>
      <c r="H2031">
        <v>3500</v>
      </c>
      <c r="I2031" t="s">
        <v>11</v>
      </c>
      <c r="J2031" t="s">
        <v>60</v>
      </c>
      <c r="K2031" t="s">
        <v>19</v>
      </c>
      <c r="L2031" t="s">
        <v>23</v>
      </c>
      <c r="M2031" s="5">
        <v>137.76000000000002</v>
      </c>
      <c r="N2031">
        <v>1</v>
      </c>
    </row>
    <row r="2032" spans="1:14" x14ac:dyDescent="0.2">
      <c r="A2032" s="2">
        <v>44984</v>
      </c>
      <c r="B2032" s="3">
        <f t="shared" si="93"/>
        <v>2023</v>
      </c>
      <c r="C2032" t="str">
        <f t="shared" si="94"/>
        <v>2022-2023</v>
      </c>
      <c r="D2032" t="s">
        <v>147</v>
      </c>
      <c r="E2032" t="s">
        <v>62</v>
      </c>
      <c r="F2032" t="str">
        <f t="shared" si="95"/>
        <v>Victoria</v>
      </c>
      <c r="G2032" t="s">
        <v>45</v>
      </c>
      <c r="H2032">
        <v>3134</v>
      </c>
      <c r="I2032" t="s">
        <v>11</v>
      </c>
      <c r="J2032" t="s">
        <v>63</v>
      </c>
      <c r="K2032" t="s">
        <v>151</v>
      </c>
      <c r="L2032" t="s">
        <v>21</v>
      </c>
      <c r="M2032" s="5">
        <v>137.76999999999998</v>
      </c>
      <c r="N2032">
        <v>1</v>
      </c>
    </row>
    <row r="2033" spans="1:14" x14ac:dyDescent="0.2">
      <c r="A2033" s="2">
        <v>45295</v>
      </c>
      <c r="B2033" s="3">
        <f t="shared" si="93"/>
        <v>2024</v>
      </c>
      <c r="C2033" t="str">
        <f t="shared" si="94"/>
        <v>2023-2024</v>
      </c>
      <c r="D2033" t="s">
        <v>148</v>
      </c>
      <c r="E2033" t="s">
        <v>102</v>
      </c>
      <c r="F2033" t="str">
        <f t="shared" si="95"/>
        <v>Queensland</v>
      </c>
      <c r="G2033" t="s">
        <v>35</v>
      </c>
      <c r="H2033">
        <v>4870</v>
      </c>
      <c r="I2033" t="s">
        <v>11</v>
      </c>
      <c r="J2033" t="s">
        <v>36</v>
      </c>
      <c r="K2033" t="s">
        <v>151</v>
      </c>
      <c r="L2033" t="s">
        <v>21</v>
      </c>
      <c r="M2033" s="5">
        <v>137.81</v>
      </c>
      <c r="N2033">
        <v>1</v>
      </c>
    </row>
    <row r="2034" spans="1:14" x14ac:dyDescent="0.2">
      <c r="A2034" s="2">
        <v>45175</v>
      </c>
      <c r="B2034" s="3">
        <f t="shared" si="93"/>
        <v>2024</v>
      </c>
      <c r="C2034" t="str">
        <f t="shared" si="94"/>
        <v>2023-2024</v>
      </c>
      <c r="D2034" t="s">
        <v>147</v>
      </c>
      <c r="E2034" t="s">
        <v>135</v>
      </c>
      <c r="F2034" t="str">
        <f t="shared" si="95"/>
        <v>Victoria</v>
      </c>
      <c r="G2034" t="s">
        <v>45</v>
      </c>
      <c r="H2034">
        <v>3550</v>
      </c>
      <c r="I2034" t="s">
        <v>11</v>
      </c>
      <c r="J2034" t="s">
        <v>60</v>
      </c>
      <c r="K2034" t="s">
        <v>157</v>
      </c>
      <c r="L2034" t="s">
        <v>22</v>
      </c>
      <c r="M2034" s="5">
        <v>138.13</v>
      </c>
      <c r="N2034">
        <v>1</v>
      </c>
    </row>
    <row r="2035" spans="1:14" x14ac:dyDescent="0.2">
      <c r="A2035" s="2">
        <v>44963</v>
      </c>
      <c r="B2035" s="3">
        <f t="shared" si="93"/>
        <v>2023</v>
      </c>
      <c r="C2035" t="str">
        <f t="shared" si="94"/>
        <v>2022-2023</v>
      </c>
      <c r="D2035" t="s">
        <v>147</v>
      </c>
      <c r="E2035" t="s">
        <v>96</v>
      </c>
      <c r="F2035" t="str">
        <f t="shared" si="95"/>
        <v>Western Australia</v>
      </c>
      <c r="G2035" t="s">
        <v>48</v>
      </c>
      <c r="H2035">
        <v>6330</v>
      </c>
      <c r="I2035" t="s">
        <v>11</v>
      </c>
      <c r="J2035" t="s">
        <v>94</v>
      </c>
      <c r="K2035" t="s">
        <v>149</v>
      </c>
      <c r="L2035" t="s">
        <v>15</v>
      </c>
      <c r="M2035" s="5">
        <v>138.26</v>
      </c>
      <c r="N2035">
        <v>1</v>
      </c>
    </row>
    <row r="2036" spans="1:14" x14ac:dyDescent="0.2">
      <c r="A2036" s="2">
        <v>44999</v>
      </c>
      <c r="B2036" s="3">
        <f t="shared" si="93"/>
        <v>2023</v>
      </c>
      <c r="C2036" t="str">
        <f t="shared" si="94"/>
        <v>2022-2023</v>
      </c>
      <c r="D2036" t="s">
        <v>148</v>
      </c>
      <c r="E2036" t="s">
        <v>123</v>
      </c>
      <c r="F2036" t="str">
        <f t="shared" si="95"/>
        <v>Western Australia</v>
      </c>
      <c r="G2036" t="s">
        <v>48</v>
      </c>
      <c r="H2036">
        <v>6109</v>
      </c>
      <c r="I2036" t="s">
        <v>11</v>
      </c>
      <c r="J2036" t="s">
        <v>94</v>
      </c>
      <c r="K2036" t="s">
        <v>154</v>
      </c>
      <c r="L2036" t="s">
        <v>14</v>
      </c>
      <c r="M2036" s="5">
        <v>138.38</v>
      </c>
      <c r="N2036">
        <v>1</v>
      </c>
    </row>
    <row r="2037" spans="1:14" x14ac:dyDescent="0.2">
      <c r="A2037" s="2">
        <v>45254</v>
      </c>
      <c r="B2037" s="3">
        <f t="shared" si="93"/>
        <v>2024</v>
      </c>
      <c r="C2037" t="str">
        <f t="shared" si="94"/>
        <v>2023-2024</v>
      </c>
      <c r="D2037" t="s">
        <v>148</v>
      </c>
      <c r="E2037" t="s">
        <v>74</v>
      </c>
      <c r="F2037" t="str">
        <f t="shared" si="95"/>
        <v>South Australia</v>
      </c>
      <c r="G2037" t="s">
        <v>32</v>
      </c>
      <c r="H2037">
        <v>5043</v>
      </c>
      <c r="I2037" t="s">
        <v>11</v>
      </c>
      <c r="J2037" t="s">
        <v>33</v>
      </c>
      <c r="K2037" t="s">
        <v>19</v>
      </c>
      <c r="L2037" t="s">
        <v>23</v>
      </c>
      <c r="M2037" s="5">
        <v>138.86000000000001</v>
      </c>
      <c r="N2037">
        <v>1</v>
      </c>
    </row>
    <row r="2038" spans="1:14" x14ac:dyDescent="0.2">
      <c r="A2038" s="2">
        <v>45214</v>
      </c>
      <c r="B2038" s="3">
        <f t="shared" si="93"/>
        <v>2024</v>
      </c>
      <c r="C2038" t="str">
        <f t="shared" si="94"/>
        <v>2023-2024</v>
      </c>
      <c r="D2038" t="s">
        <v>148</v>
      </c>
      <c r="E2038" t="s">
        <v>99</v>
      </c>
      <c r="F2038" t="str">
        <f t="shared" si="95"/>
        <v>Victoria</v>
      </c>
      <c r="G2038" t="s">
        <v>45</v>
      </c>
      <c r="H2038">
        <v>3148</v>
      </c>
      <c r="I2038" t="s">
        <v>11</v>
      </c>
      <c r="J2038" t="s">
        <v>63</v>
      </c>
      <c r="K2038" t="s">
        <v>150</v>
      </c>
      <c r="L2038" t="s">
        <v>18</v>
      </c>
      <c r="M2038" s="5">
        <v>138.99</v>
      </c>
      <c r="N2038">
        <v>1</v>
      </c>
    </row>
    <row r="2039" spans="1:14" x14ac:dyDescent="0.2">
      <c r="A2039" s="2">
        <v>45302</v>
      </c>
      <c r="B2039" s="3">
        <f t="shared" si="93"/>
        <v>2024</v>
      </c>
      <c r="C2039" t="str">
        <f t="shared" si="94"/>
        <v>2023-2024</v>
      </c>
      <c r="D2039" t="s">
        <v>148</v>
      </c>
      <c r="E2039" t="s">
        <v>102</v>
      </c>
      <c r="F2039" t="str">
        <f t="shared" si="95"/>
        <v>Queensland</v>
      </c>
      <c r="G2039" t="s">
        <v>35</v>
      </c>
      <c r="H2039">
        <v>4870</v>
      </c>
      <c r="I2039" t="s">
        <v>11</v>
      </c>
      <c r="J2039" t="s">
        <v>36</v>
      </c>
      <c r="K2039" t="s">
        <v>150</v>
      </c>
      <c r="L2039" t="s">
        <v>18</v>
      </c>
      <c r="M2039" s="5">
        <v>139.01999999999998</v>
      </c>
      <c r="N2039">
        <v>1</v>
      </c>
    </row>
    <row r="2040" spans="1:14" x14ac:dyDescent="0.2">
      <c r="A2040" s="2">
        <v>45291</v>
      </c>
      <c r="B2040" s="3">
        <f t="shared" si="93"/>
        <v>2024</v>
      </c>
      <c r="C2040" t="str">
        <f t="shared" si="94"/>
        <v>2023-2024</v>
      </c>
      <c r="D2040" t="s">
        <v>148</v>
      </c>
      <c r="E2040" t="s">
        <v>53</v>
      </c>
      <c r="F2040" t="str">
        <f t="shared" si="95"/>
        <v>South Australia</v>
      </c>
      <c r="G2040" t="s">
        <v>32</v>
      </c>
      <c r="H2040">
        <v>5082</v>
      </c>
      <c r="I2040" t="s">
        <v>11</v>
      </c>
      <c r="J2040" t="s">
        <v>33</v>
      </c>
      <c r="K2040" t="s">
        <v>19</v>
      </c>
      <c r="L2040" t="s">
        <v>23</v>
      </c>
      <c r="M2040" s="5">
        <v>139.66999999999999</v>
      </c>
      <c r="N2040">
        <v>1</v>
      </c>
    </row>
    <row r="2041" spans="1:14" x14ac:dyDescent="0.2">
      <c r="A2041" s="2">
        <v>45125</v>
      </c>
      <c r="B2041" s="3">
        <f t="shared" si="93"/>
        <v>2024</v>
      </c>
      <c r="C2041" t="str">
        <f t="shared" si="94"/>
        <v>2023-2024</v>
      </c>
      <c r="D2041" t="s">
        <v>147</v>
      </c>
      <c r="E2041" t="s">
        <v>64</v>
      </c>
      <c r="F2041" t="str">
        <f t="shared" si="95"/>
        <v>Victoria</v>
      </c>
      <c r="G2041" t="s">
        <v>45</v>
      </c>
      <c r="H2041">
        <v>3199</v>
      </c>
      <c r="I2041" t="s">
        <v>11</v>
      </c>
      <c r="J2041" t="s">
        <v>63</v>
      </c>
      <c r="K2041" t="s">
        <v>157</v>
      </c>
      <c r="L2041" t="s">
        <v>22</v>
      </c>
      <c r="M2041" s="5">
        <v>139.69999999999999</v>
      </c>
      <c r="N2041">
        <v>1</v>
      </c>
    </row>
    <row r="2042" spans="1:14" x14ac:dyDescent="0.2">
      <c r="A2042" s="2">
        <v>44962</v>
      </c>
      <c r="B2042" s="3">
        <f t="shared" si="93"/>
        <v>2023</v>
      </c>
      <c r="C2042" t="str">
        <f t="shared" si="94"/>
        <v>2022-2023</v>
      </c>
      <c r="D2042" t="s">
        <v>148</v>
      </c>
      <c r="E2042" t="s">
        <v>130</v>
      </c>
      <c r="F2042" t="str">
        <f t="shared" si="95"/>
        <v>South Australia</v>
      </c>
      <c r="G2042" t="s">
        <v>32</v>
      </c>
      <c r="H2042">
        <v>5290</v>
      </c>
      <c r="I2042" t="s">
        <v>11</v>
      </c>
      <c r="J2042" t="s">
        <v>38</v>
      </c>
      <c r="K2042" t="s">
        <v>149</v>
      </c>
      <c r="L2042" t="s">
        <v>15</v>
      </c>
      <c r="M2042" s="5">
        <v>139.72</v>
      </c>
      <c r="N2042">
        <v>1</v>
      </c>
    </row>
    <row r="2043" spans="1:14" x14ac:dyDescent="0.2">
      <c r="A2043" s="2">
        <v>45252</v>
      </c>
      <c r="B2043" s="3">
        <f t="shared" si="93"/>
        <v>2024</v>
      </c>
      <c r="C2043" t="str">
        <f t="shared" si="94"/>
        <v>2023-2024</v>
      </c>
      <c r="D2043" t="s">
        <v>147</v>
      </c>
      <c r="E2043" t="s">
        <v>99</v>
      </c>
      <c r="F2043" t="str">
        <f t="shared" si="95"/>
        <v>Victoria</v>
      </c>
      <c r="G2043" t="s">
        <v>45</v>
      </c>
      <c r="H2043">
        <v>3148</v>
      </c>
      <c r="I2043" t="s">
        <v>11</v>
      </c>
      <c r="J2043" t="s">
        <v>63</v>
      </c>
      <c r="K2043" t="s">
        <v>153</v>
      </c>
      <c r="L2043" t="s">
        <v>16</v>
      </c>
      <c r="M2043" s="5">
        <v>139.86000000000001</v>
      </c>
      <c r="N2043">
        <v>1</v>
      </c>
    </row>
    <row r="2044" spans="1:14" x14ac:dyDescent="0.2">
      <c r="A2044" s="2">
        <v>45510</v>
      </c>
      <c r="B2044" s="3">
        <f t="shared" si="93"/>
        <v>2025</v>
      </c>
      <c r="C2044" t="str">
        <f t="shared" si="94"/>
        <v>2024-2025</v>
      </c>
      <c r="D2044" t="s">
        <v>148</v>
      </c>
      <c r="E2044" t="s">
        <v>91</v>
      </c>
      <c r="F2044" t="str">
        <f t="shared" si="95"/>
        <v>Victoria</v>
      </c>
      <c r="G2044" t="s">
        <v>45</v>
      </c>
      <c r="H2044">
        <v>3690</v>
      </c>
      <c r="I2044" t="s">
        <v>11</v>
      </c>
      <c r="J2044" t="s">
        <v>55</v>
      </c>
      <c r="K2044" t="s">
        <v>149</v>
      </c>
      <c r="L2044" t="s">
        <v>15</v>
      </c>
      <c r="M2044" s="5">
        <v>139.86000000000001</v>
      </c>
      <c r="N2044">
        <v>1</v>
      </c>
    </row>
    <row r="2045" spans="1:14" x14ac:dyDescent="0.2">
      <c r="A2045" s="2">
        <v>45565</v>
      </c>
      <c r="B2045" s="3">
        <f t="shared" si="93"/>
        <v>2025</v>
      </c>
      <c r="C2045" t="str">
        <f t="shared" si="94"/>
        <v>2024-2025</v>
      </c>
      <c r="D2045" t="s">
        <v>148</v>
      </c>
      <c r="E2045" t="s">
        <v>128</v>
      </c>
      <c r="F2045" t="str">
        <f t="shared" si="95"/>
        <v>Western Australia</v>
      </c>
      <c r="G2045" t="s">
        <v>48</v>
      </c>
      <c r="H2045">
        <v>6027</v>
      </c>
      <c r="I2045" t="s">
        <v>11</v>
      </c>
      <c r="J2045" t="s">
        <v>49</v>
      </c>
      <c r="K2045" t="s">
        <v>154</v>
      </c>
      <c r="L2045" t="s">
        <v>14</v>
      </c>
      <c r="M2045" s="5">
        <v>139.88</v>
      </c>
      <c r="N2045">
        <v>1</v>
      </c>
    </row>
    <row r="2046" spans="1:14" x14ac:dyDescent="0.2">
      <c r="A2046" s="2">
        <v>45641</v>
      </c>
      <c r="B2046" s="3">
        <f t="shared" si="93"/>
        <v>2025</v>
      </c>
      <c r="C2046" t="str">
        <f t="shared" si="94"/>
        <v>2024-2025</v>
      </c>
      <c r="D2046" t="s">
        <v>147</v>
      </c>
      <c r="E2046" t="s">
        <v>119</v>
      </c>
      <c r="F2046" t="str">
        <f t="shared" si="95"/>
        <v>Queensland</v>
      </c>
      <c r="G2046" t="s">
        <v>35</v>
      </c>
      <c r="H2046">
        <v>4570</v>
      </c>
      <c r="I2046" t="s">
        <v>11</v>
      </c>
      <c r="J2046" t="s">
        <v>120</v>
      </c>
      <c r="K2046" t="s">
        <v>19</v>
      </c>
      <c r="L2046" t="s">
        <v>23</v>
      </c>
      <c r="M2046" s="5">
        <v>139.96</v>
      </c>
      <c r="N2046">
        <v>1</v>
      </c>
    </row>
    <row r="2047" spans="1:14" x14ac:dyDescent="0.2">
      <c r="A2047" s="2">
        <v>45440</v>
      </c>
      <c r="B2047" s="3">
        <f t="shared" si="93"/>
        <v>2024</v>
      </c>
      <c r="C2047" t="str">
        <f t="shared" si="94"/>
        <v>2023-2024</v>
      </c>
      <c r="D2047" t="s">
        <v>148</v>
      </c>
      <c r="E2047" t="s">
        <v>24</v>
      </c>
      <c r="F2047" t="str">
        <f t="shared" si="95"/>
        <v>New South Wales</v>
      </c>
      <c r="G2047" t="s">
        <v>10</v>
      </c>
      <c r="H2047">
        <v>2795</v>
      </c>
      <c r="I2047" t="s">
        <v>11</v>
      </c>
      <c r="J2047" t="s">
        <v>25</v>
      </c>
      <c r="K2047" t="s">
        <v>152</v>
      </c>
      <c r="L2047" t="s">
        <v>13</v>
      </c>
      <c r="M2047" s="5">
        <v>140.03000000000003</v>
      </c>
      <c r="N2047">
        <v>1</v>
      </c>
    </row>
    <row r="2048" spans="1:14" x14ac:dyDescent="0.2">
      <c r="A2048" s="2">
        <v>45327</v>
      </c>
      <c r="B2048" s="3">
        <f t="shared" si="93"/>
        <v>2024</v>
      </c>
      <c r="C2048" t="str">
        <f t="shared" si="94"/>
        <v>2023-2024</v>
      </c>
      <c r="D2048" t="s">
        <v>147</v>
      </c>
      <c r="E2048" t="s">
        <v>64</v>
      </c>
      <c r="F2048" t="str">
        <f t="shared" si="95"/>
        <v>Victoria</v>
      </c>
      <c r="G2048" t="s">
        <v>45</v>
      </c>
      <c r="H2048">
        <v>3199</v>
      </c>
      <c r="I2048" t="s">
        <v>11</v>
      </c>
      <c r="J2048" t="s">
        <v>63</v>
      </c>
      <c r="K2048" t="s">
        <v>150</v>
      </c>
      <c r="L2048" t="s">
        <v>18</v>
      </c>
      <c r="M2048" s="5">
        <v>140.38999999999999</v>
      </c>
      <c r="N2048">
        <v>1</v>
      </c>
    </row>
    <row r="2049" spans="1:14" x14ac:dyDescent="0.2">
      <c r="A2049" s="2">
        <v>45380</v>
      </c>
      <c r="B2049" s="3">
        <f t="shared" si="93"/>
        <v>2024</v>
      </c>
      <c r="C2049" t="str">
        <f t="shared" si="94"/>
        <v>2023-2024</v>
      </c>
      <c r="D2049" t="s">
        <v>148</v>
      </c>
      <c r="E2049" t="s">
        <v>123</v>
      </c>
      <c r="F2049" t="str">
        <f t="shared" si="95"/>
        <v>Western Australia</v>
      </c>
      <c r="G2049" t="s">
        <v>48</v>
      </c>
      <c r="H2049">
        <v>6109</v>
      </c>
      <c r="I2049" t="s">
        <v>11</v>
      </c>
      <c r="J2049" t="s">
        <v>94</v>
      </c>
      <c r="K2049" t="s">
        <v>152</v>
      </c>
      <c r="L2049" t="s">
        <v>13</v>
      </c>
      <c r="M2049" s="5">
        <v>140.69999999999999</v>
      </c>
      <c r="N2049">
        <v>1</v>
      </c>
    </row>
    <row r="2050" spans="1:14" x14ac:dyDescent="0.2">
      <c r="A2050" s="2">
        <v>45623</v>
      </c>
      <c r="B2050" s="3">
        <f t="shared" ref="B2050:B2113" si="96">IF(MONTH(A2050)&gt;=7,YEAR(A2050)+1,YEAR(A2050))</f>
        <v>2025</v>
      </c>
      <c r="C2050" t="str">
        <f t="shared" ref="C2050:C2113" si="97">IF(MONTH(A2050) &gt;= 7, YEAR(A2050) &amp; "-" &amp; YEAR(A2050) + 1, YEAR(A2050) - 1 &amp; "-" &amp; YEAR(A2050))</f>
        <v>2024-2025</v>
      </c>
      <c r="D2050" t="s">
        <v>148</v>
      </c>
      <c r="E2050" t="s">
        <v>144</v>
      </c>
      <c r="F2050" t="str">
        <f t="shared" ref="F2050:F2113" si="98">IF(G2050="WA","Western Australia",
IF(G2050="NSW","New South Wales",
IF(G2050="QLD","Queensland",
IF(G2050="VIC","Victoria",
IF(G2050="TAS","Tasmania",
IF(G2050="SA","South Australia",
IF(G2050="NT","Northern Territory",
IF(G2050="ACT","Australian Capital Territory",G2050))))))))</f>
        <v>Queensland</v>
      </c>
      <c r="G2050" t="s">
        <v>35</v>
      </c>
      <c r="H2050">
        <v>4566</v>
      </c>
      <c r="I2050" t="s">
        <v>11</v>
      </c>
      <c r="J2050" t="s">
        <v>120</v>
      </c>
      <c r="K2050" t="s">
        <v>150</v>
      </c>
      <c r="L2050" t="s">
        <v>18</v>
      </c>
      <c r="M2050" s="5">
        <v>141.30000000000001</v>
      </c>
      <c r="N2050">
        <v>1</v>
      </c>
    </row>
    <row r="2051" spans="1:14" x14ac:dyDescent="0.2">
      <c r="A2051" s="2">
        <v>45657</v>
      </c>
      <c r="B2051" s="3">
        <f t="shared" si="96"/>
        <v>2025</v>
      </c>
      <c r="C2051" t="str">
        <f t="shared" si="97"/>
        <v>2024-2025</v>
      </c>
      <c r="D2051" t="s">
        <v>148</v>
      </c>
      <c r="E2051" t="s">
        <v>101</v>
      </c>
      <c r="F2051" t="str">
        <f t="shared" si="98"/>
        <v>Victoria</v>
      </c>
      <c r="G2051" t="s">
        <v>45</v>
      </c>
      <c r="H2051">
        <v>3131</v>
      </c>
      <c r="I2051" t="s">
        <v>11</v>
      </c>
      <c r="J2051" t="s">
        <v>63</v>
      </c>
      <c r="K2051" t="s">
        <v>19</v>
      </c>
      <c r="L2051" t="s">
        <v>23</v>
      </c>
      <c r="M2051" s="5">
        <v>141.76999999999998</v>
      </c>
      <c r="N2051">
        <v>1</v>
      </c>
    </row>
    <row r="2052" spans="1:14" x14ac:dyDescent="0.2">
      <c r="A2052" s="2">
        <v>44944</v>
      </c>
      <c r="B2052" s="3">
        <f t="shared" si="96"/>
        <v>2023</v>
      </c>
      <c r="C2052" t="str">
        <f t="shared" si="97"/>
        <v>2022-2023</v>
      </c>
      <c r="D2052" t="s">
        <v>147</v>
      </c>
      <c r="E2052" t="s">
        <v>127</v>
      </c>
      <c r="F2052" t="str">
        <f t="shared" si="98"/>
        <v>New South Wales</v>
      </c>
      <c r="G2052" t="s">
        <v>10</v>
      </c>
      <c r="H2052">
        <v>2131</v>
      </c>
      <c r="I2052" t="s">
        <v>11</v>
      </c>
      <c r="J2052" t="s">
        <v>27</v>
      </c>
      <c r="K2052" t="s">
        <v>153</v>
      </c>
      <c r="L2052" t="s">
        <v>16</v>
      </c>
      <c r="M2052" s="5">
        <v>142.89000000000001</v>
      </c>
      <c r="N2052">
        <v>1</v>
      </c>
    </row>
    <row r="2053" spans="1:14" x14ac:dyDescent="0.2">
      <c r="A2053" s="2">
        <v>45599</v>
      </c>
      <c r="B2053" s="3">
        <f t="shared" si="96"/>
        <v>2025</v>
      </c>
      <c r="C2053" t="str">
        <f t="shared" si="97"/>
        <v>2024-2025</v>
      </c>
      <c r="D2053" t="s">
        <v>147</v>
      </c>
      <c r="E2053" t="s">
        <v>137</v>
      </c>
      <c r="F2053" t="str">
        <f t="shared" si="98"/>
        <v>New South Wales</v>
      </c>
      <c r="G2053" t="s">
        <v>10</v>
      </c>
      <c r="H2053">
        <v>2031</v>
      </c>
      <c r="I2053" t="s">
        <v>11</v>
      </c>
      <c r="J2053" t="s">
        <v>12</v>
      </c>
      <c r="K2053" t="s">
        <v>149</v>
      </c>
      <c r="L2053" t="s">
        <v>15</v>
      </c>
      <c r="M2053" s="5">
        <v>142.89000000000001</v>
      </c>
      <c r="N2053">
        <v>1</v>
      </c>
    </row>
    <row r="2054" spans="1:14" x14ac:dyDescent="0.2">
      <c r="A2054" s="2">
        <v>45194</v>
      </c>
      <c r="B2054" s="3">
        <f t="shared" si="96"/>
        <v>2024</v>
      </c>
      <c r="C2054" t="str">
        <f t="shared" si="97"/>
        <v>2023-2024</v>
      </c>
      <c r="D2054" t="s">
        <v>147</v>
      </c>
      <c r="E2054" t="s">
        <v>97</v>
      </c>
      <c r="F2054" t="str">
        <f t="shared" si="98"/>
        <v>Tasmania</v>
      </c>
      <c r="G2054" t="s">
        <v>70</v>
      </c>
      <c r="H2054">
        <v>7250</v>
      </c>
      <c r="I2054" t="s">
        <v>11</v>
      </c>
      <c r="J2054" t="s">
        <v>71</v>
      </c>
      <c r="K2054" t="s">
        <v>154</v>
      </c>
      <c r="L2054" t="s">
        <v>14</v>
      </c>
      <c r="M2054" s="5">
        <v>142.89999999999998</v>
      </c>
      <c r="N2054">
        <v>1</v>
      </c>
    </row>
    <row r="2055" spans="1:14" x14ac:dyDescent="0.2">
      <c r="A2055" s="2">
        <v>45446</v>
      </c>
      <c r="B2055" s="3">
        <f t="shared" si="96"/>
        <v>2024</v>
      </c>
      <c r="C2055" t="str">
        <f t="shared" si="97"/>
        <v>2023-2024</v>
      </c>
      <c r="D2055" t="s">
        <v>148</v>
      </c>
      <c r="E2055" t="s">
        <v>134</v>
      </c>
      <c r="F2055" t="str">
        <f t="shared" si="98"/>
        <v>Queensland</v>
      </c>
      <c r="G2055" t="s">
        <v>35</v>
      </c>
      <c r="H2055">
        <v>4825</v>
      </c>
      <c r="I2055" t="s">
        <v>11</v>
      </c>
      <c r="J2055" t="s">
        <v>36</v>
      </c>
      <c r="K2055" t="s">
        <v>19</v>
      </c>
      <c r="L2055" t="s">
        <v>23</v>
      </c>
      <c r="M2055" s="5">
        <v>143.71</v>
      </c>
      <c r="N2055">
        <v>1</v>
      </c>
    </row>
    <row r="2056" spans="1:14" x14ac:dyDescent="0.2">
      <c r="A2056" s="2">
        <v>45527</v>
      </c>
      <c r="B2056" s="3">
        <f t="shared" si="96"/>
        <v>2025</v>
      </c>
      <c r="C2056" t="str">
        <f t="shared" si="97"/>
        <v>2024-2025</v>
      </c>
      <c r="D2056" t="s">
        <v>147</v>
      </c>
      <c r="E2056" t="s">
        <v>47</v>
      </c>
      <c r="F2056" t="str">
        <f t="shared" si="98"/>
        <v>Western Australia</v>
      </c>
      <c r="G2056" t="s">
        <v>48</v>
      </c>
      <c r="H2056">
        <v>6030</v>
      </c>
      <c r="I2056" t="s">
        <v>11</v>
      </c>
      <c r="J2056" t="s">
        <v>49</v>
      </c>
      <c r="K2056" t="s">
        <v>19</v>
      </c>
      <c r="L2056" t="s">
        <v>23</v>
      </c>
      <c r="M2056" s="5">
        <v>143.79</v>
      </c>
      <c r="N2056">
        <v>1</v>
      </c>
    </row>
    <row r="2057" spans="1:14" x14ac:dyDescent="0.2">
      <c r="A2057" s="2">
        <v>45220</v>
      </c>
      <c r="B2057" s="3">
        <f t="shared" si="96"/>
        <v>2024</v>
      </c>
      <c r="C2057" t="str">
        <f t="shared" si="97"/>
        <v>2023-2024</v>
      </c>
      <c r="D2057" t="s">
        <v>148</v>
      </c>
      <c r="E2057" t="s">
        <v>129</v>
      </c>
      <c r="F2057" t="str">
        <f t="shared" si="98"/>
        <v>Tasmania</v>
      </c>
      <c r="G2057" t="s">
        <v>70</v>
      </c>
      <c r="H2057">
        <v>7010</v>
      </c>
      <c r="I2057" t="s">
        <v>11</v>
      </c>
      <c r="J2057" t="s">
        <v>71</v>
      </c>
      <c r="K2057" t="s">
        <v>150</v>
      </c>
      <c r="L2057" t="s">
        <v>18</v>
      </c>
      <c r="M2057" s="5">
        <v>143.88999999999999</v>
      </c>
      <c r="N2057">
        <v>1</v>
      </c>
    </row>
    <row r="2058" spans="1:14" x14ac:dyDescent="0.2">
      <c r="A2058" s="2">
        <v>45641</v>
      </c>
      <c r="B2058" s="3">
        <f t="shared" si="96"/>
        <v>2025</v>
      </c>
      <c r="C2058" t="str">
        <f t="shared" si="97"/>
        <v>2024-2025</v>
      </c>
      <c r="D2058" t="s">
        <v>148</v>
      </c>
      <c r="E2058" t="s">
        <v>130</v>
      </c>
      <c r="F2058" t="str">
        <f t="shared" si="98"/>
        <v>South Australia</v>
      </c>
      <c r="G2058" t="s">
        <v>32</v>
      </c>
      <c r="H2058">
        <v>5290</v>
      </c>
      <c r="I2058" t="s">
        <v>11</v>
      </c>
      <c r="J2058" t="s">
        <v>38</v>
      </c>
      <c r="K2058" t="s">
        <v>156</v>
      </c>
      <c r="L2058" t="s">
        <v>17</v>
      </c>
      <c r="M2058" s="5">
        <v>143.91999999999999</v>
      </c>
      <c r="N2058">
        <v>1</v>
      </c>
    </row>
    <row r="2059" spans="1:14" x14ac:dyDescent="0.2">
      <c r="A2059" s="2">
        <v>45377</v>
      </c>
      <c r="B2059" s="3">
        <f t="shared" si="96"/>
        <v>2024</v>
      </c>
      <c r="C2059" t="str">
        <f t="shared" si="97"/>
        <v>2023-2024</v>
      </c>
      <c r="D2059" t="s">
        <v>147</v>
      </c>
      <c r="E2059" t="s">
        <v>54</v>
      </c>
      <c r="F2059" t="str">
        <f t="shared" si="98"/>
        <v>Victoria</v>
      </c>
      <c r="G2059" t="s">
        <v>45</v>
      </c>
      <c r="H2059">
        <v>3977</v>
      </c>
      <c r="I2059" t="s">
        <v>11</v>
      </c>
      <c r="J2059" t="s">
        <v>55</v>
      </c>
      <c r="K2059" t="s">
        <v>151</v>
      </c>
      <c r="L2059" t="s">
        <v>21</v>
      </c>
      <c r="M2059" s="5">
        <v>144.08000000000001</v>
      </c>
      <c r="N2059">
        <v>1</v>
      </c>
    </row>
    <row r="2060" spans="1:14" x14ac:dyDescent="0.2">
      <c r="A2060" s="2">
        <v>45612</v>
      </c>
      <c r="B2060" s="3">
        <f t="shared" si="96"/>
        <v>2025</v>
      </c>
      <c r="C2060" t="str">
        <f t="shared" si="97"/>
        <v>2024-2025</v>
      </c>
      <c r="D2060" t="s">
        <v>148</v>
      </c>
      <c r="E2060" t="s">
        <v>119</v>
      </c>
      <c r="F2060" t="str">
        <f t="shared" si="98"/>
        <v>Queensland</v>
      </c>
      <c r="G2060" t="s">
        <v>35</v>
      </c>
      <c r="H2060">
        <v>4570</v>
      </c>
      <c r="I2060" t="s">
        <v>11</v>
      </c>
      <c r="J2060" t="s">
        <v>120</v>
      </c>
      <c r="K2060" t="s">
        <v>155</v>
      </c>
      <c r="L2060" t="s">
        <v>20</v>
      </c>
      <c r="M2060" s="5">
        <v>144.18</v>
      </c>
      <c r="N2060">
        <v>1</v>
      </c>
    </row>
    <row r="2061" spans="1:14" x14ac:dyDescent="0.2">
      <c r="A2061" s="2">
        <v>45630</v>
      </c>
      <c r="B2061" s="3">
        <f t="shared" si="96"/>
        <v>2025</v>
      </c>
      <c r="C2061" t="str">
        <f t="shared" si="97"/>
        <v>2024-2025</v>
      </c>
      <c r="D2061" t="s">
        <v>148</v>
      </c>
      <c r="E2061" t="s">
        <v>74</v>
      </c>
      <c r="F2061" t="str">
        <f t="shared" si="98"/>
        <v>South Australia</v>
      </c>
      <c r="G2061" t="s">
        <v>32</v>
      </c>
      <c r="H2061">
        <v>5043</v>
      </c>
      <c r="I2061" t="s">
        <v>11</v>
      </c>
      <c r="J2061" t="s">
        <v>33</v>
      </c>
      <c r="K2061" t="s">
        <v>150</v>
      </c>
      <c r="L2061" t="s">
        <v>18</v>
      </c>
      <c r="M2061" s="5">
        <v>144.87</v>
      </c>
      <c r="N2061">
        <v>1</v>
      </c>
    </row>
    <row r="2062" spans="1:14" x14ac:dyDescent="0.2">
      <c r="A2062" s="2">
        <v>45413</v>
      </c>
      <c r="B2062" s="3">
        <f t="shared" si="96"/>
        <v>2024</v>
      </c>
      <c r="C2062" t="str">
        <f t="shared" si="97"/>
        <v>2023-2024</v>
      </c>
      <c r="D2062" t="s">
        <v>148</v>
      </c>
      <c r="E2062" t="s">
        <v>57</v>
      </c>
      <c r="F2062" t="str">
        <f t="shared" si="98"/>
        <v>New South Wales</v>
      </c>
      <c r="G2062" t="s">
        <v>10</v>
      </c>
      <c r="H2062">
        <v>2560</v>
      </c>
      <c r="I2062" t="s">
        <v>11</v>
      </c>
      <c r="J2062" t="s">
        <v>58</v>
      </c>
      <c r="K2062" t="s">
        <v>151</v>
      </c>
      <c r="L2062" t="s">
        <v>21</v>
      </c>
      <c r="M2062" s="5">
        <v>145.80000000000001</v>
      </c>
      <c r="N2062">
        <v>1</v>
      </c>
    </row>
    <row r="2063" spans="1:14" x14ac:dyDescent="0.2">
      <c r="A2063" s="2">
        <v>45127</v>
      </c>
      <c r="B2063" s="3">
        <f t="shared" si="96"/>
        <v>2024</v>
      </c>
      <c r="C2063" t="str">
        <f t="shared" si="97"/>
        <v>2023-2024</v>
      </c>
      <c r="D2063" t="s">
        <v>147</v>
      </c>
      <c r="E2063" t="s">
        <v>82</v>
      </c>
      <c r="F2063" t="str">
        <f t="shared" si="98"/>
        <v>Queensland</v>
      </c>
      <c r="G2063" t="s">
        <v>35</v>
      </c>
      <c r="H2063">
        <v>4012</v>
      </c>
      <c r="I2063" t="s">
        <v>11</v>
      </c>
      <c r="J2063" t="s">
        <v>43</v>
      </c>
      <c r="K2063" t="s">
        <v>19</v>
      </c>
      <c r="L2063" t="s">
        <v>23</v>
      </c>
      <c r="M2063" s="5">
        <v>145.88</v>
      </c>
      <c r="N2063">
        <v>1</v>
      </c>
    </row>
    <row r="2064" spans="1:14" x14ac:dyDescent="0.2">
      <c r="A2064" s="2">
        <v>45221</v>
      </c>
      <c r="B2064" s="3">
        <f t="shared" si="96"/>
        <v>2024</v>
      </c>
      <c r="C2064" t="str">
        <f t="shared" si="97"/>
        <v>2023-2024</v>
      </c>
      <c r="D2064" t="s">
        <v>147</v>
      </c>
      <c r="E2064" t="s">
        <v>97</v>
      </c>
      <c r="F2064" t="str">
        <f t="shared" si="98"/>
        <v>Tasmania</v>
      </c>
      <c r="G2064" t="s">
        <v>70</v>
      </c>
      <c r="H2064">
        <v>7250</v>
      </c>
      <c r="I2064" t="s">
        <v>11</v>
      </c>
      <c r="J2064" t="s">
        <v>71</v>
      </c>
      <c r="K2064" t="s">
        <v>150</v>
      </c>
      <c r="L2064" t="s">
        <v>18</v>
      </c>
      <c r="M2064" s="5">
        <v>145.91</v>
      </c>
      <c r="N2064">
        <v>1</v>
      </c>
    </row>
    <row r="2065" spans="1:14" x14ac:dyDescent="0.2">
      <c r="A2065" s="2">
        <v>45279</v>
      </c>
      <c r="B2065" s="3">
        <f t="shared" si="96"/>
        <v>2024</v>
      </c>
      <c r="C2065" t="str">
        <f t="shared" si="97"/>
        <v>2023-2024</v>
      </c>
      <c r="D2065" t="s">
        <v>147</v>
      </c>
      <c r="E2065" t="s">
        <v>72</v>
      </c>
      <c r="F2065" t="str">
        <f t="shared" si="98"/>
        <v>Western Australia</v>
      </c>
      <c r="G2065" t="s">
        <v>48</v>
      </c>
      <c r="H2065">
        <v>6010</v>
      </c>
      <c r="I2065" t="s">
        <v>11</v>
      </c>
      <c r="J2065" t="s">
        <v>49</v>
      </c>
      <c r="K2065" t="s">
        <v>152</v>
      </c>
      <c r="L2065" t="s">
        <v>13</v>
      </c>
      <c r="M2065" s="5">
        <v>146.26999999999998</v>
      </c>
      <c r="N2065">
        <v>1</v>
      </c>
    </row>
    <row r="2066" spans="1:14" x14ac:dyDescent="0.2">
      <c r="A2066" s="2">
        <v>45198</v>
      </c>
      <c r="B2066" s="3">
        <f t="shared" si="96"/>
        <v>2024</v>
      </c>
      <c r="C2066" t="str">
        <f t="shared" si="97"/>
        <v>2023-2024</v>
      </c>
      <c r="D2066" t="s">
        <v>147</v>
      </c>
      <c r="E2066" t="s">
        <v>146</v>
      </c>
      <c r="F2066" t="str">
        <f t="shared" si="98"/>
        <v>Victoria</v>
      </c>
      <c r="G2066" t="s">
        <v>45</v>
      </c>
      <c r="H2066">
        <v>3353</v>
      </c>
      <c r="I2066" t="s">
        <v>11</v>
      </c>
      <c r="J2066" t="s">
        <v>60</v>
      </c>
      <c r="K2066" t="s">
        <v>157</v>
      </c>
      <c r="L2066" t="s">
        <v>22</v>
      </c>
      <c r="M2066" s="5">
        <v>146.48000000000002</v>
      </c>
      <c r="N2066">
        <v>1</v>
      </c>
    </row>
    <row r="2067" spans="1:14" x14ac:dyDescent="0.2">
      <c r="A2067" s="2">
        <v>44993</v>
      </c>
      <c r="B2067" s="3">
        <f t="shared" si="96"/>
        <v>2023</v>
      </c>
      <c r="C2067" t="str">
        <f t="shared" si="97"/>
        <v>2022-2023</v>
      </c>
      <c r="D2067" t="s">
        <v>147</v>
      </c>
      <c r="E2067" t="s">
        <v>54</v>
      </c>
      <c r="F2067" t="str">
        <f t="shared" si="98"/>
        <v>Victoria</v>
      </c>
      <c r="G2067" t="s">
        <v>45</v>
      </c>
      <c r="H2067">
        <v>3977</v>
      </c>
      <c r="I2067" t="s">
        <v>11</v>
      </c>
      <c r="J2067" t="s">
        <v>55</v>
      </c>
      <c r="K2067" t="s">
        <v>152</v>
      </c>
      <c r="L2067" t="s">
        <v>13</v>
      </c>
      <c r="M2067" s="5">
        <v>146.63</v>
      </c>
      <c r="N2067">
        <v>1</v>
      </c>
    </row>
    <row r="2068" spans="1:14" x14ac:dyDescent="0.2">
      <c r="A2068" s="2">
        <v>45059</v>
      </c>
      <c r="B2068" s="3">
        <f t="shared" si="96"/>
        <v>2023</v>
      </c>
      <c r="C2068" t="str">
        <f t="shared" si="97"/>
        <v>2022-2023</v>
      </c>
      <c r="D2068" t="s">
        <v>148</v>
      </c>
      <c r="E2068" t="s">
        <v>93</v>
      </c>
      <c r="F2068" t="str">
        <f t="shared" si="98"/>
        <v>Western Australia</v>
      </c>
      <c r="G2068" t="s">
        <v>48</v>
      </c>
      <c r="H2068">
        <v>6112</v>
      </c>
      <c r="I2068" t="s">
        <v>11</v>
      </c>
      <c r="J2068" t="s">
        <v>94</v>
      </c>
      <c r="K2068" t="s">
        <v>152</v>
      </c>
      <c r="L2068" t="s">
        <v>13</v>
      </c>
      <c r="M2068" s="5">
        <v>146.68</v>
      </c>
      <c r="N2068">
        <v>1</v>
      </c>
    </row>
    <row r="2069" spans="1:14" x14ac:dyDescent="0.2">
      <c r="A2069" s="2">
        <v>45503</v>
      </c>
      <c r="B2069" s="3">
        <f t="shared" si="96"/>
        <v>2025</v>
      </c>
      <c r="C2069" t="str">
        <f t="shared" si="97"/>
        <v>2024-2025</v>
      </c>
      <c r="D2069" t="s">
        <v>148</v>
      </c>
      <c r="E2069" t="s">
        <v>107</v>
      </c>
      <c r="F2069" t="str">
        <f t="shared" si="98"/>
        <v>Queensland</v>
      </c>
      <c r="G2069" t="s">
        <v>35</v>
      </c>
      <c r="H2069">
        <v>4220</v>
      </c>
      <c r="I2069" t="s">
        <v>11</v>
      </c>
      <c r="J2069" t="s">
        <v>104</v>
      </c>
      <c r="K2069" t="s">
        <v>154</v>
      </c>
      <c r="L2069" t="s">
        <v>14</v>
      </c>
      <c r="M2069" s="5">
        <v>146.88</v>
      </c>
      <c r="N2069">
        <v>1</v>
      </c>
    </row>
    <row r="2070" spans="1:14" x14ac:dyDescent="0.2">
      <c r="A2070" s="2">
        <v>45108</v>
      </c>
      <c r="B2070" s="3">
        <f t="shared" si="96"/>
        <v>2024</v>
      </c>
      <c r="C2070" t="str">
        <f t="shared" si="97"/>
        <v>2023-2024</v>
      </c>
      <c r="D2070" t="s">
        <v>148</v>
      </c>
      <c r="E2070" t="s">
        <v>87</v>
      </c>
      <c r="F2070" t="str">
        <f t="shared" si="98"/>
        <v>New South Wales</v>
      </c>
      <c r="G2070" t="s">
        <v>10</v>
      </c>
      <c r="H2070">
        <v>2790</v>
      </c>
      <c r="I2070" t="s">
        <v>11</v>
      </c>
      <c r="J2070" t="s">
        <v>25</v>
      </c>
      <c r="K2070" t="s">
        <v>154</v>
      </c>
      <c r="L2070" t="s">
        <v>14</v>
      </c>
      <c r="M2070" s="5">
        <v>146.93</v>
      </c>
      <c r="N2070">
        <v>1</v>
      </c>
    </row>
    <row r="2071" spans="1:14" x14ac:dyDescent="0.2">
      <c r="A2071" s="2">
        <v>45247</v>
      </c>
      <c r="B2071" s="3">
        <f t="shared" si="96"/>
        <v>2024</v>
      </c>
      <c r="C2071" t="str">
        <f t="shared" si="97"/>
        <v>2023-2024</v>
      </c>
      <c r="D2071" t="s">
        <v>147</v>
      </c>
      <c r="E2071" t="s">
        <v>138</v>
      </c>
      <c r="F2071" t="str">
        <f t="shared" si="98"/>
        <v>Queensland</v>
      </c>
      <c r="G2071" t="s">
        <v>35</v>
      </c>
      <c r="H2071">
        <v>4558</v>
      </c>
      <c r="I2071" t="s">
        <v>11</v>
      </c>
      <c r="J2071" t="s">
        <v>120</v>
      </c>
      <c r="K2071" t="s">
        <v>154</v>
      </c>
      <c r="L2071" t="s">
        <v>14</v>
      </c>
      <c r="M2071" s="5">
        <v>147.74</v>
      </c>
      <c r="N2071">
        <v>1</v>
      </c>
    </row>
    <row r="2072" spans="1:14" x14ac:dyDescent="0.2">
      <c r="A2072" s="2">
        <v>45486</v>
      </c>
      <c r="B2072" s="3">
        <f t="shared" si="96"/>
        <v>2025</v>
      </c>
      <c r="C2072" t="str">
        <f t="shared" si="97"/>
        <v>2024-2025</v>
      </c>
      <c r="D2072" t="s">
        <v>148</v>
      </c>
      <c r="E2072" t="s">
        <v>137</v>
      </c>
      <c r="F2072" t="str">
        <f t="shared" si="98"/>
        <v>New South Wales</v>
      </c>
      <c r="G2072" t="s">
        <v>10</v>
      </c>
      <c r="H2072">
        <v>2031</v>
      </c>
      <c r="I2072" t="s">
        <v>11</v>
      </c>
      <c r="J2072" t="s">
        <v>12</v>
      </c>
      <c r="K2072" t="s">
        <v>149</v>
      </c>
      <c r="L2072" t="s">
        <v>15</v>
      </c>
      <c r="M2072" s="5">
        <v>147.80000000000001</v>
      </c>
      <c r="N2072">
        <v>1</v>
      </c>
    </row>
    <row r="2073" spans="1:14" x14ac:dyDescent="0.2">
      <c r="A2073" s="2">
        <v>45217</v>
      </c>
      <c r="B2073" s="3">
        <f t="shared" si="96"/>
        <v>2024</v>
      </c>
      <c r="C2073" t="str">
        <f t="shared" si="97"/>
        <v>2023-2024</v>
      </c>
      <c r="D2073" t="s">
        <v>148</v>
      </c>
      <c r="E2073" t="s">
        <v>141</v>
      </c>
      <c r="F2073" t="str">
        <f t="shared" si="98"/>
        <v>Western Australia</v>
      </c>
      <c r="G2073" t="s">
        <v>48</v>
      </c>
      <c r="H2073">
        <v>6052</v>
      </c>
      <c r="I2073" t="s">
        <v>11</v>
      </c>
      <c r="J2073" t="s">
        <v>49</v>
      </c>
      <c r="K2073" t="s">
        <v>153</v>
      </c>
      <c r="L2073" t="s">
        <v>16</v>
      </c>
      <c r="M2073" s="5">
        <v>147.86000000000001</v>
      </c>
      <c r="N2073">
        <v>1</v>
      </c>
    </row>
    <row r="2074" spans="1:14" x14ac:dyDescent="0.2">
      <c r="A2074" s="2">
        <v>44993</v>
      </c>
      <c r="B2074" s="3">
        <f t="shared" si="96"/>
        <v>2023</v>
      </c>
      <c r="C2074" t="str">
        <f t="shared" si="97"/>
        <v>2022-2023</v>
      </c>
      <c r="D2074" t="s">
        <v>147</v>
      </c>
      <c r="E2074" t="s">
        <v>96</v>
      </c>
      <c r="F2074" t="str">
        <f t="shared" si="98"/>
        <v>Western Australia</v>
      </c>
      <c r="G2074" t="s">
        <v>48</v>
      </c>
      <c r="H2074">
        <v>6330</v>
      </c>
      <c r="I2074" t="s">
        <v>11</v>
      </c>
      <c r="J2074" t="s">
        <v>94</v>
      </c>
      <c r="K2074" t="s">
        <v>154</v>
      </c>
      <c r="L2074" t="s">
        <v>14</v>
      </c>
      <c r="M2074" s="5">
        <v>147.88999999999999</v>
      </c>
      <c r="N2074">
        <v>1</v>
      </c>
    </row>
    <row r="2075" spans="1:14" x14ac:dyDescent="0.2">
      <c r="A2075" s="2">
        <v>44949</v>
      </c>
      <c r="B2075" s="3">
        <f t="shared" si="96"/>
        <v>2023</v>
      </c>
      <c r="C2075" t="str">
        <f t="shared" si="97"/>
        <v>2022-2023</v>
      </c>
      <c r="D2075" t="s">
        <v>148</v>
      </c>
      <c r="E2075" t="s">
        <v>125</v>
      </c>
      <c r="F2075" t="str">
        <f t="shared" si="98"/>
        <v>Victoria</v>
      </c>
      <c r="G2075" t="s">
        <v>45</v>
      </c>
      <c r="H2075">
        <v>3400</v>
      </c>
      <c r="I2075" t="s">
        <v>11</v>
      </c>
      <c r="J2075" t="s">
        <v>60</v>
      </c>
      <c r="K2075" t="s">
        <v>154</v>
      </c>
      <c r="L2075" t="s">
        <v>14</v>
      </c>
      <c r="M2075" s="5">
        <v>147.88999999999999</v>
      </c>
      <c r="N2075">
        <v>1</v>
      </c>
    </row>
    <row r="2076" spans="1:14" x14ac:dyDescent="0.2">
      <c r="A2076" s="2">
        <v>45340</v>
      </c>
      <c r="B2076" s="3">
        <f t="shared" si="96"/>
        <v>2024</v>
      </c>
      <c r="C2076" t="str">
        <f t="shared" si="97"/>
        <v>2023-2024</v>
      </c>
      <c r="D2076" t="s">
        <v>148</v>
      </c>
      <c r="E2076" t="s">
        <v>98</v>
      </c>
      <c r="F2076" t="str">
        <f t="shared" si="98"/>
        <v>Victoria</v>
      </c>
      <c r="G2076" t="s">
        <v>45</v>
      </c>
      <c r="H2076">
        <v>3429</v>
      </c>
      <c r="I2076" t="s">
        <v>11</v>
      </c>
      <c r="J2076" t="s">
        <v>60</v>
      </c>
      <c r="K2076" t="s">
        <v>155</v>
      </c>
      <c r="L2076" t="s">
        <v>20</v>
      </c>
      <c r="M2076" s="5">
        <v>148.33000000000001</v>
      </c>
      <c r="N2076">
        <v>1</v>
      </c>
    </row>
    <row r="2077" spans="1:14" x14ac:dyDescent="0.2">
      <c r="A2077" s="2">
        <v>45189</v>
      </c>
      <c r="B2077" s="3">
        <f t="shared" si="96"/>
        <v>2024</v>
      </c>
      <c r="C2077" t="str">
        <f t="shared" si="97"/>
        <v>2023-2024</v>
      </c>
      <c r="D2077" t="s">
        <v>147</v>
      </c>
      <c r="E2077" t="s">
        <v>140</v>
      </c>
      <c r="F2077" t="str">
        <f t="shared" si="98"/>
        <v>Tasmania</v>
      </c>
      <c r="G2077" t="s">
        <v>70</v>
      </c>
      <c r="H2077">
        <v>7320</v>
      </c>
      <c r="I2077" t="s">
        <v>11</v>
      </c>
      <c r="J2077" t="s">
        <v>71</v>
      </c>
      <c r="K2077" t="s">
        <v>19</v>
      </c>
      <c r="L2077" t="s">
        <v>23</v>
      </c>
      <c r="M2077" s="5">
        <v>148.72</v>
      </c>
      <c r="N2077">
        <v>1</v>
      </c>
    </row>
    <row r="2078" spans="1:14" x14ac:dyDescent="0.2">
      <c r="A2078" s="2">
        <v>45400</v>
      </c>
      <c r="B2078" s="3">
        <f t="shared" si="96"/>
        <v>2024</v>
      </c>
      <c r="C2078" t="str">
        <f t="shared" si="97"/>
        <v>2023-2024</v>
      </c>
      <c r="D2078" t="s">
        <v>148</v>
      </c>
      <c r="E2078" t="s">
        <v>52</v>
      </c>
      <c r="F2078" t="str">
        <f t="shared" si="98"/>
        <v>Victoria</v>
      </c>
      <c r="G2078" t="s">
        <v>45</v>
      </c>
      <c r="H2078">
        <v>3030</v>
      </c>
      <c r="I2078" t="s">
        <v>11</v>
      </c>
      <c r="J2078" t="s">
        <v>46</v>
      </c>
      <c r="K2078" t="s">
        <v>156</v>
      </c>
      <c r="L2078" t="s">
        <v>17</v>
      </c>
      <c r="M2078" s="5">
        <v>148.76999999999998</v>
      </c>
      <c r="N2078">
        <v>1</v>
      </c>
    </row>
    <row r="2079" spans="1:14" x14ac:dyDescent="0.2">
      <c r="A2079" s="2">
        <v>45199</v>
      </c>
      <c r="B2079" s="3">
        <f t="shared" si="96"/>
        <v>2024</v>
      </c>
      <c r="C2079" t="str">
        <f t="shared" si="97"/>
        <v>2023-2024</v>
      </c>
      <c r="D2079" t="s">
        <v>148</v>
      </c>
      <c r="E2079" t="s">
        <v>142</v>
      </c>
      <c r="F2079" t="str">
        <f t="shared" si="98"/>
        <v>Australian Capital Territory</v>
      </c>
      <c r="G2079" t="s">
        <v>80</v>
      </c>
      <c r="H2079">
        <v>2609</v>
      </c>
      <c r="I2079" t="s">
        <v>11</v>
      </c>
      <c r="J2079" t="s">
        <v>58</v>
      </c>
      <c r="K2079" t="s">
        <v>19</v>
      </c>
      <c r="L2079" t="s">
        <v>23</v>
      </c>
      <c r="M2079" s="5">
        <v>148.78</v>
      </c>
      <c r="N2079">
        <v>1</v>
      </c>
    </row>
    <row r="2080" spans="1:14" x14ac:dyDescent="0.2">
      <c r="A2080" s="2">
        <v>45028</v>
      </c>
      <c r="B2080" s="3">
        <f t="shared" si="96"/>
        <v>2023</v>
      </c>
      <c r="C2080" t="str">
        <f t="shared" si="97"/>
        <v>2022-2023</v>
      </c>
      <c r="D2080" t="s">
        <v>147</v>
      </c>
      <c r="E2080" t="s">
        <v>126</v>
      </c>
      <c r="F2080" t="str">
        <f t="shared" si="98"/>
        <v>Queensland</v>
      </c>
      <c r="G2080" t="s">
        <v>35</v>
      </c>
      <c r="H2080">
        <v>4551</v>
      </c>
      <c r="I2080" t="s">
        <v>11</v>
      </c>
      <c r="J2080" t="s">
        <v>120</v>
      </c>
      <c r="K2080" t="s">
        <v>149</v>
      </c>
      <c r="L2080" t="s">
        <v>15</v>
      </c>
      <c r="M2080" s="5">
        <v>148.82</v>
      </c>
      <c r="N2080">
        <v>1</v>
      </c>
    </row>
    <row r="2081" spans="1:14" x14ac:dyDescent="0.2">
      <c r="A2081" s="2">
        <v>45556</v>
      </c>
      <c r="B2081" s="3">
        <f t="shared" si="96"/>
        <v>2025</v>
      </c>
      <c r="C2081" t="str">
        <f t="shared" si="97"/>
        <v>2024-2025</v>
      </c>
      <c r="D2081" t="s">
        <v>147</v>
      </c>
      <c r="E2081" t="s">
        <v>53</v>
      </c>
      <c r="F2081" t="str">
        <f t="shared" si="98"/>
        <v>South Australia</v>
      </c>
      <c r="G2081" t="s">
        <v>32</v>
      </c>
      <c r="H2081">
        <v>5082</v>
      </c>
      <c r="I2081" t="s">
        <v>11</v>
      </c>
      <c r="J2081" t="s">
        <v>33</v>
      </c>
      <c r="K2081" t="s">
        <v>153</v>
      </c>
      <c r="L2081" t="s">
        <v>16</v>
      </c>
      <c r="M2081" s="5">
        <v>148.87</v>
      </c>
      <c r="N2081">
        <v>1</v>
      </c>
    </row>
    <row r="2082" spans="1:14" x14ac:dyDescent="0.2">
      <c r="A2082" s="2">
        <v>45362</v>
      </c>
      <c r="B2082" s="3">
        <f t="shared" si="96"/>
        <v>2024</v>
      </c>
      <c r="C2082" t="str">
        <f t="shared" si="97"/>
        <v>2023-2024</v>
      </c>
      <c r="D2082" t="s">
        <v>147</v>
      </c>
      <c r="E2082" t="s">
        <v>139</v>
      </c>
      <c r="F2082" t="str">
        <f t="shared" si="98"/>
        <v>New South Wales</v>
      </c>
      <c r="G2082" t="s">
        <v>10</v>
      </c>
      <c r="H2082">
        <v>2020</v>
      </c>
      <c r="I2082" t="s">
        <v>11</v>
      </c>
      <c r="J2082" t="s">
        <v>12</v>
      </c>
      <c r="K2082" t="s">
        <v>150</v>
      </c>
      <c r="L2082" t="s">
        <v>18</v>
      </c>
      <c r="M2082" s="5">
        <v>148.88999999999999</v>
      </c>
      <c r="N2082">
        <v>1</v>
      </c>
    </row>
    <row r="2083" spans="1:14" x14ac:dyDescent="0.2">
      <c r="A2083" s="2">
        <v>45106</v>
      </c>
      <c r="B2083" s="3">
        <f t="shared" si="96"/>
        <v>2023</v>
      </c>
      <c r="C2083" t="str">
        <f t="shared" si="97"/>
        <v>2022-2023</v>
      </c>
      <c r="D2083" t="s">
        <v>148</v>
      </c>
      <c r="E2083" t="s">
        <v>66</v>
      </c>
      <c r="F2083" t="str">
        <f t="shared" si="98"/>
        <v>South Australia</v>
      </c>
      <c r="G2083" t="s">
        <v>32</v>
      </c>
      <c r="H2083">
        <v>5169</v>
      </c>
      <c r="I2083" t="s">
        <v>11</v>
      </c>
      <c r="J2083" t="s">
        <v>33</v>
      </c>
      <c r="K2083" t="s">
        <v>151</v>
      </c>
      <c r="L2083" t="s">
        <v>21</v>
      </c>
      <c r="M2083" s="5">
        <v>148.88999999999999</v>
      </c>
      <c r="N2083">
        <v>1</v>
      </c>
    </row>
    <row r="2084" spans="1:14" x14ac:dyDescent="0.2">
      <c r="A2084" s="2">
        <v>45301</v>
      </c>
      <c r="B2084" s="3">
        <f t="shared" si="96"/>
        <v>2024</v>
      </c>
      <c r="C2084" t="str">
        <f t="shared" si="97"/>
        <v>2023-2024</v>
      </c>
      <c r="D2084" t="s">
        <v>147</v>
      </c>
      <c r="E2084" t="s">
        <v>64</v>
      </c>
      <c r="F2084" t="str">
        <f t="shared" si="98"/>
        <v>Victoria</v>
      </c>
      <c r="G2084" t="s">
        <v>45</v>
      </c>
      <c r="H2084">
        <v>3199</v>
      </c>
      <c r="I2084" t="s">
        <v>11</v>
      </c>
      <c r="J2084" t="s">
        <v>63</v>
      </c>
      <c r="K2084" t="s">
        <v>154</v>
      </c>
      <c r="L2084" t="s">
        <v>14</v>
      </c>
      <c r="M2084" s="5">
        <v>149.29000000000002</v>
      </c>
      <c r="N2084">
        <v>1</v>
      </c>
    </row>
    <row r="2085" spans="1:14" x14ac:dyDescent="0.2">
      <c r="A2085" s="2">
        <v>45062</v>
      </c>
      <c r="B2085" s="3">
        <f t="shared" si="96"/>
        <v>2023</v>
      </c>
      <c r="C2085" t="str">
        <f t="shared" si="97"/>
        <v>2022-2023</v>
      </c>
      <c r="D2085" t="s">
        <v>148</v>
      </c>
      <c r="E2085" t="s">
        <v>26</v>
      </c>
      <c r="F2085" t="str">
        <f t="shared" si="98"/>
        <v>New South Wales</v>
      </c>
      <c r="G2085" t="s">
        <v>10</v>
      </c>
      <c r="H2085">
        <v>2141</v>
      </c>
      <c r="I2085" t="s">
        <v>11</v>
      </c>
      <c r="J2085" t="s">
        <v>27</v>
      </c>
      <c r="K2085" t="s">
        <v>151</v>
      </c>
      <c r="L2085" t="s">
        <v>21</v>
      </c>
      <c r="M2085" s="5">
        <v>149.79</v>
      </c>
      <c r="N2085">
        <v>1</v>
      </c>
    </row>
    <row r="2086" spans="1:14" x14ac:dyDescent="0.2">
      <c r="A2086" s="2">
        <v>45380</v>
      </c>
      <c r="B2086" s="3">
        <f t="shared" si="96"/>
        <v>2024</v>
      </c>
      <c r="C2086" t="str">
        <f t="shared" si="97"/>
        <v>2023-2024</v>
      </c>
      <c r="D2086" t="s">
        <v>147</v>
      </c>
      <c r="E2086" t="s">
        <v>86</v>
      </c>
      <c r="F2086" t="str">
        <f t="shared" si="98"/>
        <v>New South Wales</v>
      </c>
      <c r="G2086" t="s">
        <v>10</v>
      </c>
      <c r="H2086">
        <v>2064</v>
      </c>
      <c r="I2086" t="s">
        <v>11</v>
      </c>
      <c r="J2086" t="s">
        <v>12</v>
      </c>
      <c r="K2086" t="s">
        <v>151</v>
      </c>
      <c r="L2086" t="s">
        <v>21</v>
      </c>
      <c r="M2086" s="5">
        <v>149.79999999999998</v>
      </c>
      <c r="N2086">
        <v>1</v>
      </c>
    </row>
    <row r="2087" spans="1:14" x14ac:dyDescent="0.2">
      <c r="A2087" s="2">
        <v>45399</v>
      </c>
      <c r="B2087" s="3">
        <f t="shared" si="96"/>
        <v>2024</v>
      </c>
      <c r="C2087" t="str">
        <f t="shared" si="97"/>
        <v>2023-2024</v>
      </c>
      <c r="D2087" t="s">
        <v>148</v>
      </c>
      <c r="E2087" t="s">
        <v>107</v>
      </c>
      <c r="F2087" t="str">
        <f t="shared" si="98"/>
        <v>Queensland</v>
      </c>
      <c r="G2087" t="s">
        <v>35</v>
      </c>
      <c r="H2087">
        <v>4220</v>
      </c>
      <c r="I2087" t="s">
        <v>11</v>
      </c>
      <c r="J2087" t="s">
        <v>104</v>
      </c>
      <c r="K2087" t="s">
        <v>154</v>
      </c>
      <c r="L2087" t="s">
        <v>14</v>
      </c>
      <c r="M2087" s="5">
        <v>149.9</v>
      </c>
      <c r="N2087">
        <v>1</v>
      </c>
    </row>
    <row r="2088" spans="1:14" x14ac:dyDescent="0.2">
      <c r="A2088" s="2">
        <v>44933</v>
      </c>
      <c r="B2088" s="3">
        <f t="shared" si="96"/>
        <v>2023</v>
      </c>
      <c r="C2088" t="str">
        <f t="shared" si="97"/>
        <v>2022-2023</v>
      </c>
      <c r="D2088" t="s">
        <v>147</v>
      </c>
      <c r="E2088" t="s">
        <v>137</v>
      </c>
      <c r="F2088" t="str">
        <f t="shared" si="98"/>
        <v>New South Wales</v>
      </c>
      <c r="G2088" t="s">
        <v>10</v>
      </c>
      <c r="H2088">
        <v>2031</v>
      </c>
      <c r="I2088" t="s">
        <v>11</v>
      </c>
      <c r="J2088" t="s">
        <v>12</v>
      </c>
      <c r="K2088" t="s">
        <v>151</v>
      </c>
      <c r="L2088" t="s">
        <v>21</v>
      </c>
      <c r="M2088" s="5">
        <v>149.94999999999999</v>
      </c>
      <c r="N2088">
        <v>1</v>
      </c>
    </row>
    <row r="2089" spans="1:14" x14ac:dyDescent="0.2">
      <c r="A2089" s="2">
        <v>45457</v>
      </c>
      <c r="B2089" s="3">
        <f t="shared" si="96"/>
        <v>2024</v>
      </c>
      <c r="C2089" t="str">
        <f t="shared" si="97"/>
        <v>2023-2024</v>
      </c>
      <c r="D2089" t="s">
        <v>148</v>
      </c>
      <c r="E2089" t="s">
        <v>135</v>
      </c>
      <c r="F2089" t="str">
        <f t="shared" si="98"/>
        <v>Victoria</v>
      </c>
      <c r="G2089" t="s">
        <v>45</v>
      </c>
      <c r="H2089">
        <v>3550</v>
      </c>
      <c r="I2089" t="s">
        <v>11</v>
      </c>
      <c r="J2089" t="s">
        <v>60</v>
      </c>
      <c r="K2089" t="s">
        <v>150</v>
      </c>
      <c r="L2089" t="s">
        <v>18</v>
      </c>
      <c r="M2089" s="5">
        <v>149.99</v>
      </c>
      <c r="N2089">
        <v>1</v>
      </c>
    </row>
    <row r="2090" spans="1:14" x14ac:dyDescent="0.2">
      <c r="A2090" s="2">
        <v>45303</v>
      </c>
      <c r="B2090" s="3">
        <f t="shared" si="96"/>
        <v>2024</v>
      </c>
      <c r="C2090" t="str">
        <f t="shared" si="97"/>
        <v>2023-2024</v>
      </c>
      <c r="D2090" t="s">
        <v>147</v>
      </c>
      <c r="E2090" t="s">
        <v>127</v>
      </c>
      <c r="F2090" t="str">
        <f t="shared" si="98"/>
        <v>New South Wales</v>
      </c>
      <c r="G2090" t="s">
        <v>10</v>
      </c>
      <c r="H2090">
        <v>2131</v>
      </c>
      <c r="I2090" t="s">
        <v>11</v>
      </c>
      <c r="J2090" t="s">
        <v>27</v>
      </c>
      <c r="K2090" t="s">
        <v>156</v>
      </c>
      <c r="L2090" t="s">
        <v>17</v>
      </c>
      <c r="M2090" s="5">
        <v>150.59</v>
      </c>
      <c r="N2090">
        <v>1</v>
      </c>
    </row>
    <row r="2091" spans="1:14" x14ac:dyDescent="0.2">
      <c r="A2091" s="2">
        <v>45303</v>
      </c>
      <c r="B2091" s="3">
        <f t="shared" si="96"/>
        <v>2024</v>
      </c>
      <c r="C2091" t="str">
        <f t="shared" si="97"/>
        <v>2023-2024</v>
      </c>
      <c r="D2091" t="s">
        <v>147</v>
      </c>
      <c r="E2091" t="s">
        <v>72</v>
      </c>
      <c r="F2091" t="str">
        <f t="shared" si="98"/>
        <v>Western Australia</v>
      </c>
      <c r="G2091" t="s">
        <v>48</v>
      </c>
      <c r="H2091">
        <v>6010</v>
      </c>
      <c r="I2091" t="s">
        <v>11</v>
      </c>
      <c r="J2091" t="s">
        <v>49</v>
      </c>
      <c r="K2091" t="s">
        <v>155</v>
      </c>
      <c r="L2091" t="s">
        <v>20</v>
      </c>
      <c r="M2091" s="5">
        <v>150.61000000000001</v>
      </c>
      <c r="N2091">
        <v>1</v>
      </c>
    </row>
    <row r="2092" spans="1:14" x14ac:dyDescent="0.2">
      <c r="A2092" s="2">
        <v>45086</v>
      </c>
      <c r="B2092" s="3">
        <f t="shared" si="96"/>
        <v>2023</v>
      </c>
      <c r="C2092" t="str">
        <f t="shared" si="97"/>
        <v>2022-2023</v>
      </c>
      <c r="D2092" t="s">
        <v>147</v>
      </c>
      <c r="E2092" t="s">
        <v>99</v>
      </c>
      <c r="F2092" t="str">
        <f t="shared" si="98"/>
        <v>Victoria</v>
      </c>
      <c r="G2092" t="s">
        <v>45</v>
      </c>
      <c r="H2092">
        <v>3148</v>
      </c>
      <c r="I2092" t="s">
        <v>11</v>
      </c>
      <c r="J2092" t="s">
        <v>63</v>
      </c>
      <c r="K2092" t="s">
        <v>149</v>
      </c>
      <c r="L2092" t="s">
        <v>15</v>
      </c>
      <c r="M2092" s="5">
        <v>150.63999999999999</v>
      </c>
      <c r="N2092">
        <v>1</v>
      </c>
    </row>
    <row r="2093" spans="1:14" x14ac:dyDescent="0.2">
      <c r="A2093" s="2">
        <v>45182</v>
      </c>
      <c r="B2093" s="3">
        <f t="shared" si="96"/>
        <v>2024</v>
      </c>
      <c r="C2093" t="str">
        <f t="shared" si="97"/>
        <v>2023-2024</v>
      </c>
      <c r="D2093" t="s">
        <v>147</v>
      </c>
      <c r="E2093" t="s">
        <v>139</v>
      </c>
      <c r="F2093" t="str">
        <f t="shared" si="98"/>
        <v>New South Wales</v>
      </c>
      <c r="G2093" t="s">
        <v>10</v>
      </c>
      <c r="H2093">
        <v>2020</v>
      </c>
      <c r="I2093" t="s">
        <v>11</v>
      </c>
      <c r="J2093" t="s">
        <v>12</v>
      </c>
      <c r="K2093" t="s">
        <v>149</v>
      </c>
      <c r="L2093" t="s">
        <v>15</v>
      </c>
      <c r="M2093" s="5">
        <v>150.86000000000001</v>
      </c>
      <c r="N2093">
        <v>1</v>
      </c>
    </row>
    <row r="2094" spans="1:14" x14ac:dyDescent="0.2">
      <c r="A2094" s="2">
        <v>45074</v>
      </c>
      <c r="B2094" s="3">
        <f t="shared" si="96"/>
        <v>2023</v>
      </c>
      <c r="C2094" t="str">
        <f t="shared" si="97"/>
        <v>2022-2023</v>
      </c>
      <c r="D2094" t="s">
        <v>147</v>
      </c>
      <c r="E2094" t="s">
        <v>34</v>
      </c>
      <c r="F2094" t="str">
        <f t="shared" si="98"/>
        <v>Queensland</v>
      </c>
      <c r="G2094" t="s">
        <v>35</v>
      </c>
      <c r="H2094">
        <v>4802</v>
      </c>
      <c r="I2094" t="s">
        <v>11</v>
      </c>
      <c r="J2094" t="s">
        <v>36</v>
      </c>
      <c r="K2094" t="s">
        <v>152</v>
      </c>
      <c r="L2094" t="s">
        <v>13</v>
      </c>
      <c r="M2094" s="5">
        <v>151.01</v>
      </c>
      <c r="N2094">
        <v>1</v>
      </c>
    </row>
    <row r="2095" spans="1:14" x14ac:dyDescent="0.2">
      <c r="A2095" s="2">
        <v>45426</v>
      </c>
      <c r="B2095" s="3">
        <f t="shared" si="96"/>
        <v>2024</v>
      </c>
      <c r="C2095" t="str">
        <f t="shared" si="97"/>
        <v>2023-2024</v>
      </c>
      <c r="D2095" t="s">
        <v>147</v>
      </c>
      <c r="E2095" t="s">
        <v>79</v>
      </c>
      <c r="F2095" t="str">
        <f t="shared" si="98"/>
        <v>Australian Capital Territory</v>
      </c>
      <c r="G2095" t="s">
        <v>80</v>
      </c>
      <c r="H2095">
        <v>2617</v>
      </c>
      <c r="I2095" t="s">
        <v>11</v>
      </c>
      <c r="J2095" t="s">
        <v>58</v>
      </c>
      <c r="K2095" t="s">
        <v>157</v>
      </c>
      <c r="L2095" t="s">
        <v>22</v>
      </c>
      <c r="M2095" s="5">
        <v>151.02000000000001</v>
      </c>
      <c r="N2095">
        <v>1</v>
      </c>
    </row>
    <row r="2096" spans="1:14" x14ac:dyDescent="0.2">
      <c r="A2096" s="2">
        <v>45635</v>
      </c>
      <c r="B2096" s="3">
        <f t="shared" si="96"/>
        <v>2025</v>
      </c>
      <c r="C2096" t="str">
        <f t="shared" si="97"/>
        <v>2024-2025</v>
      </c>
      <c r="D2096" t="s">
        <v>147</v>
      </c>
      <c r="E2096" t="s">
        <v>52</v>
      </c>
      <c r="F2096" t="str">
        <f t="shared" si="98"/>
        <v>Victoria</v>
      </c>
      <c r="G2096" t="s">
        <v>45</v>
      </c>
      <c r="H2096">
        <v>3030</v>
      </c>
      <c r="I2096" t="s">
        <v>11</v>
      </c>
      <c r="J2096" t="s">
        <v>46</v>
      </c>
      <c r="K2096" t="s">
        <v>151</v>
      </c>
      <c r="L2096" t="s">
        <v>21</v>
      </c>
      <c r="M2096" s="5">
        <v>151.12</v>
      </c>
      <c r="N2096">
        <v>1</v>
      </c>
    </row>
    <row r="2097" spans="1:14" x14ac:dyDescent="0.2">
      <c r="A2097" s="2">
        <v>45600</v>
      </c>
      <c r="B2097" s="3">
        <f t="shared" si="96"/>
        <v>2025</v>
      </c>
      <c r="C2097" t="str">
        <f t="shared" si="97"/>
        <v>2024-2025</v>
      </c>
      <c r="D2097" t="s">
        <v>147</v>
      </c>
      <c r="E2097" t="s">
        <v>40</v>
      </c>
      <c r="F2097" t="str">
        <f t="shared" si="98"/>
        <v>New South Wales</v>
      </c>
      <c r="G2097" t="s">
        <v>10</v>
      </c>
      <c r="H2097">
        <v>2116</v>
      </c>
      <c r="I2097" t="s">
        <v>11</v>
      </c>
      <c r="J2097" t="s">
        <v>27</v>
      </c>
      <c r="K2097" t="s">
        <v>152</v>
      </c>
      <c r="L2097" t="s">
        <v>13</v>
      </c>
      <c r="M2097" s="5">
        <v>151.13000000000002</v>
      </c>
      <c r="N2097">
        <v>1</v>
      </c>
    </row>
    <row r="2098" spans="1:14" x14ac:dyDescent="0.2">
      <c r="A2098" s="2">
        <v>45436</v>
      </c>
      <c r="B2098" s="3">
        <f t="shared" si="96"/>
        <v>2024</v>
      </c>
      <c r="C2098" t="str">
        <f t="shared" si="97"/>
        <v>2023-2024</v>
      </c>
      <c r="D2098" t="s">
        <v>148</v>
      </c>
      <c r="E2098" t="s">
        <v>134</v>
      </c>
      <c r="F2098" t="str">
        <f t="shared" si="98"/>
        <v>Queensland</v>
      </c>
      <c r="G2098" t="s">
        <v>35</v>
      </c>
      <c r="H2098">
        <v>4825</v>
      </c>
      <c r="I2098" t="s">
        <v>11</v>
      </c>
      <c r="J2098" t="s">
        <v>36</v>
      </c>
      <c r="K2098" t="s">
        <v>154</v>
      </c>
      <c r="L2098" t="s">
        <v>14</v>
      </c>
      <c r="M2098" s="5">
        <v>151.25</v>
      </c>
      <c r="N2098">
        <v>1</v>
      </c>
    </row>
    <row r="2099" spans="1:14" x14ac:dyDescent="0.2">
      <c r="A2099" s="2">
        <v>45423</v>
      </c>
      <c r="B2099" s="3">
        <f t="shared" si="96"/>
        <v>2024</v>
      </c>
      <c r="C2099" t="str">
        <f t="shared" si="97"/>
        <v>2023-2024</v>
      </c>
      <c r="D2099" t="s">
        <v>147</v>
      </c>
      <c r="E2099" t="s">
        <v>139</v>
      </c>
      <c r="F2099" t="str">
        <f t="shared" si="98"/>
        <v>New South Wales</v>
      </c>
      <c r="G2099" t="s">
        <v>10</v>
      </c>
      <c r="H2099">
        <v>2020</v>
      </c>
      <c r="I2099" t="s">
        <v>11</v>
      </c>
      <c r="J2099" t="s">
        <v>12</v>
      </c>
      <c r="K2099" t="s">
        <v>151</v>
      </c>
      <c r="L2099" t="s">
        <v>21</v>
      </c>
      <c r="M2099" s="5">
        <v>151.76</v>
      </c>
      <c r="N2099">
        <v>1</v>
      </c>
    </row>
    <row r="2100" spans="1:14" x14ac:dyDescent="0.2">
      <c r="A2100" s="2">
        <v>45189</v>
      </c>
      <c r="B2100" s="3">
        <f t="shared" si="96"/>
        <v>2024</v>
      </c>
      <c r="C2100" t="str">
        <f t="shared" si="97"/>
        <v>2023-2024</v>
      </c>
      <c r="D2100" t="s">
        <v>147</v>
      </c>
      <c r="E2100" t="s">
        <v>39</v>
      </c>
      <c r="F2100" t="str">
        <f t="shared" si="98"/>
        <v>South Australia</v>
      </c>
      <c r="G2100" t="s">
        <v>32</v>
      </c>
      <c r="H2100">
        <v>5343</v>
      </c>
      <c r="I2100" t="s">
        <v>11</v>
      </c>
      <c r="J2100" t="s">
        <v>38</v>
      </c>
      <c r="K2100" t="s">
        <v>156</v>
      </c>
      <c r="L2100" t="s">
        <v>17</v>
      </c>
      <c r="M2100" s="5">
        <v>151.85</v>
      </c>
      <c r="N2100">
        <v>1</v>
      </c>
    </row>
    <row r="2101" spans="1:14" x14ac:dyDescent="0.2">
      <c r="A2101" s="2">
        <v>45110</v>
      </c>
      <c r="B2101" s="3">
        <f t="shared" si="96"/>
        <v>2024</v>
      </c>
      <c r="C2101" t="str">
        <f t="shared" si="97"/>
        <v>2023-2024</v>
      </c>
      <c r="D2101" t="s">
        <v>148</v>
      </c>
      <c r="E2101" t="s">
        <v>129</v>
      </c>
      <c r="F2101" t="str">
        <f t="shared" si="98"/>
        <v>Tasmania</v>
      </c>
      <c r="G2101" t="s">
        <v>70</v>
      </c>
      <c r="H2101">
        <v>7010</v>
      </c>
      <c r="I2101" t="s">
        <v>11</v>
      </c>
      <c r="J2101" t="s">
        <v>71</v>
      </c>
      <c r="K2101" t="s">
        <v>154</v>
      </c>
      <c r="L2101" t="s">
        <v>14</v>
      </c>
      <c r="M2101" s="5">
        <v>151.86000000000001</v>
      </c>
      <c r="N2101">
        <v>1</v>
      </c>
    </row>
    <row r="2102" spans="1:14" x14ac:dyDescent="0.2">
      <c r="A2102" s="2">
        <v>45092</v>
      </c>
      <c r="B2102" s="3">
        <f t="shared" si="96"/>
        <v>2023</v>
      </c>
      <c r="C2102" t="str">
        <f t="shared" si="97"/>
        <v>2022-2023</v>
      </c>
      <c r="D2102" t="s">
        <v>148</v>
      </c>
      <c r="E2102" t="s">
        <v>111</v>
      </c>
      <c r="F2102" t="str">
        <f t="shared" si="98"/>
        <v>New South Wales</v>
      </c>
      <c r="G2102" t="s">
        <v>10</v>
      </c>
      <c r="H2102">
        <v>2120</v>
      </c>
      <c r="I2102" t="s">
        <v>11</v>
      </c>
      <c r="J2102" t="s">
        <v>27</v>
      </c>
      <c r="K2102" t="s">
        <v>151</v>
      </c>
      <c r="L2102" t="s">
        <v>21</v>
      </c>
      <c r="M2102" s="5">
        <v>151.88999999999999</v>
      </c>
      <c r="N2102">
        <v>1</v>
      </c>
    </row>
    <row r="2103" spans="1:14" x14ac:dyDescent="0.2">
      <c r="A2103" s="2">
        <v>45428</v>
      </c>
      <c r="B2103" s="3">
        <f t="shared" si="96"/>
        <v>2024</v>
      </c>
      <c r="C2103" t="str">
        <f t="shared" si="97"/>
        <v>2023-2024</v>
      </c>
      <c r="D2103" t="s">
        <v>147</v>
      </c>
      <c r="E2103" t="s">
        <v>146</v>
      </c>
      <c r="F2103" t="str">
        <f t="shared" si="98"/>
        <v>Victoria</v>
      </c>
      <c r="G2103" t="s">
        <v>45</v>
      </c>
      <c r="H2103">
        <v>3353</v>
      </c>
      <c r="I2103" t="s">
        <v>11</v>
      </c>
      <c r="J2103" t="s">
        <v>60</v>
      </c>
      <c r="K2103" t="s">
        <v>149</v>
      </c>
      <c r="L2103" t="s">
        <v>15</v>
      </c>
      <c r="M2103" s="5">
        <v>151.93</v>
      </c>
      <c r="N2103">
        <v>1</v>
      </c>
    </row>
    <row r="2104" spans="1:14" x14ac:dyDescent="0.2">
      <c r="A2104" s="2">
        <v>45617</v>
      </c>
      <c r="B2104" s="3">
        <f t="shared" si="96"/>
        <v>2025</v>
      </c>
      <c r="C2104" t="str">
        <f t="shared" si="97"/>
        <v>2024-2025</v>
      </c>
      <c r="D2104" t="s">
        <v>148</v>
      </c>
      <c r="E2104" t="s">
        <v>66</v>
      </c>
      <c r="F2104" t="str">
        <f t="shared" si="98"/>
        <v>South Australia</v>
      </c>
      <c r="G2104" t="s">
        <v>32</v>
      </c>
      <c r="H2104">
        <v>5169</v>
      </c>
      <c r="I2104" t="s">
        <v>11</v>
      </c>
      <c r="J2104" t="s">
        <v>33</v>
      </c>
      <c r="K2104" t="s">
        <v>153</v>
      </c>
      <c r="L2104" t="s">
        <v>16</v>
      </c>
      <c r="M2104" s="5">
        <v>152.34</v>
      </c>
      <c r="N2104">
        <v>1</v>
      </c>
    </row>
    <row r="2105" spans="1:14" x14ac:dyDescent="0.2">
      <c r="A2105" s="2">
        <v>45251</v>
      </c>
      <c r="B2105" s="3">
        <f t="shared" si="96"/>
        <v>2024</v>
      </c>
      <c r="C2105" t="str">
        <f t="shared" si="97"/>
        <v>2023-2024</v>
      </c>
      <c r="D2105" t="s">
        <v>147</v>
      </c>
      <c r="E2105" t="s">
        <v>85</v>
      </c>
      <c r="F2105" t="str">
        <f t="shared" si="98"/>
        <v>Queensland</v>
      </c>
      <c r="G2105" t="s">
        <v>35</v>
      </c>
      <c r="H2105">
        <v>4883</v>
      </c>
      <c r="I2105" t="s">
        <v>11</v>
      </c>
      <c r="J2105" t="s">
        <v>36</v>
      </c>
      <c r="K2105" t="s">
        <v>149</v>
      </c>
      <c r="L2105" t="s">
        <v>15</v>
      </c>
      <c r="M2105" s="5">
        <v>152.67000000000002</v>
      </c>
      <c r="N2105">
        <v>1</v>
      </c>
    </row>
    <row r="2106" spans="1:14" x14ac:dyDescent="0.2">
      <c r="A2106" s="2">
        <v>45014</v>
      </c>
      <c r="B2106" s="3">
        <f t="shared" si="96"/>
        <v>2023</v>
      </c>
      <c r="C2106" t="str">
        <f t="shared" si="97"/>
        <v>2022-2023</v>
      </c>
      <c r="D2106" t="s">
        <v>147</v>
      </c>
      <c r="E2106" t="s">
        <v>131</v>
      </c>
      <c r="F2106" t="str">
        <f t="shared" si="98"/>
        <v>Western Australia</v>
      </c>
      <c r="G2106" t="s">
        <v>48</v>
      </c>
      <c r="H2106">
        <v>6530</v>
      </c>
      <c r="I2106" t="s">
        <v>11</v>
      </c>
      <c r="J2106" t="s">
        <v>77</v>
      </c>
      <c r="K2106" t="s">
        <v>149</v>
      </c>
      <c r="L2106" t="s">
        <v>15</v>
      </c>
      <c r="M2106" s="5">
        <v>152.71</v>
      </c>
      <c r="N2106">
        <v>1</v>
      </c>
    </row>
    <row r="2107" spans="1:14" x14ac:dyDescent="0.2">
      <c r="A2107" s="2">
        <v>45145</v>
      </c>
      <c r="B2107" s="3">
        <f t="shared" si="96"/>
        <v>2024</v>
      </c>
      <c r="C2107" t="str">
        <f t="shared" si="97"/>
        <v>2023-2024</v>
      </c>
      <c r="D2107" t="s">
        <v>147</v>
      </c>
      <c r="E2107" t="s">
        <v>138</v>
      </c>
      <c r="F2107" t="str">
        <f t="shared" si="98"/>
        <v>Queensland</v>
      </c>
      <c r="G2107" t="s">
        <v>35</v>
      </c>
      <c r="H2107">
        <v>4558</v>
      </c>
      <c r="I2107" t="s">
        <v>11</v>
      </c>
      <c r="J2107" t="s">
        <v>120</v>
      </c>
      <c r="K2107" t="s">
        <v>149</v>
      </c>
      <c r="L2107" t="s">
        <v>15</v>
      </c>
      <c r="M2107" s="5">
        <v>152.77000000000001</v>
      </c>
      <c r="N2107">
        <v>1</v>
      </c>
    </row>
    <row r="2108" spans="1:14" x14ac:dyDescent="0.2">
      <c r="A2108" s="2">
        <v>45241</v>
      </c>
      <c r="B2108" s="3">
        <f t="shared" si="96"/>
        <v>2024</v>
      </c>
      <c r="C2108" t="str">
        <f t="shared" si="97"/>
        <v>2023-2024</v>
      </c>
      <c r="D2108" t="s">
        <v>147</v>
      </c>
      <c r="E2108" t="s">
        <v>56</v>
      </c>
      <c r="F2108" t="str">
        <f t="shared" si="98"/>
        <v>Northern Territory</v>
      </c>
      <c r="G2108" t="s">
        <v>29</v>
      </c>
      <c r="H2108">
        <v>870</v>
      </c>
      <c r="I2108" t="s">
        <v>11</v>
      </c>
      <c r="J2108" t="s">
        <v>30</v>
      </c>
      <c r="K2108" t="s">
        <v>149</v>
      </c>
      <c r="L2108" t="s">
        <v>15</v>
      </c>
      <c r="M2108" s="5">
        <v>152.86000000000001</v>
      </c>
      <c r="N2108">
        <v>1</v>
      </c>
    </row>
    <row r="2109" spans="1:14" x14ac:dyDescent="0.2">
      <c r="A2109" s="2">
        <v>45650</v>
      </c>
      <c r="B2109" s="3">
        <f t="shared" si="96"/>
        <v>2025</v>
      </c>
      <c r="C2109" t="str">
        <f t="shared" si="97"/>
        <v>2024-2025</v>
      </c>
      <c r="D2109" t="s">
        <v>148</v>
      </c>
      <c r="E2109" t="s">
        <v>84</v>
      </c>
      <c r="F2109" t="str">
        <f t="shared" si="98"/>
        <v>Queensland</v>
      </c>
      <c r="G2109" t="s">
        <v>35</v>
      </c>
      <c r="H2109">
        <v>4740</v>
      </c>
      <c r="I2109" t="s">
        <v>11</v>
      </c>
      <c r="J2109" t="s">
        <v>51</v>
      </c>
      <c r="K2109" t="s">
        <v>153</v>
      </c>
      <c r="L2109" t="s">
        <v>16</v>
      </c>
      <c r="M2109" s="5">
        <v>152.86000000000001</v>
      </c>
      <c r="N2109">
        <v>1</v>
      </c>
    </row>
    <row r="2110" spans="1:14" x14ac:dyDescent="0.2">
      <c r="A2110" s="2">
        <v>45417</v>
      </c>
      <c r="B2110" s="3">
        <f t="shared" si="96"/>
        <v>2024</v>
      </c>
      <c r="C2110" t="str">
        <f t="shared" si="97"/>
        <v>2023-2024</v>
      </c>
      <c r="D2110" t="s">
        <v>147</v>
      </c>
      <c r="E2110" t="s">
        <v>88</v>
      </c>
      <c r="F2110" t="str">
        <f t="shared" si="98"/>
        <v>South Australia</v>
      </c>
      <c r="G2110" t="s">
        <v>32</v>
      </c>
      <c r="H2110">
        <v>5011</v>
      </c>
      <c r="I2110" t="s">
        <v>11</v>
      </c>
      <c r="J2110" t="s">
        <v>33</v>
      </c>
      <c r="K2110" t="s">
        <v>154</v>
      </c>
      <c r="L2110" t="s">
        <v>14</v>
      </c>
      <c r="M2110" s="5">
        <v>152.9</v>
      </c>
      <c r="N2110">
        <v>1</v>
      </c>
    </row>
    <row r="2111" spans="1:14" x14ac:dyDescent="0.2">
      <c r="A2111" s="2">
        <v>45312</v>
      </c>
      <c r="B2111" s="3">
        <f t="shared" si="96"/>
        <v>2024</v>
      </c>
      <c r="C2111" t="str">
        <f t="shared" si="97"/>
        <v>2023-2024</v>
      </c>
      <c r="D2111" t="s">
        <v>147</v>
      </c>
      <c r="E2111" t="s">
        <v>144</v>
      </c>
      <c r="F2111" t="str">
        <f t="shared" si="98"/>
        <v>Queensland</v>
      </c>
      <c r="G2111" t="s">
        <v>35</v>
      </c>
      <c r="H2111">
        <v>4566</v>
      </c>
      <c r="I2111" t="s">
        <v>11</v>
      </c>
      <c r="J2111" t="s">
        <v>120</v>
      </c>
      <c r="K2111" t="s">
        <v>154</v>
      </c>
      <c r="L2111" t="s">
        <v>14</v>
      </c>
      <c r="M2111" s="5">
        <v>153.62</v>
      </c>
      <c r="N2111">
        <v>1</v>
      </c>
    </row>
    <row r="2112" spans="1:14" x14ac:dyDescent="0.2">
      <c r="A2112" s="2">
        <v>45657</v>
      </c>
      <c r="B2112" s="3">
        <f t="shared" si="96"/>
        <v>2025</v>
      </c>
      <c r="C2112" t="str">
        <f t="shared" si="97"/>
        <v>2024-2025</v>
      </c>
      <c r="D2112" t="s">
        <v>147</v>
      </c>
      <c r="E2112" t="s">
        <v>79</v>
      </c>
      <c r="F2112" t="str">
        <f t="shared" si="98"/>
        <v>Australian Capital Territory</v>
      </c>
      <c r="G2112" t="s">
        <v>80</v>
      </c>
      <c r="H2112">
        <v>2617</v>
      </c>
      <c r="I2112" t="s">
        <v>11</v>
      </c>
      <c r="J2112" t="s">
        <v>58</v>
      </c>
      <c r="K2112" t="s">
        <v>19</v>
      </c>
      <c r="L2112" t="s">
        <v>23</v>
      </c>
      <c r="M2112" s="5">
        <v>153.76</v>
      </c>
      <c r="N2112">
        <v>1</v>
      </c>
    </row>
    <row r="2113" spans="1:14" x14ac:dyDescent="0.2">
      <c r="A2113" s="2">
        <v>45435</v>
      </c>
      <c r="B2113" s="3">
        <f t="shared" si="96"/>
        <v>2024</v>
      </c>
      <c r="C2113" t="str">
        <f t="shared" si="97"/>
        <v>2023-2024</v>
      </c>
      <c r="D2113" t="s">
        <v>148</v>
      </c>
      <c r="E2113" t="s">
        <v>112</v>
      </c>
      <c r="F2113" t="str">
        <f t="shared" si="98"/>
        <v>Victoria</v>
      </c>
      <c r="G2113" t="s">
        <v>45</v>
      </c>
      <c r="H2113">
        <v>3076</v>
      </c>
      <c r="I2113" t="s">
        <v>11</v>
      </c>
      <c r="J2113" t="s">
        <v>46</v>
      </c>
      <c r="K2113" t="s">
        <v>154</v>
      </c>
      <c r="L2113" t="s">
        <v>14</v>
      </c>
      <c r="M2113" s="5">
        <v>154.07</v>
      </c>
      <c r="N2113">
        <v>1</v>
      </c>
    </row>
    <row r="2114" spans="1:14" x14ac:dyDescent="0.2">
      <c r="A2114" s="2">
        <v>45006</v>
      </c>
      <c r="B2114" s="3">
        <f t="shared" ref="B2114:B2177" si="99">IF(MONTH(A2114)&gt;=7,YEAR(A2114)+1,YEAR(A2114))</f>
        <v>2023</v>
      </c>
      <c r="C2114" t="str">
        <f t="shared" ref="C2114:C2177" si="100">IF(MONTH(A2114) &gt;= 7, YEAR(A2114) &amp; "-" &amp; YEAR(A2114) + 1, YEAR(A2114) - 1 &amp; "-" &amp; YEAR(A2114))</f>
        <v>2022-2023</v>
      </c>
      <c r="D2114" t="s">
        <v>148</v>
      </c>
      <c r="E2114" t="s">
        <v>65</v>
      </c>
      <c r="F2114" t="str">
        <f t="shared" ref="F2114:F2177" si="101">IF(G2114="WA","Western Australia",
IF(G2114="NSW","New South Wales",
IF(G2114="QLD","Queensland",
IF(G2114="VIC","Victoria",
IF(G2114="TAS","Tasmania",
IF(G2114="SA","South Australia",
IF(G2114="NT","Northern Territory",
IF(G2114="ACT","Australian Capital Territory",G2114))))))))</f>
        <v>New South Wales</v>
      </c>
      <c r="G2114" t="s">
        <v>10</v>
      </c>
      <c r="H2114">
        <v>2541</v>
      </c>
      <c r="I2114" t="s">
        <v>11</v>
      </c>
      <c r="J2114" t="s">
        <v>58</v>
      </c>
      <c r="K2114" t="s">
        <v>149</v>
      </c>
      <c r="L2114" t="s">
        <v>15</v>
      </c>
      <c r="M2114" s="5">
        <v>154.47</v>
      </c>
      <c r="N2114">
        <v>1</v>
      </c>
    </row>
    <row r="2115" spans="1:14" x14ac:dyDescent="0.2">
      <c r="A2115" s="2">
        <v>45625</v>
      </c>
      <c r="B2115" s="3">
        <f t="shared" si="99"/>
        <v>2025</v>
      </c>
      <c r="C2115" t="str">
        <f t="shared" si="100"/>
        <v>2024-2025</v>
      </c>
      <c r="D2115" t="s">
        <v>147</v>
      </c>
      <c r="E2115" t="s">
        <v>114</v>
      </c>
      <c r="F2115" t="str">
        <f t="shared" si="101"/>
        <v>Victoria</v>
      </c>
      <c r="G2115" t="s">
        <v>45</v>
      </c>
      <c r="H2115">
        <v>3551</v>
      </c>
      <c r="I2115" t="s">
        <v>11</v>
      </c>
      <c r="J2115" t="s">
        <v>60</v>
      </c>
      <c r="K2115" t="s">
        <v>153</v>
      </c>
      <c r="L2115" t="s">
        <v>16</v>
      </c>
      <c r="M2115" s="5">
        <v>154.47999999999999</v>
      </c>
      <c r="N2115">
        <v>1</v>
      </c>
    </row>
    <row r="2116" spans="1:14" x14ac:dyDescent="0.2">
      <c r="A2116" s="2">
        <v>45642</v>
      </c>
      <c r="B2116" s="3">
        <f t="shared" si="99"/>
        <v>2025</v>
      </c>
      <c r="C2116" t="str">
        <f t="shared" si="100"/>
        <v>2024-2025</v>
      </c>
      <c r="D2116" t="s">
        <v>147</v>
      </c>
      <c r="E2116" t="s">
        <v>139</v>
      </c>
      <c r="F2116" t="str">
        <f t="shared" si="101"/>
        <v>New South Wales</v>
      </c>
      <c r="G2116" t="s">
        <v>10</v>
      </c>
      <c r="H2116">
        <v>2020</v>
      </c>
      <c r="I2116" t="s">
        <v>11</v>
      </c>
      <c r="J2116" t="s">
        <v>12</v>
      </c>
      <c r="K2116" t="s">
        <v>154</v>
      </c>
      <c r="L2116" t="s">
        <v>14</v>
      </c>
      <c r="M2116" s="5">
        <v>154.55000000000001</v>
      </c>
      <c r="N2116">
        <v>1</v>
      </c>
    </row>
    <row r="2117" spans="1:14" x14ac:dyDescent="0.2">
      <c r="A2117" s="2">
        <v>45198</v>
      </c>
      <c r="B2117" s="3">
        <f t="shared" si="99"/>
        <v>2024</v>
      </c>
      <c r="C2117" t="str">
        <f t="shared" si="100"/>
        <v>2023-2024</v>
      </c>
      <c r="D2117" t="s">
        <v>148</v>
      </c>
      <c r="E2117" t="s">
        <v>81</v>
      </c>
      <c r="F2117" t="str">
        <f t="shared" si="101"/>
        <v>New South Wales</v>
      </c>
      <c r="G2117" t="s">
        <v>10</v>
      </c>
      <c r="H2117">
        <v>2485</v>
      </c>
      <c r="I2117" t="s">
        <v>11</v>
      </c>
      <c r="J2117" t="s">
        <v>68</v>
      </c>
      <c r="K2117" t="s">
        <v>151</v>
      </c>
      <c r="L2117" t="s">
        <v>21</v>
      </c>
      <c r="M2117" s="5">
        <v>154.84</v>
      </c>
      <c r="N2117">
        <v>1</v>
      </c>
    </row>
    <row r="2118" spans="1:14" x14ac:dyDescent="0.2">
      <c r="A2118" s="2">
        <v>44965</v>
      </c>
      <c r="B2118" s="3">
        <f t="shared" si="99"/>
        <v>2023</v>
      </c>
      <c r="C2118" t="str">
        <f t="shared" si="100"/>
        <v>2022-2023</v>
      </c>
      <c r="D2118" t="s">
        <v>147</v>
      </c>
      <c r="E2118" t="s">
        <v>114</v>
      </c>
      <c r="F2118" t="str">
        <f t="shared" si="101"/>
        <v>Victoria</v>
      </c>
      <c r="G2118" t="s">
        <v>45</v>
      </c>
      <c r="H2118">
        <v>3551</v>
      </c>
      <c r="I2118" t="s">
        <v>11</v>
      </c>
      <c r="J2118" t="s">
        <v>60</v>
      </c>
      <c r="K2118" t="s">
        <v>156</v>
      </c>
      <c r="L2118" t="s">
        <v>17</v>
      </c>
      <c r="M2118" s="5">
        <v>154.87</v>
      </c>
      <c r="N2118">
        <v>1</v>
      </c>
    </row>
    <row r="2119" spans="1:14" x14ac:dyDescent="0.2">
      <c r="A2119" s="2">
        <v>45128</v>
      </c>
      <c r="B2119" s="3">
        <f t="shared" si="99"/>
        <v>2024</v>
      </c>
      <c r="C2119" t="str">
        <f t="shared" si="100"/>
        <v>2023-2024</v>
      </c>
      <c r="D2119" t="s">
        <v>147</v>
      </c>
      <c r="E2119" t="s">
        <v>83</v>
      </c>
      <c r="F2119" t="str">
        <f t="shared" si="101"/>
        <v>New South Wales</v>
      </c>
      <c r="G2119" t="s">
        <v>10</v>
      </c>
      <c r="H2119">
        <v>2750</v>
      </c>
      <c r="I2119" t="s">
        <v>11</v>
      </c>
      <c r="J2119" t="s">
        <v>25</v>
      </c>
      <c r="K2119" t="s">
        <v>154</v>
      </c>
      <c r="L2119" t="s">
        <v>14</v>
      </c>
      <c r="M2119" s="5">
        <v>154.89000000000001</v>
      </c>
      <c r="N2119">
        <v>1</v>
      </c>
    </row>
    <row r="2120" spans="1:14" x14ac:dyDescent="0.2">
      <c r="A2120" s="2">
        <v>45306</v>
      </c>
      <c r="B2120" s="3">
        <f t="shared" si="99"/>
        <v>2024</v>
      </c>
      <c r="C2120" t="str">
        <f t="shared" si="100"/>
        <v>2023-2024</v>
      </c>
      <c r="D2120" t="s">
        <v>148</v>
      </c>
      <c r="E2120" t="s">
        <v>131</v>
      </c>
      <c r="F2120" t="str">
        <f t="shared" si="101"/>
        <v>Western Australia</v>
      </c>
      <c r="G2120" t="s">
        <v>48</v>
      </c>
      <c r="H2120">
        <v>6530</v>
      </c>
      <c r="I2120" t="s">
        <v>11</v>
      </c>
      <c r="J2120" t="s">
        <v>77</v>
      </c>
      <c r="K2120" t="s">
        <v>150</v>
      </c>
      <c r="L2120" t="s">
        <v>18</v>
      </c>
      <c r="M2120" s="5">
        <v>155</v>
      </c>
      <c r="N2120">
        <v>1</v>
      </c>
    </row>
    <row r="2121" spans="1:14" x14ac:dyDescent="0.2">
      <c r="A2121" s="2">
        <v>45053</v>
      </c>
      <c r="B2121" s="3">
        <f t="shared" si="99"/>
        <v>2023</v>
      </c>
      <c r="C2121" t="str">
        <f t="shared" si="100"/>
        <v>2022-2023</v>
      </c>
      <c r="D2121" t="s">
        <v>148</v>
      </c>
      <c r="E2121" t="s">
        <v>123</v>
      </c>
      <c r="F2121" t="str">
        <f t="shared" si="101"/>
        <v>Western Australia</v>
      </c>
      <c r="G2121" t="s">
        <v>48</v>
      </c>
      <c r="H2121">
        <v>6109</v>
      </c>
      <c r="I2121" t="s">
        <v>11</v>
      </c>
      <c r="J2121" t="s">
        <v>94</v>
      </c>
      <c r="K2121" t="s">
        <v>155</v>
      </c>
      <c r="L2121" t="s">
        <v>20</v>
      </c>
      <c r="M2121" s="5">
        <v>155.46</v>
      </c>
      <c r="N2121">
        <v>1</v>
      </c>
    </row>
    <row r="2122" spans="1:14" x14ac:dyDescent="0.2">
      <c r="A2122" s="2">
        <v>44940</v>
      </c>
      <c r="B2122" s="3">
        <f t="shared" si="99"/>
        <v>2023</v>
      </c>
      <c r="C2122" t="str">
        <f t="shared" si="100"/>
        <v>2022-2023</v>
      </c>
      <c r="D2122" t="s">
        <v>147</v>
      </c>
      <c r="E2122" t="s">
        <v>88</v>
      </c>
      <c r="F2122" t="str">
        <f t="shared" si="101"/>
        <v>South Australia</v>
      </c>
      <c r="G2122" t="s">
        <v>32</v>
      </c>
      <c r="H2122">
        <v>5011</v>
      </c>
      <c r="I2122" t="s">
        <v>11</v>
      </c>
      <c r="J2122" t="s">
        <v>33</v>
      </c>
      <c r="K2122" t="s">
        <v>151</v>
      </c>
      <c r="L2122" t="s">
        <v>21</v>
      </c>
      <c r="M2122" s="5">
        <v>155.74</v>
      </c>
      <c r="N2122">
        <v>1</v>
      </c>
    </row>
    <row r="2123" spans="1:14" x14ac:dyDescent="0.2">
      <c r="A2123" s="2">
        <v>45496</v>
      </c>
      <c r="B2123" s="3">
        <f t="shared" si="99"/>
        <v>2025</v>
      </c>
      <c r="C2123" t="str">
        <f t="shared" si="100"/>
        <v>2024-2025</v>
      </c>
      <c r="D2123" t="s">
        <v>147</v>
      </c>
      <c r="E2123" t="s">
        <v>79</v>
      </c>
      <c r="F2123" t="str">
        <f t="shared" si="101"/>
        <v>Australian Capital Territory</v>
      </c>
      <c r="G2123" t="s">
        <v>80</v>
      </c>
      <c r="H2123">
        <v>2617</v>
      </c>
      <c r="I2123" t="s">
        <v>11</v>
      </c>
      <c r="J2123" t="s">
        <v>58</v>
      </c>
      <c r="K2123" t="s">
        <v>149</v>
      </c>
      <c r="L2123" t="s">
        <v>15</v>
      </c>
      <c r="M2123" s="5">
        <v>156.04000000000002</v>
      </c>
      <c r="N2123">
        <v>1</v>
      </c>
    </row>
    <row r="2124" spans="1:14" x14ac:dyDescent="0.2">
      <c r="A2124" s="2">
        <v>45630</v>
      </c>
      <c r="B2124" s="3">
        <f t="shared" si="99"/>
        <v>2025</v>
      </c>
      <c r="C2124" t="str">
        <f t="shared" si="100"/>
        <v>2024-2025</v>
      </c>
      <c r="D2124" t="s">
        <v>147</v>
      </c>
      <c r="E2124" t="s">
        <v>52</v>
      </c>
      <c r="F2124" t="str">
        <f t="shared" si="101"/>
        <v>Victoria</v>
      </c>
      <c r="G2124" t="s">
        <v>45</v>
      </c>
      <c r="H2124">
        <v>3030</v>
      </c>
      <c r="I2124" t="s">
        <v>11</v>
      </c>
      <c r="J2124" t="s">
        <v>46</v>
      </c>
      <c r="K2124" t="s">
        <v>155</v>
      </c>
      <c r="L2124" t="s">
        <v>20</v>
      </c>
      <c r="M2124" s="5">
        <v>157.41999999999999</v>
      </c>
      <c r="N2124">
        <v>1</v>
      </c>
    </row>
    <row r="2125" spans="1:14" x14ac:dyDescent="0.2">
      <c r="A2125" s="2">
        <v>45333</v>
      </c>
      <c r="B2125" s="3">
        <f t="shared" si="99"/>
        <v>2024</v>
      </c>
      <c r="C2125" t="str">
        <f t="shared" si="100"/>
        <v>2023-2024</v>
      </c>
      <c r="D2125" t="s">
        <v>148</v>
      </c>
      <c r="E2125" t="s">
        <v>75</v>
      </c>
      <c r="F2125" t="str">
        <f t="shared" si="101"/>
        <v>Victoria</v>
      </c>
      <c r="G2125" t="s">
        <v>45</v>
      </c>
      <c r="H2125">
        <v>3630</v>
      </c>
      <c r="I2125" t="s">
        <v>11</v>
      </c>
      <c r="J2125" t="s">
        <v>55</v>
      </c>
      <c r="K2125" t="s">
        <v>19</v>
      </c>
      <c r="L2125" t="s">
        <v>23</v>
      </c>
      <c r="M2125" s="5">
        <v>157.44999999999999</v>
      </c>
      <c r="N2125">
        <v>1</v>
      </c>
    </row>
    <row r="2126" spans="1:14" x14ac:dyDescent="0.2">
      <c r="A2126" s="2">
        <v>45556</v>
      </c>
      <c r="B2126" s="3">
        <f t="shared" si="99"/>
        <v>2025</v>
      </c>
      <c r="C2126" t="str">
        <f t="shared" si="100"/>
        <v>2024-2025</v>
      </c>
      <c r="D2126" t="s">
        <v>148</v>
      </c>
      <c r="E2126" t="s">
        <v>112</v>
      </c>
      <c r="F2126" t="str">
        <f t="shared" si="101"/>
        <v>Victoria</v>
      </c>
      <c r="G2126" t="s">
        <v>45</v>
      </c>
      <c r="H2126">
        <v>3076</v>
      </c>
      <c r="I2126" t="s">
        <v>11</v>
      </c>
      <c r="J2126" t="s">
        <v>46</v>
      </c>
      <c r="K2126" t="s">
        <v>151</v>
      </c>
      <c r="L2126" t="s">
        <v>21</v>
      </c>
      <c r="M2126" s="5">
        <v>157.69999999999999</v>
      </c>
      <c r="N2126">
        <v>1</v>
      </c>
    </row>
    <row r="2127" spans="1:14" x14ac:dyDescent="0.2">
      <c r="A2127" s="2">
        <v>44964</v>
      </c>
      <c r="B2127" s="3">
        <f t="shared" si="99"/>
        <v>2023</v>
      </c>
      <c r="C2127" t="str">
        <f t="shared" si="100"/>
        <v>2022-2023</v>
      </c>
      <c r="D2127" t="s">
        <v>148</v>
      </c>
      <c r="E2127" t="s">
        <v>59</v>
      </c>
      <c r="F2127" t="str">
        <f t="shared" si="101"/>
        <v>Victoria</v>
      </c>
      <c r="G2127" t="s">
        <v>45</v>
      </c>
      <c r="H2127">
        <v>3280</v>
      </c>
      <c r="I2127" t="s">
        <v>11</v>
      </c>
      <c r="J2127" t="s">
        <v>60</v>
      </c>
      <c r="K2127" t="s">
        <v>19</v>
      </c>
      <c r="L2127" t="s">
        <v>23</v>
      </c>
      <c r="M2127" s="5">
        <v>157.74</v>
      </c>
      <c r="N2127">
        <v>1</v>
      </c>
    </row>
    <row r="2128" spans="1:14" x14ac:dyDescent="0.2">
      <c r="A2128" s="2">
        <v>45542</v>
      </c>
      <c r="B2128" s="3">
        <f t="shared" si="99"/>
        <v>2025</v>
      </c>
      <c r="C2128" t="str">
        <f t="shared" si="100"/>
        <v>2024-2025</v>
      </c>
      <c r="D2128" t="s">
        <v>147</v>
      </c>
      <c r="E2128" t="s">
        <v>47</v>
      </c>
      <c r="F2128" t="str">
        <f t="shared" si="101"/>
        <v>Western Australia</v>
      </c>
      <c r="G2128" t="s">
        <v>48</v>
      </c>
      <c r="H2128">
        <v>6030</v>
      </c>
      <c r="I2128" t="s">
        <v>11</v>
      </c>
      <c r="J2128" t="s">
        <v>49</v>
      </c>
      <c r="K2128" t="s">
        <v>149</v>
      </c>
      <c r="L2128" t="s">
        <v>15</v>
      </c>
      <c r="M2128" s="5">
        <v>157.80000000000001</v>
      </c>
      <c r="N2128">
        <v>1</v>
      </c>
    </row>
    <row r="2129" spans="1:14" x14ac:dyDescent="0.2">
      <c r="A2129" s="2">
        <v>45140</v>
      </c>
      <c r="B2129" s="3">
        <f t="shared" si="99"/>
        <v>2024</v>
      </c>
      <c r="C2129" t="str">
        <f t="shared" si="100"/>
        <v>2023-2024</v>
      </c>
      <c r="D2129" t="s">
        <v>147</v>
      </c>
      <c r="E2129" t="s">
        <v>97</v>
      </c>
      <c r="F2129" t="str">
        <f t="shared" si="101"/>
        <v>Tasmania</v>
      </c>
      <c r="G2129" t="s">
        <v>70</v>
      </c>
      <c r="H2129">
        <v>7250</v>
      </c>
      <c r="I2129" t="s">
        <v>11</v>
      </c>
      <c r="J2129" t="s">
        <v>71</v>
      </c>
      <c r="K2129" t="s">
        <v>153</v>
      </c>
      <c r="L2129" t="s">
        <v>16</v>
      </c>
      <c r="M2129" s="5">
        <v>157.81</v>
      </c>
      <c r="N2129">
        <v>1</v>
      </c>
    </row>
    <row r="2130" spans="1:14" x14ac:dyDescent="0.2">
      <c r="A2130" s="2">
        <v>45406</v>
      </c>
      <c r="B2130" s="3">
        <f t="shared" si="99"/>
        <v>2024</v>
      </c>
      <c r="C2130" t="str">
        <f t="shared" si="100"/>
        <v>2023-2024</v>
      </c>
      <c r="D2130" t="s">
        <v>148</v>
      </c>
      <c r="E2130" t="s">
        <v>111</v>
      </c>
      <c r="F2130" t="str">
        <f t="shared" si="101"/>
        <v>New South Wales</v>
      </c>
      <c r="G2130" t="s">
        <v>10</v>
      </c>
      <c r="H2130">
        <v>2120</v>
      </c>
      <c r="I2130" t="s">
        <v>11</v>
      </c>
      <c r="J2130" t="s">
        <v>27</v>
      </c>
      <c r="K2130" t="s">
        <v>154</v>
      </c>
      <c r="L2130" t="s">
        <v>14</v>
      </c>
      <c r="M2130" s="5">
        <v>157.82999999999998</v>
      </c>
      <c r="N2130">
        <v>1</v>
      </c>
    </row>
    <row r="2131" spans="1:14" x14ac:dyDescent="0.2">
      <c r="A2131" s="2">
        <v>45549</v>
      </c>
      <c r="B2131" s="3">
        <f t="shared" si="99"/>
        <v>2025</v>
      </c>
      <c r="C2131" t="str">
        <f t="shared" si="100"/>
        <v>2024-2025</v>
      </c>
      <c r="D2131" t="s">
        <v>148</v>
      </c>
      <c r="E2131" t="s">
        <v>136</v>
      </c>
      <c r="F2131" t="str">
        <f t="shared" si="101"/>
        <v>Victoria</v>
      </c>
      <c r="G2131" t="s">
        <v>45</v>
      </c>
      <c r="H2131">
        <v>3175</v>
      </c>
      <c r="I2131" t="s">
        <v>11</v>
      </c>
      <c r="J2131" t="s">
        <v>63</v>
      </c>
      <c r="K2131" t="s">
        <v>154</v>
      </c>
      <c r="L2131" t="s">
        <v>14</v>
      </c>
      <c r="M2131" s="5">
        <v>157.91000000000003</v>
      </c>
      <c r="N2131">
        <v>1</v>
      </c>
    </row>
    <row r="2132" spans="1:14" x14ac:dyDescent="0.2">
      <c r="A2132" s="2">
        <v>45111</v>
      </c>
      <c r="B2132" s="3">
        <f t="shared" si="99"/>
        <v>2024</v>
      </c>
      <c r="C2132" t="str">
        <f t="shared" si="100"/>
        <v>2023-2024</v>
      </c>
      <c r="D2132" t="s">
        <v>147</v>
      </c>
      <c r="E2132" t="s">
        <v>96</v>
      </c>
      <c r="F2132" t="str">
        <f t="shared" si="101"/>
        <v>Western Australia</v>
      </c>
      <c r="G2132" t="s">
        <v>48</v>
      </c>
      <c r="H2132">
        <v>6330</v>
      </c>
      <c r="I2132" t="s">
        <v>11</v>
      </c>
      <c r="J2132" t="s">
        <v>94</v>
      </c>
      <c r="K2132" t="s">
        <v>157</v>
      </c>
      <c r="L2132" t="s">
        <v>22</v>
      </c>
      <c r="M2132" s="5">
        <v>157.94999999999999</v>
      </c>
      <c r="N2132">
        <v>1</v>
      </c>
    </row>
    <row r="2133" spans="1:14" x14ac:dyDescent="0.2">
      <c r="A2133" s="2">
        <v>45103</v>
      </c>
      <c r="B2133" s="3">
        <f t="shared" si="99"/>
        <v>2023</v>
      </c>
      <c r="C2133" t="str">
        <f t="shared" si="100"/>
        <v>2022-2023</v>
      </c>
      <c r="D2133" t="s">
        <v>148</v>
      </c>
      <c r="E2133" t="s">
        <v>41</v>
      </c>
      <c r="F2133" t="str">
        <f t="shared" si="101"/>
        <v>New South Wales</v>
      </c>
      <c r="G2133" t="s">
        <v>10</v>
      </c>
      <c r="H2133">
        <v>2830</v>
      </c>
      <c r="I2133" t="s">
        <v>11</v>
      </c>
      <c r="J2133" t="s">
        <v>25</v>
      </c>
      <c r="K2133" t="s">
        <v>150</v>
      </c>
      <c r="L2133" t="s">
        <v>18</v>
      </c>
      <c r="M2133" s="5">
        <v>157.97999999999999</v>
      </c>
      <c r="N2133">
        <v>1</v>
      </c>
    </row>
    <row r="2134" spans="1:14" x14ac:dyDescent="0.2">
      <c r="A2134" s="2">
        <v>45606</v>
      </c>
      <c r="B2134" s="3">
        <f t="shared" si="99"/>
        <v>2025</v>
      </c>
      <c r="C2134" t="str">
        <f t="shared" si="100"/>
        <v>2024-2025</v>
      </c>
      <c r="D2134" t="s">
        <v>147</v>
      </c>
      <c r="E2134" t="s">
        <v>52</v>
      </c>
      <c r="F2134" t="str">
        <f t="shared" si="101"/>
        <v>Victoria</v>
      </c>
      <c r="G2134" t="s">
        <v>45</v>
      </c>
      <c r="H2134">
        <v>3030</v>
      </c>
      <c r="I2134" t="s">
        <v>11</v>
      </c>
      <c r="J2134" t="s">
        <v>46</v>
      </c>
      <c r="K2134" t="s">
        <v>150</v>
      </c>
      <c r="L2134" t="s">
        <v>18</v>
      </c>
      <c r="M2134" s="5">
        <v>158.05000000000001</v>
      </c>
      <c r="N2134">
        <v>1</v>
      </c>
    </row>
    <row r="2135" spans="1:14" x14ac:dyDescent="0.2">
      <c r="A2135" s="2">
        <v>45408</v>
      </c>
      <c r="B2135" s="3">
        <f t="shared" si="99"/>
        <v>2024</v>
      </c>
      <c r="C2135" t="str">
        <f t="shared" si="100"/>
        <v>2023-2024</v>
      </c>
      <c r="D2135" t="s">
        <v>147</v>
      </c>
      <c r="E2135" t="s">
        <v>119</v>
      </c>
      <c r="F2135" t="str">
        <f t="shared" si="101"/>
        <v>Queensland</v>
      </c>
      <c r="G2135" t="s">
        <v>35</v>
      </c>
      <c r="H2135">
        <v>4570</v>
      </c>
      <c r="I2135" t="s">
        <v>11</v>
      </c>
      <c r="J2135" t="s">
        <v>120</v>
      </c>
      <c r="K2135" t="s">
        <v>152</v>
      </c>
      <c r="L2135" t="s">
        <v>13</v>
      </c>
      <c r="M2135" s="5">
        <v>158.43000000000004</v>
      </c>
      <c r="N2135">
        <v>1</v>
      </c>
    </row>
    <row r="2136" spans="1:14" x14ac:dyDescent="0.2">
      <c r="A2136" s="2">
        <v>45499</v>
      </c>
      <c r="B2136" s="3">
        <f t="shared" si="99"/>
        <v>2025</v>
      </c>
      <c r="C2136" t="str">
        <f t="shared" si="100"/>
        <v>2024-2025</v>
      </c>
      <c r="D2136" t="s">
        <v>147</v>
      </c>
      <c r="E2136" t="s">
        <v>126</v>
      </c>
      <c r="F2136" t="str">
        <f t="shared" si="101"/>
        <v>Queensland</v>
      </c>
      <c r="G2136" t="s">
        <v>35</v>
      </c>
      <c r="H2136">
        <v>4551</v>
      </c>
      <c r="I2136" t="s">
        <v>11</v>
      </c>
      <c r="J2136" t="s">
        <v>120</v>
      </c>
      <c r="K2136" t="s">
        <v>150</v>
      </c>
      <c r="L2136" t="s">
        <v>18</v>
      </c>
      <c r="M2136" s="5">
        <v>158.54</v>
      </c>
      <c r="N2136">
        <v>1</v>
      </c>
    </row>
    <row r="2137" spans="1:14" x14ac:dyDescent="0.2">
      <c r="A2137" s="2">
        <v>44936</v>
      </c>
      <c r="B2137" s="3">
        <f t="shared" si="99"/>
        <v>2023</v>
      </c>
      <c r="C2137" t="str">
        <f t="shared" si="100"/>
        <v>2022-2023</v>
      </c>
      <c r="D2137" t="s">
        <v>147</v>
      </c>
      <c r="E2137" t="s">
        <v>97</v>
      </c>
      <c r="F2137" t="str">
        <f t="shared" si="101"/>
        <v>Tasmania</v>
      </c>
      <c r="G2137" t="s">
        <v>70</v>
      </c>
      <c r="H2137">
        <v>7250</v>
      </c>
      <c r="I2137" t="s">
        <v>11</v>
      </c>
      <c r="J2137" t="s">
        <v>71</v>
      </c>
      <c r="K2137" t="s">
        <v>154</v>
      </c>
      <c r="L2137" t="s">
        <v>14</v>
      </c>
      <c r="M2137" s="5">
        <v>158.78</v>
      </c>
      <c r="N2137">
        <v>1</v>
      </c>
    </row>
    <row r="2138" spans="1:14" x14ac:dyDescent="0.2">
      <c r="A2138" s="2">
        <v>45486</v>
      </c>
      <c r="B2138" s="3">
        <f t="shared" si="99"/>
        <v>2025</v>
      </c>
      <c r="C2138" t="str">
        <f t="shared" si="100"/>
        <v>2024-2025</v>
      </c>
      <c r="D2138" t="s">
        <v>148</v>
      </c>
      <c r="E2138" t="s">
        <v>76</v>
      </c>
      <c r="F2138" t="str">
        <f t="shared" si="101"/>
        <v>Western Australia</v>
      </c>
      <c r="G2138" t="s">
        <v>48</v>
      </c>
      <c r="H2138">
        <v>6450</v>
      </c>
      <c r="I2138" t="s">
        <v>11</v>
      </c>
      <c r="J2138" t="s">
        <v>77</v>
      </c>
      <c r="K2138" t="s">
        <v>150</v>
      </c>
      <c r="L2138" t="s">
        <v>18</v>
      </c>
      <c r="M2138" s="5">
        <v>159.11000000000001</v>
      </c>
      <c r="N2138">
        <v>1</v>
      </c>
    </row>
    <row r="2139" spans="1:14" x14ac:dyDescent="0.2">
      <c r="A2139" s="2">
        <v>44929</v>
      </c>
      <c r="B2139" s="3">
        <f t="shared" si="99"/>
        <v>2023</v>
      </c>
      <c r="C2139" t="str">
        <f t="shared" si="100"/>
        <v>2022-2023</v>
      </c>
      <c r="D2139" t="s">
        <v>147</v>
      </c>
      <c r="E2139" t="s">
        <v>138</v>
      </c>
      <c r="F2139" t="str">
        <f t="shared" si="101"/>
        <v>Queensland</v>
      </c>
      <c r="G2139" t="s">
        <v>35</v>
      </c>
      <c r="H2139">
        <v>4558</v>
      </c>
      <c r="I2139" t="s">
        <v>11</v>
      </c>
      <c r="J2139" t="s">
        <v>120</v>
      </c>
      <c r="K2139" t="s">
        <v>150</v>
      </c>
      <c r="L2139" t="s">
        <v>18</v>
      </c>
      <c r="M2139" s="5">
        <v>159.58000000000001</v>
      </c>
      <c r="N2139">
        <v>1</v>
      </c>
    </row>
    <row r="2140" spans="1:14" x14ac:dyDescent="0.2">
      <c r="A2140" s="2">
        <v>45432</v>
      </c>
      <c r="B2140" s="3">
        <f t="shared" si="99"/>
        <v>2024</v>
      </c>
      <c r="C2140" t="str">
        <f t="shared" si="100"/>
        <v>2023-2024</v>
      </c>
      <c r="D2140" t="s">
        <v>148</v>
      </c>
      <c r="E2140" t="s">
        <v>141</v>
      </c>
      <c r="F2140" t="str">
        <f t="shared" si="101"/>
        <v>Western Australia</v>
      </c>
      <c r="G2140" t="s">
        <v>48</v>
      </c>
      <c r="H2140">
        <v>6052</v>
      </c>
      <c r="I2140" t="s">
        <v>11</v>
      </c>
      <c r="J2140" t="s">
        <v>49</v>
      </c>
      <c r="K2140" t="s">
        <v>19</v>
      </c>
      <c r="L2140" t="s">
        <v>23</v>
      </c>
      <c r="M2140" s="5">
        <v>159.73000000000002</v>
      </c>
      <c r="N2140">
        <v>1</v>
      </c>
    </row>
    <row r="2141" spans="1:14" x14ac:dyDescent="0.2">
      <c r="A2141" s="2">
        <v>45326</v>
      </c>
      <c r="B2141" s="3">
        <f t="shared" si="99"/>
        <v>2024</v>
      </c>
      <c r="C2141" t="str">
        <f t="shared" si="100"/>
        <v>2023-2024</v>
      </c>
      <c r="D2141" t="s">
        <v>147</v>
      </c>
      <c r="E2141" t="s">
        <v>76</v>
      </c>
      <c r="F2141" t="str">
        <f t="shared" si="101"/>
        <v>Western Australia</v>
      </c>
      <c r="G2141" t="s">
        <v>48</v>
      </c>
      <c r="H2141">
        <v>6450</v>
      </c>
      <c r="I2141" t="s">
        <v>11</v>
      </c>
      <c r="J2141" t="s">
        <v>77</v>
      </c>
      <c r="K2141" t="s">
        <v>154</v>
      </c>
      <c r="L2141" t="s">
        <v>14</v>
      </c>
      <c r="M2141" s="5">
        <v>159.91</v>
      </c>
      <c r="N2141">
        <v>1</v>
      </c>
    </row>
    <row r="2142" spans="1:14" x14ac:dyDescent="0.2">
      <c r="A2142" s="2">
        <v>45263</v>
      </c>
      <c r="B2142" s="3">
        <f t="shared" si="99"/>
        <v>2024</v>
      </c>
      <c r="C2142" t="str">
        <f t="shared" si="100"/>
        <v>2023-2024</v>
      </c>
      <c r="D2142" t="s">
        <v>147</v>
      </c>
      <c r="E2142" t="s">
        <v>40</v>
      </c>
      <c r="F2142" t="str">
        <f t="shared" si="101"/>
        <v>New South Wales</v>
      </c>
      <c r="G2142" t="s">
        <v>10</v>
      </c>
      <c r="H2142">
        <v>2116</v>
      </c>
      <c r="I2142" t="s">
        <v>11</v>
      </c>
      <c r="J2142" t="s">
        <v>27</v>
      </c>
      <c r="K2142" t="s">
        <v>154</v>
      </c>
      <c r="L2142" t="s">
        <v>14</v>
      </c>
      <c r="M2142" s="5">
        <v>160.08000000000001</v>
      </c>
      <c r="N2142">
        <v>1</v>
      </c>
    </row>
    <row r="2143" spans="1:14" x14ac:dyDescent="0.2">
      <c r="A2143" s="2">
        <v>45520</v>
      </c>
      <c r="B2143" s="3">
        <f t="shared" si="99"/>
        <v>2025</v>
      </c>
      <c r="C2143" t="str">
        <f t="shared" si="100"/>
        <v>2024-2025</v>
      </c>
      <c r="D2143" t="s">
        <v>148</v>
      </c>
      <c r="E2143" t="s">
        <v>125</v>
      </c>
      <c r="F2143" t="str">
        <f t="shared" si="101"/>
        <v>Victoria</v>
      </c>
      <c r="G2143" t="s">
        <v>45</v>
      </c>
      <c r="H2143">
        <v>3400</v>
      </c>
      <c r="I2143" t="s">
        <v>11</v>
      </c>
      <c r="J2143" t="s">
        <v>60</v>
      </c>
      <c r="K2143" t="s">
        <v>156</v>
      </c>
      <c r="L2143" t="s">
        <v>17</v>
      </c>
      <c r="M2143" s="5">
        <v>160.44999999999999</v>
      </c>
      <c r="N2143">
        <v>1</v>
      </c>
    </row>
    <row r="2144" spans="1:14" x14ac:dyDescent="0.2">
      <c r="A2144" s="2">
        <v>45170</v>
      </c>
      <c r="B2144" s="3">
        <f t="shared" si="99"/>
        <v>2024</v>
      </c>
      <c r="C2144" t="str">
        <f t="shared" si="100"/>
        <v>2023-2024</v>
      </c>
      <c r="D2144" t="s">
        <v>148</v>
      </c>
      <c r="E2144" t="s">
        <v>105</v>
      </c>
      <c r="F2144" t="str">
        <f t="shared" si="101"/>
        <v>Victoria</v>
      </c>
      <c r="G2144" t="s">
        <v>45</v>
      </c>
      <c r="H2144">
        <v>3500</v>
      </c>
      <c r="I2144" t="s">
        <v>11</v>
      </c>
      <c r="J2144" t="s">
        <v>60</v>
      </c>
      <c r="K2144" t="s">
        <v>151</v>
      </c>
      <c r="L2144" t="s">
        <v>21</v>
      </c>
      <c r="M2144" s="5">
        <v>160.84</v>
      </c>
      <c r="N2144">
        <v>1</v>
      </c>
    </row>
    <row r="2145" spans="1:14" x14ac:dyDescent="0.2">
      <c r="A2145" s="2">
        <v>45377</v>
      </c>
      <c r="B2145" s="3">
        <f t="shared" si="99"/>
        <v>2024</v>
      </c>
      <c r="C2145" t="str">
        <f t="shared" si="100"/>
        <v>2023-2024</v>
      </c>
      <c r="D2145" t="s">
        <v>147</v>
      </c>
      <c r="E2145" t="s">
        <v>139</v>
      </c>
      <c r="F2145" t="str">
        <f t="shared" si="101"/>
        <v>New South Wales</v>
      </c>
      <c r="G2145" t="s">
        <v>10</v>
      </c>
      <c r="H2145">
        <v>2020</v>
      </c>
      <c r="I2145" t="s">
        <v>11</v>
      </c>
      <c r="J2145" t="s">
        <v>12</v>
      </c>
      <c r="K2145" t="s">
        <v>19</v>
      </c>
      <c r="L2145" t="s">
        <v>23</v>
      </c>
      <c r="M2145" s="5">
        <v>161.12</v>
      </c>
      <c r="N2145">
        <v>1</v>
      </c>
    </row>
    <row r="2146" spans="1:14" x14ac:dyDescent="0.2">
      <c r="A2146" s="2">
        <v>45413</v>
      </c>
      <c r="B2146" s="3">
        <f t="shared" si="99"/>
        <v>2024</v>
      </c>
      <c r="C2146" t="str">
        <f t="shared" si="100"/>
        <v>2023-2024</v>
      </c>
      <c r="D2146" t="s">
        <v>147</v>
      </c>
      <c r="E2146" t="s">
        <v>92</v>
      </c>
      <c r="F2146" t="str">
        <f t="shared" si="101"/>
        <v>Queensland</v>
      </c>
      <c r="G2146" t="s">
        <v>35</v>
      </c>
      <c r="H2146">
        <v>4068</v>
      </c>
      <c r="I2146" t="s">
        <v>11</v>
      </c>
      <c r="J2146" t="s">
        <v>43</v>
      </c>
      <c r="K2146" t="s">
        <v>155</v>
      </c>
      <c r="L2146" t="s">
        <v>20</v>
      </c>
      <c r="M2146" s="5">
        <v>161.18</v>
      </c>
      <c r="N2146">
        <v>1</v>
      </c>
    </row>
    <row r="2147" spans="1:14" x14ac:dyDescent="0.2">
      <c r="A2147" s="2">
        <v>45590</v>
      </c>
      <c r="B2147" s="3">
        <f t="shared" si="99"/>
        <v>2025</v>
      </c>
      <c r="C2147" t="str">
        <f t="shared" si="100"/>
        <v>2024-2025</v>
      </c>
      <c r="D2147" t="s">
        <v>147</v>
      </c>
      <c r="E2147" t="s">
        <v>103</v>
      </c>
      <c r="F2147" t="str">
        <f t="shared" si="101"/>
        <v>Queensland</v>
      </c>
      <c r="G2147" t="s">
        <v>35</v>
      </c>
      <c r="H2147">
        <v>4509</v>
      </c>
      <c r="I2147" t="s">
        <v>11</v>
      </c>
      <c r="J2147" t="s">
        <v>104</v>
      </c>
      <c r="K2147" t="s">
        <v>156</v>
      </c>
      <c r="L2147" t="s">
        <v>17</v>
      </c>
      <c r="M2147" s="5">
        <v>161.68</v>
      </c>
      <c r="N2147">
        <v>1</v>
      </c>
    </row>
    <row r="2148" spans="1:14" x14ac:dyDescent="0.2">
      <c r="A2148" s="2">
        <v>45384</v>
      </c>
      <c r="B2148" s="3">
        <f t="shared" si="99"/>
        <v>2024</v>
      </c>
      <c r="C2148" t="str">
        <f t="shared" si="100"/>
        <v>2023-2024</v>
      </c>
      <c r="D2148" t="s">
        <v>147</v>
      </c>
      <c r="E2148" t="s">
        <v>116</v>
      </c>
      <c r="F2148" t="str">
        <f t="shared" si="101"/>
        <v>Western Australia</v>
      </c>
      <c r="G2148" t="s">
        <v>48</v>
      </c>
      <c r="H2148">
        <v>6725</v>
      </c>
      <c r="I2148" t="s">
        <v>11</v>
      </c>
      <c r="J2148" t="s">
        <v>77</v>
      </c>
      <c r="K2148" t="s">
        <v>154</v>
      </c>
      <c r="L2148" t="s">
        <v>14</v>
      </c>
      <c r="M2148" s="5">
        <v>161.88</v>
      </c>
      <c r="N2148">
        <v>1</v>
      </c>
    </row>
    <row r="2149" spans="1:14" x14ac:dyDescent="0.2">
      <c r="A2149" s="2">
        <v>45202</v>
      </c>
      <c r="B2149" s="3">
        <f t="shared" si="99"/>
        <v>2024</v>
      </c>
      <c r="C2149" t="str">
        <f t="shared" si="100"/>
        <v>2023-2024</v>
      </c>
      <c r="D2149" t="s">
        <v>147</v>
      </c>
      <c r="E2149" t="s">
        <v>130</v>
      </c>
      <c r="F2149" t="str">
        <f t="shared" si="101"/>
        <v>South Australia</v>
      </c>
      <c r="G2149" t="s">
        <v>32</v>
      </c>
      <c r="H2149">
        <v>5290</v>
      </c>
      <c r="I2149" t="s">
        <v>11</v>
      </c>
      <c r="J2149" t="s">
        <v>38</v>
      </c>
      <c r="K2149" t="s">
        <v>150</v>
      </c>
      <c r="L2149" t="s">
        <v>18</v>
      </c>
      <c r="M2149" s="5">
        <v>163.15</v>
      </c>
      <c r="N2149">
        <v>1</v>
      </c>
    </row>
    <row r="2150" spans="1:14" x14ac:dyDescent="0.2">
      <c r="A2150" s="2">
        <v>44989</v>
      </c>
      <c r="B2150" s="3">
        <f t="shared" si="99"/>
        <v>2023</v>
      </c>
      <c r="C2150" t="str">
        <f t="shared" si="100"/>
        <v>2022-2023</v>
      </c>
      <c r="D2150" t="s">
        <v>147</v>
      </c>
      <c r="E2150" t="s">
        <v>139</v>
      </c>
      <c r="F2150" t="str">
        <f t="shared" si="101"/>
        <v>New South Wales</v>
      </c>
      <c r="G2150" t="s">
        <v>10</v>
      </c>
      <c r="H2150">
        <v>2020</v>
      </c>
      <c r="I2150" t="s">
        <v>11</v>
      </c>
      <c r="J2150" t="s">
        <v>12</v>
      </c>
      <c r="K2150" t="s">
        <v>154</v>
      </c>
      <c r="L2150" t="s">
        <v>14</v>
      </c>
      <c r="M2150" s="5">
        <v>163.38</v>
      </c>
      <c r="N2150">
        <v>1</v>
      </c>
    </row>
    <row r="2151" spans="1:14" x14ac:dyDescent="0.2">
      <c r="A2151" s="2">
        <v>45237</v>
      </c>
      <c r="B2151" s="3">
        <f t="shared" si="99"/>
        <v>2024</v>
      </c>
      <c r="C2151" t="str">
        <f t="shared" si="100"/>
        <v>2023-2024</v>
      </c>
      <c r="D2151" t="s">
        <v>147</v>
      </c>
      <c r="E2151" t="s">
        <v>9</v>
      </c>
      <c r="F2151" t="str">
        <f t="shared" si="101"/>
        <v>New South Wales</v>
      </c>
      <c r="G2151" t="s">
        <v>10</v>
      </c>
      <c r="H2151">
        <v>2067</v>
      </c>
      <c r="I2151" t="s">
        <v>11</v>
      </c>
      <c r="J2151" t="s">
        <v>12</v>
      </c>
      <c r="K2151" t="s">
        <v>157</v>
      </c>
      <c r="L2151" t="s">
        <v>22</v>
      </c>
      <c r="M2151" s="5">
        <v>163.71</v>
      </c>
      <c r="N2151">
        <v>1</v>
      </c>
    </row>
    <row r="2152" spans="1:14" x14ac:dyDescent="0.2">
      <c r="A2152" s="2">
        <v>45004</v>
      </c>
      <c r="B2152" s="3">
        <f t="shared" si="99"/>
        <v>2023</v>
      </c>
      <c r="C2152" t="str">
        <f t="shared" si="100"/>
        <v>2022-2023</v>
      </c>
      <c r="D2152" t="s">
        <v>147</v>
      </c>
      <c r="E2152" t="s">
        <v>39</v>
      </c>
      <c r="F2152" t="str">
        <f t="shared" si="101"/>
        <v>South Australia</v>
      </c>
      <c r="G2152" t="s">
        <v>32</v>
      </c>
      <c r="H2152">
        <v>5343</v>
      </c>
      <c r="I2152" t="s">
        <v>11</v>
      </c>
      <c r="J2152" t="s">
        <v>38</v>
      </c>
      <c r="K2152" t="s">
        <v>150</v>
      </c>
      <c r="L2152" t="s">
        <v>18</v>
      </c>
      <c r="M2152" s="5">
        <v>163.77000000000001</v>
      </c>
      <c r="N2152">
        <v>1</v>
      </c>
    </row>
    <row r="2153" spans="1:14" x14ac:dyDescent="0.2">
      <c r="A2153" s="2">
        <v>45622</v>
      </c>
      <c r="B2153" s="3">
        <f t="shared" si="99"/>
        <v>2025</v>
      </c>
      <c r="C2153" t="str">
        <f t="shared" si="100"/>
        <v>2024-2025</v>
      </c>
      <c r="D2153" t="s">
        <v>148</v>
      </c>
      <c r="E2153" t="s">
        <v>57</v>
      </c>
      <c r="F2153" t="str">
        <f t="shared" si="101"/>
        <v>New South Wales</v>
      </c>
      <c r="G2153" t="s">
        <v>10</v>
      </c>
      <c r="H2153">
        <v>2560</v>
      </c>
      <c r="I2153" t="s">
        <v>11</v>
      </c>
      <c r="J2153" t="s">
        <v>58</v>
      </c>
      <c r="K2153" t="s">
        <v>149</v>
      </c>
      <c r="L2153" t="s">
        <v>15</v>
      </c>
      <c r="M2153" s="5">
        <v>163.81</v>
      </c>
      <c r="N2153">
        <v>1</v>
      </c>
    </row>
    <row r="2154" spans="1:14" x14ac:dyDescent="0.2">
      <c r="A2154" s="2">
        <v>45067</v>
      </c>
      <c r="B2154" s="3">
        <f t="shared" si="99"/>
        <v>2023</v>
      </c>
      <c r="C2154" t="str">
        <f t="shared" si="100"/>
        <v>2022-2023</v>
      </c>
      <c r="D2154" t="s">
        <v>147</v>
      </c>
      <c r="E2154" t="s">
        <v>64</v>
      </c>
      <c r="F2154" t="str">
        <f t="shared" si="101"/>
        <v>Victoria</v>
      </c>
      <c r="G2154" t="s">
        <v>45</v>
      </c>
      <c r="H2154">
        <v>3199</v>
      </c>
      <c r="I2154" t="s">
        <v>11</v>
      </c>
      <c r="J2154" t="s">
        <v>63</v>
      </c>
      <c r="K2154" t="s">
        <v>157</v>
      </c>
      <c r="L2154" t="s">
        <v>22</v>
      </c>
      <c r="M2154" s="5">
        <v>164.26</v>
      </c>
      <c r="N2154">
        <v>1</v>
      </c>
    </row>
    <row r="2155" spans="1:14" x14ac:dyDescent="0.2">
      <c r="A2155" s="2">
        <v>45612</v>
      </c>
      <c r="B2155" s="3">
        <f t="shared" si="99"/>
        <v>2025</v>
      </c>
      <c r="C2155" t="str">
        <f t="shared" si="100"/>
        <v>2024-2025</v>
      </c>
      <c r="D2155" t="s">
        <v>148</v>
      </c>
      <c r="E2155" t="s">
        <v>117</v>
      </c>
      <c r="F2155" t="str">
        <f t="shared" si="101"/>
        <v>Queensland</v>
      </c>
      <c r="G2155" t="s">
        <v>35</v>
      </c>
      <c r="H2155">
        <v>4119</v>
      </c>
      <c r="I2155" t="s">
        <v>11</v>
      </c>
      <c r="J2155" t="s">
        <v>43</v>
      </c>
      <c r="K2155" t="s">
        <v>150</v>
      </c>
      <c r="L2155" t="s">
        <v>18</v>
      </c>
      <c r="M2155" s="5">
        <v>164.36</v>
      </c>
      <c r="N2155">
        <v>1</v>
      </c>
    </row>
    <row r="2156" spans="1:14" x14ac:dyDescent="0.2">
      <c r="A2156" s="2">
        <v>45581</v>
      </c>
      <c r="B2156" s="3">
        <f t="shared" si="99"/>
        <v>2025</v>
      </c>
      <c r="C2156" t="str">
        <f t="shared" si="100"/>
        <v>2024-2025</v>
      </c>
      <c r="D2156" t="s">
        <v>147</v>
      </c>
      <c r="E2156" t="s">
        <v>39</v>
      </c>
      <c r="F2156" t="str">
        <f t="shared" si="101"/>
        <v>South Australia</v>
      </c>
      <c r="G2156" t="s">
        <v>32</v>
      </c>
      <c r="H2156">
        <v>5343</v>
      </c>
      <c r="I2156" t="s">
        <v>11</v>
      </c>
      <c r="J2156" t="s">
        <v>38</v>
      </c>
      <c r="K2156" t="s">
        <v>152</v>
      </c>
      <c r="L2156" t="s">
        <v>13</v>
      </c>
      <c r="M2156" s="5">
        <v>164.51999999999998</v>
      </c>
      <c r="N2156">
        <v>1</v>
      </c>
    </row>
    <row r="2157" spans="1:14" x14ac:dyDescent="0.2">
      <c r="A2157" s="2">
        <v>45102</v>
      </c>
      <c r="B2157" s="3">
        <f t="shared" si="99"/>
        <v>2023</v>
      </c>
      <c r="C2157" t="str">
        <f t="shared" si="100"/>
        <v>2022-2023</v>
      </c>
      <c r="D2157" t="s">
        <v>147</v>
      </c>
      <c r="E2157" t="s">
        <v>39</v>
      </c>
      <c r="F2157" t="str">
        <f t="shared" si="101"/>
        <v>South Australia</v>
      </c>
      <c r="G2157" t="s">
        <v>32</v>
      </c>
      <c r="H2157">
        <v>5343</v>
      </c>
      <c r="I2157" t="s">
        <v>11</v>
      </c>
      <c r="J2157" t="s">
        <v>38</v>
      </c>
      <c r="K2157" t="s">
        <v>156</v>
      </c>
      <c r="L2157" t="s">
        <v>17</v>
      </c>
      <c r="M2157" s="5">
        <v>164.82</v>
      </c>
      <c r="N2157">
        <v>1</v>
      </c>
    </row>
    <row r="2158" spans="1:14" x14ac:dyDescent="0.2">
      <c r="A2158" s="2">
        <v>45006</v>
      </c>
      <c r="B2158" s="3">
        <f t="shared" si="99"/>
        <v>2023</v>
      </c>
      <c r="C2158" t="str">
        <f t="shared" si="100"/>
        <v>2022-2023</v>
      </c>
      <c r="D2158" t="s">
        <v>148</v>
      </c>
      <c r="E2158" t="s">
        <v>111</v>
      </c>
      <c r="F2158" t="str">
        <f t="shared" si="101"/>
        <v>New South Wales</v>
      </c>
      <c r="G2158" t="s">
        <v>10</v>
      </c>
      <c r="H2158">
        <v>2120</v>
      </c>
      <c r="I2158" t="s">
        <v>11</v>
      </c>
      <c r="J2158" t="s">
        <v>27</v>
      </c>
      <c r="K2158" t="s">
        <v>150</v>
      </c>
      <c r="L2158" t="s">
        <v>18</v>
      </c>
      <c r="M2158" s="5">
        <v>164.89</v>
      </c>
      <c r="N2158">
        <v>1</v>
      </c>
    </row>
    <row r="2159" spans="1:14" x14ac:dyDescent="0.2">
      <c r="A2159" s="2">
        <v>45077</v>
      </c>
      <c r="B2159" s="3">
        <f t="shared" si="99"/>
        <v>2023</v>
      </c>
      <c r="C2159" t="str">
        <f t="shared" si="100"/>
        <v>2022-2023</v>
      </c>
      <c r="D2159" t="s">
        <v>147</v>
      </c>
      <c r="E2159" t="s">
        <v>79</v>
      </c>
      <c r="F2159" t="str">
        <f t="shared" si="101"/>
        <v>Australian Capital Territory</v>
      </c>
      <c r="G2159" t="s">
        <v>80</v>
      </c>
      <c r="H2159">
        <v>2617</v>
      </c>
      <c r="I2159" t="s">
        <v>11</v>
      </c>
      <c r="J2159" t="s">
        <v>58</v>
      </c>
      <c r="K2159" t="s">
        <v>152</v>
      </c>
      <c r="L2159" t="s">
        <v>13</v>
      </c>
      <c r="M2159" s="5">
        <v>164.96</v>
      </c>
      <c r="N2159">
        <v>1</v>
      </c>
    </row>
    <row r="2160" spans="1:14" x14ac:dyDescent="0.2">
      <c r="A2160" s="2">
        <v>45111</v>
      </c>
      <c r="B2160" s="3">
        <f t="shared" si="99"/>
        <v>2024</v>
      </c>
      <c r="C2160" t="str">
        <f t="shared" si="100"/>
        <v>2023-2024</v>
      </c>
      <c r="D2160" t="s">
        <v>147</v>
      </c>
      <c r="E2160" t="s">
        <v>64</v>
      </c>
      <c r="F2160" t="str">
        <f t="shared" si="101"/>
        <v>Victoria</v>
      </c>
      <c r="G2160" t="s">
        <v>45</v>
      </c>
      <c r="H2160">
        <v>3199</v>
      </c>
      <c r="I2160" t="s">
        <v>11</v>
      </c>
      <c r="J2160" t="s">
        <v>63</v>
      </c>
      <c r="K2160" t="s">
        <v>152</v>
      </c>
      <c r="L2160" t="s">
        <v>13</v>
      </c>
      <c r="M2160" s="5">
        <v>165.05</v>
      </c>
      <c r="N2160">
        <v>1</v>
      </c>
    </row>
    <row r="2161" spans="1:14" x14ac:dyDescent="0.2">
      <c r="A2161" s="2">
        <v>44957</v>
      </c>
      <c r="B2161" s="3">
        <f t="shared" si="99"/>
        <v>2023</v>
      </c>
      <c r="C2161" t="str">
        <f t="shared" si="100"/>
        <v>2022-2023</v>
      </c>
      <c r="D2161" t="s">
        <v>148</v>
      </c>
      <c r="E2161" t="s">
        <v>102</v>
      </c>
      <c r="F2161" t="str">
        <f t="shared" si="101"/>
        <v>Queensland</v>
      </c>
      <c r="G2161" t="s">
        <v>35</v>
      </c>
      <c r="H2161">
        <v>4870</v>
      </c>
      <c r="I2161" t="s">
        <v>11</v>
      </c>
      <c r="J2161" t="s">
        <v>36</v>
      </c>
      <c r="K2161" t="s">
        <v>154</v>
      </c>
      <c r="L2161" t="s">
        <v>14</v>
      </c>
      <c r="M2161" s="5">
        <v>165.22</v>
      </c>
      <c r="N2161">
        <v>1</v>
      </c>
    </row>
    <row r="2162" spans="1:14" x14ac:dyDescent="0.2">
      <c r="A2162" s="2">
        <v>45160</v>
      </c>
      <c r="B2162" s="3">
        <f t="shared" si="99"/>
        <v>2024</v>
      </c>
      <c r="C2162" t="str">
        <f t="shared" si="100"/>
        <v>2023-2024</v>
      </c>
      <c r="D2162" t="s">
        <v>147</v>
      </c>
      <c r="E2162" t="s">
        <v>78</v>
      </c>
      <c r="F2162" t="str">
        <f t="shared" si="101"/>
        <v>New South Wales</v>
      </c>
      <c r="G2162" t="s">
        <v>10</v>
      </c>
      <c r="H2162">
        <v>2350</v>
      </c>
      <c r="I2162" t="s">
        <v>11</v>
      </c>
      <c r="J2162" t="s">
        <v>68</v>
      </c>
      <c r="K2162" t="s">
        <v>155</v>
      </c>
      <c r="L2162" t="s">
        <v>20</v>
      </c>
      <c r="M2162" s="5">
        <v>165.44</v>
      </c>
      <c r="N2162">
        <v>1</v>
      </c>
    </row>
    <row r="2163" spans="1:14" x14ac:dyDescent="0.2">
      <c r="A2163" s="2">
        <v>44991</v>
      </c>
      <c r="B2163" s="3">
        <f t="shared" si="99"/>
        <v>2023</v>
      </c>
      <c r="C2163" t="str">
        <f t="shared" si="100"/>
        <v>2022-2023</v>
      </c>
      <c r="D2163" t="s">
        <v>147</v>
      </c>
      <c r="E2163" t="s">
        <v>130</v>
      </c>
      <c r="F2163" t="str">
        <f t="shared" si="101"/>
        <v>South Australia</v>
      </c>
      <c r="G2163" t="s">
        <v>32</v>
      </c>
      <c r="H2163">
        <v>5290</v>
      </c>
      <c r="I2163" t="s">
        <v>11</v>
      </c>
      <c r="J2163" t="s">
        <v>38</v>
      </c>
      <c r="K2163" t="s">
        <v>19</v>
      </c>
      <c r="L2163" t="s">
        <v>23</v>
      </c>
      <c r="M2163" s="5">
        <v>165.67</v>
      </c>
      <c r="N2163">
        <v>1</v>
      </c>
    </row>
    <row r="2164" spans="1:14" x14ac:dyDescent="0.2">
      <c r="A2164" s="2">
        <v>45079</v>
      </c>
      <c r="B2164" s="3">
        <f t="shared" si="99"/>
        <v>2023</v>
      </c>
      <c r="C2164" t="str">
        <f t="shared" si="100"/>
        <v>2022-2023</v>
      </c>
      <c r="D2164" t="s">
        <v>148</v>
      </c>
      <c r="E2164" t="s">
        <v>112</v>
      </c>
      <c r="F2164" t="str">
        <f t="shared" si="101"/>
        <v>Victoria</v>
      </c>
      <c r="G2164" t="s">
        <v>45</v>
      </c>
      <c r="H2164">
        <v>3076</v>
      </c>
      <c r="I2164" t="s">
        <v>11</v>
      </c>
      <c r="J2164" t="s">
        <v>46</v>
      </c>
      <c r="K2164" t="s">
        <v>19</v>
      </c>
      <c r="L2164" t="s">
        <v>23</v>
      </c>
      <c r="M2164" s="5">
        <v>165.71</v>
      </c>
      <c r="N2164">
        <v>1</v>
      </c>
    </row>
    <row r="2165" spans="1:14" x14ac:dyDescent="0.2">
      <c r="A2165" s="2">
        <v>45323</v>
      </c>
      <c r="B2165" s="3">
        <f t="shared" si="99"/>
        <v>2024</v>
      </c>
      <c r="C2165" t="str">
        <f t="shared" si="100"/>
        <v>2023-2024</v>
      </c>
      <c r="D2165" t="s">
        <v>148</v>
      </c>
      <c r="E2165" t="s">
        <v>141</v>
      </c>
      <c r="F2165" t="str">
        <f t="shared" si="101"/>
        <v>Western Australia</v>
      </c>
      <c r="G2165" t="s">
        <v>48</v>
      </c>
      <c r="H2165">
        <v>6052</v>
      </c>
      <c r="I2165" t="s">
        <v>11</v>
      </c>
      <c r="J2165" t="s">
        <v>49</v>
      </c>
      <c r="K2165" t="s">
        <v>154</v>
      </c>
      <c r="L2165" t="s">
        <v>14</v>
      </c>
      <c r="M2165" s="5">
        <v>165.82</v>
      </c>
      <c r="N2165">
        <v>1</v>
      </c>
    </row>
    <row r="2166" spans="1:14" x14ac:dyDescent="0.2">
      <c r="A2166" s="2">
        <v>44933</v>
      </c>
      <c r="B2166" s="3">
        <f t="shared" si="99"/>
        <v>2023</v>
      </c>
      <c r="C2166" t="str">
        <f t="shared" si="100"/>
        <v>2022-2023</v>
      </c>
      <c r="D2166" t="s">
        <v>148</v>
      </c>
      <c r="E2166" t="s">
        <v>81</v>
      </c>
      <c r="F2166" t="str">
        <f t="shared" si="101"/>
        <v>New South Wales</v>
      </c>
      <c r="G2166" t="s">
        <v>10</v>
      </c>
      <c r="H2166">
        <v>2485</v>
      </c>
      <c r="I2166" t="s">
        <v>11</v>
      </c>
      <c r="J2166" t="s">
        <v>68</v>
      </c>
      <c r="K2166" t="s">
        <v>155</v>
      </c>
      <c r="L2166" t="s">
        <v>20</v>
      </c>
      <c r="M2166" s="5">
        <v>166.25</v>
      </c>
      <c r="N2166">
        <v>1</v>
      </c>
    </row>
    <row r="2167" spans="1:14" x14ac:dyDescent="0.2">
      <c r="A2167" s="2">
        <v>45457</v>
      </c>
      <c r="B2167" s="3">
        <f t="shared" si="99"/>
        <v>2024</v>
      </c>
      <c r="C2167" t="str">
        <f t="shared" si="100"/>
        <v>2023-2024</v>
      </c>
      <c r="D2167" t="s">
        <v>147</v>
      </c>
      <c r="E2167" t="s">
        <v>96</v>
      </c>
      <c r="F2167" t="str">
        <f t="shared" si="101"/>
        <v>Western Australia</v>
      </c>
      <c r="G2167" t="s">
        <v>48</v>
      </c>
      <c r="H2167">
        <v>6330</v>
      </c>
      <c r="I2167" t="s">
        <v>11</v>
      </c>
      <c r="J2167" t="s">
        <v>94</v>
      </c>
      <c r="K2167" t="s">
        <v>154</v>
      </c>
      <c r="L2167" t="s">
        <v>14</v>
      </c>
      <c r="M2167" s="5">
        <v>166.53</v>
      </c>
      <c r="N2167">
        <v>1</v>
      </c>
    </row>
    <row r="2168" spans="1:14" x14ac:dyDescent="0.2">
      <c r="A2168" s="2">
        <v>45201</v>
      </c>
      <c r="B2168" s="3">
        <f t="shared" si="99"/>
        <v>2024</v>
      </c>
      <c r="C2168" t="str">
        <f t="shared" si="100"/>
        <v>2023-2024</v>
      </c>
      <c r="D2168" t="s">
        <v>148</v>
      </c>
      <c r="E2168" t="s">
        <v>26</v>
      </c>
      <c r="F2168" t="str">
        <f t="shared" si="101"/>
        <v>New South Wales</v>
      </c>
      <c r="G2168" t="s">
        <v>10</v>
      </c>
      <c r="H2168">
        <v>2141</v>
      </c>
      <c r="I2168" t="s">
        <v>11</v>
      </c>
      <c r="J2168" t="s">
        <v>27</v>
      </c>
      <c r="K2168" t="s">
        <v>154</v>
      </c>
      <c r="L2168" t="s">
        <v>14</v>
      </c>
      <c r="M2168" s="5">
        <v>167.13</v>
      </c>
      <c r="N2168">
        <v>1</v>
      </c>
    </row>
    <row r="2169" spans="1:14" x14ac:dyDescent="0.2">
      <c r="A2169" s="2">
        <v>45257</v>
      </c>
      <c r="B2169" s="3">
        <f t="shared" si="99"/>
        <v>2024</v>
      </c>
      <c r="C2169" t="str">
        <f t="shared" si="100"/>
        <v>2023-2024</v>
      </c>
      <c r="D2169" t="s">
        <v>147</v>
      </c>
      <c r="E2169" t="s">
        <v>86</v>
      </c>
      <c r="F2169" t="str">
        <f t="shared" si="101"/>
        <v>New South Wales</v>
      </c>
      <c r="G2169" t="s">
        <v>10</v>
      </c>
      <c r="H2169">
        <v>2064</v>
      </c>
      <c r="I2169" t="s">
        <v>11</v>
      </c>
      <c r="J2169" t="s">
        <v>12</v>
      </c>
      <c r="K2169" t="s">
        <v>155</v>
      </c>
      <c r="L2169" t="s">
        <v>20</v>
      </c>
      <c r="M2169" s="5">
        <v>167.18</v>
      </c>
      <c r="N2169">
        <v>1</v>
      </c>
    </row>
    <row r="2170" spans="1:14" x14ac:dyDescent="0.2">
      <c r="A2170" s="2">
        <v>45402</v>
      </c>
      <c r="B2170" s="3">
        <f t="shared" si="99"/>
        <v>2024</v>
      </c>
      <c r="C2170" t="str">
        <f t="shared" si="100"/>
        <v>2023-2024</v>
      </c>
      <c r="D2170" t="s">
        <v>147</v>
      </c>
      <c r="E2170" t="s">
        <v>54</v>
      </c>
      <c r="F2170" t="str">
        <f t="shared" si="101"/>
        <v>Victoria</v>
      </c>
      <c r="G2170" t="s">
        <v>45</v>
      </c>
      <c r="H2170">
        <v>3977</v>
      </c>
      <c r="I2170" t="s">
        <v>11</v>
      </c>
      <c r="J2170" t="s">
        <v>55</v>
      </c>
      <c r="K2170" t="s">
        <v>149</v>
      </c>
      <c r="L2170" t="s">
        <v>15</v>
      </c>
      <c r="M2170" s="5">
        <v>167.18</v>
      </c>
      <c r="N2170">
        <v>1</v>
      </c>
    </row>
    <row r="2171" spans="1:14" x14ac:dyDescent="0.2">
      <c r="A2171" s="2">
        <v>45082</v>
      </c>
      <c r="B2171" s="3">
        <f t="shared" si="99"/>
        <v>2023</v>
      </c>
      <c r="C2171" t="str">
        <f t="shared" si="100"/>
        <v>2022-2023</v>
      </c>
      <c r="D2171" t="s">
        <v>148</v>
      </c>
      <c r="E2171" t="s">
        <v>129</v>
      </c>
      <c r="F2171" t="str">
        <f t="shared" si="101"/>
        <v>Tasmania</v>
      </c>
      <c r="G2171" t="s">
        <v>70</v>
      </c>
      <c r="H2171">
        <v>7010</v>
      </c>
      <c r="I2171" t="s">
        <v>11</v>
      </c>
      <c r="J2171" t="s">
        <v>71</v>
      </c>
      <c r="K2171" t="s">
        <v>155</v>
      </c>
      <c r="L2171" t="s">
        <v>20</v>
      </c>
      <c r="M2171" s="5">
        <v>167.49</v>
      </c>
      <c r="N2171">
        <v>1</v>
      </c>
    </row>
    <row r="2172" spans="1:14" x14ac:dyDescent="0.2">
      <c r="A2172" s="2">
        <v>45639</v>
      </c>
      <c r="B2172" s="3">
        <f t="shared" si="99"/>
        <v>2025</v>
      </c>
      <c r="C2172" t="str">
        <f t="shared" si="100"/>
        <v>2024-2025</v>
      </c>
      <c r="D2172" t="s">
        <v>148</v>
      </c>
      <c r="E2172" t="s">
        <v>110</v>
      </c>
      <c r="F2172" t="str">
        <f t="shared" si="101"/>
        <v>Queensland</v>
      </c>
      <c r="G2172" t="s">
        <v>35</v>
      </c>
      <c r="H2172">
        <v>4680</v>
      </c>
      <c r="I2172" t="s">
        <v>11</v>
      </c>
      <c r="J2172" t="s">
        <v>51</v>
      </c>
      <c r="K2172" t="s">
        <v>152</v>
      </c>
      <c r="L2172" t="s">
        <v>13</v>
      </c>
      <c r="M2172" s="5">
        <v>167.71</v>
      </c>
      <c r="N2172">
        <v>1</v>
      </c>
    </row>
    <row r="2173" spans="1:14" x14ac:dyDescent="0.2">
      <c r="A2173" s="2">
        <v>45415</v>
      </c>
      <c r="B2173" s="3">
        <f t="shared" si="99"/>
        <v>2024</v>
      </c>
      <c r="C2173" t="str">
        <f t="shared" si="100"/>
        <v>2023-2024</v>
      </c>
      <c r="D2173" t="s">
        <v>147</v>
      </c>
      <c r="E2173" t="s">
        <v>50</v>
      </c>
      <c r="F2173" t="str">
        <f t="shared" si="101"/>
        <v>Queensland</v>
      </c>
      <c r="G2173" t="s">
        <v>35</v>
      </c>
      <c r="H2173">
        <v>4703</v>
      </c>
      <c r="I2173" t="s">
        <v>11</v>
      </c>
      <c r="J2173" t="s">
        <v>51</v>
      </c>
      <c r="K2173" t="s">
        <v>19</v>
      </c>
      <c r="L2173" t="s">
        <v>23</v>
      </c>
      <c r="M2173" s="5">
        <v>167.74</v>
      </c>
      <c r="N2173">
        <v>1</v>
      </c>
    </row>
    <row r="2174" spans="1:14" x14ac:dyDescent="0.2">
      <c r="A2174" s="2">
        <v>45141</v>
      </c>
      <c r="B2174" s="3">
        <f t="shared" si="99"/>
        <v>2024</v>
      </c>
      <c r="C2174" t="str">
        <f t="shared" si="100"/>
        <v>2023-2024</v>
      </c>
      <c r="D2174" t="s">
        <v>147</v>
      </c>
      <c r="E2174" t="s">
        <v>144</v>
      </c>
      <c r="F2174" t="str">
        <f t="shared" si="101"/>
        <v>Queensland</v>
      </c>
      <c r="G2174" t="s">
        <v>35</v>
      </c>
      <c r="H2174">
        <v>4566</v>
      </c>
      <c r="I2174" t="s">
        <v>11</v>
      </c>
      <c r="J2174" t="s">
        <v>120</v>
      </c>
      <c r="K2174" t="s">
        <v>153</v>
      </c>
      <c r="L2174" t="s">
        <v>16</v>
      </c>
      <c r="M2174" s="5">
        <v>167.89</v>
      </c>
      <c r="N2174">
        <v>1</v>
      </c>
    </row>
    <row r="2175" spans="1:14" x14ac:dyDescent="0.2">
      <c r="A2175" s="2">
        <v>45361</v>
      </c>
      <c r="B2175" s="3">
        <f t="shared" si="99"/>
        <v>2024</v>
      </c>
      <c r="C2175" t="str">
        <f t="shared" si="100"/>
        <v>2023-2024</v>
      </c>
      <c r="D2175" t="s">
        <v>147</v>
      </c>
      <c r="E2175" t="s">
        <v>106</v>
      </c>
      <c r="F2175" t="str">
        <f t="shared" si="101"/>
        <v>Victoria</v>
      </c>
      <c r="G2175" t="s">
        <v>45</v>
      </c>
      <c r="H2175">
        <v>3915</v>
      </c>
      <c r="I2175" t="s">
        <v>11</v>
      </c>
      <c r="J2175" t="s">
        <v>55</v>
      </c>
      <c r="K2175" t="s">
        <v>152</v>
      </c>
      <c r="L2175" t="s">
        <v>13</v>
      </c>
      <c r="M2175" s="5">
        <v>168.05</v>
      </c>
      <c r="N2175">
        <v>1</v>
      </c>
    </row>
    <row r="2176" spans="1:14" x14ac:dyDescent="0.2">
      <c r="A2176" s="2">
        <v>45633</v>
      </c>
      <c r="B2176" s="3">
        <f t="shared" si="99"/>
        <v>2025</v>
      </c>
      <c r="C2176" t="str">
        <f t="shared" si="100"/>
        <v>2024-2025</v>
      </c>
      <c r="D2176" t="s">
        <v>147</v>
      </c>
      <c r="E2176" t="s">
        <v>72</v>
      </c>
      <c r="F2176" t="str">
        <f t="shared" si="101"/>
        <v>Western Australia</v>
      </c>
      <c r="G2176" t="s">
        <v>48</v>
      </c>
      <c r="H2176">
        <v>6010</v>
      </c>
      <c r="I2176" t="s">
        <v>11</v>
      </c>
      <c r="J2176" t="s">
        <v>49</v>
      </c>
      <c r="K2176" t="s">
        <v>154</v>
      </c>
      <c r="L2176" t="s">
        <v>14</v>
      </c>
      <c r="M2176" s="5">
        <v>168.54000000000002</v>
      </c>
      <c r="N2176">
        <v>1</v>
      </c>
    </row>
    <row r="2177" spans="1:14" x14ac:dyDescent="0.2">
      <c r="A2177" s="2">
        <v>45267</v>
      </c>
      <c r="B2177" s="3">
        <f t="shared" si="99"/>
        <v>2024</v>
      </c>
      <c r="C2177" t="str">
        <f t="shared" si="100"/>
        <v>2023-2024</v>
      </c>
      <c r="D2177" t="s">
        <v>147</v>
      </c>
      <c r="E2177" t="s">
        <v>92</v>
      </c>
      <c r="F2177" t="str">
        <f t="shared" si="101"/>
        <v>Queensland</v>
      </c>
      <c r="G2177" t="s">
        <v>35</v>
      </c>
      <c r="H2177">
        <v>4068</v>
      </c>
      <c r="I2177" t="s">
        <v>11</v>
      </c>
      <c r="J2177" t="s">
        <v>43</v>
      </c>
      <c r="K2177" t="s">
        <v>155</v>
      </c>
      <c r="L2177" t="s">
        <v>20</v>
      </c>
      <c r="M2177" s="5">
        <v>168.66000000000003</v>
      </c>
      <c r="N2177">
        <v>1</v>
      </c>
    </row>
    <row r="2178" spans="1:14" x14ac:dyDescent="0.2">
      <c r="A2178" s="2">
        <v>45095</v>
      </c>
      <c r="B2178" s="3">
        <f t="shared" ref="B2178:B2241" si="102">IF(MONTH(A2178)&gt;=7,YEAR(A2178)+1,YEAR(A2178))</f>
        <v>2023</v>
      </c>
      <c r="C2178" t="str">
        <f t="shared" ref="C2178:C2241" si="103">IF(MONTH(A2178) &gt;= 7, YEAR(A2178) &amp; "-" &amp; YEAR(A2178) + 1, YEAR(A2178) - 1 &amp; "-" &amp; YEAR(A2178))</f>
        <v>2022-2023</v>
      </c>
      <c r="D2178" t="s">
        <v>148</v>
      </c>
      <c r="E2178" t="s">
        <v>26</v>
      </c>
      <c r="F2178" t="str">
        <f t="shared" ref="F2178:F2241" si="104">IF(G2178="WA","Western Australia",
IF(G2178="NSW","New South Wales",
IF(G2178="QLD","Queensland",
IF(G2178="VIC","Victoria",
IF(G2178="TAS","Tasmania",
IF(G2178="SA","South Australia",
IF(G2178="NT","Northern Territory",
IF(G2178="ACT","Australian Capital Territory",G2178))))))))</f>
        <v>New South Wales</v>
      </c>
      <c r="G2178" t="s">
        <v>10</v>
      </c>
      <c r="H2178">
        <v>2141</v>
      </c>
      <c r="I2178" t="s">
        <v>11</v>
      </c>
      <c r="J2178" t="s">
        <v>27</v>
      </c>
      <c r="K2178" t="s">
        <v>152</v>
      </c>
      <c r="L2178" t="s">
        <v>13</v>
      </c>
      <c r="M2178" s="5">
        <v>168.74</v>
      </c>
      <c r="N2178">
        <v>1</v>
      </c>
    </row>
    <row r="2179" spans="1:14" x14ac:dyDescent="0.2">
      <c r="A2179" s="2">
        <v>45094</v>
      </c>
      <c r="B2179" s="3">
        <f t="shared" si="102"/>
        <v>2023</v>
      </c>
      <c r="C2179" t="str">
        <f t="shared" si="103"/>
        <v>2022-2023</v>
      </c>
      <c r="D2179" t="s">
        <v>148</v>
      </c>
      <c r="E2179" t="s">
        <v>90</v>
      </c>
      <c r="F2179" t="str">
        <f t="shared" si="104"/>
        <v>Victoria</v>
      </c>
      <c r="G2179" t="s">
        <v>45</v>
      </c>
      <c r="H2179">
        <v>3179</v>
      </c>
      <c r="I2179" t="s">
        <v>11</v>
      </c>
      <c r="J2179" t="s">
        <v>63</v>
      </c>
      <c r="K2179" t="s">
        <v>153</v>
      </c>
      <c r="L2179" t="s">
        <v>16</v>
      </c>
      <c r="M2179" s="5">
        <v>168.79000000000002</v>
      </c>
      <c r="N2179">
        <v>1</v>
      </c>
    </row>
    <row r="2180" spans="1:14" x14ac:dyDescent="0.2">
      <c r="A2180" s="2">
        <v>45479</v>
      </c>
      <c r="B2180" s="3">
        <f t="shared" si="102"/>
        <v>2025</v>
      </c>
      <c r="C2180" t="str">
        <f t="shared" si="103"/>
        <v>2024-2025</v>
      </c>
      <c r="D2180" t="s">
        <v>147</v>
      </c>
      <c r="E2180" t="s">
        <v>34</v>
      </c>
      <c r="F2180" t="str">
        <f t="shared" si="104"/>
        <v>Queensland</v>
      </c>
      <c r="G2180" t="s">
        <v>35</v>
      </c>
      <c r="H2180">
        <v>4802</v>
      </c>
      <c r="I2180" t="s">
        <v>11</v>
      </c>
      <c r="J2180" t="s">
        <v>36</v>
      </c>
      <c r="K2180" t="s">
        <v>150</v>
      </c>
      <c r="L2180" t="s">
        <v>18</v>
      </c>
      <c r="M2180" s="5">
        <v>168.87</v>
      </c>
      <c r="N2180">
        <v>1</v>
      </c>
    </row>
    <row r="2181" spans="1:14" x14ac:dyDescent="0.2">
      <c r="A2181" s="2">
        <v>45519</v>
      </c>
      <c r="B2181" s="3">
        <f t="shared" si="102"/>
        <v>2025</v>
      </c>
      <c r="C2181" t="str">
        <f t="shared" si="103"/>
        <v>2024-2025</v>
      </c>
      <c r="D2181" t="s">
        <v>147</v>
      </c>
      <c r="E2181" t="s">
        <v>140</v>
      </c>
      <c r="F2181" t="str">
        <f t="shared" si="104"/>
        <v>Tasmania</v>
      </c>
      <c r="G2181" t="s">
        <v>70</v>
      </c>
      <c r="H2181">
        <v>7320</v>
      </c>
      <c r="I2181" t="s">
        <v>11</v>
      </c>
      <c r="J2181" t="s">
        <v>71</v>
      </c>
      <c r="K2181" t="s">
        <v>153</v>
      </c>
      <c r="L2181" t="s">
        <v>16</v>
      </c>
      <c r="M2181" s="5">
        <v>168.87</v>
      </c>
      <c r="N2181">
        <v>1</v>
      </c>
    </row>
    <row r="2182" spans="1:14" x14ac:dyDescent="0.2">
      <c r="A2182" s="2">
        <v>45565</v>
      </c>
      <c r="B2182" s="3">
        <f t="shared" si="102"/>
        <v>2025</v>
      </c>
      <c r="C2182" t="str">
        <f t="shared" si="103"/>
        <v>2024-2025</v>
      </c>
      <c r="D2182" t="s">
        <v>148</v>
      </c>
      <c r="E2182" t="s">
        <v>89</v>
      </c>
      <c r="F2182" t="str">
        <f t="shared" si="104"/>
        <v>Queensland</v>
      </c>
      <c r="G2182" t="s">
        <v>35</v>
      </c>
      <c r="H2182">
        <v>4655</v>
      </c>
      <c r="I2182" t="s">
        <v>11</v>
      </c>
      <c r="J2182" t="s">
        <v>51</v>
      </c>
      <c r="K2182" t="s">
        <v>19</v>
      </c>
      <c r="L2182" t="s">
        <v>23</v>
      </c>
      <c r="M2182" s="5">
        <v>169.1</v>
      </c>
      <c r="N2182">
        <v>1</v>
      </c>
    </row>
    <row r="2183" spans="1:14" x14ac:dyDescent="0.2">
      <c r="A2183" s="2">
        <v>45354</v>
      </c>
      <c r="B2183" s="3">
        <f t="shared" si="102"/>
        <v>2024</v>
      </c>
      <c r="C2183" t="str">
        <f t="shared" si="103"/>
        <v>2023-2024</v>
      </c>
      <c r="D2183" t="s">
        <v>147</v>
      </c>
      <c r="E2183" t="s">
        <v>72</v>
      </c>
      <c r="F2183" t="str">
        <f t="shared" si="104"/>
        <v>Western Australia</v>
      </c>
      <c r="G2183" t="s">
        <v>48</v>
      </c>
      <c r="H2183">
        <v>6010</v>
      </c>
      <c r="I2183" t="s">
        <v>11</v>
      </c>
      <c r="J2183" t="s">
        <v>49</v>
      </c>
      <c r="K2183" t="s">
        <v>19</v>
      </c>
      <c r="L2183" t="s">
        <v>23</v>
      </c>
      <c r="M2183" s="5">
        <v>169.19</v>
      </c>
      <c r="N2183">
        <v>1</v>
      </c>
    </row>
    <row r="2184" spans="1:14" x14ac:dyDescent="0.2">
      <c r="A2184" s="2">
        <v>45291</v>
      </c>
      <c r="B2184" s="3">
        <f t="shared" si="102"/>
        <v>2024</v>
      </c>
      <c r="C2184" t="str">
        <f t="shared" si="103"/>
        <v>2023-2024</v>
      </c>
      <c r="D2184" t="s">
        <v>147</v>
      </c>
      <c r="E2184" t="s">
        <v>109</v>
      </c>
      <c r="F2184" t="str">
        <f t="shared" si="104"/>
        <v>New South Wales</v>
      </c>
      <c r="G2184" t="s">
        <v>10</v>
      </c>
      <c r="H2184">
        <v>2480</v>
      </c>
      <c r="I2184" t="s">
        <v>11</v>
      </c>
      <c r="J2184" t="s">
        <v>68</v>
      </c>
      <c r="K2184" t="s">
        <v>156</v>
      </c>
      <c r="L2184" t="s">
        <v>17</v>
      </c>
      <c r="M2184" s="5">
        <v>169.26</v>
      </c>
      <c r="N2184">
        <v>1</v>
      </c>
    </row>
    <row r="2185" spans="1:14" x14ac:dyDescent="0.2">
      <c r="A2185" s="2">
        <v>45607</v>
      </c>
      <c r="B2185" s="3">
        <f t="shared" si="102"/>
        <v>2025</v>
      </c>
      <c r="C2185" t="str">
        <f t="shared" si="103"/>
        <v>2024-2025</v>
      </c>
      <c r="D2185" t="s">
        <v>147</v>
      </c>
      <c r="E2185" t="s">
        <v>128</v>
      </c>
      <c r="F2185" t="str">
        <f t="shared" si="104"/>
        <v>Western Australia</v>
      </c>
      <c r="G2185" t="s">
        <v>48</v>
      </c>
      <c r="H2185">
        <v>6027</v>
      </c>
      <c r="I2185" t="s">
        <v>11</v>
      </c>
      <c r="J2185" t="s">
        <v>49</v>
      </c>
      <c r="K2185" t="s">
        <v>19</v>
      </c>
      <c r="L2185" t="s">
        <v>23</v>
      </c>
      <c r="M2185" s="5">
        <v>169.78000000000003</v>
      </c>
      <c r="N2185">
        <v>1</v>
      </c>
    </row>
    <row r="2186" spans="1:14" x14ac:dyDescent="0.2">
      <c r="A2186" s="2">
        <v>45457</v>
      </c>
      <c r="B2186" s="3">
        <f t="shared" si="102"/>
        <v>2024</v>
      </c>
      <c r="C2186" t="str">
        <f t="shared" si="103"/>
        <v>2023-2024</v>
      </c>
      <c r="D2186" t="s">
        <v>148</v>
      </c>
      <c r="E2186" t="s">
        <v>57</v>
      </c>
      <c r="F2186" t="str">
        <f t="shared" si="104"/>
        <v>New South Wales</v>
      </c>
      <c r="G2186" t="s">
        <v>10</v>
      </c>
      <c r="H2186">
        <v>2560</v>
      </c>
      <c r="I2186" t="s">
        <v>11</v>
      </c>
      <c r="J2186" t="s">
        <v>58</v>
      </c>
      <c r="K2186" t="s">
        <v>149</v>
      </c>
      <c r="L2186" t="s">
        <v>15</v>
      </c>
      <c r="M2186" s="5">
        <v>170.28</v>
      </c>
      <c r="N2186">
        <v>1</v>
      </c>
    </row>
    <row r="2187" spans="1:14" x14ac:dyDescent="0.2">
      <c r="A2187" s="2">
        <v>45655</v>
      </c>
      <c r="B2187" s="3">
        <f t="shared" si="102"/>
        <v>2025</v>
      </c>
      <c r="C2187" t="str">
        <f t="shared" si="103"/>
        <v>2024-2025</v>
      </c>
      <c r="D2187" t="s">
        <v>147</v>
      </c>
      <c r="E2187" t="s">
        <v>56</v>
      </c>
      <c r="F2187" t="str">
        <f t="shared" si="104"/>
        <v>Northern Territory</v>
      </c>
      <c r="G2187" t="s">
        <v>29</v>
      </c>
      <c r="H2187">
        <v>870</v>
      </c>
      <c r="I2187" t="s">
        <v>11</v>
      </c>
      <c r="J2187" t="s">
        <v>30</v>
      </c>
      <c r="K2187" t="s">
        <v>152</v>
      </c>
      <c r="L2187" t="s">
        <v>13</v>
      </c>
      <c r="M2187" s="5">
        <v>170.72</v>
      </c>
      <c r="N2187">
        <v>1</v>
      </c>
    </row>
    <row r="2188" spans="1:14" x14ac:dyDescent="0.2">
      <c r="A2188" s="2">
        <v>45347</v>
      </c>
      <c r="B2188" s="3">
        <f t="shared" si="102"/>
        <v>2024</v>
      </c>
      <c r="C2188" t="str">
        <f t="shared" si="103"/>
        <v>2023-2024</v>
      </c>
      <c r="D2188" t="s">
        <v>148</v>
      </c>
      <c r="E2188" t="s">
        <v>114</v>
      </c>
      <c r="F2188" t="str">
        <f t="shared" si="104"/>
        <v>Victoria</v>
      </c>
      <c r="G2188" t="s">
        <v>45</v>
      </c>
      <c r="H2188">
        <v>3551</v>
      </c>
      <c r="I2188" t="s">
        <v>11</v>
      </c>
      <c r="J2188" t="s">
        <v>60</v>
      </c>
      <c r="K2188" t="s">
        <v>154</v>
      </c>
      <c r="L2188" t="s">
        <v>14</v>
      </c>
      <c r="M2188" s="5">
        <v>171.16</v>
      </c>
      <c r="N2188">
        <v>1</v>
      </c>
    </row>
    <row r="2189" spans="1:14" x14ac:dyDescent="0.2">
      <c r="A2189" s="2">
        <v>45099</v>
      </c>
      <c r="B2189" s="3">
        <f t="shared" si="102"/>
        <v>2023</v>
      </c>
      <c r="C2189" t="str">
        <f t="shared" si="103"/>
        <v>2022-2023</v>
      </c>
      <c r="D2189" t="s">
        <v>147</v>
      </c>
      <c r="E2189" t="s">
        <v>136</v>
      </c>
      <c r="F2189" t="str">
        <f t="shared" si="104"/>
        <v>Victoria</v>
      </c>
      <c r="G2189" t="s">
        <v>45</v>
      </c>
      <c r="H2189">
        <v>3175</v>
      </c>
      <c r="I2189" t="s">
        <v>11</v>
      </c>
      <c r="J2189" t="s">
        <v>63</v>
      </c>
      <c r="K2189" t="s">
        <v>157</v>
      </c>
      <c r="L2189" t="s">
        <v>22</v>
      </c>
      <c r="M2189" s="5">
        <v>171.54999999999998</v>
      </c>
      <c r="N2189">
        <v>1</v>
      </c>
    </row>
    <row r="2190" spans="1:14" x14ac:dyDescent="0.2">
      <c r="A2190" s="2">
        <v>45657</v>
      </c>
      <c r="B2190" s="3">
        <f t="shared" si="102"/>
        <v>2025</v>
      </c>
      <c r="C2190" t="str">
        <f t="shared" si="103"/>
        <v>2024-2025</v>
      </c>
      <c r="D2190" t="s">
        <v>147</v>
      </c>
      <c r="E2190" t="s">
        <v>88</v>
      </c>
      <c r="F2190" t="str">
        <f t="shared" si="104"/>
        <v>South Australia</v>
      </c>
      <c r="G2190" t="s">
        <v>32</v>
      </c>
      <c r="H2190">
        <v>5011</v>
      </c>
      <c r="I2190" t="s">
        <v>11</v>
      </c>
      <c r="J2190" t="s">
        <v>33</v>
      </c>
      <c r="K2190" t="s">
        <v>150</v>
      </c>
      <c r="L2190" t="s">
        <v>18</v>
      </c>
      <c r="M2190" s="5">
        <v>171.76</v>
      </c>
      <c r="N2190">
        <v>1</v>
      </c>
    </row>
    <row r="2191" spans="1:14" x14ac:dyDescent="0.2">
      <c r="A2191" s="2">
        <v>45182</v>
      </c>
      <c r="B2191" s="3">
        <f t="shared" si="102"/>
        <v>2024</v>
      </c>
      <c r="C2191" t="str">
        <f t="shared" si="103"/>
        <v>2023-2024</v>
      </c>
      <c r="D2191" t="s">
        <v>147</v>
      </c>
      <c r="E2191" t="s">
        <v>115</v>
      </c>
      <c r="F2191" t="str">
        <f t="shared" si="104"/>
        <v>Western Australia</v>
      </c>
      <c r="G2191" t="s">
        <v>48</v>
      </c>
      <c r="H2191">
        <v>6280</v>
      </c>
      <c r="I2191" t="s">
        <v>11</v>
      </c>
      <c r="J2191" t="s">
        <v>94</v>
      </c>
      <c r="K2191" t="s">
        <v>157</v>
      </c>
      <c r="L2191" t="s">
        <v>22</v>
      </c>
      <c r="M2191" s="5">
        <v>171.81</v>
      </c>
      <c r="N2191">
        <v>1</v>
      </c>
    </row>
    <row r="2192" spans="1:14" x14ac:dyDescent="0.2">
      <c r="A2192" s="2">
        <v>45153</v>
      </c>
      <c r="B2192" s="3">
        <f t="shared" si="102"/>
        <v>2024</v>
      </c>
      <c r="C2192" t="str">
        <f t="shared" si="103"/>
        <v>2023-2024</v>
      </c>
      <c r="D2192" t="s">
        <v>148</v>
      </c>
      <c r="E2192" t="s">
        <v>119</v>
      </c>
      <c r="F2192" t="str">
        <f t="shared" si="104"/>
        <v>Queensland</v>
      </c>
      <c r="G2192" t="s">
        <v>35</v>
      </c>
      <c r="H2192">
        <v>4570</v>
      </c>
      <c r="I2192" t="s">
        <v>11</v>
      </c>
      <c r="J2192" t="s">
        <v>120</v>
      </c>
      <c r="K2192" t="s">
        <v>154</v>
      </c>
      <c r="L2192" t="s">
        <v>14</v>
      </c>
      <c r="M2192" s="5">
        <v>171.94</v>
      </c>
      <c r="N2192">
        <v>1</v>
      </c>
    </row>
    <row r="2193" spans="1:14" x14ac:dyDescent="0.2">
      <c r="A2193" s="2">
        <v>45587</v>
      </c>
      <c r="B2193" s="3">
        <f t="shared" si="102"/>
        <v>2025</v>
      </c>
      <c r="C2193" t="str">
        <f t="shared" si="103"/>
        <v>2024-2025</v>
      </c>
      <c r="D2193" t="s">
        <v>147</v>
      </c>
      <c r="E2193" t="s">
        <v>108</v>
      </c>
      <c r="F2193" t="str">
        <f t="shared" si="104"/>
        <v>Victoria</v>
      </c>
      <c r="G2193" t="s">
        <v>45</v>
      </c>
      <c r="H2193">
        <v>3018</v>
      </c>
      <c r="I2193" t="s">
        <v>11</v>
      </c>
      <c r="J2193" t="s">
        <v>46</v>
      </c>
      <c r="K2193" t="s">
        <v>151</v>
      </c>
      <c r="L2193" t="s">
        <v>21</v>
      </c>
      <c r="M2193" s="5">
        <v>172.26</v>
      </c>
      <c r="N2193">
        <v>1</v>
      </c>
    </row>
    <row r="2194" spans="1:14" x14ac:dyDescent="0.2">
      <c r="A2194" s="2">
        <v>45036</v>
      </c>
      <c r="B2194" s="3">
        <f t="shared" si="102"/>
        <v>2023</v>
      </c>
      <c r="C2194" t="str">
        <f t="shared" si="103"/>
        <v>2022-2023</v>
      </c>
      <c r="D2194" t="s">
        <v>147</v>
      </c>
      <c r="E2194" t="s">
        <v>88</v>
      </c>
      <c r="F2194" t="str">
        <f t="shared" si="104"/>
        <v>South Australia</v>
      </c>
      <c r="G2194" t="s">
        <v>32</v>
      </c>
      <c r="H2194">
        <v>5011</v>
      </c>
      <c r="I2194" t="s">
        <v>11</v>
      </c>
      <c r="J2194" t="s">
        <v>33</v>
      </c>
      <c r="K2194" t="s">
        <v>155</v>
      </c>
      <c r="L2194" t="s">
        <v>20</v>
      </c>
      <c r="M2194" s="5">
        <v>172.73000000000002</v>
      </c>
      <c r="N2194">
        <v>1</v>
      </c>
    </row>
    <row r="2195" spans="1:14" x14ac:dyDescent="0.2">
      <c r="A2195" s="2">
        <v>45477</v>
      </c>
      <c r="B2195" s="3">
        <f t="shared" si="102"/>
        <v>2025</v>
      </c>
      <c r="C2195" t="str">
        <f t="shared" si="103"/>
        <v>2024-2025</v>
      </c>
      <c r="D2195" t="s">
        <v>148</v>
      </c>
      <c r="E2195" t="s">
        <v>100</v>
      </c>
      <c r="F2195" t="str">
        <f t="shared" si="104"/>
        <v>Western Australia</v>
      </c>
      <c r="G2195" t="s">
        <v>48</v>
      </c>
      <c r="H2195">
        <v>6021</v>
      </c>
      <c r="I2195" t="s">
        <v>11</v>
      </c>
      <c r="J2195" t="s">
        <v>49</v>
      </c>
      <c r="K2195" t="s">
        <v>154</v>
      </c>
      <c r="L2195" t="s">
        <v>14</v>
      </c>
      <c r="M2195" s="5">
        <v>172.82999999999998</v>
      </c>
      <c r="N2195">
        <v>1</v>
      </c>
    </row>
    <row r="2196" spans="1:14" x14ac:dyDescent="0.2">
      <c r="A2196" s="2">
        <v>45322</v>
      </c>
      <c r="B2196" s="3">
        <f t="shared" si="102"/>
        <v>2024</v>
      </c>
      <c r="C2196" t="str">
        <f t="shared" si="103"/>
        <v>2023-2024</v>
      </c>
      <c r="D2196" t="s">
        <v>147</v>
      </c>
      <c r="E2196" t="s">
        <v>133</v>
      </c>
      <c r="F2196" t="str">
        <f t="shared" si="104"/>
        <v>Queensland</v>
      </c>
      <c r="G2196" t="s">
        <v>35</v>
      </c>
      <c r="H2196">
        <v>4305</v>
      </c>
      <c r="I2196" t="s">
        <v>11</v>
      </c>
      <c r="J2196" t="s">
        <v>104</v>
      </c>
      <c r="K2196" t="s">
        <v>149</v>
      </c>
      <c r="L2196" t="s">
        <v>15</v>
      </c>
      <c r="M2196" s="5">
        <v>173.71</v>
      </c>
      <c r="N2196">
        <v>1</v>
      </c>
    </row>
    <row r="2197" spans="1:14" x14ac:dyDescent="0.2">
      <c r="A2197" s="2">
        <v>45536</v>
      </c>
      <c r="B2197" s="3">
        <f t="shared" si="102"/>
        <v>2025</v>
      </c>
      <c r="C2197" t="str">
        <f t="shared" si="103"/>
        <v>2024-2025</v>
      </c>
      <c r="D2197" t="s">
        <v>147</v>
      </c>
      <c r="E2197" t="s">
        <v>146</v>
      </c>
      <c r="F2197" t="str">
        <f t="shared" si="104"/>
        <v>Victoria</v>
      </c>
      <c r="G2197" t="s">
        <v>45</v>
      </c>
      <c r="H2197">
        <v>3353</v>
      </c>
      <c r="I2197" t="s">
        <v>11</v>
      </c>
      <c r="J2197" t="s">
        <v>60</v>
      </c>
      <c r="K2197" t="s">
        <v>157</v>
      </c>
      <c r="L2197" t="s">
        <v>22</v>
      </c>
      <c r="M2197" s="5">
        <v>174.04</v>
      </c>
      <c r="N2197">
        <v>1</v>
      </c>
    </row>
    <row r="2198" spans="1:14" x14ac:dyDescent="0.2">
      <c r="A2198" s="2">
        <v>45086</v>
      </c>
      <c r="B2198" s="3">
        <f t="shared" si="102"/>
        <v>2023</v>
      </c>
      <c r="C2198" t="str">
        <f t="shared" si="103"/>
        <v>2022-2023</v>
      </c>
      <c r="D2198" t="s">
        <v>147</v>
      </c>
      <c r="E2198" t="s">
        <v>56</v>
      </c>
      <c r="F2198" t="str">
        <f t="shared" si="104"/>
        <v>Northern Territory</v>
      </c>
      <c r="G2198" t="s">
        <v>29</v>
      </c>
      <c r="H2198">
        <v>870</v>
      </c>
      <c r="I2198" t="s">
        <v>11</v>
      </c>
      <c r="J2198" t="s">
        <v>30</v>
      </c>
      <c r="K2198" t="s">
        <v>149</v>
      </c>
      <c r="L2198" t="s">
        <v>15</v>
      </c>
      <c r="M2198" s="5">
        <v>174.35</v>
      </c>
      <c r="N2198">
        <v>1</v>
      </c>
    </row>
    <row r="2199" spans="1:14" x14ac:dyDescent="0.2">
      <c r="A2199" s="2">
        <v>45250</v>
      </c>
      <c r="B2199" s="3">
        <f t="shared" si="102"/>
        <v>2024</v>
      </c>
      <c r="C2199" t="str">
        <f t="shared" si="103"/>
        <v>2023-2024</v>
      </c>
      <c r="D2199" t="s">
        <v>147</v>
      </c>
      <c r="E2199" t="s">
        <v>82</v>
      </c>
      <c r="F2199" t="str">
        <f t="shared" si="104"/>
        <v>Queensland</v>
      </c>
      <c r="G2199" t="s">
        <v>35</v>
      </c>
      <c r="H2199">
        <v>4012</v>
      </c>
      <c r="I2199" t="s">
        <v>11</v>
      </c>
      <c r="J2199" t="s">
        <v>43</v>
      </c>
      <c r="K2199" t="s">
        <v>149</v>
      </c>
      <c r="L2199" t="s">
        <v>15</v>
      </c>
      <c r="M2199" s="5">
        <v>174.60000000000002</v>
      </c>
      <c r="N2199">
        <v>1</v>
      </c>
    </row>
    <row r="2200" spans="1:14" x14ac:dyDescent="0.2">
      <c r="A2200" s="2">
        <v>45475</v>
      </c>
      <c r="B2200" s="3">
        <f t="shared" si="102"/>
        <v>2025</v>
      </c>
      <c r="C2200" t="str">
        <f t="shared" si="103"/>
        <v>2024-2025</v>
      </c>
      <c r="D2200" t="s">
        <v>148</v>
      </c>
      <c r="E2200" t="s">
        <v>66</v>
      </c>
      <c r="F2200" t="str">
        <f t="shared" si="104"/>
        <v>South Australia</v>
      </c>
      <c r="G2200" t="s">
        <v>32</v>
      </c>
      <c r="H2200">
        <v>5169</v>
      </c>
      <c r="I2200" t="s">
        <v>11</v>
      </c>
      <c r="J2200" t="s">
        <v>33</v>
      </c>
      <c r="K2200" t="s">
        <v>152</v>
      </c>
      <c r="L2200" t="s">
        <v>13</v>
      </c>
      <c r="M2200" s="5">
        <v>174.74</v>
      </c>
      <c r="N2200">
        <v>1</v>
      </c>
    </row>
    <row r="2201" spans="1:14" x14ac:dyDescent="0.2">
      <c r="A2201" s="2">
        <v>45395</v>
      </c>
      <c r="B2201" s="3">
        <f t="shared" si="102"/>
        <v>2024</v>
      </c>
      <c r="C2201" t="str">
        <f t="shared" si="103"/>
        <v>2023-2024</v>
      </c>
      <c r="D2201" t="s">
        <v>147</v>
      </c>
      <c r="E2201" t="s">
        <v>115</v>
      </c>
      <c r="F2201" t="str">
        <f t="shared" si="104"/>
        <v>Western Australia</v>
      </c>
      <c r="G2201" t="s">
        <v>48</v>
      </c>
      <c r="H2201">
        <v>6280</v>
      </c>
      <c r="I2201" t="s">
        <v>11</v>
      </c>
      <c r="J2201" t="s">
        <v>94</v>
      </c>
      <c r="K2201" t="s">
        <v>154</v>
      </c>
      <c r="L2201" t="s">
        <v>14</v>
      </c>
      <c r="M2201" s="5">
        <v>174.82</v>
      </c>
      <c r="N2201">
        <v>1</v>
      </c>
    </row>
    <row r="2202" spans="1:14" x14ac:dyDescent="0.2">
      <c r="A2202" s="2">
        <v>45452</v>
      </c>
      <c r="B2202" s="3">
        <f t="shared" si="102"/>
        <v>2024</v>
      </c>
      <c r="C2202" t="str">
        <f t="shared" si="103"/>
        <v>2023-2024</v>
      </c>
      <c r="D2202" t="s">
        <v>148</v>
      </c>
      <c r="E2202" t="s">
        <v>42</v>
      </c>
      <c r="F2202" t="str">
        <f t="shared" si="104"/>
        <v>Queensland</v>
      </c>
      <c r="G2202" t="s">
        <v>35</v>
      </c>
      <c r="H2202">
        <v>4053</v>
      </c>
      <c r="I2202" t="s">
        <v>11</v>
      </c>
      <c r="J2202" t="s">
        <v>43</v>
      </c>
      <c r="K2202" t="s">
        <v>154</v>
      </c>
      <c r="L2202" t="s">
        <v>14</v>
      </c>
      <c r="M2202" s="5">
        <v>174.94</v>
      </c>
      <c r="N2202">
        <v>1</v>
      </c>
    </row>
    <row r="2203" spans="1:14" x14ac:dyDescent="0.2">
      <c r="A2203" s="2">
        <v>45389</v>
      </c>
      <c r="B2203" s="3">
        <f t="shared" si="102"/>
        <v>2024</v>
      </c>
      <c r="C2203" t="str">
        <f t="shared" si="103"/>
        <v>2023-2024</v>
      </c>
      <c r="D2203" t="s">
        <v>147</v>
      </c>
      <c r="E2203" t="s">
        <v>109</v>
      </c>
      <c r="F2203" t="str">
        <f t="shared" si="104"/>
        <v>New South Wales</v>
      </c>
      <c r="G2203" t="s">
        <v>10</v>
      </c>
      <c r="H2203">
        <v>2480</v>
      </c>
      <c r="I2203" t="s">
        <v>11</v>
      </c>
      <c r="J2203" t="s">
        <v>68</v>
      </c>
      <c r="K2203" t="s">
        <v>155</v>
      </c>
      <c r="L2203" t="s">
        <v>20</v>
      </c>
      <c r="M2203" s="5">
        <v>175.01000000000002</v>
      </c>
      <c r="N2203">
        <v>1</v>
      </c>
    </row>
    <row r="2204" spans="1:14" x14ac:dyDescent="0.2">
      <c r="A2204" s="2">
        <v>45056</v>
      </c>
      <c r="B2204" s="3">
        <f t="shared" si="102"/>
        <v>2023</v>
      </c>
      <c r="C2204" t="str">
        <f t="shared" si="103"/>
        <v>2022-2023</v>
      </c>
      <c r="D2204" t="s">
        <v>147</v>
      </c>
      <c r="E2204" t="s">
        <v>129</v>
      </c>
      <c r="F2204" t="str">
        <f t="shared" si="104"/>
        <v>Tasmania</v>
      </c>
      <c r="G2204" t="s">
        <v>70</v>
      </c>
      <c r="H2204">
        <v>7010</v>
      </c>
      <c r="I2204" t="s">
        <v>11</v>
      </c>
      <c r="J2204" t="s">
        <v>71</v>
      </c>
      <c r="K2204" t="s">
        <v>155</v>
      </c>
      <c r="L2204" t="s">
        <v>20</v>
      </c>
      <c r="M2204" s="5">
        <v>175.07</v>
      </c>
      <c r="N2204">
        <v>1</v>
      </c>
    </row>
    <row r="2205" spans="1:14" x14ac:dyDescent="0.2">
      <c r="A2205" s="2">
        <v>45507</v>
      </c>
      <c r="B2205" s="3">
        <f t="shared" si="102"/>
        <v>2025</v>
      </c>
      <c r="C2205" t="str">
        <f t="shared" si="103"/>
        <v>2024-2025</v>
      </c>
      <c r="D2205" t="s">
        <v>147</v>
      </c>
      <c r="E2205" t="s">
        <v>75</v>
      </c>
      <c r="F2205" t="str">
        <f t="shared" si="104"/>
        <v>Victoria</v>
      </c>
      <c r="G2205" t="s">
        <v>45</v>
      </c>
      <c r="H2205">
        <v>3630</v>
      </c>
      <c r="I2205" t="s">
        <v>11</v>
      </c>
      <c r="J2205" t="s">
        <v>55</v>
      </c>
      <c r="K2205" t="s">
        <v>152</v>
      </c>
      <c r="L2205" t="s">
        <v>13</v>
      </c>
      <c r="M2205" s="5">
        <v>175.13</v>
      </c>
      <c r="N2205">
        <v>1</v>
      </c>
    </row>
    <row r="2206" spans="1:14" x14ac:dyDescent="0.2">
      <c r="A2206" s="2">
        <v>45018</v>
      </c>
      <c r="B2206" s="3">
        <f t="shared" si="102"/>
        <v>2023</v>
      </c>
      <c r="C2206" t="str">
        <f t="shared" si="103"/>
        <v>2022-2023</v>
      </c>
      <c r="D2206" t="s">
        <v>147</v>
      </c>
      <c r="E2206" t="s">
        <v>50</v>
      </c>
      <c r="F2206" t="str">
        <f t="shared" si="104"/>
        <v>Queensland</v>
      </c>
      <c r="G2206" t="s">
        <v>35</v>
      </c>
      <c r="H2206">
        <v>4703</v>
      </c>
      <c r="I2206" t="s">
        <v>11</v>
      </c>
      <c r="J2206" t="s">
        <v>51</v>
      </c>
      <c r="K2206" t="s">
        <v>155</v>
      </c>
      <c r="L2206" t="s">
        <v>20</v>
      </c>
      <c r="M2206" s="5">
        <v>175.13</v>
      </c>
      <c r="N2206">
        <v>1</v>
      </c>
    </row>
    <row r="2207" spans="1:14" x14ac:dyDescent="0.2">
      <c r="A2207" s="2">
        <v>45421</v>
      </c>
      <c r="B2207" s="3">
        <f t="shared" si="102"/>
        <v>2024</v>
      </c>
      <c r="C2207" t="str">
        <f t="shared" si="103"/>
        <v>2023-2024</v>
      </c>
      <c r="D2207" t="s">
        <v>148</v>
      </c>
      <c r="E2207" t="s">
        <v>143</v>
      </c>
      <c r="F2207" t="str">
        <f t="shared" si="104"/>
        <v>New South Wales</v>
      </c>
      <c r="G2207" t="s">
        <v>10</v>
      </c>
      <c r="H2207">
        <v>2154</v>
      </c>
      <c r="I2207" t="s">
        <v>11</v>
      </c>
      <c r="J2207" t="s">
        <v>27</v>
      </c>
      <c r="K2207" t="s">
        <v>149</v>
      </c>
      <c r="L2207" t="s">
        <v>15</v>
      </c>
      <c r="M2207" s="5">
        <v>175.76000000000002</v>
      </c>
      <c r="N2207">
        <v>1</v>
      </c>
    </row>
    <row r="2208" spans="1:14" x14ac:dyDescent="0.2">
      <c r="A2208" s="2">
        <v>45227</v>
      </c>
      <c r="B2208" s="3">
        <f t="shared" si="102"/>
        <v>2024</v>
      </c>
      <c r="C2208" t="str">
        <f t="shared" si="103"/>
        <v>2023-2024</v>
      </c>
      <c r="D2208" t="s">
        <v>148</v>
      </c>
      <c r="E2208" t="s">
        <v>112</v>
      </c>
      <c r="F2208" t="str">
        <f t="shared" si="104"/>
        <v>Victoria</v>
      </c>
      <c r="G2208" t="s">
        <v>45</v>
      </c>
      <c r="H2208">
        <v>3076</v>
      </c>
      <c r="I2208" t="s">
        <v>11</v>
      </c>
      <c r="J2208" t="s">
        <v>46</v>
      </c>
      <c r="K2208" t="s">
        <v>149</v>
      </c>
      <c r="L2208" t="s">
        <v>15</v>
      </c>
      <c r="M2208" s="5">
        <v>175.79999999999998</v>
      </c>
      <c r="N2208">
        <v>1</v>
      </c>
    </row>
    <row r="2209" spans="1:14" x14ac:dyDescent="0.2">
      <c r="A2209" s="2">
        <v>45394</v>
      </c>
      <c r="B2209" s="3">
        <f t="shared" si="102"/>
        <v>2024</v>
      </c>
      <c r="C2209" t="str">
        <f t="shared" si="103"/>
        <v>2023-2024</v>
      </c>
      <c r="D2209" t="s">
        <v>148</v>
      </c>
      <c r="E2209" t="s">
        <v>59</v>
      </c>
      <c r="F2209" t="str">
        <f t="shared" si="104"/>
        <v>Victoria</v>
      </c>
      <c r="G2209" t="s">
        <v>45</v>
      </c>
      <c r="H2209">
        <v>3280</v>
      </c>
      <c r="I2209" t="s">
        <v>11</v>
      </c>
      <c r="J2209" t="s">
        <v>60</v>
      </c>
      <c r="K2209" t="s">
        <v>154</v>
      </c>
      <c r="L2209" t="s">
        <v>14</v>
      </c>
      <c r="M2209" s="5">
        <v>175.86</v>
      </c>
      <c r="N2209">
        <v>1</v>
      </c>
    </row>
    <row r="2210" spans="1:14" x14ac:dyDescent="0.2">
      <c r="A2210" s="2">
        <v>45546</v>
      </c>
      <c r="B2210" s="3">
        <f t="shared" si="102"/>
        <v>2025</v>
      </c>
      <c r="C2210" t="str">
        <f t="shared" si="103"/>
        <v>2024-2025</v>
      </c>
      <c r="D2210" t="s">
        <v>148</v>
      </c>
      <c r="E2210" t="s">
        <v>105</v>
      </c>
      <c r="F2210" t="str">
        <f t="shared" si="104"/>
        <v>Victoria</v>
      </c>
      <c r="G2210" t="s">
        <v>45</v>
      </c>
      <c r="H2210">
        <v>3500</v>
      </c>
      <c r="I2210" t="s">
        <v>11</v>
      </c>
      <c r="J2210" t="s">
        <v>60</v>
      </c>
      <c r="K2210" t="s">
        <v>154</v>
      </c>
      <c r="L2210" t="s">
        <v>14</v>
      </c>
      <c r="M2210" s="5">
        <v>176.12</v>
      </c>
      <c r="N2210">
        <v>1</v>
      </c>
    </row>
    <row r="2211" spans="1:14" x14ac:dyDescent="0.2">
      <c r="A2211" s="2">
        <v>45000</v>
      </c>
      <c r="B2211" s="3">
        <f t="shared" si="102"/>
        <v>2023</v>
      </c>
      <c r="C2211" t="str">
        <f t="shared" si="103"/>
        <v>2022-2023</v>
      </c>
      <c r="D2211" t="s">
        <v>147</v>
      </c>
      <c r="E2211" t="s">
        <v>130</v>
      </c>
      <c r="F2211" t="str">
        <f t="shared" si="104"/>
        <v>South Australia</v>
      </c>
      <c r="G2211" t="s">
        <v>32</v>
      </c>
      <c r="H2211">
        <v>5290</v>
      </c>
      <c r="I2211" t="s">
        <v>11</v>
      </c>
      <c r="J2211" t="s">
        <v>38</v>
      </c>
      <c r="K2211" t="s">
        <v>152</v>
      </c>
      <c r="L2211" t="s">
        <v>13</v>
      </c>
      <c r="M2211" s="5">
        <v>176.19</v>
      </c>
      <c r="N2211">
        <v>1</v>
      </c>
    </row>
    <row r="2212" spans="1:14" x14ac:dyDescent="0.2">
      <c r="A2212" s="2">
        <v>45418</v>
      </c>
      <c r="B2212" s="3">
        <f t="shared" si="102"/>
        <v>2024</v>
      </c>
      <c r="C2212" t="str">
        <f t="shared" si="103"/>
        <v>2023-2024</v>
      </c>
      <c r="D2212" t="s">
        <v>147</v>
      </c>
      <c r="E2212" t="s">
        <v>144</v>
      </c>
      <c r="F2212" t="str">
        <f t="shared" si="104"/>
        <v>Queensland</v>
      </c>
      <c r="G2212" t="s">
        <v>35</v>
      </c>
      <c r="H2212">
        <v>4566</v>
      </c>
      <c r="I2212" t="s">
        <v>11</v>
      </c>
      <c r="J2212" t="s">
        <v>120</v>
      </c>
      <c r="K2212" t="s">
        <v>152</v>
      </c>
      <c r="L2212" t="s">
        <v>13</v>
      </c>
      <c r="M2212" s="5">
        <v>176.37</v>
      </c>
      <c r="N2212">
        <v>1</v>
      </c>
    </row>
    <row r="2213" spans="1:14" x14ac:dyDescent="0.2">
      <c r="A2213" s="2">
        <v>45489</v>
      </c>
      <c r="B2213" s="3">
        <f t="shared" si="102"/>
        <v>2025</v>
      </c>
      <c r="C2213" t="str">
        <f t="shared" si="103"/>
        <v>2024-2025</v>
      </c>
      <c r="D2213" t="s">
        <v>147</v>
      </c>
      <c r="E2213" t="s">
        <v>92</v>
      </c>
      <c r="F2213" t="str">
        <f t="shared" si="104"/>
        <v>Queensland</v>
      </c>
      <c r="G2213" t="s">
        <v>35</v>
      </c>
      <c r="H2213">
        <v>4068</v>
      </c>
      <c r="I2213" t="s">
        <v>11</v>
      </c>
      <c r="J2213" t="s">
        <v>43</v>
      </c>
      <c r="K2213" t="s">
        <v>156</v>
      </c>
      <c r="L2213" t="s">
        <v>17</v>
      </c>
      <c r="M2213" s="5">
        <v>176.54</v>
      </c>
      <c r="N2213">
        <v>1</v>
      </c>
    </row>
    <row r="2214" spans="1:14" x14ac:dyDescent="0.2">
      <c r="A2214" s="2">
        <v>45085</v>
      </c>
      <c r="B2214" s="3">
        <f t="shared" si="102"/>
        <v>2023</v>
      </c>
      <c r="C2214" t="str">
        <f t="shared" si="103"/>
        <v>2022-2023</v>
      </c>
      <c r="D2214" t="s">
        <v>147</v>
      </c>
      <c r="E2214" t="s">
        <v>97</v>
      </c>
      <c r="F2214" t="str">
        <f t="shared" si="104"/>
        <v>Tasmania</v>
      </c>
      <c r="G2214" t="s">
        <v>70</v>
      </c>
      <c r="H2214">
        <v>7250</v>
      </c>
      <c r="I2214" t="s">
        <v>11</v>
      </c>
      <c r="J2214" t="s">
        <v>71</v>
      </c>
      <c r="K2214" t="s">
        <v>155</v>
      </c>
      <c r="L2214" t="s">
        <v>20</v>
      </c>
      <c r="M2214" s="5">
        <v>176.66</v>
      </c>
      <c r="N2214">
        <v>1</v>
      </c>
    </row>
    <row r="2215" spans="1:14" x14ac:dyDescent="0.2">
      <c r="A2215" s="2">
        <v>45331</v>
      </c>
      <c r="B2215" s="3">
        <f t="shared" si="102"/>
        <v>2024</v>
      </c>
      <c r="C2215" t="str">
        <f t="shared" si="103"/>
        <v>2023-2024</v>
      </c>
      <c r="D2215" t="s">
        <v>147</v>
      </c>
      <c r="E2215" t="s">
        <v>115</v>
      </c>
      <c r="F2215" t="str">
        <f t="shared" si="104"/>
        <v>Western Australia</v>
      </c>
      <c r="G2215" t="s">
        <v>48</v>
      </c>
      <c r="H2215">
        <v>6280</v>
      </c>
      <c r="I2215" t="s">
        <v>11</v>
      </c>
      <c r="J2215" t="s">
        <v>94</v>
      </c>
      <c r="K2215" t="s">
        <v>151</v>
      </c>
      <c r="L2215" t="s">
        <v>21</v>
      </c>
      <c r="M2215" s="5">
        <v>176.79000000000002</v>
      </c>
      <c r="N2215">
        <v>1</v>
      </c>
    </row>
    <row r="2216" spans="1:14" x14ac:dyDescent="0.2">
      <c r="A2216" s="2">
        <v>45404</v>
      </c>
      <c r="B2216" s="3">
        <f t="shared" si="102"/>
        <v>2024</v>
      </c>
      <c r="C2216" t="str">
        <f t="shared" si="103"/>
        <v>2023-2024</v>
      </c>
      <c r="D2216" t="s">
        <v>148</v>
      </c>
      <c r="E2216" t="s">
        <v>100</v>
      </c>
      <c r="F2216" t="str">
        <f t="shared" si="104"/>
        <v>Western Australia</v>
      </c>
      <c r="G2216" t="s">
        <v>48</v>
      </c>
      <c r="H2216">
        <v>6021</v>
      </c>
      <c r="I2216" t="s">
        <v>11</v>
      </c>
      <c r="J2216" t="s">
        <v>49</v>
      </c>
      <c r="K2216" t="s">
        <v>150</v>
      </c>
      <c r="L2216" t="s">
        <v>18</v>
      </c>
      <c r="M2216" s="5">
        <v>176.81</v>
      </c>
      <c r="N2216">
        <v>1</v>
      </c>
    </row>
    <row r="2217" spans="1:14" x14ac:dyDescent="0.2">
      <c r="A2217" s="2">
        <v>45298</v>
      </c>
      <c r="B2217" s="3">
        <f t="shared" si="102"/>
        <v>2024</v>
      </c>
      <c r="C2217" t="str">
        <f t="shared" si="103"/>
        <v>2023-2024</v>
      </c>
      <c r="D2217" t="s">
        <v>147</v>
      </c>
      <c r="E2217" t="s">
        <v>123</v>
      </c>
      <c r="F2217" t="str">
        <f t="shared" si="104"/>
        <v>Western Australia</v>
      </c>
      <c r="G2217" t="s">
        <v>48</v>
      </c>
      <c r="H2217">
        <v>6109</v>
      </c>
      <c r="I2217" t="s">
        <v>11</v>
      </c>
      <c r="J2217" t="s">
        <v>94</v>
      </c>
      <c r="K2217" t="s">
        <v>19</v>
      </c>
      <c r="L2217" t="s">
        <v>23</v>
      </c>
      <c r="M2217" s="5">
        <v>177.19</v>
      </c>
      <c r="N2217">
        <v>1</v>
      </c>
    </row>
    <row r="2218" spans="1:14" x14ac:dyDescent="0.2">
      <c r="A2218" s="2">
        <v>45229</v>
      </c>
      <c r="B2218" s="3">
        <f t="shared" si="102"/>
        <v>2024</v>
      </c>
      <c r="C2218" t="str">
        <f t="shared" si="103"/>
        <v>2023-2024</v>
      </c>
      <c r="D2218" t="s">
        <v>148</v>
      </c>
      <c r="E2218" t="s">
        <v>98</v>
      </c>
      <c r="F2218" t="str">
        <f t="shared" si="104"/>
        <v>Victoria</v>
      </c>
      <c r="G2218" t="s">
        <v>45</v>
      </c>
      <c r="H2218">
        <v>3429</v>
      </c>
      <c r="I2218" t="s">
        <v>11</v>
      </c>
      <c r="J2218" t="s">
        <v>60</v>
      </c>
      <c r="K2218" t="s">
        <v>156</v>
      </c>
      <c r="L2218" t="s">
        <v>17</v>
      </c>
      <c r="M2218" s="5">
        <v>177.74</v>
      </c>
      <c r="N2218">
        <v>1</v>
      </c>
    </row>
    <row r="2219" spans="1:14" x14ac:dyDescent="0.2">
      <c r="A2219" s="2">
        <v>45248</v>
      </c>
      <c r="B2219" s="3">
        <f t="shared" si="102"/>
        <v>2024</v>
      </c>
      <c r="C2219" t="str">
        <f t="shared" si="103"/>
        <v>2023-2024</v>
      </c>
      <c r="D2219" t="s">
        <v>148</v>
      </c>
      <c r="E2219" t="s">
        <v>66</v>
      </c>
      <c r="F2219" t="str">
        <f t="shared" si="104"/>
        <v>South Australia</v>
      </c>
      <c r="G2219" t="s">
        <v>32</v>
      </c>
      <c r="H2219">
        <v>5169</v>
      </c>
      <c r="I2219" t="s">
        <v>11</v>
      </c>
      <c r="J2219" t="s">
        <v>33</v>
      </c>
      <c r="K2219" t="s">
        <v>154</v>
      </c>
      <c r="L2219" t="s">
        <v>14</v>
      </c>
      <c r="M2219" s="5">
        <v>177.9</v>
      </c>
      <c r="N2219">
        <v>1</v>
      </c>
    </row>
    <row r="2220" spans="1:14" x14ac:dyDescent="0.2">
      <c r="A2220" s="2">
        <v>45201</v>
      </c>
      <c r="B2220" s="3">
        <f t="shared" si="102"/>
        <v>2024</v>
      </c>
      <c r="C2220" t="str">
        <f t="shared" si="103"/>
        <v>2023-2024</v>
      </c>
      <c r="D2220" t="s">
        <v>148</v>
      </c>
      <c r="E2220" t="s">
        <v>100</v>
      </c>
      <c r="F2220" t="str">
        <f t="shared" si="104"/>
        <v>Western Australia</v>
      </c>
      <c r="G2220" t="s">
        <v>48</v>
      </c>
      <c r="H2220">
        <v>6021</v>
      </c>
      <c r="I2220" t="s">
        <v>11</v>
      </c>
      <c r="J2220" t="s">
        <v>49</v>
      </c>
      <c r="K2220" t="s">
        <v>154</v>
      </c>
      <c r="L2220" t="s">
        <v>14</v>
      </c>
      <c r="M2220" s="5">
        <v>177.91</v>
      </c>
      <c r="N2220">
        <v>1</v>
      </c>
    </row>
    <row r="2221" spans="1:14" x14ac:dyDescent="0.2">
      <c r="A2221" s="2">
        <v>45316</v>
      </c>
      <c r="B2221" s="3">
        <f t="shared" si="102"/>
        <v>2024</v>
      </c>
      <c r="C2221" t="str">
        <f t="shared" si="103"/>
        <v>2023-2024</v>
      </c>
      <c r="D2221" t="s">
        <v>147</v>
      </c>
      <c r="E2221" t="s">
        <v>82</v>
      </c>
      <c r="F2221" t="str">
        <f t="shared" si="104"/>
        <v>Queensland</v>
      </c>
      <c r="G2221" t="s">
        <v>35</v>
      </c>
      <c r="H2221">
        <v>4012</v>
      </c>
      <c r="I2221" t="s">
        <v>11</v>
      </c>
      <c r="J2221" t="s">
        <v>43</v>
      </c>
      <c r="K2221" t="s">
        <v>151</v>
      </c>
      <c r="L2221" t="s">
        <v>21</v>
      </c>
      <c r="M2221" s="5">
        <v>178.39000000000001</v>
      </c>
      <c r="N2221">
        <v>1</v>
      </c>
    </row>
    <row r="2222" spans="1:14" x14ac:dyDescent="0.2">
      <c r="A2222" s="2">
        <v>44982</v>
      </c>
      <c r="B2222" s="3">
        <f t="shared" si="102"/>
        <v>2023</v>
      </c>
      <c r="C2222" t="str">
        <f t="shared" si="103"/>
        <v>2022-2023</v>
      </c>
      <c r="D2222" t="s">
        <v>147</v>
      </c>
      <c r="E2222" t="s">
        <v>131</v>
      </c>
      <c r="F2222" t="str">
        <f t="shared" si="104"/>
        <v>Western Australia</v>
      </c>
      <c r="G2222" t="s">
        <v>48</v>
      </c>
      <c r="H2222">
        <v>6530</v>
      </c>
      <c r="I2222" t="s">
        <v>11</v>
      </c>
      <c r="J2222" t="s">
        <v>77</v>
      </c>
      <c r="K2222" t="s">
        <v>157</v>
      </c>
      <c r="L2222" t="s">
        <v>22</v>
      </c>
      <c r="M2222" s="5">
        <v>179.13</v>
      </c>
      <c r="N2222">
        <v>1</v>
      </c>
    </row>
    <row r="2223" spans="1:14" x14ac:dyDescent="0.2">
      <c r="A2223" s="2">
        <v>45248</v>
      </c>
      <c r="B2223" s="3">
        <f t="shared" si="102"/>
        <v>2024</v>
      </c>
      <c r="C2223" t="str">
        <f t="shared" si="103"/>
        <v>2023-2024</v>
      </c>
      <c r="D2223" t="s">
        <v>148</v>
      </c>
      <c r="E2223" t="s">
        <v>105</v>
      </c>
      <c r="F2223" t="str">
        <f t="shared" si="104"/>
        <v>Victoria</v>
      </c>
      <c r="G2223" t="s">
        <v>45</v>
      </c>
      <c r="H2223">
        <v>3500</v>
      </c>
      <c r="I2223" t="s">
        <v>11</v>
      </c>
      <c r="J2223" t="s">
        <v>60</v>
      </c>
      <c r="K2223" t="s">
        <v>155</v>
      </c>
      <c r="L2223" t="s">
        <v>20</v>
      </c>
      <c r="M2223" s="5">
        <v>179.66</v>
      </c>
      <c r="N2223">
        <v>1</v>
      </c>
    </row>
    <row r="2224" spans="1:14" x14ac:dyDescent="0.2">
      <c r="A2224" s="2">
        <v>45464</v>
      </c>
      <c r="B2224" s="3">
        <f t="shared" si="102"/>
        <v>2024</v>
      </c>
      <c r="C2224" t="str">
        <f t="shared" si="103"/>
        <v>2023-2024</v>
      </c>
      <c r="D2224" t="s">
        <v>147</v>
      </c>
      <c r="E2224" t="s">
        <v>86</v>
      </c>
      <c r="F2224" t="str">
        <f t="shared" si="104"/>
        <v>New South Wales</v>
      </c>
      <c r="G2224" t="s">
        <v>10</v>
      </c>
      <c r="H2224">
        <v>2064</v>
      </c>
      <c r="I2224" t="s">
        <v>11</v>
      </c>
      <c r="J2224" t="s">
        <v>12</v>
      </c>
      <c r="K2224" t="s">
        <v>156</v>
      </c>
      <c r="L2224" t="s">
        <v>17</v>
      </c>
      <c r="M2224" s="5">
        <v>179.69</v>
      </c>
      <c r="N2224">
        <v>1</v>
      </c>
    </row>
    <row r="2225" spans="1:14" x14ac:dyDescent="0.2">
      <c r="A2225" s="2">
        <v>45139</v>
      </c>
      <c r="B2225" s="3">
        <f t="shared" si="102"/>
        <v>2024</v>
      </c>
      <c r="C2225" t="str">
        <f t="shared" si="103"/>
        <v>2023-2024</v>
      </c>
      <c r="D2225" t="s">
        <v>148</v>
      </c>
      <c r="E2225" t="s">
        <v>100</v>
      </c>
      <c r="F2225" t="str">
        <f t="shared" si="104"/>
        <v>Western Australia</v>
      </c>
      <c r="G2225" t="s">
        <v>48</v>
      </c>
      <c r="H2225">
        <v>6021</v>
      </c>
      <c r="I2225" t="s">
        <v>11</v>
      </c>
      <c r="J2225" t="s">
        <v>49</v>
      </c>
      <c r="K2225" t="s">
        <v>151</v>
      </c>
      <c r="L2225" t="s">
        <v>21</v>
      </c>
      <c r="M2225" s="5">
        <v>179.7</v>
      </c>
      <c r="N2225">
        <v>1</v>
      </c>
    </row>
    <row r="2226" spans="1:14" x14ac:dyDescent="0.2">
      <c r="A2226" s="2">
        <v>45124</v>
      </c>
      <c r="B2226" s="3">
        <f t="shared" si="102"/>
        <v>2024</v>
      </c>
      <c r="C2226" t="str">
        <f t="shared" si="103"/>
        <v>2023-2024</v>
      </c>
      <c r="D2226" t="s">
        <v>148</v>
      </c>
      <c r="E2226" t="s">
        <v>89</v>
      </c>
      <c r="F2226" t="str">
        <f t="shared" si="104"/>
        <v>Queensland</v>
      </c>
      <c r="G2226" t="s">
        <v>35</v>
      </c>
      <c r="H2226">
        <v>4655</v>
      </c>
      <c r="I2226" t="s">
        <v>11</v>
      </c>
      <c r="J2226" t="s">
        <v>51</v>
      </c>
      <c r="K2226" t="s">
        <v>151</v>
      </c>
      <c r="L2226" t="s">
        <v>21</v>
      </c>
      <c r="M2226" s="5">
        <v>179.7</v>
      </c>
      <c r="N2226">
        <v>1</v>
      </c>
    </row>
    <row r="2227" spans="1:14" x14ac:dyDescent="0.2">
      <c r="A2227" s="2">
        <v>45374</v>
      </c>
      <c r="B2227" s="3">
        <f t="shared" si="102"/>
        <v>2024</v>
      </c>
      <c r="C2227" t="str">
        <f t="shared" si="103"/>
        <v>2023-2024</v>
      </c>
      <c r="D2227" t="s">
        <v>147</v>
      </c>
      <c r="E2227" t="s">
        <v>67</v>
      </c>
      <c r="F2227" t="str">
        <f t="shared" si="104"/>
        <v>New South Wales</v>
      </c>
      <c r="G2227" t="s">
        <v>10</v>
      </c>
      <c r="H2227">
        <v>2478</v>
      </c>
      <c r="I2227" t="s">
        <v>11</v>
      </c>
      <c r="J2227" t="s">
        <v>68</v>
      </c>
      <c r="K2227" t="s">
        <v>151</v>
      </c>
      <c r="L2227" t="s">
        <v>21</v>
      </c>
      <c r="M2227" s="5">
        <v>179.82</v>
      </c>
      <c r="N2227">
        <v>1</v>
      </c>
    </row>
    <row r="2228" spans="1:14" x14ac:dyDescent="0.2">
      <c r="A2228" s="2">
        <v>45647</v>
      </c>
      <c r="B2228" s="3">
        <f t="shared" si="102"/>
        <v>2025</v>
      </c>
      <c r="C2228" t="str">
        <f t="shared" si="103"/>
        <v>2024-2025</v>
      </c>
      <c r="D2228" t="s">
        <v>147</v>
      </c>
      <c r="E2228" t="s">
        <v>82</v>
      </c>
      <c r="F2228" t="str">
        <f t="shared" si="104"/>
        <v>Queensland</v>
      </c>
      <c r="G2228" t="s">
        <v>35</v>
      </c>
      <c r="H2228">
        <v>4012</v>
      </c>
      <c r="I2228" t="s">
        <v>11</v>
      </c>
      <c r="J2228" t="s">
        <v>43</v>
      </c>
      <c r="K2228" t="s">
        <v>154</v>
      </c>
      <c r="L2228" t="s">
        <v>14</v>
      </c>
      <c r="M2228" s="5">
        <v>179.85000000000002</v>
      </c>
      <c r="N2228">
        <v>1</v>
      </c>
    </row>
    <row r="2229" spans="1:14" x14ac:dyDescent="0.2">
      <c r="A2229" s="2">
        <v>45013</v>
      </c>
      <c r="B2229" s="3">
        <f t="shared" si="102"/>
        <v>2023</v>
      </c>
      <c r="C2229" t="str">
        <f t="shared" si="103"/>
        <v>2022-2023</v>
      </c>
      <c r="D2229" t="s">
        <v>148</v>
      </c>
      <c r="E2229" t="s">
        <v>42</v>
      </c>
      <c r="F2229" t="str">
        <f t="shared" si="104"/>
        <v>Queensland</v>
      </c>
      <c r="G2229" t="s">
        <v>35</v>
      </c>
      <c r="H2229">
        <v>4053</v>
      </c>
      <c r="I2229" t="s">
        <v>11</v>
      </c>
      <c r="J2229" t="s">
        <v>43</v>
      </c>
      <c r="K2229" t="s">
        <v>151</v>
      </c>
      <c r="L2229" t="s">
        <v>21</v>
      </c>
      <c r="M2229" s="5">
        <v>179.94</v>
      </c>
      <c r="N2229">
        <v>1</v>
      </c>
    </row>
    <row r="2230" spans="1:14" x14ac:dyDescent="0.2">
      <c r="A2230" s="2">
        <v>45650</v>
      </c>
      <c r="B2230" s="3">
        <f t="shared" si="102"/>
        <v>2025</v>
      </c>
      <c r="C2230" t="str">
        <f t="shared" si="103"/>
        <v>2024-2025</v>
      </c>
      <c r="D2230" t="s">
        <v>147</v>
      </c>
      <c r="E2230" t="s">
        <v>50</v>
      </c>
      <c r="F2230" t="str">
        <f t="shared" si="104"/>
        <v>Queensland</v>
      </c>
      <c r="G2230" t="s">
        <v>35</v>
      </c>
      <c r="H2230">
        <v>4703</v>
      </c>
      <c r="I2230" t="s">
        <v>11</v>
      </c>
      <c r="J2230" t="s">
        <v>51</v>
      </c>
      <c r="K2230" t="s">
        <v>151</v>
      </c>
      <c r="L2230" t="s">
        <v>21</v>
      </c>
      <c r="M2230" s="5">
        <v>179.94</v>
      </c>
      <c r="N2230">
        <v>1</v>
      </c>
    </row>
    <row r="2231" spans="1:14" x14ac:dyDescent="0.2">
      <c r="A2231" s="2">
        <v>45225</v>
      </c>
      <c r="B2231" s="3">
        <f t="shared" si="102"/>
        <v>2024</v>
      </c>
      <c r="C2231" t="str">
        <f t="shared" si="103"/>
        <v>2023-2024</v>
      </c>
      <c r="D2231" t="s">
        <v>148</v>
      </c>
      <c r="E2231" t="s">
        <v>134</v>
      </c>
      <c r="F2231" t="str">
        <f t="shared" si="104"/>
        <v>Queensland</v>
      </c>
      <c r="G2231" t="s">
        <v>35</v>
      </c>
      <c r="H2231">
        <v>4825</v>
      </c>
      <c r="I2231" t="s">
        <v>11</v>
      </c>
      <c r="J2231" t="s">
        <v>36</v>
      </c>
      <c r="K2231" t="s">
        <v>155</v>
      </c>
      <c r="L2231" t="s">
        <v>20</v>
      </c>
      <c r="M2231" s="5">
        <v>180.70999999999998</v>
      </c>
      <c r="N2231">
        <v>1</v>
      </c>
    </row>
    <row r="2232" spans="1:14" x14ac:dyDescent="0.2">
      <c r="A2232" s="2">
        <v>45282</v>
      </c>
      <c r="B2232" s="3">
        <f t="shared" si="102"/>
        <v>2024</v>
      </c>
      <c r="C2232" t="str">
        <f t="shared" si="103"/>
        <v>2023-2024</v>
      </c>
      <c r="D2232" t="s">
        <v>147</v>
      </c>
      <c r="E2232" t="s">
        <v>98</v>
      </c>
      <c r="F2232" t="str">
        <f t="shared" si="104"/>
        <v>Victoria</v>
      </c>
      <c r="G2232" t="s">
        <v>45</v>
      </c>
      <c r="H2232">
        <v>3429</v>
      </c>
      <c r="I2232" t="s">
        <v>11</v>
      </c>
      <c r="J2232" t="s">
        <v>60</v>
      </c>
      <c r="K2232" t="s">
        <v>150</v>
      </c>
      <c r="L2232" t="s">
        <v>18</v>
      </c>
      <c r="M2232" s="5">
        <v>180.82999999999998</v>
      </c>
      <c r="N2232">
        <v>1</v>
      </c>
    </row>
    <row r="2233" spans="1:14" x14ac:dyDescent="0.2">
      <c r="A2233" s="2">
        <v>44950</v>
      </c>
      <c r="B2233" s="3">
        <f t="shared" si="102"/>
        <v>2023</v>
      </c>
      <c r="C2233" t="str">
        <f t="shared" si="103"/>
        <v>2022-2023</v>
      </c>
      <c r="D2233" t="s">
        <v>147</v>
      </c>
      <c r="E2233" t="s">
        <v>40</v>
      </c>
      <c r="F2233" t="str">
        <f t="shared" si="104"/>
        <v>New South Wales</v>
      </c>
      <c r="G2233" t="s">
        <v>10</v>
      </c>
      <c r="H2233">
        <v>2116</v>
      </c>
      <c r="I2233" t="s">
        <v>11</v>
      </c>
      <c r="J2233" t="s">
        <v>27</v>
      </c>
      <c r="K2233" t="s">
        <v>150</v>
      </c>
      <c r="L2233" t="s">
        <v>18</v>
      </c>
      <c r="M2233" s="5">
        <v>181.11</v>
      </c>
      <c r="N2233">
        <v>1</v>
      </c>
    </row>
    <row r="2234" spans="1:14" x14ac:dyDescent="0.2">
      <c r="A2234" s="2">
        <v>45570</v>
      </c>
      <c r="B2234" s="3">
        <f t="shared" si="102"/>
        <v>2025</v>
      </c>
      <c r="C2234" t="str">
        <f t="shared" si="103"/>
        <v>2024-2025</v>
      </c>
      <c r="D2234" t="s">
        <v>147</v>
      </c>
      <c r="E2234" t="s">
        <v>85</v>
      </c>
      <c r="F2234" t="str">
        <f t="shared" si="104"/>
        <v>Queensland</v>
      </c>
      <c r="G2234" t="s">
        <v>35</v>
      </c>
      <c r="H2234">
        <v>4883</v>
      </c>
      <c r="I2234" t="s">
        <v>11</v>
      </c>
      <c r="J2234" t="s">
        <v>36</v>
      </c>
      <c r="K2234" t="s">
        <v>19</v>
      </c>
      <c r="L2234" t="s">
        <v>23</v>
      </c>
      <c r="M2234" s="5">
        <v>181.29</v>
      </c>
      <c r="N2234">
        <v>1</v>
      </c>
    </row>
    <row r="2235" spans="1:14" x14ac:dyDescent="0.2">
      <c r="A2235" s="2">
        <v>45363</v>
      </c>
      <c r="B2235" s="3">
        <f t="shared" si="102"/>
        <v>2024</v>
      </c>
      <c r="C2235" t="str">
        <f t="shared" si="103"/>
        <v>2023-2024</v>
      </c>
      <c r="D2235" t="s">
        <v>147</v>
      </c>
      <c r="E2235" t="s">
        <v>88</v>
      </c>
      <c r="F2235" t="str">
        <f t="shared" si="104"/>
        <v>South Australia</v>
      </c>
      <c r="G2235" t="s">
        <v>32</v>
      </c>
      <c r="H2235">
        <v>5011</v>
      </c>
      <c r="I2235" t="s">
        <v>11</v>
      </c>
      <c r="J2235" t="s">
        <v>33</v>
      </c>
      <c r="K2235" t="s">
        <v>154</v>
      </c>
      <c r="L2235" t="s">
        <v>14</v>
      </c>
      <c r="M2235" s="5">
        <v>181.32000000000002</v>
      </c>
      <c r="N2235">
        <v>1</v>
      </c>
    </row>
    <row r="2236" spans="1:14" x14ac:dyDescent="0.2">
      <c r="A2236" s="2">
        <v>45643</v>
      </c>
      <c r="B2236" s="3">
        <f t="shared" si="102"/>
        <v>2025</v>
      </c>
      <c r="C2236" t="str">
        <f t="shared" si="103"/>
        <v>2024-2025</v>
      </c>
      <c r="D2236" t="s">
        <v>148</v>
      </c>
      <c r="E2236" t="s">
        <v>41</v>
      </c>
      <c r="F2236" t="str">
        <f t="shared" si="104"/>
        <v>New South Wales</v>
      </c>
      <c r="G2236" t="s">
        <v>10</v>
      </c>
      <c r="H2236">
        <v>2830</v>
      </c>
      <c r="I2236" t="s">
        <v>11</v>
      </c>
      <c r="J2236" t="s">
        <v>25</v>
      </c>
      <c r="K2236" t="s">
        <v>19</v>
      </c>
      <c r="L2236" t="s">
        <v>23</v>
      </c>
      <c r="M2236" s="5">
        <v>181.74</v>
      </c>
      <c r="N2236">
        <v>1</v>
      </c>
    </row>
    <row r="2237" spans="1:14" x14ac:dyDescent="0.2">
      <c r="A2237" s="2">
        <v>45189</v>
      </c>
      <c r="B2237" s="3">
        <f t="shared" si="102"/>
        <v>2024</v>
      </c>
      <c r="C2237" t="str">
        <f t="shared" si="103"/>
        <v>2023-2024</v>
      </c>
      <c r="D2237" t="s">
        <v>148</v>
      </c>
      <c r="E2237" t="s">
        <v>84</v>
      </c>
      <c r="F2237" t="str">
        <f t="shared" si="104"/>
        <v>Queensland</v>
      </c>
      <c r="G2237" t="s">
        <v>35</v>
      </c>
      <c r="H2237">
        <v>4740</v>
      </c>
      <c r="I2237" t="s">
        <v>11</v>
      </c>
      <c r="J2237" t="s">
        <v>51</v>
      </c>
      <c r="K2237" t="s">
        <v>152</v>
      </c>
      <c r="L2237" t="s">
        <v>13</v>
      </c>
      <c r="M2237" s="5">
        <v>181.75000000000003</v>
      </c>
      <c r="N2237">
        <v>1</v>
      </c>
    </row>
    <row r="2238" spans="1:14" x14ac:dyDescent="0.2">
      <c r="A2238" s="2">
        <v>45207</v>
      </c>
      <c r="B2238" s="3">
        <f t="shared" si="102"/>
        <v>2024</v>
      </c>
      <c r="C2238" t="str">
        <f t="shared" si="103"/>
        <v>2023-2024</v>
      </c>
      <c r="D2238" t="s">
        <v>148</v>
      </c>
      <c r="E2238" t="s">
        <v>121</v>
      </c>
      <c r="F2238" t="str">
        <f t="shared" si="104"/>
        <v>Queensland</v>
      </c>
      <c r="G2238" t="s">
        <v>35</v>
      </c>
      <c r="H2238">
        <v>4700</v>
      </c>
      <c r="I2238" t="s">
        <v>11</v>
      </c>
      <c r="J2238" t="s">
        <v>51</v>
      </c>
      <c r="K2238" t="s">
        <v>154</v>
      </c>
      <c r="L2238" t="s">
        <v>14</v>
      </c>
      <c r="M2238" s="5">
        <v>181.85</v>
      </c>
      <c r="N2238">
        <v>1</v>
      </c>
    </row>
    <row r="2239" spans="1:14" x14ac:dyDescent="0.2">
      <c r="A2239" s="2">
        <v>45497</v>
      </c>
      <c r="B2239" s="3">
        <f t="shared" si="102"/>
        <v>2025</v>
      </c>
      <c r="C2239" t="str">
        <f t="shared" si="103"/>
        <v>2024-2025</v>
      </c>
      <c r="D2239" t="s">
        <v>148</v>
      </c>
      <c r="E2239" t="s">
        <v>41</v>
      </c>
      <c r="F2239" t="str">
        <f t="shared" si="104"/>
        <v>New South Wales</v>
      </c>
      <c r="G2239" t="s">
        <v>10</v>
      </c>
      <c r="H2239">
        <v>2830</v>
      </c>
      <c r="I2239" t="s">
        <v>11</v>
      </c>
      <c r="J2239" t="s">
        <v>25</v>
      </c>
      <c r="K2239" t="s">
        <v>154</v>
      </c>
      <c r="L2239" t="s">
        <v>14</v>
      </c>
      <c r="M2239" s="5">
        <v>182.3</v>
      </c>
      <c r="N2239">
        <v>1</v>
      </c>
    </row>
    <row r="2240" spans="1:14" x14ac:dyDescent="0.2">
      <c r="A2240" s="2">
        <v>45377</v>
      </c>
      <c r="B2240" s="3">
        <f t="shared" si="102"/>
        <v>2024</v>
      </c>
      <c r="C2240" t="str">
        <f t="shared" si="103"/>
        <v>2023-2024</v>
      </c>
      <c r="D2240" t="s">
        <v>148</v>
      </c>
      <c r="E2240" t="s">
        <v>41</v>
      </c>
      <c r="F2240" t="str">
        <f t="shared" si="104"/>
        <v>New South Wales</v>
      </c>
      <c r="G2240" t="s">
        <v>10</v>
      </c>
      <c r="H2240">
        <v>2830</v>
      </c>
      <c r="I2240" t="s">
        <v>11</v>
      </c>
      <c r="J2240" t="s">
        <v>25</v>
      </c>
      <c r="K2240" t="s">
        <v>154</v>
      </c>
      <c r="L2240" t="s">
        <v>14</v>
      </c>
      <c r="M2240" s="5">
        <v>182.98000000000002</v>
      </c>
      <c r="N2240">
        <v>1</v>
      </c>
    </row>
    <row r="2241" spans="1:14" x14ac:dyDescent="0.2">
      <c r="A2241" s="2">
        <v>45260</v>
      </c>
      <c r="B2241" s="3">
        <f t="shared" si="102"/>
        <v>2024</v>
      </c>
      <c r="C2241" t="str">
        <f t="shared" si="103"/>
        <v>2023-2024</v>
      </c>
      <c r="D2241" t="s">
        <v>148</v>
      </c>
      <c r="E2241" t="s">
        <v>101</v>
      </c>
      <c r="F2241" t="str">
        <f t="shared" si="104"/>
        <v>Victoria</v>
      </c>
      <c r="G2241" t="s">
        <v>45</v>
      </c>
      <c r="H2241">
        <v>3131</v>
      </c>
      <c r="I2241" t="s">
        <v>11</v>
      </c>
      <c r="J2241" t="s">
        <v>63</v>
      </c>
      <c r="K2241" t="s">
        <v>150</v>
      </c>
      <c r="L2241" t="s">
        <v>18</v>
      </c>
      <c r="M2241" s="5">
        <v>183.33</v>
      </c>
      <c r="N2241">
        <v>1</v>
      </c>
    </row>
    <row r="2242" spans="1:14" x14ac:dyDescent="0.2">
      <c r="A2242" s="2">
        <v>45436</v>
      </c>
      <c r="B2242" s="3">
        <f t="shared" ref="B2242:B2305" si="105">IF(MONTH(A2242)&gt;=7,YEAR(A2242)+1,YEAR(A2242))</f>
        <v>2024</v>
      </c>
      <c r="C2242" t="str">
        <f t="shared" ref="C2242:C2305" si="106">IF(MONTH(A2242) &gt;= 7, YEAR(A2242) &amp; "-" &amp; YEAR(A2242) + 1, YEAR(A2242) - 1 &amp; "-" &amp; YEAR(A2242))</f>
        <v>2023-2024</v>
      </c>
      <c r="D2242" t="s">
        <v>148</v>
      </c>
      <c r="E2242" t="s">
        <v>59</v>
      </c>
      <c r="F2242" t="str">
        <f t="shared" ref="F2242:F2305" si="107">IF(G2242="WA","Western Australia",
IF(G2242="NSW","New South Wales",
IF(G2242="QLD","Queensland",
IF(G2242="VIC","Victoria",
IF(G2242="TAS","Tasmania",
IF(G2242="SA","South Australia",
IF(G2242="NT","Northern Territory",
IF(G2242="ACT","Australian Capital Territory",G2242))))))))</f>
        <v>Victoria</v>
      </c>
      <c r="G2242" t="s">
        <v>45</v>
      </c>
      <c r="H2242">
        <v>3280</v>
      </c>
      <c r="I2242" t="s">
        <v>11</v>
      </c>
      <c r="J2242" t="s">
        <v>60</v>
      </c>
      <c r="K2242" t="s">
        <v>152</v>
      </c>
      <c r="L2242" t="s">
        <v>13</v>
      </c>
      <c r="M2242" s="5">
        <v>183.35</v>
      </c>
      <c r="N2242">
        <v>1</v>
      </c>
    </row>
    <row r="2243" spans="1:14" x14ac:dyDescent="0.2">
      <c r="A2243" s="2">
        <v>45287</v>
      </c>
      <c r="B2243" s="3">
        <f t="shared" si="105"/>
        <v>2024</v>
      </c>
      <c r="C2243" t="str">
        <f t="shared" si="106"/>
        <v>2023-2024</v>
      </c>
      <c r="D2243" t="s">
        <v>148</v>
      </c>
      <c r="E2243" t="s">
        <v>101</v>
      </c>
      <c r="F2243" t="str">
        <f t="shared" si="107"/>
        <v>Victoria</v>
      </c>
      <c r="G2243" t="s">
        <v>45</v>
      </c>
      <c r="H2243">
        <v>3131</v>
      </c>
      <c r="I2243" t="s">
        <v>11</v>
      </c>
      <c r="J2243" t="s">
        <v>63</v>
      </c>
      <c r="K2243" t="s">
        <v>155</v>
      </c>
      <c r="L2243" t="s">
        <v>20</v>
      </c>
      <c r="M2243" s="5">
        <v>183.61</v>
      </c>
      <c r="N2243">
        <v>1</v>
      </c>
    </row>
    <row r="2244" spans="1:14" x14ac:dyDescent="0.2">
      <c r="A2244" s="2">
        <v>44969</v>
      </c>
      <c r="B2244" s="3">
        <f t="shared" si="105"/>
        <v>2023</v>
      </c>
      <c r="C2244" t="str">
        <f t="shared" si="106"/>
        <v>2022-2023</v>
      </c>
      <c r="D2244" t="s">
        <v>147</v>
      </c>
      <c r="E2244" t="s">
        <v>83</v>
      </c>
      <c r="F2244" t="str">
        <f t="shared" si="107"/>
        <v>New South Wales</v>
      </c>
      <c r="G2244" t="s">
        <v>10</v>
      </c>
      <c r="H2244">
        <v>2750</v>
      </c>
      <c r="I2244" t="s">
        <v>11</v>
      </c>
      <c r="J2244" t="s">
        <v>25</v>
      </c>
      <c r="K2244" t="s">
        <v>19</v>
      </c>
      <c r="L2244" t="s">
        <v>23</v>
      </c>
      <c r="M2244" s="5">
        <v>183.67000000000002</v>
      </c>
      <c r="N2244">
        <v>1</v>
      </c>
    </row>
    <row r="2245" spans="1:14" x14ac:dyDescent="0.2">
      <c r="A2245" s="2">
        <v>45566</v>
      </c>
      <c r="B2245" s="3">
        <f t="shared" si="105"/>
        <v>2025</v>
      </c>
      <c r="C2245" t="str">
        <f t="shared" si="106"/>
        <v>2024-2025</v>
      </c>
      <c r="D2245" t="s">
        <v>148</v>
      </c>
      <c r="E2245" t="s">
        <v>111</v>
      </c>
      <c r="F2245" t="str">
        <f t="shared" si="107"/>
        <v>New South Wales</v>
      </c>
      <c r="G2245" t="s">
        <v>10</v>
      </c>
      <c r="H2245">
        <v>2120</v>
      </c>
      <c r="I2245" t="s">
        <v>11</v>
      </c>
      <c r="J2245" t="s">
        <v>27</v>
      </c>
      <c r="K2245" t="s">
        <v>150</v>
      </c>
      <c r="L2245" t="s">
        <v>18</v>
      </c>
      <c r="M2245" s="5">
        <v>183.7</v>
      </c>
      <c r="N2245">
        <v>1</v>
      </c>
    </row>
    <row r="2246" spans="1:14" x14ac:dyDescent="0.2">
      <c r="A2246" s="2">
        <v>45429</v>
      </c>
      <c r="B2246" s="3">
        <f t="shared" si="105"/>
        <v>2024</v>
      </c>
      <c r="C2246" t="str">
        <f t="shared" si="106"/>
        <v>2023-2024</v>
      </c>
      <c r="D2246" t="s">
        <v>148</v>
      </c>
      <c r="E2246" t="s">
        <v>100</v>
      </c>
      <c r="F2246" t="str">
        <f t="shared" si="107"/>
        <v>Western Australia</v>
      </c>
      <c r="G2246" t="s">
        <v>48</v>
      </c>
      <c r="H2246">
        <v>6021</v>
      </c>
      <c r="I2246" t="s">
        <v>11</v>
      </c>
      <c r="J2246" t="s">
        <v>49</v>
      </c>
      <c r="K2246" t="s">
        <v>149</v>
      </c>
      <c r="L2246" t="s">
        <v>15</v>
      </c>
      <c r="M2246" s="5">
        <v>184.13000000000002</v>
      </c>
      <c r="N2246">
        <v>1</v>
      </c>
    </row>
    <row r="2247" spans="1:14" x14ac:dyDescent="0.2">
      <c r="A2247" s="2">
        <v>44942</v>
      </c>
      <c r="B2247" s="3">
        <f t="shared" si="105"/>
        <v>2023</v>
      </c>
      <c r="C2247" t="str">
        <f t="shared" si="106"/>
        <v>2022-2023</v>
      </c>
      <c r="D2247" t="s">
        <v>148</v>
      </c>
      <c r="E2247" t="s">
        <v>41</v>
      </c>
      <c r="F2247" t="str">
        <f t="shared" si="107"/>
        <v>New South Wales</v>
      </c>
      <c r="G2247" t="s">
        <v>10</v>
      </c>
      <c r="H2247">
        <v>2830</v>
      </c>
      <c r="I2247" t="s">
        <v>11</v>
      </c>
      <c r="J2247" t="s">
        <v>25</v>
      </c>
      <c r="K2247" t="s">
        <v>149</v>
      </c>
      <c r="L2247" t="s">
        <v>15</v>
      </c>
      <c r="M2247" s="5">
        <v>184.24</v>
      </c>
      <c r="N2247">
        <v>1</v>
      </c>
    </row>
    <row r="2248" spans="1:14" x14ac:dyDescent="0.2">
      <c r="A2248" s="2">
        <v>44942</v>
      </c>
      <c r="B2248" s="3">
        <f t="shared" si="105"/>
        <v>2023</v>
      </c>
      <c r="C2248" t="str">
        <f t="shared" si="106"/>
        <v>2022-2023</v>
      </c>
      <c r="D2248" t="s">
        <v>148</v>
      </c>
      <c r="E2248" t="s">
        <v>41</v>
      </c>
      <c r="F2248" t="str">
        <f t="shared" si="107"/>
        <v>New South Wales</v>
      </c>
      <c r="G2248" t="s">
        <v>10</v>
      </c>
      <c r="H2248">
        <v>2830</v>
      </c>
      <c r="I2248" t="s">
        <v>11</v>
      </c>
      <c r="J2248" t="s">
        <v>25</v>
      </c>
      <c r="K2248" t="s">
        <v>157</v>
      </c>
      <c r="L2248" t="s">
        <v>22</v>
      </c>
      <c r="M2248" s="5">
        <v>184.62</v>
      </c>
      <c r="N2248">
        <v>1</v>
      </c>
    </row>
    <row r="2249" spans="1:14" x14ac:dyDescent="0.2">
      <c r="A2249" s="2">
        <v>44927</v>
      </c>
      <c r="B2249" s="3">
        <f t="shared" si="105"/>
        <v>2023</v>
      </c>
      <c r="C2249" t="str">
        <f t="shared" si="106"/>
        <v>2022-2023</v>
      </c>
      <c r="D2249" t="s">
        <v>148</v>
      </c>
      <c r="E2249" t="s">
        <v>50</v>
      </c>
      <c r="F2249" t="str">
        <f t="shared" si="107"/>
        <v>Queensland</v>
      </c>
      <c r="G2249" t="s">
        <v>35</v>
      </c>
      <c r="H2249">
        <v>4703</v>
      </c>
      <c r="I2249" t="s">
        <v>11</v>
      </c>
      <c r="J2249" t="s">
        <v>51</v>
      </c>
      <c r="K2249" t="s">
        <v>153</v>
      </c>
      <c r="L2249" t="s">
        <v>16</v>
      </c>
      <c r="M2249" s="5">
        <v>184.87</v>
      </c>
      <c r="N2249">
        <v>1</v>
      </c>
    </row>
    <row r="2250" spans="1:14" x14ac:dyDescent="0.2">
      <c r="A2250" s="2">
        <v>45168</v>
      </c>
      <c r="B2250" s="3">
        <f t="shared" si="105"/>
        <v>2024</v>
      </c>
      <c r="C2250" t="str">
        <f t="shared" si="106"/>
        <v>2023-2024</v>
      </c>
      <c r="D2250" t="s">
        <v>147</v>
      </c>
      <c r="E2250" t="s">
        <v>106</v>
      </c>
      <c r="F2250" t="str">
        <f t="shared" si="107"/>
        <v>Victoria</v>
      </c>
      <c r="G2250" t="s">
        <v>45</v>
      </c>
      <c r="H2250">
        <v>3915</v>
      </c>
      <c r="I2250" t="s">
        <v>11</v>
      </c>
      <c r="J2250" t="s">
        <v>55</v>
      </c>
      <c r="K2250" t="s">
        <v>151</v>
      </c>
      <c r="L2250" t="s">
        <v>21</v>
      </c>
      <c r="M2250" s="5">
        <v>184.97</v>
      </c>
      <c r="N2250">
        <v>1</v>
      </c>
    </row>
    <row r="2251" spans="1:14" x14ac:dyDescent="0.2">
      <c r="A2251" s="2">
        <v>45318</v>
      </c>
      <c r="B2251" s="3">
        <f t="shared" si="105"/>
        <v>2024</v>
      </c>
      <c r="C2251" t="str">
        <f t="shared" si="106"/>
        <v>2023-2024</v>
      </c>
      <c r="D2251" t="s">
        <v>147</v>
      </c>
      <c r="E2251" t="s">
        <v>57</v>
      </c>
      <c r="F2251" t="str">
        <f t="shared" si="107"/>
        <v>New South Wales</v>
      </c>
      <c r="G2251" t="s">
        <v>10</v>
      </c>
      <c r="H2251">
        <v>2560</v>
      </c>
      <c r="I2251" t="s">
        <v>11</v>
      </c>
      <c r="J2251" t="s">
        <v>58</v>
      </c>
      <c r="K2251" t="s">
        <v>151</v>
      </c>
      <c r="L2251" t="s">
        <v>21</v>
      </c>
      <c r="M2251" s="5">
        <v>185.32999999999998</v>
      </c>
      <c r="N2251">
        <v>1</v>
      </c>
    </row>
    <row r="2252" spans="1:14" x14ac:dyDescent="0.2">
      <c r="A2252" s="2">
        <v>45061</v>
      </c>
      <c r="B2252" s="3">
        <f t="shared" si="105"/>
        <v>2023</v>
      </c>
      <c r="C2252" t="str">
        <f t="shared" si="106"/>
        <v>2022-2023</v>
      </c>
      <c r="D2252" t="s">
        <v>147</v>
      </c>
      <c r="E2252" t="s">
        <v>92</v>
      </c>
      <c r="F2252" t="str">
        <f t="shared" si="107"/>
        <v>Queensland</v>
      </c>
      <c r="G2252" t="s">
        <v>35</v>
      </c>
      <c r="H2252">
        <v>4068</v>
      </c>
      <c r="I2252" t="s">
        <v>11</v>
      </c>
      <c r="J2252" t="s">
        <v>43</v>
      </c>
      <c r="K2252" t="s">
        <v>154</v>
      </c>
      <c r="L2252" t="s">
        <v>14</v>
      </c>
      <c r="M2252" s="5">
        <v>185.34</v>
      </c>
      <c r="N2252">
        <v>1</v>
      </c>
    </row>
    <row r="2253" spans="1:14" x14ac:dyDescent="0.2">
      <c r="A2253" s="2">
        <v>45050</v>
      </c>
      <c r="B2253" s="3">
        <f t="shared" si="105"/>
        <v>2023</v>
      </c>
      <c r="C2253" t="str">
        <f t="shared" si="106"/>
        <v>2022-2023</v>
      </c>
      <c r="D2253" t="s">
        <v>147</v>
      </c>
      <c r="E2253" t="s">
        <v>138</v>
      </c>
      <c r="F2253" t="str">
        <f t="shared" si="107"/>
        <v>Queensland</v>
      </c>
      <c r="G2253" t="s">
        <v>35</v>
      </c>
      <c r="H2253">
        <v>4558</v>
      </c>
      <c r="I2253" t="s">
        <v>11</v>
      </c>
      <c r="J2253" t="s">
        <v>120</v>
      </c>
      <c r="K2253" t="s">
        <v>156</v>
      </c>
      <c r="L2253" t="s">
        <v>17</v>
      </c>
      <c r="M2253" s="5">
        <v>185.7</v>
      </c>
      <c r="N2253">
        <v>1</v>
      </c>
    </row>
    <row r="2254" spans="1:14" x14ac:dyDescent="0.2">
      <c r="A2254" s="2">
        <v>45225</v>
      </c>
      <c r="B2254" s="3">
        <f t="shared" si="105"/>
        <v>2024</v>
      </c>
      <c r="C2254" t="str">
        <f t="shared" si="106"/>
        <v>2023-2024</v>
      </c>
      <c r="D2254" t="s">
        <v>147</v>
      </c>
      <c r="E2254" t="s">
        <v>37</v>
      </c>
      <c r="F2254" t="str">
        <f t="shared" si="107"/>
        <v>South Australia</v>
      </c>
      <c r="G2254" t="s">
        <v>32</v>
      </c>
      <c r="H2254">
        <v>5607</v>
      </c>
      <c r="I2254" t="s">
        <v>11</v>
      </c>
      <c r="J2254" t="s">
        <v>38</v>
      </c>
      <c r="K2254" t="s">
        <v>151</v>
      </c>
      <c r="L2254" t="s">
        <v>21</v>
      </c>
      <c r="M2254" s="5">
        <v>185.80999999999997</v>
      </c>
      <c r="N2254">
        <v>1</v>
      </c>
    </row>
    <row r="2255" spans="1:14" x14ac:dyDescent="0.2">
      <c r="A2255" s="2">
        <v>45434</v>
      </c>
      <c r="B2255" s="3">
        <f t="shared" si="105"/>
        <v>2024</v>
      </c>
      <c r="C2255" t="str">
        <f t="shared" si="106"/>
        <v>2023-2024</v>
      </c>
      <c r="D2255" t="s">
        <v>147</v>
      </c>
      <c r="E2255" t="s">
        <v>9</v>
      </c>
      <c r="F2255" t="str">
        <f t="shared" si="107"/>
        <v>New South Wales</v>
      </c>
      <c r="G2255" t="s">
        <v>10</v>
      </c>
      <c r="H2255">
        <v>2067</v>
      </c>
      <c r="I2255" t="s">
        <v>11</v>
      </c>
      <c r="J2255" t="s">
        <v>12</v>
      </c>
      <c r="K2255" t="s">
        <v>153</v>
      </c>
      <c r="L2255" t="s">
        <v>16</v>
      </c>
      <c r="M2255" s="5">
        <v>185.82</v>
      </c>
      <c r="N2255">
        <v>1</v>
      </c>
    </row>
    <row r="2256" spans="1:14" x14ac:dyDescent="0.2">
      <c r="A2256" s="2">
        <v>45600</v>
      </c>
      <c r="B2256" s="3">
        <f t="shared" si="105"/>
        <v>2025</v>
      </c>
      <c r="C2256" t="str">
        <f t="shared" si="106"/>
        <v>2024-2025</v>
      </c>
      <c r="D2256" t="s">
        <v>147</v>
      </c>
      <c r="E2256" t="s">
        <v>117</v>
      </c>
      <c r="F2256" t="str">
        <f t="shared" si="107"/>
        <v>Queensland</v>
      </c>
      <c r="G2256" t="s">
        <v>35</v>
      </c>
      <c r="H2256">
        <v>4119</v>
      </c>
      <c r="I2256" t="s">
        <v>11</v>
      </c>
      <c r="J2256" t="s">
        <v>43</v>
      </c>
      <c r="K2256" t="s">
        <v>153</v>
      </c>
      <c r="L2256" t="s">
        <v>16</v>
      </c>
      <c r="M2256" s="5">
        <v>185.82999999999998</v>
      </c>
      <c r="N2256">
        <v>1</v>
      </c>
    </row>
    <row r="2257" spans="1:14" x14ac:dyDescent="0.2">
      <c r="A2257" s="2">
        <v>45460</v>
      </c>
      <c r="B2257" s="3">
        <f t="shared" si="105"/>
        <v>2024</v>
      </c>
      <c r="C2257" t="str">
        <f t="shared" si="106"/>
        <v>2023-2024</v>
      </c>
      <c r="D2257" t="s">
        <v>148</v>
      </c>
      <c r="E2257" t="s">
        <v>125</v>
      </c>
      <c r="F2257" t="str">
        <f t="shared" si="107"/>
        <v>Victoria</v>
      </c>
      <c r="G2257" t="s">
        <v>45</v>
      </c>
      <c r="H2257">
        <v>3400</v>
      </c>
      <c r="I2257" t="s">
        <v>11</v>
      </c>
      <c r="J2257" t="s">
        <v>60</v>
      </c>
      <c r="K2257" t="s">
        <v>155</v>
      </c>
      <c r="L2257" t="s">
        <v>20</v>
      </c>
      <c r="M2257" s="5">
        <v>187.22</v>
      </c>
      <c r="N2257">
        <v>1</v>
      </c>
    </row>
    <row r="2258" spans="1:14" x14ac:dyDescent="0.2">
      <c r="A2258" s="2">
        <v>45530</v>
      </c>
      <c r="B2258" s="3">
        <f t="shared" si="105"/>
        <v>2025</v>
      </c>
      <c r="C2258" t="str">
        <f t="shared" si="106"/>
        <v>2024-2025</v>
      </c>
      <c r="D2258" t="s">
        <v>148</v>
      </c>
      <c r="E2258" t="s">
        <v>133</v>
      </c>
      <c r="F2258" t="str">
        <f t="shared" si="107"/>
        <v>Queensland</v>
      </c>
      <c r="G2258" t="s">
        <v>35</v>
      </c>
      <c r="H2258">
        <v>4305</v>
      </c>
      <c r="I2258" t="s">
        <v>11</v>
      </c>
      <c r="J2258" t="s">
        <v>104</v>
      </c>
      <c r="K2258" t="s">
        <v>152</v>
      </c>
      <c r="L2258" t="s">
        <v>13</v>
      </c>
      <c r="M2258" s="5">
        <v>187.41000000000003</v>
      </c>
      <c r="N2258">
        <v>1</v>
      </c>
    </row>
    <row r="2259" spans="1:14" x14ac:dyDescent="0.2">
      <c r="A2259" s="2">
        <v>45512</v>
      </c>
      <c r="B2259" s="3">
        <f t="shared" si="105"/>
        <v>2025</v>
      </c>
      <c r="C2259" t="str">
        <f t="shared" si="106"/>
        <v>2024-2025</v>
      </c>
      <c r="D2259" t="s">
        <v>148</v>
      </c>
      <c r="E2259" t="s">
        <v>140</v>
      </c>
      <c r="F2259" t="str">
        <f t="shared" si="107"/>
        <v>Tasmania</v>
      </c>
      <c r="G2259" t="s">
        <v>70</v>
      </c>
      <c r="H2259">
        <v>7320</v>
      </c>
      <c r="I2259" t="s">
        <v>11</v>
      </c>
      <c r="J2259" t="s">
        <v>71</v>
      </c>
      <c r="K2259" t="s">
        <v>156</v>
      </c>
      <c r="L2259" t="s">
        <v>17</v>
      </c>
      <c r="M2259" s="5">
        <v>187.53</v>
      </c>
      <c r="N2259">
        <v>1</v>
      </c>
    </row>
    <row r="2260" spans="1:14" x14ac:dyDescent="0.2">
      <c r="A2260" s="2">
        <v>45566</v>
      </c>
      <c r="B2260" s="3">
        <f t="shared" si="105"/>
        <v>2025</v>
      </c>
      <c r="C2260" t="str">
        <f t="shared" si="106"/>
        <v>2024-2025</v>
      </c>
      <c r="D2260" t="s">
        <v>147</v>
      </c>
      <c r="E2260" t="s">
        <v>9</v>
      </c>
      <c r="F2260" t="str">
        <f t="shared" si="107"/>
        <v>New South Wales</v>
      </c>
      <c r="G2260" t="s">
        <v>10</v>
      </c>
      <c r="H2260">
        <v>2067</v>
      </c>
      <c r="I2260" t="s">
        <v>11</v>
      </c>
      <c r="J2260" t="s">
        <v>12</v>
      </c>
      <c r="K2260" t="s">
        <v>149</v>
      </c>
      <c r="L2260" t="s">
        <v>15</v>
      </c>
      <c r="M2260" s="5">
        <v>187.81</v>
      </c>
      <c r="N2260">
        <v>1</v>
      </c>
    </row>
    <row r="2261" spans="1:14" x14ac:dyDescent="0.2">
      <c r="A2261" s="2">
        <v>45144</v>
      </c>
      <c r="B2261" s="3">
        <f t="shared" si="105"/>
        <v>2024</v>
      </c>
      <c r="C2261" t="str">
        <f t="shared" si="106"/>
        <v>2023-2024</v>
      </c>
      <c r="D2261" t="s">
        <v>148</v>
      </c>
      <c r="E2261" t="s">
        <v>50</v>
      </c>
      <c r="F2261" t="str">
        <f t="shared" si="107"/>
        <v>Queensland</v>
      </c>
      <c r="G2261" t="s">
        <v>35</v>
      </c>
      <c r="H2261">
        <v>4703</v>
      </c>
      <c r="I2261" t="s">
        <v>11</v>
      </c>
      <c r="J2261" t="s">
        <v>51</v>
      </c>
      <c r="K2261" t="s">
        <v>156</v>
      </c>
      <c r="L2261" t="s">
        <v>17</v>
      </c>
      <c r="M2261" s="5">
        <v>188.13</v>
      </c>
      <c r="N2261">
        <v>1</v>
      </c>
    </row>
    <row r="2262" spans="1:14" x14ac:dyDescent="0.2">
      <c r="A2262" s="2">
        <v>44961</v>
      </c>
      <c r="B2262" s="3">
        <f t="shared" si="105"/>
        <v>2023</v>
      </c>
      <c r="C2262" t="str">
        <f t="shared" si="106"/>
        <v>2022-2023</v>
      </c>
      <c r="D2262" t="s">
        <v>148</v>
      </c>
      <c r="E2262" t="s">
        <v>102</v>
      </c>
      <c r="F2262" t="str">
        <f t="shared" si="107"/>
        <v>Queensland</v>
      </c>
      <c r="G2262" t="s">
        <v>35</v>
      </c>
      <c r="H2262">
        <v>4870</v>
      </c>
      <c r="I2262" t="s">
        <v>11</v>
      </c>
      <c r="J2262" t="s">
        <v>36</v>
      </c>
      <c r="K2262" t="s">
        <v>155</v>
      </c>
      <c r="L2262" t="s">
        <v>20</v>
      </c>
      <c r="M2262" s="5">
        <v>188.22</v>
      </c>
      <c r="N2262">
        <v>1</v>
      </c>
    </row>
    <row r="2263" spans="1:14" x14ac:dyDescent="0.2">
      <c r="A2263" s="2">
        <v>45004</v>
      </c>
      <c r="B2263" s="3">
        <f t="shared" si="105"/>
        <v>2023</v>
      </c>
      <c r="C2263" t="str">
        <f t="shared" si="106"/>
        <v>2022-2023</v>
      </c>
      <c r="D2263" t="s">
        <v>148</v>
      </c>
      <c r="E2263" t="s">
        <v>100</v>
      </c>
      <c r="F2263" t="str">
        <f t="shared" si="107"/>
        <v>Western Australia</v>
      </c>
      <c r="G2263" t="s">
        <v>48</v>
      </c>
      <c r="H2263">
        <v>6021</v>
      </c>
      <c r="I2263" t="s">
        <v>11</v>
      </c>
      <c r="J2263" t="s">
        <v>49</v>
      </c>
      <c r="K2263" t="s">
        <v>149</v>
      </c>
      <c r="L2263" t="s">
        <v>15</v>
      </c>
      <c r="M2263" s="5">
        <v>188.94</v>
      </c>
      <c r="N2263">
        <v>1</v>
      </c>
    </row>
    <row r="2264" spans="1:14" x14ac:dyDescent="0.2">
      <c r="A2264" s="2">
        <v>45555</v>
      </c>
      <c r="B2264" s="3">
        <f t="shared" si="105"/>
        <v>2025</v>
      </c>
      <c r="C2264" t="str">
        <f t="shared" si="106"/>
        <v>2024-2025</v>
      </c>
      <c r="D2264" t="s">
        <v>147</v>
      </c>
      <c r="E2264" t="s">
        <v>79</v>
      </c>
      <c r="F2264" t="str">
        <f t="shared" si="107"/>
        <v>Australian Capital Territory</v>
      </c>
      <c r="G2264" t="s">
        <v>80</v>
      </c>
      <c r="H2264">
        <v>2617</v>
      </c>
      <c r="I2264" t="s">
        <v>11</v>
      </c>
      <c r="J2264" t="s">
        <v>58</v>
      </c>
      <c r="K2264" t="s">
        <v>150</v>
      </c>
      <c r="L2264" t="s">
        <v>18</v>
      </c>
      <c r="M2264" s="5">
        <v>189.58</v>
      </c>
      <c r="N2264">
        <v>1</v>
      </c>
    </row>
    <row r="2265" spans="1:14" x14ac:dyDescent="0.2">
      <c r="A2265" s="2">
        <v>45657</v>
      </c>
      <c r="B2265" s="3">
        <f t="shared" si="105"/>
        <v>2025</v>
      </c>
      <c r="C2265" t="str">
        <f t="shared" si="106"/>
        <v>2024-2025</v>
      </c>
      <c r="D2265" t="s">
        <v>147</v>
      </c>
      <c r="E2265" t="s">
        <v>114</v>
      </c>
      <c r="F2265" t="str">
        <f t="shared" si="107"/>
        <v>Victoria</v>
      </c>
      <c r="G2265" t="s">
        <v>45</v>
      </c>
      <c r="H2265">
        <v>3551</v>
      </c>
      <c r="I2265" t="s">
        <v>11</v>
      </c>
      <c r="J2265" t="s">
        <v>60</v>
      </c>
      <c r="K2265" t="s">
        <v>157</v>
      </c>
      <c r="L2265" t="s">
        <v>22</v>
      </c>
      <c r="M2265" s="5">
        <v>189.72</v>
      </c>
      <c r="N2265">
        <v>1</v>
      </c>
    </row>
    <row r="2266" spans="1:14" x14ac:dyDescent="0.2">
      <c r="A2266" s="2">
        <v>45166</v>
      </c>
      <c r="B2266" s="3">
        <f t="shared" si="105"/>
        <v>2024</v>
      </c>
      <c r="C2266" t="str">
        <f t="shared" si="106"/>
        <v>2023-2024</v>
      </c>
      <c r="D2266" t="s">
        <v>147</v>
      </c>
      <c r="E2266" t="s">
        <v>9</v>
      </c>
      <c r="F2266" t="str">
        <f t="shared" si="107"/>
        <v>New South Wales</v>
      </c>
      <c r="G2266" t="s">
        <v>10</v>
      </c>
      <c r="H2266">
        <v>2067</v>
      </c>
      <c r="I2266" t="s">
        <v>11</v>
      </c>
      <c r="J2266" t="s">
        <v>12</v>
      </c>
      <c r="K2266" t="s">
        <v>151</v>
      </c>
      <c r="L2266" t="s">
        <v>21</v>
      </c>
      <c r="M2266" s="5">
        <v>189.81</v>
      </c>
      <c r="N2266">
        <v>1</v>
      </c>
    </row>
    <row r="2267" spans="1:14" x14ac:dyDescent="0.2">
      <c r="A2267" s="2">
        <v>45028</v>
      </c>
      <c r="B2267" s="3">
        <f t="shared" si="105"/>
        <v>2023</v>
      </c>
      <c r="C2267" t="str">
        <f t="shared" si="106"/>
        <v>2022-2023</v>
      </c>
      <c r="D2267" t="s">
        <v>148</v>
      </c>
      <c r="E2267" t="s">
        <v>41</v>
      </c>
      <c r="F2267" t="str">
        <f t="shared" si="107"/>
        <v>New South Wales</v>
      </c>
      <c r="G2267" t="s">
        <v>10</v>
      </c>
      <c r="H2267">
        <v>2830</v>
      </c>
      <c r="I2267" t="s">
        <v>11</v>
      </c>
      <c r="J2267" t="s">
        <v>25</v>
      </c>
      <c r="K2267" t="s">
        <v>154</v>
      </c>
      <c r="L2267" t="s">
        <v>14</v>
      </c>
      <c r="M2267" s="5">
        <v>189.82</v>
      </c>
      <c r="N2267">
        <v>1</v>
      </c>
    </row>
    <row r="2268" spans="1:14" x14ac:dyDescent="0.2">
      <c r="A2268" s="2">
        <v>45252</v>
      </c>
      <c r="B2268" s="3">
        <f t="shared" si="105"/>
        <v>2024</v>
      </c>
      <c r="C2268" t="str">
        <f t="shared" si="106"/>
        <v>2023-2024</v>
      </c>
      <c r="D2268" t="s">
        <v>148</v>
      </c>
      <c r="E2268" t="s">
        <v>95</v>
      </c>
      <c r="F2268" t="str">
        <f t="shared" si="107"/>
        <v>Victoria</v>
      </c>
      <c r="G2268" t="s">
        <v>45</v>
      </c>
      <c r="H2268">
        <v>3931</v>
      </c>
      <c r="I2268" t="s">
        <v>11</v>
      </c>
      <c r="J2268" t="s">
        <v>55</v>
      </c>
      <c r="K2268" t="s">
        <v>153</v>
      </c>
      <c r="L2268" t="s">
        <v>16</v>
      </c>
      <c r="M2268" s="5">
        <v>189.87</v>
      </c>
      <c r="N2268">
        <v>1</v>
      </c>
    </row>
    <row r="2269" spans="1:14" x14ac:dyDescent="0.2">
      <c r="A2269" s="2">
        <v>45114</v>
      </c>
      <c r="B2269" s="3">
        <f t="shared" si="105"/>
        <v>2024</v>
      </c>
      <c r="C2269" t="str">
        <f t="shared" si="106"/>
        <v>2023-2024</v>
      </c>
      <c r="D2269" t="s">
        <v>148</v>
      </c>
      <c r="E2269" t="s">
        <v>67</v>
      </c>
      <c r="F2269" t="str">
        <f t="shared" si="107"/>
        <v>New South Wales</v>
      </c>
      <c r="G2269" t="s">
        <v>10</v>
      </c>
      <c r="H2269">
        <v>2478</v>
      </c>
      <c r="I2269" t="s">
        <v>11</v>
      </c>
      <c r="J2269" t="s">
        <v>68</v>
      </c>
      <c r="K2269" t="s">
        <v>154</v>
      </c>
      <c r="L2269" t="s">
        <v>14</v>
      </c>
      <c r="M2269" s="5">
        <v>190.83</v>
      </c>
      <c r="N2269">
        <v>1</v>
      </c>
    </row>
    <row r="2270" spans="1:14" x14ac:dyDescent="0.2">
      <c r="A2270" s="2">
        <v>45298</v>
      </c>
      <c r="B2270" s="3">
        <f t="shared" si="105"/>
        <v>2024</v>
      </c>
      <c r="C2270" t="str">
        <f t="shared" si="106"/>
        <v>2023-2024</v>
      </c>
      <c r="D2270" t="s">
        <v>148</v>
      </c>
      <c r="E2270" t="s">
        <v>134</v>
      </c>
      <c r="F2270" t="str">
        <f t="shared" si="107"/>
        <v>Queensland</v>
      </c>
      <c r="G2270" t="s">
        <v>35</v>
      </c>
      <c r="H2270">
        <v>4825</v>
      </c>
      <c r="I2270" t="s">
        <v>11</v>
      </c>
      <c r="J2270" t="s">
        <v>36</v>
      </c>
      <c r="K2270" t="s">
        <v>151</v>
      </c>
      <c r="L2270" t="s">
        <v>21</v>
      </c>
      <c r="M2270" s="5">
        <v>191.07999999999998</v>
      </c>
      <c r="N2270">
        <v>1</v>
      </c>
    </row>
    <row r="2271" spans="1:14" x14ac:dyDescent="0.2">
      <c r="A2271" s="2">
        <v>45219</v>
      </c>
      <c r="B2271" s="3">
        <f t="shared" si="105"/>
        <v>2024</v>
      </c>
      <c r="C2271" t="str">
        <f t="shared" si="106"/>
        <v>2023-2024</v>
      </c>
      <c r="D2271" t="s">
        <v>147</v>
      </c>
      <c r="E2271" t="s">
        <v>62</v>
      </c>
      <c r="F2271" t="str">
        <f t="shared" si="107"/>
        <v>Victoria</v>
      </c>
      <c r="G2271" t="s">
        <v>45</v>
      </c>
      <c r="H2271">
        <v>3134</v>
      </c>
      <c r="I2271" t="s">
        <v>11</v>
      </c>
      <c r="J2271" t="s">
        <v>63</v>
      </c>
      <c r="K2271" t="s">
        <v>156</v>
      </c>
      <c r="L2271" t="s">
        <v>17</v>
      </c>
      <c r="M2271" s="5">
        <v>191.57999999999998</v>
      </c>
      <c r="N2271">
        <v>1</v>
      </c>
    </row>
    <row r="2272" spans="1:14" x14ac:dyDescent="0.2">
      <c r="A2272" s="2">
        <v>45122</v>
      </c>
      <c r="B2272" s="3">
        <f t="shared" si="105"/>
        <v>2024</v>
      </c>
      <c r="C2272" t="str">
        <f t="shared" si="106"/>
        <v>2023-2024</v>
      </c>
      <c r="D2272" t="s">
        <v>147</v>
      </c>
      <c r="E2272" t="s">
        <v>9</v>
      </c>
      <c r="F2272" t="str">
        <f t="shared" si="107"/>
        <v>New South Wales</v>
      </c>
      <c r="G2272" t="s">
        <v>10</v>
      </c>
      <c r="H2272">
        <v>2067</v>
      </c>
      <c r="I2272" t="s">
        <v>11</v>
      </c>
      <c r="J2272" t="s">
        <v>12</v>
      </c>
      <c r="K2272" t="s">
        <v>151</v>
      </c>
      <c r="L2272" t="s">
        <v>21</v>
      </c>
      <c r="M2272" s="5">
        <v>191.62</v>
      </c>
      <c r="N2272">
        <v>1</v>
      </c>
    </row>
    <row r="2273" spans="1:14" x14ac:dyDescent="0.2">
      <c r="A2273" s="2">
        <v>45227</v>
      </c>
      <c r="B2273" s="3">
        <f t="shared" si="105"/>
        <v>2024</v>
      </c>
      <c r="C2273" t="str">
        <f t="shared" si="106"/>
        <v>2023-2024</v>
      </c>
      <c r="D2273" t="s">
        <v>148</v>
      </c>
      <c r="E2273" t="s">
        <v>57</v>
      </c>
      <c r="F2273" t="str">
        <f t="shared" si="107"/>
        <v>New South Wales</v>
      </c>
      <c r="G2273" t="s">
        <v>10</v>
      </c>
      <c r="H2273">
        <v>2560</v>
      </c>
      <c r="I2273" t="s">
        <v>11</v>
      </c>
      <c r="J2273" t="s">
        <v>58</v>
      </c>
      <c r="K2273" t="s">
        <v>157</v>
      </c>
      <c r="L2273" t="s">
        <v>22</v>
      </c>
      <c r="M2273" s="5">
        <v>191.65</v>
      </c>
      <c r="N2273">
        <v>1</v>
      </c>
    </row>
    <row r="2274" spans="1:14" x14ac:dyDescent="0.2">
      <c r="A2274" s="2">
        <v>45015</v>
      </c>
      <c r="B2274" s="3">
        <f t="shared" si="105"/>
        <v>2023</v>
      </c>
      <c r="C2274" t="str">
        <f t="shared" si="106"/>
        <v>2022-2023</v>
      </c>
      <c r="D2274" t="s">
        <v>148</v>
      </c>
      <c r="E2274" t="s">
        <v>114</v>
      </c>
      <c r="F2274" t="str">
        <f t="shared" si="107"/>
        <v>Victoria</v>
      </c>
      <c r="G2274" t="s">
        <v>45</v>
      </c>
      <c r="H2274">
        <v>3551</v>
      </c>
      <c r="I2274" t="s">
        <v>11</v>
      </c>
      <c r="J2274" t="s">
        <v>60</v>
      </c>
      <c r="K2274" t="s">
        <v>149</v>
      </c>
      <c r="L2274" t="s">
        <v>15</v>
      </c>
      <c r="M2274" s="5">
        <v>192.45999999999998</v>
      </c>
      <c r="N2274">
        <v>1</v>
      </c>
    </row>
    <row r="2275" spans="1:14" x14ac:dyDescent="0.2">
      <c r="A2275" s="2">
        <v>45017</v>
      </c>
      <c r="B2275" s="3">
        <f t="shared" si="105"/>
        <v>2023</v>
      </c>
      <c r="C2275" t="str">
        <f t="shared" si="106"/>
        <v>2022-2023</v>
      </c>
      <c r="D2275" t="s">
        <v>147</v>
      </c>
      <c r="E2275" t="s">
        <v>146</v>
      </c>
      <c r="F2275" t="str">
        <f t="shared" si="107"/>
        <v>Victoria</v>
      </c>
      <c r="G2275" t="s">
        <v>45</v>
      </c>
      <c r="H2275">
        <v>3353</v>
      </c>
      <c r="I2275" t="s">
        <v>11</v>
      </c>
      <c r="J2275" t="s">
        <v>60</v>
      </c>
      <c r="K2275" t="s">
        <v>154</v>
      </c>
      <c r="L2275" t="s">
        <v>14</v>
      </c>
      <c r="M2275" s="5">
        <v>192.47</v>
      </c>
      <c r="N2275">
        <v>1</v>
      </c>
    </row>
    <row r="2276" spans="1:14" x14ac:dyDescent="0.2">
      <c r="A2276" s="2">
        <v>45525</v>
      </c>
      <c r="B2276" s="3">
        <f t="shared" si="105"/>
        <v>2025</v>
      </c>
      <c r="C2276" t="str">
        <f t="shared" si="106"/>
        <v>2024-2025</v>
      </c>
      <c r="D2276" t="s">
        <v>147</v>
      </c>
      <c r="E2276" t="s">
        <v>78</v>
      </c>
      <c r="F2276" t="str">
        <f t="shared" si="107"/>
        <v>New South Wales</v>
      </c>
      <c r="G2276" t="s">
        <v>10</v>
      </c>
      <c r="H2276">
        <v>2350</v>
      </c>
      <c r="I2276" t="s">
        <v>11</v>
      </c>
      <c r="J2276" t="s">
        <v>68</v>
      </c>
      <c r="K2276" t="s">
        <v>19</v>
      </c>
      <c r="L2276" t="s">
        <v>23</v>
      </c>
      <c r="M2276" s="5">
        <v>192.65</v>
      </c>
      <c r="N2276">
        <v>1</v>
      </c>
    </row>
    <row r="2277" spans="1:14" x14ac:dyDescent="0.2">
      <c r="A2277" s="2">
        <v>45330</v>
      </c>
      <c r="B2277" s="3">
        <f t="shared" si="105"/>
        <v>2024</v>
      </c>
      <c r="C2277" t="str">
        <f t="shared" si="106"/>
        <v>2023-2024</v>
      </c>
      <c r="D2277" t="s">
        <v>147</v>
      </c>
      <c r="E2277" t="s">
        <v>134</v>
      </c>
      <c r="F2277" t="str">
        <f t="shared" si="107"/>
        <v>Queensland</v>
      </c>
      <c r="G2277" t="s">
        <v>35</v>
      </c>
      <c r="H2277">
        <v>4825</v>
      </c>
      <c r="I2277" t="s">
        <v>11</v>
      </c>
      <c r="J2277" t="s">
        <v>36</v>
      </c>
      <c r="K2277" t="s">
        <v>155</v>
      </c>
      <c r="L2277" t="s">
        <v>20</v>
      </c>
      <c r="M2277" s="5">
        <v>192.67</v>
      </c>
      <c r="N2277">
        <v>1</v>
      </c>
    </row>
    <row r="2278" spans="1:14" x14ac:dyDescent="0.2">
      <c r="A2278" s="2">
        <v>45228</v>
      </c>
      <c r="B2278" s="3">
        <f t="shared" si="105"/>
        <v>2024</v>
      </c>
      <c r="C2278" t="str">
        <f t="shared" si="106"/>
        <v>2023-2024</v>
      </c>
      <c r="D2278" t="s">
        <v>148</v>
      </c>
      <c r="E2278" t="s">
        <v>133</v>
      </c>
      <c r="F2278" t="str">
        <f t="shared" si="107"/>
        <v>Queensland</v>
      </c>
      <c r="G2278" t="s">
        <v>35</v>
      </c>
      <c r="H2278">
        <v>4305</v>
      </c>
      <c r="I2278" t="s">
        <v>11</v>
      </c>
      <c r="J2278" t="s">
        <v>104</v>
      </c>
      <c r="K2278" t="s">
        <v>152</v>
      </c>
      <c r="L2278" t="s">
        <v>13</v>
      </c>
      <c r="M2278" s="5">
        <v>193.7</v>
      </c>
      <c r="N2278">
        <v>1</v>
      </c>
    </row>
    <row r="2279" spans="1:14" x14ac:dyDescent="0.2">
      <c r="A2279" s="2">
        <v>45580</v>
      </c>
      <c r="B2279" s="3">
        <f t="shared" si="105"/>
        <v>2025</v>
      </c>
      <c r="C2279" t="str">
        <f t="shared" si="106"/>
        <v>2024-2025</v>
      </c>
      <c r="D2279" t="s">
        <v>148</v>
      </c>
      <c r="E2279" t="s">
        <v>89</v>
      </c>
      <c r="F2279" t="str">
        <f t="shared" si="107"/>
        <v>Queensland</v>
      </c>
      <c r="G2279" t="s">
        <v>35</v>
      </c>
      <c r="H2279">
        <v>4655</v>
      </c>
      <c r="I2279" t="s">
        <v>11</v>
      </c>
      <c r="J2279" t="s">
        <v>51</v>
      </c>
      <c r="K2279" t="s">
        <v>150</v>
      </c>
      <c r="L2279" t="s">
        <v>18</v>
      </c>
      <c r="M2279" s="5">
        <v>193.8</v>
      </c>
      <c r="N2279">
        <v>1</v>
      </c>
    </row>
    <row r="2280" spans="1:14" x14ac:dyDescent="0.2">
      <c r="A2280" s="2">
        <v>45607</v>
      </c>
      <c r="B2280" s="3">
        <f t="shared" si="105"/>
        <v>2025</v>
      </c>
      <c r="C2280" t="str">
        <f t="shared" si="106"/>
        <v>2024-2025</v>
      </c>
      <c r="D2280" t="s">
        <v>148</v>
      </c>
      <c r="E2280" t="s">
        <v>100</v>
      </c>
      <c r="F2280" t="str">
        <f t="shared" si="107"/>
        <v>Western Australia</v>
      </c>
      <c r="G2280" t="s">
        <v>48</v>
      </c>
      <c r="H2280">
        <v>6021</v>
      </c>
      <c r="I2280" t="s">
        <v>11</v>
      </c>
      <c r="J2280" t="s">
        <v>49</v>
      </c>
      <c r="K2280" t="s">
        <v>154</v>
      </c>
      <c r="L2280" t="s">
        <v>14</v>
      </c>
      <c r="M2280" s="5">
        <v>193.95</v>
      </c>
      <c r="N2280">
        <v>1</v>
      </c>
    </row>
    <row r="2281" spans="1:14" x14ac:dyDescent="0.2">
      <c r="A2281" s="2">
        <v>44996</v>
      </c>
      <c r="B2281" s="3">
        <f t="shared" si="105"/>
        <v>2023</v>
      </c>
      <c r="C2281" t="str">
        <f t="shared" si="106"/>
        <v>2022-2023</v>
      </c>
      <c r="D2281" t="s">
        <v>147</v>
      </c>
      <c r="E2281" t="s">
        <v>127</v>
      </c>
      <c r="F2281" t="str">
        <f t="shared" si="107"/>
        <v>New South Wales</v>
      </c>
      <c r="G2281" t="s">
        <v>10</v>
      </c>
      <c r="H2281">
        <v>2131</v>
      </c>
      <c r="I2281" t="s">
        <v>11</v>
      </c>
      <c r="J2281" t="s">
        <v>27</v>
      </c>
      <c r="K2281" t="s">
        <v>154</v>
      </c>
      <c r="L2281" t="s">
        <v>14</v>
      </c>
      <c r="M2281" s="5">
        <v>194.06</v>
      </c>
      <c r="N2281">
        <v>1</v>
      </c>
    </row>
    <row r="2282" spans="1:14" x14ac:dyDescent="0.2">
      <c r="A2282" s="2">
        <v>45449</v>
      </c>
      <c r="B2282" s="3">
        <f t="shared" si="105"/>
        <v>2024</v>
      </c>
      <c r="C2282" t="str">
        <f t="shared" si="106"/>
        <v>2023-2024</v>
      </c>
      <c r="D2282" t="s">
        <v>147</v>
      </c>
      <c r="E2282" t="s">
        <v>44</v>
      </c>
      <c r="F2282" t="str">
        <f t="shared" si="107"/>
        <v>Victoria</v>
      </c>
      <c r="G2282" t="s">
        <v>45</v>
      </c>
      <c r="H2282">
        <v>3066</v>
      </c>
      <c r="I2282" t="s">
        <v>11</v>
      </c>
      <c r="J2282" t="s">
        <v>46</v>
      </c>
      <c r="K2282" t="s">
        <v>154</v>
      </c>
      <c r="L2282" t="s">
        <v>14</v>
      </c>
      <c r="M2282" s="5">
        <v>194.56</v>
      </c>
      <c r="N2282">
        <v>1</v>
      </c>
    </row>
    <row r="2283" spans="1:14" x14ac:dyDescent="0.2">
      <c r="A2283" s="2">
        <v>45270</v>
      </c>
      <c r="B2283" s="3">
        <f t="shared" si="105"/>
        <v>2024</v>
      </c>
      <c r="C2283" t="str">
        <f t="shared" si="106"/>
        <v>2023-2024</v>
      </c>
      <c r="D2283" t="s">
        <v>147</v>
      </c>
      <c r="E2283" t="s">
        <v>116</v>
      </c>
      <c r="F2283" t="str">
        <f t="shared" si="107"/>
        <v>Western Australia</v>
      </c>
      <c r="G2283" t="s">
        <v>48</v>
      </c>
      <c r="H2283">
        <v>6725</v>
      </c>
      <c r="I2283" t="s">
        <v>11</v>
      </c>
      <c r="J2283" t="s">
        <v>77</v>
      </c>
      <c r="K2283" t="s">
        <v>155</v>
      </c>
      <c r="L2283" t="s">
        <v>20</v>
      </c>
      <c r="M2283" s="5">
        <v>194.63</v>
      </c>
      <c r="N2283">
        <v>1</v>
      </c>
    </row>
    <row r="2284" spans="1:14" x14ac:dyDescent="0.2">
      <c r="A2284" s="2">
        <v>45585</v>
      </c>
      <c r="B2284" s="3">
        <f t="shared" si="105"/>
        <v>2025</v>
      </c>
      <c r="C2284" t="str">
        <f t="shared" si="106"/>
        <v>2024-2025</v>
      </c>
      <c r="D2284" t="s">
        <v>147</v>
      </c>
      <c r="E2284" t="s">
        <v>99</v>
      </c>
      <c r="F2284" t="str">
        <f t="shared" si="107"/>
        <v>Victoria</v>
      </c>
      <c r="G2284" t="s">
        <v>45</v>
      </c>
      <c r="H2284">
        <v>3148</v>
      </c>
      <c r="I2284" t="s">
        <v>11</v>
      </c>
      <c r="J2284" t="s">
        <v>63</v>
      </c>
      <c r="K2284" t="s">
        <v>154</v>
      </c>
      <c r="L2284" t="s">
        <v>14</v>
      </c>
      <c r="M2284" s="5">
        <v>194.64</v>
      </c>
      <c r="N2284">
        <v>1</v>
      </c>
    </row>
    <row r="2285" spans="1:14" x14ac:dyDescent="0.2">
      <c r="A2285" s="2">
        <v>45001</v>
      </c>
      <c r="B2285" s="3">
        <f t="shared" si="105"/>
        <v>2023</v>
      </c>
      <c r="C2285" t="str">
        <f t="shared" si="106"/>
        <v>2022-2023</v>
      </c>
      <c r="D2285" t="s">
        <v>147</v>
      </c>
      <c r="E2285" t="s">
        <v>136</v>
      </c>
      <c r="F2285" t="str">
        <f t="shared" si="107"/>
        <v>Victoria</v>
      </c>
      <c r="G2285" t="s">
        <v>45</v>
      </c>
      <c r="H2285">
        <v>3175</v>
      </c>
      <c r="I2285" t="s">
        <v>11</v>
      </c>
      <c r="J2285" t="s">
        <v>63</v>
      </c>
      <c r="K2285" t="s">
        <v>19</v>
      </c>
      <c r="L2285" t="s">
        <v>23</v>
      </c>
      <c r="M2285" s="5">
        <v>194.64999999999998</v>
      </c>
      <c r="N2285">
        <v>1</v>
      </c>
    </row>
    <row r="2286" spans="1:14" x14ac:dyDescent="0.2">
      <c r="A2286" s="2">
        <v>45173</v>
      </c>
      <c r="B2286" s="3">
        <f t="shared" si="105"/>
        <v>2024</v>
      </c>
      <c r="C2286" t="str">
        <f t="shared" si="106"/>
        <v>2023-2024</v>
      </c>
      <c r="D2286" t="s">
        <v>148</v>
      </c>
      <c r="E2286" t="s">
        <v>89</v>
      </c>
      <c r="F2286" t="str">
        <f t="shared" si="107"/>
        <v>Queensland</v>
      </c>
      <c r="G2286" t="s">
        <v>35</v>
      </c>
      <c r="H2286">
        <v>4655</v>
      </c>
      <c r="I2286" t="s">
        <v>11</v>
      </c>
      <c r="J2286" t="s">
        <v>51</v>
      </c>
      <c r="K2286" t="s">
        <v>149</v>
      </c>
      <c r="L2286" t="s">
        <v>15</v>
      </c>
      <c r="M2286" s="5">
        <v>194.71</v>
      </c>
      <c r="N2286">
        <v>1</v>
      </c>
    </row>
    <row r="2287" spans="1:14" x14ac:dyDescent="0.2">
      <c r="A2287" s="2">
        <v>45370</v>
      </c>
      <c r="B2287" s="3">
        <f t="shared" si="105"/>
        <v>2024</v>
      </c>
      <c r="C2287" t="str">
        <f t="shared" si="106"/>
        <v>2023-2024</v>
      </c>
      <c r="D2287" t="s">
        <v>147</v>
      </c>
      <c r="E2287" t="s">
        <v>47</v>
      </c>
      <c r="F2287" t="str">
        <f t="shared" si="107"/>
        <v>Western Australia</v>
      </c>
      <c r="G2287" t="s">
        <v>48</v>
      </c>
      <c r="H2287">
        <v>6030</v>
      </c>
      <c r="I2287" t="s">
        <v>11</v>
      </c>
      <c r="J2287" t="s">
        <v>49</v>
      </c>
      <c r="K2287" t="s">
        <v>150</v>
      </c>
      <c r="L2287" t="s">
        <v>18</v>
      </c>
      <c r="M2287" s="5">
        <v>194.85</v>
      </c>
      <c r="N2287">
        <v>1</v>
      </c>
    </row>
    <row r="2288" spans="1:14" x14ac:dyDescent="0.2">
      <c r="A2288" s="2">
        <v>45643</v>
      </c>
      <c r="B2288" s="3">
        <f t="shared" si="105"/>
        <v>2025</v>
      </c>
      <c r="C2288" t="str">
        <f t="shared" si="106"/>
        <v>2024-2025</v>
      </c>
      <c r="D2288" t="s">
        <v>147</v>
      </c>
      <c r="E2288" t="s">
        <v>76</v>
      </c>
      <c r="F2288" t="str">
        <f t="shared" si="107"/>
        <v>Western Australia</v>
      </c>
      <c r="G2288" t="s">
        <v>48</v>
      </c>
      <c r="H2288">
        <v>6450</v>
      </c>
      <c r="I2288" t="s">
        <v>11</v>
      </c>
      <c r="J2288" t="s">
        <v>77</v>
      </c>
      <c r="K2288" t="s">
        <v>152</v>
      </c>
      <c r="L2288" t="s">
        <v>13</v>
      </c>
      <c r="M2288" s="5">
        <v>195.1</v>
      </c>
      <c r="N2288">
        <v>1</v>
      </c>
    </row>
    <row r="2289" spans="1:14" x14ac:dyDescent="0.2">
      <c r="A2289" s="2">
        <v>45095</v>
      </c>
      <c r="B2289" s="3">
        <f t="shared" si="105"/>
        <v>2023</v>
      </c>
      <c r="C2289" t="str">
        <f t="shared" si="106"/>
        <v>2022-2023</v>
      </c>
      <c r="D2289" t="s">
        <v>148</v>
      </c>
      <c r="E2289" t="s">
        <v>74</v>
      </c>
      <c r="F2289" t="str">
        <f t="shared" si="107"/>
        <v>South Australia</v>
      </c>
      <c r="G2289" t="s">
        <v>32</v>
      </c>
      <c r="H2289">
        <v>5043</v>
      </c>
      <c r="I2289" t="s">
        <v>11</v>
      </c>
      <c r="J2289" t="s">
        <v>33</v>
      </c>
      <c r="K2289" t="s">
        <v>155</v>
      </c>
      <c r="L2289" t="s">
        <v>20</v>
      </c>
      <c r="M2289" s="5">
        <v>195.16</v>
      </c>
      <c r="N2289">
        <v>1</v>
      </c>
    </row>
    <row r="2290" spans="1:14" x14ac:dyDescent="0.2">
      <c r="A2290" s="2">
        <v>45426</v>
      </c>
      <c r="B2290" s="3">
        <f t="shared" si="105"/>
        <v>2024</v>
      </c>
      <c r="C2290" t="str">
        <f t="shared" si="106"/>
        <v>2023-2024</v>
      </c>
      <c r="D2290" t="s">
        <v>147</v>
      </c>
      <c r="E2290" t="s">
        <v>124</v>
      </c>
      <c r="F2290" t="str">
        <f t="shared" si="107"/>
        <v>New South Wales</v>
      </c>
      <c r="G2290" t="s">
        <v>10</v>
      </c>
      <c r="H2290">
        <v>2015</v>
      </c>
      <c r="I2290" t="s">
        <v>11</v>
      </c>
      <c r="J2290" t="s">
        <v>12</v>
      </c>
      <c r="K2290" t="s">
        <v>157</v>
      </c>
      <c r="L2290" t="s">
        <v>22</v>
      </c>
      <c r="M2290" s="5">
        <v>195.35000000000002</v>
      </c>
      <c r="N2290">
        <v>1</v>
      </c>
    </row>
    <row r="2291" spans="1:14" x14ac:dyDescent="0.2">
      <c r="A2291" s="2">
        <v>45573</v>
      </c>
      <c r="B2291" s="3">
        <f t="shared" si="105"/>
        <v>2025</v>
      </c>
      <c r="C2291" t="str">
        <f t="shared" si="106"/>
        <v>2024-2025</v>
      </c>
      <c r="D2291" t="s">
        <v>147</v>
      </c>
      <c r="E2291" t="s">
        <v>124</v>
      </c>
      <c r="F2291" t="str">
        <f t="shared" si="107"/>
        <v>New South Wales</v>
      </c>
      <c r="G2291" t="s">
        <v>10</v>
      </c>
      <c r="H2291">
        <v>2015</v>
      </c>
      <c r="I2291" t="s">
        <v>11</v>
      </c>
      <c r="J2291" t="s">
        <v>12</v>
      </c>
      <c r="K2291" t="s">
        <v>152</v>
      </c>
      <c r="L2291" t="s">
        <v>13</v>
      </c>
      <c r="M2291" s="5">
        <v>195.65000000000003</v>
      </c>
      <c r="N2291">
        <v>1</v>
      </c>
    </row>
    <row r="2292" spans="1:14" x14ac:dyDescent="0.2">
      <c r="A2292" s="2">
        <v>45530</v>
      </c>
      <c r="B2292" s="3">
        <f t="shared" si="105"/>
        <v>2025</v>
      </c>
      <c r="C2292" t="str">
        <f t="shared" si="106"/>
        <v>2024-2025</v>
      </c>
      <c r="D2292" t="s">
        <v>148</v>
      </c>
      <c r="E2292" t="s">
        <v>105</v>
      </c>
      <c r="F2292" t="str">
        <f t="shared" si="107"/>
        <v>Victoria</v>
      </c>
      <c r="G2292" t="s">
        <v>45</v>
      </c>
      <c r="H2292">
        <v>3500</v>
      </c>
      <c r="I2292" t="s">
        <v>11</v>
      </c>
      <c r="J2292" t="s">
        <v>60</v>
      </c>
      <c r="K2292" t="s">
        <v>156</v>
      </c>
      <c r="L2292" t="s">
        <v>17</v>
      </c>
      <c r="M2292" s="5">
        <v>196.21</v>
      </c>
      <c r="N2292">
        <v>1</v>
      </c>
    </row>
    <row r="2293" spans="1:14" x14ac:dyDescent="0.2">
      <c r="A2293" s="2">
        <v>45151</v>
      </c>
      <c r="B2293" s="3">
        <f t="shared" si="105"/>
        <v>2024</v>
      </c>
      <c r="C2293" t="str">
        <f t="shared" si="106"/>
        <v>2023-2024</v>
      </c>
      <c r="D2293" t="s">
        <v>147</v>
      </c>
      <c r="E2293" t="s">
        <v>65</v>
      </c>
      <c r="F2293" t="str">
        <f t="shared" si="107"/>
        <v>New South Wales</v>
      </c>
      <c r="G2293" t="s">
        <v>10</v>
      </c>
      <c r="H2293">
        <v>2541</v>
      </c>
      <c r="I2293" t="s">
        <v>11</v>
      </c>
      <c r="J2293" t="s">
        <v>58</v>
      </c>
      <c r="K2293" t="s">
        <v>153</v>
      </c>
      <c r="L2293" t="s">
        <v>16</v>
      </c>
      <c r="M2293" s="5">
        <v>196.23999999999998</v>
      </c>
      <c r="N2293">
        <v>1</v>
      </c>
    </row>
    <row r="2294" spans="1:14" x14ac:dyDescent="0.2">
      <c r="A2294" s="2">
        <v>45263</v>
      </c>
      <c r="B2294" s="3">
        <f t="shared" si="105"/>
        <v>2024</v>
      </c>
      <c r="C2294" t="str">
        <f t="shared" si="106"/>
        <v>2023-2024</v>
      </c>
      <c r="D2294" t="s">
        <v>148</v>
      </c>
      <c r="E2294" t="s">
        <v>41</v>
      </c>
      <c r="F2294" t="str">
        <f t="shared" si="107"/>
        <v>New South Wales</v>
      </c>
      <c r="G2294" t="s">
        <v>10</v>
      </c>
      <c r="H2294">
        <v>2830</v>
      </c>
      <c r="I2294" t="s">
        <v>11</v>
      </c>
      <c r="J2294" t="s">
        <v>25</v>
      </c>
      <c r="K2294" t="s">
        <v>156</v>
      </c>
      <c r="L2294" t="s">
        <v>17</v>
      </c>
      <c r="M2294" s="5">
        <v>196.49</v>
      </c>
      <c r="N2294">
        <v>1</v>
      </c>
    </row>
    <row r="2295" spans="1:14" x14ac:dyDescent="0.2">
      <c r="A2295" s="2">
        <v>45502</v>
      </c>
      <c r="B2295" s="3">
        <f t="shared" si="105"/>
        <v>2025</v>
      </c>
      <c r="C2295" t="str">
        <f t="shared" si="106"/>
        <v>2024-2025</v>
      </c>
      <c r="D2295" t="s">
        <v>148</v>
      </c>
      <c r="E2295" t="s">
        <v>76</v>
      </c>
      <c r="F2295" t="str">
        <f t="shared" si="107"/>
        <v>Western Australia</v>
      </c>
      <c r="G2295" t="s">
        <v>48</v>
      </c>
      <c r="H2295">
        <v>6450</v>
      </c>
      <c r="I2295" t="s">
        <v>11</v>
      </c>
      <c r="J2295" t="s">
        <v>77</v>
      </c>
      <c r="K2295" t="s">
        <v>19</v>
      </c>
      <c r="L2295" t="s">
        <v>23</v>
      </c>
      <c r="M2295" s="5">
        <v>196.62</v>
      </c>
      <c r="N2295">
        <v>1</v>
      </c>
    </row>
    <row r="2296" spans="1:14" x14ac:dyDescent="0.2">
      <c r="A2296" s="2">
        <v>45283</v>
      </c>
      <c r="B2296" s="3">
        <f t="shared" si="105"/>
        <v>2024</v>
      </c>
      <c r="C2296" t="str">
        <f t="shared" si="106"/>
        <v>2023-2024</v>
      </c>
      <c r="D2296" t="s">
        <v>147</v>
      </c>
      <c r="E2296" t="s">
        <v>50</v>
      </c>
      <c r="F2296" t="str">
        <f t="shared" si="107"/>
        <v>Queensland</v>
      </c>
      <c r="G2296" t="s">
        <v>35</v>
      </c>
      <c r="H2296">
        <v>4703</v>
      </c>
      <c r="I2296" t="s">
        <v>11</v>
      </c>
      <c r="J2296" t="s">
        <v>51</v>
      </c>
      <c r="K2296" t="s">
        <v>154</v>
      </c>
      <c r="L2296" t="s">
        <v>14</v>
      </c>
      <c r="M2296" s="5">
        <v>196.82</v>
      </c>
      <c r="N2296">
        <v>1</v>
      </c>
    </row>
    <row r="2297" spans="1:14" x14ac:dyDescent="0.2">
      <c r="A2297" s="2">
        <v>45036</v>
      </c>
      <c r="B2297" s="3">
        <f t="shared" si="105"/>
        <v>2023</v>
      </c>
      <c r="C2297" t="str">
        <f t="shared" si="106"/>
        <v>2022-2023</v>
      </c>
      <c r="D2297" t="s">
        <v>147</v>
      </c>
      <c r="E2297" t="s">
        <v>121</v>
      </c>
      <c r="F2297" t="str">
        <f t="shared" si="107"/>
        <v>Queensland</v>
      </c>
      <c r="G2297" t="s">
        <v>35</v>
      </c>
      <c r="H2297">
        <v>4700</v>
      </c>
      <c r="I2297" t="s">
        <v>11</v>
      </c>
      <c r="J2297" t="s">
        <v>51</v>
      </c>
      <c r="K2297" t="s">
        <v>154</v>
      </c>
      <c r="L2297" t="s">
        <v>14</v>
      </c>
      <c r="M2297" s="5">
        <v>196.88000000000002</v>
      </c>
      <c r="N2297">
        <v>1</v>
      </c>
    </row>
    <row r="2298" spans="1:14" x14ac:dyDescent="0.2">
      <c r="A2298" s="2">
        <v>45477</v>
      </c>
      <c r="B2298" s="3">
        <f t="shared" si="105"/>
        <v>2025</v>
      </c>
      <c r="C2298" t="str">
        <f t="shared" si="106"/>
        <v>2024-2025</v>
      </c>
      <c r="D2298" t="s">
        <v>147</v>
      </c>
      <c r="E2298" t="s">
        <v>64</v>
      </c>
      <c r="F2298" t="str">
        <f t="shared" si="107"/>
        <v>Victoria</v>
      </c>
      <c r="G2298" t="s">
        <v>45</v>
      </c>
      <c r="H2298">
        <v>3199</v>
      </c>
      <c r="I2298" t="s">
        <v>11</v>
      </c>
      <c r="J2298" t="s">
        <v>63</v>
      </c>
      <c r="K2298" t="s">
        <v>154</v>
      </c>
      <c r="L2298" t="s">
        <v>14</v>
      </c>
      <c r="M2298" s="5">
        <v>197.04</v>
      </c>
      <c r="N2298">
        <v>1</v>
      </c>
    </row>
    <row r="2299" spans="1:14" x14ac:dyDescent="0.2">
      <c r="A2299" s="2">
        <v>45235</v>
      </c>
      <c r="B2299" s="3">
        <f t="shared" si="105"/>
        <v>2024</v>
      </c>
      <c r="C2299" t="str">
        <f t="shared" si="106"/>
        <v>2023-2024</v>
      </c>
      <c r="D2299" t="s">
        <v>147</v>
      </c>
      <c r="E2299" t="s">
        <v>37</v>
      </c>
      <c r="F2299" t="str">
        <f t="shared" si="107"/>
        <v>South Australia</v>
      </c>
      <c r="G2299" t="s">
        <v>32</v>
      </c>
      <c r="H2299">
        <v>5607</v>
      </c>
      <c r="I2299" t="s">
        <v>11</v>
      </c>
      <c r="J2299" t="s">
        <v>38</v>
      </c>
      <c r="K2299" t="s">
        <v>156</v>
      </c>
      <c r="L2299" t="s">
        <v>17</v>
      </c>
      <c r="M2299" s="5">
        <v>197.66</v>
      </c>
      <c r="N2299">
        <v>1</v>
      </c>
    </row>
    <row r="2300" spans="1:14" x14ac:dyDescent="0.2">
      <c r="A2300" s="2">
        <v>45469</v>
      </c>
      <c r="B2300" s="3">
        <f t="shared" si="105"/>
        <v>2024</v>
      </c>
      <c r="C2300" t="str">
        <f t="shared" si="106"/>
        <v>2023-2024</v>
      </c>
      <c r="D2300" t="s">
        <v>147</v>
      </c>
      <c r="E2300" t="s">
        <v>131</v>
      </c>
      <c r="F2300" t="str">
        <f t="shared" si="107"/>
        <v>Western Australia</v>
      </c>
      <c r="G2300" t="s">
        <v>48</v>
      </c>
      <c r="H2300">
        <v>6530</v>
      </c>
      <c r="I2300" t="s">
        <v>11</v>
      </c>
      <c r="J2300" t="s">
        <v>77</v>
      </c>
      <c r="K2300" t="s">
        <v>149</v>
      </c>
      <c r="L2300" t="s">
        <v>15</v>
      </c>
      <c r="M2300" s="5">
        <v>197.91</v>
      </c>
      <c r="N2300">
        <v>1</v>
      </c>
    </row>
    <row r="2301" spans="1:14" x14ac:dyDescent="0.2">
      <c r="A2301" s="2">
        <v>45637</v>
      </c>
      <c r="B2301" s="3">
        <f t="shared" si="105"/>
        <v>2025</v>
      </c>
      <c r="C2301" t="str">
        <f t="shared" si="106"/>
        <v>2024-2025</v>
      </c>
      <c r="D2301" t="s">
        <v>147</v>
      </c>
      <c r="E2301" t="s">
        <v>115</v>
      </c>
      <c r="F2301" t="str">
        <f t="shared" si="107"/>
        <v>Western Australia</v>
      </c>
      <c r="G2301" t="s">
        <v>48</v>
      </c>
      <c r="H2301">
        <v>6280</v>
      </c>
      <c r="I2301" t="s">
        <v>11</v>
      </c>
      <c r="J2301" t="s">
        <v>94</v>
      </c>
      <c r="K2301" t="s">
        <v>157</v>
      </c>
      <c r="L2301" t="s">
        <v>22</v>
      </c>
      <c r="M2301" s="5">
        <v>198.01999999999998</v>
      </c>
      <c r="N2301">
        <v>1</v>
      </c>
    </row>
    <row r="2302" spans="1:14" x14ac:dyDescent="0.2">
      <c r="A2302" s="2">
        <v>45361</v>
      </c>
      <c r="B2302" s="3">
        <f t="shared" si="105"/>
        <v>2024</v>
      </c>
      <c r="C2302" t="str">
        <f t="shared" si="106"/>
        <v>2023-2024</v>
      </c>
      <c r="D2302" t="s">
        <v>148</v>
      </c>
      <c r="E2302" t="s">
        <v>100</v>
      </c>
      <c r="F2302" t="str">
        <f t="shared" si="107"/>
        <v>Western Australia</v>
      </c>
      <c r="G2302" t="s">
        <v>48</v>
      </c>
      <c r="H2302">
        <v>6021</v>
      </c>
      <c r="I2302" t="s">
        <v>11</v>
      </c>
      <c r="J2302" t="s">
        <v>49</v>
      </c>
      <c r="K2302" t="s">
        <v>19</v>
      </c>
      <c r="L2302" t="s">
        <v>23</v>
      </c>
      <c r="M2302" s="5">
        <v>198.07</v>
      </c>
      <c r="N2302">
        <v>1</v>
      </c>
    </row>
    <row r="2303" spans="1:14" x14ac:dyDescent="0.2">
      <c r="A2303" s="2">
        <v>45153</v>
      </c>
      <c r="B2303" s="3">
        <f t="shared" si="105"/>
        <v>2024</v>
      </c>
      <c r="C2303" t="str">
        <f t="shared" si="106"/>
        <v>2023-2024</v>
      </c>
      <c r="D2303" t="s">
        <v>147</v>
      </c>
      <c r="E2303" t="s">
        <v>98</v>
      </c>
      <c r="F2303" t="str">
        <f t="shared" si="107"/>
        <v>Victoria</v>
      </c>
      <c r="G2303" t="s">
        <v>45</v>
      </c>
      <c r="H2303">
        <v>3429</v>
      </c>
      <c r="I2303" t="s">
        <v>11</v>
      </c>
      <c r="J2303" t="s">
        <v>60</v>
      </c>
      <c r="K2303" t="s">
        <v>150</v>
      </c>
      <c r="L2303" t="s">
        <v>18</v>
      </c>
      <c r="M2303" s="5">
        <v>198.64</v>
      </c>
      <c r="N2303">
        <v>1</v>
      </c>
    </row>
    <row r="2304" spans="1:14" x14ac:dyDescent="0.2">
      <c r="A2304" s="2">
        <v>45600</v>
      </c>
      <c r="B2304" s="3">
        <f t="shared" si="105"/>
        <v>2025</v>
      </c>
      <c r="C2304" t="str">
        <f t="shared" si="106"/>
        <v>2024-2025</v>
      </c>
      <c r="D2304" t="s">
        <v>147</v>
      </c>
      <c r="E2304" t="s">
        <v>135</v>
      </c>
      <c r="F2304" t="str">
        <f t="shared" si="107"/>
        <v>Victoria</v>
      </c>
      <c r="G2304" t="s">
        <v>45</v>
      </c>
      <c r="H2304">
        <v>3550</v>
      </c>
      <c r="I2304" t="s">
        <v>11</v>
      </c>
      <c r="J2304" t="s">
        <v>60</v>
      </c>
      <c r="K2304" t="s">
        <v>149</v>
      </c>
      <c r="L2304" t="s">
        <v>15</v>
      </c>
      <c r="M2304" s="5">
        <v>198.75</v>
      </c>
      <c r="N2304">
        <v>1</v>
      </c>
    </row>
    <row r="2305" spans="1:14" x14ac:dyDescent="0.2">
      <c r="A2305" s="2">
        <v>44973</v>
      </c>
      <c r="B2305" s="3">
        <f t="shared" si="105"/>
        <v>2023</v>
      </c>
      <c r="C2305" t="str">
        <f t="shared" si="106"/>
        <v>2022-2023</v>
      </c>
      <c r="D2305" t="s">
        <v>147</v>
      </c>
      <c r="E2305" t="s">
        <v>82</v>
      </c>
      <c r="F2305" t="str">
        <f t="shared" si="107"/>
        <v>Queensland</v>
      </c>
      <c r="G2305" t="s">
        <v>35</v>
      </c>
      <c r="H2305">
        <v>4012</v>
      </c>
      <c r="I2305" t="s">
        <v>11</v>
      </c>
      <c r="J2305" t="s">
        <v>43</v>
      </c>
      <c r="K2305" t="s">
        <v>154</v>
      </c>
      <c r="L2305" t="s">
        <v>14</v>
      </c>
      <c r="M2305" s="5">
        <v>198.84</v>
      </c>
      <c r="N2305">
        <v>1</v>
      </c>
    </row>
    <row r="2306" spans="1:14" x14ac:dyDescent="0.2">
      <c r="A2306" s="2">
        <v>45651</v>
      </c>
      <c r="B2306" s="3">
        <f t="shared" ref="B2306:B2369" si="108">IF(MONTH(A2306)&gt;=7,YEAR(A2306)+1,YEAR(A2306))</f>
        <v>2025</v>
      </c>
      <c r="C2306" t="str">
        <f t="shared" ref="C2306:C2369" si="109">IF(MONTH(A2306) &gt;= 7, YEAR(A2306) &amp; "-" &amp; YEAR(A2306) + 1, YEAR(A2306) - 1 &amp; "-" &amp; YEAR(A2306))</f>
        <v>2024-2025</v>
      </c>
      <c r="D2306" t="s">
        <v>147</v>
      </c>
      <c r="E2306" t="s">
        <v>79</v>
      </c>
      <c r="F2306" t="str">
        <f t="shared" ref="F2306:F2369" si="110">IF(G2306="WA","Western Australia",
IF(G2306="NSW","New South Wales",
IF(G2306="QLD","Queensland",
IF(G2306="VIC","Victoria",
IF(G2306="TAS","Tasmania",
IF(G2306="SA","South Australia",
IF(G2306="NT","Northern Territory",
IF(G2306="ACT","Australian Capital Territory",G2306))))))))</f>
        <v>Australian Capital Territory</v>
      </c>
      <c r="G2306" t="s">
        <v>80</v>
      </c>
      <c r="H2306">
        <v>2617</v>
      </c>
      <c r="I2306" t="s">
        <v>11</v>
      </c>
      <c r="J2306" t="s">
        <v>58</v>
      </c>
      <c r="K2306" t="s">
        <v>153</v>
      </c>
      <c r="L2306" t="s">
        <v>16</v>
      </c>
      <c r="M2306" s="5">
        <v>199.12</v>
      </c>
      <c r="N2306">
        <v>1</v>
      </c>
    </row>
    <row r="2307" spans="1:14" x14ac:dyDescent="0.2">
      <c r="A2307" s="2">
        <v>45573</v>
      </c>
      <c r="B2307" s="3">
        <f t="shared" si="108"/>
        <v>2025</v>
      </c>
      <c r="C2307" t="str">
        <f t="shared" si="109"/>
        <v>2024-2025</v>
      </c>
      <c r="D2307" t="s">
        <v>147</v>
      </c>
      <c r="E2307" t="s">
        <v>97</v>
      </c>
      <c r="F2307" t="str">
        <f t="shared" si="110"/>
        <v>Tasmania</v>
      </c>
      <c r="G2307" t="s">
        <v>70</v>
      </c>
      <c r="H2307">
        <v>7250</v>
      </c>
      <c r="I2307" t="s">
        <v>11</v>
      </c>
      <c r="J2307" t="s">
        <v>71</v>
      </c>
      <c r="K2307" t="s">
        <v>152</v>
      </c>
      <c r="L2307" t="s">
        <v>13</v>
      </c>
      <c r="M2307" s="5">
        <v>199.82</v>
      </c>
      <c r="N2307">
        <v>1</v>
      </c>
    </row>
    <row r="2308" spans="1:14" x14ac:dyDescent="0.2">
      <c r="A2308" s="2">
        <v>45512</v>
      </c>
      <c r="B2308" s="3">
        <f t="shared" si="108"/>
        <v>2025</v>
      </c>
      <c r="C2308" t="str">
        <f t="shared" si="109"/>
        <v>2024-2025</v>
      </c>
      <c r="D2308" t="s">
        <v>147</v>
      </c>
      <c r="E2308" t="s">
        <v>128</v>
      </c>
      <c r="F2308" t="str">
        <f t="shared" si="110"/>
        <v>Western Australia</v>
      </c>
      <c r="G2308" t="s">
        <v>48</v>
      </c>
      <c r="H2308">
        <v>6027</v>
      </c>
      <c r="I2308" t="s">
        <v>11</v>
      </c>
      <c r="J2308" t="s">
        <v>49</v>
      </c>
      <c r="K2308" t="s">
        <v>151</v>
      </c>
      <c r="L2308" t="s">
        <v>21</v>
      </c>
      <c r="M2308" s="5">
        <v>199.95</v>
      </c>
      <c r="N2308">
        <v>1</v>
      </c>
    </row>
    <row r="2309" spans="1:14" x14ac:dyDescent="0.2">
      <c r="A2309" s="2">
        <v>45510</v>
      </c>
      <c r="B2309" s="3">
        <f t="shared" si="108"/>
        <v>2025</v>
      </c>
      <c r="C2309" t="str">
        <f t="shared" si="109"/>
        <v>2024-2025</v>
      </c>
      <c r="D2309" t="s">
        <v>147</v>
      </c>
      <c r="E2309" t="s">
        <v>124</v>
      </c>
      <c r="F2309" t="str">
        <f t="shared" si="110"/>
        <v>New South Wales</v>
      </c>
      <c r="G2309" t="s">
        <v>10</v>
      </c>
      <c r="H2309">
        <v>2015</v>
      </c>
      <c r="I2309" t="s">
        <v>11</v>
      </c>
      <c r="J2309" t="s">
        <v>12</v>
      </c>
      <c r="K2309" t="s">
        <v>155</v>
      </c>
      <c r="L2309" t="s">
        <v>20</v>
      </c>
      <c r="M2309" s="5">
        <v>200.05</v>
      </c>
      <c r="N2309">
        <v>1</v>
      </c>
    </row>
    <row r="2310" spans="1:14" x14ac:dyDescent="0.2">
      <c r="A2310" s="2">
        <v>45536</v>
      </c>
      <c r="B2310" s="3">
        <f t="shared" si="108"/>
        <v>2025</v>
      </c>
      <c r="C2310" t="str">
        <f t="shared" si="109"/>
        <v>2024-2025</v>
      </c>
      <c r="D2310" t="s">
        <v>147</v>
      </c>
      <c r="E2310" t="s">
        <v>132</v>
      </c>
      <c r="F2310" t="str">
        <f t="shared" si="110"/>
        <v>New South Wales</v>
      </c>
      <c r="G2310" t="s">
        <v>10</v>
      </c>
      <c r="H2310">
        <v>2800</v>
      </c>
      <c r="I2310" t="s">
        <v>11</v>
      </c>
      <c r="J2310" t="s">
        <v>25</v>
      </c>
      <c r="K2310" t="s">
        <v>156</v>
      </c>
      <c r="L2310" t="s">
        <v>17</v>
      </c>
      <c r="M2310" s="5">
        <v>200.39</v>
      </c>
      <c r="N2310">
        <v>1</v>
      </c>
    </row>
    <row r="2311" spans="1:14" x14ac:dyDescent="0.2">
      <c r="A2311" s="2">
        <v>45324</v>
      </c>
      <c r="B2311" s="3">
        <f t="shared" si="108"/>
        <v>2024</v>
      </c>
      <c r="C2311" t="str">
        <f t="shared" si="109"/>
        <v>2023-2024</v>
      </c>
      <c r="D2311" t="s">
        <v>147</v>
      </c>
      <c r="E2311" t="s">
        <v>139</v>
      </c>
      <c r="F2311" t="str">
        <f t="shared" si="110"/>
        <v>New South Wales</v>
      </c>
      <c r="G2311" t="s">
        <v>10</v>
      </c>
      <c r="H2311">
        <v>2020</v>
      </c>
      <c r="I2311" t="s">
        <v>11</v>
      </c>
      <c r="J2311" t="s">
        <v>12</v>
      </c>
      <c r="K2311" t="s">
        <v>149</v>
      </c>
      <c r="L2311" t="s">
        <v>15</v>
      </c>
      <c r="M2311" s="5">
        <v>200.44</v>
      </c>
      <c r="N2311">
        <v>1</v>
      </c>
    </row>
    <row r="2312" spans="1:14" x14ac:dyDescent="0.2">
      <c r="A2312" s="2">
        <v>45380</v>
      </c>
      <c r="B2312" s="3">
        <f t="shared" si="108"/>
        <v>2024</v>
      </c>
      <c r="C2312" t="str">
        <f t="shared" si="109"/>
        <v>2023-2024</v>
      </c>
      <c r="D2312" t="s">
        <v>147</v>
      </c>
      <c r="E2312" t="s">
        <v>121</v>
      </c>
      <c r="F2312" t="str">
        <f t="shared" si="110"/>
        <v>Queensland</v>
      </c>
      <c r="G2312" t="s">
        <v>35</v>
      </c>
      <c r="H2312">
        <v>4700</v>
      </c>
      <c r="I2312" t="s">
        <v>11</v>
      </c>
      <c r="J2312" t="s">
        <v>51</v>
      </c>
      <c r="K2312" t="s">
        <v>149</v>
      </c>
      <c r="L2312" t="s">
        <v>15</v>
      </c>
      <c r="M2312" s="5">
        <v>200.64999999999998</v>
      </c>
      <c r="N2312">
        <v>1</v>
      </c>
    </row>
    <row r="2313" spans="1:14" x14ac:dyDescent="0.2">
      <c r="A2313" s="2">
        <v>45487</v>
      </c>
      <c r="B2313" s="3">
        <f t="shared" si="108"/>
        <v>2025</v>
      </c>
      <c r="C2313" t="str">
        <f t="shared" si="109"/>
        <v>2024-2025</v>
      </c>
      <c r="D2313" t="s">
        <v>147</v>
      </c>
      <c r="E2313" t="s">
        <v>113</v>
      </c>
      <c r="F2313" t="str">
        <f t="shared" si="110"/>
        <v>Queensland</v>
      </c>
      <c r="G2313" t="s">
        <v>35</v>
      </c>
      <c r="H2313">
        <v>4215</v>
      </c>
      <c r="I2313" t="s">
        <v>11</v>
      </c>
      <c r="J2313" t="s">
        <v>104</v>
      </c>
      <c r="K2313" t="s">
        <v>151</v>
      </c>
      <c r="L2313" t="s">
        <v>21</v>
      </c>
      <c r="M2313" s="5">
        <v>200.70999999999998</v>
      </c>
      <c r="N2313">
        <v>1</v>
      </c>
    </row>
    <row r="2314" spans="1:14" x14ac:dyDescent="0.2">
      <c r="A2314" s="2">
        <v>45114</v>
      </c>
      <c r="B2314" s="3">
        <f t="shared" si="108"/>
        <v>2024</v>
      </c>
      <c r="C2314" t="str">
        <f t="shared" si="109"/>
        <v>2023-2024</v>
      </c>
      <c r="D2314" t="s">
        <v>147</v>
      </c>
      <c r="E2314" t="s">
        <v>141</v>
      </c>
      <c r="F2314" t="str">
        <f t="shared" si="110"/>
        <v>Western Australia</v>
      </c>
      <c r="G2314" t="s">
        <v>48</v>
      </c>
      <c r="H2314">
        <v>6052</v>
      </c>
      <c r="I2314" t="s">
        <v>11</v>
      </c>
      <c r="J2314" t="s">
        <v>49</v>
      </c>
      <c r="K2314" t="s">
        <v>149</v>
      </c>
      <c r="L2314" t="s">
        <v>15</v>
      </c>
      <c r="M2314" s="5">
        <v>200.73</v>
      </c>
      <c r="N2314">
        <v>1</v>
      </c>
    </row>
    <row r="2315" spans="1:14" x14ac:dyDescent="0.2">
      <c r="A2315" s="2">
        <v>45530</v>
      </c>
      <c r="B2315" s="3">
        <f t="shared" si="108"/>
        <v>2025</v>
      </c>
      <c r="C2315" t="str">
        <f t="shared" si="109"/>
        <v>2024-2025</v>
      </c>
      <c r="D2315" t="s">
        <v>148</v>
      </c>
      <c r="E2315" t="s">
        <v>112</v>
      </c>
      <c r="F2315" t="str">
        <f t="shared" si="110"/>
        <v>Victoria</v>
      </c>
      <c r="G2315" t="s">
        <v>45</v>
      </c>
      <c r="H2315">
        <v>3076</v>
      </c>
      <c r="I2315" t="s">
        <v>11</v>
      </c>
      <c r="J2315" t="s">
        <v>46</v>
      </c>
      <c r="K2315" t="s">
        <v>153</v>
      </c>
      <c r="L2315" t="s">
        <v>16</v>
      </c>
      <c r="M2315" s="5">
        <v>200.82000000000002</v>
      </c>
      <c r="N2315">
        <v>1</v>
      </c>
    </row>
    <row r="2316" spans="1:14" x14ac:dyDescent="0.2">
      <c r="A2316" s="2">
        <v>45086</v>
      </c>
      <c r="B2316" s="3">
        <f t="shared" si="108"/>
        <v>2023</v>
      </c>
      <c r="C2316" t="str">
        <f t="shared" si="109"/>
        <v>2022-2023</v>
      </c>
      <c r="D2316" t="s">
        <v>148</v>
      </c>
      <c r="E2316" t="s">
        <v>143</v>
      </c>
      <c r="F2316" t="str">
        <f t="shared" si="110"/>
        <v>New South Wales</v>
      </c>
      <c r="G2316" t="s">
        <v>10</v>
      </c>
      <c r="H2316">
        <v>2154</v>
      </c>
      <c r="I2316" t="s">
        <v>11</v>
      </c>
      <c r="J2316" t="s">
        <v>27</v>
      </c>
      <c r="K2316" t="s">
        <v>154</v>
      </c>
      <c r="L2316" t="s">
        <v>14</v>
      </c>
      <c r="M2316" s="5">
        <v>200.87</v>
      </c>
      <c r="N2316">
        <v>1</v>
      </c>
    </row>
    <row r="2317" spans="1:14" x14ac:dyDescent="0.2">
      <c r="A2317" s="2">
        <v>45472</v>
      </c>
      <c r="B2317" s="3">
        <f t="shared" si="108"/>
        <v>2024</v>
      </c>
      <c r="C2317" t="str">
        <f t="shared" si="109"/>
        <v>2023-2024</v>
      </c>
      <c r="D2317" t="s">
        <v>147</v>
      </c>
      <c r="E2317" t="s">
        <v>103</v>
      </c>
      <c r="F2317" t="str">
        <f t="shared" si="110"/>
        <v>Queensland</v>
      </c>
      <c r="G2317" t="s">
        <v>35</v>
      </c>
      <c r="H2317">
        <v>4509</v>
      </c>
      <c r="I2317" t="s">
        <v>11</v>
      </c>
      <c r="J2317" t="s">
        <v>104</v>
      </c>
      <c r="K2317" t="s">
        <v>157</v>
      </c>
      <c r="L2317" t="s">
        <v>22</v>
      </c>
      <c r="M2317" s="5">
        <v>200.87</v>
      </c>
      <c r="N2317">
        <v>1</v>
      </c>
    </row>
    <row r="2318" spans="1:14" x14ac:dyDescent="0.2">
      <c r="A2318" s="2">
        <v>45633</v>
      </c>
      <c r="B2318" s="3">
        <f t="shared" si="108"/>
        <v>2025</v>
      </c>
      <c r="C2318" t="str">
        <f t="shared" si="109"/>
        <v>2024-2025</v>
      </c>
      <c r="D2318" t="s">
        <v>147</v>
      </c>
      <c r="E2318" t="s">
        <v>37</v>
      </c>
      <c r="F2318" t="str">
        <f t="shared" si="110"/>
        <v>South Australia</v>
      </c>
      <c r="G2318" t="s">
        <v>32</v>
      </c>
      <c r="H2318">
        <v>5607</v>
      </c>
      <c r="I2318" t="s">
        <v>11</v>
      </c>
      <c r="J2318" t="s">
        <v>38</v>
      </c>
      <c r="K2318" t="s">
        <v>156</v>
      </c>
      <c r="L2318" t="s">
        <v>17</v>
      </c>
      <c r="M2318" s="5">
        <v>201.14</v>
      </c>
      <c r="N2318">
        <v>1</v>
      </c>
    </row>
    <row r="2319" spans="1:14" x14ac:dyDescent="0.2">
      <c r="A2319" s="2">
        <v>45109</v>
      </c>
      <c r="B2319" s="3">
        <f t="shared" si="108"/>
        <v>2024</v>
      </c>
      <c r="C2319" t="str">
        <f t="shared" si="109"/>
        <v>2023-2024</v>
      </c>
      <c r="D2319" t="s">
        <v>148</v>
      </c>
      <c r="E2319" t="s">
        <v>134</v>
      </c>
      <c r="F2319" t="str">
        <f t="shared" si="110"/>
        <v>Queensland</v>
      </c>
      <c r="G2319" t="s">
        <v>35</v>
      </c>
      <c r="H2319">
        <v>4825</v>
      </c>
      <c r="I2319" t="s">
        <v>11</v>
      </c>
      <c r="J2319" t="s">
        <v>36</v>
      </c>
      <c r="K2319" t="s">
        <v>153</v>
      </c>
      <c r="L2319" t="s">
        <v>16</v>
      </c>
      <c r="M2319" s="5">
        <v>201.22</v>
      </c>
      <c r="N2319">
        <v>1</v>
      </c>
    </row>
    <row r="2320" spans="1:14" x14ac:dyDescent="0.2">
      <c r="A2320" s="2">
        <v>44940</v>
      </c>
      <c r="B2320" s="3">
        <f t="shared" si="108"/>
        <v>2023</v>
      </c>
      <c r="C2320" t="str">
        <f t="shared" si="109"/>
        <v>2022-2023</v>
      </c>
      <c r="D2320" t="s">
        <v>147</v>
      </c>
      <c r="E2320" t="s">
        <v>62</v>
      </c>
      <c r="F2320" t="str">
        <f t="shared" si="110"/>
        <v>Victoria</v>
      </c>
      <c r="G2320" t="s">
        <v>45</v>
      </c>
      <c r="H2320">
        <v>3134</v>
      </c>
      <c r="I2320" t="s">
        <v>11</v>
      </c>
      <c r="J2320" t="s">
        <v>63</v>
      </c>
      <c r="K2320" t="s">
        <v>152</v>
      </c>
      <c r="L2320" t="s">
        <v>13</v>
      </c>
      <c r="M2320" s="5">
        <v>201.22000000000003</v>
      </c>
      <c r="N2320">
        <v>1</v>
      </c>
    </row>
    <row r="2321" spans="1:14" x14ac:dyDescent="0.2">
      <c r="A2321" s="2">
        <v>44964</v>
      </c>
      <c r="B2321" s="3">
        <f t="shared" si="108"/>
        <v>2023</v>
      </c>
      <c r="C2321" t="str">
        <f t="shared" si="109"/>
        <v>2022-2023</v>
      </c>
      <c r="D2321" t="s">
        <v>148</v>
      </c>
      <c r="E2321" t="s">
        <v>59</v>
      </c>
      <c r="F2321" t="str">
        <f t="shared" si="110"/>
        <v>Victoria</v>
      </c>
      <c r="G2321" t="s">
        <v>45</v>
      </c>
      <c r="H2321">
        <v>3280</v>
      </c>
      <c r="I2321" t="s">
        <v>11</v>
      </c>
      <c r="J2321" t="s">
        <v>60</v>
      </c>
      <c r="K2321" t="s">
        <v>154</v>
      </c>
      <c r="L2321" t="s">
        <v>14</v>
      </c>
      <c r="M2321" s="5">
        <v>201.92</v>
      </c>
      <c r="N2321">
        <v>1</v>
      </c>
    </row>
    <row r="2322" spans="1:14" x14ac:dyDescent="0.2">
      <c r="A2322" s="2">
        <v>45655</v>
      </c>
      <c r="B2322" s="3">
        <f t="shared" si="108"/>
        <v>2025</v>
      </c>
      <c r="C2322" t="str">
        <f t="shared" si="109"/>
        <v>2024-2025</v>
      </c>
      <c r="D2322" t="s">
        <v>147</v>
      </c>
      <c r="E2322" t="s">
        <v>69</v>
      </c>
      <c r="F2322" t="str">
        <f t="shared" si="110"/>
        <v>Tasmania</v>
      </c>
      <c r="G2322" t="s">
        <v>70</v>
      </c>
      <c r="H2322">
        <v>7018</v>
      </c>
      <c r="I2322" t="s">
        <v>11</v>
      </c>
      <c r="J2322" t="s">
        <v>71</v>
      </c>
      <c r="K2322" t="s">
        <v>154</v>
      </c>
      <c r="L2322" t="s">
        <v>14</v>
      </c>
      <c r="M2322" s="5">
        <v>202.16</v>
      </c>
      <c r="N2322">
        <v>1</v>
      </c>
    </row>
    <row r="2323" spans="1:14" x14ac:dyDescent="0.2">
      <c r="A2323" s="2">
        <v>44942</v>
      </c>
      <c r="B2323" s="3">
        <f t="shared" si="108"/>
        <v>2023</v>
      </c>
      <c r="C2323" t="str">
        <f t="shared" si="109"/>
        <v>2022-2023</v>
      </c>
      <c r="D2323" t="s">
        <v>147</v>
      </c>
      <c r="E2323" t="s">
        <v>102</v>
      </c>
      <c r="F2323" t="str">
        <f t="shared" si="110"/>
        <v>Queensland</v>
      </c>
      <c r="G2323" t="s">
        <v>35</v>
      </c>
      <c r="H2323">
        <v>4870</v>
      </c>
      <c r="I2323" t="s">
        <v>11</v>
      </c>
      <c r="J2323" t="s">
        <v>36</v>
      </c>
      <c r="K2323" t="s">
        <v>155</v>
      </c>
      <c r="L2323" t="s">
        <v>20</v>
      </c>
      <c r="M2323" s="5">
        <v>202.28</v>
      </c>
      <c r="N2323">
        <v>1</v>
      </c>
    </row>
    <row r="2324" spans="1:14" x14ac:dyDescent="0.2">
      <c r="A2324" s="2">
        <v>45182</v>
      </c>
      <c r="B2324" s="3">
        <f t="shared" si="108"/>
        <v>2024</v>
      </c>
      <c r="C2324" t="str">
        <f t="shared" si="109"/>
        <v>2023-2024</v>
      </c>
      <c r="D2324" t="s">
        <v>147</v>
      </c>
      <c r="E2324" t="s">
        <v>56</v>
      </c>
      <c r="F2324" t="str">
        <f t="shared" si="110"/>
        <v>Northern Territory</v>
      </c>
      <c r="G2324" t="s">
        <v>29</v>
      </c>
      <c r="H2324">
        <v>870</v>
      </c>
      <c r="I2324" t="s">
        <v>11</v>
      </c>
      <c r="J2324" t="s">
        <v>30</v>
      </c>
      <c r="K2324" t="s">
        <v>19</v>
      </c>
      <c r="L2324" t="s">
        <v>23</v>
      </c>
      <c r="M2324" s="5">
        <v>202.61</v>
      </c>
      <c r="N2324">
        <v>1</v>
      </c>
    </row>
    <row r="2325" spans="1:14" x14ac:dyDescent="0.2">
      <c r="A2325" s="2">
        <v>45306</v>
      </c>
      <c r="B2325" s="3">
        <f t="shared" si="108"/>
        <v>2024</v>
      </c>
      <c r="C2325" t="str">
        <f t="shared" si="109"/>
        <v>2023-2024</v>
      </c>
      <c r="D2325" t="s">
        <v>147</v>
      </c>
      <c r="E2325" t="s">
        <v>108</v>
      </c>
      <c r="F2325" t="str">
        <f t="shared" si="110"/>
        <v>Victoria</v>
      </c>
      <c r="G2325" t="s">
        <v>45</v>
      </c>
      <c r="H2325">
        <v>3018</v>
      </c>
      <c r="I2325" t="s">
        <v>11</v>
      </c>
      <c r="J2325" t="s">
        <v>46</v>
      </c>
      <c r="K2325" t="s">
        <v>150</v>
      </c>
      <c r="L2325" t="s">
        <v>18</v>
      </c>
      <c r="M2325" s="5">
        <v>202.86999999999998</v>
      </c>
      <c r="N2325">
        <v>1</v>
      </c>
    </row>
    <row r="2326" spans="1:14" x14ac:dyDescent="0.2">
      <c r="A2326" s="2">
        <v>45141</v>
      </c>
      <c r="B2326" s="3">
        <f t="shared" si="108"/>
        <v>2024</v>
      </c>
      <c r="C2326" t="str">
        <f t="shared" si="109"/>
        <v>2023-2024</v>
      </c>
      <c r="D2326" t="s">
        <v>148</v>
      </c>
      <c r="E2326" t="s">
        <v>143</v>
      </c>
      <c r="F2326" t="str">
        <f t="shared" si="110"/>
        <v>New South Wales</v>
      </c>
      <c r="G2326" t="s">
        <v>10</v>
      </c>
      <c r="H2326">
        <v>2154</v>
      </c>
      <c r="I2326" t="s">
        <v>11</v>
      </c>
      <c r="J2326" t="s">
        <v>27</v>
      </c>
      <c r="K2326" t="s">
        <v>149</v>
      </c>
      <c r="L2326" t="s">
        <v>15</v>
      </c>
      <c r="M2326" s="5">
        <v>203.66</v>
      </c>
      <c r="N2326">
        <v>1</v>
      </c>
    </row>
    <row r="2327" spans="1:14" x14ac:dyDescent="0.2">
      <c r="A2327" s="2">
        <v>44999</v>
      </c>
      <c r="B2327" s="3">
        <f t="shared" si="108"/>
        <v>2023</v>
      </c>
      <c r="C2327" t="str">
        <f t="shared" si="109"/>
        <v>2022-2023</v>
      </c>
      <c r="D2327" t="s">
        <v>147</v>
      </c>
      <c r="E2327" t="s">
        <v>145</v>
      </c>
      <c r="F2327" t="str">
        <f t="shared" si="110"/>
        <v>New South Wales</v>
      </c>
      <c r="G2327" t="s">
        <v>10</v>
      </c>
      <c r="H2327">
        <v>2101</v>
      </c>
      <c r="I2327" t="s">
        <v>11</v>
      </c>
      <c r="J2327" t="s">
        <v>27</v>
      </c>
      <c r="K2327" t="s">
        <v>149</v>
      </c>
      <c r="L2327" t="s">
        <v>15</v>
      </c>
      <c r="M2327" s="5">
        <v>203.68</v>
      </c>
      <c r="N2327">
        <v>1</v>
      </c>
    </row>
    <row r="2328" spans="1:14" x14ac:dyDescent="0.2">
      <c r="A2328" s="2">
        <v>45583</v>
      </c>
      <c r="B2328" s="3">
        <f t="shared" si="108"/>
        <v>2025</v>
      </c>
      <c r="C2328" t="str">
        <f t="shared" si="109"/>
        <v>2024-2025</v>
      </c>
      <c r="D2328" t="s">
        <v>148</v>
      </c>
      <c r="E2328" t="s">
        <v>112</v>
      </c>
      <c r="F2328" t="str">
        <f t="shared" si="110"/>
        <v>Victoria</v>
      </c>
      <c r="G2328" t="s">
        <v>45</v>
      </c>
      <c r="H2328">
        <v>3076</v>
      </c>
      <c r="I2328" t="s">
        <v>11</v>
      </c>
      <c r="J2328" t="s">
        <v>46</v>
      </c>
      <c r="K2328" t="s">
        <v>19</v>
      </c>
      <c r="L2328" t="s">
        <v>23</v>
      </c>
      <c r="M2328" s="5">
        <v>203.88</v>
      </c>
      <c r="N2328">
        <v>1</v>
      </c>
    </row>
    <row r="2329" spans="1:14" x14ac:dyDescent="0.2">
      <c r="A2329" s="2">
        <v>45126</v>
      </c>
      <c r="B2329" s="3">
        <f t="shared" si="108"/>
        <v>2024</v>
      </c>
      <c r="C2329" t="str">
        <f t="shared" si="109"/>
        <v>2023-2024</v>
      </c>
      <c r="D2329" t="s">
        <v>147</v>
      </c>
      <c r="E2329" t="s">
        <v>39</v>
      </c>
      <c r="F2329" t="str">
        <f t="shared" si="110"/>
        <v>South Australia</v>
      </c>
      <c r="G2329" t="s">
        <v>32</v>
      </c>
      <c r="H2329">
        <v>5343</v>
      </c>
      <c r="I2329" t="s">
        <v>11</v>
      </c>
      <c r="J2329" t="s">
        <v>38</v>
      </c>
      <c r="K2329" t="s">
        <v>151</v>
      </c>
      <c r="L2329" t="s">
        <v>21</v>
      </c>
      <c r="M2329" s="5">
        <v>204.10000000000002</v>
      </c>
      <c r="N2329">
        <v>1</v>
      </c>
    </row>
    <row r="2330" spans="1:14" x14ac:dyDescent="0.2">
      <c r="A2330" s="2">
        <v>44931</v>
      </c>
      <c r="B2330" s="3">
        <f t="shared" si="108"/>
        <v>2023</v>
      </c>
      <c r="C2330" t="str">
        <f t="shared" si="109"/>
        <v>2022-2023</v>
      </c>
      <c r="D2330" t="s">
        <v>147</v>
      </c>
      <c r="E2330" t="s">
        <v>9</v>
      </c>
      <c r="F2330" t="str">
        <f t="shared" si="110"/>
        <v>New South Wales</v>
      </c>
      <c r="G2330" t="s">
        <v>10</v>
      </c>
      <c r="H2330">
        <v>2067</v>
      </c>
      <c r="I2330" t="s">
        <v>11</v>
      </c>
      <c r="J2330" t="s">
        <v>12</v>
      </c>
      <c r="K2330" t="s">
        <v>149</v>
      </c>
      <c r="L2330" t="s">
        <v>15</v>
      </c>
      <c r="M2330" s="5">
        <v>204.21</v>
      </c>
      <c r="N2330">
        <v>1</v>
      </c>
    </row>
    <row r="2331" spans="1:14" x14ac:dyDescent="0.2">
      <c r="A2331" s="2">
        <v>45062</v>
      </c>
      <c r="B2331" s="3">
        <f t="shared" si="108"/>
        <v>2023</v>
      </c>
      <c r="C2331" t="str">
        <f t="shared" si="109"/>
        <v>2022-2023</v>
      </c>
      <c r="D2331" t="s">
        <v>147</v>
      </c>
      <c r="E2331" t="s">
        <v>138</v>
      </c>
      <c r="F2331" t="str">
        <f t="shared" si="110"/>
        <v>Queensland</v>
      </c>
      <c r="G2331" t="s">
        <v>35</v>
      </c>
      <c r="H2331">
        <v>4558</v>
      </c>
      <c r="I2331" t="s">
        <v>11</v>
      </c>
      <c r="J2331" t="s">
        <v>120</v>
      </c>
      <c r="K2331" t="s">
        <v>150</v>
      </c>
      <c r="L2331" t="s">
        <v>18</v>
      </c>
      <c r="M2331" s="5">
        <v>204.48000000000002</v>
      </c>
      <c r="N2331">
        <v>1</v>
      </c>
    </row>
    <row r="2332" spans="1:14" x14ac:dyDescent="0.2">
      <c r="A2332" s="2">
        <v>45574</v>
      </c>
      <c r="B2332" s="3">
        <f t="shared" si="108"/>
        <v>2025</v>
      </c>
      <c r="C2332" t="str">
        <f t="shared" si="109"/>
        <v>2024-2025</v>
      </c>
      <c r="D2332" t="s">
        <v>147</v>
      </c>
      <c r="E2332" t="s">
        <v>88</v>
      </c>
      <c r="F2332" t="str">
        <f t="shared" si="110"/>
        <v>South Australia</v>
      </c>
      <c r="G2332" t="s">
        <v>32</v>
      </c>
      <c r="H2332">
        <v>5011</v>
      </c>
      <c r="I2332" t="s">
        <v>11</v>
      </c>
      <c r="J2332" t="s">
        <v>33</v>
      </c>
      <c r="K2332" t="s">
        <v>149</v>
      </c>
      <c r="L2332" t="s">
        <v>15</v>
      </c>
      <c r="M2332" s="5">
        <v>204.59</v>
      </c>
      <c r="N2332">
        <v>1</v>
      </c>
    </row>
    <row r="2333" spans="1:14" x14ac:dyDescent="0.2">
      <c r="A2333" s="2">
        <v>45012</v>
      </c>
      <c r="B2333" s="3">
        <f t="shared" si="108"/>
        <v>2023</v>
      </c>
      <c r="C2333" t="str">
        <f t="shared" si="109"/>
        <v>2022-2023</v>
      </c>
      <c r="D2333" t="s">
        <v>147</v>
      </c>
      <c r="E2333" t="s">
        <v>85</v>
      </c>
      <c r="F2333" t="str">
        <f t="shared" si="110"/>
        <v>Queensland</v>
      </c>
      <c r="G2333" t="s">
        <v>35</v>
      </c>
      <c r="H2333">
        <v>4883</v>
      </c>
      <c r="I2333" t="s">
        <v>11</v>
      </c>
      <c r="J2333" t="s">
        <v>36</v>
      </c>
      <c r="K2333" t="s">
        <v>155</v>
      </c>
      <c r="L2333" t="s">
        <v>20</v>
      </c>
      <c r="M2333" s="5">
        <v>204.61</v>
      </c>
      <c r="N2333">
        <v>1</v>
      </c>
    </row>
    <row r="2334" spans="1:14" x14ac:dyDescent="0.2">
      <c r="A2334" s="2">
        <v>45491</v>
      </c>
      <c r="B2334" s="3">
        <f t="shared" si="108"/>
        <v>2025</v>
      </c>
      <c r="C2334" t="str">
        <f t="shared" si="109"/>
        <v>2024-2025</v>
      </c>
      <c r="D2334" t="s">
        <v>148</v>
      </c>
      <c r="E2334" t="s">
        <v>66</v>
      </c>
      <c r="F2334" t="str">
        <f t="shared" si="110"/>
        <v>South Australia</v>
      </c>
      <c r="G2334" t="s">
        <v>32</v>
      </c>
      <c r="H2334">
        <v>5169</v>
      </c>
      <c r="I2334" t="s">
        <v>11</v>
      </c>
      <c r="J2334" t="s">
        <v>33</v>
      </c>
      <c r="K2334" t="s">
        <v>150</v>
      </c>
      <c r="L2334" t="s">
        <v>18</v>
      </c>
      <c r="M2334" s="5">
        <v>204.64</v>
      </c>
      <c r="N2334">
        <v>1</v>
      </c>
    </row>
    <row r="2335" spans="1:14" x14ac:dyDescent="0.2">
      <c r="A2335" s="2">
        <v>45022</v>
      </c>
      <c r="B2335" s="3">
        <f t="shared" si="108"/>
        <v>2023</v>
      </c>
      <c r="C2335" t="str">
        <f t="shared" si="109"/>
        <v>2022-2023</v>
      </c>
      <c r="D2335" t="s">
        <v>147</v>
      </c>
      <c r="E2335" t="s">
        <v>128</v>
      </c>
      <c r="F2335" t="str">
        <f t="shared" si="110"/>
        <v>Western Australia</v>
      </c>
      <c r="G2335" t="s">
        <v>48</v>
      </c>
      <c r="H2335">
        <v>6027</v>
      </c>
      <c r="I2335" t="s">
        <v>11</v>
      </c>
      <c r="J2335" t="s">
        <v>49</v>
      </c>
      <c r="K2335" t="s">
        <v>152</v>
      </c>
      <c r="L2335" t="s">
        <v>13</v>
      </c>
      <c r="M2335" s="5">
        <v>204.69000000000003</v>
      </c>
      <c r="N2335">
        <v>1</v>
      </c>
    </row>
    <row r="2336" spans="1:14" x14ac:dyDescent="0.2">
      <c r="A2336" s="2">
        <v>45063</v>
      </c>
      <c r="B2336" s="3">
        <f t="shared" si="108"/>
        <v>2023</v>
      </c>
      <c r="C2336" t="str">
        <f t="shared" si="109"/>
        <v>2022-2023</v>
      </c>
      <c r="D2336" t="s">
        <v>147</v>
      </c>
      <c r="E2336" t="s">
        <v>75</v>
      </c>
      <c r="F2336" t="str">
        <f t="shared" si="110"/>
        <v>Victoria</v>
      </c>
      <c r="G2336" t="s">
        <v>45</v>
      </c>
      <c r="H2336">
        <v>3630</v>
      </c>
      <c r="I2336" t="s">
        <v>11</v>
      </c>
      <c r="J2336" t="s">
        <v>55</v>
      </c>
      <c r="K2336" t="s">
        <v>154</v>
      </c>
      <c r="L2336" t="s">
        <v>14</v>
      </c>
      <c r="M2336" s="5">
        <v>204.79000000000002</v>
      </c>
      <c r="N2336">
        <v>1</v>
      </c>
    </row>
    <row r="2337" spans="1:14" x14ac:dyDescent="0.2">
      <c r="A2337" s="2">
        <v>45160</v>
      </c>
      <c r="B2337" s="3">
        <f t="shared" si="108"/>
        <v>2024</v>
      </c>
      <c r="C2337" t="str">
        <f t="shared" si="109"/>
        <v>2023-2024</v>
      </c>
      <c r="D2337" t="s">
        <v>148</v>
      </c>
      <c r="E2337" t="s">
        <v>89</v>
      </c>
      <c r="F2337" t="str">
        <f t="shared" si="110"/>
        <v>Queensland</v>
      </c>
      <c r="G2337" t="s">
        <v>35</v>
      </c>
      <c r="H2337">
        <v>4655</v>
      </c>
      <c r="I2337" t="s">
        <v>11</v>
      </c>
      <c r="J2337" t="s">
        <v>51</v>
      </c>
      <c r="K2337" t="s">
        <v>153</v>
      </c>
      <c r="L2337" t="s">
        <v>16</v>
      </c>
      <c r="M2337" s="5">
        <v>204.82999999999998</v>
      </c>
      <c r="N2337">
        <v>1</v>
      </c>
    </row>
    <row r="2338" spans="1:14" x14ac:dyDescent="0.2">
      <c r="A2338" s="2">
        <v>45451</v>
      </c>
      <c r="B2338" s="3">
        <f t="shared" si="108"/>
        <v>2024</v>
      </c>
      <c r="C2338" t="str">
        <f t="shared" si="109"/>
        <v>2023-2024</v>
      </c>
      <c r="D2338" t="s">
        <v>147</v>
      </c>
      <c r="E2338" t="s">
        <v>83</v>
      </c>
      <c r="F2338" t="str">
        <f t="shared" si="110"/>
        <v>New South Wales</v>
      </c>
      <c r="G2338" t="s">
        <v>10</v>
      </c>
      <c r="H2338">
        <v>2750</v>
      </c>
      <c r="I2338" t="s">
        <v>11</v>
      </c>
      <c r="J2338" t="s">
        <v>25</v>
      </c>
      <c r="K2338" t="s">
        <v>152</v>
      </c>
      <c r="L2338" t="s">
        <v>13</v>
      </c>
      <c r="M2338" s="5">
        <v>204.84</v>
      </c>
      <c r="N2338">
        <v>1</v>
      </c>
    </row>
    <row r="2339" spans="1:14" x14ac:dyDescent="0.2">
      <c r="A2339" s="2">
        <v>45342</v>
      </c>
      <c r="B2339" s="3">
        <f t="shared" si="108"/>
        <v>2024</v>
      </c>
      <c r="C2339" t="str">
        <f t="shared" si="109"/>
        <v>2023-2024</v>
      </c>
      <c r="D2339" t="s">
        <v>147</v>
      </c>
      <c r="E2339" t="s">
        <v>119</v>
      </c>
      <c r="F2339" t="str">
        <f t="shared" si="110"/>
        <v>Queensland</v>
      </c>
      <c r="G2339" t="s">
        <v>35</v>
      </c>
      <c r="H2339">
        <v>4570</v>
      </c>
      <c r="I2339" t="s">
        <v>11</v>
      </c>
      <c r="J2339" t="s">
        <v>120</v>
      </c>
      <c r="K2339" t="s">
        <v>153</v>
      </c>
      <c r="L2339" t="s">
        <v>16</v>
      </c>
      <c r="M2339" s="5">
        <v>204.85</v>
      </c>
      <c r="N2339">
        <v>1</v>
      </c>
    </row>
    <row r="2340" spans="1:14" x14ac:dyDescent="0.2">
      <c r="A2340" s="2">
        <v>45391</v>
      </c>
      <c r="B2340" s="3">
        <f t="shared" si="108"/>
        <v>2024</v>
      </c>
      <c r="C2340" t="str">
        <f t="shared" si="109"/>
        <v>2023-2024</v>
      </c>
      <c r="D2340" t="s">
        <v>148</v>
      </c>
      <c r="E2340" t="s">
        <v>112</v>
      </c>
      <c r="F2340" t="str">
        <f t="shared" si="110"/>
        <v>Victoria</v>
      </c>
      <c r="G2340" t="s">
        <v>45</v>
      </c>
      <c r="H2340">
        <v>3076</v>
      </c>
      <c r="I2340" t="s">
        <v>11</v>
      </c>
      <c r="J2340" t="s">
        <v>46</v>
      </c>
      <c r="K2340" t="s">
        <v>157</v>
      </c>
      <c r="L2340" t="s">
        <v>22</v>
      </c>
      <c r="M2340" s="5">
        <v>205.46</v>
      </c>
      <c r="N2340">
        <v>1</v>
      </c>
    </row>
    <row r="2341" spans="1:14" x14ac:dyDescent="0.2">
      <c r="A2341" s="2">
        <v>45652</v>
      </c>
      <c r="B2341" s="3">
        <f t="shared" si="108"/>
        <v>2025</v>
      </c>
      <c r="C2341" t="str">
        <f t="shared" si="109"/>
        <v>2024-2025</v>
      </c>
      <c r="D2341" t="s">
        <v>148</v>
      </c>
      <c r="E2341" t="s">
        <v>122</v>
      </c>
      <c r="F2341" t="str">
        <f t="shared" si="110"/>
        <v>New South Wales</v>
      </c>
      <c r="G2341" t="s">
        <v>10</v>
      </c>
      <c r="H2341">
        <v>2650</v>
      </c>
      <c r="I2341" t="s">
        <v>11</v>
      </c>
      <c r="J2341" t="s">
        <v>25</v>
      </c>
      <c r="K2341" t="s">
        <v>153</v>
      </c>
      <c r="L2341" t="s">
        <v>16</v>
      </c>
      <c r="M2341" s="5">
        <v>205.64</v>
      </c>
      <c r="N2341">
        <v>1</v>
      </c>
    </row>
    <row r="2342" spans="1:14" x14ac:dyDescent="0.2">
      <c r="A2342" s="2">
        <v>45069</v>
      </c>
      <c r="B2342" s="3">
        <f t="shared" si="108"/>
        <v>2023</v>
      </c>
      <c r="C2342" t="str">
        <f t="shared" si="109"/>
        <v>2022-2023</v>
      </c>
      <c r="D2342" t="s">
        <v>148</v>
      </c>
      <c r="E2342" t="s">
        <v>99</v>
      </c>
      <c r="F2342" t="str">
        <f t="shared" si="110"/>
        <v>Victoria</v>
      </c>
      <c r="G2342" t="s">
        <v>45</v>
      </c>
      <c r="H2342">
        <v>3148</v>
      </c>
      <c r="I2342" t="s">
        <v>11</v>
      </c>
      <c r="J2342" t="s">
        <v>63</v>
      </c>
      <c r="K2342" t="s">
        <v>149</v>
      </c>
      <c r="L2342" t="s">
        <v>15</v>
      </c>
      <c r="M2342" s="5">
        <v>205.76999999999998</v>
      </c>
      <c r="N2342">
        <v>1</v>
      </c>
    </row>
    <row r="2343" spans="1:14" x14ac:dyDescent="0.2">
      <c r="A2343" s="2">
        <v>45510</v>
      </c>
      <c r="B2343" s="3">
        <f t="shared" si="108"/>
        <v>2025</v>
      </c>
      <c r="C2343" t="str">
        <f t="shared" si="109"/>
        <v>2024-2025</v>
      </c>
      <c r="D2343" t="s">
        <v>147</v>
      </c>
      <c r="E2343" t="s">
        <v>127</v>
      </c>
      <c r="F2343" t="str">
        <f t="shared" si="110"/>
        <v>New South Wales</v>
      </c>
      <c r="G2343" t="s">
        <v>10</v>
      </c>
      <c r="H2343">
        <v>2131</v>
      </c>
      <c r="I2343" t="s">
        <v>11</v>
      </c>
      <c r="J2343" t="s">
        <v>27</v>
      </c>
      <c r="K2343" t="s">
        <v>149</v>
      </c>
      <c r="L2343" t="s">
        <v>15</v>
      </c>
      <c r="M2343" s="5">
        <v>206.74</v>
      </c>
      <c r="N2343">
        <v>1</v>
      </c>
    </row>
    <row r="2344" spans="1:14" x14ac:dyDescent="0.2">
      <c r="A2344" s="2">
        <v>45303</v>
      </c>
      <c r="B2344" s="3">
        <f t="shared" si="108"/>
        <v>2024</v>
      </c>
      <c r="C2344" t="str">
        <f t="shared" si="109"/>
        <v>2023-2024</v>
      </c>
      <c r="D2344" t="s">
        <v>148</v>
      </c>
      <c r="E2344" t="s">
        <v>110</v>
      </c>
      <c r="F2344" t="str">
        <f t="shared" si="110"/>
        <v>Queensland</v>
      </c>
      <c r="G2344" t="s">
        <v>35</v>
      </c>
      <c r="H2344">
        <v>4680</v>
      </c>
      <c r="I2344" t="s">
        <v>11</v>
      </c>
      <c r="J2344" t="s">
        <v>51</v>
      </c>
      <c r="K2344" t="s">
        <v>154</v>
      </c>
      <c r="L2344" t="s">
        <v>14</v>
      </c>
      <c r="M2344" s="5">
        <v>206.82</v>
      </c>
      <c r="N2344">
        <v>1</v>
      </c>
    </row>
    <row r="2345" spans="1:14" x14ac:dyDescent="0.2">
      <c r="A2345" s="2">
        <v>45259</v>
      </c>
      <c r="B2345" s="3">
        <f t="shared" si="108"/>
        <v>2024</v>
      </c>
      <c r="C2345" t="str">
        <f t="shared" si="109"/>
        <v>2023-2024</v>
      </c>
      <c r="D2345" t="s">
        <v>148</v>
      </c>
      <c r="E2345" t="s">
        <v>91</v>
      </c>
      <c r="F2345" t="str">
        <f t="shared" si="110"/>
        <v>Victoria</v>
      </c>
      <c r="G2345" t="s">
        <v>45</v>
      </c>
      <c r="H2345">
        <v>3690</v>
      </c>
      <c r="I2345" t="s">
        <v>11</v>
      </c>
      <c r="J2345" t="s">
        <v>55</v>
      </c>
      <c r="K2345" t="s">
        <v>150</v>
      </c>
      <c r="L2345" t="s">
        <v>18</v>
      </c>
      <c r="M2345" s="5">
        <v>207.62</v>
      </c>
      <c r="N2345">
        <v>1</v>
      </c>
    </row>
    <row r="2346" spans="1:14" x14ac:dyDescent="0.2">
      <c r="A2346" s="2">
        <v>44976</v>
      </c>
      <c r="B2346" s="3">
        <f t="shared" si="108"/>
        <v>2023</v>
      </c>
      <c r="C2346" t="str">
        <f t="shared" si="109"/>
        <v>2022-2023</v>
      </c>
      <c r="D2346" t="s">
        <v>148</v>
      </c>
      <c r="E2346" t="s">
        <v>61</v>
      </c>
      <c r="F2346" t="str">
        <f t="shared" si="110"/>
        <v>New South Wales</v>
      </c>
      <c r="G2346" t="s">
        <v>10</v>
      </c>
      <c r="H2346">
        <v>2539</v>
      </c>
      <c r="I2346" t="s">
        <v>11</v>
      </c>
      <c r="J2346" t="s">
        <v>58</v>
      </c>
      <c r="K2346" t="s">
        <v>152</v>
      </c>
      <c r="L2346" t="s">
        <v>13</v>
      </c>
      <c r="M2346" s="5">
        <v>207.73</v>
      </c>
      <c r="N2346">
        <v>1</v>
      </c>
    </row>
    <row r="2347" spans="1:14" x14ac:dyDescent="0.2">
      <c r="A2347" s="2">
        <v>45158</v>
      </c>
      <c r="B2347" s="3">
        <f t="shared" si="108"/>
        <v>2024</v>
      </c>
      <c r="C2347" t="str">
        <f t="shared" si="109"/>
        <v>2023-2024</v>
      </c>
      <c r="D2347" t="s">
        <v>148</v>
      </c>
      <c r="E2347" t="s">
        <v>59</v>
      </c>
      <c r="F2347" t="str">
        <f t="shared" si="110"/>
        <v>Victoria</v>
      </c>
      <c r="G2347" t="s">
        <v>45</v>
      </c>
      <c r="H2347">
        <v>3280</v>
      </c>
      <c r="I2347" t="s">
        <v>11</v>
      </c>
      <c r="J2347" t="s">
        <v>60</v>
      </c>
      <c r="K2347" t="s">
        <v>150</v>
      </c>
      <c r="L2347" t="s">
        <v>18</v>
      </c>
      <c r="M2347" s="5">
        <v>207.74</v>
      </c>
      <c r="N2347">
        <v>1</v>
      </c>
    </row>
    <row r="2348" spans="1:14" x14ac:dyDescent="0.2">
      <c r="A2348" s="2">
        <v>45127</v>
      </c>
      <c r="B2348" s="3">
        <f t="shared" si="108"/>
        <v>2024</v>
      </c>
      <c r="C2348" t="str">
        <f t="shared" si="109"/>
        <v>2023-2024</v>
      </c>
      <c r="D2348" t="s">
        <v>147</v>
      </c>
      <c r="E2348" t="s">
        <v>92</v>
      </c>
      <c r="F2348" t="str">
        <f t="shared" si="110"/>
        <v>Queensland</v>
      </c>
      <c r="G2348" t="s">
        <v>35</v>
      </c>
      <c r="H2348">
        <v>4068</v>
      </c>
      <c r="I2348" t="s">
        <v>11</v>
      </c>
      <c r="J2348" t="s">
        <v>43</v>
      </c>
      <c r="K2348" t="s">
        <v>157</v>
      </c>
      <c r="L2348" t="s">
        <v>22</v>
      </c>
      <c r="M2348" s="5">
        <v>207.77</v>
      </c>
      <c r="N2348">
        <v>1</v>
      </c>
    </row>
    <row r="2349" spans="1:14" x14ac:dyDescent="0.2">
      <c r="A2349" s="2">
        <v>44967</v>
      </c>
      <c r="B2349" s="3">
        <f t="shared" si="108"/>
        <v>2023</v>
      </c>
      <c r="C2349" t="str">
        <f t="shared" si="109"/>
        <v>2022-2023</v>
      </c>
      <c r="D2349" t="s">
        <v>148</v>
      </c>
      <c r="E2349" t="s">
        <v>125</v>
      </c>
      <c r="F2349" t="str">
        <f t="shared" si="110"/>
        <v>Victoria</v>
      </c>
      <c r="G2349" t="s">
        <v>45</v>
      </c>
      <c r="H2349">
        <v>3400</v>
      </c>
      <c r="I2349" t="s">
        <v>11</v>
      </c>
      <c r="J2349" t="s">
        <v>60</v>
      </c>
      <c r="K2349" t="s">
        <v>153</v>
      </c>
      <c r="L2349" t="s">
        <v>16</v>
      </c>
      <c r="M2349" s="5">
        <v>207.84</v>
      </c>
      <c r="N2349">
        <v>1</v>
      </c>
    </row>
    <row r="2350" spans="1:14" x14ac:dyDescent="0.2">
      <c r="A2350" s="2">
        <v>45402</v>
      </c>
      <c r="B2350" s="3">
        <f t="shared" si="108"/>
        <v>2024</v>
      </c>
      <c r="C2350" t="str">
        <f t="shared" si="109"/>
        <v>2023-2024</v>
      </c>
      <c r="D2350" t="s">
        <v>148</v>
      </c>
      <c r="E2350" t="s">
        <v>101</v>
      </c>
      <c r="F2350" t="str">
        <f t="shared" si="110"/>
        <v>Victoria</v>
      </c>
      <c r="G2350" t="s">
        <v>45</v>
      </c>
      <c r="H2350">
        <v>3131</v>
      </c>
      <c r="I2350" t="s">
        <v>11</v>
      </c>
      <c r="J2350" t="s">
        <v>63</v>
      </c>
      <c r="K2350" t="s">
        <v>154</v>
      </c>
      <c r="L2350" t="s">
        <v>14</v>
      </c>
      <c r="M2350" s="5">
        <v>207.84</v>
      </c>
      <c r="N2350">
        <v>1</v>
      </c>
    </row>
    <row r="2351" spans="1:14" x14ac:dyDescent="0.2">
      <c r="A2351" s="2">
        <v>45326</v>
      </c>
      <c r="B2351" s="3">
        <f t="shared" si="108"/>
        <v>2024</v>
      </c>
      <c r="C2351" t="str">
        <f t="shared" si="109"/>
        <v>2023-2024</v>
      </c>
      <c r="D2351" t="s">
        <v>147</v>
      </c>
      <c r="E2351" t="s">
        <v>138</v>
      </c>
      <c r="F2351" t="str">
        <f t="shared" si="110"/>
        <v>Queensland</v>
      </c>
      <c r="G2351" t="s">
        <v>35</v>
      </c>
      <c r="H2351">
        <v>4558</v>
      </c>
      <c r="I2351" t="s">
        <v>11</v>
      </c>
      <c r="J2351" t="s">
        <v>120</v>
      </c>
      <c r="K2351" t="s">
        <v>154</v>
      </c>
      <c r="L2351" t="s">
        <v>14</v>
      </c>
      <c r="M2351" s="5">
        <v>208.14000000000001</v>
      </c>
      <c r="N2351">
        <v>1</v>
      </c>
    </row>
    <row r="2352" spans="1:14" x14ac:dyDescent="0.2">
      <c r="A2352" s="2">
        <v>45002</v>
      </c>
      <c r="B2352" s="3">
        <f t="shared" si="108"/>
        <v>2023</v>
      </c>
      <c r="C2352" t="str">
        <f t="shared" si="109"/>
        <v>2022-2023</v>
      </c>
      <c r="D2352" t="s">
        <v>147</v>
      </c>
      <c r="E2352" t="s">
        <v>56</v>
      </c>
      <c r="F2352" t="str">
        <f t="shared" si="110"/>
        <v>Northern Territory</v>
      </c>
      <c r="G2352" t="s">
        <v>29</v>
      </c>
      <c r="H2352">
        <v>870</v>
      </c>
      <c r="I2352" t="s">
        <v>11</v>
      </c>
      <c r="J2352" t="s">
        <v>30</v>
      </c>
      <c r="K2352" t="s">
        <v>151</v>
      </c>
      <c r="L2352" t="s">
        <v>21</v>
      </c>
      <c r="M2352" s="5">
        <v>208.22</v>
      </c>
      <c r="N2352">
        <v>1</v>
      </c>
    </row>
    <row r="2353" spans="1:14" x14ac:dyDescent="0.2">
      <c r="A2353" s="2">
        <v>45059</v>
      </c>
      <c r="B2353" s="3">
        <f t="shared" si="108"/>
        <v>2023</v>
      </c>
      <c r="C2353" t="str">
        <f t="shared" si="109"/>
        <v>2022-2023</v>
      </c>
      <c r="D2353" t="s">
        <v>147</v>
      </c>
      <c r="E2353" t="s">
        <v>39</v>
      </c>
      <c r="F2353" t="str">
        <f t="shared" si="110"/>
        <v>South Australia</v>
      </c>
      <c r="G2353" t="s">
        <v>32</v>
      </c>
      <c r="H2353">
        <v>5343</v>
      </c>
      <c r="I2353" t="s">
        <v>11</v>
      </c>
      <c r="J2353" t="s">
        <v>38</v>
      </c>
      <c r="K2353" t="s">
        <v>151</v>
      </c>
      <c r="L2353" t="s">
        <v>21</v>
      </c>
      <c r="M2353" s="5">
        <v>208.44</v>
      </c>
      <c r="N2353">
        <v>1</v>
      </c>
    </row>
    <row r="2354" spans="1:14" x14ac:dyDescent="0.2">
      <c r="A2354" s="2">
        <v>45113</v>
      </c>
      <c r="B2354" s="3">
        <f t="shared" si="108"/>
        <v>2024</v>
      </c>
      <c r="C2354" t="str">
        <f t="shared" si="109"/>
        <v>2023-2024</v>
      </c>
      <c r="D2354" t="s">
        <v>148</v>
      </c>
      <c r="E2354" t="s">
        <v>110</v>
      </c>
      <c r="F2354" t="str">
        <f t="shared" si="110"/>
        <v>Queensland</v>
      </c>
      <c r="G2354" t="s">
        <v>35</v>
      </c>
      <c r="H2354">
        <v>4680</v>
      </c>
      <c r="I2354" t="s">
        <v>11</v>
      </c>
      <c r="J2354" t="s">
        <v>51</v>
      </c>
      <c r="K2354" t="s">
        <v>155</v>
      </c>
      <c r="L2354" t="s">
        <v>20</v>
      </c>
      <c r="M2354" s="5">
        <v>208.73000000000002</v>
      </c>
      <c r="N2354">
        <v>1</v>
      </c>
    </row>
    <row r="2355" spans="1:14" x14ac:dyDescent="0.2">
      <c r="A2355" s="2">
        <v>45311</v>
      </c>
      <c r="B2355" s="3">
        <f t="shared" si="108"/>
        <v>2024</v>
      </c>
      <c r="C2355" t="str">
        <f t="shared" si="109"/>
        <v>2023-2024</v>
      </c>
      <c r="D2355" t="s">
        <v>148</v>
      </c>
      <c r="E2355" t="s">
        <v>140</v>
      </c>
      <c r="F2355" t="str">
        <f t="shared" si="110"/>
        <v>Tasmania</v>
      </c>
      <c r="G2355" t="s">
        <v>70</v>
      </c>
      <c r="H2355">
        <v>7320</v>
      </c>
      <c r="I2355" t="s">
        <v>11</v>
      </c>
      <c r="J2355" t="s">
        <v>71</v>
      </c>
      <c r="K2355" t="s">
        <v>152</v>
      </c>
      <c r="L2355" t="s">
        <v>13</v>
      </c>
      <c r="M2355" s="5">
        <v>209.62</v>
      </c>
      <c r="N2355">
        <v>1</v>
      </c>
    </row>
    <row r="2356" spans="1:14" x14ac:dyDescent="0.2">
      <c r="A2356" s="2">
        <v>45004</v>
      </c>
      <c r="B2356" s="3">
        <f t="shared" si="108"/>
        <v>2023</v>
      </c>
      <c r="C2356" t="str">
        <f t="shared" si="109"/>
        <v>2022-2023</v>
      </c>
      <c r="D2356" t="s">
        <v>147</v>
      </c>
      <c r="E2356" t="s">
        <v>122</v>
      </c>
      <c r="F2356" t="str">
        <f t="shared" si="110"/>
        <v>New South Wales</v>
      </c>
      <c r="G2356" t="s">
        <v>10</v>
      </c>
      <c r="H2356">
        <v>2650</v>
      </c>
      <c r="I2356" t="s">
        <v>11</v>
      </c>
      <c r="J2356" t="s">
        <v>25</v>
      </c>
      <c r="K2356" t="s">
        <v>149</v>
      </c>
      <c r="L2356" t="s">
        <v>15</v>
      </c>
      <c r="M2356" s="5">
        <v>209.62</v>
      </c>
      <c r="N2356">
        <v>1</v>
      </c>
    </row>
    <row r="2357" spans="1:14" x14ac:dyDescent="0.2">
      <c r="A2357" s="2">
        <v>45045</v>
      </c>
      <c r="B2357" s="3">
        <f t="shared" si="108"/>
        <v>2023</v>
      </c>
      <c r="C2357" t="str">
        <f t="shared" si="109"/>
        <v>2022-2023</v>
      </c>
      <c r="D2357" t="s">
        <v>147</v>
      </c>
      <c r="E2357" t="s">
        <v>85</v>
      </c>
      <c r="F2357" t="str">
        <f t="shared" si="110"/>
        <v>Queensland</v>
      </c>
      <c r="G2357" t="s">
        <v>35</v>
      </c>
      <c r="H2357">
        <v>4883</v>
      </c>
      <c r="I2357" t="s">
        <v>11</v>
      </c>
      <c r="J2357" t="s">
        <v>36</v>
      </c>
      <c r="K2357" t="s">
        <v>151</v>
      </c>
      <c r="L2357" t="s">
        <v>21</v>
      </c>
      <c r="M2357" s="5">
        <v>209.65</v>
      </c>
      <c r="N2357">
        <v>1</v>
      </c>
    </row>
    <row r="2358" spans="1:14" x14ac:dyDescent="0.2">
      <c r="A2358" s="2">
        <v>45343</v>
      </c>
      <c r="B2358" s="3">
        <f t="shared" si="108"/>
        <v>2024</v>
      </c>
      <c r="C2358" t="str">
        <f t="shared" si="109"/>
        <v>2023-2024</v>
      </c>
      <c r="D2358" t="s">
        <v>147</v>
      </c>
      <c r="E2358" t="s">
        <v>44</v>
      </c>
      <c r="F2358" t="str">
        <f t="shared" si="110"/>
        <v>Victoria</v>
      </c>
      <c r="G2358" t="s">
        <v>45</v>
      </c>
      <c r="H2358">
        <v>3066</v>
      </c>
      <c r="I2358" t="s">
        <v>11</v>
      </c>
      <c r="J2358" t="s">
        <v>46</v>
      </c>
      <c r="K2358" t="s">
        <v>149</v>
      </c>
      <c r="L2358" t="s">
        <v>15</v>
      </c>
      <c r="M2358" s="5">
        <v>209.65</v>
      </c>
      <c r="N2358">
        <v>1</v>
      </c>
    </row>
    <row r="2359" spans="1:14" x14ac:dyDescent="0.2">
      <c r="A2359" s="2">
        <v>45615</v>
      </c>
      <c r="B2359" s="3">
        <f t="shared" si="108"/>
        <v>2025</v>
      </c>
      <c r="C2359" t="str">
        <f t="shared" si="109"/>
        <v>2024-2025</v>
      </c>
      <c r="D2359" t="s">
        <v>147</v>
      </c>
      <c r="E2359" t="s">
        <v>62</v>
      </c>
      <c r="F2359" t="str">
        <f t="shared" si="110"/>
        <v>Victoria</v>
      </c>
      <c r="G2359" t="s">
        <v>45</v>
      </c>
      <c r="H2359">
        <v>3134</v>
      </c>
      <c r="I2359" t="s">
        <v>11</v>
      </c>
      <c r="J2359" t="s">
        <v>63</v>
      </c>
      <c r="K2359" t="s">
        <v>150</v>
      </c>
      <c r="L2359" t="s">
        <v>18</v>
      </c>
      <c r="M2359" s="5">
        <v>209.79</v>
      </c>
      <c r="N2359">
        <v>1</v>
      </c>
    </row>
    <row r="2360" spans="1:14" x14ac:dyDescent="0.2">
      <c r="A2360" s="2">
        <v>44970</v>
      </c>
      <c r="B2360" s="3">
        <f t="shared" si="108"/>
        <v>2023</v>
      </c>
      <c r="C2360" t="str">
        <f t="shared" si="109"/>
        <v>2022-2023</v>
      </c>
      <c r="D2360" t="s">
        <v>147</v>
      </c>
      <c r="E2360" t="s">
        <v>137</v>
      </c>
      <c r="F2360" t="str">
        <f t="shared" si="110"/>
        <v>New South Wales</v>
      </c>
      <c r="G2360" t="s">
        <v>10</v>
      </c>
      <c r="H2360">
        <v>2031</v>
      </c>
      <c r="I2360" t="s">
        <v>11</v>
      </c>
      <c r="J2360" t="s">
        <v>12</v>
      </c>
      <c r="K2360" t="s">
        <v>19</v>
      </c>
      <c r="L2360" t="s">
        <v>23</v>
      </c>
      <c r="M2360" s="5">
        <v>209.8</v>
      </c>
      <c r="N2360">
        <v>1</v>
      </c>
    </row>
    <row r="2361" spans="1:14" x14ac:dyDescent="0.2">
      <c r="A2361" s="2">
        <v>45590</v>
      </c>
      <c r="B2361" s="3">
        <f t="shared" si="108"/>
        <v>2025</v>
      </c>
      <c r="C2361" t="str">
        <f t="shared" si="109"/>
        <v>2024-2025</v>
      </c>
      <c r="D2361" t="s">
        <v>148</v>
      </c>
      <c r="E2361" t="s">
        <v>125</v>
      </c>
      <c r="F2361" t="str">
        <f t="shared" si="110"/>
        <v>Victoria</v>
      </c>
      <c r="G2361" t="s">
        <v>45</v>
      </c>
      <c r="H2361">
        <v>3400</v>
      </c>
      <c r="I2361" t="s">
        <v>11</v>
      </c>
      <c r="J2361" t="s">
        <v>60</v>
      </c>
      <c r="K2361" t="s">
        <v>151</v>
      </c>
      <c r="L2361" t="s">
        <v>21</v>
      </c>
      <c r="M2361" s="5">
        <v>209.9</v>
      </c>
      <c r="N2361">
        <v>1</v>
      </c>
    </row>
    <row r="2362" spans="1:14" x14ac:dyDescent="0.2">
      <c r="A2362" s="2">
        <v>45241</v>
      </c>
      <c r="B2362" s="3">
        <f t="shared" si="108"/>
        <v>2024</v>
      </c>
      <c r="C2362" t="str">
        <f t="shared" si="109"/>
        <v>2023-2024</v>
      </c>
      <c r="D2362" t="s">
        <v>147</v>
      </c>
      <c r="E2362" t="s">
        <v>125</v>
      </c>
      <c r="F2362" t="str">
        <f t="shared" si="110"/>
        <v>Victoria</v>
      </c>
      <c r="G2362" t="s">
        <v>45</v>
      </c>
      <c r="H2362">
        <v>3400</v>
      </c>
      <c r="I2362" t="s">
        <v>11</v>
      </c>
      <c r="J2362" t="s">
        <v>60</v>
      </c>
      <c r="K2362" t="s">
        <v>149</v>
      </c>
      <c r="L2362" t="s">
        <v>15</v>
      </c>
      <c r="M2362" s="5">
        <v>210.05</v>
      </c>
      <c r="N2362">
        <v>1</v>
      </c>
    </row>
    <row r="2363" spans="1:14" x14ac:dyDescent="0.2">
      <c r="A2363" s="2">
        <v>44993</v>
      </c>
      <c r="B2363" s="3">
        <f t="shared" si="108"/>
        <v>2023</v>
      </c>
      <c r="C2363" t="str">
        <f t="shared" si="109"/>
        <v>2022-2023</v>
      </c>
      <c r="D2363" t="s">
        <v>147</v>
      </c>
      <c r="E2363" t="s">
        <v>9</v>
      </c>
      <c r="F2363" t="str">
        <f t="shared" si="110"/>
        <v>New South Wales</v>
      </c>
      <c r="G2363" t="s">
        <v>10</v>
      </c>
      <c r="H2363">
        <v>2067</v>
      </c>
      <c r="I2363" t="s">
        <v>11</v>
      </c>
      <c r="J2363" t="s">
        <v>12</v>
      </c>
      <c r="K2363" t="s">
        <v>150</v>
      </c>
      <c r="L2363" t="s">
        <v>18</v>
      </c>
      <c r="M2363" s="5">
        <v>210.75</v>
      </c>
      <c r="N2363">
        <v>1</v>
      </c>
    </row>
    <row r="2364" spans="1:14" x14ac:dyDescent="0.2">
      <c r="A2364" s="2">
        <v>45241</v>
      </c>
      <c r="B2364" s="3">
        <f t="shared" si="108"/>
        <v>2024</v>
      </c>
      <c r="C2364" t="str">
        <f t="shared" si="109"/>
        <v>2023-2024</v>
      </c>
      <c r="D2364" t="s">
        <v>148</v>
      </c>
      <c r="E2364" t="s">
        <v>131</v>
      </c>
      <c r="F2364" t="str">
        <f t="shared" si="110"/>
        <v>Western Australia</v>
      </c>
      <c r="G2364" t="s">
        <v>48</v>
      </c>
      <c r="H2364">
        <v>6530</v>
      </c>
      <c r="I2364" t="s">
        <v>11</v>
      </c>
      <c r="J2364" t="s">
        <v>77</v>
      </c>
      <c r="K2364" t="s">
        <v>150</v>
      </c>
      <c r="L2364" t="s">
        <v>18</v>
      </c>
      <c r="M2364" s="5">
        <v>210.75</v>
      </c>
      <c r="N2364">
        <v>1</v>
      </c>
    </row>
    <row r="2365" spans="1:14" x14ac:dyDescent="0.2">
      <c r="A2365" s="2">
        <v>45381</v>
      </c>
      <c r="B2365" s="3">
        <f t="shared" si="108"/>
        <v>2024</v>
      </c>
      <c r="C2365" t="str">
        <f t="shared" si="109"/>
        <v>2023-2024</v>
      </c>
      <c r="D2365" t="s">
        <v>147</v>
      </c>
      <c r="E2365" t="s">
        <v>102</v>
      </c>
      <c r="F2365" t="str">
        <f t="shared" si="110"/>
        <v>Queensland</v>
      </c>
      <c r="G2365" t="s">
        <v>35</v>
      </c>
      <c r="H2365">
        <v>4870</v>
      </c>
      <c r="I2365" t="s">
        <v>11</v>
      </c>
      <c r="J2365" t="s">
        <v>36</v>
      </c>
      <c r="K2365" t="s">
        <v>154</v>
      </c>
      <c r="L2365" t="s">
        <v>14</v>
      </c>
      <c r="M2365" s="5">
        <v>210.81</v>
      </c>
      <c r="N2365">
        <v>1</v>
      </c>
    </row>
    <row r="2366" spans="1:14" x14ac:dyDescent="0.2">
      <c r="A2366" s="2">
        <v>45550</v>
      </c>
      <c r="B2366" s="3">
        <f t="shared" si="108"/>
        <v>2025</v>
      </c>
      <c r="C2366" t="str">
        <f t="shared" si="109"/>
        <v>2024-2025</v>
      </c>
      <c r="D2366" t="s">
        <v>148</v>
      </c>
      <c r="E2366" t="s">
        <v>66</v>
      </c>
      <c r="F2366" t="str">
        <f t="shared" si="110"/>
        <v>South Australia</v>
      </c>
      <c r="G2366" t="s">
        <v>32</v>
      </c>
      <c r="H2366">
        <v>5169</v>
      </c>
      <c r="I2366" t="s">
        <v>11</v>
      </c>
      <c r="J2366" t="s">
        <v>33</v>
      </c>
      <c r="K2366" t="s">
        <v>152</v>
      </c>
      <c r="L2366" t="s">
        <v>13</v>
      </c>
      <c r="M2366" s="5">
        <v>211.57000000000002</v>
      </c>
      <c r="N2366">
        <v>1</v>
      </c>
    </row>
    <row r="2367" spans="1:14" x14ac:dyDescent="0.2">
      <c r="A2367" s="2">
        <v>45110</v>
      </c>
      <c r="B2367" s="3">
        <f t="shared" si="108"/>
        <v>2024</v>
      </c>
      <c r="C2367" t="str">
        <f t="shared" si="109"/>
        <v>2023-2024</v>
      </c>
      <c r="D2367" t="s">
        <v>147</v>
      </c>
      <c r="E2367" t="s">
        <v>114</v>
      </c>
      <c r="F2367" t="str">
        <f t="shared" si="110"/>
        <v>Victoria</v>
      </c>
      <c r="G2367" t="s">
        <v>45</v>
      </c>
      <c r="H2367">
        <v>3551</v>
      </c>
      <c r="I2367" t="s">
        <v>11</v>
      </c>
      <c r="J2367" t="s">
        <v>60</v>
      </c>
      <c r="K2367" t="s">
        <v>157</v>
      </c>
      <c r="L2367" t="s">
        <v>22</v>
      </c>
      <c r="M2367" s="5">
        <v>211.59</v>
      </c>
      <c r="N2367">
        <v>1</v>
      </c>
    </row>
    <row r="2368" spans="1:14" x14ac:dyDescent="0.2">
      <c r="A2368" s="2">
        <v>45437</v>
      </c>
      <c r="B2368" s="3">
        <f t="shared" si="108"/>
        <v>2024</v>
      </c>
      <c r="C2368" t="str">
        <f t="shared" si="109"/>
        <v>2023-2024</v>
      </c>
      <c r="D2368" t="s">
        <v>147</v>
      </c>
      <c r="E2368" t="s">
        <v>37</v>
      </c>
      <c r="F2368" t="str">
        <f t="shared" si="110"/>
        <v>South Australia</v>
      </c>
      <c r="G2368" t="s">
        <v>32</v>
      </c>
      <c r="H2368">
        <v>5607</v>
      </c>
      <c r="I2368" t="s">
        <v>11</v>
      </c>
      <c r="J2368" t="s">
        <v>38</v>
      </c>
      <c r="K2368" t="s">
        <v>19</v>
      </c>
      <c r="L2368" t="s">
        <v>23</v>
      </c>
      <c r="M2368" s="5">
        <v>211.63</v>
      </c>
      <c r="N2368">
        <v>1</v>
      </c>
    </row>
    <row r="2369" spans="1:14" x14ac:dyDescent="0.2">
      <c r="A2369" s="2">
        <v>45119</v>
      </c>
      <c r="B2369" s="3">
        <f t="shared" si="108"/>
        <v>2024</v>
      </c>
      <c r="C2369" t="str">
        <f t="shared" si="109"/>
        <v>2023-2024</v>
      </c>
      <c r="D2369" t="s">
        <v>147</v>
      </c>
      <c r="E2369" t="s">
        <v>34</v>
      </c>
      <c r="F2369" t="str">
        <f t="shared" si="110"/>
        <v>Queensland</v>
      </c>
      <c r="G2369" t="s">
        <v>35</v>
      </c>
      <c r="H2369">
        <v>4802</v>
      </c>
      <c r="I2369" t="s">
        <v>11</v>
      </c>
      <c r="J2369" t="s">
        <v>36</v>
      </c>
      <c r="K2369" t="s">
        <v>156</v>
      </c>
      <c r="L2369" t="s">
        <v>17</v>
      </c>
      <c r="M2369" s="5">
        <v>212.54999999999998</v>
      </c>
      <c r="N2369">
        <v>1</v>
      </c>
    </row>
    <row r="2370" spans="1:14" x14ac:dyDescent="0.2">
      <c r="A2370" s="2">
        <v>45337</v>
      </c>
      <c r="B2370" s="3">
        <f t="shared" ref="B2370:B2433" si="111">IF(MONTH(A2370)&gt;=7,YEAR(A2370)+1,YEAR(A2370))</f>
        <v>2024</v>
      </c>
      <c r="C2370" t="str">
        <f t="shared" ref="C2370:C2433" si="112">IF(MONTH(A2370) &gt;= 7, YEAR(A2370) &amp; "-" &amp; YEAR(A2370) + 1, YEAR(A2370) - 1 &amp; "-" &amp; YEAR(A2370))</f>
        <v>2023-2024</v>
      </c>
      <c r="D2370" t="s">
        <v>147</v>
      </c>
      <c r="E2370" t="s">
        <v>88</v>
      </c>
      <c r="F2370" t="str">
        <f t="shared" ref="F2370:F2433" si="113">IF(G2370="WA","Western Australia",
IF(G2370="NSW","New South Wales",
IF(G2370="QLD","Queensland",
IF(G2370="VIC","Victoria",
IF(G2370="TAS","Tasmania",
IF(G2370="SA","South Australia",
IF(G2370="NT","Northern Territory",
IF(G2370="ACT","Australian Capital Territory",G2370))))))))</f>
        <v>South Australia</v>
      </c>
      <c r="G2370" t="s">
        <v>32</v>
      </c>
      <c r="H2370">
        <v>5011</v>
      </c>
      <c r="I2370" t="s">
        <v>11</v>
      </c>
      <c r="J2370" t="s">
        <v>33</v>
      </c>
      <c r="K2370" t="s">
        <v>150</v>
      </c>
      <c r="L2370" t="s">
        <v>18</v>
      </c>
      <c r="M2370" s="5">
        <v>212.8</v>
      </c>
      <c r="N2370">
        <v>1</v>
      </c>
    </row>
    <row r="2371" spans="1:14" x14ac:dyDescent="0.2">
      <c r="A2371" s="2">
        <v>45445</v>
      </c>
      <c r="B2371" s="3">
        <f t="shared" si="111"/>
        <v>2024</v>
      </c>
      <c r="C2371" t="str">
        <f t="shared" si="112"/>
        <v>2023-2024</v>
      </c>
      <c r="D2371" t="s">
        <v>148</v>
      </c>
      <c r="E2371" t="s">
        <v>24</v>
      </c>
      <c r="F2371" t="str">
        <f t="shared" si="113"/>
        <v>New South Wales</v>
      </c>
      <c r="G2371" t="s">
        <v>10</v>
      </c>
      <c r="H2371">
        <v>2795</v>
      </c>
      <c r="I2371" t="s">
        <v>11</v>
      </c>
      <c r="J2371" t="s">
        <v>25</v>
      </c>
      <c r="K2371" t="s">
        <v>157</v>
      </c>
      <c r="L2371" t="s">
        <v>22</v>
      </c>
      <c r="M2371" s="5">
        <v>212.88</v>
      </c>
      <c r="N2371">
        <v>1</v>
      </c>
    </row>
    <row r="2372" spans="1:14" x14ac:dyDescent="0.2">
      <c r="A2372" s="2">
        <v>45598</v>
      </c>
      <c r="B2372" s="3">
        <f t="shared" si="111"/>
        <v>2025</v>
      </c>
      <c r="C2372" t="str">
        <f t="shared" si="112"/>
        <v>2024-2025</v>
      </c>
      <c r="D2372" t="s">
        <v>147</v>
      </c>
      <c r="E2372" t="s">
        <v>93</v>
      </c>
      <c r="F2372" t="str">
        <f t="shared" si="113"/>
        <v>Western Australia</v>
      </c>
      <c r="G2372" t="s">
        <v>48</v>
      </c>
      <c r="H2372">
        <v>6112</v>
      </c>
      <c r="I2372" t="s">
        <v>11</v>
      </c>
      <c r="J2372" t="s">
        <v>94</v>
      </c>
      <c r="K2372" t="s">
        <v>154</v>
      </c>
      <c r="L2372" t="s">
        <v>14</v>
      </c>
      <c r="M2372" s="5">
        <v>212.91</v>
      </c>
      <c r="N2372">
        <v>1</v>
      </c>
    </row>
    <row r="2373" spans="1:14" x14ac:dyDescent="0.2">
      <c r="A2373" s="2">
        <v>45281</v>
      </c>
      <c r="B2373" s="3">
        <f t="shared" si="111"/>
        <v>2024</v>
      </c>
      <c r="C2373" t="str">
        <f t="shared" si="112"/>
        <v>2023-2024</v>
      </c>
      <c r="D2373" t="s">
        <v>148</v>
      </c>
      <c r="E2373" t="s">
        <v>136</v>
      </c>
      <c r="F2373" t="str">
        <f t="shared" si="113"/>
        <v>Victoria</v>
      </c>
      <c r="G2373" t="s">
        <v>45</v>
      </c>
      <c r="H2373">
        <v>3175</v>
      </c>
      <c r="I2373" t="s">
        <v>11</v>
      </c>
      <c r="J2373" t="s">
        <v>63</v>
      </c>
      <c r="K2373" t="s">
        <v>149</v>
      </c>
      <c r="L2373" t="s">
        <v>15</v>
      </c>
      <c r="M2373" s="5">
        <v>213.03</v>
      </c>
      <c r="N2373">
        <v>1</v>
      </c>
    </row>
    <row r="2374" spans="1:14" x14ac:dyDescent="0.2">
      <c r="A2374" s="2">
        <v>45175</v>
      </c>
      <c r="B2374" s="3">
        <f t="shared" si="111"/>
        <v>2024</v>
      </c>
      <c r="C2374" t="str">
        <f t="shared" si="112"/>
        <v>2023-2024</v>
      </c>
      <c r="D2374" t="s">
        <v>147</v>
      </c>
      <c r="E2374" t="s">
        <v>54</v>
      </c>
      <c r="F2374" t="str">
        <f t="shared" si="113"/>
        <v>Victoria</v>
      </c>
      <c r="G2374" t="s">
        <v>45</v>
      </c>
      <c r="H2374">
        <v>3977</v>
      </c>
      <c r="I2374" t="s">
        <v>11</v>
      </c>
      <c r="J2374" t="s">
        <v>55</v>
      </c>
      <c r="K2374" t="s">
        <v>152</v>
      </c>
      <c r="L2374" t="s">
        <v>13</v>
      </c>
      <c r="M2374" s="5">
        <v>213.16</v>
      </c>
      <c r="N2374">
        <v>1</v>
      </c>
    </row>
    <row r="2375" spans="1:14" x14ac:dyDescent="0.2">
      <c r="A2375" s="2">
        <v>45218</v>
      </c>
      <c r="B2375" s="3">
        <f t="shared" si="111"/>
        <v>2024</v>
      </c>
      <c r="C2375" t="str">
        <f t="shared" si="112"/>
        <v>2023-2024</v>
      </c>
      <c r="D2375" t="s">
        <v>147</v>
      </c>
      <c r="E2375" t="s">
        <v>127</v>
      </c>
      <c r="F2375" t="str">
        <f t="shared" si="113"/>
        <v>New South Wales</v>
      </c>
      <c r="G2375" t="s">
        <v>10</v>
      </c>
      <c r="H2375">
        <v>2131</v>
      </c>
      <c r="I2375" t="s">
        <v>11</v>
      </c>
      <c r="J2375" t="s">
        <v>27</v>
      </c>
      <c r="K2375" t="s">
        <v>154</v>
      </c>
      <c r="L2375" t="s">
        <v>14</v>
      </c>
      <c r="M2375" s="5">
        <v>213.37</v>
      </c>
      <c r="N2375">
        <v>1</v>
      </c>
    </row>
    <row r="2376" spans="1:14" x14ac:dyDescent="0.2">
      <c r="A2376" s="2">
        <v>45466</v>
      </c>
      <c r="B2376" s="3">
        <f t="shared" si="111"/>
        <v>2024</v>
      </c>
      <c r="C2376" t="str">
        <f t="shared" si="112"/>
        <v>2023-2024</v>
      </c>
      <c r="D2376" t="s">
        <v>148</v>
      </c>
      <c r="E2376" t="s">
        <v>91</v>
      </c>
      <c r="F2376" t="str">
        <f t="shared" si="113"/>
        <v>Victoria</v>
      </c>
      <c r="G2376" t="s">
        <v>45</v>
      </c>
      <c r="H2376">
        <v>3690</v>
      </c>
      <c r="I2376" t="s">
        <v>11</v>
      </c>
      <c r="J2376" t="s">
        <v>55</v>
      </c>
      <c r="K2376" t="s">
        <v>155</v>
      </c>
      <c r="L2376" t="s">
        <v>20</v>
      </c>
      <c r="M2376" s="5">
        <v>213.62</v>
      </c>
      <c r="N2376">
        <v>1</v>
      </c>
    </row>
    <row r="2377" spans="1:14" x14ac:dyDescent="0.2">
      <c r="A2377" s="2">
        <v>44955</v>
      </c>
      <c r="B2377" s="3">
        <f t="shared" si="111"/>
        <v>2023</v>
      </c>
      <c r="C2377" t="str">
        <f t="shared" si="112"/>
        <v>2022-2023</v>
      </c>
      <c r="D2377" t="s">
        <v>147</v>
      </c>
      <c r="E2377" t="s">
        <v>37</v>
      </c>
      <c r="F2377" t="str">
        <f t="shared" si="113"/>
        <v>South Australia</v>
      </c>
      <c r="G2377" t="s">
        <v>32</v>
      </c>
      <c r="H2377">
        <v>5607</v>
      </c>
      <c r="I2377" t="s">
        <v>11</v>
      </c>
      <c r="J2377" t="s">
        <v>38</v>
      </c>
      <c r="K2377" t="s">
        <v>150</v>
      </c>
      <c r="L2377" t="s">
        <v>18</v>
      </c>
      <c r="M2377" s="5">
        <v>213.75</v>
      </c>
      <c r="N2377">
        <v>1</v>
      </c>
    </row>
    <row r="2378" spans="1:14" x14ac:dyDescent="0.2">
      <c r="A2378" s="2">
        <v>44992</v>
      </c>
      <c r="B2378" s="3">
        <f t="shared" si="111"/>
        <v>2023</v>
      </c>
      <c r="C2378" t="str">
        <f t="shared" si="112"/>
        <v>2022-2023</v>
      </c>
      <c r="D2378" t="s">
        <v>148</v>
      </c>
      <c r="E2378" t="s">
        <v>95</v>
      </c>
      <c r="F2378" t="str">
        <f t="shared" si="113"/>
        <v>Victoria</v>
      </c>
      <c r="G2378" t="s">
        <v>45</v>
      </c>
      <c r="H2378">
        <v>3931</v>
      </c>
      <c r="I2378" t="s">
        <v>11</v>
      </c>
      <c r="J2378" t="s">
        <v>55</v>
      </c>
      <c r="K2378" t="s">
        <v>150</v>
      </c>
      <c r="L2378" t="s">
        <v>18</v>
      </c>
      <c r="M2378" s="5">
        <v>213.8</v>
      </c>
      <c r="N2378">
        <v>1</v>
      </c>
    </row>
    <row r="2379" spans="1:14" x14ac:dyDescent="0.2">
      <c r="A2379" s="2">
        <v>45013</v>
      </c>
      <c r="B2379" s="3">
        <f t="shared" si="111"/>
        <v>2023</v>
      </c>
      <c r="C2379" t="str">
        <f t="shared" si="112"/>
        <v>2022-2023</v>
      </c>
      <c r="D2379" t="s">
        <v>148</v>
      </c>
      <c r="E2379" t="s">
        <v>100</v>
      </c>
      <c r="F2379" t="str">
        <f t="shared" si="113"/>
        <v>Western Australia</v>
      </c>
      <c r="G2379" t="s">
        <v>48</v>
      </c>
      <c r="H2379">
        <v>6021</v>
      </c>
      <c r="I2379" t="s">
        <v>11</v>
      </c>
      <c r="J2379" t="s">
        <v>49</v>
      </c>
      <c r="K2379" t="s">
        <v>153</v>
      </c>
      <c r="L2379" t="s">
        <v>16</v>
      </c>
      <c r="M2379" s="5">
        <v>213.83</v>
      </c>
      <c r="N2379">
        <v>1</v>
      </c>
    </row>
    <row r="2380" spans="1:14" x14ac:dyDescent="0.2">
      <c r="A2380" s="2">
        <v>45291</v>
      </c>
      <c r="B2380" s="3">
        <f t="shared" si="111"/>
        <v>2024</v>
      </c>
      <c r="C2380" t="str">
        <f t="shared" si="112"/>
        <v>2023-2024</v>
      </c>
      <c r="D2380" t="s">
        <v>148</v>
      </c>
      <c r="E2380" t="s">
        <v>66</v>
      </c>
      <c r="F2380" t="str">
        <f t="shared" si="113"/>
        <v>South Australia</v>
      </c>
      <c r="G2380" t="s">
        <v>32</v>
      </c>
      <c r="H2380">
        <v>5169</v>
      </c>
      <c r="I2380" t="s">
        <v>11</v>
      </c>
      <c r="J2380" t="s">
        <v>33</v>
      </c>
      <c r="K2380" t="s">
        <v>150</v>
      </c>
      <c r="L2380" t="s">
        <v>18</v>
      </c>
      <c r="M2380" s="5">
        <v>213.92000000000002</v>
      </c>
      <c r="N2380">
        <v>1</v>
      </c>
    </row>
    <row r="2381" spans="1:14" x14ac:dyDescent="0.2">
      <c r="A2381" s="2">
        <v>45213</v>
      </c>
      <c r="B2381" s="3">
        <f t="shared" si="111"/>
        <v>2024</v>
      </c>
      <c r="C2381" t="str">
        <f t="shared" si="112"/>
        <v>2023-2024</v>
      </c>
      <c r="D2381" t="s">
        <v>147</v>
      </c>
      <c r="E2381" t="s">
        <v>139</v>
      </c>
      <c r="F2381" t="str">
        <f t="shared" si="113"/>
        <v>New South Wales</v>
      </c>
      <c r="G2381" t="s">
        <v>10</v>
      </c>
      <c r="H2381">
        <v>2020</v>
      </c>
      <c r="I2381" t="s">
        <v>11</v>
      </c>
      <c r="J2381" t="s">
        <v>12</v>
      </c>
      <c r="K2381" t="s">
        <v>156</v>
      </c>
      <c r="L2381" t="s">
        <v>17</v>
      </c>
      <c r="M2381" s="5">
        <v>214.01000000000002</v>
      </c>
      <c r="N2381">
        <v>1</v>
      </c>
    </row>
    <row r="2382" spans="1:14" x14ac:dyDescent="0.2">
      <c r="A2382" s="2">
        <v>45198</v>
      </c>
      <c r="B2382" s="3">
        <f t="shared" si="111"/>
        <v>2024</v>
      </c>
      <c r="C2382" t="str">
        <f t="shared" si="112"/>
        <v>2023-2024</v>
      </c>
      <c r="D2382" t="s">
        <v>147</v>
      </c>
      <c r="E2382" t="s">
        <v>82</v>
      </c>
      <c r="F2382" t="str">
        <f t="shared" si="113"/>
        <v>Queensland</v>
      </c>
      <c r="G2382" t="s">
        <v>35</v>
      </c>
      <c r="H2382">
        <v>4012</v>
      </c>
      <c r="I2382" t="s">
        <v>11</v>
      </c>
      <c r="J2382" t="s">
        <v>43</v>
      </c>
      <c r="K2382" t="s">
        <v>155</v>
      </c>
      <c r="L2382" t="s">
        <v>20</v>
      </c>
      <c r="M2382" s="5">
        <v>214.07</v>
      </c>
      <c r="N2382">
        <v>1</v>
      </c>
    </row>
    <row r="2383" spans="1:14" x14ac:dyDescent="0.2">
      <c r="A2383" s="2">
        <v>45023</v>
      </c>
      <c r="B2383" s="3">
        <f t="shared" si="111"/>
        <v>2023</v>
      </c>
      <c r="C2383" t="str">
        <f t="shared" si="112"/>
        <v>2022-2023</v>
      </c>
      <c r="D2383" t="s">
        <v>147</v>
      </c>
      <c r="E2383" t="s">
        <v>124</v>
      </c>
      <c r="F2383" t="str">
        <f t="shared" si="113"/>
        <v>New South Wales</v>
      </c>
      <c r="G2383" t="s">
        <v>10</v>
      </c>
      <c r="H2383">
        <v>2015</v>
      </c>
      <c r="I2383" t="s">
        <v>11</v>
      </c>
      <c r="J2383" t="s">
        <v>12</v>
      </c>
      <c r="K2383" t="s">
        <v>155</v>
      </c>
      <c r="L2383" t="s">
        <v>20</v>
      </c>
      <c r="M2383" s="5">
        <v>214.48000000000002</v>
      </c>
      <c r="N2383">
        <v>1</v>
      </c>
    </row>
    <row r="2384" spans="1:14" x14ac:dyDescent="0.2">
      <c r="A2384" s="2">
        <v>45354</v>
      </c>
      <c r="B2384" s="3">
        <f t="shared" si="111"/>
        <v>2024</v>
      </c>
      <c r="C2384" t="str">
        <f t="shared" si="112"/>
        <v>2023-2024</v>
      </c>
      <c r="D2384" t="s">
        <v>148</v>
      </c>
      <c r="E2384" t="s">
        <v>28</v>
      </c>
      <c r="F2384" t="str">
        <f t="shared" si="113"/>
        <v>Northern Territory</v>
      </c>
      <c r="G2384" t="s">
        <v>29</v>
      </c>
      <c r="H2384">
        <v>800</v>
      </c>
      <c r="I2384" t="s">
        <v>11</v>
      </c>
      <c r="J2384" t="s">
        <v>30</v>
      </c>
      <c r="K2384" t="s">
        <v>155</v>
      </c>
      <c r="L2384" t="s">
        <v>20</v>
      </c>
      <c r="M2384" s="5">
        <v>215.45000000000002</v>
      </c>
      <c r="N2384">
        <v>1</v>
      </c>
    </row>
    <row r="2385" spans="1:14" x14ac:dyDescent="0.2">
      <c r="A2385" s="2">
        <v>45640</v>
      </c>
      <c r="B2385" s="3">
        <f t="shared" si="111"/>
        <v>2025</v>
      </c>
      <c r="C2385" t="str">
        <f t="shared" si="112"/>
        <v>2024-2025</v>
      </c>
      <c r="D2385" t="s">
        <v>148</v>
      </c>
      <c r="E2385" t="s">
        <v>87</v>
      </c>
      <c r="F2385" t="str">
        <f t="shared" si="113"/>
        <v>New South Wales</v>
      </c>
      <c r="G2385" t="s">
        <v>10</v>
      </c>
      <c r="H2385">
        <v>2790</v>
      </c>
      <c r="I2385" t="s">
        <v>11</v>
      </c>
      <c r="J2385" t="s">
        <v>25</v>
      </c>
      <c r="K2385" t="s">
        <v>154</v>
      </c>
      <c r="L2385" t="s">
        <v>14</v>
      </c>
      <c r="M2385" s="5">
        <v>215.58</v>
      </c>
      <c r="N2385">
        <v>1</v>
      </c>
    </row>
    <row r="2386" spans="1:14" x14ac:dyDescent="0.2">
      <c r="A2386" s="2">
        <v>45434</v>
      </c>
      <c r="B2386" s="3">
        <f t="shared" si="111"/>
        <v>2024</v>
      </c>
      <c r="C2386" t="str">
        <f t="shared" si="112"/>
        <v>2023-2024</v>
      </c>
      <c r="D2386" t="s">
        <v>147</v>
      </c>
      <c r="E2386" t="s">
        <v>107</v>
      </c>
      <c r="F2386" t="str">
        <f t="shared" si="113"/>
        <v>Queensland</v>
      </c>
      <c r="G2386" t="s">
        <v>35</v>
      </c>
      <c r="H2386">
        <v>4220</v>
      </c>
      <c r="I2386" t="s">
        <v>11</v>
      </c>
      <c r="J2386" t="s">
        <v>104</v>
      </c>
      <c r="K2386" t="s">
        <v>19</v>
      </c>
      <c r="L2386" t="s">
        <v>23</v>
      </c>
      <c r="M2386" s="5">
        <v>215.69</v>
      </c>
      <c r="N2386">
        <v>1</v>
      </c>
    </row>
    <row r="2387" spans="1:14" x14ac:dyDescent="0.2">
      <c r="A2387" s="2">
        <v>45271</v>
      </c>
      <c r="B2387" s="3">
        <f t="shared" si="111"/>
        <v>2024</v>
      </c>
      <c r="C2387" t="str">
        <f t="shared" si="112"/>
        <v>2023-2024</v>
      </c>
      <c r="D2387" t="s">
        <v>148</v>
      </c>
      <c r="E2387" t="s">
        <v>102</v>
      </c>
      <c r="F2387" t="str">
        <f t="shared" si="113"/>
        <v>Queensland</v>
      </c>
      <c r="G2387" t="s">
        <v>35</v>
      </c>
      <c r="H2387">
        <v>4870</v>
      </c>
      <c r="I2387" t="s">
        <v>11</v>
      </c>
      <c r="J2387" t="s">
        <v>36</v>
      </c>
      <c r="K2387" t="s">
        <v>153</v>
      </c>
      <c r="L2387" t="s">
        <v>16</v>
      </c>
      <c r="M2387" s="5">
        <v>215.89</v>
      </c>
      <c r="N2387">
        <v>1</v>
      </c>
    </row>
    <row r="2388" spans="1:14" x14ac:dyDescent="0.2">
      <c r="A2388" s="2">
        <v>45237</v>
      </c>
      <c r="B2388" s="3">
        <f t="shared" si="111"/>
        <v>2024</v>
      </c>
      <c r="C2388" t="str">
        <f t="shared" si="112"/>
        <v>2023-2024</v>
      </c>
      <c r="D2388" t="s">
        <v>147</v>
      </c>
      <c r="E2388" t="s">
        <v>69</v>
      </c>
      <c r="F2388" t="str">
        <f t="shared" si="113"/>
        <v>Tasmania</v>
      </c>
      <c r="G2388" t="s">
        <v>70</v>
      </c>
      <c r="H2388">
        <v>7018</v>
      </c>
      <c r="I2388" t="s">
        <v>11</v>
      </c>
      <c r="J2388" t="s">
        <v>71</v>
      </c>
      <c r="K2388" t="s">
        <v>153</v>
      </c>
      <c r="L2388" t="s">
        <v>16</v>
      </c>
      <c r="M2388" s="5">
        <v>216.70999999999998</v>
      </c>
      <c r="N2388">
        <v>1</v>
      </c>
    </row>
    <row r="2389" spans="1:14" x14ac:dyDescent="0.2">
      <c r="A2389" s="2">
        <v>45544</v>
      </c>
      <c r="B2389" s="3">
        <f t="shared" si="111"/>
        <v>2025</v>
      </c>
      <c r="C2389" t="str">
        <f t="shared" si="112"/>
        <v>2024-2025</v>
      </c>
      <c r="D2389" t="s">
        <v>147</v>
      </c>
      <c r="E2389" t="s">
        <v>72</v>
      </c>
      <c r="F2389" t="str">
        <f t="shared" si="113"/>
        <v>Western Australia</v>
      </c>
      <c r="G2389" t="s">
        <v>48</v>
      </c>
      <c r="H2389">
        <v>6010</v>
      </c>
      <c r="I2389" t="s">
        <v>11</v>
      </c>
      <c r="J2389" t="s">
        <v>49</v>
      </c>
      <c r="K2389" t="s">
        <v>19</v>
      </c>
      <c r="L2389" t="s">
        <v>23</v>
      </c>
      <c r="M2389" s="5">
        <v>217.11</v>
      </c>
      <c r="N2389">
        <v>1</v>
      </c>
    </row>
    <row r="2390" spans="1:14" x14ac:dyDescent="0.2">
      <c r="A2390" s="2">
        <v>45194</v>
      </c>
      <c r="B2390" s="3">
        <f t="shared" si="111"/>
        <v>2024</v>
      </c>
      <c r="C2390" t="str">
        <f t="shared" si="112"/>
        <v>2023-2024</v>
      </c>
      <c r="D2390" t="s">
        <v>148</v>
      </c>
      <c r="E2390" t="s">
        <v>135</v>
      </c>
      <c r="F2390" t="str">
        <f t="shared" si="113"/>
        <v>Victoria</v>
      </c>
      <c r="G2390" t="s">
        <v>45</v>
      </c>
      <c r="H2390">
        <v>3550</v>
      </c>
      <c r="I2390" t="s">
        <v>11</v>
      </c>
      <c r="J2390" t="s">
        <v>60</v>
      </c>
      <c r="K2390" t="s">
        <v>155</v>
      </c>
      <c r="L2390" t="s">
        <v>20</v>
      </c>
      <c r="M2390" s="5">
        <v>217.45000000000002</v>
      </c>
      <c r="N2390">
        <v>1</v>
      </c>
    </row>
    <row r="2391" spans="1:14" x14ac:dyDescent="0.2">
      <c r="A2391" s="2">
        <v>45248</v>
      </c>
      <c r="B2391" s="3">
        <f t="shared" si="111"/>
        <v>2024</v>
      </c>
      <c r="C2391" t="str">
        <f t="shared" si="112"/>
        <v>2023-2024</v>
      </c>
      <c r="D2391" t="s">
        <v>147</v>
      </c>
      <c r="E2391" t="s">
        <v>122</v>
      </c>
      <c r="F2391" t="str">
        <f t="shared" si="113"/>
        <v>New South Wales</v>
      </c>
      <c r="G2391" t="s">
        <v>10</v>
      </c>
      <c r="H2391">
        <v>2650</v>
      </c>
      <c r="I2391" t="s">
        <v>11</v>
      </c>
      <c r="J2391" t="s">
        <v>25</v>
      </c>
      <c r="K2391" t="s">
        <v>154</v>
      </c>
      <c r="L2391" t="s">
        <v>14</v>
      </c>
      <c r="M2391" s="5">
        <v>218.4</v>
      </c>
      <c r="N2391">
        <v>1</v>
      </c>
    </row>
    <row r="2392" spans="1:14" x14ac:dyDescent="0.2">
      <c r="A2392" s="2">
        <v>44995</v>
      </c>
      <c r="B2392" s="3">
        <f t="shared" si="111"/>
        <v>2023</v>
      </c>
      <c r="C2392" t="str">
        <f t="shared" si="112"/>
        <v>2022-2023</v>
      </c>
      <c r="D2392" t="s">
        <v>147</v>
      </c>
      <c r="E2392" t="s">
        <v>79</v>
      </c>
      <c r="F2392" t="str">
        <f t="shared" si="113"/>
        <v>Australian Capital Territory</v>
      </c>
      <c r="G2392" t="s">
        <v>80</v>
      </c>
      <c r="H2392">
        <v>2617</v>
      </c>
      <c r="I2392" t="s">
        <v>11</v>
      </c>
      <c r="J2392" t="s">
        <v>58</v>
      </c>
      <c r="K2392" t="s">
        <v>151</v>
      </c>
      <c r="L2392" t="s">
        <v>21</v>
      </c>
      <c r="M2392" s="5">
        <v>218.43</v>
      </c>
      <c r="N2392">
        <v>1</v>
      </c>
    </row>
    <row r="2393" spans="1:14" x14ac:dyDescent="0.2">
      <c r="A2393" s="2">
        <v>45191</v>
      </c>
      <c r="B2393" s="3">
        <f t="shared" si="111"/>
        <v>2024</v>
      </c>
      <c r="C2393" t="str">
        <f t="shared" si="112"/>
        <v>2023-2024</v>
      </c>
      <c r="D2393" t="s">
        <v>147</v>
      </c>
      <c r="E2393" t="s">
        <v>102</v>
      </c>
      <c r="F2393" t="str">
        <f t="shared" si="113"/>
        <v>Queensland</v>
      </c>
      <c r="G2393" t="s">
        <v>35</v>
      </c>
      <c r="H2393">
        <v>4870</v>
      </c>
      <c r="I2393" t="s">
        <v>11</v>
      </c>
      <c r="J2393" t="s">
        <v>36</v>
      </c>
      <c r="K2393" t="s">
        <v>19</v>
      </c>
      <c r="L2393" t="s">
        <v>23</v>
      </c>
      <c r="M2393" s="5">
        <v>218.6</v>
      </c>
      <c r="N2393">
        <v>1</v>
      </c>
    </row>
    <row r="2394" spans="1:14" x14ac:dyDescent="0.2">
      <c r="A2394" s="2">
        <v>45001</v>
      </c>
      <c r="B2394" s="3">
        <f t="shared" si="111"/>
        <v>2023</v>
      </c>
      <c r="C2394" t="str">
        <f t="shared" si="112"/>
        <v>2022-2023</v>
      </c>
      <c r="D2394" t="s">
        <v>148</v>
      </c>
      <c r="E2394" t="s">
        <v>131</v>
      </c>
      <c r="F2394" t="str">
        <f t="shared" si="113"/>
        <v>Western Australia</v>
      </c>
      <c r="G2394" t="s">
        <v>48</v>
      </c>
      <c r="H2394">
        <v>6530</v>
      </c>
      <c r="I2394" t="s">
        <v>11</v>
      </c>
      <c r="J2394" t="s">
        <v>77</v>
      </c>
      <c r="K2394" t="s">
        <v>156</v>
      </c>
      <c r="L2394" t="s">
        <v>17</v>
      </c>
      <c r="M2394" s="5">
        <v>218.63</v>
      </c>
      <c r="N2394">
        <v>1</v>
      </c>
    </row>
    <row r="2395" spans="1:14" x14ac:dyDescent="0.2">
      <c r="A2395" s="2">
        <v>45517</v>
      </c>
      <c r="B2395" s="3">
        <f t="shared" si="111"/>
        <v>2025</v>
      </c>
      <c r="C2395" t="str">
        <f t="shared" si="112"/>
        <v>2024-2025</v>
      </c>
      <c r="D2395" t="s">
        <v>147</v>
      </c>
      <c r="E2395" t="s">
        <v>47</v>
      </c>
      <c r="F2395" t="str">
        <f t="shared" si="113"/>
        <v>Western Australia</v>
      </c>
      <c r="G2395" t="s">
        <v>48</v>
      </c>
      <c r="H2395">
        <v>6030</v>
      </c>
      <c r="I2395" t="s">
        <v>11</v>
      </c>
      <c r="J2395" t="s">
        <v>49</v>
      </c>
      <c r="K2395" t="s">
        <v>154</v>
      </c>
      <c r="L2395" t="s">
        <v>14</v>
      </c>
      <c r="M2395" s="5">
        <v>218.78</v>
      </c>
      <c r="N2395">
        <v>1</v>
      </c>
    </row>
    <row r="2396" spans="1:14" x14ac:dyDescent="0.2">
      <c r="A2396" s="2">
        <v>45492</v>
      </c>
      <c r="B2396" s="3">
        <f t="shared" si="111"/>
        <v>2025</v>
      </c>
      <c r="C2396" t="str">
        <f t="shared" si="112"/>
        <v>2024-2025</v>
      </c>
      <c r="D2396" t="s">
        <v>148</v>
      </c>
      <c r="E2396" t="s">
        <v>106</v>
      </c>
      <c r="F2396" t="str">
        <f t="shared" si="113"/>
        <v>Victoria</v>
      </c>
      <c r="G2396" t="s">
        <v>45</v>
      </c>
      <c r="H2396">
        <v>3915</v>
      </c>
      <c r="I2396" t="s">
        <v>11</v>
      </c>
      <c r="J2396" t="s">
        <v>55</v>
      </c>
      <c r="K2396" t="s">
        <v>156</v>
      </c>
      <c r="L2396" t="s">
        <v>17</v>
      </c>
      <c r="M2396" s="5">
        <v>220.18</v>
      </c>
      <c r="N2396">
        <v>1</v>
      </c>
    </row>
    <row r="2397" spans="1:14" x14ac:dyDescent="0.2">
      <c r="A2397" s="2">
        <v>45401</v>
      </c>
      <c r="B2397" s="3">
        <f t="shared" si="111"/>
        <v>2024</v>
      </c>
      <c r="C2397" t="str">
        <f t="shared" si="112"/>
        <v>2023-2024</v>
      </c>
      <c r="D2397" t="s">
        <v>147</v>
      </c>
      <c r="E2397" t="s">
        <v>131</v>
      </c>
      <c r="F2397" t="str">
        <f t="shared" si="113"/>
        <v>Western Australia</v>
      </c>
      <c r="G2397" t="s">
        <v>48</v>
      </c>
      <c r="H2397">
        <v>6530</v>
      </c>
      <c r="I2397" t="s">
        <v>11</v>
      </c>
      <c r="J2397" t="s">
        <v>77</v>
      </c>
      <c r="K2397" t="s">
        <v>149</v>
      </c>
      <c r="L2397" t="s">
        <v>15</v>
      </c>
      <c r="M2397" s="5">
        <v>220.2</v>
      </c>
      <c r="N2397">
        <v>1</v>
      </c>
    </row>
    <row r="2398" spans="1:14" x14ac:dyDescent="0.2">
      <c r="A2398" s="2">
        <v>45160</v>
      </c>
      <c r="B2398" s="3">
        <f t="shared" si="111"/>
        <v>2024</v>
      </c>
      <c r="C2398" t="str">
        <f t="shared" si="112"/>
        <v>2023-2024</v>
      </c>
      <c r="D2398" t="s">
        <v>147</v>
      </c>
      <c r="E2398" t="s">
        <v>54</v>
      </c>
      <c r="F2398" t="str">
        <f t="shared" si="113"/>
        <v>Victoria</v>
      </c>
      <c r="G2398" t="s">
        <v>45</v>
      </c>
      <c r="H2398">
        <v>3977</v>
      </c>
      <c r="I2398" t="s">
        <v>11</v>
      </c>
      <c r="J2398" t="s">
        <v>55</v>
      </c>
      <c r="K2398" t="s">
        <v>154</v>
      </c>
      <c r="L2398" t="s">
        <v>14</v>
      </c>
      <c r="M2398" s="5">
        <v>220.78</v>
      </c>
      <c r="N2398">
        <v>1</v>
      </c>
    </row>
    <row r="2399" spans="1:14" x14ac:dyDescent="0.2">
      <c r="A2399" s="2">
        <v>44944</v>
      </c>
      <c r="B2399" s="3">
        <f t="shared" si="111"/>
        <v>2023</v>
      </c>
      <c r="C2399" t="str">
        <f t="shared" si="112"/>
        <v>2022-2023</v>
      </c>
      <c r="D2399" t="s">
        <v>147</v>
      </c>
      <c r="E2399" t="s">
        <v>116</v>
      </c>
      <c r="F2399" t="str">
        <f t="shared" si="113"/>
        <v>Western Australia</v>
      </c>
      <c r="G2399" t="s">
        <v>48</v>
      </c>
      <c r="H2399">
        <v>6725</v>
      </c>
      <c r="I2399" t="s">
        <v>11</v>
      </c>
      <c r="J2399" t="s">
        <v>77</v>
      </c>
      <c r="K2399" t="s">
        <v>150</v>
      </c>
      <c r="L2399" t="s">
        <v>18</v>
      </c>
      <c r="M2399" s="5">
        <v>220.83</v>
      </c>
      <c r="N2399">
        <v>1</v>
      </c>
    </row>
    <row r="2400" spans="1:14" x14ac:dyDescent="0.2">
      <c r="A2400" s="2">
        <v>45449</v>
      </c>
      <c r="B2400" s="3">
        <f t="shared" si="111"/>
        <v>2024</v>
      </c>
      <c r="C2400" t="str">
        <f t="shared" si="112"/>
        <v>2023-2024</v>
      </c>
      <c r="D2400" t="s">
        <v>148</v>
      </c>
      <c r="E2400" t="s">
        <v>135</v>
      </c>
      <c r="F2400" t="str">
        <f t="shared" si="113"/>
        <v>Victoria</v>
      </c>
      <c r="G2400" t="s">
        <v>45</v>
      </c>
      <c r="H2400">
        <v>3550</v>
      </c>
      <c r="I2400" t="s">
        <v>11</v>
      </c>
      <c r="J2400" t="s">
        <v>60</v>
      </c>
      <c r="K2400" t="s">
        <v>157</v>
      </c>
      <c r="L2400" t="s">
        <v>22</v>
      </c>
      <c r="M2400" s="5">
        <v>220.85</v>
      </c>
      <c r="N2400">
        <v>1</v>
      </c>
    </row>
    <row r="2401" spans="1:14" x14ac:dyDescent="0.2">
      <c r="A2401" s="2">
        <v>44929</v>
      </c>
      <c r="B2401" s="3">
        <f t="shared" si="111"/>
        <v>2023</v>
      </c>
      <c r="C2401" t="str">
        <f t="shared" si="112"/>
        <v>2022-2023</v>
      </c>
      <c r="D2401" t="s">
        <v>148</v>
      </c>
      <c r="E2401" t="s">
        <v>111</v>
      </c>
      <c r="F2401" t="str">
        <f t="shared" si="113"/>
        <v>New South Wales</v>
      </c>
      <c r="G2401" t="s">
        <v>10</v>
      </c>
      <c r="H2401">
        <v>2120</v>
      </c>
      <c r="I2401" t="s">
        <v>11</v>
      </c>
      <c r="J2401" t="s">
        <v>27</v>
      </c>
      <c r="K2401" t="s">
        <v>150</v>
      </c>
      <c r="L2401" t="s">
        <v>18</v>
      </c>
      <c r="M2401" s="5">
        <v>221.82999999999998</v>
      </c>
      <c r="N2401">
        <v>1</v>
      </c>
    </row>
    <row r="2402" spans="1:14" x14ac:dyDescent="0.2">
      <c r="A2402" s="2">
        <v>45462</v>
      </c>
      <c r="B2402" s="3">
        <f t="shared" si="111"/>
        <v>2024</v>
      </c>
      <c r="C2402" t="str">
        <f t="shared" si="112"/>
        <v>2023-2024</v>
      </c>
      <c r="D2402" t="s">
        <v>147</v>
      </c>
      <c r="E2402" t="s">
        <v>127</v>
      </c>
      <c r="F2402" t="str">
        <f t="shared" si="113"/>
        <v>New South Wales</v>
      </c>
      <c r="G2402" t="s">
        <v>10</v>
      </c>
      <c r="H2402">
        <v>2131</v>
      </c>
      <c r="I2402" t="s">
        <v>11</v>
      </c>
      <c r="J2402" t="s">
        <v>27</v>
      </c>
      <c r="K2402" t="s">
        <v>151</v>
      </c>
      <c r="L2402" t="s">
        <v>21</v>
      </c>
      <c r="M2402" s="5">
        <v>221.93</v>
      </c>
      <c r="N2402">
        <v>1</v>
      </c>
    </row>
    <row r="2403" spans="1:14" x14ac:dyDescent="0.2">
      <c r="A2403" s="2">
        <v>45654</v>
      </c>
      <c r="B2403" s="3">
        <f t="shared" si="111"/>
        <v>2025</v>
      </c>
      <c r="C2403" t="str">
        <f t="shared" si="112"/>
        <v>2024-2025</v>
      </c>
      <c r="D2403" t="s">
        <v>147</v>
      </c>
      <c r="E2403" t="s">
        <v>28</v>
      </c>
      <c r="F2403" t="str">
        <f t="shared" si="113"/>
        <v>Northern Territory</v>
      </c>
      <c r="G2403" t="s">
        <v>29</v>
      </c>
      <c r="H2403">
        <v>800</v>
      </c>
      <c r="I2403" t="s">
        <v>11</v>
      </c>
      <c r="J2403" t="s">
        <v>30</v>
      </c>
      <c r="K2403" t="s">
        <v>156</v>
      </c>
      <c r="L2403" t="s">
        <v>17</v>
      </c>
      <c r="M2403" s="5">
        <v>222.81</v>
      </c>
      <c r="N2403">
        <v>1</v>
      </c>
    </row>
    <row r="2404" spans="1:14" x14ac:dyDescent="0.2">
      <c r="A2404" s="2">
        <v>45446</v>
      </c>
      <c r="B2404" s="3">
        <f t="shared" si="111"/>
        <v>2024</v>
      </c>
      <c r="C2404" t="str">
        <f t="shared" si="112"/>
        <v>2023-2024</v>
      </c>
      <c r="D2404" t="s">
        <v>147</v>
      </c>
      <c r="E2404" t="s">
        <v>140</v>
      </c>
      <c r="F2404" t="str">
        <f t="shared" si="113"/>
        <v>Tasmania</v>
      </c>
      <c r="G2404" t="s">
        <v>70</v>
      </c>
      <c r="H2404">
        <v>7320</v>
      </c>
      <c r="I2404" t="s">
        <v>11</v>
      </c>
      <c r="J2404" t="s">
        <v>71</v>
      </c>
      <c r="K2404" t="s">
        <v>150</v>
      </c>
      <c r="L2404" t="s">
        <v>18</v>
      </c>
      <c r="M2404" s="5">
        <v>223.23</v>
      </c>
      <c r="N2404">
        <v>1</v>
      </c>
    </row>
    <row r="2405" spans="1:14" x14ac:dyDescent="0.2">
      <c r="A2405" s="2">
        <v>45533</v>
      </c>
      <c r="B2405" s="3">
        <f t="shared" si="111"/>
        <v>2025</v>
      </c>
      <c r="C2405" t="str">
        <f t="shared" si="112"/>
        <v>2024-2025</v>
      </c>
      <c r="D2405" t="s">
        <v>148</v>
      </c>
      <c r="E2405" t="s">
        <v>81</v>
      </c>
      <c r="F2405" t="str">
        <f t="shared" si="113"/>
        <v>New South Wales</v>
      </c>
      <c r="G2405" t="s">
        <v>10</v>
      </c>
      <c r="H2405">
        <v>2485</v>
      </c>
      <c r="I2405" t="s">
        <v>11</v>
      </c>
      <c r="J2405" t="s">
        <v>68</v>
      </c>
      <c r="K2405" t="s">
        <v>150</v>
      </c>
      <c r="L2405" t="s">
        <v>18</v>
      </c>
      <c r="M2405" s="5">
        <v>223.31</v>
      </c>
      <c r="N2405">
        <v>1</v>
      </c>
    </row>
    <row r="2406" spans="1:14" x14ac:dyDescent="0.2">
      <c r="A2406" s="2">
        <v>45476</v>
      </c>
      <c r="B2406" s="3">
        <f t="shared" si="111"/>
        <v>2025</v>
      </c>
      <c r="C2406" t="str">
        <f t="shared" si="112"/>
        <v>2024-2025</v>
      </c>
      <c r="D2406" t="s">
        <v>147</v>
      </c>
      <c r="E2406" t="s">
        <v>65</v>
      </c>
      <c r="F2406" t="str">
        <f t="shared" si="113"/>
        <v>New South Wales</v>
      </c>
      <c r="G2406" t="s">
        <v>10</v>
      </c>
      <c r="H2406">
        <v>2541</v>
      </c>
      <c r="I2406" t="s">
        <v>11</v>
      </c>
      <c r="J2406" t="s">
        <v>58</v>
      </c>
      <c r="K2406" t="s">
        <v>19</v>
      </c>
      <c r="L2406" t="s">
        <v>23</v>
      </c>
      <c r="M2406" s="5">
        <v>223.63</v>
      </c>
      <c r="N2406">
        <v>1</v>
      </c>
    </row>
    <row r="2407" spans="1:14" x14ac:dyDescent="0.2">
      <c r="A2407" s="2">
        <v>45412</v>
      </c>
      <c r="B2407" s="3">
        <f t="shared" si="111"/>
        <v>2024</v>
      </c>
      <c r="C2407" t="str">
        <f t="shared" si="112"/>
        <v>2023-2024</v>
      </c>
      <c r="D2407" t="s">
        <v>148</v>
      </c>
      <c r="E2407" t="s">
        <v>112</v>
      </c>
      <c r="F2407" t="str">
        <f t="shared" si="113"/>
        <v>Victoria</v>
      </c>
      <c r="G2407" t="s">
        <v>45</v>
      </c>
      <c r="H2407">
        <v>3076</v>
      </c>
      <c r="I2407" t="s">
        <v>11</v>
      </c>
      <c r="J2407" t="s">
        <v>46</v>
      </c>
      <c r="K2407" t="s">
        <v>155</v>
      </c>
      <c r="L2407" t="s">
        <v>20</v>
      </c>
      <c r="M2407" s="5">
        <v>223.71</v>
      </c>
      <c r="N2407">
        <v>1</v>
      </c>
    </row>
    <row r="2408" spans="1:14" x14ac:dyDescent="0.2">
      <c r="A2408" s="2">
        <v>45375</v>
      </c>
      <c r="B2408" s="3">
        <f t="shared" si="111"/>
        <v>2024</v>
      </c>
      <c r="C2408" t="str">
        <f t="shared" si="112"/>
        <v>2023-2024</v>
      </c>
      <c r="D2408" t="s">
        <v>148</v>
      </c>
      <c r="E2408" t="s">
        <v>88</v>
      </c>
      <c r="F2408" t="str">
        <f t="shared" si="113"/>
        <v>South Australia</v>
      </c>
      <c r="G2408" t="s">
        <v>32</v>
      </c>
      <c r="H2408">
        <v>5011</v>
      </c>
      <c r="I2408" t="s">
        <v>11</v>
      </c>
      <c r="J2408" t="s">
        <v>33</v>
      </c>
      <c r="K2408" t="s">
        <v>153</v>
      </c>
      <c r="L2408" t="s">
        <v>16</v>
      </c>
      <c r="M2408" s="5">
        <v>223.72</v>
      </c>
      <c r="N2408">
        <v>1</v>
      </c>
    </row>
    <row r="2409" spans="1:14" x14ac:dyDescent="0.2">
      <c r="A2409" s="2">
        <v>45166</v>
      </c>
      <c r="B2409" s="3">
        <f t="shared" si="111"/>
        <v>2024</v>
      </c>
      <c r="C2409" t="str">
        <f t="shared" si="112"/>
        <v>2023-2024</v>
      </c>
      <c r="D2409" t="s">
        <v>148</v>
      </c>
      <c r="E2409" t="s">
        <v>74</v>
      </c>
      <c r="F2409" t="str">
        <f t="shared" si="113"/>
        <v>South Australia</v>
      </c>
      <c r="G2409" t="s">
        <v>32</v>
      </c>
      <c r="H2409">
        <v>5043</v>
      </c>
      <c r="I2409" t="s">
        <v>11</v>
      </c>
      <c r="J2409" t="s">
        <v>33</v>
      </c>
      <c r="K2409" t="s">
        <v>150</v>
      </c>
      <c r="L2409" t="s">
        <v>18</v>
      </c>
      <c r="M2409" s="5">
        <v>224.14</v>
      </c>
      <c r="N2409">
        <v>1</v>
      </c>
    </row>
    <row r="2410" spans="1:14" x14ac:dyDescent="0.2">
      <c r="A2410" s="2">
        <v>45117</v>
      </c>
      <c r="B2410" s="3">
        <f t="shared" si="111"/>
        <v>2024</v>
      </c>
      <c r="C2410" t="str">
        <f t="shared" si="112"/>
        <v>2023-2024</v>
      </c>
      <c r="D2410" t="s">
        <v>147</v>
      </c>
      <c r="E2410" t="s">
        <v>72</v>
      </c>
      <c r="F2410" t="str">
        <f t="shared" si="113"/>
        <v>Western Australia</v>
      </c>
      <c r="G2410" t="s">
        <v>48</v>
      </c>
      <c r="H2410">
        <v>6010</v>
      </c>
      <c r="I2410" t="s">
        <v>11</v>
      </c>
      <c r="J2410" t="s">
        <v>49</v>
      </c>
      <c r="K2410" t="s">
        <v>153</v>
      </c>
      <c r="L2410" t="s">
        <v>16</v>
      </c>
      <c r="M2410" s="5">
        <v>224.54</v>
      </c>
      <c r="N2410">
        <v>1</v>
      </c>
    </row>
    <row r="2411" spans="1:14" x14ac:dyDescent="0.2">
      <c r="A2411" s="2">
        <v>45358</v>
      </c>
      <c r="B2411" s="3">
        <f t="shared" si="111"/>
        <v>2024</v>
      </c>
      <c r="C2411" t="str">
        <f t="shared" si="112"/>
        <v>2023-2024</v>
      </c>
      <c r="D2411" t="s">
        <v>147</v>
      </c>
      <c r="E2411" t="s">
        <v>140</v>
      </c>
      <c r="F2411" t="str">
        <f t="shared" si="113"/>
        <v>Tasmania</v>
      </c>
      <c r="G2411" t="s">
        <v>70</v>
      </c>
      <c r="H2411">
        <v>7320</v>
      </c>
      <c r="I2411" t="s">
        <v>11</v>
      </c>
      <c r="J2411" t="s">
        <v>71</v>
      </c>
      <c r="K2411" t="s">
        <v>149</v>
      </c>
      <c r="L2411" t="s">
        <v>15</v>
      </c>
      <c r="M2411" s="5">
        <v>224.79999999999998</v>
      </c>
      <c r="N2411">
        <v>1</v>
      </c>
    </row>
    <row r="2412" spans="1:14" x14ac:dyDescent="0.2">
      <c r="A2412" s="2">
        <v>45595</v>
      </c>
      <c r="B2412" s="3">
        <f t="shared" si="111"/>
        <v>2025</v>
      </c>
      <c r="C2412" t="str">
        <f t="shared" si="112"/>
        <v>2024-2025</v>
      </c>
      <c r="D2412" t="s">
        <v>148</v>
      </c>
      <c r="E2412" t="s">
        <v>143</v>
      </c>
      <c r="F2412" t="str">
        <f t="shared" si="113"/>
        <v>New South Wales</v>
      </c>
      <c r="G2412" t="s">
        <v>10</v>
      </c>
      <c r="H2412">
        <v>2154</v>
      </c>
      <c r="I2412" t="s">
        <v>11</v>
      </c>
      <c r="J2412" t="s">
        <v>27</v>
      </c>
      <c r="K2412" t="s">
        <v>153</v>
      </c>
      <c r="L2412" t="s">
        <v>16</v>
      </c>
      <c r="M2412" s="5">
        <v>224.8</v>
      </c>
      <c r="N2412">
        <v>1</v>
      </c>
    </row>
    <row r="2413" spans="1:14" x14ac:dyDescent="0.2">
      <c r="A2413" s="2">
        <v>45300</v>
      </c>
      <c r="B2413" s="3">
        <f t="shared" si="111"/>
        <v>2024</v>
      </c>
      <c r="C2413" t="str">
        <f t="shared" si="112"/>
        <v>2023-2024</v>
      </c>
      <c r="D2413" t="s">
        <v>148</v>
      </c>
      <c r="E2413" t="s">
        <v>129</v>
      </c>
      <c r="F2413" t="str">
        <f t="shared" si="113"/>
        <v>Tasmania</v>
      </c>
      <c r="G2413" t="s">
        <v>70</v>
      </c>
      <c r="H2413">
        <v>7010</v>
      </c>
      <c r="I2413" t="s">
        <v>11</v>
      </c>
      <c r="J2413" t="s">
        <v>71</v>
      </c>
      <c r="K2413" t="s">
        <v>151</v>
      </c>
      <c r="L2413" t="s">
        <v>21</v>
      </c>
      <c r="M2413" s="5">
        <v>224.85</v>
      </c>
      <c r="N2413">
        <v>1</v>
      </c>
    </row>
    <row r="2414" spans="1:14" x14ac:dyDescent="0.2">
      <c r="A2414" s="2">
        <v>45470</v>
      </c>
      <c r="B2414" s="3">
        <f t="shared" si="111"/>
        <v>2024</v>
      </c>
      <c r="C2414" t="str">
        <f t="shared" si="112"/>
        <v>2023-2024</v>
      </c>
      <c r="D2414" t="s">
        <v>148</v>
      </c>
      <c r="E2414" t="s">
        <v>134</v>
      </c>
      <c r="F2414" t="str">
        <f t="shared" si="113"/>
        <v>Queensland</v>
      </c>
      <c r="G2414" t="s">
        <v>35</v>
      </c>
      <c r="H2414">
        <v>4825</v>
      </c>
      <c r="I2414" t="s">
        <v>11</v>
      </c>
      <c r="J2414" t="s">
        <v>36</v>
      </c>
      <c r="K2414" t="s">
        <v>150</v>
      </c>
      <c r="L2414" t="s">
        <v>18</v>
      </c>
      <c r="M2414" s="5">
        <v>224.89</v>
      </c>
      <c r="N2414">
        <v>1</v>
      </c>
    </row>
    <row r="2415" spans="1:14" x14ac:dyDescent="0.2">
      <c r="A2415" s="2">
        <v>45616</v>
      </c>
      <c r="B2415" s="3">
        <f t="shared" si="111"/>
        <v>2025</v>
      </c>
      <c r="C2415" t="str">
        <f t="shared" si="112"/>
        <v>2024-2025</v>
      </c>
      <c r="D2415" t="s">
        <v>148</v>
      </c>
      <c r="E2415" t="s">
        <v>131</v>
      </c>
      <c r="F2415" t="str">
        <f t="shared" si="113"/>
        <v>Western Australia</v>
      </c>
      <c r="G2415" t="s">
        <v>48</v>
      </c>
      <c r="H2415">
        <v>6530</v>
      </c>
      <c r="I2415" t="s">
        <v>11</v>
      </c>
      <c r="J2415" t="s">
        <v>77</v>
      </c>
      <c r="K2415" t="s">
        <v>19</v>
      </c>
      <c r="L2415" t="s">
        <v>23</v>
      </c>
      <c r="M2415" s="5">
        <v>224.95</v>
      </c>
      <c r="N2415">
        <v>1</v>
      </c>
    </row>
    <row r="2416" spans="1:14" x14ac:dyDescent="0.2">
      <c r="A2416" s="2">
        <v>45352</v>
      </c>
      <c r="B2416" s="3">
        <f t="shared" si="111"/>
        <v>2024</v>
      </c>
      <c r="C2416" t="str">
        <f t="shared" si="112"/>
        <v>2023-2024</v>
      </c>
      <c r="D2416" t="s">
        <v>147</v>
      </c>
      <c r="E2416" t="s">
        <v>65</v>
      </c>
      <c r="F2416" t="str">
        <f t="shared" si="113"/>
        <v>New South Wales</v>
      </c>
      <c r="G2416" t="s">
        <v>10</v>
      </c>
      <c r="H2416">
        <v>2541</v>
      </c>
      <c r="I2416" t="s">
        <v>11</v>
      </c>
      <c r="J2416" t="s">
        <v>58</v>
      </c>
      <c r="K2416" t="s">
        <v>152</v>
      </c>
      <c r="L2416" t="s">
        <v>13</v>
      </c>
      <c r="M2416" s="5">
        <v>225.73</v>
      </c>
      <c r="N2416">
        <v>1</v>
      </c>
    </row>
    <row r="2417" spans="1:14" x14ac:dyDescent="0.2">
      <c r="A2417" s="2">
        <v>45611</v>
      </c>
      <c r="B2417" s="3">
        <f t="shared" si="111"/>
        <v>2025</v>
      </c>
      <c r="C2417" t="str">
        <f t="shared" si="112"/>
        <v>2024-2025</v>
      </c>
      <c r="D2417" t="s">
        <v>147</v>
      </c>
      <c r="E2417" t="s">
        <v>99</v>
      </c>
      <c r="F2417" t="str">
        <f t="shared" si="113"/>
        <v>Victoria</v>
      </c>
      <c r="G2417" t="s">
        <v>45</v>
      </c>
      <c r="H2417">
        <v>3148</v>
      </c>
      <c r="I2417" t="s">
        <v>11</v>
      </c>
      <c r="J2417" t="s">
        <v>63</v>
      </c>
      <c r="K2417" t="s">
        <v>155</v>
      </c>
      <c r="L2417" t="s">
        <v>20</v>
      </c>
      <c r="M2417" s="5">
        <v>226.2</v>
      </c>
      <c r="N2417">
        <v>1</v>
      </c>
    </row>
    <row r="2418" spans="1:14" x14ac:dyDescent="0.2">
      <c r="A2418" s="2">
        <v>45112</v>
      </c>
      <c r="B2418" s="3">
        <f t="shared" si="111"/>
        <v>2024</v>
      </c>
      <c r="C2418" t="str">
        <f t="shared" si="112"/>
        <v>2023-2024</v>
      </c>
      <c r="D2418" t="s">
        <v>147</v>
      </c>
      <c r="E2418" t="s">
        <v>37</v>
      </c>
      <c r="F2418" t="str">
        <f t="shared" si="113"/>
        <v>South Australia</v>
      </c>
      <c r="G2418" t="s">
        <v>32</v>
      </c>
      <c r="H2418">
        <v>5607</v>
      </c>
      <c r="I2418" t="s">
        <v>11</v>
      </c>
      <c r="J2418" t="s">
        <v>38</v>
      </c>
      <c r="K2418" t="s">
        <v>152</v>
      </c>
      <c r="L2418" t="s">
        <v>13</v>
      </c>
      <c r="M2418" s="5">
        <v>226.42</v>
      </c>
      <c r="N2418">
        <v>1</v>
      </c>
    </row>
    <row r="2419" spans="1:14" x14ac:dyDescent="0.2">
      <c r="A2419" s="2">
        <v>45241</v>
      </c>
      <c r="B2419" s="3">
        <f t="shared" si="111"/>
        <v>2024</v>
      </c>
      <c r="C2419" t="str">
        <f t="shared" si="112"/>
        <v>2023-2024</v>
      </c>
      <c r="D2419" t="s">
        <v>148</v>
      </c>
      <c r="E2419" t="s">
        <v>110</v>
      </c>
      <c r="F2419" t="str">
        <f t="shared" si="113"/>
        <v>Queensland</v>
      </c>
      <c r="G2419" t="s">
        <v>35</v>
      </c>
      <c r="H2419">
        <v>4680</v>
      </c>
      <c r="I2419" t="s">
        <v>11</v>
      </c>
      <c r="J2419" t="s">
        <v>51</v>
      </c>
      <c r="K2419" t="s">
        <v>156</v>
      </c>
      <c r="L2419" t="s">
        <v>17</v>
      </c>
      <c r="M2419" s="5">
        <v>226.63</v>
      </c>
      <c r="N2419">
        <v>1</v>
      </c>
    </row>
    <row r="2420" spans="1:14" x14ac:dyDescent="0.2">
      <c r="A2420" s="2">
        <v>45300</v>
      </c>
      <c r="B2420" s="3">
        <f t="shared" si="111"/>
        <v>2024</v>
      </c>
      <c r="C2420" t="str">
        <f t="shared" si="112"/>
        <v>2023-2024</v>
      </c>
      <c r="D2420" t="s">
        <v>147</v>
      </c>
      <c r="E2420" t="s">
        <v>98</v>
      </c>
      <c r="F2420" t="str">
        <f t="shared" si="113"/>
        <v>Victoria</v>
      </c>
      <c r="G2420" t="s">
        <v>45</v>
      </c>
      <c r="H2420">
        <v>3429</v>
      </c>
      <c r="I2420" t="s">
        <v>11</v>
      </c>
      <c r="J2420" t="s">
        <v>60</v>
      </c>
      <c r="K2420" t="s">
        <v>150</v>
      </c>
      <c r="L2420" t="s">
        <v>18</v>
      </c>
      <c r="M2420" s="5">
        <v>226.67000000000002</v>
      </c>
      <c r="N2420">
        <v>1</v>
      </c>
    </row>
    <row r="2421" spans="1:14" x14ac:dyDescent="0.2">
      <c r="A2421" s="2">
        <v>45272</v>
      </c>
      <c r="B2421" s="3">
        <f t="shared" si="111"/>
        <v>2024</v>
      </c>
      <c r="C2421" t="str">
        <f t="shared" si="112"/>
        <v>2023-2024</v>
      </c>
      <c r="D2421" t="s">
        <v>148</v>
      </c>
      <c r="E2421" t="s">
        <v>117</v>
      </c>
      <c r="F2421" t="str">
        <f t="shared" si="113"/>
        <v>Queensland</v>
      </c>
      <c r="G2421" t="s">
        <v>35</v>
      </c>
      <c r="H2421">
        <v>4119</v>
      </c>
      <c r="I2421" t="s">
        <v>11</v>
      </c>
      <c r="J2421" t="s">
        <v>43</v>
      </c>
      <c r="K2421" t="s">
        <v>19</v>
      </c>
      <c r="L2421" t="s">
        <v>23</v>
      </c>
      <c r="M2421" s="5">
        <v>228.73</v>
      </c>
      <c r="N2421">
        <v>1</v>
      </c>
    </row>
    <row r="2422" spans="1:14" x14ac:dyDescent="0.2">
      <c r="A2422" s="2">
        <v>45474</v>
      </c>
      <c r="B2422" s="3">
        <f t="shared" si="111"/>
        <v>2025</v>
      </c>
      <c r="C2422" t="str">
        <f t="shared" si="112"/>
        <v>2024-2025</v>
      </c>
      <c r="D2422" t="s">
        <v>147</v>
      </c>
      <c r="E2422" t="s">
        <v>37</v>
      </c>
      <c r="F2422" t="str">
        <f t="shared" si="113"/>
        <v>South Australia</v>
      </c>
      <c r="G2422" t="s">
        <v>32</v>
      </c>
      <c r="H2422">
        <v>5607</v>
      </c>
      <c r="I2422" t="s">
        <v>11</v>
      </c>
      <c r="J2422" t="s">
        <v>38</v>
      </c>
      <c r="K2422" t="s">
        <v>150</v>
      </c>
      <c r="L2422" t="s">
        <v>18</v>
      </c>
      <c r="M2422" s="5">
        <v>228.76999999999998</v>
      </c>
      <c r="N2422">
        <v>1</v>
      </c>
    </row>
    <row r="2423" spans="1:14" x14ac:dyDescent="0.2">
      <c r="A2423" s="2">
        <v>45297</v>
      </c>
      <c r="B2423" s="3">
        <f t="shared" si="111"/>
        <v>2024</v>
      </c>
      <c r="C2423" t="str">
        <f t="shared" si="112"/>
        <v>2023-2024</v>
      </c>
      <c r="D2423" t="s">
        <v>147</v>
      </c>
      <c r="E2423" t="s">
        <v>31</v>
      </c>
      <c r="F2423" t="str">
        <f t="shared" si="113"/>
        <v>South Australia</v>
      </c>
      <c r="G2423" t="s">
        <v>32</v>
      </c>
      <c r="H2423">
        <v>5168</v>
      </c>
      <c r="I2423" t="s">
        <v>11</v>
      </c>
      <c r="J2423" t="s">
        <v>33</v>
      </c>
      <c r="K2423" t="s">
        <v>155</v>
      </c>
      <c r="L2423" t="s">
        <v>20</v>
      </c>
      <c r="M2423" s="5">
        <v>228.95</v>
      </c>
      <c r="N2423">
        <v>1</v>
      </c>
    </row>
    <row r="2424" spans="1:14" x14ac:dyDescent="0.2">
      <c r="A2424" s="2">
        <v>45494</v>
      </c>
      <c r="B2424" s="3">
        <f t="shared" si="111"/>
        <v>2025</v>
      </c>
      <c r="C2424" t="str">
        <f t="shared" si="112"/>
        <v>2024-2025</v>
      </c>
      <c r="D2424" t="s">
        <v>147</v>
      </c>
      <c r="E2424" t="s">
        <v>108</v>
      </c>
      <c r="F2424" t="str">
        <f t="shared" si="113"/>
        <v>Victoria</v>
      </c>
      <c r="G2424" t="s">
        <v>45</v>
      </c>
      <c r="H2424">
        <v>3018</v>
      </c>
      <c r="I2424" t="s">
        <v>11</v>
      </c>
      <c r="J2424" t="s">
        <v>46</v>
      </c>
      <c r="K2424" t="s">
        <v>157</v>
      </c>
      <c r="L2424" t="s">
        <v>22</v>
      </c>
      <c r="M2424" s="5">
        <v>229.38</v>
      </c>
      <c r="N2424">
        <v>1</v>
      </c>
    </row>
    <row r="2425" spans="1:14" x14ac:dyDescent="0.2">
      <c r="A2425" s="2">
        <v>45476</v>
      </c>
      <c r="B2425" s="3">
        <f t="shared" si="111"/>
        <v>2025</v>
      </c>
      <c r="C2425" t="str">
        <f t="shared" si="112"/>
        <v>2024-2025</v>
      </c>
      <c r="D2425" t="s">
        <v>147</v>
      </c>
      <c r="E2425" t="s">
        <v>130</v>
      </c>
      <c r="F2425" t="str">
        <f t="shared" si="113"/>
        <v>South Australia</v>
      </c>
      <c r="G2425" t="s">
        <v>32</v>
      </c>
      <c r="H2425">
        <v>5290</v>
      </c>
      <c r="I2425" t="s">
        <v>11</v>
      </c>
      <c r="J2425" t="s">
        <v>38</v>
      </c>
      <c r="K2425" t="s">
        <v>152</v>
      </c>
      <c r="L2425" t="s">
        <v>13</v>
      </c>
      <c r="M2425" s="5">
        <v>229.4</v>
      </c>
      <c r="N2425">
        <v>1</v>
      </c>
    </row>
    <row r="2426" spans="1:14" x14ac:dyDescent="0.2">
      <c r="A2426" s="2">
        <v>45623</v>
      </c>
      <c r="B2426" s="3">
        <f t="shared" si="111"/>
        <v>2025</v>
      </c>
      <c r="C2426" t="str">
        <f t="shared" si="112"/>
        <v>2024-2025</v>
      </c>
      <c r="D2426" t="s">
        <v>147</v>
      </c>
      <c r="E2426" t="s">
        <v>128</v>
      </c>
      <c r="F2426" t="str">
        <f t="shared" si="113"/>
        <v>Western Australia</v>
      </c>
      <c r="G2426" t="s">
        <v>48</v>
      </c>
      <c r="H2426">
        <v>6027</v>
      </c>
      <c r="I2426" t="s">
        <v>11</v>
      </c>
      <c r="J2426" t="s">
        <v>49</v>
      </c>
      <c r="K2426" t="s">
        <v>155</v>
      </c>
      <c r="L2426" t="s">
        <v>20</v>
      </c>
      <c r="M2426" s="5">
        <v>229.40000000000003</v>
      </c>
      <c r="N2426">
        <v>1</v>
      </c>
    </row>
    <row r="2427" spans="1:14" x14ac:dyDescent="0.2">
      <c r="A2427" s="2">
        <v>44974</v>
      </c>
      <c r="B2427" s="3">
        <f t="shared" si="111"/>
        <v>2023</v>
      </c>
      <c r="C2427" t="str">
        <f t="shared" si="112"/>
        <v>2022-2023</v>
      </c>
      <c r="D2427" t="s">
        <v>147</v>
      </c>
      <c r="E2427" t="s">
        <v>113</v>
      </c>
      <c r="F2427" t="str">
        <f t="shared" si="113"/>
        <v>Queensland</v>
      </c>
      <c r="G2427" t="s">
        <v>35</v>
      </c>
      <c r="H2427">
        <v>4215</v>
      </c>
      <c r="I2427" t="s">
        <v>11</v>
      </c>
      <c r="J2427" t="s">
        <v>104</v>
      </c>
      <c r="K2427" t="s">
        <v>150</v>
      </c>
      <c r="L2427" t="s">
        <v>18</v>
      </c>
      <c r="M2427" s="5">
        <v>229.63</v>
      </c>
      <c r="N2427">
        <v>1</v>
      </c>
    </row>
    <row r="2428" spans="1:14" x14ac:dyDescent="0.2">
      <c r="A2428" s="2">
        <v>45215</v>
      </c>
      <c r="B2428" s="3">
        <f t="shared" si="111"/>
        <v>2024</v>
      </c>
      <c r="C2428" t="str">
        <f t="shared" si="112"/>
        <v>2023-2024</v>
      </c>
      <c r="D2428" t="s">
        <v>147</v>
      </c>
      <c r="E2428" t="s">
        <v>52</v>
      </c>
      <c r="F2428" t="str">
        <f t="shared" si="113"/>
        <v>Victoria</v>
      </c>
      <c r="G2428" t="s">
        <v>45</v>
      </c>
      <c r="H2428">
        <v>3030</v>
      </c>
      <c r="I2428" t="s">
        <v>11</v>
      </c>
      <c r="J2428" t="s">
        <v>46</v>
      </c>
      <c r="K2428" t="s">
        <v>152</v>
      </c>
      <c r="L2428" t="s">
        <v>13</v>
      </c>
      <c r="M2428" s="5">
        <v>230.62999999999997</v>
      </c>
      <c r="N2428">
        <v>1</v>
      </c>
    </row>
    <row r="2429" spans="1:14" x14ac:dyDescent="0.2">
      <c r="A2429" s="2">
        <v>45384</v>
      </c>
      <c r="B2429" s="3">
        <f t="shared" si="111"/>
        <v>2024</v>
      </c>
      <c r="C2429" t="str">
        <f t="shared" si="112"/>
        <v>2023-2024</v>
      </c>
      <c r="D2429" t="s">
        <v>148</v>
      </c>
      <c r="E2429" t="s">
        <v>117</v>
      </c>
      <c r="F2429" t="str">
        <f t="shared" si="113"/>
        <v>Queensland</v>
      </c>
      <c r="G2429" t="s">
        <v>35</v>
      </c>
      <c r="H2429">
        <v>4119</v>
      </c>
      <c r="I2429" t="s">
        <v>11</v>
      </c>
      <c r="J2429" t="s">
        <v>43</v>
      </c>
      <c r="K2429" t="s">
        <v>149</v>
      </c>
      <c r="L2429" t="s">
        <v>15</v>
      </c>
      <c r="M2429" s="5">
        <v>230.93999999999997</v>
      </c>
      <c r="N2429">
        <v>1</v>
      </c>
    </row>
    <row r="2430" spans="1:14" x14ac:dyDescent="0.2">
      <c r="A2430" s="2">
        <v>45155</v>
      </c>
      <c r="B2430" s="3">
        <f t="shared" si="111"/>
        <v>2024</v>
      </c>
      <c r="C2430" t="str">
        <f t="shared" si="112"/>
        <v>2023-2024</v>
      </c>
      <c r="D2430" t="s">
        <v>147</v>
      </c>
      <c r="E2430" t="s">
        <v>47</v>
      </c>
      <c r="F2430" t="str">
        <f t="shared" si="113"/>
        <v>Western Australia</v>
      </c>
      <c r="G2430" t="s">
        <v>48</v>
      </c>
      <c r="H2430">
        <v>6030</v>
      </c>
      <c r="I2430" t="s">
        <v>11</v>
      </c>
      <c r="J2430" t="s">
        <v>49</v>
      </c>
      <c r="K2430" t="s">
        <v>150</v>
      </c>
      <c r="L2430" t="s">
        <v>18</v>
      </c>
      <c r="M2430" s="5">
        <v>231.04</v>
      </c>
      <c r="N2430">
        <v>1</v>
      </c>
    </row>
    <row r="2431" spans="1:14" x14ac:dyDescent="0.2">
      <c r="A2431" s="2">
        <v>44934</v>
      </c>
      <c r="B2431" s="3">
        <f t="shared" si="111"/>
        <v>2023</v>
      </c>
      <c r="C2431" t="str">
        <f t="shared" si="112"/>
        <v>2022-2023</v>
      </c>
      <c r="D2431" t="s">
        <v>147</v>
      </c>
      <c r="E2431" t="s">
        <v>98</v>
      </c>
      <c r="F2431" t="str">
        <f t="shared" si="113"/>
        <v>Victoria</v>
      </c>
      <c r="G2431" t="s">
        <v>45</v>
      </c>
      <c r="H2431">
        <v>3429</v>
      </c>
      <c r="I2431" t="s">
        <v>11</v>
      </c>
      <c r="J2431" t="s">
        <v>60</v>
      </c>
      <c r="K2431" t="s">
        <v>152</v>
      </c>
      <c r="L2431" t="s">
        <v>13</v>
      </c>
      <c r="M2431" s="5">
        <v>231.19</v>
      </c>
      <c r="N2431">
        <v>1</v>
      </c>
    </row>
    <row r="2432" spans="1:14" x14ac:dyDescent="0.2">
      <c r="A2432" s="2">
        <v>45120</v>
      </c>
      <c r="B2432" s="3">
        <f t="shared" si="111"/>
        <v>2024</v>
      </c>
      <c r="C2432" t="str">
        <f t="shared" si="112"/>
        <v>2023-2024</v>
      </c>
      <c r="D2432" t="s">
        <v>147</v>
      </c>
      <c r="E2432" t="s">
        <v>93</v>
      </c>
      <c r="F2432" t="str">
        <f t="shared" si="113"/>
        <v>Western Australia</v>
      </c>
      <c r="G2432" t="s">
        <v>48</v>
      </c>
      <c r="H2432">
        <v>6112</v>
      </c>
      <c r="I2432" t="s">
        <v>11</v>
      </c>
      <c r="J2432" t="s">
        <v>94</v>
      </c>
      <c r="K2432" t="s">
        <v>149</v>
      </c>
      <c r="L2432" t="s">
        <v>15</v>
      </c>
      <c r="M2432" s="5">
        <v>231.23</v>
      </c>
      <c r="N2432">
        <v>1</v>
      </c>
    </row>
    <row r="2433" spans="1:14" x14ac:dyDescent="0.2">
      <c r="A2433" s="2">
        <v>45507</v>
      </c>
      <c r="B2433" s="3">
        <f t="shared" si="111"/>
        <v>2025</v>
      </c>
      <c r="C2433" t="str">
        <f t="shared" si="112"/>
        <v>2024-2025</v>
      </c>
      <c r="D2433" t="s">
        <v>148</v>
      </c>
      <c r="E2433" t="s">
        <v>74</v>
      </c>
      <c r="F2433" t="str">
        <f t="shared" si="113"/>
        <v>South Australia</v>
      </c>
      <c r="G2433" t="s">
        <v>32</v>
      </c>
      <c r="H2433">
        <v>5043</v>
      </c>
      <c r="I2433" t="s">
        <v>11</v>
      </c>
      <c r="J2433" t="s">
        <v>33</v>
      </c>
      <c r="K2433" t="s">
        <v>156</v>
      </c>
      <c r="L2433" t="s">
        <v>17</v>
      </c>
      <c r="M2433" s="5">
        <v>231.54</v>
      </c>
      <c r="N2433">
        <v>1</v>
      </c>
    </row>
    <row r="2434" spans="1:14" x14ac:dyDescent="0.2">
      <c r="A2434" s="2">
        <v>45622</v>
      </c>
      <c r="B2434" s="3">
        <f t="shared" ref="B2434:B2497" si="114">IF(MONTH(A2434)&gt;=7,YEAR(A2434)+1,YEAR(A2434))</f>
        <v>2025</v>
      </c>
      <c r="C2434" t="str">
        <f t="shared" ref="C2434:C2497" si="115">IF(MONTH(A2434) &gt;= 7, YEAR(A2434) &amp; "-" &amp; YEAR(A2434) + 1, YEAR(A2434) - 1 &amp; "-" &amp; YEAR(A2434))</f>
        <v>2024-2025</v>
      </c>
      <c r="D2434" t="s">
        <v>148</v>
      </c>
      <c r="E2434" t="s">
        <v>84</v>
      </c>
      <c r="F2434" t="str">
        <f t="shared" ref="F2434:F2497" si="116">IF(G2434="WA","Western Australia",
IF(G2434="NSW","New South Wales",
IF(G2434="QLD","Queensland",
IF(G2434="VIC","Victoria",
IF(G2434="TAS","Tasmania",
IF(G2434="SA","South Australia",
IF(G2434="NT","Northern Territory",
IF(G2434="ACT","Australian Capital Territory",G2434))))))))</f>
        <v>Queensland</v>
      </c>
      <c r="G2434" t="s">
        <v>35</v>
      </c>
      <c r="H2434">
        <v>4740</v>
      </c>
      <c r="I2434" t="s">
        <v>11</v>
      </c>
      <c r="J2434" t="s">
        <v>51</v>
      </c>
      <c r="K2434" t="s">
        <v>155</v>
      </c>
      <c r="L2434" t="s">
        <v>20</v>
      </c>
      <c r="M2434" s="5">
        <v>231.64000000000001</v>
      </c>
      <c r="N2434">
        <v>1</v>
      </c>
    </row>
    <row r="2435" spans="1:14" x14ac:dyDescent="0.2">
      <c r="A2435" s="2">
        <v>45349</v>
      </c>
      <c r="B2435" s="3">
        <f t="shared" si="114"/>
        <v>2024</v>
      </c>
      <c r="C2435" t="str">
        <f t="shared" si="115"/>
        <v>2023-2024</v>
      </c>
      <c r="D2435" t="s">
        <v>147</v>
      </c>
      <c r="E2435" t="s">
        <v>74</v>
      </c>
      <c r="F2435" t="str">
        <f t="shared" si="116"/>
        <v>South Australia</v>
      </c>
      <c r="G2435" t="s">
        <v>32</v>
      </c>
      <c r="H2435">
        <v>5043</v>
      </c>
      <c r="I2435" t="s">
        <v>11</v>
      </c>
      <c r="J2435" t="s">
        <v>33</v>
      </c>
      <c r="K2435" t="s">
        <v>154</v>
      </c>
      <c r="L2435" t="s">
        <v>14</v>
      </c>
      <c r="M2435" s="5">
        <v>231.76000000000002</v>
      </c>
      <c r="N2435">
        <v>1</v>
      </c>
    </row>
    <row r="2436" spans="1:14" x14ac:dyDescent="0.2">
      <c r="A2436" s="2">
        <v>45105</v>
      </c>
      <c r="B2436" s="3">
        <f t="shared" si="114"/>
        <v>2023</v>
      </c>
      <c r="C2436" t="str">
        <f t="shared" si="115"/>
        <v>2022-2023</v>
      </c>
      <c r="D2436" t="s">
        <v>148</v>
      </c>
      <c r="E2436" t="s">
        <v>112</v>
      </c>
      <c r="F2436" t="str">
        <f t="shared" si="116"/>
        <v>Victoria</v>
      </c>
      <c r="G2436" t="s">
        <v>45</v>
      </c>
      <c r="H2436">
        <v>3076</v>
      </c>
      <c r="I2436" t="s">
        <v>11</v>
      </c>
      <c r="J2436" t="s">
        <v>46</v>
      </c>
      <c r="K2436" t="s">
        <v>19</v>
      </c>
      <c r="L2436" t="s">
        <v>23</v>
      </c>
      <c r="M2436" s="5">
        <v>232.06</v>
      </c>
      <c r="N2436">
        <v>1</v>
      </c>
    </row>
    <row r="2437" spans="1:14" x14ac:dyDescent="0.2">
      <c r="A2437" s="2">
        <v>45152</v>
      </c>
      <c r="B2437" s="3">
        <f t="shared" si="114"/>
        <v>2024</v>
      </c>
      <c r="C2437" t="str">
        <f t="shared" si="115"/>
        <v>2023-2024</v>
      </c>
      <c r="D2437" t="s">
        <v>147</v>
      </c>
      <c r="E2437" t="s">
        <v>79</v>
      </c>
      <c r="F2437" t="str">
        <f t="shared" si="116"/>
        <v>Australian Capital Territory</v>
      </c>
      <c r="G2437" t="s">
        <v>80</v>
      </c>
      <c r="H2437">
        <v>2617</v>
      </c>
      <c r="I2437" t="s">
        <v>11</v>
      </c>
      <c r="J2437" t="s">
        <v>58</v>
      </c>
      <c r="K2437" t="s">
        <v>152</v>
      </c>
      <c r="L2437" t="s">
        <v>13</v>
      </c>
      <c r="M2437" s="5">
        <v>232.54999999999995</v>
      </c>
      <c r="N2437">
        <v>1</v>
      </c>
    </row>
    <row r="2438" spans="1:14" x14ac:dyDescent="0.2">
      <c r="A2438" s="2">
        <v>45315</v>
      </c>
      <c r="B2438" s="3">
        <f t="shared" si="114"/>
        <v>2024</v>
      </c>
      <c r="C2438" t="str">
        <f t="shared" si="115"/>
        <v>2023-2024</v>
      </c>
      <c r="D2438" t="s">
        <v>147</v>
      </c>
      <c r="E2438" t="s">
        <v>72</v>
      </c>
      <c r="F2438" t="str">
        <f t="shared" si="116"/>
        <v>Western Australia</v>
      </c>
      <c r="G2438" t="s">
        <v>48</v>
      </c>
      <c r="H2438">
        <v>6010</v>
      </c>
      <c r="I2438" t="s">
        <v>11</v>
      </c>
      <c r="J2438" t="s">
        <v>49</v>
      </c>
      <c r="K2438" t="s">
        <v>149</v>
      </c>
      <c r="L2438" t="s">
        <v>15</v>
      </c>
      <c r="M2438" s="5">
        <v>232.67000000000002</v>
      </c>
      <c r="N2438">
        <v>1</v>
      </c>
    </row>
    <row r="2439" spans="1:14" x14ac:dyDescent="0.2">
      <c r="A2439" s="2">
        <v>45138</v>
      </c>
      <c r="B2439" s="3">
        <f t="shared" si="114"/>
        <v>2024</v>
      </c>
      <c r="C2439" t="str">
        <f t="shared" si="115"/>
        <v>2023-2024</v>
      </c>
      <c r="D2439" t="s">
        <v>148</v>
      </c>
      <c r="E2439" t="s">
        <v>130</v>
      </c>
      <c r="F2439" t="str">
        <f t="shared" si="116"/>
        <v>South Australia</v>
      </c>
      <c r="G2439" t="s">
        <v>32</v>
      </c>
      <c r="H2439">
        <v>5290</v>
      </c>
      <c r="I2439" t="s">
        <v>11</v>
      </c>
      <c r="J2439" t="s">
        <v>38</v>
      </c>
      <c r="K2439" t="s">
        <v>149</v>
      </c>
      <c r="L2439" t="s">
        <v>15</v>
      </c>
      <c r="M2439" s="5">
        <v>232.78</v>
      </c>
      <c r="N2439">
        <v>1</v>
      </c>
    </row>
    <row r="2440" spans="1:14" x14ac:dyDescent="0.2">
      <c r="A2440" s="2">
        <v>45592</v>
      </c>
      <c r="B2440" s="3">
        <f t="shared" si="114"/>
        <v>2025</v>
      </c>
      <c r="C2440" t="str">
        <f t="shared" si="115"/>
        <v>2024-2025</v>
      </c>
      <c r="D2440" t="s">
        <v>148</v>
      </c>
      <c r="E2440" t="s">
        <v>76</v>
      </c>
      <c r="F2440" t="str">
        <f t="shared" si="116"/>
        <v>Western Australia</v>
      </c>
      <c r="G2440" t="s">
        <v>48</v>
      </c>
      <c r="H2440">
        <v>6450</v>
      </c>
      <c r="I2440" t="s">
        <v>11</v>
      </c>
      <c r="J2440" t="s">
        <v>77</v>
      </c>
      <c r="K2440" t="s">
        <v>155</v>
      </c>
      <c r="L2440" t="s">
        <v>20</v>
      </c>
      <c r="M2440" s="5">
        <v>232.91000000000003</v>
      </c>
      <c r="N2440">
        <v>1</v>
      </c>
    </row>
    <row r="2441" spans="1:14" x14ac:dyDescent="0.2">
      <c r="A2441" s="2">
        <v>45653</v>
      </c>
      <c r="B2441" s="3">
        <f t="shared" si="114"/>
        <v>2025</v>
      </c>
      <c r="C2441" t="str">
        <f t="shared" si="115"/>
        <v>2024-2025</v>
      </c>
      <c r="D2441" t="s">
        <v>147</v>
      </c>
      <c r="E2441" t="s">
        <v>118</v>
      </c>
      <c r="F2441" t="str">
        <f t="shared" si="116"/>
        <v>New South Wales</v>
      </c>
      <c r="G2441" t="s">
        <v>10</v>
      </c>
      <c r="H2441">
        <v>2158</v>
      </c>
      <c r="I2441" t="s">
        <v>11</v>
      </c>
      <c r="J2441" t="s">
        <v>27</v>
      </c>
      <c r="K2441" t="s">
        <v>156</v>
      </c>
      <c r="L2441" t="s">
        <v>17</v>
      </c>
      <c r="M2441" s="5">
        <v>233.18</v>
      </c>
      <c r="N2441">
        <v>1</v>
      </c>
    </row>
    <row r="2442" spans="1:14" x14ac:dyDescent="0.2">
      <c r="A2442" s="2">
        <v>45198</v>
      </c>
      <c r="B2442" s="3">
        <f t="shared" si="114"/>
        <v>2024</v>
      </c>
      <c r="C2442" t="str">
        <f t="shared" si="115"/>
        <v>2023-2024</v>
      </c>
      <c r="D2442" t="s">
        <v>147</v>
      </c>
      <c r="E2442" t="s">
        <v>139</v>
      </c>
      <c r="F2442" t="str">
        <f t="shared" si="116"/>
        <v>New South Wales</v>
      </c>
      <c r="G2442" t="s">
        <v>10</v>
      </c>
      <c r="H2442">
        <v>2020</v>
      </c>
      <c r="I2442" t="s">
        <v>11</v>
      </c>
      <c r="J2442" t="s">
        <v>12</v>
      </c>
      <c r="K2442" t="s">
        <v>154</v>
      </c>
      <c r="L2442" t="s">
        <v>14</v>
      </c>
      <c r="M2442" s="5">
        <v>233.82999999999998</v>
      </c>
      <c r="N2442">
        <v>1</v>
      </c>
    </row>
    <row r="2443" spans="1:14" x14ac:dyDescent="0.2">
      <c r="A2443" s="2">
        <v>45192</v>
      </c>
      <c r="B2443" s="3">
        <f t="shared" si="114"/>
        <v>2024</v>
      </c>
      <c r="C2443" t="str">
        <f t="shared" si="115"/>
        <v>2023-2024</v>
      </c>
      <c r="D2443" t="s">
        <v>147</v>
      </c>
      <c r="E2443" t="s">
        <v>28</v>
      </c>
      <c r="F2443" t="str">
        <f t="shared" si="116"/>
        <v>Northern Territory</v>
      </c>
      <c r="G2443" t="s">
        <v>29</v>
      </c>
      <c r="H2443">
        <v>800</v>
      </c>
      <c r="I2443" t="s">
        <v>11</v>
      </c>
      <c r="J2443" t="s">
        <v>30</v>
      </c>
      <c r="K2443" t="s">
        <v>151</v>
      </c>
      <c r="L2443" t="s">
        <v>21</v>
      </c>
      <c r="M2443" s="5">
        <v>233.93</v>
      </c>
      <c r="N2443">
        <v>1</v>
      </c>
    </row>
    <row r="2444" spans="1:14" x14ac:dyDescent="0.2">
      <c r="A2444" s="2">
        <v>44957</v>
      </c>
      <c r="B2444" s="3">
        <f t="shared" si="114"/>
        <v>2023</v>
      </c>
      <c r="C2444" t="str">
        <f t="shared" si="115"/>
        <v>2022-2023</v>
      </c>
      <c r="D2444" t="s">
        <v>148</v>
      </c>
      <c r="E2444" t="s">
        <v>87</v>
      </c>
      <c r="F2444" t="str">
        <f t="shared" si="116"/>
        <v>New South Wales</v>
      </c>
      <c r="G2444" t="s">
        <v>10</v>
      </c>
      <c r="H2444">
        <v>2790</v>
      </c>
      <c r="I2444" t="s">
        <v>11</v>
      </c>
      <c r="J2444" t="s">
        <v>25</v>
      </c>
      <c r="K2444" t="s">
        <v>156</v>
      </c>
      <c r="L2444" t="s">
        <v>17</v>
      </c>
      <c r="M2444" s="5">
        <v>234.14</v>
      </c>
      <c r="N2444">
        <v>1</v>
      </c>
    </row>
    <row r="2445" spans="1:14" x14ac:dyDescent="0.2">
      <c r="A2445" s="2">
        <v>45640</v>
      </c>
      <c r="B2445" s="3">
        <f t="shared" si="114"/>
        <v>2025</v>
      </c>
      <c r="C2445" t="str">
        <f t="shared" si="115"/>
        <v>2024-2025</v>
      </c>
      <c r="D2445" t="s">
        <v>147</v>
      </c>
      <c r="E2445" t="s">
        <v>101</v>
      </c>
      <c r="F2445" t="str">
        <f t="shared" si="116"/>
        <v>Victoria</v>
      </c>
      <c r="G2445" t="s">
        <v>45</v>
      </c>
      <c r="H2445">
        <v>3131</v>
      </c>
      <c r="I2445" t="s">
        <v>11</v>
      </c>
      <c r="J2445" t="s">
        <v>63</v>
      </c>
      <c r="K2445" t="s">
        <v>149</v>
      </c>
      <c r="L2445" t="s">
        <v>15</v>
      </c>
      <c r="M2445" s="5">
        <v>234.53</v>
      </c>
      <c r="N2445">
        <v>1</v>
      </c>
    </row>
    <row r="2446" spans="1:14" x14ac:dyDescent="0.2">
      <c r="A2446" s="2">
        <v>45448</v>
      </c>
      <c r="B2446" s="3">
        <f t="shared" si="114"/>
        <v>2024</v>
      </c>
      <c r="C2446" t="str">
        <f t="shared" si="115"/>
        <v>2023-2024</v>
      </c>
      <c r="D2446" t="s">
        <v>147</v>
      </c>
      <c r="E2446" t="s">
        <v>26</v>
      </c>
      <c r="F2446" t="str">
        <f t="shared" si="116"/>
        <v>New South Wales</v>
      </c>
      <c r="G2446" t="s">
        <v>10</v>
      </c>
      <c r="H2446">
        <v>2141</v>
      </c>
      <c r="I2446" t="s">
        <v>11</v>
      </c>
      <c r="J2446" t="s">
        <v>27</v>
      </c>
      <c r="K2446" t="s">
        <v>149</v>
      </c>
      <c r="L2446" t="s">
        <v>15</v>
      </c>
      <c r="M2446" s="5">
        <v>234.54</v>
      </c>
      <c r="N2446">
        <v>1</v>
      </c>
    </row>
    <row r="2447" spans="1:14" x14ac:dyDescent="0.2">
      <c r="A2447" s="2">
        <v>45422</v>
      </c>
      <c r="B2447" s="3">
        <f t="shared" si="114"/>
        <v>2024</v>
      </c>
      <c r="C2447" t="str">
        <f t="shared" si="115"/>
        <v>2023-2024</v>
      </c>
      <c r="D2447" t="s">
        <v>148</v>
      </c>
      <c r="E2447" t="s">
        <v>24</v>
      </c>
      <c r="F2447" t="str">
        <f t="shared" si="116"/>
        <v>New South Wales</v>
      </c>
      <c r="G2447" t="s">
        <v>10</v>
      </c>
      <c r="H2447">
        <v>2795</v>
      </c>
      <c r="I2447" t="s">
        <v>11</v>
      </c>
      <c r="J2447" t="s">
        <v>25</v>
      </c>
      <c r="K2447" t="s">
        <v>154</v>
      </c>
      <c r="L2447" t="s">
        <v>14</v>
      </c>
      <c r="M2447" s="5">
        <v>234.68</v>
      </c>
      <c r="N2447">
        <v>1</v>
      </c>
    </row>
    <row r="2448" spans="1:14" x14ac:dyDescent="0.2">
      <c r="A2448" s="2">
        <v>45337</v>
      </c>
      <c r="B2448" s="3">
        <f t="shared" si="114"/>
        <v>2024</v>
      </c>
      <c r="C2448" t="str">
        <f t="shared" si="115"/>
        <v>2023-2024</v>
      </c>
      <c r="D2448" t="s">
        <v>147</v>
      </c>
      <c r="E2448" t="s">
        <v>78</v>
      </c>
      <c r="F2448" t="str">
        <f t="shared" si="116"/>
        <v>New South Wales</v>
      </c>
      <c r="G2448" t="s">
        <v>10</v>
      </c>
      <c r="H2448">
        <v>2350</v>
      </c>
      <c r="I2448" t="s">
        <v>11</v>
      </c>
      <c r="J2448" t="s">
        <v>68</v>
      </c>
      <c r="K2448" t="s">
        <v>156</v>
      </c>
      <c r="L2448" t="s">
        <v>17</v>
      </c>
      <c r="M2448" s="5">
        <v>234.90999999999997</v>
      </c>
      <c r="N2448">
        <v>1</v>
      </c>
    </row>
    <row r="2449" spans="1:14" x14ac:dyDescent="0.2">
      <c r="A2449" s="2">
        <v>45466</v>
      </c>
      <c r="B2449" s="3">
        <f t="shared" si="114"/>
        <v>2024</v>
      </c>
      <c r="C2449" t="str">
        <f t="shared" si="115"/>
        <v>2023-2024</v>
      </c>
      <c r="D2449" t="s">
        <v>148</v>
      </c>
      <c r="E2449" t="s">
        <v>87</v>
      </c>
      <c r="F2449" t="str">
        <f t="shared" si="116"/>
        <v>New South Wales</v>
      </c>
      <c r="G2449" t="s">
        <v>10</v>
      </c>
      <c r="H2449">
        <v>2790</v>
      </c>
      <c r="I2449" t="s">
        <v>11</v>
      </c>
      <c r="J2449" t="s">
        <v>25</v>
      </c>
      <c r="K2449" t="s">
        <v>150</v>
      </c>
      <c r="L2449" t="s">
        <v>18</v>
      </c>
      <c r="M2449" s="5">
        <v>235.48000000000002</v>
      </c>
      <c r="N2449">
        <v>1</v>
      </c>
    </row>
    <row r="2450" spans="1:14" x14ac:dyDescent="0.2">
      <c r="A2450" s="2">
        <v>45438</v>
      </c>
      <c r="B2450" s="3">
        <f t="shared" si="114"/>
        <v>2024</v>
      </c>
      <c r="C2450" t="str">
        <f t="shared" si="115"/>
        <v>2023-2024</v>
      </c>
      <c r="D2450" t="s">
        <v>147</v>
      </c>
      <c r="E2450" t="s">
        <v>73</v>
      </c>
      <c r="F2450" t="str">
        <f t="shared" si="116"/>
        <v>Victoria</v>
      </c>
      <c r="G2450" t="s">
        <v>45</v>
      </c>
      <c r="H2450">
        <v>3136</v>
      </c>
      <c r="I2450" t="s">
        <v>11</v>
      </c>
      <c r="J2450" t="s">
        <v>63</v>
      </c>
      <c r="K2450" t="s">
        <v>152</v>
      </c>
      <c r="L2450" t="s">
        <v>13</v>
      </c>
      <c r="M2450" s="5">
        <v>235.59</v>
      </c>
      <c r="N2450">
        <v>1</v>
      </c>
    </row>
    <row r="2451" spans="1:14" x14ac:dyDescent="0.2">
      <c r="A2451" s="2">
        <v>45412</v>
      </c>
      <c r="B2451" s="3">
        <f t="shared" si="114"/>
        <v>2024</v>
      </c>
      <c r="C2451" t="str">
        <f t="shared" si="115"/>
        <v>2023-2024</v>
      </c>
      <c r="D2451" t="s">
        <v>148</v>
      </c>
      <c r="E2451" t="s">
        <v>132</v>
      </c>
      <c r="F2451" t="str">
        <f t="shared" si="116"/>
        <v>New South Wales</v>
      </c>
      <c r="G2451" t="s">
        <v>10</v>
      </c>
      <c r="H2451">
        <v>2800</v>
      </c>
      <c r="I2451" t="s">
        <v>11</v>
      </c>
      <c r="J2451" t="s">
        <v>25</v>
      </c>
      <c r="K2451" t="s">
        <v>19</v>
      </c>
      <c r="L2451" t="s">
        <v>23</v>
      </c>
      <c r="M2451" s="5">
        <v>236.00000000000006</v>
      </c>
      <c r="N2451">
        <v>1</v>
      </c>
    </row>
    <row r="2452" spans="1:14" x14ac:dyDescent="0.2">
      <c r="A2452" s="2">
        <v>45316</v>
      </c>
      <c r="B2452" s="3">
        <f t="shared" si="114"/>
        <v>2024</v>
      </c>
      <c r="C2452" t="str">
        <f t="shared" si="115"/>
        <v>2023-2024</v>
      </c>
      <c r="D2452" t="s">
        <v>148</v>
      </c>
      <c r="E2452" t="s">
        <v>111</v>
      </c>
      <c r="F2452" t="str">
        <f t="shared" si="116"/>
        <v>New South Wales</v>
      </c>
      <c r="G2452" t="s">
        <v>10</v>
      </c>
      <c r="H2452">
        <v>2120</v>
      </c>
      <c r="I2452" t="s">
        <v>11</v>
      </c>
      <c r="J2452" t="s">
        <v>27</v>
      </c>
      <c r="K2452" t="s">
        <v>150</v>
      </c>
      <c r="L2452" t="s">
        <v>18</v>
      </c>
      <c r="M2452" s="5">
        <v>236.66000000000003</v>
      </c>
      <c r="N2452">
        <v>1</v>
      </c>
    </row>
    <row r="2453" spans="1:14" x14ac:dyDescent="0.2">
      <c r="A2453" s="2">
        <v>45553</v>
      </c>
      <c r="B2453" s="3">
        <f t="shared" si="114"/>
        <v>2025</v>
      </c>
      <c r="C2453" t="str">
        <f t="shared" si="115"/>
        <v>2024-2025</v>
      </c>
      <c r="D2453" t="s">
        <v>147</v>
      </c>
      <c r="E2453" t="s">
        <v>69</v>
      </c>
      <c r="F2453" t="str">
        <f t="shared" si="116"/>
        <v>Tasmania</v>
      </c>
      <c r="G2453" t="s">
        <v>70</v>
      </c>
      <c r="H2453">
        <v>7018</v>
      </c>
      <c r="I2453" t="s">
        <v>11</v>
      </c>
      <c r="J2453" t="s">
        <v>71</v>
      </c>
      <c r="K2453" t="s">
        <v>154</v>
      </c>
      <c r="L2453" t="s">
        <v>14</v>
      </c>
      <c r="M2453" s="5">
        <v>236.77999999999997</v>
      </c>
      <c r="N2453">
        <v>1</v>
      </c>
    </row>
    <row r="2454" spans="1:14" x14ac:dyDescent="0.2">
      <c r="A2454" s="2">
        <v>45262</v>
      </c>
      <c r="B2454" s="3">
        <f t="shared" si="114"/>
        <v>2024</v>
      </c>
      <c r="C2454" t="str">
        <f t="shared" si="115"/>
        <v>2023-2024</v>
      </c>
      <c r="D2454" t="s">
        <v>148</v>
      </c>
      <c r="E2454" t="s">
        <v>76</v>
      </c>
      <c r="F2454" t="str">
        <f t="shared" si="116"/>
        <v>Western Australia</v>
      </c>
      <c r="G2454" t="s">
        <v>48</v>
      </c>
      <c r="H2454">
        <v>6450</v>
      </c>
      <c r="I2454" t="s">
        <v>11</v>
      </c>
      <c r="J2454" t="s">
        <v>77</v>
      </c>
      <c r="K2454" t="s">
        <v>150</v>
      </c>
      <c r="L2454" t="s">
        <v>18</v>
      </c>
      <c r="M2454" s="5">
        <v>236.79</v>
      </c>
      <c r="N2454">
        <v>1</v>
      </c>
    </row>
    <row r="2455" spans="1:14" x14ac:dyDescent="0.2">
      <c r="A2455" s="2">
        <v>45270</v>
      </c>
      <c r="B2455" s="3">
        <f t="shared" si="114"/>
        <v>2024</v>
      </c>
      <c r="C2455" t="str">
        <f t="shared" si="115"/>
        <v>2023-2024</v>
      </c>
      <c r="D2455" t="s">
        <v>147</v>
      </c>
      <c r="E2455" t="s">
        <v>73</v>
      </c>
      <c r="F2455" t="str">
        <f t="shared" si="116"/>
        <v>Victoria</v>
      </c>
      <c r="G2455" t="s">
        <v>45</v>
      </c>
      <c r="H2455">
        <v>3136</v>
      </c>
      <c r="I2455" t="s">
        <v>11</v>
      </c>
      <c r="J2455" t="s">
        <v>63</v>
      </c>
      <c r="K2455" t="s">
        <v>19</v>
      </c>
      <c r="L2455" t="s">
        <v>23</v>
      </c>
      <c r="M2455" s="5">
        <v>237.59</v>
      </c>
      <c r="N2455">
        <v>1</v>
      </c>
    </row>
    <row r="2456" spans="1:14" x14ac:dyDescent="0.2">
      <c r="A2456" s="2">
        <v>45025</v>
      </c>
      <c r="B2456" s="3">
        <f t="shared" si="114"/>
        <v>2023</v>
      </c>
      <c r="C2456" t="str">
        <f t="shared" si="115"/>
        <v>2022-2023</v>
      </c>
      <c r="D2456" t="s">
        <v>148</v>
      </c>
      <c r="E2456" t="s">
        <v>99</v>
      </c>
      <c r="F2456" t="str">
        <f t="shared" si="116"/>
        <v>Victoria</v>
      </c>
      <c r="G2456" t="s">
        <v>45</v>
      </c>
      <c r="H2456">
        <v>3148</v>
      </c>
      <c r="I2456" t="s">
        <v>11</v>
      </c>
      <c r="J2456" t="s">
        <v>63</v>
      </c>
      <c r="K2456" t="s">
        <v>157</v>
      </c>
      <c r="L2456" t="s">
        <v>22</v>
      </c>
      <c r="M2456" s="5">
        <v>237.69</v>
      </c>
      <c r="N2456">
        <v>1</v>
      </c>
    </row>
    <row r="2457" spans="1:14" x14ac:dyDescent="0.2">
      <c r="A2457" s="2">
        <v>45354</v>
      </c>
      <c r="B2457" s="3">
        <f t="shared" si="114"/>
        <v>2024</v>
      </c>
      <c r="C2457" t="str">
        <f t="shared" si="115"/>
        <v>2023-2024</v>
      </c>
      <c r="D2457" t="s">
        <v>147</v>
      </c>
      <c r="E2457" t="s">
        <v>115</v>
      </c>
      <c r="F2457" t="str">
        <f t="shared" si="116"/>
        <v>Western Australia</v>
      </c>
      <c r="G2457" t="s">
        <v>48</v>
      </c>
      <c r="H2457">
        <v>6280</v>
      </c>
      <c r="I2457" t="s">
        <v>11</v>
      </c>
      <c r="J2457" t="s">
        <v>94</v>
      </c>
      <c r="K2457" t="s">
        <v>153</v>
      </c>
      <c r="L2457" t="s">
        <v>16</v>
      </c>
      <c r="M2457" s="5">
        <v>237.81</v>
      </c>
      <c r="N2457">
        <v>1</v>
      </c>
    </row>
    <row r="2458" spans="1:14" x14ac:dyDescent="0.2">
      <c r="A2458" s="2">
        <v>44950</v>
      </c>
      <c r="B2458" s="3">
        <f t="shared" si="114"/>
        <v>2023</v>
      </c>
      <c r="C2458" t="str">
        <f t="shared" si="115"/>
        <v>2022-2023</v>
      </c>
      <c r="D2458" t="s">
        <v>148</v>
      </c>
      <c r="E2458" t="s">
        <v>107</v>
      </c>
      <c r="F2458" t="str">
        <f t="shared" si="116"/>
        <v>Queensland</v>
      </c>
      <c r="G2458" t="s">
        <v>35</v>
      </c>
      <c r="H2458">
        <v>4220</v>
      </c>
      <c r="I2458" t="s">
        <v>11</v>
      </c>
      <c r="J2458" t="s">
        <v>104</v>
      </c>
      <c r="K2458" t="s">
        <v>155</v>
      </c>
      <c r="L2458" t="s">
        <v>20</v>
      </c>
      <c r="M2458" s="5">
        <v>238.1</v>
      </c>
      <c r="N2458">
        <v>1</v>
      </c>
    </row>
    <row r="2459" spans="1:14" x14ac:dyDescent="0.2">
      <c r="A2459" s="2">
        <v>45118</v>
      </c>
      <c r="B2459" s="3">
        <f t="shared" si="114"/>
        <v>2024</v>
      </c>
      <c r="C2459" t="str">
        <f t="shared" si="115"/>
        <v>2023-2024</v>
      </c>
      <c r="D2459" t="s">
        <v>148</v>
      </c>
      <c r="E2459" t="s">
        <v>57</v>
      </c>
      <c r="F2459" t="str">
        <f t="shared" si="116"/>
        <v>New South Wales</v>
      </c>
      <c r="G2459" t="s">
        <v>10</v>
      </c>
      <c r="H2459">
        <v>2560</v>
      </c>
      <c r="I2459" t="s">
        <v>11</v>
      </c>
      <c r="J2459" t="s">
        <v>58</v>
      </c>
      <c r="K2459" t="s">
        <v>19</v>
      </c>
      <c r="L2459" t="s">
        <v>23</v>
      </c>
      <c r="M2459" s="5">
        <v>238.21</v>
      </c>
      <c r="N2459">
        <v>1</v>
      </c>
    </row>
    <row r="2460" spans="1:14" x14ac:dyDescent="0.2">
      <c r="A2460" s="2">
        <v>45266</v>
      </c>
      <c r="B2460" s="3">
        <f t="shared" si="114"/>
        <v>2024</v>
      </c>
      <c r="C2460" t="str">
        <f t="shared" si="115"/>
        <v>2023-2024</v>
      </c>
      <c r="D2460" t="s">
        <v>147</v>
      </c>
      <c r="E2460" t="s">
        <v>103</v>
      </c>
      <c r="F2460" t="str">
        <f t="shared" si="116"/>
        <v>Queensland</v>
      </c>
      <c r="G2460" t="s">
        <v>35</v>
      </c>
      <c r="H2460">
        <v>4509</v>
      </c>
      <c r="I2460" t="s">
        <v>11</v>
      </c>
      <c r="J2460" t="s">
        <v>104</v>
      </c>
      <c r="K2460" t="s">
        <v>149</v>
      </c>
      <c r="L2460" t="s">
        <v>15</v>
      </c>
      <c r="M2460" s="5">
        <v>238.78000000000003</v>
      </c>
      <c r="N2460">
        <v>1</v>
      </c>
    </row>
    <row r="2461" spans="1:14" x14ac:dyDescent="0.2">
      <c r="A2461" s="2">
        <v>45257</v>
      </c>
      <c r="B2461" s="3">
        <f t="shared" si="114"/>
        <v>2024</v>
      </c>
      <c r="C2461" t="str">
        <f t="shared" si="115"/>
        <v>2023-2024</v>
      </c>
      <c r="D2461" t="s">
        <v>148</v>
      </c>
      <c r="E2461" t="s">
        <v>141</v>
      </c>
      <c r="F2461" t="str">
        <f t="shared" si="116"/>
        <v>Western Australia</v>
      </c>
      <c r="G2461" t="s">
        <v>48</v>
      </c>
      <c r="H2461">
        <v>6052</v>
      </c>
      <c r="I2461" t="s">
        <v>11</v>
      </c>
      <c r="J2461" t="s">
        <v>49</v>
      </c>
      <c r="K2461" t="s">
        <v>149</v>
      </c>
      <c r="L2461" t="s">
        <v>15</v>
      </c>
      <c r="M2461" s="5">
        <v>239.52</v>
      </c>
      <c r="N2461">
        <v>1</v>
      </c>
    </row>
    <row r="2462" spans="1:14" x14ac:dyDescent="0.2">
      <c r="A2462" s="2">
        <v>45146</v>
      </c>
      <c r="B2462" s="3">
        <f t="shared" si="114"/>
        <v>2024</v>
      </c>
      <c r="C2462" t="str">
        <f t="shared" si="115"/>
        <v>2023-2024</v>
      </c>
      <c r="D2462" t="s">
        <v>147</v>
      </c>
      <c r="E2462" t="s">
        <v>140</v>
      </c>
      <c r="F2462" t="str">
        <f t="shared" si="116"/>
        <v>Tasmania</v>
      </c>
      <c r="G2462" t="s">
        <v>70</v>
      </c>
      <c r="H2462">
        <v>7320</v>
      </c>
      <c r="I2462" t="s">
        <v>11</v>
      </c>
      <c r="J2462" t="s">
        <v>71</v>
      </c>
      <c r="K2462" t="s">
        <v>153</v>
      </c>
      <c r="L2462" t="s">
        <v>16</v>
      </c>
      <c r="M2462" s="5">
        <v>239.82999999999998</v>
      </c>
      <c r="N2462">
        <v>1</v>
      </c>
    </row>
    <row r="2463" spans="1:14" x14ac:dyDescent="0.2">
      <c r="A2463" s="2">
        <v>45067</v>
      </c>
      <c r="B2463" s="3">
        <f t="shared" si="114"/>
        <v>2023</v>
      </c>
      <c r="C2463" t="str">
        <f t="shared" si="115"/>
        <v>2022-2023</v>
      </c>
      <c r="D2463" t="s">
        <v>147</v>
      </c>
      <c r="E2463" t="s">
        <v>116</v>
      </c>
      <c r="F2463" t="str">
        <f t="shared" si="116"/>
        <v>Western Australia</v>
      </c>
      <c r="G2463" t="s">
        <v>48</v>
      </c>
      <c r="H2463">
        <v>6725</v>
      </c>
      <c r="I2463" t="s">
        <v>11</v>
      </c>
      <c r="J2463" t="s">
        <v>77</v>
      </c>
      <c r="K2463" t="s">
        <v>154</v>
      </c>
      <c r="L2463" t="s">
        <v>14</v>
      </c>
      <c r="M2463" s="5">
        <v>239.83</v>
      </c>
      <c r="N2463">
        <v>1</v>
      </c>
    </row>
    <row r="2464" spans="1:14" x14ac:dyDescent="0.2">
      <c r="A2464" s="2">
        <v>45095</v>
      </c>
      <c r="B2464" s="3">
        <f t="shared" si="114"/>
        <v>2023</v>
      </c>
      <c r="C2464" t="str">
        <f t="shared" si="115"/>
        <v>2022-2023</v>
      </c>
      <c r="D2464" t="s">
        <v>147</v>
      </c>
      <c r="E2464" t="s">
        <v>145</v>
      </c>
      <c r="F2464" t="str">
        <f t="shared" si="116"/>
        <v>New South Wales</v>
      </c>
      <c r="G2464" t="s">
        <v>10</v>
      </c>
      <c r="H2464">
        <v>2101</v>
      </c>
      <c r="I2464" t="s">
        <v>11</v>
      </c>
      <c r="J2464" t="s">
        <v>27</v>
      </c>
      <c r="K2464" t="s">
        <v>150</v>
      </c>
      <c r="L2464" t="s">
        <v>18</v>
      </c>
      <c r="M2464" s="5">
        <v>239.84</v>
      </c>
      <c r="N2464">
        <v>1</v>
      </c>
    </row>
    <row r="2465" spans="1:14" x14ac:dyDescent="0.2">
      <c r="A2465" s="2">
        <v>45440</v>
      </c>
      <c r="B2465" s="3">
        <f t="shared" si="114"/>
        <v>2024</v>
      </c>
      <c r="C2465" t="str">
        <f t="shared" si="115"/>
        <v>2023-2024</v>
      </c>
      <c r="D2465" t="s">
        <v>147</v>
      </c>
      <c r="E2465" t="s">
        <v>73</v>
      </c>
      <c r="F2465" t="str">
        <f t="shared" si="116"/>
        <v>Victoria</v>
      </c>
      <c r="G2465" t="s">
        <v>45</v>
      </c>
      <c r="H2465">
        <v>3136</v>
      </c>
      <c r="I2465" t="s">
        <v>11</v>
      </c>
      <c r="J2465" t="s">
        <v>63</v>
      </c>
      <c r="K2465" t="s">
        <v>151</v>
      </c>
      <c r="L2465" t="s">
        <v>21</v>
      </c>
      <c r="M2465" s="5">
        <v>239.92</v>
      </c>
      <c r="N2465">
        <v>1</v>
      </c>
    </row>
    <row r="2466" spans="1:14" x14ac:dyDescent="0.2">
      <c r="A2466" s="2">
        <v>45572</v>
      </c>
      <c r="B2466" s="3">
        <f t="shared" si="114"/>
        <v>2025</v>
      </c>
      <c r="C2466" t="str">
        <f t="shared" si="115"/>
        <v>2024-2025</v>
      </c>
      <c r="D2466" t="s">
        <v>147</v>
      </c>
      <c r="E2466" t="s">
        <v>56</v>
      </c>
      <c r="F2466" t="str">
        <f t="shared" si="116"/>
        <v>Northern Territory</v>
      </c>
      <c r="G2466" t="s">
        <v>29</v>
      </c>
      <c r="H2466">
        <v>870</v>
      </c>
      <c r="I2466" t="s">
        <v>11</v>
      </c>
      <c r="J2466" t="s">
        <v>30</v>
      </c>
      <c r="K2466" t="s">
        <v>151</v>
      </c>
      <c r="L2466" t="s">
        <v>21</v>
      </c>
      <c r="M2466" s="5">
        <v>239.94</v>
      </c>
      <c r="N2466">
        <v>1</v>
      </c>
    </row>
    <row r="2467" spans="1:14" x14ac:dyDescent="0.2">
      <c r="A2467" s="2">
        <v>45143</v>
      </c>
      <c r="B2467" s="3">
        <f t="shared" si="114"/>
        <v>2024</v>
      </c>
      <c r="C2467" t="str">
        <f t="shared" si="115"/>
        <v>2023-2024</v>
      </c>
      <c r="D2467" t="s">
        <v>148</v>
      </c>
      <c r="E2467" t="s">
        <v>110</v>
      </c>
      <c r="F2467" t="str">
        <f t="shared" si="116"/>
        <v>Queensland</v>
      </c>
      <c r="G2467" t="s">
        <v>35</v>
      </c>
      <c r="H2467">
        <v>4680</v>
      </c>
      <c r="I2467" t="s">
        <v>11</v>
      </c>
      <c r="J2467" t="s">
        <v>51</v>
      </c>
      <c r="K2467" t="s">
        <v>151</v>
      </c>
      <c r="L2467" t="s">
        <v>21</v>
      </c>
      <c r="M2467" s="5">
        <v>239.94</v>
      </c>
      <c r="N2467">
        <v>1</v>
      </c>
    </row>
    <row r="2468" spans="1:14" x14ac:dyDescent="0.2">
      <c r="A2468" s="2">
        <v>45545</v>
      </c>
      <c r="B2468" s="3">
        <f t="shared" si="114"/>
        <v>2025</v>
      </c>
      <c r="C2468" t="str">
        <f t="shared" si="115"/>
        <v>2024-2025</v>
      </c>
      <c r="D2468" t="s">
        <v>147</v>
      </c>
      <c r="E2468" t="s">
        <v>103</v>
      </c>
      <c r="F2468" t="str">
        <f t="shared" si="116"/>
        <v>Queensland</v>
      </c>
      <c r="G2468" t="s">
        <v>35</v>
      </c>
      <c r="H2468">
        <v>4509</v>
      </c>
      <c r="I2468" t="s">
        <v>11</v>
      </c>
      <c r="J2468" t="s">
        <v>104</v>
      </c>
      <c r="K2468" t="s">
        <v>156</v>
      </c>
      <c r="L2468" t="s">
        <v>17</v>
      </c>
      <c r="M2468" s="5">
        <v>239.94</v>
      </c>
      <c r="N2468">
        <v>1</v>
      </c>
    </row>
    <row r="2469" spans="1:14" x14ac:dyDescent="0.2">
      <c r="A2469" s="2">
        <v>45510</v>
      </c>
      <c r="B2469" s="3">
        <f t="shared" si="114"/>
        <v>2025</v>
      </c>
      <c r="C2469" t="str">
        <f t="shared" si="115"/>
        <v>2024-2025</v>
      </c>
      <c r="D2469" t="s">
        <v>148</v>
      </c>
      <c r="E2469" t="s">
        <v>87</v>
      </c>
      <c r="F2469" t="str">
        <f t="shared" si="116"/>
        <v>New South Wales</v>
      </c>
      <c r="G2469" t="s">
        <v>10</v>
      </c>
      <c r="H2469">
        <v>2790</v>
      </c>
      <c r="I2469" t="s">
        <v>11</v>
      </c>
      <c r="J2469" t="s">
        <v>25</v>
      </c>
      <c r="K2469" t="s">
        <v>155</v>
      </c>
      <c r="L2469" t="s">
        <v>20</v>
      </c>
      <c r="M2469" s="5">
        <v>240.01</v>
      </c>
      <c r="N2469">
        <v>1</v>
      </c>
    </row>
    <row r="2470" spans="1:14" x14ac:dyDescent="0.2">
      <c r="A2470" s="2">
        <v>45040</v>
      </c>
      <c r="B2470" s="3">
        <f t="shared" si="114"/>
        <v>2023</v>
      </c>
      <c r="C2470" t="str">
        <f t="shared" si="115"/>
        <v>2022-2023</v>
      </c>
      <c r="D2470" t="s">
        <v>147</v>
      </c>
      <c r="E2470" t="s">
        <v>115</v>
      </c>
      <c r="F2470" t="str">
        <f t="shared" si="116"/>
        <v>Western Australia</v>
      </c>
      <c r="G2470" t="s">
        <v>48</v>
      </c>
      <c r="H2470">
        <v>6280</v>
      </c>
      <c r="I2470" t="s">
        <v>11</v>
      </c>
      <c r="J2470" t="s">
        <v>94</v>
      </c>
      <c r="K2470" t="s">
        <v>19</v>
      </c>
      <c r="L2470" t="s">
        <v>23</v>
      </c>
      <c r="M2470" s="5">
        <v>240.70999999999998</v>
      </c>
      <c r="N2470">
        <v>1</v>
      </c>
    </row>
    <row r="2471" spans="1:14" x14ac:dyDescent="0.2">
      <c r="A2471" s="2">
        <v>45521</v>
      </c>
      <c r="B2471" s="3">
        <f t="shared" si="114"/>
        <v>2025</v>
      </c>
      <c r="C2471" t="str">
        <f t="shared" si="115"/>
        <v>2024-2025</v>
      </c>
      <c r="D2471" t="s">
        <v>147</v>
      </c>
      <c r="E2471" t="s">
        <v>96</v>
      </c>
      <c r="F2471" t="str">
        <f t="shared" si="116"/>
        <v>Western Australia</v>
      </c>
      <c r="G2471" t="s">
        <v>48</v>
      </c>
      <c r="H2471">
        <v>6330</v>
      </c>
      <c r="I2471" t="s">
        <v>11</v>
      </c>
      <c r="J2471" t="s">
        <v>94</v>
      </c>
      <c r="K2471" t="s">
        <v>154</v>
      </c>
      <c r="L2471" t="s">
        <v>14</v>
      </c>
      <c r="M2471" s="5">
        <v>240.82</v>
      </c>
      <c r="N2471">
        <v>1</v>
      </c>
    </row>
    <row r="2472" spans="1:14" x14ac:dyDescent="0.2">
      <c r="A2472" s="2">
        <v>45557</v>
      </c>
      <c r="B2472" s="3">
        <f t="shared" si="114"/>
        <v>2025</v>
      </c>
      <c r="C2472" t="str">
        <f t="shared" si="115"/>
        <v>2024-2025</v>
      </c>
      <c r="D2472" t="s">
        <v>147</v>
      </c>
      <c r="E2472" t="s">
        <v>62</v>
      </c>
      <c r="F2472" t="str">
        <f t="shared" si="116"/>
        <v>Victoria</v>
      </c>
      <c r="G2472" t="s">
        <v>45</v>
      </c>
      <c r="H2472">
        <v>3134</v>
      </c>
      <c r="I2472" t="s">
        <v>11</v>
      </c>
      <c r="J2472" t="s">
        <v>63</v>
      </c>
      <c r="K2472" t="s">
        <v>153</v>
      </c>
      <c r="L2472" t="s">
        <v>16</v>
      </c>
      <c r="M2472" s="5">
        <v>240.93</v>
      </c>
      <c r="N2472">
        <v>1</v>
      </c>
    </row>
    <row r="2473" spans="1:14" x14ac:dyDescent="0.2">
      <c r="A2473" s="2">
        <v>45152</v>
      </c>
      <c r="B2473" s="3">
        <f t="shared" si="114"/>
        <v>2024</v>
      </c>
      <c r="C2473" t="str">
        <f t="shared" si="115"/>
        <v>2023-2024</v>
      </c>
      <c r="D2473" t="s">
        <v>147</v>
      </c>
      <c r="E2473" t="s">
        <v>93</v>
      </c>
      <c r="F2473" t="str">
        <f t="shared" si="116"/>
        <v>Western Australia</v>
      </c>
      <c r="G2473" t="s">
        <v>48</v>
      </c>
      <c r="H2473">
        <v>6112</v>
      </c>
      <c r="I2473" t="s">
        <v>11</v>
      </c>
      <c r="J2473" t="s">
        <v>94</v>
      </c>
      <c r="K2473" t="s">
        <v>150</v>
      </c>
      <c r="L2473" t="s">
        <v>18</v>
      </c>
      <c r="M2473" s="5">
        <v>241.28000000000003</v>
      </c>
      <c r="N2473">
        <v>1</v>
      </c>
    </row>
    <row r="2474" spans="1:14" x14ac:dyDescent="0.2">
      <c r="A2474" s="2">
        <v>45309</v>
      </c>
      <c r="B2474" s="3">
        <f t="shared" si="114"/>
        <v>2024</v>
      </c>
      <c r="C2474" t="str">
        <f t="shared" si="115"/>
        <v>2023-2024</v>
      </c>
      <c r="D2474" t="s">
        <v>147</v>
      </c>
      <c r="E2474" t="s">
        <v>73</v>
      </c>
      <c r="F2474" t="str">
        <f t="shared" si="116"/>
        <v>Victoria</v>
      </c>
      <c r="G2474" t="s">
        <v>45</v>
      </c>
      <c r="H2474">
        <v>3136</v>
      </c>
      <c r="I2474" t="s">
        <v>11</v>
      </c>
      <c r="J2474" t="s">
        <v>63</v>
      </c>
      <c r="K2474" t="s">
        <v>153</v>
      </c>
      <c r="L2474" t="s">
        <v>16</v>
      </c>
      <c r="M2474" s="5">
        <v>241.33</v>
      </c>
      <c r="N2474">
        <v>1</v>
      </c>
    </row>
    <row r="2475" spans="1:14" x14ac:dyDescent="0.2">
      <c r="A2475" s="2">
        <v>45437</v>
      </c>
      <c r="B2475" s="3">
        <f t="shared" si="114"/>
        <v>2024</v>
      </c>
      <c r="C2475" t="str">
        <f t="shared" si="115"/>
        <v>2023-2024</v>
      </c>
      <c r="D2475" t="s">
        <v>147</v>
      </c>
      <c r="E2475" t="s">
        <v>90</v>
      </c>
      <c r="F2475" t="str">
        <f t="shared" si="116"/>
        <v>Victoria</v>
      </c>
      <c r="G2475" t="s">
        <v>45</v>
      </c>
      <c r="H2475">
        <v>3179</v>
      </c>
      <c r="I2475" t="s">
        <v>11</v>
      </c>
      <c r="J2475" t="s">
        <v>63</v>
      </c>
      <c r="K2475" t="s">
        <v>19</v>
      </c>
      <c r="L2475" t="s">
        <v>23</v>
      </c>
      <c r="M2475" s="5">
        <v>241.51999999999998</v>
      </c>
      <c r="N2475">
        <v>1</v>
      </c>
    </row>
    <row r="2476" spans="1:14" x14ac:dyDescent="0.2">
      <c r="A2476" s="2">
        <v>45431</v>
      </c>
      <c r="B2476" s="3">
        <f t="shared" si="114"/>
        <v>2024</v>
      </c>
      <c r="C2476" t="str">
        <f t="shared" si="115"/>
        <v>2023-2024</v>
      </c>
      <c r="D2476" t="s">
        <v>147</v>
      </c>
      <c r="E2476" t="s">
        <v>42</v>
      </c>
      <c r="F2476" t="str">
        <f t="shared" si="116"/>
        <v>Queensland</v>
      </c>
      <c r="G2476" t="s">
        <v>35</v>
      </c>
      <c r="H2476">
        <v>4053</v>
      </c>
      <c r="I2476" t="s">
        <v>11</v>
      </c>
      <c r="J2476" t="s">
        <v>43</v>
      </c>
      <c r="K2476" t="s">
        <v>155</v>
      </c>
      <c r="L2476" t="s">
        <v>20</v>
      </c>
      <c r="M2476" s="5">
        <v>241.72</v>
      </c>
      <c r="N2476">
        <v>1</v>
      </c>
    </row>
    <row r="2477" spans="1:14" x14ac:dyDescent="0.2">
      <c r="A2477" s="2">
        <v>45016</v>
      </c>
      <c r="B2477" s="3">
        <f t="shared" si="114"/>
        <v>2023</v>
      </c>
      <c r="C2477" t="str">
        <f t="shared" si="115"/>
        <v>2022-2023</v>
      </c>
      <c r="D2477" t="s">
        <v>147</v>
      </c>
      <c r="E2477" t="s">
        <v>79</v>
      </c>
      <c r="F2477" t="str">
        <f t="shared" si="116"/>
        <v>Australian Capital Territory</v>
      </c>
      <c r="G2477" t="s">
        <v>80</v>
      </c>
      <c r="H2477">
        <v>2617</v>
      </c>
      <c r="I2477" t="s">
        <v>11</v>
      </c>
      <c r="J2477" t="s">
        <v>58</v>
      </c>
      <c r="K2477" t="s">
        <v>154</v>
      </c>
      <c r="L2477" t="s">
        <v>14</v>
      </c>
      <c r="M2477" s="5">
        <v>241.85</v>
      </c>
      <c r="N2477">
        <v>1</v>
      </c>
    </row>
    <row r="2478" spans="1:14" x14ac:dyDescent="0.2">
      <c r="A2478" s="2">
        <v>45041</v>
      </c>
      <c r="B2478" s="3">
        <f t="shared" si="114"/>
        <v>2023</v>
      </c>
      <c r="C2478" t="str">
        <f t="shared" si="115"/>
        <v>2022-2023</v>
      </c>
      <c r="D2478" t="s">
        <v>147</v>
      </c>
      <c r="E2478" t="s">
        <v>137</v>
      </c>
      <c r="F2478" t="str">
        <f t="shared" si="116"/>
        <v>New South Wales</v>
      </c>
      <c r="G2478" t="s">
        <v>10</v>
      </c>
      <c r="H2478">
        <v>2031</v>
      </c>
      <c r="I2478" t="s">
        <v>11</v>
      </c>
      <c r="J2478" t="s">
        <v>12</v>
      </c>
      <c r="K2478" t="s">
        <v>149</v>
      </c>
      <c r="L2478" t="s">
        <v>15</v>
      </c>
      <c r="M2478" s="5">
        <v>242.06</v>
      </c>
      <c r="N2478">
        <v>1</v>
      </c>
    </row>
    <row r="2479" spans="1:14" x14ac:dyDescent="0.2">
      <c r="A2479" s="2">
        <v>45213</v>
      </c>
      <c r="B2479" s="3">
        <f t="shared" si="114"/>
        <v>2024</v>
      </c>
      <c r="C2479" t="str">
        <f t="shared" si="115"/>
        <v>2023-2024</v>
      </c>
      <c r="D2479" t="s">
        <v>147</v>
      </c>
      <c r="E2479" t="s">
        <v>47</v>
      </c>
      <c r="F2479" t="str">
        <f t="shared" si="116"/>
        <v>Western Australia</v>
      </c>
      <c r="G2479" t="s">
        <v>48</v>
      </c>
      <c r="H2479">
        <v>6030</v>
      </c>
      <c r="I2479" t="s">
        <v>11</v>
      </c>
      <c r="J2479" t="s">
        <v>49</v>
      </c>
      <c r="K2479" t="s">
        <v>149</v>
      </c>
      <c r="L2479" t="s">
        <v>15</v>
      </c>
      <c r="M2479" s="5">
        <v>242.20999999999998</v>
      </c>
      <c r="N2479">
        <v>1</v>
      </c>
    </row>
    <row r="2480" spans="1:14" x14ac:dyDescent="0.2">
      <c r="A2480" s="2">
        <v>45455</v>
      </c>
      <c r="B2480" s="3">
        <f t="shared" si="114"/>
        <v>2024</v>
      </c>
      <c r="C2480" t="str">
        <f t="shared" si="115"/>
        <v>2023-2024</v>
      </c>
      <c r="D2480" t="s">
        <v>148</v>
      </c>
      <c r="E2480" t="s">
        <v>100</v>
      </c>
      <c r="F2480" t="str">
        <f t="shared" si="116"/>
        <v>Western Australia</v>
      </c>
      <c r="G2480" t="s">
        <v>48</v>
      </c>
      <c r="H2480">
        <v>6021</v>
      </c>
      <c r="I2480" t="s">
        <v>11</v>
      </c>
      <c r="J2480" t="s">
        <v>49</v>
      </c>
      <c r="K2480" t="s">
        <v>154</v>
      </c>
      <c r="L2480" t="s">
        <v>14</v>
      </c>
      <c r="M2480" s="5">
        <v>242.3</v>
      </c>
      <c r="N2480">
        <v>1</v>
      </c>
    </row>
    <row r="2481" spans="1:14" x14ac:dyDescent="0.2">
      <c r="A2481" s="2">
        <v>45477</v>
      </c>
      <c r="B2481" s="3">
        <f t="shared" si="114"/>
        <v>2025</v>
      </c>
      <c r="C2481" t="str">
        <f t="shared" si="115"/>
        <v>2024-2025</v>
      </c>
      <c r="D2481" t="s">
        <v>147</v>
      </c>
      <c r="E2481" t="s">
        <v>109</v>
      </c>
      <c r="F2481" t="str">
        <f t="shared" si="116"/>
        <v>New South Wales</v>
      </c>
      <c r="G2481" t="s">
        <v>10</v>
      </c>
      <c r="H2481">
        <v>2480</v>
      </c>
      <c r="I2481" t="s">
        <v>11</v>
      </c>
      <c r="J2481" t="s">
        <v>68</v>
      </c>
      <c r="K2481" t="s">
        <v>156</v>
      </c>
      <c r="L2481" t="s">
        <v>17</v>
      </c>
      <c r="M2481" s="5">
        <v>242.32999999999998</v>
      </c>
      <c r="N2481">
        <v>1</v>
      </c>
    </row>
    <row r="2482" spans="1:14" x14ac:dyDescent="0.2">
      <c r="A2482" s="2">
        <v>45291</v>
      </c>
      <c r="B2482" s="3">
        <f t="shared" si="114"/>
        <v>2024</v>
      </c>
      <c r="C2482" t="str">
        <f t="shared" si="115"/>
        <v>2023-2024</v>
      </c>
      <c r="D2482" t="s">
        <v>147</v>
      </c>
      <c r="E2482" t="s">
        <v>144</v>
      </c>
      <c r="F2482" t="str">
        <f t="shared" si="116"/>
        <v>Queensland</v>
      </c>
      <c r="G2482" t="s">
        <v>35</v>
      </c>
      <c r="H2482">
        <v>4566</v>
      </c>
      <c r="I2482" t="s">
        <v>11</v>
      </c>
      <c r="J2482" t="s">
        <v>120</v>
      </c>
      <c r="K2482" t="s">
        <v>155</v>
      </c>
      <c r="L2482" t="s">
        <v>20</v>
      </c>
      <c r="M2482" s="5">
        <v>242.57000000000002</v>
      </c>
      <c r="N2482">
        <v>1</v>
      </c>
    </row>
    <row r="2483" spans="1:14" x14ac:dyDescent="0.2">
      <c r="A2483" s="2">
        <v>44973</v>
      </c>
      <c r="B2483" s="3">
        <f t="shared" si="114"/>
        <v>2023</v>
      </c>
      <c r="C2483" t="str">
        <f t="shared" si="115"/>
        <v>2022-2023</v>
      </c>
      <c r="D2483" t="s">
        <v>148</v>
      </c>
      <c r="E2483" t="s">
        <v>125</v>
      </c>
      <c r="F2483" t="str">
        <f t="shared" si="116"/>
        <v>Victoria</v>
      </c>
      <c r="G2483" t="s">
        <v>45</v>
      </c>
      <c r="H2483">
        <v>3400</v>
      </c>
      <c r="I2483" t="s">
        <v>11</v>
      </c>
      <c r="J2483" t="s">
        <v>60</v>
      </c>
      <c r="K2483" t="s">
        <v>152</v>
      </c>
      <c r="L2483" t="s">
        <v>13</v>
      </c>
      <c r="M2483" s="5">
        <v>242.72000000000003</v>
      </c>
      <c r="N2483">
        <v>1</v>
      </c>
    </row>
    <row r="2484" spans="1:14" x14ac:dyDescent="0.2">
      <c r="A2484" s="2">
        <v>45423</v>
      </c>
      <c r="B2484" s="3">
        <f t="shared" si="114"/>
        <v>2024</v>
      </c>
      <c r="C2484" t="str">
        <f t="shared" si="115"/>
        <v>2023-2024</v>
      </c>
      <c r="D2484" t="s">
        <v>147</v>
      </c>
      <c r="E2484" t="s">
        <v>146</v>
      </c>
      <c r="F2484" t="str">
        <f t="shared" si="116"/>
        <v>Victoria</v>
      </c>
      <c r="G2484" t="s">
        <v>45</v>
      </c>
      <c r="H2484">
        <v>3353</v>
      </c>
      <c r="I2484" t="s">
        <v>11</v>
      </c>
      <c r="J2484" t="s">
        <v>60</v>
      </c>
      <c r="K2484" t="s">
        <v>154</v>
      </c>
      <c r="L2484" t="s">
        <v>14</v>
      </c>
      <c r="M2484" s="5">
        <v>242.86</v>
      </c>
      <c r="N2484">
        <v>1</v>
      </c>
    </row>
    <row r="2485" spans="1:14" x14ac:dyDescent="0.2">
      <c r="A2485" s="2">
        <v>44997</v>
      </c>
      <c r="B2485" s="3">
        <f t="shared" si="114"/>
        <v>2023</v>
      </c>
      <c r="C2485" t="str">
        <f t="shared" si="115"/>
        <v>2022-2023</v>
      </c>
      <c r="D2485" t="s">
        <v>147</v>
      </c>
      <c r="E2485" t="s">
        <v>118</v>
      </c>
      <c r="F2485" t="str">
        <f t="shared" si="116"/>
        <v>New South Wales</v>
      </c>
      <c r="G2485" t="s">
        <v>10</v>
      </c>
      <c r="H2485">
        <v>2158</v>
      </c>
      <c r="I2485" t="s">
        <v>11</v>
      </c>
      <c r="J2485" t="s">
        <v>27</v>
      </c>
      <c r="K2485" t="s">
        <v>150</v>
      </c>
      <c r="L2485" t="s">
        <v>18</v>
      </c>
      <c r="M2485" s="5">
        <v>243.72000000000003</v>
      </c>
      <c r="N2485">
        <v>1</v>
      </c>
    </row>
    <row r="2486" spans="1:14" x14ac:dyDescent="0.2">
      <c r="A2486" s="2">
        <v>45323</v>
      </c>
      <c r="B2486" s="3">
        <f t="shared" si="114"/>
        <v>2024</v>
      </c>
      <c r="C2486" t="str">
        <f t="shared" si="115"/>
        <v>2023-2024</v>
      </c>
      <c r="D2486" t="s">
        <v>147</v>
      </c>
      <c r="E2486" t="s">
        <v>83</v>
      </c>
      <c r="F2486" t="str">
        <f t="shared" si="116"/>
        <v>New South Wales</v>
      </c>
      <c r="G2486" t="s">
        <v>10</v>
      </c>
      <c r="H2486">
        <v>2750</v>
      </c>
      <c r="I2486" t="s">
        <v>11</v>
      </c>
      <c r="J2486" t="s">
        <v>25</v>
      </c>
      <c r="K2486" t="s">
        <v>154</v>
      </c>
      <c r="L2486" t="s">
        <v>14</v>
      </c>
      <c r="M2486" s="5">
        <v>243.73999999999998</v>
      </c>
      <c r="N2486">
        <v>1</v>
      </c>
    </row>
    <row r="2487" spans="1:14" x14ac:dyDescent="0.2">
      <c r="A2487" s="2">
        <v>44993</v>
      </c>
      <c r="B2487" s="3">
        <f t="shared" si="114"/>
        <v>2023</v>
      </c>
      <c r="C2487" t="str">
        <f t="shared" si="115"/>
        <v>2022-2023</v>
      </c>
      <c r="D2487" t="s">
        <v>147</v>
      </c>
      <c r="E2487" t="s">
        <v>34</v>
      </c>
      <c r="F2487" t="str">
        <f t="shared" si="116"/>
        <v>Queensland</v>
      </c>
      <c r="G2487" t="s">
        <v>35</v>
      </c>
      <c r="H2487">
        <v>4802</v>
      </c>
      <c r="I2487" t="s">
        <v>11</v>
      </c>
      <c r="J2487" t="s">
        <v>36</v>
      </c>
      <c r="K2487" t="s">
        <v>154</v>
      </c>
      <c r="L2487" t="s">
        <v>14</v>
      </c>
      <c r="M2487" s="5">
        <v>243.83</v>
      </c>
      <c r="N2487">
        <v>1</v>
      </c>
    </row>
    <row r="2488" spans="1:14" x14ac:dyDescent="0.2">
      <c r="A2488" s="2">
        <v>45196</v>
      </c>
      <c r="B2488" s="3">
        <f t="shared" si="114"/>
        <v>2024</v>
      </c>
      <c r="C2488" t="str">
        <f t="shared" si="115"/>
        <v>2023-2024</v>
      </c>
      <c r="D2488" t="s">
        <v>147</v>
      </c>
      <c r="E2488" t="s">
        <v>34</v>
      </c>
      <c r="F2488" t="str">
        <f t="shared" si="116"/>
        <v>Queensland</v>
      </c>
      <c r="G2488" t="s">
        <v>35</v>
      </c>
      <c r="H2488">
        <v>4802</v>
      </c>
      <c r="I2488" t="s">
        <v>11</v>
      </c>
      <c r="J2488" t="s">
        <v>36</v>
      </c>
      <c r="K2488" t="s">
        <v>153</v>
      </c>
      <c r="L2488" t="s">
        <v>16</v>
      </c>
      <c r="M2488" s="5">
        <v>244.92000000000002</v>
      </c>
      <c r="N2488">
        <v>1</v>
      </c>
    </row>
    <row r="2489" spans="1:14" x14ac:dyDescent="0.2">
      <c r="A2489" s="2">
        <v>45184</v>
      </c>
      <c r="B2489" s="3">
        <f t="shared" si="114"/>
        <v>2024</v>
      </c>
      <c r="C2489" t="str">
        <f t="shared" si="115"/>
        <v>2023-2024</v>
      </c>
      <c r="D2489" t="s">
        <v>148</v>
      </c>
      <c r="E2489" t="s">
        <v>61</v>
      </c>
      <c r="F2489" t="str">
        <f t="shared" si="116"/>
        <v>New South Wales</v>
      </c>
      <c r="G2489" t="s">
        <v>10</v>
      </c>
      <c r="H2489">
        <v>2539</v>
      </c>
      <c r="I2489" t="s">
        <v>11</v>
      </c>
      <c r="J2489" t="s">
        <v>58</v>
      </c>
      <c r="K2489" t="s">
        <v>156</v>
      </c>
      <c r="L2489" t="s">
        <v>17</v>
      </c>
      <c r="M2489" s="5">
        <v>245.48</v>
      </c>
      <c r="N2489">
        <v>1</v>
      </c>
    </row>
    <row r="2490" spans="1:14" x14ac:dyDescent="0.2">
      <c r="A2490" s="2">
        <v>45138</v>
      </c>
      <c r="B2490" s="3">
        <f t="shared" si="114"/>
        <v>2024</v>
      </c>
      <c r="C2490" t="str">
        <f t="shared" si="115"/>
        <v>2023-2024</v>
      </c>
      <c r="D2490" t="s">
        <v>148</v>
      </c>
      <c r="E2490" t="s">
        <v>141</v>
      </c>
      <c r="F2490" t="str">
        <f t="shared" si="116"/>
        <v>Western Australia</v>
      </c>
      <c r="G2490" t="s">
        <v>48</v>
      </c>
      <c r="H2490">
        <v>6052</v>
      </c>
      <c r="I2490" t="s">
        <v>11</v>
      </c>
      <c r="J2490" t="s">
        <v>49</v>
      </c>
      <c r="K2490" t="s">
        <v>151</v>
      </c>
      <c r="L2490" t="s">
        <v>21</v>
      </c>
      <c r="M2490" s="5">
        <v>245.59</v>
      </c>
      <c r="N2490">
        <v>1</v>
      </c>
    </row>
    <row r="2491" spans="1:14" x14ac:dyDescent="0.2">
      <c r="A2491" s="2">
        <v>45355</v>
      </c>
      <c r="B2491" s="3">
        <f t="shared" si="114"/>
        <v>2024</v>
      </c>
      <c r="C2491" t="str">
        <f t="shared" si="115"/>
        <v>2023-2024</v>
      </c>
      <c r="D2491" t="s">
        <v>147</v>
      </c>
      <c r="E2491" t="s">
        <v>47</v>
      </c>
      <c r="F2491" t="str">
        <f t="shared" si="116"/>
        <v>Western Australia</v>
      </c>
      <c r="G2491" t="s">
        <v>48</v>
      </c>
      <c r="H2491">
        <v>6030</v>
      </c>
      <c r="I2491" t="s">
        <v>11</v>
      </c>
      <c r="J2491" t="s">
        <v>49</v>
      </c>
      <c r="K2491" t="s">
        <v>154</v>
      </c>
      <c r="L2491" t="s">
        <v>14</v>
      </c>
      <c r="M2491" s="5">
        <v>245.63</v>
      </c>
      <c r="N2491">
        <v>1</v>
      </c>
    </row>
    <row r="2492" spans="1:14" x14ac:dyDescent="0.2">
      <c r="A2492" s="2">
        <v>45369</v>
      </c>
      <c r="B2492" s="3">
        <f t="shared" si="114"/>
        <v>2024</v>
      </c>
      <c r="C2492" t="str">
        <f t="shared" si="115"/>
        <v>2023-2024</v>
      </c>
      <c r="D2492" t="s">
        <v>147</v>
      </c>
      <c r="E2492" t="s">
        <v>86</v>
      </c>
      <c r="F2492" t="str">
        <f t="shared" si="116"/>
        <v>New South Wales</v>
      </c>
      <c r="G2492" t="s">
        <v>10</v>
      </c>
      <c r="H2492">
        <v>2064</v>
      </c>
      <c r="I2492" t="s">
        <v>11</v>
      </c>
      <c r="J2492" t="s">
        <v>12</v>
      </c>
      <c r="K2492" t="s">
        <v>154</v>
      </c>
      <c r="L2492" t="s">
        <v>14</v>
      </c>
      <c r="M2492" s="5">
        <v>245.79000000000002</v>
      </c>
      <c r="N2492">
        <v>1</v>
      </c>
    </row>
    <row r="2493" spans="1:14" x14ac:dyDescent="0.2">
      <c r="A2493" s="2">
        <v>45469</v>
      </c>
      <c r="B2493" s="3">
        <f t="shared" si="114"/>
        <v>2024</v>
      </c>
      <c r="C2493" t="str">
        <f t="shared" si="115"/>
        <v>2023-2024</v>
      </c>
      <c r="D2493" t="s">
        <v>147</v>
      </c>
      <c r="E2493" t="s">
        <v>67</v>
      </c>
      <c r="F2493" t="str">
        <f t="shared" si="116"/>
        <v>New South Wales</v>
      </c>
      <c r="G2493" t="s">
        <v>10</v>
      </c>
      <c r="H2493">
        <v>2478</v>
      </c>
      <c r="I2493" t="s">
        <v>11</v>
      </c>
      <c r="J2493" t="s">
        <v>68</v>
      </c>
      <c r="K2493" t="s">
        <v>156</v>
      </c>
      <c r="L2493" t="s">
        <v>17</v>
      </c>
      <c r="M2493" s="5">
        <v>245.98000000000002</v>
      </c>
      <c r="N2493">
        <v>1</v>
      </c>
    </row>
    <row r="2494" spans="1:14" x14ac:dyDescent="0.2">
      <c r="A2494" s="2">
        <v>45414</v>
      </c>
      <c r="B2494" s="3">
        <f t="shared" si="114"/>
        <v>2024</v>
      </c>
      <c r="C2494" t="str">
        <f t="shared" si="115"/>
        <v>2023-2024</v>
      </c>
      <c r="D2494" t="s">
        <v>147</v>
      </c>
      <c r="E2494" t="s">
        <v>75</v>
      </c>
      <c r="F2494" t="str">
        <f t="shared" si="116"/>
        <v>Victoria</v>
      </c>
      <c r="G2494" t="s">
        <v>45</v>
      </c>
      <c r="H2494">
        <v>3630</v>
      </c>
      <c r="I2494" t="s">
        <v>11</v>
      </c>
      <c r="J2494" t="s">
        <v>55</v>
      </c>
      <c r="K2494" t="s">
        <v>154</v>
      </c>
      <c r="L2494" t="s">
        <v>14</v>
      </c>
      <c r="M2494" s="5">
        <v>246.26</v>
      </c>
      <c r="N2494">
        <v>1</v>
      </c>
    </row>
    <row r="2495" spans="1:14" x14ac:dyDescent="0.2">
      <c r="A2495" s="2">
        <v>45448</v>
      </c>
      <c r="B2495" s="3">
        <f t="shared" si="114"/>
        <v>2024</v>
      </c>
      <c r="C2495" t="str">
        <f t="shared" si="115"/>
        <v>2023-2024</v>
      </c>
      <c r="D2495" t="s">
        <v>148</v>
      </c>
      <c r="E2495" t="s">
        <v>81</v>
      </c>
      <c r="F2495" t="str">
        <f t="shared" si="116"/>
        <v>New South Wales</v>
      </c>
      <c r="G2495" t="s">
        <v>10</v>
      </c>
      <c r="H2495">
        <v>2485</v>
      </c>
      <c r="I2495" t="s">
        <v>11</v>
      </c>
      <c r="J2495" t="s">
        <v>68</v>
      </c>
      <c r="K2495" t="s">
        <v>154</v>
      </c>
      <c r="L2495" t="s">
        <v>14</v>
      </c>
      <c r="M2495" s="5">
        <v>246.42000000000002</v>
      </c>
      <c r="N2495">
        <v>1</v>
      </c>
    </row>
    <row r="2496" spans="1:14" x14ac:dyDescent="0.2">
      <c r="A2496" s="2">
        <v>45025</v>
      </c>
      <c r="B2496" s="3">
        <f t="shared" si="114"/>
        <v>2023</v>
      </c>
      <c r="C2496" t="str">
        <f t="shared" si="115"/>
        <v>2022-2023</v>
      </c>
      <c r="D2496" t="s">
        <v>148</v>
      </c>
      <c r="E2496" t="s">
        <v>112</v>
      </c>
      <c r="F2496" t="str">
        <f t="shared" si="116"/>
        <v>Victoria</v>
      </c>
      <c r="G2496" t="s">
        <v>45</v>
      </c>
      <c r="H2496">
        <v>3076</v>
      </c>
      <c r="I2496" t="s">
        <v>11</v>
      </c>
      <c r="J2496" t="s">
        <v>46</v>
      </c>
      <c r="K2496" t="s">
        <v>156</v>
      </c>
      <c r="L2496" t="s">
        <v>17</v>
      </c>
      <c r="M2496" s="5">
        <v>247.39</v>
      </c>
      <c r="N2496">
        <v>1</v>
      </c>
    </row>
    <row r="2497" spans="1:14" x14ac:dyDescent="0.2">
      <c r="A2497" s="2">
        <v>45032</v>
      </c>
      <c r="B2497" s="3">
        <f t="shared" si="114"/>
        <v>2023</v>
      </c>
      <c r="C2497" t="str">
        <f t="shared" si="115"/>
        <v>2022-2023</v>
      </c>
      <c r="D2497" t="s">
        <v>147</v>
      </c>
      <c r="E2497" t="s">
        <v>62</v>
      </c>
      <c r="F2497" t="str">
        <f t="shared" si="116"/>
        <v>Victoria</v>
      </c>
      <c r="G2497" t="s">
        <v>45</v>
      </c>
      <c r="H2497">
        <v>3134</v>
      </c>
      <c r="I2497" t="s">
        <v>11</v>
      </c>
      <c r="J2497" t="s">
        <v>63</v>
      </c>
      <c r="K2497" t="s">
        <v>151</v>
      </c>
      <c r="L2497" t="s">
        <v>21</v>
      </c>
      <c r="M2497" s="5">
        <v>248.01999999999998</v>
      </c>
      <c r="N2497">
        <v>1</v>
      </c>
    </row>
    <row r="2498" spans="1:14" x14ac:dyDescent="0.2">
      <c r="A2498" s="2">
        <v>45635</v>
      </c>
      <c r="B2498" s="3">
        <f t="shared" ref="B2498:B2561" si="117">IF(MONTH(A2498)&gt;=7,YEAR(A2498)+1,YEAR(A2498))</f>
        <v>2025</v>
      </c>
      <c r="C2498" t="str">
        <f t="shared" ref="C2498:C2561" si="118">IF(MONTH(A2498) &gt;= 7, YEAR(A2498) &amp; "-" &amp; YEAR(A2498) + 1, YEAR(A2498) - 1 &amp; "-" &amp; YEAR(A2498))</f>
        <v>2024-2025</v>
      </c>
      <c r="D2498" t="s">
        <v>147</v>
      </c>
      <c r="E2498" t="s">
        <v>39</v>
      </c>
      <c r="F2498" t="str">
        <f t="shared" ref="F2498:F2561" si="119">IF(G2498="WA","Western Australia",
IF(G2498="NSW","New South Wales",
IF(G2498="QLD","Queensland",
IF(G2498="VIC","Victoria",
IF(G2498="TAS","Tasmania",
IF(G2498="SA","South Australia",
IF(G2498="NT","Northern Territory",
IF(G2498="ACT","Australian Capital Territory",G2498))))))))</f>
        <v>South Australia</v>
      </c>
      <c r="G2498" t="s">
        <v>32</v>
      </c>
      <c r="H2498">
        <v>5343</v>
      </c>
      <c r="I2498" t="s">
        <v>11</v>
      </c>
      <c r="J2498" t="s">
        <v>38</v>
      </c>
      <c r="K2498" t="s">
        <v>152</v>
      </c>
      <c r="L2498" t="s">
        <v>13</v>
      </c>
      <c r="M2498" s="5">
        <v>248.08</v>
      </c>
      <c r="N2498">
        <v>1</v>
      </c>
    </row>
    <row r="2499" spans="1:14" x14ac:dyDescent="0.2">
      <c r="A2499" s="2">
        <v>45331</v>
      </c>
      <c r="B2499" s="3">
        <f t="shared" si="117"/>
        <v>2024</v>
      </c>
      <c r="C2499" t="str">
        <f t="shared" si="118"/>
        <v>2023-2024</v>
      </c>
      <c r="D2499" t="s">
        <v>147</v>
      </c>
      <c r="E2499" t="s">
        <v>73</v>
      </c>
      <c r="F2499" t="str">
        <f t="shared" si="119"/>
        <v>Victoria</v>
      </c>
      <c r="G2499" t="s">
        <v>45</v>
      </c>
      <c r="H2499">
        <v>3136</v>
      </c>
      <c r="I2499" t="s">
        <v>11</v>
      </c>
      <c r="J2499" t="s">
        <v>63</v>
      </c>
      <c r="K2499" t="s">
        <v>150</v>
      </c>
      <c r="L2499" t="s">
        <v>18</v>
      </c>
      <c r="M2499" s="5">
        <v>248.3</v>
      </c>
      <c r="N2499">
        <v>1</v>
      </c>
    </row>
    <row r="2500" spans="1:14" x14ac:dyDescent="0.2">
      <c r="A2500" s="2">
        <v>45529</v>
      </c>
      <c r="B2500" s="3">
        <f t="shared" si="117"/>
        <v>2025</v>
      </c>
      <c r="C2500" t="str">
        <f t="shared" si="118"/>
        <v>2024-2025</v>
      </c>
      <c r="D2500" t="s">
        <v>147</v>
      </c>
      <c r="E2500" t="s">
        <v>126</v>
      </c>
      <c r="F2500" t="str">
        <f t="shared" si="119"/>
        <v>Queensland</v>
      </c>
      <c r="G2500" t="s">
        <v>35</v>
      </c>
      <c r="H2500">
        <v>4551</v>
      </c>
      <c r="I2500" t="s">
        <v>11</v>
      </c>
      <c r="J2500" t="s">
        <v>120</v>
      </c>
      <c r="K2500" t="s">
        <v>155</v>
      </c>
      <c r="L2500" t="s">
        <v>20</v>
      </c>
      <c r="M2500" s="5">
        <v>248.37</v>
      </c>
      <c r="N2500">
        <v>1</v>
      </c>
    </row>
    <row r="2501" spans="1:14" x14ac:dyDescent="0.2">
      <c r="A2501" s="2">
        <v>45253</v>
      </c>
      <c r="B2501" s="3">
        <f t="shared" si="117"/>
        <v>2024</v>
      </c>
      <c r="C2501" t="str">
        <f t="shared" si="118"/>
        <v>2023-2024</v>
      </c>
      <c r="D2501" t="s">
        <v>147</v>
      </c>
      <c r="E2501" t="s">
        <v>79</v>
      </c>
      <c r="F2501" t="str">
        <f t="shared" si="119"/>
        <v>Australian Capital Territory</v>
      </c>
      <c r="G2501" t="s">
        <v>80</v>
      </c>
      <c r="H2501">
        <v>2617</v>
      </c>
      <c r="I2501" t="s">
        <v>11</v>
      </c>
      <c r="J2501" t="s">
        <v>58</v>
      </c>
      <c r="K2501" t="s">
        <v>156</v>
      </c>
      <c r="L2501" t="s">
        <v>17</v>
      </c>
      <c r="M2501" s="5">
        <v>248.51000000000002</v>
      </c>
      <c r="N2501">
        <v>1</v>
      </c>
    </row>
    <row r="2502" spans="1:14" x14ac:dyDescent="0.2">
      <c r="A2502" s="2">
        <v>45174</v>
      </c>
      <c r="B2502" s="3">
        <f t="shared" si="117"/>
        <v>2024</v>
      </c>
      <c r="C2502" t="str">
        <f t="shared" si="118"/>
        <v>2023-2024</v>
      </c>
      <c r="D2502" t="s">
        <v>147</v>
      </c>
      <c r="E2502" t="s">
        <v>127</v>
      </c>
      <c r="F2502" t="str">
        <f t="shared" si="119"/>
        <v>New South Wales</v>
      </c>
      <c r="G2502" t="s">
        <v>10</v>
      </c>
      <c r="H2502">
        <v>2131</v>
      </c>
      <c r="I2502" t="s">
        <v>11</v>
      </c>
      <c r="J2502" t="s">
        <v>27</v>
      </c>
      <c r="K2502" t="s">
        <v>156</v>
      </c>
      <c r="L2502" t="s">
        <v>17</v>
      </c>
      <c r="M2502" s="5">
        <v>248.57</v>
      </c>
      <c r="N2502">
        <v>1</v>
      </c>
    </row>
    <row r="2503" spans="1:14" x14ac:dyDescent="0.2">
      <c r="A2503" s="2">
        <v>45312</v>
      </c>
      <c r="B2503" s="3">
        <f t="shared" si="117"/>
        <v>2024</v>
      </c>
      <c r="C2503" t="str">
        <f t="shared" si="118"/>
        <v>2023-2024</v>
      </c>
      <c r="D2503" t="s">
        <v>147</v>
      </c>
      <c r="E2503" t="s">
        <v>96</v>
      </c>
      <c r="F2503" t="str">
        <f t="shared" si="119"/>
        <v>Western Australia</v>
      </c>
      <c r="G2503" t="s">
        <v>48</v>
      </c>
      <c r="H2503">
        <v>6330</v>
      </c>
      <c r="I2503" t="s">
        <v>11</v>
      </c>
      <c r="J2503" t="s">
        <v>94</v>
      </c>
      <c r="K2503" t="s">
        <v>150</v>
      </c>
      <c r="L2503" t="s">
        <v>18</v>
      </c>
      <c r="M2503" s="5">
        <v>248.59</v>
      </c>
      <c r="N2503">
        <v>1</v>
      </c>
    </row>
    <row r="2504" spans="1:14" x14ac:dyDescent="0.2">
      <c r="A2504" s="2">
        <v>45129</v>
      </c>
      <c r="B2504" s="3">
        <f t="shared" si="117"/>
        <v>2024</v>
      </c>
      <c r="C2504" t="str">
        <f t="shared" si="118"/>
        <v>2023-2024</v>
      </c>
      <c r="D2504" t="s">
        <v>147</v>
      </c>
      <c r="E2504" t="s">
        <v>133</v>
      </c>
      <c r="F2504" t="str">
        <f t="shared" si="119"/>
        <v>Queensland</v>
      </c>
      <c r="G2504" t="s">
        <v>35</v>
      </c>
      <c r="H2504">
        <v>4305</v>
      </c>
      <c r="I2504" t="s">
        <v>11</v>
      </c>
      <c r="J2504" t="s">
        <v>104</v>
      </c>
      <c r="K2504" t="s">
        <v>154</v>
      </c>
      <c r="L2504" t="s">
        <v>14</v>
      </c>
      <c r="M2504" s="5">
        <v>248.76000000000002</v>
      </c>
      <c r="N2504">
        <v>1</v>
      </c>
    </row>
    <row r="2505" spans="1:14" x14ac:dyDescent="0.2">
      <c r="A2505" s="2">
        <v>45302</v>
      </c>
      <c r="B2505" s="3">
        <f t="shared" si="117"/>
        <v>2024</v>
      </c>
      <c r="C2505" t="str">
        <f t="shared" si="118"/>
        <v>2023-2024</v>
      </c>
      <c r="D2505" t="s">
        <v>147</v>
      </c>
      <c r="E2505" t="s">
        <v>140</v>
      </c>
      <c r="F2505" t="str">
        <f t="shared" si="119"/>
        <v>Tasmania</v>
      </c>
      <c r="G2505" t="s">
        <v>70</v>
      </c>
      <c r="H2505">
        <v>7320</v>
      </c>
      <c r="I2505" t="s">
        <v>11</v>
      </c>
      <c r="J2505" t="s">
        <v>71</v>
      </c>
      <c r="K2505" t="s">
        <v>150</v>
      </c>
      <c r="L2505" t="s">
        <v>18</v>
      </c>
      <c r="M2505" s="5">
        <v>249.38000000000002</v>
      </c>
      <c r="N2505">
        <v>1</v>
      </c>
    </row>
    <row r="2506" spans="1:14" x14ac:dyDescent="0.2">
      <c r="A2506" s="2">
        <v>45650</v>
      </c>
      <c r="B2506" s="3">
        <f t="shared" si="117"/>
        <v>2025</v>
      </c>
      <c r="C2506" t="str">
        <f t="shared" si="118"/>
        <v>2024-2025</v>
      </c>
      <c r="D2506" t="s">
        <v>148</v>
      </c>
      <c r="E2506" t="s">
        <v>131</v>
      </c>
      <c r="F2506" t="str">
        <f t="shared" si="119"/>
        <v>Western Australia</v>
      </c>
      <c r="G2506" t="s">
        <v>48</v>
      </c>
      <c r="H2506">
        <v>6530</v>
      </c>
      <c r="I2506" t="s">
        <v>11</v>
      </c>
      <c r="J2506" t="s">
        <v>77</v>
      </c>
      <c r="K2506" t="s">
        <v>156</v>
      </c>
      <c r="L2506" t="s">
        <v>17</v>
      </c>
      <c r="M2506" s="5">
        <v>249.57</v>
      </c>
      <c r="N2506">
        <v>1</v>
      </c>
    </row>
    <row r="2507" spans="1:14" x14ac:dyDescent="0.2">
      <c r="A2507" s="2">
        <v>45317</v>
      </c>
      <c r="B2507" s="3">
        <f t="shared" si="117"/>
        <v>2024</v>
      </c>
      <c r="C2507" t="str">
        <f t="shared" si="118"/>
        <v>2023-2024</v>
      </c>
      <c r="D2507" t="s">
        <v>147</v>
      </c>
      <c r="E2507" t="s">
        <v>86</v>
      </c>
      <c r="F2507" t="str">
        <f t="shared" si="119"/>
        <v>New South Wales</v>
      </c>
      <c r="G2507" t="s">
        <v>10</v>
      </c>
      <c r="H2507">
        <v>2064</v>
      </c>
      <c r="I2507" t="s">
        <v>11</v>
      </c>
      <c r="J2507" t="s">
        <v>12</v>
      </c>
      <c r="K2507" t="s">
        <v>154</v>
      </c>
      <c r="L2507" t="s">
        <v>14</v>
      </c>
      <c r="M2507" s="5">
        <v>249.91</v>
      </c>
      <c r="N2507">
        <v>1</v>
      </c>
    </row>
    <row r="2508" spans="1:14" x14ac:dyDescent="0.2">
      <c r="A2508" s="2">
        <v>45549</v>
      </c>
      <c r="B2508" s="3">
        <f t="shared" si="117"/>
        <v>2025</v>
      </c>
      <c r="C2508" t="str">
        <f t="shared" si="118"/>
        <v>2024-2025</v>
      </c>
      <c r="D2508" t="s">
        <v>147</v>
      </c>
      <c r="E2508" t="s">
        <v>37</v>
      </c>
      <c r="F2508" t="str">
        <f t="shared" si="119"/>
        <v>South Australia</v>
      </c>
      <c r="G2508" t="s">
        <v>32</v>
      </c>
      <c r="H2508">
        <v>5607</v>
      </c>
      <c r="I2508" t="s">
        <v>11</v>
      </c>
      <c r="J2508" t="s">
        <v>38</v>
      </c>
      <c r="K2508" t="s">
        <v>153</v>
      </c>
      <c r="L2508" t="s">
        <v>16</v>
      </c>
      <c r="M2508" s="5">
        <v>250.28000000000003</v>
      </c>
      <c r="N2508">
        <v>1</v>
      </c>
    </row>
    <row r="2509" spans="1:14" x14ac:dyDescent="0.2">
      <c r="A2509" s="2">
        <v>45268</v>
      </c>
      <c r="B2509" s="3">
        <f t="shared" si="117"/>
        <v>2024</v>
      </c>
      <c r="C2509" t="str">
        <f t="shared" si="118"/>
        <v>2023-2024</v>
      </c>
      <c r="D2509" t="s">
        <v>147</v>
      </c>
      <c r="E2509" t="s">
        <v>139</v>
      </c>
      <c r="F2509" t="str">
        <f t="shared" si="119"/>
        <v>New South Wales</v>
      </c>
      <c r="G2509" t="s">
        <v>10</v>
      </c>
      <c r="H2509">
        <v>2020</v>
      </c>
      <c r="I2509" t="s">
        <v>11</v>
      </c>
      <c r="J2509" t="s">
        <v>12</v>
      </c>
      <c r="K2509" t="s">
        <v>155</v>
      </c>
      <c r="L2509" t="s">
        <v>20</v>
      </c>
      <c r="M2509" s="5">
        <v>250.46</v>
      </c>
      <c r="N2509">
        <v>1</v>
      </c>
    </row>
    <row r="2510" spans="1:14" x14ac:dyDescent="0.2">
      <c r="A2510" s="2">
        <v>45095</v>
      </c>
      <c r="B2510" s="3">
        <f t="shared" si="117"/>
        <v>2023</v>
      </c>
      <c r="C2510" t="str">
        <f t="shared" si="118"/>
        <v>2022-2023</v>
      </c>
      <c r="D2510" t="s">
        <v>148</v>
      </c>
      <c r="E2510" t="s">
        <v>101</v>
      </c>
      <c r="F2510" t="str">
        <f t="shared" si="119"/>
        <v>Victoria</v>
      </c>
      <c r="G2510" t="s">
        <v>45</v>
      </c>
      <c r="H2510">
        <v>3131</v>
      </c>
      <c r="I2510" t="s">
        <v>11</v>
      </c>
      <c r="J2510" t="s">
        <v>63</v>
      </c>
      <c r="K2510" t="s">
        <v>153</v>
      </c>
      <c r="L2510" t="s">
        <v>16</v>
      </c>
      <c r="M2510" s="5">
        <v>250.81</v>
      </c>
      <c r="N2510">
        <v>1</v>
      </c>
    </row>
    <row r="2511" spans="1:14" x14ac:dyDescent="0.2">
      <c r="A2511" s="2">
        <v>45119</v>
      </c>
      <c r="B2511" s="3">
        <f t="shared" si="117"/>
        <v>2024</v>
      </c>
      <c r="C2511" t="str">
        <f t="shared" si="118"/>
        <v>2023-2024</v>
      </c>
      <c r="D2511" t="s">
        <v>148</v>
      </c>
      <c r="E2511" t="s">
        <v>127</v>
      </c>
      <c r="F2511" t="str">
        <f t="shared" si="119"/>
        <v>New South Wales</v>
      </c>
      <c r="G2511" t="s">
        <v>10</v>
      </c>
      <c r="H2511">
        <v>2131</v>
      </c>
      <c r="I2511" t="s">
        <v>11</v>
      </c>
      <c r="J2511" t="s">
        <v>27</v>
      </c>
      <c r="K2511" t="s">
        <v>151</v>
      </c>
      <c r="L2511" t="s">
        <v>21</v>
      </c>
      <c r="M2511" s="5">
        <v>251.68</v>
      </c>
      <c r="N2511">
        <v>1</v>
      </c>
    </row>
    <row r="2512" spans="1:14" x14ac:dyDescent="0.2">
      <c r="A2512" s="2">
        <v>45091</v>
      </c>
      <c r="B2512" s="3">
        <f t="shared" si="117"/>
        <v>2023</v>
      </c>
      <c r="C2512" t="str">
        <f t="shared" si="118"/>
        <v>2022-2023</v>
      </c>
      <c r="D2512" t="s">
        <v>148</v>
      </c>
      <c r="E2512" t="s">
        <v>141</v>
      </c>
      <c r="F2512" t="str">
        <f t="shared" si="119"/>
        <v>Western Australia</v>
      </c>
      <c r="G2512" t="s">
        <v>48</v>
      </c>
      <c r="H2512">
        <v>6052</v>
      </c>
      <c r="I2512" t="s">
        <v>11</v>
      </c>
      <c r="J2512" t="s">
        <v>49</v>
      </c>
      <c r="K2512" t="s">
        <v>150</v>
      </c>
      <c r="L2512" t="s">
        <v>18</v>
      </c>
      <c r="M2512" s="5">
        <v>253.38</v>
      </c>
      <c r="N2512">
        <v>1</v>
      </c>
    </row>
    <row r="2513" spans="1:14" x14ac:dyDescent="0.2">
      <c r="A2513" s="2">
        <v>45586</v>
      </c>
      <c r="B2513" s="3">
        <f t="shared" si="117"/>
        <v>2025</v>
      </c>
      <c r="C2513" t="str">
        <f t="shared" si="118"/>
        <v>2024-2025</v>
      </c>
      <c r="D2513" t="s">
        <v>147</v>
      </c>
      <c r="E2513" t="s">
        <v>139</v>
      </c>
      <c r="F2513" t="str">
        <f t="shared" si="119"/>
        <v>New South Wales</v>
      </c>
      <c r="G2513" t="s">
        <v>10</v>
      </c>
      <c r="H2513">
        <v>2020</v>
      </c>
      <c r="I2513" t="s">
        <v>11</v>
      </c>
      <c r="J2513" t="s">
        <v>12</v>
      </c>
      <c r="K2513" t="s">
        <v>154</v>
      </c>
      <c r="L2513" t="s">
        <v>14</v>
      </c>
      <c r="M2513" s="5">
        <v>253.71</v>
      </c>
      <c r="N2513">
        <v>1</v>
      </c>
    </row>
    <row r="2514" spans="1:14" x14ac:dyDescent="0.2">
      <c r="A2514" s="2">
        <v>45029</v>
      </c>
      <c r="B2514" s="3">
        <f t="shared" si="117"/>
        <v>2023</v>
      </c>
      <c r="C2514" t="str">
        <f t="shared" si="118"/>
        <v>2022-2023</v>
      </c>
      <c r="D2514" t="s">
        <v>148</v>
      </c>
      <c r="E2514" t="s">
        <v>142</v>
      </c>
      <c r="F2514" t="str">
        <f t="shared" si="119"/>
        <v>Australian Capital Territory</v>
      </c>
      <c r="G2514" t="s">
        <v>80</v>
      </c>
      <c r="H2514">
        <v>2609</v>
      </c>
      <c r="I2514" t="s">
        <v>11</v>
      </c>
      <c r="J2514" t="s">
        <v>58</v>
      </c>
      <c r="K2514" t="s">
        <v>150</v>
      </c>
      <c r="L2514" t="s">
        <v>18</v>
      </c>
      <c r="M2514" s="5">
        <v>253.81</v>
      </c>
      <c r="N2514">
        <v>1</v>
      </c>
    </row>
    <row r="2515" spans="1:14" x14ac:dyDescent="0.2">
      <c r="A2515" s="2">
        <v>45051</v>
      </c>
      <c r="B2515" s="3">
        <f t="shared" si="117"/>
        <v>2023</v>
      </c>
      <c r="C2515" t="str">
        <f t="shared" si="118"/>
        <v>2022-2023</v>
      </c>
      <c r="D2515" t="s">
        <v>147</v>
      </c>
      <c r="E2515" t="s">
        <v>85</v>
      </c>
      <c r="F2515" t="str">
        <f t="shared" si="119"/>
        <v>Queensland</v>
      </c>
      <c r="G2515" t="s">
        <v>35</v>
      </c>
      <c r="H2515">
        <v>4883</v>
      </c>
      <c r="I2515" t="s">
        <v>11</v>
      </c>
      <c r="J2515" t="s">
        <v>36</v>
      </c>
      <c r="K2515" t="s">
        <v>150</v>
      </c>
      <c r="L2515" t="s">
        <v>18</v>
      </c>
      <c r="M2515" s="5">
        <v>253.82</v>
      </c>
      <c r="N2515">
        <v>1</v>
      </c>
    </row>
    <row r="2516" spans="1:14" x14ac:dyDescent="0.2">
      <c r="A2516" s="2">
        <v>45470</v>
      </c>
      <c r="B2516" s="3">
        <f t="shared" si="117"/>
        <v>2024</v>
      </c>
      <c r="C2516" t="str">
        <f t="shared" si="118"/>
        <v>2023-2024</v>
      </c>
      <c r="D2516" t="s">
        <v>148</v>
      </c>
      <c r="E2516" t="s">
        <v>66</v>
      </c>
      <c r="F2516" t="str">
        <f t="shared" si="119"/>
        <v>South Australia</v>
      </c>
      <c r="G2516" t="s">
        <v>32</v>
      </c>
      <c r="H2516">
        <v>5169</v>
      </c>
      <c r="I2516" t="s">
        <v>11</v>
      </c>
      <c r="J2516" t="s">
        <v>33</v>
      </c>
      <c r="K2516" t="s">
        <v>150</v>
      </c>
      <c r="L2516" t="s">
        <v>18</v>
      </c>
      <c r="M2516" s="5">
        <v>253.82</v>
      </c>
      <c r="N2516">
        <v>1</v>
      </c>
    </row>
    <row r="2517" spans="1:14" x14ac:dyDescent="0.2">
      <c r="A2517" s="2">
        <v>45613</v>
      </c>
      <c r="B2517" s="3">
        <f t="shared" si="117"/>
        <v>2025</v>
      </c>
      <c r="C2517" t="str">
        <f t="shared" si="118"/>
        <v>2024-2025</v>
      </c>
      <c r="D2517" t="s">
        <v>148</v>
      </c>
      <c r="E2517" t="s">
        <v>66</v>
      </c>
      <c r="F2517" t="str">
        <f t="shared" si="119"/>
        <v>South Australia</v>
      </c>
      <c r="G2517" t="s">
        <v>32</v>
      </c>
      <c r="H2517">
        <v>5169</v>
      </c>
      <c r="I2517" t="s">
        <v>11</v>
      </c>
      <c r="J2517" t="s">
        <v>33</v>
      </c>
      <c r="K2517" t="s">
        <v>155</v>
      </c>
      <c r="L2517" t="s">
        <v>20</v>
      </c>
      <c r="M2517" s="5">
        <v>254.10000000000002</v>
      </c>
      <c r="N2517">
        <v>1</v>
      </c>
    </row>
    <row r="2518" spans="1:14" x14ac:dyDescent="0.2">
      <c r="A2518" s="2">
        <v>45009</v>
      </c>
      <c r="B2518" s="3">
        <f t="shared" si="117"/>
        <v>2023</v>
      </c>
      <c r="C2518" t="str">
        <f t="shared" si="118"/>
        <v>2022-2023</v>
      </c>
      <c r="D2518" t="s">
        <v>148</v>
      </c>
      <c r="E2518" t="s">
        <v>84</v>
      </c>
      <c r="F2518" t="str">
        <f t="shared" si="119"/>
        <v>Queensland</v>
      </c>
      <c r="G2518" t="s">
        <v>35</v>
      </c>
      <c r="H2518">
        <v>4740</v>
      </c>
      <c r="I2518" t="s">
        <v>11</v>
      </c>
      <c r="J2518" t="s">
        <v>51</v>
      </c>
      <c r="K2518" t="s">
        <v>154</v>
      </c>
      <c r="L2518" t="s">
        <v>14</v>
      </c>
      <c r="M2518" s="5">
        <v>254.87</v>
      </c>
      <c r="N2518">
        <v>1</v>
      </c>
    </row>
    <row r="2519" spans="1:14" x14ac:dyDescent="0.2">
      <c r="A2519" s="2">
        <v>45435</v>
      </c>
      <c r="B2519" s="3">
        <f t="shared" si="117"/>
        <v>2024</v>
      </c>
      <c r="C2519" t="str">
        <f t="shared" si="118"/>
        <v>2023-2024</v>
      </c>
      <c r="D2519" t="s">
        <v>147</v>
      </c>
      <c r="E2519" t="s">
        <v>73</v>
      </c>
      <c r="F2519" t="str">
        <f t="shared" si="119"/>
        <v>Victoria</v>
      </c>
      <c r="G2519" t="s">
        <v>45</v>
      </c>
      <c r="H2519">
        <v>3136</v>
      </c>
      <c r="I2519" t="s">
        <v>11</v>
      </c>
      <c r="J2519" t="s">
        <v>63</v>
      </c>
      <c r="K2519" t="s">
        <v>151</v>
      </c>
      <c r="L2519" t="s">
        <v>21</v>
      </c>
      <c r="M2519" s="5">
        <v>255.23000000000002</v>
      </c>
      <c r="N2519">
        <v>1</v>
      </c>
    </row>
    <row r="2520" spans="1:14" x14ac:dyDescent="0.2">
      <c r="A2520" s="2">
        <v>45315</v>
      </c>
      <c r="B2520" s="3">
        <f t="shared" si="117"/>
        <v>2024</v>
      </c>
      <c r="C2520" t="str">
        <f t="shared" si="118"/>
        <v>2023-2024</v>
      </c>
      <c r="D2520" t="s">
        <v>148</v>
      </c>
      <c r="E2520" t="s">
        <v>61</v>
      </c>
      <c r="F2520" t="str">
        <f t="shared" si="119"/>
        <v>New South Wales</v>
      </c>
      <c r="G2520" t="s">
        <v>10</v>
      </c>
      <c r="H2520">
        <v>2539</v>
      </c>
      <c r="I2520" t="s">
        <v>11</v>
      </c>
      <c r="J2520" t="s">
        <v>58</v>
      </c>
      <c r="K2520" t="s">
        <v>19</v>
      </c>
      <c r="L2520" t="s">
        <v>23</v>
      </c>
      <c r="M2520" s="5">
        <v>255.38</v>
      </c>
      <c r="N2520">
        <v>1</v>
      </c>
    </row>
    <row r="2521" spans="1:14" x14ac:dyDescent="0.2">
      <c r="A2521" s="2">
        <v>45182</v>
      </c>
      <c r="B2521" s="3">
        <f t="shared" si="117"/>
        <v>2024</v>
      </c>
      <c r="C2521" t="str">
        <f t="shared" si="118"/>
        <v>2023-2024</v>
      </c>
      <c r="D2521" t="s">
        <v>147</v>
      </c>
      <c r="E2521" t="s">
        <v>79</v>
      </c>
      <c r="F2521" t="str">
        <f t="shared" si="119"/>
        <v>Australian Capital Territory</v>
      </c>
      <c r="G2521" t="s">
        <v>80</v>
      </c>
      <c r="H2521">
        <v>2617</v>
      </c>
      <c r="I2521" t="s">
        <v>11</v>
      </c>
      <c r="J2521" t="s">
        <v>58</v>
      </c>
      <c r="K2521" t="s">
        <v>152</v>
      </c>
      <c r="L2521" t="s">
        <v>13</v>
      </c>
      <c r="M2521" s="5">
        <v>255.78999999999996</v>
      </c>
      <c r="N2521">
        <v>1</v>
      </c>
    </row>
    <row r="2522" spans="1:14" x14ac:dyDescent="0.2">
      <c r="A2522" s="2">
        <v>45528</v>
      </c>
      <c r="B2522" s="3">
        <f t="shared" si="117"/>
        <v>2025</v>
      </c>
      <c r="C2522" t="str">
        <f t="shared" si="118"/>
        <v>2024-2025</v>
      </c>
      <c r="D2522" t="s">
        <v>147</v>
      </c>
      <c r="E2522" t="s">
        <v>146</v>
      </c>
      <c r="F2522" t="str">
        <f t="shared" si="119"/>
        <v>Victoria</v>
      </c>
      <c r="G2522" t="s">
        <v>45</v>
      </c>
      <c r="H2522">
        <v>3353</v>
      </c>
      <c r="I2522" t="s">
        <v>11</v>
      </c>
      <c r="J2522" t="s">
        <v>60</v>
      </c>
      <c r="K2522" t="s">
        <v>156</v>
      </c>
      <c r="L2522" t="s">
        <v>17</v>
      </c>
      <c r="M2522" s="5">
        <v>257.24</v>
      </c>
      <c r="N2522">
        <v>1</v>
      </c>
    </row>
    <row r="2523" spans="1:14" x14ac:dyDescent="0.2">
      <c r="A2523" s="2">
        <v>45067</v>
      </c>
      <c r="B2523" s="3">
        <f t="shared" si="117"/>
        <v>2023</v>
      </c>
      <c r="C2523" t="str">
        <f t="shared" si="118"/>
        <v>2022-2023</v>
      </c>
      <c r="D2523" t="s">
        <v>147</v>
      </c>
      <c r="E2523" t="s">
        <v>52</v>
      </c>
      <c r="F2523" t="str">
        <f t="shared" si="119"/>
        <v>Victoria</v>
      </c>
      <c r="G2523" t="s">
        <v>45</v>
      </c>
      <c r="H2523">
        <v>3030</v>
      </c>
      <c r="I2523" t="s">
        <v>11</v>
      </c>
      <c r="J2523" t="s">
        <v>46</v>
      </c>
      <c r="K2523" t="s">
        <v>154</v>
      </c>
      <c r="L2523" t="s">
        <v>14</v>
      </c>
      <c r="M2523" s="5">
        <v>257.28999999999996</v>
      </c>
      <c r="N2523">
        <v>1</v>
      </c>
    </row>
    <row r="2524" spans="1:14" x14ac:dyDescent="0.2">
      <c r="A2524" s="2">
        <v>45150</v>
      </c>
      <c r="B2524" s="3">
        <f t="shared" si="117"/>
        <v>2024</v>
      </c>
      <c r="C2524" t="str">
        <f t="shared" si="118"/>
        <v>2023-2024</v>
      </c>
      <c r="D2524" t="s">
        <v>147</v>
      </c>
      <c r="E2524" t="s">
        <v>86</v>
      </c>
      <c r="F2524" t="str">
        <f t="shared" si="119"/>
        <v>New South Wales</v>
      </c>
      <c r="G2524" t="s">
        <v>10</v>
      </c>
      <c r="H2524">
        <v>2064</v>
      </c>
      <c r="I2524" t="s">
        <v>11</v>
      </c>
      <c r="J2524" t="s">
        <v>12</v>
      </c>
      <c r="K2524" t="s">
        <v>154</v>
      </c>
      <c r="L2524" t="s">
        <v>14</v>
      </c>
      <c r="M2524" s="5">
        <v>257.83999999999997</v>
      </c>
      <c r="N2524">
        <v>1</v>
      </c>
    </row>
    <row r="2525" spans="1:14" x14ac:dyDescent="0.2">
      <c r="A2525" s="2">
        <v>45345</v>
      </c>
      <c r="B2525" s="3">
        <f t="shared" si="117"/>
        <v>2024</v>
      </c>
      <c r="C2525" t="str">
        <f t="shared" si="118"/>
        <v>2023-2024</v>
      </c>
      <c r="D2525" t="s">
        <v>147</v>
      </c>
      <c r="E2525" t="s">
        <v>101</v>
      </c>
      <c r="F2525" t="str">
        <f t="shared" si="119"/>
        <v>Victoria</v>
      </c>
      <c r="G2525" t="s">
        <v>45</v>
      </c>
      <c r="H2525">
        <v>3131</v>
      </c>
      <c r="I2525" t="s">
        <v>11</v>
      </c>
      <c r="J2525" t="s">
        <v>63</v>
      </c>
      <c r="K2525" t="s">
        <v>150</v>
      </c>
      <c r="L2525" t="s">
        <v>18</v>
      </c>
      <c r="M2525" s="5">
        <v>257.93</v>
      </c>
      <c r="N2525">
        <v>1</v>
      </c>
    </row>
    <row r="2526" spans="1:14" x14ac:dyDescent="0.2">
      <c r="A2526" s="2">
        <v>45550</v>
      </c>
      <c r="B2526" s="3">
        <f t="shared" si="117"/>
        <v>2025</v>
      </c>
      <c r="C2526" t="str">
        <f t="shared" si="118"/>
        <v>2024-2025</v>
      </c>
      <c r="D2526" t="s">
        <v>147</v>
      </c>
      <c r="E2526" t="s">
        <v>50</v>
      </c>
      <c r="F2526" t="str">
        <f t="shared" si="119"/>
        <v>Queensland</v>
      </c>
      <c r="G2526" t="s">
        <v>35</v>
      </c>
      <c r="H2526">
        <v>4703</v>
      </c>
      <c r="I2526" t="s">
        <v>11</v>
      </c>
      <c r="J2526" t="s">
        <v>51</v>
      </c>
      <c r="K2526" t="s">
        <v>152</v>
      </c>
      <c r="L2526" t="s">
        <v>13</v>
      </c>
      <c r="M2526" s="5">
        <v>258.33000000000004</v>
      </c>
      <c r="N2526">
        <v>1</v>
      </c>
    </row>
    <row r="2527" spans="1:14" x14ac:dyDescent="0.2">
      <c r="A2527" s="2">
        <v>44971</v>
      </c>
      <c r="B2527" s="3">
        <f t="shared" si="117"/>
        <v>2023</v>
      </c>
      <c r="C2527" t="str">
        <f t="shared" si="118"/>
        <v>2022-2023</v>
      </c>
      <c r="D2527" t="s">
        <v>148</v>
      </c>
      <c r="E2527" t="s">
        <v>143</v>
      </c>
      <c r="F2527" t="str">
        <f t="shared" si="119"/>
        <v>New South Wales</v>
      </c>
      <c r="G2527" t="s">
        <v>10</v>
      </c>
      <c r="H2527">
        <v>2154</v>
      </c>
      <c r="I2527" t="s">
        <v>11</v>
      </c>
      <c r="J2527" t="s">
        <v>27</v>
      </c>
      <c r="K2527" t="s">
        <v>155</v>
      </c>
      <c r="L2527" t="s">
        <v>20</v>
      </c>
      <c r="M2527" s="5">
        <v>258.35000000000002</v>
      </c>
      <c r="N2527">
        <v>1</v>
      </c>
    </row>
    <row r="2528" spans="1:14" x14ac:dyDescent="0.2">
      <c r="A2528" s="2">
        <v>45473</v>
      </c>
      <c r="B2528" s="3">
        <f t="shared" si="117"/>
        <v>2024</v>
      </c>
      <c r="C2528" t="str">
        <f t="shared" si="118"/>
        <v>2023-2024</v>
      </c>
      <c r="D2528" t="s">
        <v>147</v>
      </c>
      <c r="E2528" t="s">
        <v>115</v>
      </c>
      <c r="F2528" t="str">
        <f t="shared" si="119"/>
        <v>Western Australia</v>
      </c>
      <c r="G2528" t="s">
        <v>48</v>
      </c>
      <c r="H2528">
        <v>6280</v>
      </c>
      <c r="I2528" t="s">
        <v>11</v>
      </c>
      <c r="J2528" t="s">
        <v>94</v>
      </c>
      <c r="K2528" t="s">
        <v>149</v>
      </c>
      <c r="L2528" t="s">
        <v>15</v>
      </c>
      <c r="M2528" s="5">
        <v>258.39999999999998</v>
      </c>
      <c r="N2528">
        <v>1</v>
      </c>
    </row>
    <row r="2529" spans="1:14" x14ac:dyDescent="0.2">
      <c r="A2529" s="2">
        <v>45169</v>
      </c>
      <c r="B2529" s="3">
        <f t="shared" si="117"/>
        <v>2024</v>
      </c>
      <c r="C2529" t="str">
        <f t="shared" si="118"/>
        <v>2023-2024</v>
      </c>
      <c r="D2529" t="s">
        <v>147</v>
      </c>
      <c r="E2529" t="s">
        <v>88</v>
      </c>
      <c r="F2529" t="str">
        <f t="shared" si="119"/>
        <v>South Australia</v>
      </c>
      <c r="G2529" t="s">
        <v>32</v>
      </c>
      <c r="H2529">
        <v>5011</v>
      </c>
      <c r="I2529" t="s">
        <v>11</v>
      </c>
      <c r="J2529" t="s">
        <v>33</v>
      </c>
      <c r="K2529" t="s">
        <v>19</v>
      </c>
      <c r="L2529" t="s">
        <v>23</v>
      </c>
      <c r="M2529" s="5">
        <v>258.53999999999996</v>
      </c>
      <c r="N2529">
        <v>1</v>
      </c>
    </row>
    <row r="2530" spans="1:14" x14ac:dyDescent="0.2">
      <c r="A2530" s="2">
        <v>44961</v>
      </c>
      <c r="B2530" s="3">
        <f t="shared" si="117"/>
        <v>2023</v>
      </c>
      <c r="C2530" t="str">
        <f t="shared" si="118"/>
        <v>2022-2023</v>
      </c>
      <c r="D2530" t="s">
        <v>148</v>
      </c>
      <c r="E2530" t="s">
        <v>105</v>
      </c>
      <c r="F2530" t="str">
        <f t="shared" si="119"/>
        <v>Victoria</v>
      </c>
      <c r="G2530" t="s">
        <v>45</v>
      </c>
      <c r="H2530">
        <v>3500</v>
      </c>
      <c r="I2530" t="s">
        <v>11</v>
      </c>
      <c r="J2530" t="s">
        <v>60</v>
      </c>
      <c r="K2530" t="s">
        <v>149</v>
      </c>
      <c r="L2530" t="s">
        <v>15</v>
      </c>
      <c r="M2530" s="5">
        <v>258.74</v>
      </c>
      <c r="N2530">
        <v>1</v>
      </c>
    </row>
    <row r="2531" spans="1:14" x14ac:dyDescent="0.2">
      <c r="A2531" s="2">
        <v>45482</v>
      </c>
      <c r="B2531" s="3">
        <f t="shared" si="117"/>
        <v>2025</v>
      </c>
      <c r="C2531" t="str">
        <f t="shared" si="118"/>
        <v>2024-2025</v>
      </c>
      <c r="D2531" t="s">
        <v>147</v>
      </c>
      <c r="E2531" t="s">
        <v>73</v>
      </c>
      <c r="F2531" t="str">
        <f t="shared" si="119"/>
        <v>Victoria</v>
      </c>
      <c r="G2531" t="s">
        <v>45</v>
      </c>
      <c r="H2531">
        <v>3136</v>
      </c>
      <c r="I2531" t="s">
        <v>11</v>
      </c>
      <c r="J2531" t="s">
        <v>63</v>
      </c>
      <c r="K2531" t="s">
        <v>152</v>
      </c>
      <c r="L2531" t="s">
        <v>13</v>
      </c>
      <c r="M2531" s="5">
        <v>258.97000000000003</v>
      </c>
      <c r="N2531">
        <v>1</v>
      </c>
    </row>
    <row r="2532" spans="1:14" x14ac:dyDescent="0.2">
      <c r="A2532" s="2">
        <v>45424</v>
      </c>
      <c r="B2532" s="3">
        <f t="shared" si="117"/>
        <v>2024</v>
      </c>
      <c r="C2532" t="str">
        <f t="shared" si="118"/>
        <v>2023-2024</v>
      </c>
      <c r="D2532" t="s">
        <v>148</v>
      </c>
      <c r="E2532" t="s">
        <v>41</v>
      </c>
      <c r="F2532" t="str">
        <f t="shared" si="119"/>
        <v>New South Wales</v>
      </c>
      <c r="G2532" t="s">
        <v>10</v>
      </c>
      <c r="H2532">
        <v>2830</v>
      </c>
      <c r="I2532" t="s">
        <v>11</v>
      </c>
      <c r="J2532" t="s">
        <v>25</v>
      </c>
      <c r="K2532" t="s">
        <v>153</v>
      </c>
      <c r="L2532" t="s">
        <v>16</v>
      </c>
      <c r="M2532" s="5">
        <v>259.31</v>
      </c>
      <c r="N2532">
        <v>1</v>
      </c>
    </row>
    <row r="2533" spans="1:14" x14ac:dyDescent="0.2">
      <c r="A2533" s="2">
        <v>45279</v>
      </c>
      <c r="B2533" s="3">
        <f t="shared" si="117"/>
        <v>2024</v>
      </c>
      <c r="C2533" t="str">
        <f t="shared" si="118"/>
        <v>2023-2024</v>
      </c>
      <c r="D2533" t="s">
        <v>147</v>
      </c>
      <c r="E2533" t="s">
        <v>62</v>
      </c>
      <c r="F2533" t="str">
        <f t="shared" si="119"/>
        <v>Victoria</v>
      </c>
      <c r="G2533" t="s">
        <v>45</v>
      </c>
      <c r="H2533">
        <v>3134</v>
      </c>
      <c r="I2533" t="s">
        <v>11</v>
      </c>
      <c r="J2533" t="s">
        <v>63</v>
      </c>
      <c r="K2533" t="s">
        <v>154</v>
      </c>
      <c r="L2533" t="s">
        <v>14</v>
      </c>
      <c r="M2533" s="5">
        <v>259.78000000000003</v>
      </c>
      <c r="N2533">
        <v>1</v>
      </c>
    </row>
    <row r="2534" spans="1:14" x14ac:dyDescent="0.2">
      <c r="A2534" s="2">
        <v>45137</v>
      </c>
      <c r="B2534" s="3">
        <f t="shared" si="117"/>
        <v>2024</v>
      </c>
      <c r="C2534" t="str">
        <f t="shared" si="118"/>
        <v>2023-2024</v>
      </c>
      <c r="D2534" t="s">
        <v>148</v>
      </c>
      <c r="E2534" t="s">
        <v>105</v>
      </c>
      <c r="F2534" t="str">
        <f t="shared" si="119"/>
        <v>Victoria</v>
      </c>
      <c r="G2534" t="s">
        <v>45</v>
      </c>
      <c r="H2534">
        <v>3500</v>
      </c>
      <c r="I2534" t="s">
        <v>11</v>
      </c>
      <c r="J2534" t="s">
        <v>60</v>
      </c>
      <c r="K2534" t="s">
        <v>154</v>
      </c>
      <c r="L2534" t="s">
        <v>14</v>
      </c>
      <c r="M2534" s="5">
        <v>259.87</v>
      </c>
      <c r="N2534">
        <v>1</v>
      </c>
    </row>
    <row r="2535" spans="1:14" x14ac:dyDescent="0.2">
      <c r="A2535" s="2">
        <v>45353</v>
      </c>
      <c r="B2535" s="3">
        <f t="shared" si="117"/>
        <v>2024</v>
      </c>
      <c r="C2535" t="str">
        <f t="shared" si="118"/>
        <v>2023-2024</v>
      </c>
      <c r="D2535" t="s">
        <v>147</v>
      </c>
      <c r="E2535" t="s">
        <v>97</v>
      </c>
      <c r="F2535" t="str">
        <f t="shared" si="119"/>
        <v>Tasmania</v>
      </c>
      <c r="G2535" t="s">
        <v>70</v>
      </c>
      <c r="H2535">
        <v>7250</v>
      </c>
      <c r="I2535" t="s">
        <v>11</v>
      </c>
      <c r="J2535" t="s">
        <v>71</v>
      </c>
      <c r="K2535" t="s">
        <v>156</v>
      </c>
      <c r="L2535" t="s">
        <v>17</v>
      </c>
      <c r="M2535" s="5">
        <v>260.57</v>
      </c>
      <c r="N2535">
        <v>1</v>
      </c>
    </row>
    <row r="2536" spans="1:14" x14ac:dyDescent="0.2">
      <c r="A2536" s="2">
        <v>45458</v>
      </c>
      <c r="B2536" s="3">
        <f t="shared" si="117"/>
        <v>2024</v>
      </c>
      <c r="C2536" t="str">
        <f t="shared" si="118"/>
        <v>2023-2024</v>
      </c>
      <c r="D2536" t="s">
        <v>148</v>
      </c>
      <c r="E2536" t="s">
        <v>136</v>
      </c>
      <c r="F2536" t="str">
        <f t="shared" si="119"/>
        <v>Victoria</v>
      </c>
      <c r="G2536" t="s">
        <v>45</v>
      </c>
      <c r="H2536">
        <v>3175</v>
      </c>
      <c r="I2536" t="s">
        <v>11</v>
      </c>
      <c r="J2536" t="s">
        <v>63</v>
      </c>
      <c r="K2536" t="s">
        <v>149</v>
      </c>
      <c r="L2536" t="s">
        <v>15</v>
      </c>
      <c r="M2536" s="5">
        <v>260.7</v>
      </c>
      <c r="N2536">
        <v>1</v>
      </c>
    </row>
    <row r="2537" spans="1:14" x14ac:dyDescent="0.2">
      <c r="A2537" s="2">
        <v>45036</v>
      </c>
      <c r="B2537" s="3">
        <f t="shared" si="117"/>
        <v>2023</v>
      </c>
      <c r="C2537" t="str">
        <f t="shared" si="118"/>
        <v>2022-2023</v>
      </c>
      <c r="D2537" t="s">
        <v>147</v>
      </c>
      <c r="E2537" t="s">
        <v>96</v>
      </c>
      <c r="F2537" t="str">
        <f t="shared" si="119"/>
        <v>Western Australia</v>
      </c>
      <c r="G2537" t="s">
        <v>48</v>
      </c>
      <c r="H2537">
        <v>6330</v>
      </c>
      <c r="I2537" t="s">
        <v>11</v>
      </c>
      <c r="J2537" t="s">
        <v>94</v>
      </c>
      <c r="K2537" t="s">
        <v>150</v>
      </c>
      <c r="L2537" t="s">
        <v>18</v>
      </c>
      <c r="M2537" s="5">
        <v>260.73</v>
      </c>
      <c r="N2537">
        <v>1</v>
      </c>
    </row>
    <row r="2538" spans="1:14" x14ac:dyDescent="0.2">
      <c r="A2538" s="2">
        <v>44989</v>
      </c>
      <c r="B2538" s="3">
        <f t="shared" si="117"/>
        <v>2023</v>
      </c>
      <c r="C2538" t="str">
        <f t="shared" si="118"/>
        <v>2022-2023</v>
      </c>
      <c r="D2538" t="s">
        <v>147</v>
      </c>
      <c r="E2538" t="s">
        <v>103</v>
      </c>
      <c r="F2538" t="str">
        <f t="shared" si="119"/>
        <v>Queensland</v>
      </c>
      <c r="G2538" t="s">
        <v>35</v>
      </c>
      <c r="H2538">
        <v>4509</v>
      </c>
      <c r="I2538" t="s">
        <v>11</v>
      </c>
      <c r="J2538" t="s">
        <v>104</v>
      </c>
      <c r="K2538" t="s">
        <v>156</v>
      </c>
      <c r="L2538" t="s">
        <v>17</v>
      </c>
      <c r="M2538" s="5">
        <v>260.73</v>
      </c>
      <c r="N2538">
        <v>1</v>
      </c>
    </row>
    <row r="2539" spans="1:14" x14ac:dyDescent="0.2">
      <c r="A2539" s="2">
        <v>45204</v>
      </c>
      <c r="B2539" s="3">
        <f t="shared" si="117"/>
        <v>2024</v>
      </c>
      <c r="C2539" t="str">
        <f t="shared" si="118"/>
        <v>2023-2024</v>
      </c>
      <c r="D2539" t="s">
        <v>147</v>
      </c>
      <c r="E2539" t="s">
        <v>75</v>
      </c>
      <c r="F2539" t="str">
        <f t="shared" si="119"/>
        <v>Victoria</v>
      </c>
      <c r="G2539" t="s">
        <v>45</v>
      </c>
      <c r="H2539">
        <v>3630</v>
      </c>
      <c r="I2539" t="s">
        <v>11</v>
      </c>
      <c r="J2539" t="s">
        <v>55</v>
      </c>
      <c r="K2539" t="s">
        <v>155</v>
      </c>
      <c r="L2539" t="s">
        <v>20</v>
      </c>
      <c r="M2539" s="5">
        <v>261.01</v>
      </c>
      <c r="N2539">
        <v>1</v>
      </c>
    </row>
    <row r="2540" spans="1:14" x14ac:dyDescent="0.2">
      <c r="A2540" s="2">
        <v>45118</v>
      </c>
      <c r="B2540" s="3">
        <f t="shared" si="117"/>
        <v>2024</v>
      </c>
      <c r="C2540" t="str">
        <f t="shared" si="118"/>
        <v>2023-2024</v>
      </c>
      <c r="D2540" t="s">
        <v>147</v>
      </c>
      <c r="E2540" t="s">
        <v>40</v>
      </c>
      <c r="F2540" t="str">
        <f t="shared" si="119"/>
        <v>New South Wales</v>
      </c>
      <c r="G2540" t="s">
        <v>10</v>
      </c>
      <c r="H2540">
        <v>2116</v>
      </c>
      <c r="I2540" t="s">
        <v>11</v>
      </c>
      <c r="J2540" t="s">
        <v>27</v>
      </c>
      <c r="K2540" t="s">
        <v>155</v>
      </c>
      <c r="L2540" t="s">
        <v>20</v>
      </c>
      <c r="M2540" s="5">
        <v>261.25000000000006</v>
      </c>
      <c r="N2540">
        <v>1</v>
      </c>
    </row>
    <row r="2541" spans="1:14" x14ac:dyDescent="0.2">
      <c r="A2541" s="2">
        <v>45054</v>
      </c>
      <c r="B2541" s="3">
        <f t="shared" si="117"/>
        <v>2023</v>
      </c>
      <c r="C2541" t="str">
        <f t="shared" si="118"/>
        <v>2022-2023</v>
      </c>
      <c r="D2541" t="s">
        <v>147</v>
      </c>
      <c r="E2541" t="s">
        <v>130</v>
      </c>
      <c r="F2541" t="str">
        <f t="shared" si="119"/>
        <v>South Australia</v>
      </c>
      <c r="G2541" t="s">
        <v>32</v>
      </c>
      <c r="H2541">
        <v>5290</v>
      </c>
      <c r="I2541" t="s">
        <v>11</v>
      </c>
      <c r="J2541" t="s">
        <v>38</v>
      </c>
      <c r="K2541" t="s">
        <v>155</v>
      </c>
      <c r="L2541" t="s">
        <v>20</v>
      </c>
      <c r="M2541" s="5">
        <v>261.36</v>
      </c>
      <c r="N2541">
        <v>1</v>
      </c>
    </row>
    <row r="2542" spans="1:14" x14ac:dyDescent="0.2">
      <c r="A2542" s="2">
        <v>45275</v>
      </c>
      <c r="B2542" s="3">
        <f t="shared" si="117"/>
        <v>2024</v>
      </c>
      <c r="C2542" t="str">
        <f t="shared" si="118"/>
        <v>2023-2024</v>
      </c>
      <c r="D2542" t="s">
        <v>147</v>
      </c>
      <c r="E2542" t="s">
        <v>92</v>
      </c>
      <c r="F2542" t="str">
        <f t="shared" si="119"/>
        <v>Queensland</v>
      </c>
      <c r="G2542" t="s">
        <v>35</v>
      </c>
      <c r="H2542">
        <v>4068</v>
      </c>
      <c r="I2542" t="s">
        <v>11</v>
      </c>
      <c r="J2542" t="s">
        <v>43</v>
      </c>
      <c r="K2542" t="s">
        <v>19</v>
      </c>
      <c r="L2542" t="s">
        <v>23</v>
      </c>
      <c r="M2542" s="5">
        <v>261.46000000000004</v>
      </c>
      <c r="N2542">
        <v>1</v>
      </c>
    </row>
    <row r="2543" spans="1:14" x14ac:dyDescent="0.2">
      <c r="A2543" s="2">
        <v>45432</v>
      </c>
      <c r="B2543" s="3">
        <f t="shared" si="117"/>
        <v>2024</v>
      </c>
      <c r="C2543" t="str">
        <f t="shared" si="118"/>
        <v>2023-2024</v>
      </c>
      <c r="D2543" t="s">
        <v>148</v>
      </c>
      <c r="E2543" t="s">
        <v>59</v>
      </c>
      <c r="F2543" t="str">
        <f t="shared" si="119"/>
        <v>Victoria</v>
      </c>
      <c r="G2543" t="s">
        <v>45</v>
      </c>
      <c r="H2543">
        <v>3280</v>
      </c>
      <c r="I2543" t="s">
        <v>11</v>
      </c>
      <c r="J2543" t="s">
        <v>60</v>
      </c>
      <c r="K2543" t="s">
        <v>152</v>
      </c>
      <c r="L2543" t="s">
        <v>13</v>
      </c>
      <c r="M2543" s="5">
        <v>261.7</v>
      </c>
      <c r="N2543">
        <v>1</v>
      </c>
    </row>
    <row r="2544" spans="1:14" x14ac:dyDescent="0.2">
      <c r="A2544" s="2">
        <v>44938</v>
      </c>
      <c r="B2544" s="3">
        <f t="shared" si="117"/>
        <v>2023</v>
      </c>
      <c r="C2544" t="str">
        <f t="shared" si="118"/>
        <v>2022-2023</v>
      </c>
      <c r="D2544" t="s">
        <v>147</v>
      </c>
      <c r="E2544" t="s">
        <v>107</v>
      </c>
      <c r="F2544" t="str">
        <f t="shared" si="119"/>
        <v>Queensland</v>
      </c>
      <c r="G2544" t="s">
        <v>35</v>
      </c>
      <c r="H2544">
        <v>4220</v>
      </c>
      <c r="I2544" t="s">
        <v>11</v>
      </c>
      <c r="J2544" t="s">
        <v>104</v>
      </c>
      <c r="K2544" t="s">
        <v>155</v>
      </c>
      <c r="L2544" t="s">
        <v>20</v>
      </c>
      <c r="M2544" s="5">
        <v>261.73</v>
      </c>
      <c r="N2544">
        <v>1</v>
      </c>
    </row>
    <row r="2545" spans="1:14" x14ac:dyDescent="0.2">
      <c r="A2545" s="2">
        <v>45473</v>
      </c>
      <c r="B2545" s="3">
        <f t="shared" si="117"/>
        <v>2024</v>
      </c>
      <c r="C2545" t="str">
        <f t="shared" si="118"/>
        <v>2023-2024</v>
      </c>
      <c r="D2545" t="s">
        <v>147</v>
      </c>
      <c r="E2545" t="s">
        <v>144</v>
      </c>
      <c r="F2545" t="str">
        <f t="shared" si="119"/>
        <v>Queensland</v>
      </c>
      <c r="G2545" t="s">
        <v>35</v>
      </c>
      <c r="H2545">
        <v>4566</v>
      </c>
      <c r="I2545" t="s">
        <v>11</v>
      </c>
      <c r="J2545" t="s">
        <v>120</v>
      </c>
      <c r="K2545" t="s">
        <v>154</v>
      </c>
      <c r="L2545" t="s">
        <v>14</v>
      </c>
      <c r="M2545" s="5">
        <v>262.36</v>
      </c>
      <c r="N2545">
        <v>1</v>
      </c>
    </row>
    <row r="2546" spans="1:14" x14ac:dyDescent="0.2">
      <c r="A2546" s="2">
        <v>45173</v>
      </c>
      <c r="B2546" s="3">
        <f t="shared" si="117"/>
        <v>2024</v>
      </c>
      <c r="C2546" t="str">
        <f t="shared" si="118"/>
        <v>2023-2024</v>
      </c>
      <c r="D2546" t="s">
        <v>147</v>
      </c>
      <c r="E2546" t="s">
        <v>113</v>
      </c>
      <c r="F2546" t="str">
        <f t="shared" si="119"/>
        <v>Queensland</v>
      </c>
      <c r="G2546" t="s">
        <v>35</v>
      </c>
      <c r="H2546">
        <v>4215</v>
      </c>
      <c r="I2546" t="s">
        <v>11</v>
      </c>
      <c r="J2546" t="s">
        <v>104</v>
      </c>
      <c r="K2546" t="s">
        <v>149</v>
      </c>
      <c r="L2546" t="s">
        <v>15</v>
      </c>
      <c r="M2546" s="5">
        <v>262.47000000000003</v>
      </c>
      <c r="N2546">
        <v>1</v>
      </c>
    </row>
    <row r="2547" spans="1:14" x14ac:dyDescent="0.2">
      <c r="A2547" s="2">
        <v>45657</v>
      </c>
      <c r="B2547" s="3">
        <f t="shared" si="117"/>
        <v>2025</v>
      </c>
      <c r="C2547" t="str">
        <f t="shared" si="118"/>
        <v>2024-2025</v>
      </c>
      <c r="D2547" t="s">
        <v>147</v>
      </c>
      <c r="E2547" t="s">
        <v>50</v>
      </c>
      <c r="F2547" t="str">
        <f t="shared" si="119"/>
        <v>Queensland</v>
      </c>
      <c r="G2547" t="s">
        <v>35</v>
      </c>
      <c r="H2547">
        <v>4703</v>
      </c>
      <c r="I2547" t="s">
        <v>11</v>
      </c>
      <c r="J2547" t="s">
        <v>51</v>
      </c>
      <c r="K2547" t="s">
        <v>152</v>
      </c>
      <c r="L2547" t="s">
        <v>13</v>
      </c>
      <c r="M2547" s="5">
        <v>262.58999999999997</v>
      </c>
      <c r="N2547">
        <v>1</v>
      </c>
    </row>
    <row r="2548" spans="1:14" x14ac:dyDescent="0.2">
      <c r="A2548" s="2">
        <v>45037</v>
      </c>
      <c r="B2548" s="3">
        <f t="shared" si="117"/>
        <v>2023</v>
      </c>
      <c r="C2548" t="str">
        <f t="shared" si="118"/>
        <v>2022-2023</v>
      </c>
      <c r="D2548" t="s">
        <v>147</v>
      </c>
      <c r="E2548" t="s">
        <v>40</v>
      </c>
      <c r="F2548" t="str">
        <f t="shared" si="119"/>
        <v>New South Wales</v>
      </c>
      <c r="G2548" t="s">
        <v>10</v>
      </c>
      <c r="H2548">
        <v>2116</v>
      </c>
      <c r="I2548" t="s">
        <v>11</v>
      </c>
      <c r="J2548" t="s">
        <v>27</v>
      </c>
      <c r="K2548" t="s">
        <v>156</v>
      </c>
      <c r="L2548" t="s">
        <v>17</v>
      </c>
      <c r="M2548" s="5">
        <v>262.82</v>
      </c>
      <c r="N2548">
        <v>1</v>
      </c>
    </row>
    <row r="2549" spans="1:14" x14ac:dyDescent="0.2">
      <c r="A2549" s="2">
        <v>45254</v>
      </c>
      <c r="B2549" s="3">
        <f t="shared" si="117"/>
        <v>2024</v>
      </c>
      <c r="C2549" t="str">
        <f t="shared" si="118"/>
        <v>2023-2024</v>
      </c>
      <c r="D2549" t="s">
        <v>147</v>
      </c>
      <c r="E2549" t="s">
        <v>130</v>
      </c>
      <c r="F2549" t="str">
        <f t="shared" si="119"/>
        <v>South Australia</v>
      </c>
      <c r="G2549" t="s">
        <v>32</v>
      </c>
      <c r="H2549">
        <v>5290</v>
      </c>
      <c r="I2549" t="s">
        <v>11</v>
      </c>
      <c r="J2549" t="s">
        <v>38</v>
      </c>
      <c r="K2549" t="s">
        <v>151</v>
      </c>
      <c r="L2549" t="s">
        <v>21</v>
      </c>
      <c r="M2549" s="5">
        <v>262.96000000000004</v>
      </c>
      <c r="N2549">
        <v>1</v>
      </c>
    </row>
    <row r="2550" spans="1:14" x14ac:dyDescent="0.2">
      <c r="A2550" s="2">
        <v>45189</v>
      </c>
      <c r="B2550" s="3">
        <f t="shared" si="117"/>
        <v>2024</v>
      </c>
      <c r="C2550" t="str">
        <f t="shared" si="118"/>
        <v>2023-2024</v>
      </c>
      <c r="D2550" t="s">
        <v>147</v>
      </c>
      <c r="E2550" t="s">
        <v>78</v>
      </c>
      <c r="F2550" t="str">
        <f t="shared" si="119"/>
        <v>New South Wales</v>
      </c>
      <c r="G2550" t="s">
        <v>10</v>
      </c>
      <c r="H2550">
        <v>2350</v>
      </c>
      <c r="I2550" t="s">
        <v>11</v>
      </c>
      <c r="J2550" t="s">
        <v>68</v>
      </c>
      <c r="K2550" t="s">
        <v>157</v>
      </c>
      <c r="L2550" t="s">
        <v>22</v>
      </c>
      <c r="M2550" s="5">
        <v>263.95</v>
      </c>
      <c r="N2550">
        <v>1</v>
      </c>
    </row>
    <row r="2551" spans="1:14" x14ac:dyDescent="0.2">
      <c r="A2551" s="2">
        <v>45092</v>
      </c>
      <c r="B2551" s="3">
        <f t="shared" si="117"/>
        <v>2023</v>
      </c>
      <c r="C2551" t="str">
        <f t="shared" si="118"/>
        <v>2022-2023</v>
      </c>
      <c r="D2551" t="s">
        <v>147</v>
      </c>
      <c r="E2551" t="s">
        <v>62</v>
      </c>
      <c r="F2551" t="str">
        <f t="shared" si="119"/>
        <v>Victoria</v>
      </c>
      <c r="G2551" t="s">
        <v>45</v>
      </c>
      <c r="H2551">
        <v>3134</v>
      </c>
      <c r="I2551" t="s">
        <v>11</v>
      </c>
      <c r="J2551" t="s">
        <v>63</v>
      </c>
      <c r="K2551" t="s">
        <v>155</v>
      </c>
      <c r="L2551" t="s">
        <v>20</v>
      </c>
      <c r="M2551" s="5">
        <v>264.28999999999996</v>
      </c>
      <c r="N2551">
        <v>1</v>
      </c>
    </row>
    <row r="2552" spans="1:14" x14ac:dyDescent="0.2">
      <c r="A2552" s="2">
        <v>45482</v>
      </c>
      <c r="B2552" s="3">
        <f t="shared" si="117"/>
        <v>2025</v>
      </c>
      <c r="C2552" t="str">
        <f t="shared" si="118"/>
        <v>2024-2025</v>
      </c>
      <c r="D2552" t="s">
        <v>148</v>
      </c>
      <c r="E2552" t="s">
        <v>127</v>
      </c>
      <c r="F2552" t="str">
        <f t="shared" si="119"/>
        <v>New South Wales</v>
      </c>
      <c r="G2552" t="s">
        <v>10</v>
      </c>
      <c r="H2552">
        <v>2131</v>
      </c>
      <c r="I2552" t="s">
        <v>11</v>
      </c>
      <c r="J2552" t="s">
        <v>27</v>
      </c>
      <c r="K2552" t="s">
        <v>19</v>
      </c>
      <c r="L2552" t="s">
        <v>23</v>
      </c>
      <c r="M2552" s="5">
        <v>264.5</v>
      </c>
      <c r="N2552">
        <v>1</v>
      </c>
    </row>
    <row r="2553" spans="1:14" x14ac:dyDescent="0.2">
      <c r="A2553" s="2">
        <v>45487</v>
      </c>
      <c r="B2553" s="3">
        <f t="shared" si="117"/>
        <v>2025</v>
      </c>
      <c r="C2553" t="str">
        <f t="shared" si="118"/>
        <v>2024-2025</v>
      </c>
      <c r="D2553" t="s">
        <v>147</v>
      </c>
      <c r="E2553" t="s">
        <v>24</v>
      </c>
      <c r="F2553" t="str">
        <f t="shared" si="119"/>
        <v>New South Wales</v>
      </c>
      <c r="G2553" t="s">
        <v>10</v>
      </c>
      <c r="H2553">
        <v>2795</v>
      </c>
      <c r="I2553" t="s">
        <v>11</v>
      </c>
      <c r="J2553" t="s">
        <v>25</v>
      </c>
      <c r="K2553" t="s">
        <v>19</v>
      </c>
      <c r="L2553" t="s">
        <v>23</v>
      </c>
      <c r="M2553" s="5">
        <v>264.73</v>
      </c>
      <c r="N2553">
        <v>1</v>
      </c>
    </row>
    <row r="2554" spans="1:14" x14ac:dyDescent="0.2">
      <c r="A2554" s="2">
        <v>45620</v>
      </c>
      <c r="B2554" s="3">
        <f t="shared" si="117"/>
        <v>2025</v>
      </c>
      <c r="C2554" t="str">
        <f t="shared" si="118"/>
        <v>2024-2025</v>
      </c>
      <c r="D2554" t="s">
        <v>147</v>
      </c>
      <c r="E2554" t="s">
        <v>144</v>
      </c>
      <c r="F2554" t="str">
        <f t="shared" si="119"/>
        <v>Queensland</v>
      </c>
      <c r="G2554" t="s">
        <v>35</v>
      </c>
      <c r="H2554">
        <v>4566</v>
      </c>
      <c r="I2554" t="s">
        <v>11</v>
      </c>
      <c r="J2554" t="s">
        <v>120</v>
      </c>
      <c r="K2554" t="s">
        <v>154</v>
      </c>
      <c r="L2554" t="s">
        <v>14</v>
      </c>
      <c r="M2554" s="5">
        <v>264.83000000000004</v>
      </c>
      <c r="N2554">
        <v>1</v>
      </c>
    </row>
    <row r="2555" spans="1:14" x14ac:dyDescent="0.2">
      <c r="A2555" s="2">
        <v>45416</v>
      </c>
      <c r="B2555" s="3">
        <f t="shared" si="117"/>
        <v>2024</v>
      </c>
      <c r="C2555" t="str">
        <f t="shared" si="118"/>
        <v>2023-2024</v>
      </c>
      <c r="D2555" t="s">
        <v>148</v>
      </c>
      <c r="E2555" t="s">
        <v>125</v>
      </c>
      <c r="F2555" t="str">
        <f t="shared" si="119"/>
        <v>Victoria</v>
      </c>
      <c r="G2555" t="s">
        <v>45</v>
      </c>
      <c r="H2555">
        <v>3400</v>
      </c>
      <c r="I2555" t="s">
        <v>11</v>
      </c>
      <c r="J2555" t="s">
        <v>60</v>
      </c>
      <c r="K2555" t="s">
        <v>151</v>
      </c>
      <c r="L2555" t="s">
        <v>21</v>
      </c>
      <c r="M2555" s="5">
        <v>264.90999999999997</v>
      </c>
      <c r="N2555">
        <v>1</v>
      </c>
    </row>
    <row r="2556" spans="1:14" x14ac:dyDescent="0.2">
      <c r="A2556" s="2">
        <v>45603</v>
      </c>
      <c r="B2556" s="3">
        <f t="shared" si="117"/>
        <v>2025</v>
      </c>
      <c r="C2556" t="str">
        <f t="shared" si="118"/>
        <v>2024-2025</v>
      </c>
      <c r="D2556" t="s">
        <v>148</v>
      </c>
      <c r="E2556" t="s">
        <v>81</v>
      </c>
      <c r="F2556" t="str">
        <f t="shared" si="119"/>
        <v>New South Wales</v>
      </c>
      <c r="G2556" t="s">
        <v>10</v>
      </c>
      <c r="H2556">
        <v>2485</v>
      </c>
      <c r="I2556" t="s">
        <v>11</v>
      </c>
      <c r="J2556" t="s">
        <v>68</v>
      </c>
      <c r="K2556" t="s">
        <v>153</v>
      </c>
      <c r="L2556" t="s">
        <v>16</v>
      </c>
      <c r="M2556" s="5">
        <v>265.32</v>
      </c>
      <c r="N2556">
        <v>1</v>
      </c>
    </row>
    <row r="2557" spans="1:14" x14ac:dyDescent="0.2">
      <c r="A2557" s="2">
        <v>45120</v>
      </c>
      <c r="B2557" s="3">
        <f t="shared" si="117"/>
        <v>2024</v>
      </c>
      <c r="C2557" t="str">
        <f t="shared" si="118"/>
        <v>2023-2024</v>
      </c>
      <c r="D2557" t="s">
        <v>147</v>
      </c>
      <c r="E2557" t="s">
        <v>109</v>
      </c>
      <c r="F2557" t="str">
        <f t="shared" si="119"/>
        <v>New South Wales</v>
      </c>
      <c r="G2557" t="s">
        <v>10</v>
      </c>
      <c r="H2557">
        <v>2480</v>
      </c>
      <c r="I2557" t="s">
        <v>11</v>
      </c>
      <c r="J2557" t="s">
        <v>68</v>
      </c>
      <c r="K2557" t="s">
        <v>156</v>
      </c>
      <c r="L2557" t="s">
        <v>17</v>
      </c>
      <c r="M2557" s="5">
        <v>266.12</v>
      </c>
      <c r="N2557">
        <v>1</v>
      </c>
    </row>
    <row r="2558" spans="1:14" x14ac:dyDescent="0.2">
      <c r="A2558" s="2">
        <v>45646</v>
      </c>
      <c r="B2558" s="3">
        <f t="shared" si="117"/>
        <v>2025</v>
      </c>
      <c r="C2558" t="str">
        <f t="shared" si="118"/>
        <v>2024-2025</v>
      </c>
      <c r="D2558" t="s">
        <v>148</v>
      </c>
      <c r="E2558" t="s">
        <v>105</v>
      </c>
      <c r="F2558" t="str">
        <f t="shared" si="119"/>
        <v>Victoria</v>
      </c>
      <c r="G2558" t="s">
        <v>45</v>
      </c>
      <c r="H2558">
        <v>3500</v>
      </c>
      <c r="I2558" t="s">
        <v>11</v>
      </c>
      <c r="J2558" t="s">
        <v>60</v>
      </c>
      <c r="K2558" t="s">
        <v>150</v>
      </c>
      <c r="L2558" t="s">
        <v>18</v>
      </c>
      <c r="M2558" s="5">
        <v>266.26</v>
      </c>
      <c r="N2558">
        <v>1</v>
      </c>
    </row>
    <row r="2559" spans="1:14" x14ac:dyDescent="0.2">
      <c r="A2559" s="2">
        <v>45140</v>
      </c>
      <c r="B2559" s="3">
        <f t="shared" si="117"/>
        <v>2024</v>
      </c>
      <c r="C2559" t="str">
        <f t="shared" si="118"/>
        <v>2023-2024</v>
      </c>
      <c r="D2559" t="s">
        <v>147</v>
      </c>
      <c r="E2559" t="s">
        <v>37</v>
      </c>
      <c r="F2559" t="str">
        <f t="shared" si="119"/>
        <v>South Australia</v>
      </c>
      <c r="G2559" t="s">
        <v>32</v>
      </c>
      <c r="H2559">
        <v>5607</v>
      </c>
      <c r="I2559" t="s">
        <v>11</v>
      </c>
      <c r="J2559" t="s">
        <v>38</v>
      </c>
      <c r="K2559" t="s">
        <v>154</v>
      </c>
      <c r="L2559" t="s">
        <v>14</v>
      </c>
      <c r="M2559" s="5">
        <v>266.76</v>
      </c>
      <c r="N2559">
        <v>1</v>
      </c>
    </row>
    <row r="2560" spans="1:14" x14ac:dyDescent="0.2">
      <c r="A2560" s="2">
        <v>45011</v>
      </c>
      <c r="B2560" s="3">
        <f t="shared" si="117"/>
        <v>2023</v>
      </c>
      <c r="C2560" t="str">
        <f t="shared" si="118"/>
        <v>2022-2023</v>
      </c>
      <c r="D2560" t="s">
        <v>148</v>
      </c>
      <c r="E2560" t="s">
        <v>59</v>
      </c>
      <c r="F2560" t="str">
        <f t="shared" si="119"/>
        <v>Victoria</v>
      </c>
      <c r="G2560" t="s">
        <v>45</v>
      </c>
      <c r="H2560">
        <v>3280</v>
      </c>
      <c r="I2560" t="s">
        <v>11</v>
      </c>
      <c r="J2560" t="s">
        <v>60</v>
      </c>
      <c r="K2560" t="s">
        <v>156</v>
      </c>
      <c r="L2560" t="s">
        <v>17</v>
      </c>
      <c r="M2560" s="5">
        <v>266.89999999999998</v>
      </c>
      <c r="N2560">
        <v>1</v>
      </c>
    </row>
    <row r="2561" spans="1:14" x14ac:dyDescent="0.2">
      <c r="A2561" s="2">
        <v>45152</v>
      </c>
      <c r="B2561" s="3">
        <f t="shared" si="117"/>
        <v>2024</v>
      </c>
      <c r="C2561" t="str">
        <f t="shared" si="118"/>
        <v>2023-2024</v>
      </c>
      <c r="D2561" t="s">
        <v>147</v>
      </c>
      <c r="E2561" t="s">
        <v>42</v>
      </c>
      <c r="F2561" t="str">
        <f t="shared" si="119"/>
        <v>Queensland</v>
      </c>
      <c r="G2561" t="s">
        <v>35</v>
      </c>
      <c r="H2561">
        <v>4053</v>
      </c>
      <c r="I2561" t="s">
        <v>11</v>
      </c>
      <c r="J2561" t="s">
        <v>43</v>
      </c>
      <c r="K2561" t="s">
        <v>151</v>
      </c>
      <c r="L2561" t="s">
        <v>21</v>
      </c>
      <c r="M2561" s="5">
        <v>267.75</v>
      </c>
      <c r="N2561">
        <v>1</v>
      </c>
    </row>
    <row r="2562" spans="1:14" x14ac:dyDescent="0.2">
      <c r="A2562" s="2">
        <v>45162</v>
      </c>
      <c r="B2562" s="3">
        <f t="shared" ref="B2562:B2625" si="120">IF(MONTH(A2562)&gt;=7,YEAR(A2562)+1,YEAR(A2562))</f>
        <v>2024</v>
      </c>
      <c r="C2562" t="str">
        <f t="shared" ref="C2562:C2625" si="121">IF(MONTH(A2562) &gt;= 7, YEAR(A2562) &amp; "-" &amp; YEAR(A2562) + 1, YEAR(A2562) - 1 &amp; "-" &amp; YEAR(A2562))</f>
        <v>2023-2024</v>
      </c>
      <c r="D2562" t="s">
        <v>147</v>
      </c>
      <c r="E2562" t="s">
        <v>40</v>
      </c>
      <c r="F2562" t="str">
        <f t="shared" ref="F2562:F2625" si="122">IF(G2562="WA","Western Australia",
IF(G2562="NSW","New South Wales",
IF(G2562="QLD","Queensland",
IF(G2562="VIC","Victoria",
IF(G2562="TAS","Tasmania",
IF(G2562="SA","South Australia",
IF(G2562="NT","Northern Territory",
IF(G2562="ACT","Australian Capital Territory",G2562))))))))</f>
        <v>New South Wales</v>
      </c>
      <c r="G2562" t="s">
        <v>10</v>
      </c>
      <c r="H2562">
        <v>2116</v>
      </c>
      <c r="I2562" t="s">
        <v>11</v>
      </c>
      <c r="J2562" t="s">
        <v>27</v>
      </c>
      <c r="K2562" t="s">
        <v>149</v>
      </c>
      <c r="L2562" t="s">
        <v>15</v>
      </c>
      <c r="M2562" s="5">
        <v>268.95999999999998</v>
      </c>
      <c r="N2562">
        <v>1</v>
      </c>
    </row>
    <row r="2563" spans="1:14" x14ac:dyDescent="0.2">
      <c r="A2563" s="2">
        <v>45574</v>
      </c>
      <c r="B2563" s="3">
        <f t="shared" si="120"/>
        <v>2025</v>
      </c>
      <c r="C2563" t="str">
        <f t="shared" si="121"/>
        <v>2024-2025</v>
      </c>
      <c r="D2563" t="s">
        <v>148</v>
      </c>
      <c r="E2563" t="s">
        <v>111</v>
      </c>
      <c r="F2563" t="str">
        <f t="shared" si="122"/>
        <v>New South Wales</v>
      </c>
      <c r="G2563" t="s">
        <v>10</v>
      </c>
      <c r="H2563">
        <v>2120</v>
      </c>
      <c r="I2563" t="s">
        <v>11</v>
      </c>
      <c r="J2563" t="s">
        <v>27</v>
      </c>
      <c r="K2563" t="s">
        <v>19</v>
      </c>
      <c r="L2563" t="s">
        <v>23</v>
      </c>
      <c r="M2563" s="5">
        <v>269.54000000000002</v>
      </c>
      <c r="N2563">
        <v>1</v>
      </c>
    </row>
    <row r="2564" spans="1:14" x14ac:dyDescent="0.2">
      <c r="A2564" s="2">
        <v>45060</v>
      </c>
      <c r="B2564" s="3">
        <f t="shared" si="120"/>
        <v>2023</v>
      </c>
      <c r="C2564" t="str">
        <f t="shared" si="121"/>
        <v>2022-2023</v>
      </c>
      <c r="D2564" t="s">
        <v>148</v>
      </c>
      <c r="E2564" t="s">
        <v>142</v>
      </c>
      <c r="F2564" t="str">
        <f t="shared" si="122"/>
        <v>Australian Capital Territory</v>
      </c>
      <c r="G2564" t="s">
        <v>80</v>
      </c>
      <c r="H2564">
        <v>2609</v>
      </c>
      <c r="I2564" t="s">
        <v>11</v>
      </c>
      <c r="J2564" t="s">
        <v>58</v>
      </c>
      <c r="K2564" t="s">
        <v>150</v>
      </c>
      <c r="L2564" t="s">
        <v>18</v>
      </c>
      <c r="M2564" s="5">
        <v>269.82</v>
      </c>
      <c r="N2564">
        <v>1</v>
      </c>
    </row>
    <row r="2565" spans="1:14" x14ac:dyDescent="0.2">
      <c r="A2565" s="2">
        <v>45249</v>
      </c>
      <c r="B2565" s="3">
        <f t="shared" si="120"/>
        <v>2024</v>
      </c>
      <c r="C2565" t="str">
        <f t="shared" si="121"/>
        <v>2023-2024</v>
      </c>
      <c r="D2565" t="s">
        <v>147</v>
      </c>
      <c r="E2565" t="s">
        <v>9</v>
      </c>
      <c r="F2565" t="str">
        <f t="shared" si="122"/>
        <v>New South Wales</v>
      </c>
      <c r="G2565" t="s">
        <v>10</v>
      </c>
      <c r="H2565">
        <v>2067</v>
      </c>
      <c r="I2565" t="s">
        <v>11</v>
      </c>
      <c r="J2565" t="s">
        <v>12</v>
      </c>
      <c r="K2565" t="s">
        <v>155</v>
      </c>
      <c r="L2565" t="s">
        <v>20</v>
      </c>
      <c r="M2565" s="5">
        <v>270</v>
      </c>
      <c r="N2565">
        <v>1</v>
      </c>
    </row>
    <row r="2566" spans="1:14" x14ac:dyDescent="0.2">
      <c r="A2566" s="2">
        <v>45543</v>
      </c>
      <c r="B2566" s="3">
        <f t="shared" si="120"/>
        <v>2025</v>
      </c>
      <c r="C2566" t="str">
        <f t="shared" si="121"/>
        <v>2024-2025</v>
      </c>
      <c r="D2566" t="s">
        <v>147</v>
      </c>
      <c r="E2566" t="s">
        <v>62</v>
      </c>
      <c r="F2566" t="str">
        <f t="shared" si="122"/>
        <v>Victoria</v>
      </c>
      <c r="G2566" t="s">
        <v>45</v>
      </c>
      <c r="H2566">
        <v>3134</v>
      </c>
      <c r="I2566" t="s">
        <v>11</v>
      </c>
      <c r="J2566" t="s">
        <v>63</v>
      </c>
      <c r="K2566" t="s">
        <v>153</v>
      </c>
      <c r="L2566" t="s">
        <v>16</v>
      </c>
      <c r="M2566" s="5">
        <v>270.66999999999996</v>
      </c>
      <c r="N2566">
        <v>1</v>
      </c>
    </row>
    <row r="2567" spans="1:14" x14ac:dyDescent="0.2">
      <c r="A2567" s="2">
        <v>44988</v>
      </c>
      <c r="B2567" s="3">
        <f t="shared" si="120"/>
        <v>2023</v>
      </c>
      <c r="C2567" t="str">
        <f t="shared" si="121"/>
        <v>2022-2023</v>
      </c>
      <c r="D2567" t="s">
        <v>148</v>
      </c>
      <c r="E2567" t="s">
        <v>84</v>
      </c>
      <c r="F2567" t="str">
        <f t="shared" si="122"/>
        <v>Queensland</v>
      </c>
      <c r="G2567" t="s">
        <v>35</v>
      </c>
      <c r="H2567">
        <v>4740</v>
      </c>
      <c r="I2567" t="s">
        <v>11</v>
      </c>
      <c r="J2567" t="s">
        <v>51</v>
      </c>
      <c r="K2567" t="s">
        <v>150</v>
      </c>
      <c r="L2567" t="s">
        <v>18</v>
      </c>
      <c r="M2567" s="5">
        <v>270.67999999999995</v>
      </c>
      <c r="N2567">
        <v>1</v>
      </c>
    </row>
    <row r="2568" spans="1:14" x14ac:dyDescent="0.2">
      <c r="A2568" s="2">
        <v>45375</v>
      </c>
      <c r="B2568" s="3">
        <f t="shared" si="120"/>
        <v>2024</v>
      </c>
      <c r="C2568" t="str">
        <f t="shared" si="121"/>
        <v>2023-2024</v>
      </c>
      <c r="D2568" t="s">
        <v>147</v>
      </c>
      <c r="E2568" t="s">
        <v>86</v>
      </c>
      <c r="F2568" t="str">
        <f t="shared" si="122"/>
        <v>New South Wales</v>
      </c>
      <c r="G2568" t="s">
        <v>10</v>
      </c>
      <c r="H2568">
        <v>2064</v>
      </c>
      <c r="I2568" t="s">
        <v>11</v>
      </c>
      <c r="J2568" t="s">
        <v>12</v>
      </c>
      <c r="K2568" t="s">
        <v>156</v>
      </c>
      <c r="L2568" t="s">
        <v>17</v>
      </c>
      <c r="M2568" s="5">
        <v>271.34000000000003</v>
      </c>
      <c r="N2568">
        <v>1</v>
      </c>
    </row>
    <row r="2569" spans="1:14" x14ac:dyDescent="0.2">
      <c r="A2569" s="2">
        <v>45431</v>
      </c>
      <c r="B2569" s="3">
        <f t="shared" si="120"/>
        <v>2024</v>
      </c>
      <c r="C2569" t="str">
        <f t="shared" si="121"/>
        <v>2023-2024</v>
      </c>
      <c r="D2569" t="s">
        <v>147</v>
      </c>
      <c r="E2569" t="s">
        <v>146</v>
      </c>
      <c r="F2569" t="str">
        <f t="shared" si="122"/>
        <v>Victoria</v>
      </c>
      <c r="G2569" t="s">
        <v>45</v>
      </c>
      <c r="H2569">
        <v>3353</v>
      </c>
      <c r="I2569" t="s">
        <v>11</v>
      </c>
      <c r="J2569" t="s">
        <v>60</v>
      </c>
      <c r="K2569" t="s">
        <v>150</v>
      </c>
      <c r="L2569" t="s">
        <v>18</v>
      </c>
      <c r="M2569" s="5">
        <v>271.56</v>
      </c>
      <c r="N2569">
        <v>1</v>
      </c>
    </row>
    <row r="2570" spans="1:14" x14ac:dyDescent="0.2">
      <c r="A2570" s="2">
        <v>45101</v>
      </c>
      <c r="B2570" s="3">
        <f t="shared" si="120"/>
        <v>2023</v>
      </c>
      <c r="C2570" t="str">
        <f t="shared" si="121"/>
        <v>2022-2023</v>
      </c>
      <c r="D2570" t="s">
        <v>147</v>
      </c>
      <c r="E2570" t="s">
        <v>146</v>
      </c>
      <c r="F2570" t="str">
        <f t="shared" si="122"/>
        <v>Victoria</v>
      </c>
      <c r="G2570" t="s">
        <v>45</v>
      </c>
      <c r="H2570">
        <v>3353</v>
      </c>
      <c r="I2570" t="s">
        <v>11</v>
      </c>
      <c r="J2570" t="s">
        <v>60</v>
      </c>
      <c r="K2570" t="s">
        <v>153</v>
      </c>
      <c r="L2570" t="s">
        <v>16</v>
      </c>
      <c r="M2570" s="5">
        <v>272.20999999999998</v>
      </c>
      <c r="N2570">
        <v>1</v>
      </c>
    </row>
    <row r="2571" spans="1:14" x14ac:dyDescent="0.2">
      <c r="A2571" s="2">
        <v>45409</v>
      </c>
      <c r="B2571" s="3">
        <f t="shared" si="120"/>
        <v>2024</v>
      </c>
      <c r="C2571" t="str">
        <f t="shared" si="121"/>
        <v>2023-2024</v>
      </c>
      <c r="D2571" t="s">
        <v>147</v>
      </c>
      <c r="E2571" t="s">
        <v>133</v>
      </c>
      <c r="F2571" t="str">
        <f t="shared" si="122"/>
        <v>Queensland</v>
      </c>
      <c r="G2571" t="s">
        <v>35</v>
      </c>
      <c r="H2571">
        <v>4305</v>
      </c>
      <c r="I2571" t="s">
        <v>11</v>
      </c>
      <c r="J2571" t="s">
        <v>104</v>
      </c>
      <c r="K2571" t="s">
        <v>150</v>
      </c>
      <c r="L2571" t="s">
        <v>18</v>
      </c>
      <c r="M2571" s="5">
        <v>273.69</v>
      </c>
      <c r="N2571">
        <v>1</v>
      </c>
    </row>
    <row r="2572" spans="1:14" x14ac:dyDescent="0.2">
      <c r="A2572" s="2">
        <v>45459</v>
      </c>
      <c r="B2572" s="3">
        <f t="shared" si="120"/>
        <v>2024</v>
      </c>
      <c r="C2572" t="str">
        <f t="shared" si="121"/>
        <v>2023-2024</v>
      </c>
      <c r="D2572" t="s">
        <v>147</v>
      </c>
      <c r="E2572" t="s">
        <v>128</v>
      </c>
      <c r="F2572" t="str">
        <f t="shared" si="122"/>
        <v>Western Australia</v>
      </c>
      <c r="G2572" t="s">
        <v>48</v>
      </c>
      <c r="H2572">
        <v>6027</v>
      </c>
      <c r="I2572" t="s">
        <v>11</v>
      </c>
      <c r="J2572" t="s">
        <v>49</v>
      </c>
      <c r="K2572" t="s">
        <v>149</v>
      </c>
      <c r="L2572" t="s">
        <v>15</v>
      </c>
      <c r="M2572" s="5">
        <v>273.72000000000003</v>
      </c>
      <c r="N2572">
        <v>1</v>
      </c>
    </row>
    <row r="2573" spans="1:14" x14ac:dyDescent="0.2">
      <c r="A2573" s="2">
        <v>44965</v>
      </c>
      <c r="B2573" s="3">
        <f t="shared" si="120"/>
        <v>2023</v>
      </c>
      <c r="C2573" t="str">
        <f t="shared" si="121"/>
        <v>2022-2023</v>
      </c>
      <c r="D2573" t="s">
        <v>147</v>
      </c>
      <c r="E2573" t="s">
        <v>138</v>
      </c>
      <c r="F2573" t="str">
        <f t="shared" si="122"/>
        <v>Queensland</v>
      </c>
      <c r="G2573" t="s">
        <v>35</v>
      </c>
      <c r="H2573">
        <v>4558</v>
      </c>
      <c r="I2573" t="s">
        <v>11</v>
      </c>
      <c r="J2573" t="s">
        <v>120</v>
      </c>
      <c r="K2573" t="s">
        <v>149</v>
      </c>
      <c r="L2573" t="s">
        <v>15</v>
      </c>
      <c r="M2573" s="5">
        <v>274.45</v>
      </c>
      <c r="N2573">
        <v>1</v>
      </c>
    </row>
    <row r="2574" spans="1:14" x14ac:dyDescent="0.2">
      <c r="A2574" s="2">
        <v>45156</v>
      </c>
      <c r="B2574" s="3">
        <f t="shared" si="120"/>
        <v>2024</v>
      </c>
      <c r="C2574" t="str">
        <f t="shared" si="121"/>
        <v>2023-2024</v>
      </c>
      <c r="D2574" t="s">
        <v>148</v>
      </c>
      <c r="E2574" t="s">
        <v>81</v>
      </c>
      <c r="F2574" t="str">
        <f t="shared" si="122"/>
        <v>New South Wales</v>
      </c>
      <c r="G2574" t="s">
        <v>10</v>
      </c>
      <c r="H2574">
        <v>2485</v>
      </c>
      <c r="I2574" t="s">
        <v>11</v>
      </c>
      <c r="J2574" t="s">
        <v>68</v>
      </c>
      <c r="K2574" t="s">
        <v>156</v>
      </c>
      <c r="L2574" t="s">
        <v>17</v>
      </c>
      <c r="M2574" s="5">
        <v>274.88</v>
      </c>
      <c r="N2574">
        <v>1</v>
      </c>
    </row>
    <row r="2575" spans="1:14" x14ac:dyDescent="0.2">
      <c r="A2575" s="2">
        <v>45208</v>
      </c>
      <c r="B2575" s="3">
        <f t="shared" si="120"/>
        <v>2024</v>
      </c>
      <c r="C2575" t="str">
        <f t="shared" si="121"/>
        <v>2023-2024</v>
      </c>
      <c r="D2575" t="s">
        <v>147</v>
      </c>
      <c r="E2575" t="s">
        <v>40</v>
      </c>
      <c r="F2575" t="str">
        <f t="shared" si="122"/>
        <v>New South Wales</v>
      </c>
      <c r="G2575" t="s">
        <v>10</v>
      </c>
      <c r="H2575">
        <v>2116</v>
      </c>
      <c r="I2575" t="s">
        <v>11</v>
      </c>
      <c r="J2575" t="s">
        <v>27</v>
      </c>
      <c r="K2575" t="s">
        <v>149</v>
      </c>
      <c r="L2575" t="s">
        <v>15</v>
      </c>
      <c r="M2575" s="5">
        <v>275.64000000000004</v>
      </c>
      <c r="N2575">
        <v>1</v>
      </c>
    </row>
    <row r="2576" spans="1:14" x14ac:dyDescent="0.2">
      <c r="A2576" s="2">
        <v>45429</v>
      </c>
      <c r="B2576" s="3">
        <f t="shared" si="120"/>
        <v>2024</v>
      </c>
      <c r="C2576" t="str">
        <f t="shared" si="121"/>
        <v>2023-2024</v>
      </c>
      <c r="D2576" t="s">
        <v>147</v>
      </c>
      <c r="E2576" t="s">
        <v>85</v>
      </c>
      <c r="F2576" t="str">
        <f t="shared" si="122"/>
        <v>Queensland</v>
      </c>
      <c r="G2576" t="s">
        <v>35</v>
      </c>
      <c r="H2576">
        <v>4883</v>
      </c>
      <c r="I2576" t="s">
        <v>11</v>
      </c>
      <c r="J2576" t="s">
        <v>36</v>
      </c>
      <c r="K2576" t="s">
        <v>150</v>
      </c>
      <c r="L2576" t="s">
        <v>18</v>
      </c>
      <c r="M2576" s="5">
        <v>275.64999999999998</v>
      </c>
      <c r="N2576">
        <v>1</v>
      </c>
    </row>
    <row r="2577" spans="1:14" x14ac:dyDescent="0.2">
      <c r="A2577" s="2">
        <v>45134</v>
      </c>
      <c r="B2577" s="3">
        <f t="shared" si="120"/>
        <v>2024</v>
      </c>
      <c r="C2577" t="str">
        <f t="shared" si="121"/>
        <v>2023-2024</v>
      </c>
      <c r="D2577" t="s">
        <v>147</v>
      </c>
      <c r="E2577" t="s">
        <v>89</v>
      </c>
      <c r="F2577" t="str">
        <f t="shared" si="122"/>
        <v>Queensland</v>
      </c>
      <c r="G2577" t="s">
        <v>35</v>
      </c>
      <c r="H2577">
        <v>4655</v>
      </c>
      <c r="I2577" t="s">
        <v>11</v>
      </c>
      <c r="J2577" t="s">
        <v>51</v>
      </c>
      <c r="K2577" t="s">
        <v>155</v>
      </c>
      <c r="L2577" t="s">
        <v>20</v>
      </c>
      <c r="M2577" s="5">
        <v>275.93999999999994</v>
      </c>
      <c r="N2577">
        <v>1</v>
      </c>
    </row>
    <row r="2578" spans="1:14" x14ac:dyDescent="0.2">
      <c r="A2578" s="2">
        <v>45613</v>
      </c>
      <c r="B2578" s="3">
        <f t="shared" si="120"/>
        <v>2025</v>
      </c>
      <c r="C2578" t="str">
        <f t="shared" si="121"/>
        <v>2024-2025</v>
      </c>
      <c r="D2578" t="s">
        <v>147</v>
      </c>
      <c r="E2578" t="s">
        <v>54</v>
      </c>
      <c r="F2578" t="str">
        <f t="shared" si="122"/>
        <v>Victoria</v>
      </c>
      <c r="G2578" t="s">
        <v>45</v>
      </c>
      <c r="H2578">
        <v>3977</v>
      </c>
      <c r="I2578" t="s">
        <v>11</v>
      </c>
      <c r="J2578" t="s">
        <v>55</v>
      </c>
      <c r="K2578" t="s">
        <v>153</v>
      </c>
      <c r="L2578" t="s">
        <v>16</v>
      </c>
      <c r="M2578" s="5">
        <v>276.24</v>
      </c>
      <c r="N2578">
        <v>1</v>
      </c>
    </row>
    <row r="2579" spans="1:14" x14ac:dyDescent="0.2">
      <c r="A2579" s="2">
        <v>45414</v>
      </c>
      <c r="B2579" s="3">
        <f t="shared" si="120"/>
        <v>2024</v>
      </c>
      <c r="C2579" t="str">
        <f t="shared" si="121"/>
        <v>2023-2024</v>
      </c>
      <c r="D2579" t="s">
        <v>147</v>
      </c>
      <c r="E2579" t="s">
        <v>34</v>
      </c>
      <c r="F2579" t="str">
        <f t="shared" si="122"/>
        <v>Queensland</v>
      </c>
      <c r="G2579" t="s">
        <v>35</v>
      </c>
      <c r="H2579">
        <v>4802</v>
      </c>
      <c r="I2579" t="s">
        <v>11</v>
      </c>
      <c r="J2579" t="s">
        <v>36</v>
      </c>
      <c r="K2579" t="s">
        <v>153</v>
      </c>
      <c r="L2579" t="s">
        <v>16</v>
      </c>
      <c r="M2579" s="5">
        <v>276.27</v>
      </c>
      <c r="N2579">
        <v>1</v>
      </c>
    </row>
    <row r="2580" spans="1:14" x14ac:dyDescent="0.2">
      <c r="A2580" s="2">
        <v>45306</v>
      </c>
      <c r="B2580" s="3">
        <f t="shared" si="120"/>
        <v>2024</v>
      </c>
      <c r="C2580" t="str">
        <f t="shared" si="121"/>
        <v>2023-2024</v>
      </c>
      <c r="D2580" t="s">
        <v>147</v>
      </c>
      <c r="E2580" t="s">
        <v>109</v>
      </c>
      <c r="F2580" t="str">
        <f t="shared" si="122"/>
        <v>New South Wales</v>
      </c>
      <c r="G2580" t="s">
        <v>10</v>
      </c>
      <c r="H2580">
        <v>2480</v>
      </c>
      <c r="I2580" t="s">
        <v>11</v>
      </c>
      <c r="J2580" t="s">
        <v>68</v>
      </c>
      <c r="K2580" t="s">
        <v>19</v>
      </c>
      <c r="L2580" t="s">
        <v>23</v>
      </c>
      <c r="M2580" s="5">
        <v>276.58000000000004</v>
      </c>
      <c r="N2580">
        <v>1</v>
      </c>
    </row>
    <row r="2581" spans="1:14" x14ac:dyDescent="0.2">
      <c r="A2581" s="2">
        <v>45639</v>
      </c>
      <c r="B2581" s="3">
        <f t="shared" si="120"/>
        <v>2025</v>
      </c>
      <c r="C2581" t="str">
        <f t="shared" si="121"/>
        <v>2024-2025</v>
      </c>
      <c r="D2581" t="s">
        <v>147</v>
      </c>
      <c r="E2581" t="s">
        <v>121</v>
      </c>
      <c r="F2581" t="str">
        <f t="shared" si="122"/>
        <v>Queensland</v>
      </c>
      <c r="G2581" t="s">
        <v>35</v>
      </c>
      <c r="H2581">
        <v>4700</v>
      </c>
      <c r="I2581" t="s">
        <v>11</v>
      </c>
      <c r="J2581" t="s">
        <v>51</v>
      </c>
      <c r="K2581" t="s">
        <v>154</v>
      </c>
      <c r="L2581" t="s">
        <v>14</v>
      </c>
      <c r="M2581" s="5">
        <v>276.71000000000004</v>
      </c>
      <c r="N2581">
        <v>1</v>
      </c>
    </row>
    <row r="2582" spans="1:14" x14ac:dyDescent="0.2">
      <c r="A2582" s="2">
        <v>45144</v>
      </c>
      <c r="B2582" s="3">
        <f t="shared" si="120"/>
        <v>2024</v>
      </c>
      <c r="C2582" t="str">
        <f t="shared" si="121"/>
        <v>2023-2024</v>
      </c>
      <c r="D2582" t="s">
        <v>147</v>
      </c>
      <c r="E2582" t="s">
        <v>67</v>
      </c>
      <c r="F2582" t="str">
        <f t="shared" si="122"/>
        <v>New South Wales</v>
      </c>
      <c r="G2582" t="s">
        <v>10</v>
      </c>
      <c r="H2582">
        <v>2478</v>
      </c>
      <c r="I2582" t="s">
        <v>11</v>
      </c>
      <c r="J2582" t="s">
        <v>68</v>
      </c>
      <c r="K2582" t="s">
        <v>154</v>
      </c>
      <c r="L2582" t="s">
        <v>14</v>
      </c>
      <c r="M2582" s="5">
        <v>277.02999999999997</v>
      </c>
      <c r="N2582">
        <v>1</v>
      </c>
    </row>
    <row r="2583" spans="1:14" x14ac:dyDescent="0.2">
      <c r="A2583" s="2">
        <v>45098</v>
      </c>
      <c r="B2583" s="3">
        <f t="shared" si="120"/>
        <v>2023</v>
      </c>
      <c r="C2583" t="str">
        <f t="shared" si="121"/>
        <v>2022-2023</v>
      </c>
      <c r="D2583" t="s">
        <v>147</v>
      </c>
      <c r="E2583" t="s">
        <v>96</v>
      </c>
      <c r="F2583" t="str">
        <f t="shared" si="122"/>
        <v>Western Australia</v>
      </c>
      <c r="G2583" t="s">
        <v>48</v>
      </c>
      <c r="H2583">
        <v>6330</v>
      </c>
      <c r="I2583" t="s">
        <v>11</v>
      </c>
      <c r="J2583" t="s">
        <v>94</v>
      </c>
      <c r="K2583" t="s">
        <v>154</v>
      </c>
      <c r="L2583" t="s">
        <v>14</v>
      </c>
      <c r="M2583" s="5">
        <v>277.34999999999997</v>
      </c>
      <c r="N2583">
        <v>1</v>
      </c>
    </row>
    <row r="2584" spans="1:14" x14ac:dyDescent="0.2">
      <c r="A2584" s="2">
        <v>45552</v>
      </c>
      <c r="B2584" s="3">
        <f t="shared" si="120"/>
        <v>2025</v>
      </c>
      <c r="C2584" t="str">
        <f t="shared" si="121"/>
        <v>2024-2025</v>
      </c>
      <c r="D2584" t="s">
        <v>147</v>
      </c>
      <c r="E2584" t="s">
        <v>115</v>
      </c>
      <c r="F2584" t="str">
        <f t="shared" si="122"/>
        <v>Western Australia</v>
      </c>
      <c r="G2584" t="s">
        <v>48</v>
      </c>
      <c r="H2584">
        <v>6280</v>
      </c>
      <c r="I2584" t="s">
        <v>11</v>
      </c>
      <c r="J2584" t="s">
        <v>94</v>
      </c>
      <c r="K2584" t="s">
        <v>151</v>
      </c>
      <c r="L2584" t="s">
        <v>21</v>
      </c>
      <c r="M2584" s="5">
        <v>277.65999999999997</v>
      </c>
      <c r="N2584">
        <v>1</v>
      </c>
    </row>
    <row r="2585" spans="1:14" x14ac:dyDescent="0.2">
      <c r="A2585" s="2">
        <v>45344</v>
      </c>
      <c r="B2585" s="3">
        <f t="shared" si="120"/>
        <v>2024</v>
      </c>
      <c r="C2585" t="str">
        <f t="shared" si="121"/>
        <v>2023-2024</v>
      </c>
      <c r="D2585" t="s">
        <v>148</v>
      </c>
      <c r="E2585" t="s">
        <v>88</v>
      </c>
      <c r="F2585" t="str">
        <f t="shared" si="122"/>
        <v>South Australia</v>
      </c>
      <c r="G2585" t="s">
        <v>32</v>
      </c>
      <c r="H2585">
        <v>5011</v>
      </c>
      <c r="I2585" t="s">
        <v>11</v>
      </c>
      <c r="J2585" t="s">
        <v>33</v>
      </c>
      <c r="K2585" t="s">
        <v>154</v>
      </c>
      <c r="L2585" t="s">
        <v>14</v>
      </c>
      <c r="M2585" s="5">
        <v>277.74</v>
      </c>
      <c r="N2585">
        <v>1</v>
      </c>
    </row>
    <row r="2586" spans="1:14" x14ac:dyDescent="0.2">
      <c r="A2586" s="2">
        <v>45264</v>
      </c>
      <c r="B2586" s="3">
        <f t="shared" si="120"/>
        <v>2024</v>
      </c>
      <c r="C2586" t="str">
        <f t="shared" si="121"/>
        <v>2023-2024</v>
      </c>
      <c r="D2586" t="s">
        <v>148</v>
      </c>
      <c r="E2586" t="s">
        <v>123</v>
      </c>
      <c r="F2586" t="str">
        <f t="shared" si="122"/>
        <v>Western Australia</v>
      </c>
      <c r="G2586" t="s">
        <v>48</v>
      </c>
      <c r="H2586">
        <v>6109</v>
      </c>
      <c r="I2586" t="s">
        <v>11</v>
      </c>
      <c r="J2586" t="s">
        <v>94</v>
      </c>
      <c r="K2586" t="s">
        <v>151</v>
      </c>
      <c r="L2586" t="s">
        <v>21</v>
      </c>
      <c r="M2586" s="5">
        <v>278.97000000000003</v>
      </c>
      <c r="N2586">
        <v>1</v>
      </c>
    </row>
    <row r="2587" spans="1:14" x14ac:dyDescent="0.2">
      <c r="A2587" s="2">
        <v>45195</v>
      </c>
      <c r="B2587" s="3">
        <f t="shared" si="120"/>
        <v>2024</v>
      </c>
      <c r="C2587" t="str">
        <f t="shared" si="121"/>
        <v>2023-2024</v>
      </c>
      <c r="D2587" t="s">
        <v>148</v>
      </c>
      <c r="E2587" t="s">
        <v>41</v>
      </c>
      <c r="F2587" t="str">
        <f t="shared" si="122"/>
        <v>New South Wales</v>
      </c>
      <c r="G2587" t="s">
        <v>10</v>
      </c>
      <c r="H2587">
        <v>2830</v>
      </c>
      <c r="I2587" t="s">
        <v>11</v>
      </c>
      <c r="J2587" t="s">
        <v>25</v>
      </c>
      <c r="K2587" t="s">
        <v>150</v>
      </c>
      <c r="L2587" t="s">
        <v>18</v>
      </c>
      <c r="M2587" s="5">
        <v>279</v>
      </c>
      <c r="N2587">
        <v>1</v>
      </c>
    </row>
    <row r="2588" spans="1:14" x14ac:dyDescent="0.2">
      <c r="A2588" s="2">
        <v>45134</v>
      </c>
      <c r="B2588" s="3">
        <f t="shared" si="120"/>
        <v>2024</v>
      </c>
      <c r="C2588" t="str">
        <f t="shared" si="121"/>
        <v>2023-2024</v>
      </c>
      <c r="D2588" t="s">
        <v>147</v>
      </c>
      <c r="E2588" t="s">
        <v>59</v>
      </c>
      <c r="F2588" t="str">
        <f t="shared" si="122"/>
        <v>Victoria</v>
      </c>
      <c r="G2588" t="s">
        <v>45</v>
      </c>
      <c r="H2588">
        <v>3280</v>
      </c>
      <c r="I2588" t="s">
        <v>11</v>
      </c>
      <c r="J2588" t="s">
        <v>60</v>
      </c>
      <c r="K2588" t="s">
        <v>150</v>
      </c>
      <c r="L2588" t="s">
        <v>18</v>
      </c>
      <c r="M2588" s="5">
        <v>279.65999999999997</v>
      </c>
      <c r="N2588">
        <v>1</v>
      </c>
    </row>
    <row r="2589" spans="1:14" x14ac:dyDescent="0.2">
      <c r="A2589" s="2">
        <v>45275</v>
      </c>
      <c r="B2589" s="3">
        <f t="shared" si="120"/>
        <v>2024</v>
      </c>
      <c r="C2589" t="str">
        <f t="shared" si="121"/>
        <v>2023-2024</v>
      </c>
      <c r="D2589" t="s">
        <v>147</v>
      </c>
      <c r="E2589" t="s">
        <v>144</v>
      </c>
      <c r="F2589" t="str">
        <f t="shared" si="122"/>
        <v>Queensland</v>
      </c>
      <c r="G2589" t="s">
        <v>35</v>
      </c>
      <c r="H2589">
        <v>4566</v>
      </c>
      <c r="I2589" t="s">
        <v>11</v>
      </c>
      <c r="J2589" t="s">
        <v>120</v>
      </c>
      <c r="K2589" t="s">
        <v>150</v>
      </c>
      <c r="L2589" t="s">
        <v>18</v>
      </c>
      <c r="M2589" s="5">
        <v>279.74</v>
      </c>
      <c r="N2589">
        <v>1</v>
      </c>
    </row>
    <row r="2590" spans="1:14" x14ac:dyDescent="0.2">
      <c r="A2590" s="2">
        <v>45099</v>
      </c>
      <c r="B2590" s="3">
        <f t="shared" si="120"/>
        <v>2023</v>
      </c>
      <c r="C2590" t="str">
        <f t="shared" si="121"/>
        <v>2022-2023</v>
      </c>
      <c r="D2590" t="s">
        <v>147</v>
      </c>
      <c r="E2590" t="s">
        <v>138</v>
      </c>
      <c r="F2590" t="str">
        <f t="shared" si="122"/>
        <v>Queensland</v>
      </c>
      <c r="G2590" t="s">
        <v>35</v>
      </c>
      <c r="H2590">
        <v>4558</v>
      </c>
      <c r="I2590" t="s">
        <v>11</v>
      </c>
      <c r="J2590" t="s">
        <v>120</v>
      </c>
      <c r="K2590" t="s">
        <v>153</v>
      </c>
      <c r="L2590" t="s">
        <v>16</v>
      </c>
      <c r="M2590" s="5">
        <v>280.56</v>
      </c>
      <c r="N2590">
        <v>1</v>
      </c>
    </row>
    <row r="2591" spans="1:14" x14ac:dyDescent="0.2">
      <c r="A2591" s="2">
        <v>45026</v>
      </c>
      <c r="B2591" s="3">
        <f t="shared" si="120"/>
        <v>2023</v>
      </c>
      <c r="C2591" t="str">
        <f t="shared" si="121"/>
        <v>2022-2023</v>
      </c>
      <c r="D2591" t="s">
        <v>147</v>
      </c>
      <c r="E2591" t="s">
        <v>72</v>
      </c>
      <c r="F2591" t="str">
        <f t="shared" si="122"/>
        <v>Western Australia</v>
      </c>
      <c r="G2591" t="s">
        <v>48</v>
      </c>
      <c r="H2591">
        <v>6010</v>
      </c>
      <c r="I2591" t="s">
        <v>11</v>
      </c>
      <c r="J2591" t="s">
        <v>49</v>
      </c>
      <c r="K2591" t="s">
        <v>155</v>
      </c>
      <c r="L2591" t="s">
        <v>20</v>
      </c>
      <c r="M2591" s="5">
        <v>281.53000000000003</v>
      </c>
      <c r="N2591">
        <v>1</v>
      </c>
    </row>
    <row r="2592" spans="1:14" x14ac:dyDescent="0.2">
      <c r="A2592" s="2">
        <v>45475</v>
      </c>
      <c r="B2592" s="3">
        <f t="shared" si="120"/>
        <v>2025</v>
      </c>
      <c r="C2592" t="str">
        <f t="shared" si="121"/>
        <v>2024-2025</v>
      </c>
      <c r="D2592" t="s">
        <v>148</v>
      </c>
      <c r="E2592" t="s">
        <v>129</v>
      </c>
      <c r="F2592" t="str">
        <f t="shared" si="122"/>
        <v>Tasmania</v>
      </c>
      <c r="G2592" t="s">
        <v>70</v>
      </c>
      <c r="H2592">
        <v>7010</v>
      </c>
      <c r="I2592" t="s">
        <v>11</v>
      </c>
      <c r="J2592" t="s">
        <v>71</v>
      </c>
      <c r="K2592" t="s">
        <v>150</v>
      </c>
      <c r="L2592" t="s">
        <v>18</v>
      </c>
      <c r="M2592" s="5">
        <v>281.58</v>
      </c>
      <c r="N2592">
        <v>1</v>
      </c>
    </row>
    <row r="2593" spans="1:14" x14ac:dyDescent="0.2">
      <c r="A2593" s="2">
        <v>45556</v>
      </c>
      <c r="B2593" s="3">
        <f t="shared" si="120"/>
        <v>2025</v>
      </c>
      <c r="C2593" t="str">
        <f t="shared" si="121"/>
        <v>2024-2025</v>
      </c>
      <c r="D2593" t="s">
        <v>147</v>
      </c>
      <c r="E2593" t="s">
        <v>113</v>
      </c>
      <c r="F2593" t="str">
        <f t="shared" si="122"/>
        <v>Queensland</v>
      </c>
      <c r="G2593" t="s">
        <v>35</v>
      </c>
      <c r="H2593">
        <v>4215</v>
      </c>
      <c r="I2593" t="s">
        <v>11</v>
      </c>
      <c r="J2593" t="s">
        <v>104</v>
      </c>
      <c r="K2593" t="s">
        <v>153</v>
      </c>
      <c r="L2593" t="s">
        <v>16</v>
      </c>
      <c r="M2593" s="5">
        <v>281.81</v>
      </c>
      <c r="N2593">
        <v>1</v>
      </c>
    </row>
    <row r="2594" spans="1:14" x14ac:dyDescent="0.2">
      <c r="A2594" s="2">
        <v>45596</v>
      </c>
      <c r="B2594" s="3">
        <f t="shared" si="120"/>
        <v>2025</v>
      </c>
      <c r="C2594" t="str">
        <f t="shared" si="121"/>
        <v>2024-2025</v>
      </c>
      <c r="D2594" t="s">
        <v>148</v>
      </c>
      <c r="E2594" t="s">
        <v>136</v>
      </c>
      <c r="F2594" t="str">
        <f t="shared" si="122"/>
        <v>Victoria</v>
      </c>
      <c r="G2594" t="s">
        <v>45</v>
      </c>
      <c r="H2594">
        <v>3175</v>
      </c>
      <c r="I2594" t="s">
        <v>11</v>
      </c>
      <c r="J2594" t="s">
        <v>63</v>
      </c>
      <c r="K2594" t="s">
        <v>153</v>
      </c>
      <c r="L2594" t="s">
        <v>16</v>
      </c>
      <c r="M2594" s="5">
        <v>281.90999999999997</v>
      </c>
      <c r="N2594">
        <v>1</v>
      </c>
    </row>
    <row r="2595" spans="1:14" x14ac:dyDescent="0.2">
      <c r="A2595" s="2">
        <v>45022</v>
      </c>
      <c r="B2595" s="3">
        <f t="shared" si="120"/>
        <v>2023</v>
      </c>
      <c r="C2595" t="str">
        <f t="shared" si="121"/>
        <v>2022-2023</v>
      </c>
      <c r="D2595" t="s">
        <v>147</v>
      </c>
      <c r="E2595" t="s">
        <v>42</v>
      </c>
      <c r="F2595" t="str">
        <f t="shared" si="122"/>
        <v>Queensland</v>
      </c>
      <c r="G2595" t="s">
        <v>35</v>
      </c>
      <c r="H2595">
        <v>4053</v>
      </c>
      <c r="I2595" t="s">
        <v>11</v>
      </c>
      <c r="J2595" t="s">
        <v>43</v>
      </c>
      <c r="K2595" t="s">
        <v>155</v>
      </c>
      <c r="L2595" t="s">
        <v>20</v>
      </c>
      <c r="M2595" s="5">
        <v>281.91000000000003</v>
      </c>
      <c r="N2595">
        <v>1</v>
      </c>
    </row>
    <row r="2596" spans="1:14" x14ac:dyDescent="0.2">
      <c r="A2596" s="2">
        <v>45438</v>
      </c>
      <c r="B2596" s="3">
        <f t="shared" si="120"/>
        <v>2024</v>
      </c>
      <c r="C2596" t="str">
        <f t="shared" si="121"/>
        <v>2023-2024</v>
      </c>
      <c r="D2596" t="s">
        <v>148</v>
      </c>
      <c r="E2596" t="s">
        <v>87</v>
      </c>
      <c r="F2596" t="str">
        <f t="shared" si="122"/>
        <v>New South Wales</v>
      </c>
      <c r="G2596" t="s">
        <v>10</v>
      </c>
      <c r="H2596">
        <v>2790</v>
      </c>
      <c r="I2596" t="s">
        <v>11</v>
      </c>
      <c r="J2596" t="s">
        <v>25</v>
      </c>
      <c r="K2596" t="s">
        <v>155</v>
      </c>
      <c r="L2596" t="s">
        <v>20</v>
      </c>
      <c r="M2596" s="5">
        <v>281.92</v>
      </c>
      <c r="N2596">
        <v>1</v>
      </c>
    </row>
    <row r="2597" spans="1:14" x14ac:dyDescent="0.2">
      <c r="A2597" s="2">
        <v>45355</v>
      </c>
      <c r="B2597" s="3">
        <f t="shared" si="120"/>
        <v>2024</v>
      </c>
      <c r="C2597" t="str">
        <f t="shared" si="121"/>
        <v>2023-2024</v>
      </c>
      <c r="D2597" t="s">
        <v>147</v>
      </c>
      <c r="E2597" t="s">
        <v>126</v>
      </c>
      <c r="F2597" t="str">
        <f t="shared" si="122"/>
        <v>Queensland</v>
      </c>
      <c r="G2597" t="s">
        <v>35</v>
      </c>
      <c r="H2597">
        <v>4551</v>
      </c>
      <c r="I2597" t="s">
        <v>11</v>
      </c>
      <c r="J2597" t="s">
        <v>120</v>
      </c>
      <c r="K2597" t="s">
        <v>153</v>
      </c>
      <c r="L2597" t="s">
        <v>16</v>
      </c>
      <c r="M2597" s="5">
        <v>282.05</v>
      </c>
      <c r="N2597">
        <v>1</v>
      </c>
    </row>
    <row r="2598" spans="1:14" x14ac:dyDescent="0.2">
      <c r="A2598" s="2">
        <v>45112</v>
      </c>
      <c r="B2598" s="3">
        <f t="shared" si="120"/>
        <v>2024</v>
      </c>
      <c r="C2598" t="str">
        <f t="shared" si="121"/>
        <v>2023-2024</v>
      </c>
      <c r="D2598" t="s">
        <v>147</v>
      </c>
      <c r="E2598" t="s">
        <v>127</v>
      </c>
      <c r="F2598" t="str">
        <f t="shared" si="122"/>
        <v>New South Wales</v>
      </c>
      <c r="G2598" t="s">
        <v>10</v>
      </c>
      <c r="H2598">
        <v>2131</v>
      </c>
      <c r="I2598" t="s">
        <v>11</v>
      </c>
      <c r="J2598" t="s">
        <v>27</v>
      </c>
      <c r="K2598" t="s">
        <v>149</v>
      </c>
      <c r="L2598" t="s">
        <v>15</v>
      </c>
      <c r="M2598" s="5">
        <v>282.45999999999998</v>
      </c>
      <c r="N2598">
        <v>1</v>
      </c>
    </row>
    <row r="2599" spans="1:14" x14ac:dyDescent="0.2">
      <c r="A2599" s="2">
        <v>45395</v>
      </c>
      <c r="B2599" s="3">
        <f t="shared" si="120"/>
        <v>2024</v>
      </c>
      <c r="C2599" t="str">
        <f t="shared" si="121"/>
        <v>2023-2024</v>
      </c>
      <c r="D2599" t="s">
        <v>148</v>
      </c>
      <c r="E2599" t="s">
        <v>141</v>
      </c>
      <c r="F2599" t="str">
        <f t="shared" si="122"/>
        <v>Western Australia</v>
      </c>
      <c r="G2599" t="s">
        <v>48</v>
      </c>
      <c r="H2599">
        <v>6052</v>
      </c>
      <c r="I2599" t="s">
        <v>11</v>
      </c>
      <c r="J2599" t="s">
        <v>49</v>
      </c>
      <c r="K2599" t="s">
        <v>155</v>
      </c>
      <c r="L2599" t="s">
        <v>20</v>
      </c>
      <c r="M2599" s="5">
        <v>282.81</v>
      </c>
      <c r="N2599">
        <v>1</v>
      </c>
    </row>
    <row r="2600" spans="1:14" x14ac:dyDescent="0.2">
      <c r="A2600" s="2">
        <v>45167</v>
      </c>
      <c r="B2600" s="3">
        <f t="shared" si="120"/>
        <v>2024</v>
      </c>
      <c r="C2600" t="str">
        <f t="shared" si="121"/>
        <v>2023-2024</v>
      </c>
      <c r="D2600" t="s">
        <v>147</v>
      </c>
      <c r="E2600" t="s">
        <v>56</v>
      </c>
      <c r="F2600" t="str">
        <f t="shared" si="122"/>
        <v>Northern Territory</v>
      </c>
      <c r="G2600" t="s">
        <v>29</v>
      </c>
      <c r="H2600">
        <v>870</v>
      </c>
      <c r="I2600" t="s">
        <v>11</v>
      </c>
      <c r="J2600" t="s">
        <v>30</v>
      </c>
      <c r="K2600" t="s">
        <v>150</v>
      </c>
      <c r="L2600" t="s">
        <v>18</v>
      </c>
      <c r="M2600" s="5">
        <v>283.02999999999997</v>
      </c>
      <c r="N2600">
        <v>1</v>
      </c>
    </row>
    <row r="2601" spans="1:14" x14ac:dyDescent="0.2">
      <c r="A2601" s="2">
        <v>45640</v>
      </c>
      <c r="B2601" s="3">
        <f t="shared" si="120"/>
        <v>2025</v>
      </c>
      <c r="C2601" t="str">
        <f t="shared" si="121"/>
        <v>2024-2025</v>
      </c>
      <c r="D2601" t="s">
        <v>147</v>
      </c>
      <c r="E2601" t="s">
        <v>122</v>
      </c>
      <c r="F2601" t="str">
        <f t="shared" si="122"/>
        <v>New South Wales</v>
      </c>
      <c r="G2601" t="s">
        <v>10</v>
      </c>
      <c r="H2601">
        <v>2650</v>
      </c>
      <c r="I2601" t="s">
        <v>11</v>
      </c>
      <c r="J2601" t="s">
        <v>25</v>
      </c>
      <c r="K2601" t="s">
        <v>149</v>
      </c>
      <c r="L2601" t="s">
        <v>15</v>
      </c>
      <c r="M2601" s="5">
        <v>283.23</v>
      </c>
      <c r="N2601">
        <v>1</v>
      </c>
    </row>
    <row r="2602" spans="1:14" x14ac:dyDescent="0.2">
      <c r="A2602" s="2">
        <v>45230</v>
      </c>
      <c r="B2602" s="3">
        <f t="shared" si="120"/>
        <v>2024</v>
      </c>
      <c r="C2602" t="str">
        <f t="shared" si="121"/>
        <v>2023-2024</v>
      </c>
      <c r="D2602" t="s">
        <v>147</v>
      </c>
      <c r="E2602" t="s">
        <v>113</v>
      </c>
      <c r="F2602" t="str">
        <f t="shared" si="122"/>
        <v>Queensland</v>
      </c>
      <c r="G2602" t="s">
        <v>35</v>
      </c>
      <c r="H2602">
        <v>4215</v>
      </c>
      <c r="I2602" t="s">
        <v>11</v>
      </c>
      <c r="J2602" t="s">
        <v>104</v>
      </c>
      <c r="K2602" t="s">
        <v>19</v>
      </c>
      <c r="L2602" t="s">
        <v>23</v>
      </c>
      <c r="M2602" s="5">
        <v>283.61</v>
      </c>
      <c r="N2602">
        <v>1</v>
      </c>
    </row>
    <row r="2603" spans="1:14" x14ac:dyDescent="0.2">
      <c r="A2603" s="2">
        <v>45608</v>
      </c>
      <c r="B2603" s="3">
        <f t="shared" si="120"/>
        <v>2025</v>
      </c>
      <c r="C2603" t="str">
        <f t="shared" si="121"/>
        <v>2024-2025</v>
      </c>
      <c r="D2603" t="s">
        <v>148</v>
      </c>
      <c r="E2603" t="s">
        <v>61</v>
      </c>
      <c r="F2603" t="str">
        <f t="shared" si="122"/>
        <v>New South Wales</v>
      </c>
      <c r="G2603" t="s">
        <v>10</v>
      </c>
      <c r="H2603">
        <v>2539</v>
      </c>
      <c r="I2603" t="s">
        <v>11</v>
      </c>
      <c r="J2603" t="s">
        <v>58</v>
      </c>
      <c r="K2603" t="s">
        <v>155</v>
      </c>
      <c r="L2603" t="s">
        <v>20</v>
      </c>
      <c r="M2603" s="5">
        <v>284.16999999999996</v>
      </c>
      <c r="N2603">
        <v>1</v>
      </c>
    </row>
    <row r="2604" spans="1:14" x14ac:dyDescent="0.2">
      <c r="A2604" s="2">
        <v>45561</v>
      </c>
      <c r="B2604" s="3">
        <f t="shared" si="120"/>
        <v>2025</v>
      </c>
      <c r="C2604" t="str">
        <f t="shared" si="121"/>
        <v>2024-2025</v>
      </c>
      <c r="D2604" t="s">
        <v>147</v>
      </c>
      <c r="E2604" t="s">
        <v>132</v>
      </c>
      <c r="F2604" t="str">
        <f t="shared" si="122"/>
        <v>New South Wales</v>
      </c>
      <c r="G2604" t="s">
        <v>10</v>
      </c>
      <c r="H2604">
        <v>2800</v>
      </c>
      <c r="I2604" t="s">
        <v>11</v>
      </c>
      <c r="J2604" t="s">
        <v>25</v>
      </c>
      <c r="K2604" t="s">
        <v>155</v>
      </c>
      <c r="L2604" t="s">
        <v>20</v>
      </c>
      <c r="M2604" s="5">
        <v>285.3</v>
      </c>
      <c r="N2604">
        <v>1</v>
      </c>
    </row>
    <row r="2605" spans="1:14" x14ac:dyDescent="0.2">
      <c r="A2605" s="2">
        <v>44936</v>
      </c>
      <c r="B2605" s="3">
        <f t="shared" si="120"/>
        <v>2023</v>
      </c>
      <c r="C2605" t="str">
        <f t="shared" si="121"/>
        <v>2022-2023</v>
      </c>
      <c r="D2605" t="s">
        <v>147</v>
      </c>
      <c r="E2605" t="s">
        <v>133</v>
      </c>
      <c r="F2605" t="str">
        <f t="shared" si="122"/>
        <v>Queensland</v>
      </c>
      <c r="G2605" t="s">
        <v>35</v>
      </c>
      <c r="H2605">
        <v>4305</v>
      </c>
      <c r="I2605" t="s">
        <v>11</v>
      </c>
      <c r="J2605" t="s">
        <v>104</v>
      </c>
      <c r="K2605" t="s">
        <v>155</v>
      </c>
      <c r="L2605" t="s">
        <v>20</v>
      </c>
      <c r="M2605" s="5">
        <v>285.38</v>
      </c>
      <c r="N2605">
        <v>1</v>
      </c>
    </row>
    <row r="2606" spans="1:14" x14ac:dyDescent="0.2">
      <c r="A2606" s="2">
        <v>45091</v>
      </c>
      <c r="B2606" s="3">
        <f t="shared" si="120"/>
        <v>2023</v>
      </c>
      <c r="C2606" t="str">
        <f t="shared" si="121"/>
        <v>2022-2023</v>
      </c>
      <c r="D2606" t="s">
        <v>147</v>
      </c>
      <c r="E2606" t="s">
        <v>121</v>
      </c>
      <c r="F2606" t="str">
        <f t="shared" si="122"/>
        <v>Queensland</v>
      </c>
      <c r="G2606" t="s">
        <v>35</v>
      </c>
      <c r="H2606">
        <v>4700</v>
      </c>
      <c r="I2606" t="s">
        <v>11</v>
      </c>
      <c r="J2606" t="s">
        <v>51</v>
      </c>
      <c r="K2606" t="s">
        <v>152</v>
      </c>
      <c r="L2606" t="s">
        <v>13</v>
      </c>
      <c r="M2606" s="5">
        <v>285.39</v>
      </c>
      <c r="N2606">
        <v>1</v>
      </c>
    </row>
    <row r="2607" spans="1:14" x14ac:dyDescent="0.2">
      <c r="A2607" s="2">
        <v>45392</v>
      </c>
      <c r="B2607" s="3">
        <f t="shared" si="120"/>
        <v>2024</v>
      </c>
      <c r="C2607" t="str">
        <f t="shared" si="121"/>
        <v>2023-2024</v>
      </c>
      <c r="D2607" t="s">
        <v>147</v>
      </c>
      <c r="E2607" t="s">
        <v>79</v>
      </c>
      <c r="F2607" t="str">
        <f t="shared" si="122"/>
        <v>Australian Capital Territory</v>
      </c>
      <c r="G2607" t="s">
        <v>80</v>
      </c>
      <c r="H2607">
        <v>2617</v>
      </c>
      <c r="I2607" t="s">
        <v>11</v>
      </c>
      <c r="J2607" t="s">
        <v>58</v>
      </c>
      <c r="K2607" t="s">
        <v>151</v>
      </c>
      <c r="L2607" t="s">
        <v>21</v>
      </c>
      <c r="M2607" s="5">
        <v>285.46000000000004</v>
      </c>
      <c r="N2607">
        <v>1</v>
      </c>
    </row>
    <row r="2608" spans="1:14" x14ac:dyDescent="0.2">
      <c r="A2608" s="2">
        <v>45068</v>
      </c>
      <c r="B2608" s="3">
        <f t="shared" si="120"/>
        <v>2023</v>
      </c>
      <c r="C2608" t="str">
        <f t="shared" si="121"/>
        <v>2022-2023</v>
      </c>
      <c r="D2608" t="s">
        <v>147</v>
      </c>
      <c r="E2608" t="s">
        <v>127</v>
      </c>
      <c r="F2608" t="str">
        <f t="shared" si="122"/>
        <v>New South Wales</v>
      </c>
      <c r="G2608" t="s">
        <v>10</v>
      </c>
      <c r="H2608">
        <v>2131</v>
      </c>
      <c r="I2608" t="s">
        <v>11</v>
      </c>
      <c r="J2608" t="s">
        <v>27</v>
      </c>
      <c r="K2608" t="s">
        <v>150</v>
      </c>
      <c r="L2608" t="s">
        <v>18</v>
      </c>
      <c r="M2608" s="5">
        <v>285.74</v>
      </c>
      <c r="N2608">
        <v>1</v>
      </c>
    </row>
    <row r="2609" spans="1:14" x14ac:dyDescent="0.2">
      <c r="A2609" s="2">
        <v>44953</v>
      </c>
      <c r="B2609" s="3">
        <f t="shared" si="120"/>
        <v>2023</v>
      </c>
      <c r="C2609" t="str">
        <f t="shared" si="121"/>
        <v>2022-2023</v>
      </c>
      <c r="D2609" t="s">
        <v>147</v>
      </c>
      <c r="E2609" t="s">
        <v>92</v>
      </c>
      <c r="F2609" t="str">
        <f t="shared" si="122"/>
        <v>Queensland</v>
      </c>
      <c r="G2609" t="s">
        <v>35</v>
      </c>
      <c r="H2609">
        <v>4068</v>
      </c>
      <c r="I2609" t="s">
        <v>11</v>
      </c>
      <c r="J2609" t="s">
        <v>43</v>
      </c>
      <c r="K2609" t="s">
        <v>149</v>
      </c>
      <c r="L2609" t="s">
        <v>15</v>
      </c>
      <c r="M2609" s="5">
        <v>286.38</v>
      </c>
      <c r="N2609">
        <v>1</v>
      </c>
    </row>
    <row r="2610" spans="1:14" x14ac:dyDescent="0.2">
      <c r="A2610" s="2">
        <v>45636</v>
      </c>
      <c r="B2610" s="3">
        <f t="shared" si="120"/>
        <v>2025</v>
      </c>
      <c r="C2610" t="str">
        <f t="shared" si="121"/>
        <v>2024-2025</v>
      </c>
      <c r="D2610" t="s">
        <v>148</v>
      </c>
      <c r="E2610" t="s">
        <v>84</v>
      </c>
      <c r="F2610" t="str">
        <f t="shared" si="122"/>
        <v>Queensland</v>
      </c>
      <c r="G2610" t="s">
        <v>35</v>
      </c>
      <c r="H2610">
        <v>4740</v>
      </c>
      <c r="I2610" t="s">
        <v>11</v>
      </c>
      <c r="J2610" t="s">
        <v>51</v>
      </c>
      <c r="K2610" t="s">
        <v>152</v>
      </c>
      <c r="L2610" t="s">
        <v>13</v>
      </c>
      <c r="M2610" s="5">
        <v>286.44</v>
      </c>
      <c r="N2610">
        <v>1</v>
      </c>
    </row>
    <row r="2611" spans="1:14" x14ac:dyDescent="0.2">
      <c r="A2611" s="2">
        <v>45420</v>
      </c>
      <c r="B2611" s="3">
        <f t="shared" si="120"/>
        <v>2024</v>
      </c>
      <c r="C2611" t="str">
        <f t="shared" si="121"/>
        <v>2023-2024</v>
      </c>
      <c r="D2611" t="s">
        <v>147</v>
      </c>
      <c r="E2611" t="s">
        <v>83</v>
      </c>
      <c r="F2611" t="str">
        <f t="shared" si="122"/>
        <v>New South Wales</v>
      </c>
      <c r="G2611" t="s">
        <v>10</v>
      </c>
      <c r="H2611">
        <v>2750</v>
      </c>
      <c r="I2611" t="s">
        <v>11</v>
      </c>
      <c r="J2611" t="s">
        <v>25</v>
      </c>
      <c r="K2611" t="s">
        <v>155</v>
      </c>
      <c r="L2611" t="s">
        <v>20</v>
      </c>
      <c r="M2611" s="5">
        <v>286.61</v>
      </c>
      <c r="N2611">
        <v>1</v>
      </c>
    </row>
    <row r="2612" spans="1:14" x14ac:dyDescent="0.2">
      <c r="A2612" s="2">
        <v>45199</v>
      </c>
      <c r="B2612" s="3">
        <f t="shared" si="120"/>
        <v>2024</v>
      </c>
      <c r="C2612" t="str">
        <f t="shared" si="121"/>
        <v>2023-2024</v>
      </c>
      <c r="D2612" t="s">
        <v>147</v>
      </c>
      <c r="E2612" t="s">
        <v>53</v>
      </c>
      <c r="F2612" t="str">
        <f t="shared" si="122"/>
        <v>South Australia</v>
      </c>
      <c r="G2612" t="s">
        <v>32</v>
      </c>
      <c r="H2612">
        <v>5082</v>
      </c>
      <c r="I2612" t="s">
        <v>11</v>
      </c>
      <c r="J2612" t="s">
        <v>33</v>
      </c>
      <c r="K2612" t="s">
        <v>150</v>
      </c>
      <c r="L2612" t="s">
        <v>18</v>
      </c>
      <c r="M2612" s="5">
        <v>286.69</v>
      </c>
      <c r="N2612">
        <v>1</v>
      </c>
    </row>
    <row r="2613" spans="1:14" x14ac:dyDescent="0.2">
      <c r="A2613" s="2">
        <v>45492</v>
      </c>
      <c r="B2613" s="3">
        <f t="shared" si="120"/>
        <v>2025</v>
      </c>
      <c r="C2613" t="str">
        <f t="shared" si="121"/>
        <v>2024-2025</v>
      </c>
      <c r="D2613" t="s">
        <v>148</v>
      </c>
      <c r="E2613" t="s">
        <v>84</v>
      </c>
      <c r="F2613" t="str">
        <f t="shared" si="122"/>
        <v>Queensland</v>
      </c>
      <c r="G2613" t="s">
        <v>35</v>
      </c>
      <c r="H2613">
        <v>4740</v>
      </c>
      <c r="I2613" t="s">
        <v>11</v>
      </c>
      <c r="J2613" t="s">
        <v>51</v>
      </c>
      <c r="K2613" t="s">
        <v>154</v>
      </c>
      <c r="L2613" t="s">
        <v>14</v>
      </c>
      <c r="M2613" s="5">
        <v>286.8</v>
      </c>
      <c r="N2613">
        <v>1</v>
      </c>
    </row>
    <row r="2614" spans="1:14" x14ac:dyDescent="0.2">
      <c r="A2614" s="2">
        <v>45057</v>
      </c>
      <c r="B2614" s="3">
        <f t="shared" si="120"/>
        <v>2023</v>
      </c>
      <c r="C2614" t="str">
        <f t="shared" si="121"/>
        <v>2022-2023</v>
      </c>
      <c r="D2614" t="s">
        <v>148</v>
      </c>
      <c r="E2614" t="s">
        <v>100</v>
      </c>
      <c r="F2614" t="str">
        <f t="shared" si="122"/>
        <v>Western Australia</v>
      </c>
      <c r="G2614" t="s">
        <v>48</v>
      </c>
      <c r="H2614">
        <v>6021</v>
      </c>
      <c r="I2614" t="s">
        <v>11</v>
      </c>
      <c r="J2614" t="s">
        <v>49</v>
      </c>
      <c r="K2614" t="s">
        <v>152</v>
      </c>
      <c r="L2614" t="s">
        <v>13</v>
      </c>
      <c r="M2614" s="5">
        <v>287.87</v>
      </c>
      <c r="N2614">
        <v>1</v>
      </c>
    </row>
    <row r="2615" spans="1:14" x14ac:dyDescent="0.2">
      <c r="A2615" s="2">
        <v>45588</v>
      </c>
      <c r="B2615" s="3">
        <f t="shared" si="120"/>
        <v>2025</v>
      </c>
      <c r="C2615" t="str">
        <f t="shared" si="121"/>
        <v>2024-2025</v>
      </c>
      <c r="D2615" t="s">
        <v>148</v>
      </c>
      <c r="E2615" t="s">
        <v>88</v>
      </c>
      <c r="F2615" t="str">
        <f t="shared" si="122"/>
        <v>South Australia</v>
      </c>
      <c r="G2615" t="s">
        <v>32</v>
      </c>
      <c r="H2615">
        <v>5011</v>
      </c>
      <c r="I2615" t="s">
        <v>11</v>
      </c>
      <c r="J2615" t="s">
        <v>33</v>
      </c>
      <c r="K2615" t="s">
        <v>151</v>
      </c>
      <c r="L2615" t="s">
        <v>21</v>
      </c>
      <c r="M2615" s="5">
        <v>288.18</v>
      </c>
      <c r="N2615">
        <v>1</v>
      </c>
    </row>
    <row r="2616" spans="1:14" x14ac:dyDescent="0.2">
      <c r="A2616" s="2">
        <v>45354</v>
      </c>
      <c r="B2616" s="3">
        <f t="shared" si="120"/>
        <v>2024</v>
      </c>
      <c r="C2616" t="str">
        <f t="shared" si="121"/>
        <v>2023-2024</v>
      </c>
      <c r="D2616" t="s">
        <v>147</v>
      </c>
      <c r="E2616" t="s">
        <v>93</v>
      </c>
      <c r="F2616" t="str">
        <f t="shared" si="122"/>
        <v>Western Australia</v>
      </c>
      <c r="G2616" t="s">
        <v>48</v>
      </c>
      <c r="H2616">
        <v>6112</v>
      </c>
      <c r="I2616" t="s">
        <v>11</v>
      </c>
      <c r="J2616" t="s">
        <v>94</v>
      </c>
      <c r="K2616" t="s">
        <v>153</v>
      </c>
      <c r="L2616" t="s">
        <v>16</v>
      </c>
      <c r="M2616" s="5">
        <v>288.22000000000003</v>
      </c>
      <c r="N2616">
        <v>1</v>
      </c>
    </row>
    <row r="2617" spans="1:14" x14ac:dyDescent="0.2">
      <c r="A2617" s="2">
        <v>45117</v>
      </c>
      <c r="B2617" s="3">
        <f t="shared" si="120"/>
        <v>2024</v>
      </c>
      <c r="C2617" t="str">
        <f t="shared" si="121"/>
        <v>2023-2024</v>
      </c>
      <c r="D2617" t="s">
        <v>148</v>
      </c>
      <c r="E2617" t="s">
        <v>99</v>
      </c>
      <c r="F2617" t="str">
        <f t="shared" si="122"/>
        <v>Victoria</v>
      </c>
      <c r="G2617" t="s">
        <v>45</v>
      </c>
      <c r="H2617">
        <v>3148</v>
      </c>
      <c r="I2617" t="s">
        <v>11</v>
      </c>
      <c r="J2617" t="s">
        <v>63</v>
      </c>
      <c r="K2617" t="s">
        <v>19</v>
      </c>
      <c r="L2617" t="s">
        <v>23</v>
      </c>
      <c r="M2617" s="5">
        <v>288.39</v>
      </c>
      <c r="N2617">
        <v>1</v>
      </c>
    </row>
    <row r="2618" spans="1:14" x14ac:dyDescent="0.2">
      <c r="A2618" s="2">
        <v>45014</v>
      </c>
      <c r="B2618" s="3">
        <f t="shared" si="120"/>
        <v>2023</v>
      </c>
      <c r="C2618" t="str">
        <f t="shared" si="121"/>
        <v>2022-2023</v>
      </c>
      <c r="D2618" t="s">
        <v>148</v>
      </c>
      <c r="E2618" t="s">
        <v>91</v>
      </c>
      <c r="F2618" t="str">
        <f t="shared" si="122"/>
        <v>Victoria</v>
      </c>
      <c r="G2618" t="s">
        <v>45</v>
      </c>
      <c r="H2618">
        <v>3690</v>
      </c>
      <c r="I2618" t="s">
        <v>11</v>
      </c>
      <c r="J2618" t="s">
        <v>55</v>
      </c>
      <c r="K2618" t="s">
        <v>19</v>
      </c>
      <c r="L2618" t="s">
        <v>23</v>
      </c>
      <c r="M2618" s="5">
        <v>288.49</v>
      </c>
      <c r="N2618">
        <v>1</v>
      </c>
    </row>
    <row r="2619" spans="1:14" x14ac:dyDescent="0.2">
      <c r="A2619" s="2">
        <v>45175</v>
      </c>
      <c r="B2619" s="3">
        <f t="shared" si="120"/>
        <v>2024</v>
      </c>
      <c r="C2619" t="str">
        <f t="shared" si="121"/>
        <v>2023-2024</v>
      </c>
      <c r="D2619" t="s">
        <v>147</v>
      </c>
      <c r="E2619" t="s">
        <v>107</v>
      </c>
      <c r="F2619" t="str">
        <f t="shared" si="122"/>
        <v>Queensland</v>
      </c>
      <c r="G2619" t="s">
        <v>35</v>
      </c>
      <c r="H2619">
        <v>4220</v>
      </c>
      <c r="I2619" t="s">
        <v>11</v>
      </c>
      <c r="J2619" t="s">
        <v>104</v>
      </c>
      <c r="K2619" t="s">
        <v>153</v>
      </c>
      <c r="L2619" t="s">
        <v>16</v>
      </c>
      <c r="M2619" s="5">
        <v>289.82</v>
      </c>
      <c r="N2619">
        <v>1</v>
      </c>
    </row>
    <row r="2620" spans="1:14" x14ac:dyDescent="0.2">
      <c r="A2620" s="2">
        <v>45418</v>
      </c>
      <c r="B2620" s="3">
        <f t="shared" si="120"/>
        <v>2024</v>
      </c>
      <c r="C2620" t="str">
        <f t="shared" si="121"/>
        <v>2023-2024</v>
      </c>
      <c r="D2620" t="s">
        <v>147</v>
      </c>
      <c r="E2620" t="s">
        <v>56</v>
      </c>
      <c r="F2620" t="str">
        <f t="shared" si="122"/>
        <v>Northern Territory</v>
      </c>
      <c r="G2620" t="s">
        <v>29</v>
      </c>
      <c r="H2620">
        <v>870</v>
      </c>
      <c r="I2620" t="s">
        <v>11</v>
      </c>
      <c r="J2620" t="s">
        <v>30</v>
      </c>
      <c r="K2620" t="s">
        <v>151</v>
      </c>
      <c r="L2620" t="s">
        <v>21</v>
      </c>
      <c r="M2620" s="5">
        <v>290.77</v>
      </c>
      <c r="N2620">
        <v>1</v>
      </c>
    </row>
    <row r="2621" spans="1:14" x14ac:dyDescent="0.2">
      <c r="A2621" s="2">
        <v>45560</v>
      </c>
      <c r="B2621" s="3">
        <f t="shared" si="120"/>
        <v>2025</v>
      </c>
      <c r="C2621" t="str">
        <f t="shared" si="121"/>
        <v>2024-2025</v>
      </c>
      <c r="D2621" t="s">
        <v>147</v>
      </c>
      <c r="E2621" t="s">
        <v>140</v>
      </c>
      <c r="F2621" t="str">
        <f t="shared" si="122"/>
        <v>Tasmania</v>
      </c>
      <c r="G2621" t="s">
        <v>70</v>
      </c>
      <c r="H2621">
        <v>7320</v>
      </c>
      <c r="I2621" t="s">
        <v>11</v>
      </c>
      <c r="J2621" t="s">
        <v>71</v>
      </c>
      <c r="K2621" t="s">
        <v>154</v>
      </c>
      <c r="L2621" t="s">
        <v>14</v>
      </c>
      <c r="M2621" s="5">
        <v>291.87</v>
      </c>
      <c r="N2621">
        <v>1</v>
      </c>
    </row>
    <row r="2622" spans="1:14" x14ac:dyDescent="0.2">
      <c r="A2622" s="2">
        <v>45569</v>
      </c>
      <c r="B2622" s="3">
        <f t="shared" si="120"/>
        <v>2025</v>
      </c>
      <c r="C2622" t="str">
        <f t="shared" si="121"/>
        <v>2024-2025</v>
      </c>
      <c r="D2622" t="s">
        <v>147</v>
      </c>
      <c r="E2622" t="s">
        <v>40</v>
      </c>
      <c r="F2622" t="str">
        <f t="shared" si="122"/>
        <v>New South Wales</v>
      </c>
      <c r="G2622" t="s">
        <v>10</v>
      </c>
      <c r="H2622">
        <v>2116</v>
      </c>
      <c r="I2622" t="s">
        <v>11</v>
      </c>
      <c r="J2622" t="s">
        <v>27</v>
      </c>
      <c r="K2622" t="s">
        <v>150</v>
      </c>
      <c r="L2622" t="s">
        <v>18</v>
      </c>
      <c r="M2622" s="5">
        <v>292.11</v>
      </c>
      <c r="N2622">
        <v>1</v>
      </c>
    </row>
    <row r="2623" spans="1:14" x14ac:dyDescent="0.2">
      <c r="A2623" s="2">
        <v>45443</v>
      </c>
      <c r="B2623" s="3">
        <f t="shared" si="120"/>
        <v>2024</v>
      </c>
      <c r="C2623" t="str">
        <f t="shared" si="121"/>
        <v>2023-2024</v>
      </c>
      <c r="D2623" t="s">
        <v>147</v>
      </c>
      <c r="E2623" t="s">
        <v>133</v>
      </c>
      <c r="F2623" t="str">
        <f t="shared" si="122"/>
        <v>Queensland</v>
      </c>
      <c r="G2623" t="s">
        <v>35</v>
      </c>
      <c r="H2623">
        <v>4305</v>
      </c>
      <c r="I2623" t="s">
        <v>11</v>
      </c>
      <c r="J2623" t="s">
        <v>104</v>
      </c>
      <c r="K2623" t="s">
        <v>153</v>
      </c>
      <c r="L2623" t="s">
        <v>16</v>
      </c>
      <c r="M2623" s="5">
        <v>292.2</v>
      </c>
      <c r="N2623">
        <v>1</v>
      </c>
    </row>
    <row r="2624" spans="1:14" x14ac:dyDescent="0.2">
      <c r="A2624" s="2">
        <v>45123</v>
      </c>
      <c r="B2624" s="3">
        <f t="shared" si="120"/>
        <v>2024</v>
      </c>
      <c r="C2624" t="str">
        <f t="shared" si="121"/>
        <v>2023-2024</v>
      </c>
      <c r="D2624" t="s">
        <v>147</v>
      </c>
      <c r="E2624" t="s">
        <v>121</v>
      </c>
      <c r="F2624" t="str">
        <f t="shared" si="122"/>
        <v>Queensland</v>
      </c>
      <c r="G2624" t="s">
        <v>35</v>
      </c>
      <c r="H2624">
        <v>4700</v>
      </c>
      <c r="I2624" t="s">
        <v>11</v>
      </c>
      <c r="J2624" t="s">
        <v>51</v>
      </c>
      <c r="K2624" t="s">
        <v>154</v>
      </c>
      <c r="L2624" t="s">
        <v>14</v>
      </c>
      <c r="M2624" s="5">
        <v>292.26</v>
      </c>
      <c r="N2624">
        <v>1</v>
      </c>
    </row>
    <row r="2625" spans="1:14" x14ac:dyDescent="0.2">
      <c r="A2625" s="2">
        <v>45641</v>
      </c>
      <c r="B2625" s="3">
        <f t="shared" si="120"/>
        <v>2025</v>
      </c>
      <c r="C2625" t="str">
        <f t="shared" si="121"/>
        <v>2024-2025</v>
      </c>
      <c r="D2625" t="s">
        <v>147</v>
      </c>
      <c r="E2625" t="s">
        <v>67</v>
      </c>
      <c r="F2625" t="str">
        <f t="shared" si="122"/>
        <v>New South Wales</v>
      </c>
      <c r="G2625" t="s">
        <v>10</v>
      </c>
      <c r="H2625">
        <v>2478</v>
      </c>
      <c r="I2625" t="s">
        <v>11</v>
      </c>
      <c r="J2625" t="s">
        <v>68</v>
      </c>
      <c r="K2625" t="s">
        <v>154</v>
      </c>
      <c r="L2625" t="s">
        <v>14</v>
      </c>
      <c r="M2625" s="5">
        <v>292.39</v>
      </c>
      <c r="N2625">
        <v>1</v>
      </c>
    </row>
    <row r="2626" spans="1:14" x14ac:dyDescent="0.2">
      <c r="A2626" s="2">
        <v>45655</v>
      </c>
      <c r="B2626" s="3">
        <f t="shared" ref="B2626:B2689" si="123">IF(MONTH(A2626)&gt;=7,YEAR(A2626)+1,YEAR(A2626))</f>
        <v>2025</v>
      </c>
      <c r="C2626" t="str">
        <f t="shared" ref="C2626:C2689" si="124">IF(MONTH(A2626) &gt;= 7, YEAR(A2626) &amp; "-" &amp; YEAR(A2626) + 1, YEAR(A2626) - 1 &amp; "-" &amp; YEAR(A2626))</f>
        <v>2024-2025</v>
      </c>
      <c r="D2626" t="s">
        <v>147</v>
      </c>
      <c r="E2626" t="s">
        <v>96</v>
      </c>
      <c r="F2626" t="str">
        <f t="shared" ref="F2626:F2689" si="125">IF(G2626="WA","Western Australia",
IF(G2626="NSW","New South Wales",
IF(G2626="QLD","Queensland",
IF(G2626="VIC","Victoria",
IF(G2626="TAS","Tasmania",
IF(G2626="SA","South Australia",
IF(G2626="NT","Northern Territory",
IF(G2626="ACT","Australian Capital Territory",G2626))))))))</f>
        <v>Western Australia</v>
      </c>
      <c r="G2626" t="s">
        <v>48</v>
      </c>
      <c r="H2626">
        <v>6330</v>
      </c>
      <c r="I2626" t="s">
        <v>11</v>
      </c>
      <c r="J2626" t="s">
        <v>94</v>
      </c>
      <c r="K2626" t="s">
        <v>156</v>
      </c>
      <c r="L2626" t="s">
        <v>17</v>
      </c>
      <c r="M2626" s="5">
        <v>293.03999999999996</v>
      </c>
      <c r="N2626">
        <v>1</v>
      </c>
    </row>
    <row r="2627" spans="1:14" x14ac:dyDescent="0.2">
      <c r="A2627" s="2">
        <v>45543</v>
      </c>
      <c r="B2627" s="3">
        <f t="shared" si="123"/>
        <v>2025</v>
      </c>
      <c r="C2627" t="str">
        <f t="shared" si="124"/>
        <v>2024-2025</v>
      </c>
      <c r="D2627" t="s">
        <v>148</v>
      </c>
      <c r="E2627" t="s">
        <v>53</v>
      </c>
      <c r="F2627" t="str">
        <f t="shared" si="125"/>
        <v>South Australia</v>
      </c>
      <c r="G2627" t="s">
        <v>32</v>
      </c>
      <c r="H2627">
        <v>5082</v>
      </c>
      <c r="I2627" t="s">
        <v>11</v>
      </c>
      <c r="J2627" t="s">
        <v>33</v>
      </c>
      <c r="K2627" t="s">
        <v>150</v>
      </c>
      <c r="L2627" t="s">
        <v>18</v>
      </c>
      <c r="M2627" s="5">
        <v>293.33999999999997</v>
      </c>
      <c r="N2627">
        <v>1</v>
      </c>
    </row>
    <row r="2628" spans="1:14" x14ac:dyDescent="0.2">
      <c r="A2628" s="2">
        <v>45372</v>
      </c>
      <c r="B2628" s="3">
        <f t="shared" si="123"/>
        <v>2024</v>
      </c>
      <c r="C2628" t="str">
        <f t="shared" si="124"/>
        <v>2023-2024</v>
      </c>
      <c r="D2628" t="s">
        <v>148</v>
      </c>
      <c r="E2628" t="s">
        <v>131</v>
      </c>
      <c r="F2628" t="str">
        <f t="shared" si="125"/>
        <v>Western Australia</v>
      </c>
      <c r="G2628" t="s">
        <v>48</v>
      </c>
      <c r="H2628">
        <v>6530</v>
      </c>
      <c r="I2628" t="s">
        <v>11</v>
      </c>
      <c r="J2628" t="s">
        <v>77</v>
      </c>
      <c r="K2628" t="s">
        <v>154</v>
      </c>
      <c r="L2628" t="s">
        <v>14</v>
      </c>
      <c r="M2628" s="5">
        <v>293.67</v>
      </c>
      <c r="N2628">
        <v>1</v>
      </c>
    </row>
    <row r="2629" spans="1:14" x14ac:dyDescent="0.2">
      <c r="A2629" s="2">
        <v>45388</v>
      </c>
      <c r="B2629" s="3">
        <f t="shared" si="123"/>
        <v>2024</v>
      </c>
      <c r="C2629" t="str">
        <f t="shared" si="124"/>
        <v>2023-2024</v>
      </c>
      <c r="D2629" t="s">
        <v>148</v>
      </c>
      <c r="E2629" t="s">
        <v>57</v>
      </c>
      <c r="F2629" t="str">
        <f t="shared" si="125"/>
        <v>New South Wales</v>
      </c>
      <c r="G2629" t="s">
        <v>10</v>
      </c>
      <c r="H2629">
        <v>2560</v>
      </c>
      <c r="I2629" t="s">
        <v>11</v>
      </c>
      <c r="J2629" t="s">
        <v>58</v>
      </c>
      <c r="K2629" t="s">
        <v>154</v>
      </c>
      <c r="L2629" t="s">
        <v>14</v>
      </c>
      <c r="M2629" s="5">
        <v>293.84000000000003</v>
      </c>
      <c r="N2629">
        <v>1</v>
      </c>
    </row>
    <row r="2630" spans="1:14" x14ac:dyDescent="0.2">
      <c r="A2630" s="2">
        <v>45223</v>
      </c>
      <c r="B2630" s="3">
        <f t="shared" si="123"/>
        <v>2024</v>
      </c>
      <c r="C2630" t="str">
        <f t="shared" si="124"/>
        <v>2023-2024</v>
      </c>
      <c r="D2630" t="s">
        <v>147</v>
      </c>
      <c r="E2630" t="s">
        <v>115</v>
      </c>
      <c r="F2630" t="str">
        <f t="shared" si="125"/>
        <v>Western Australia</v>
      </c>
      <c r="G2630" t="s">
        <v>48</v>
      </c>
      <c r="H2630">
        <v>6280</v>
      </c>
      <c r="I2630" t="s">
        <v>11</v>
      </c>
      <c r="J2630" t="s">
        <v>94</v>
      </c>
      <c r="K2630" t="s">
        <v>149</v>
      </c>
      <c r="L2630" t="s">
        <v>15</v>
      </c>
      <c r="M2630" s="5">
        <v>294.44</v>
      </c>
      <c r="N2630">
        <v>1</v>
      </c>
    </row>
    <row r="2631" spans="1:14" x14ac:dyDescent="0.2">
      <c r="A2631" s="2">
        <v>45072</v>
      </c>
      <c r="B2631" s="3">
        <f t="shared" si="123"/>
        <v>2023</v>
      </c>
      <c r="C2631" t="str">
        <f t="shared" si="124"/>
        <v>2022-2023</v>
      </c>
      <c r="D2631" t="s">
        <v>148</v>
      </c>
      <c r="E2631" t="s">
        <v>134</v>
      </c>
      <c r="F2631" t="str">
        <f t="shared" si="125"/>
        <v>Queensland</v>
      </c>
      <c r="G2631" t="s">
        <v>35</v>
      </c>
      <c r="H2631">
        <v>4825</v>
      </c>
      <c r="I2631" t="s">
        <v>11</v>
      </c>
      <c r="J2631" t="s">
        <v>36</v>
      </c>
      <c r="K2631" t="s">
        <v>152</v>
      </c>
      <c r="L2631" t="s">
        <v>13</v>
      </c>
      <c r="M2631" s="5">
        <v>294.5</v>
      </c>
      <c r="N2631">
        <v>1</v>
      </c>
    </row>
    <row r="2632" spans="1:14" x14ac:dyDescent="0.2">
      <c r="A2632" s="2">
        <v>45590</v>
      </c>
      <c r="B2632" s="3">
        <f t="shared" si="123"/>
        <v>2025</v>
      </c>
      <c r="C2632" t="str">
        <f t="shared" si="124"/>
        <v>2024-2025</v>
      </c>
      <c r="D2632" t="s">
        <v>147</v>
      </c>
      <c r="E2632" t="s">
        <v>131</v>
      </c>
      <c r="F2632" t="str">
        <f t="shared" si="125"/>
        <v>Western Australia</v>
      </c>
      <c r="G2632" t="s">
        <v>48</v>
      </c>
      <c r="H2632">
        <v>6530</v>
      </c>
      <c r="I2632" t="s">
        <v>11</v>
      </c>
      <c r="J2632" t="s">
        <v>77</v>
      </c>
      <c r="K2632" t="s">
        <v>149</v>
      </c>
      <c r="L2632" t="s">
        <v>15</v>
      </c>
      <c r="M2632" s="5">
        <v>294.79000000000002</v>
      </c>
      <c r="N2632">
        <v>1</v>
      </c>
    </row>
    <row r="2633" spans="1:14" x14ac:dyDescent="0.2">
      <c r="A2633" s="2">
        <v>45013</v>
      </c>
      <c r="B2633" s="3">
        <f t="shared" si="123"/>
        <v>2023</v>
      </c>
      <c r="C2633" t="str">
        <f t="shared" si="124"/>
        <v>2022-2023</v>
      </c>
      <c r="D2633" t="s">
        <v>147</v>
      </c>
      <c r="E2633" t="s">
        <v>115</v>
      </c>
      <c r="F2633" t="str">
        <f t="shared" si="125"/>
        <v>Western Australia</v>
      </c>
      <c r="G2633" t="s">
        <v>48</v>
      </c>
      <c r="H2633">
        <v>6280</v>
      </c>
      <c r="I2633" t="s">
        <v>11</v>
      </c>
      <c r="J2633" t="s">
        <v>94</v>
      </c>
      <c r="K2633" t="s">
        <v>19</v>
      </c>
      <c r="L2633" t="s">
        <v>23</v>
      </c>
      <c r="M2633" s="5">
        <v>295.34000000000003</v>
      </c>
      <c r="N2633">
        <v>1</v>
      </c>
    </row>
    <row r="2634" spans="1:14" x14ac:dyDescent="0.2">
      <c r="A2634" s="2">
        <v>45578</v>
      </c>
      <c r="B2634" s="3">
        <f t="shared" si="123"/>
        <v>2025</v>
      </c>
      <c r="C2634" t="str">
        <f t="shared" si="124"/>
        <v>2024-2025</v>
      </c>
      <c r="D2634" t="s">
        <v>147</v>
      </c>
      <c r="E2634" t="s">
        <v>124</v>
      </c>
      <c r="F2634" t="str">
        <f t="shared" si="125"/>
        <v>New South Wales</v>
      </c>
      <c r="G2634" t="s">
        <v>10</v>
      </c>
      <c r="H2634">
        <v>2015</v>
      </c>
      <c r="I2634" t="s">
        <v>11</v>
      </c>
      <c r="J2634" t="s">
        <v>12</v>
      </c>
      <c r="K2634" t="s">
        <v>149</v>
      </c>
      <c r="L2634" t="s">
        <v>15</v>
      </c>
      <c r="M2634" s="5">
        <v>295.7</v>
      </c>
      <c r="N2634">
        <v>1</v>
      </c>
    </row>
    <row r="2635" spans="1:14" x14ac:dyDescent="0.2">
      <c r="A2635" s="2">
        <v>45064</v>
      </c>
      <c r="B2635" s="3">
        <f t="shared" si="123"/>
        <v>2023</v>
      </c>
      <c r="C2635" t="str">
        <f t="shared" si="124"/>
        <v>2022-2023</v>
      </c>
      <c r="D2635" t="s">
        <v>147</v>
      </c>
      <c r="E2635" t="s">
        <v>47</v>
      </c>
      <c r="F2635" t="str">
        <f t="shared" si="125"/>
        <v>Western Australia</v>
      </c>
      <c r="G2635" t="s">
        <v>48</v>
      </c>
      <c r="H2635">
        <v>6030</v>
      </c>
      <c r="I2635" t="s">
        <v>11</v>
      </c>
      <c r="J2635" t="s">
        <v>49</v>
      </c>
      <c r="K2635" t="s">
        <v>152</v>
      </c>
      <c r="L2635" t="s">
        <v>13</v>
      </c>
      <c r="M2635" s="5">
        <v>295.70000000000005</v>
      </c>
      <c r="N2635">
        <v>1</v>
      </c>
    </row>
    <row r="2636" spans="1:14" x14ac:dyDescent="0.2">
      <c r="A2636" s="2">
        <v>45475</v>
      </c>
      <c r="B2636" s="3">
        <f t="shared" si="123"/>
        <v>2025</v>
      </c>
      <c r="C2636" t="str">
        <f t="shared" si="124"/>
        <v>2024-2025</v>
      </c>
      <c r="D2636" t="s">
        <v>147</v>
      </c>
      <c r="E2636" t="s">
        <v>145</v>
      </c>
      <c r="F2636" t="str">
        <f t="shared" si="125"/>
        <v>New South Wales</v>
      </c>
      <c r="G2636" t="s">
        <v>10</v>
      </c>
      <c r="H2636">
        <v>2101</v>
      </c>
      <c r="I2636" t="s">
        <v>11</v>
      </c>
      <c r="J2636" t="s">
        <v>27</v>
      </c>
      <c r="K2636" t="s">
        <v>156</v>
      </c>
      <c r="L2636" t="s">
        <v>17</v>
      </c>
      <c r="M2636" s="5">
        <v>296.23</v>
      </c>
      <c r="N2636">
        <v>1</v>
      </c>
    </row>
    <row r="2637" spans="1:14" x14ac:dyDescent="0.2">
      <c r="A2637" s="2">
        <v>45656</v>
      </c>
      <c r="B2637" s="3">
        <f t="shared" si="123"/>
        <v>2025</v>
      </c>
      <c r="C2637" t="str">
        <f t="shared" si="124"/>
        <v>2024-2025</v>
      </c>
      <c r="D2637" t="s">
        <v>147</v>
      </c>
      <c r="E2637" t="s">
        <v>92</v>
      </c>
      <c r="F2637" t="str">
        <f t="shared" si="125"/>
        <v>Queensland</v>
      </c>
      <c r="G2637" t="s">
        <v>35</v>
      </c>
      <c r="H2637">
        <v>4068</v>
      </c>
      <c r="I2637" t="s">
        <v>11</v>
      </c>
      <c r="J2637" t="s">
        <v>43</v>
      </c>
      <c r="K2637" t="s">
        <v>150</v>
      </c>
      <c r="L2637" t="s">
        <v>18</v>
      </c>
      <c r="M2637" s="5">
        <v>296.36</v>
      </c>
      <c r="N2637">
        <v>1</v>
      </c>
    </row>
    <row r="2638" spans="1:14" x14ac:dyDescent="0.2">
      <c r="A2638" s="2">
        <v>45055</v>
      </c>
      <c r="B2638" s="3">
        <f t="shared" si="123"/>
        <v>2023</v>
      </c>
      <c r="C2638" t="str">
        <f t="shared" si="124"/>
        <v>2022-2023</v>
      </c>
      <c r="D2638" t="s">
        <v>148</v>
      </c>
      <c r="E2638" t="s">
        <v>88</v>
      </c>
      <c r="F2638" t="str">
        <f t="shared" si="125"/>
        <v>South Australia</v>
      </c>
      <c r="G2638" t="s">
        <v>32</v>
      </c>
      <c r="H2638">
        <v>5011</v>
      </c>
      <c r="I2638" t="s">
        <v>11</v>
      </c>
      <c r="J2638" t="s">
        <v>33</v>
      </c>
      <c r="K2638" t="s">
        <v>19</v>
      </c>
      <c r="L2638" t="s">
        <v>23</v>
      </c>
      <c r="M2638" s="5">
        <v>296.59000000000003</v>
      </c>
      <c r="N2638">
        <v>1</v>
      </c>
    </row>
    <row r="2639" spans="1:14" x14ac:dyDescent="0.2">
      <c r="A2639" s="2">
        <v>45475</v>
      </c>
      <c r="B2639" s="3">
        <f t="shared" si="123"/>
        <v>2025</v>
      </c>
      <c r="C2639" t="str">
        <f t="shared" si="124"/>
        <v>2024-2025</v>
      </c>
      <c r="D2639" t="s">
        <v>147</v>
      </c>
      <c r="E2639" t="s">
        <v>50</v>
      </c>
      <c r="F2639" t="str">
        <f t="shared" si="125"/>
        <v>Queensland</v>
      </c>
      <c r="G2639" t="s">
        <v>35</v>
      </c>
      <c r="H2639">
        <v>4703</v>
      </c>
      <c r="I2639" t="s">
        <v>11</v>
      </c>
      <c r="J2639" t="s">
        <v>51</v>
      </c>
      <c r="K2639" t="s">
        <v>151</v>
      </c>
      <c r="L2639" t="s">
        <v>21</v>
      </c>
      <c r="M2639" s="5">
        <v>296.68</v>
      </c>
      <c r="N2639">
        <v>1</v>
      </c>
    </row>
    <row r="2640" spans="1:14" x14ac:dyDescent="0.2">
      <c r="A2640" s="2">
        <v>45173</v>
      </c>
      <c r="B2640" s="3">
        <f t="shared" si="123"/>
        <v>2024</v>
      </c>
      <c r="C2640" t="str">
        <f t="shared" si="124"/>
        <v>2023-2024</v>
      </c>
      <c r="D2640" t="s">
        <v>147</v>
      </c>
      <c r="E2640" t="s">
        <v>42</v>
      </c>
      <c r="F2640" t="str">
        <f t="shared" si="125"/>
        <v>Queensland</v>
      </c>
      <c r="G2640" t="s">
        <v>35</v>
      </c>
      <c r="H2640">
        <v>4053</v>
      </c>
      <c r="I2640" t="s">
        <v>11</v>
      </c>
      <c r="J2640" t="s">
        <v>43</v>
      </c>
      <c r="K2640" t="s">
        <v>154</v>
      </c>
      <c r="L2640" t="s">
        <v>14</v>
      </c>
      <c r="M2640" s="5">
        <v>296.7</v>
      </c>
      <c r="N2640">
        <v>1</v>
      </c>
    </row>
    <row r="2641" spans="1:14" x14ac:dyDescent="0.2">
      <c r="A2641" s="2">
        <v>45137</v>
      </c>
      <c r="B2641" s="3">
        <f t="shared" si="123"/>
        <v>2024</v>
      </c>
      <c r="C2641" t="str">
        <f t="shared" si="124"/>
        <v>2023-2024</v>
      </c>
      <c r="D2641" t="s">
        <v>147</v>
      </c>
      <c r="E2641" t="s">
        <v>42</v>
      </c>
      <c r="F2641" t="str">
        <f t="shared" si="125"/>
        <v>Queensland</v>
      </c>
      <c r="G2641" t="s">
        <v>35</v>
      </c>
      <c r="H2641">
        <v>4053</v>
      </c>
      <c r="I2641" t="s">
        <v>11</v>
      </c>
      <c r="J2641" t="s">
        <v>43</v>
      </c>
      <c r="K2641" t="s">
        <v>156</v>
      </c>
      <c r="L2641" t="s">
        <v>17</v>
      </c>
      <c r="M2641" s="5">
        <v>296.85000000000002</v>
      </c>
      <c r="N2641">
        <v>1</v>
      </c>
    </row>
    <row r="2642" spans="1:14" x14ac:dyDescent="0.2">
      <c r="A2642" s="2">
        <v>45172</v>
      </c>
      <c r="B2642" s="3">
        <f t="shared" si="123"/>
        <v>2024</v>
      </c>
      <c r="C2642" t="str">
        <f t="shared" si="124"/>
        <v>2023-2024</v>
      </c>
      <c r="D2642" t="s">
        <v>147</v>
      </c>
      <c r="E2642" t="s">
        <v>133</v>
      </c>
      <c r="F2642" t="str">
        <f t="shared" si="125"/>
        <v>Queensland</v>
      </c>
      <c r="G2642" t="s">
        <v>35</v>
      </c>
      <c r="H2642">
        <v>4305</v>
      </c>
      <c r="I2642" t="s">
        <v>11</v>
      </c>
      <c r="J2642" t="s">
        <v>104</v>
      </c>
      <c r="K2642" t="s">
        <v>151</v>
      </c>
      <c r="L2642" t="s">
        <v>21</v>
      </c>
      <c r="M2642" s="5">
        <v>296.94</v>
      </c>
      <c r="N2642">
        <v>1</v>
      </c>
    </row>
    <row r="2643" spans="1:14" x14ac:dyDescent="0.2">
      <c r="A2643" s="2">
        <v>45656</v>
      </c>
      <c r="B2643" s="3">
        <f t="shared" si="123"/>
        <v>2025</v>
      </c>
      <c r="C2643" t="str">
        <f t="shared" si="124"/>
        <v>2024-2025</v>
      </c>
      <c r="D2643" t="s">
        <v>148</v>
      </c>
      <c r="E2643" t="s">
        <v>100</v>
      </c>
      <c r="F2643" t="str">
        <f t="shared" si="125"/>
        <v>Western Australia</v>
      </c>
      <c r="G2643" t="s">
        <v>48</v>
      </c>
      <c r="H2643">
        <v>6021</v>
      </c>
      <c r="I2643" t="s">
        <v>11</v>
      </c>
      <c r="J2643" t="s">
        <v>49</v>
      </c>
      <c r="K2643" t="s">
        <v>155</v>
      </c>
      <c r="L2643" t="s">
        <v>20</v>
      </c>
      <c r="M2643" s="5">
        <v>297.28000000000003</v>
      </c>
      <c r="N2643">
        <v>1</v>
      </c>
    </row>
    <row r="2644" spans="1:14" x14ac:dyDescent="0.2">
      <c r="A2644" s="2">
        <v>45524</v>
      </c>
      <c r="B2644" s="3">
        <f t="shared" si="123"/>
        <v>2025</v>
      </c>
      <c r="C2644" t="str">
        <f t="shared" si="124"/>
        <v>2024-2025</v>
      </c>
      <c r="D2644" t="s">
        <v>147</v>
      </c>
      <c r="E2644" t="s">
        <v>109</v>
      </c>
      <c r="F2644" t="str">
        <f t="shared" si="125"/>
        <v>New South Wales</v>
      </c>
      <c r="G2644" t="s">
        <v>10</v>
      </c>
      <c r="H2644">
        <v>2480</v>
      </c>
      <c r="I2644" t="s">
        <v>11</v>
      </c>
      <c r="J2644" t="s">
        <v>68</v>
      </c>
      <c r="K2644" t="s">
        <v>19</v>
      </c>
      <c r="L2644" t="s">
        <v>23</v>
      </c>
      <c r="M2644" s="5">
        <v>297.34000000000003</v>
      </c>
      <c r="N2644">
        <v>1</v>
      </c>
    </row>
    <row r="2645" spans="1:14" x14ac:dyDescent="0.2">
      <c r="A2645" s="2">
        <v>44947</v>
      </c>
      <c r="B2645" s="3">
        <f t="shared" si="123"/>
        <v>2023</v>
      </c>
      <c r="C2645" t="str">
        <f t="shared" si="124"/>
        <v>2022-2023</v>
      </c>
      <c r="D2645" t="s">
        <v>148</v>
      </c>
      <c r="E2645" t="s">
        <v>142</v>
      </c>
      <c r="F2645" t="str">
        <f t="shared" si="125"/>
        <v>Australian Capital Territory</v>
      </c>
      <c r="G2645" t="s">
        <v>80</v>
      </c>
      <c r="H2645">
        <v>2609</v>
      </c>
      <c r="I2645" t="s">
        <v>11</v>
      </c>
      <c r="J2645" t="s">
        <v>58</v>
      </c>
      <c r="K2645" t="s">
        <v>153</v>
      </c>
      <c r="L2645" t="s">
        <v>16</v>
      </c>
      <c r="M2645" s="5">
        <v>297.62</v>
      </c>
      <c r="N2645">
        <v>1</v>
      </c>
    </row>
    <row r="2646" spans="1:14" x14ac:dyDescent="0.2">
      <c r="A2646" s="2">
        <v>45055</v>
      </c>
      <c r="B2646" s="3">
        <f t="shared" si="123"/>
        <v>2023</v>
      </c>
      <c r="C2646" t="str">
        <f t="shared" si="124"/>
        <v>2022-2023</v>
      </c>
      <c r="D2646" t="s">
        <v>147</v>
      </c>
      <c r="E2646" t="s">
        <v>121</v>
      </c>
      <c r="F2646" t="str">
        <f t="shared" si="125"/>
        <v>Queensland</v>
      </c>
      <c r="G2646" t="s">
        <v>35</v>
      </c>
      <c r="H2646">
        <v>4700</v>
      </c>
      <c r="I2646" t="s">
        <v>11</v>
      </c>
      <c r="J2646" t="s">
        <v>51</v>
      </c>
      <c r="K2646" t="s">
        <v>19</v>
      </c>
      <c r="L2646" t="s">
        <v>23</v>
      </c>
      <c r="M2646" s="5">
        <v>297.77</v>
      </c>
      <c r="N2646">
        <v>1</v>
      </c>
    </row>
    <row r="2647" spans="1:14" x14ac:dyDescent="0.2">
      <c r="A2647" s="2">
        <v>45151</v>
      </c>
      <c r="B2647" s="3">
        <f t="shared" si="123"/>
        <v>2024</v>
      </c>
      <c r="C2647" t="str">
        <f t="shared" si="124"/>
        <v>2023-2024</v>
      </c>
      <c r="D2647" t="s">
        <v>147</v>
      </c>
      <c r="E2647" t="s">
        <v>96</v>
      </c>
      <c r="F2647" t="str">
        <f t="shared" si="125"/>
        <v>Western Australia</v>
      </c>
      <c r="G2647" t="s">
        <v>48</v>
      </c>
      <c r="H2647">
        <v>6330</v>
      </c>
      <c r="I2647" t="s">
        <v>11</v>
      </c>
      <c r="J2647" t="s">
        <v>94</v>
      </c>
      <c r="K2647" t="s">
        <v>19</v>
      </c>
      <c r="L2647" t="s">
        <v>23</v>
      </c>
      <c r="M2647" s="5">
        <v>298.37</v>
      </c>
      <c r="N2647">
        <v>1</v>
      </c>
    </row>
    <row r="2648" spans="1:14" x14ac:dyDescent="0.2">
      <c r="A2648" s="2">
        <v>45280</v>
      </c>
      <c r="B2648" s="3">
        <f t="shared" si="123"/>
        <v>2024</v>
      </c>
      <c r="C2648" t="str">
        <f t="shared" si="124"/>
        <v>2023-2024</v>
      </c>
      <c r="D2648" t="s">
        <v>148</v>
      </c>
      <c r="E2648" t="s">
        <v>136</v>
      </c>
      <c r="F2648" t="str">
        <f t="shared" si="125"/>
        <v>Victoria</v>
      </c>
      <c r="G2648" t="s">
        <v>45</v>
      </c>
      <c r="H2648">
        <v>3175</v>
      </c>
      <c r="I2648" t="s">
        <v>11</v>
      </c>
      <c r="J2648" t="s">
        <v>63</v>
      </c>
      <c r="K2648" t="s">
        <v>156</v>
      </c>
      <c r="L2648" t="s">
        <v>17</v>
      </c>
      <c r="M2648" s="5">
        <v>299.24</v>
      </c>
      <c r="N2648">
        <v>1</v>
      </c>
    </row>
    <row r="2649" spans="1:14" x14ac:dyDescent="0.2">
      <c r="A2649" s="2">
        <v>45068</v>
      </c>
      <c r="B2649" s="3">
        <f t="shared" si="123"/>
        <v>2023</v>
      </c>
      <c r="C2649" t="str">
        <f t="shared" si="124"/>
        <v>2022-2023</v>
      </c>
      <c r="D2649" t="s">
        <v>147</v>
      </c>
      <c r="E2649" t="s">
        <v>126</v>
      </c>
      <c r="F2649" t="str">
        <f t="shared" si="125"/>
        <v>Queensland</v>
      </c>
      <c r="G2649" t="s">
        <v>35</v>
      </c>
      <c r="H2649">
        <v>4551</v>
      </c>
      <c r="I2649" t="s">
        <v>11</v>
      </c>
      <c r="J2649" t="s">
        <v>120</v>
      </c>
      <c r="K2649" t="s">
        <v>156</v>
      </c>
      <c r="L2649" t="s">
        <v>17</v>
      </c>
      <c r="M2649" s="5">
        <v>299.5</v>
      </c>
      <c r="N2649">
        <v>1</v>
      </c>
    </row>
    <row r="2650" spans="1:14" x14ac:dyDescent="0.2">
      <c r="A2650" s="2">
        <v>45089</v>
      </c>
      <c r="B2650" s="3">
        <f t="shared" si="123"/>
        <v>2023</v>
      </c>
      <c r="C2650" t="str">
        <f t="shared" si="124"/>
        <v>2022-2023</v>
      </c>
      <c r="D2650" t="s">
        <v>147</v>
      </c>
      <c r="E2650" t="s">
        <v>116</v>
      </c>
      <c r="F2650" t="str">
        <f t="shared" si="125"/>
        <v>Western Australia</v>
      </c>
      <c r="G2650" t="s">
        <v>48</v>
      </c>
      <c r="H2650">
        <v>6725</v>
      </c>
      <c r="I2650" t="s">
        <v>11</v>
      </c>
      <c r="J2650" t="s">
        <v>77</v>
      </c>
      <c r="K2650" t="s">
        <v>151</v>
      </c>
      <c r="L2650" t="s">
        <v>21</v>
      </c>
      <c r="M2650" s="5">
        <v>299.70000000000005</v>
      </c>
      <c r="N2650">
        <v>1</v>
      </c>
    </row>
    <row r="2651" spans="1:14" x14ac:dyDescent="0.2">
      <c r="A2651" s="2">
        <v>45067</v>
      </c>
      <c r="B2651" s="3">
        <f t="shared" si="123"/>
        <v>2023</v>
      </c>
      <c r="C2651" t="str">
        <f t="shared" si="124"/>
        <v>2022-2023</v>
      </c>
      <c r="D2651" t="s">
        <v>147</v>
      </c>
      <c r="E2651" t="s">
        <v>9</v>
      </c>
      <c r="F2651" t="str">
        <f t="shared" si="125"/>
        <v>New South Wales</v>
      </c>
      <c r="G2651" t="s">
        <v>10</v>
      </c>
      <c r="H2651">
        <v>2067</v>
      </c>
      <c r="I2651" t="s">
        <v>11</v>
      </c>
      <c r="J2651" t="s">
        <v>12</v>
      </c>
      <c r="K2651" t="s">
        <v>19</v>
      </c>
      <c r="L2651" t="s">
        <v>23</v>
      </c>
      <c r="M2651" s="5">
        <v>299.77999999999997</v>
      </c>
      <c r="N2651">
        <v>1</v>
      </c>
    </row>
    <row r="2652" spans="1:14" x14ac:dyDescent="0.2">
      <c r="A2652" s="2">
        <v>45474</v>
      </c>
      <c r="B2652" s="3">
        <f t="shared" si="123"/>
        <v>2025</v>
      </c>
      <c r="C2652" t="str">
        <f t="shared" si="124"/>
        <v>2024-2025</v>
      </c>
      <c r="D2652" t="s">
        <v>147</v>
      </c>
      <c r="E2652" t="s">
        <v>85</v>
      </c>
      <c r="F2652" t="str">
        <f t="shared" si="125"/>
        <v>Queensland</v>
      </c>
      <c r="G2652" t="s">
        <v>35</v>
      </c>
      <c r="H2652">
        <v>4883</v>
      </c>
      <c r="I2652" t="s">
        <v>11</v>
      </c>
      <c r="J2652" t="s">
        <v>36</v>
      </c>
      <c r="K2652" t="s">
        <v>152</v>
      </c>
      <c r="L2652" t="s">
        <v>13</v>
      </c>
      <c r="M2652" s="5">
        <v>299.83999999999997</v>
      </c>
      <c r="N2652">
        <v>1</v>
      </c>
    </row>
    <row r="2653" spans="1:14" x14ac:dyDescent="0.2">
      <c r="A2653" s="2">
        <v>45643</v>
      </c>
      <c r="B2653" s="3">
        <f t="shared" si="123"/>
        <v>2025</v>
      </c>
      <c r="C2653" t="str">
        <f t="shared" si="124"/>
        <v>2024-2025</v>
      </c>
      <c r="D2653" t="s">
        <v>147</v>
      </c>
      <c r="E2653" t="s">
        <v>78</v>
      </c>
      <c r="F2653" t="str">
        <f t="shared" si="125"/>
        <v>New South Wales</v>
      </c>
      <c r="G2653" t="s">
        <v>10</v>
      </c>
      <c r="H2653">
        <v>2350</v>
      </c>
      <c r="I2653" t="s">
        <v>11</v>
      </c>
      <c r="J2653" t="s">
        <v>68</v>
      </c>
      <c r="K2653" t="s">
        <v>155</v>
      </c>
      <c r="L2653" t="s">
        <v>20</v>
      </c>
      <c r="M2653" s="5">
        <v>299.91999999999996</v>
      </c>
      <c r="N2653">
        <v>1</v>
      </c>
    </row>
    <row r="2654" spans="1:14" x14ac:dyDescent="0.2">
      <c r="A2654" s="2">
        <v>45655</v>
      </c>
      <c r="B2654" s="3">
        <f t="shared" si="123"/>
        <v>2025</v>
      </c>
      <c r="C2654" t="str">
        <f t="shared" si="124"/>
        <v>2024-2025</v>
      </c>
      <c r="D2654" t="s">
        <v>148</v>
      </c>
      <c r="E2654" t="s">
        <v>61</v>
      </c>
      <c r="F2654" t="str">
        <f t="shared" si="125"/>
        <v>New South Wales</v>
      </c>
      <c r="G2654" t="s">
        <v>10</v>
      </c>
      <c r="H2654">
        <v>2539</v>
      </c>
      <c r="I2654" t="s">
        <v>11</v>
      </c>
      <c r="J2654" t="s">
        <v>58</v>
      </c>
      <c r="K2654" t="s">
        <v>151</v>
      </c>
      <c r="L2654" t="s">
        <v>21</v>
      </c>
      <c r="M2654" s="5">
        <v>300.2</v>
      </c>
      <c r="N2654">
        <v>1</v>
      </c>
    </row>
    <row r="2655" spans="1:14" x14ac:dyDescent="0.2">
      <c r="A2655" s="2">
        <v>45207</v>
      </c>
      <c r="B2655" s="3">
        <f t="shared" si="123"/>
        <v>2024</v>
      </c>
      <c r="C2655" t="str">
        <f t="shared" si="124"/>
        <v>2023-2024</v>
      </c>
      <c r="D2655" t="s">
        <v>147</v>
      </c>
      <c r="E2655" t="s">
        <v>56</v>
      </c>
      <c r="F2655" t="str">
        <f t="shared" si="125"/>
        <v>Northern Territory</v>
      </c>
      <c r="G2655" t="s">
        <v>29</v>
      </c>
      <c r="H2655">
        <v>870</v>
      </c>
      <c r="I2655" t="s">
        <v>11</v>
      </c>
      <c r="J2655" t="s">
        <v>30</v>
      </c>
      <c r="K2655" t="s">
        <v>155</v>
      </c>
      <c r="L2655" t="s">
        <v>20</v>
      </c>
      <c r="M2655" s="5">
        <v>300.26</v>
      </c>
      <c r="N2655">
        <v>1</v>
      </c>
    </row>
    <row r="2656" spans="1:14" x14ac:dyDescent="0.2">
      <c r="A2656" s="2">
        <v>45028</v>
      </c>
      <c r="B2656" s="3">
        <f t="shared" si="123"/>
        <v>2023</v>
      </c>
      <c r="C2656" t="str">
        <f t="shared" si="124"/>
        <v>2022-2023</v>
      </c>
      <c r="D2656" t="s">
        <v>147</v>
      </c>
      <c r="E2656" t="s">
        <v>31</v>
      </c>
      <c r="F2656" t="str">
        <f t="shared" si="125"/>
        <v>South Australia</v>
      </c>
      <c r="G2656" t="s">
        <v>32</v>
      </c>
      <c r="H2656">
        <v>5168</v>
      </c>
      <c r="I2656" t="s">
        <v>11</v>
      </c>
      <c r="J2656" t="s">
        <v>33</v>
      </c>
      <c r="K2656" t="s">
        <v>154</v>
      </c>
      <c r="L2656" t="s">
        <v>14</v>
      </c>
      <c r="M2656" s="5">
        <v>300.36</v>
      </c>
      <c r="N2656">
        <v>1</v>
      </c>
    </row>
    <row r="2657" spans="1:14" x14ac:dyDescent="0.2">
      <c r="A2657" s="2">
        <v>45547</v>
      </c>
      <c r="B2657" s="3">
        <f t="shared" si="123"/>
        <v>2025</v>
      </c>
      <c r="C2657" t="str">
        <f t="shared" si="124"/>
        <v>2024-2025</v>
      </c>
      <c r="D2657" t="s">
        <v>147</v>
      </c>
      <c r="E2657" t="s">
        <v>79</v>
      </c>
      <c r="F2657" t="str">
        <f t="shared" si="125"/>
        <v>Australian Capital Territory</v>
      </c>
      <c r="G2657" t="s">
        <v>80</v>
      </c>
      <c r="H2657">
        <v>2617</v>
      </c>
      <c r="I2657" t="s">
        <v>11</v>
      </c>
      <c r="J2657" t="s">
        <v>58</v>
      </c>
      <c r="K2657" t="s">
        <v>19</v>
      </c>
      <c r="L2657" t="s">
        <v>23</v>
      </c>
      <c r="M2657" s="5">
        <v>300.65999999999997</v>
      </c>
      <c r="N2657">
        <v>1</v>
      </c>
    </row>
    <row r="2658" spans="1:14" x14ac:dyDescent="0.2">
      <c r="A2658" s="2">
        <v>45153</v>
      </c>
      <c r="B2658" s="3">
        <f t="shared" si="123"/>
        <v>2024</v>
      </c>
      <c r="C2658" t="str">
        <f t="shared" si="124"/>
        <v>2023-2024</v>
      </c>
      <c r="D2658" t="s">
        <v>148</v>
      </c>
      <c r="E2658" t="s">
        <v>89</v>
      </c>
      <c r="F2658" t="str">
        <f t="shared" si="125"/>
        <v>Queensland</v>
      </c>
      <c r="G2658" t="s">
        <v>35</v>
      </c>
      <c r="H2658">
        <v>4655</v>
      </c>
      <c r="I2658" t="s">
        <v>11</v>
      </c>
      <c r="J2658" t="s">
        <v>51</v>
      </c>
      <c r="K2658" t="s">
        <v>154</v>
      </c>
      <c r="L2658" t="s">
        <v>14</v>
      </c>
      <c r="M2658" s="5">
        <v>300.69000000000005</v>
      </c>
      <c r="N2658">
        <v>1</v>
      </c>
    </row>
    <row r="2659" spans="1:14" x14ac:dyDescent="0.2">
      <c r="A2659" s="2">
        <v>45383</v>
      </c>
      <c r="B2659" s="3">
        <f t="shared" si="123"/>
        <v>2024</v>
      </c>
      <c r="C2659" t="str">
        <f t="shared" si="124"/>
        <v>2023-2024</v>
      </c>
      <c r="D2659" t="s">
        <v>147</v>
      </c>
      <c r="E2659" t="s">
        <v>41</v>
      </c>
      <c r="F2659" t="str">
        <f t="shared" si="125"/>
        <v>New South Wales</v>
      </c>
      <c r="G2659" t="s">
        <v>10</v>
      </c>
      <c r="H2659">
        <v>2830</v>
      </c>
      <c r="I2659" t="s">
        <v>11</v>
      </c>
      <c r="J2659" t="s">
        <v>25</v>
      </c>
      <c r="K2659" t="s">
        <v>155</v>
      </c>
      <c r="L2659" t="s">
        <v>20</v>
      </c>
      <c r="M2659" s="5">
        <v>300.85000000000002</v>
      </c>
      <c r="N2659">
        <v>1</v>
      </c>
    </row>
    <row r="2660" spans="1:14" x14ac:dyDescent="0.2">
      <c r="A2660" s="2">
        <v>45259</v>
      </c>
      <c r="B2660" s="3">
        <f t="shared" si="123"/>
        <v>2024</v>
      </c>
      <c r="C2660" t="str">
        <f t="shared" si="124"/>
        <v>2023-2024</v>
      </c>
      <c r="D2660" t="s">
        <v>148</v>
      </c>
      <c r="E2660" t="s">
        <v>24</v>
      </c>
      <c r="F2660" t="str">
        <f t="shared" si="125"/>
        <v>New South Wales</v>
      </c>
      <c r="G2660" t="s">
        <v>10</v>
      </c>
      <c r="H2660">
        <v>2795</v>
      </c>
      <c r="I2660" t="s">
        <v>11</v>
      </c>
      <c r="J2660" t="s">
        <v>25</v>
      </c>
      <c r="K2660" t="s">
        <v>155</v>
      </c>
      <c r="L2660" t="s">
        <v>20</v>
      </c>
      <c r="M2660" s="5">
        <v>301.13</v>
      </c>
      <c r="N2660">
        <v>1</v>
      </c>
    </row>
    <row r="2661" spans="1:14" x14ac:dyDescent="0.2">
      <c r="A2661" s="2">
        <v>45139</v>
      </c>
      <c r="B2661" s="3">
        <f t="shared" si="123"/>
        <v>2024</v>
      </c>
      <c r="C2661" t="str">
        <f t="shared" si="124"/>
        <v>2023-2024</v>
      </c>
      <c r="D2661" t="s">
        <v>148</v>
      </c>
      <c r="E2661" t="s">
        <v>42</v>
      </c>
      <c r="F2661" t="str">
        <f t="shared" si="125"/>
        <v>Queensland</v>
      </c>
      <c r="G2661" t="s">
        <v>35</v>
      </c>
      <c r="H2661">
        <v>4053</v>
      </c>
      <c r="I2661" t="s">
        <v>11</v>
      </c>
      <c r="J2661" t="s">
        <v>43</v>
      </c>
      <c r="K2661" t="s">
        <v>19</v>
      </c>
      <c r="L2661" t="s">
        <v>23</v>
      </c>
      <c r="M2661" s="5">
        <v>301.32000000000005</v>
      </c>
      <c r="N2661">
        <v>1</v>
      </c>
    </row>
    <row r="2662" spans="1:14" x14ac:dyDescent="0.2">
      <c r="A2662" s="2">
        <v>45584</v>
      </c>
      <c r="B2662" s="3">
        <f t="shared" si="123"/>
        <v>2025</v>
      </c>
      <c r="C2662" t="str">
        <f t="shared" si="124"/>
        <v>2024-2025</v>
      </c>
      <c r="D2662" t="s">
        <v>148</v>
      </c>
      <c r="E2662" t="s">
        <v>110</v>
      </c>
      <c r="F2662" t="str">
        <f t="shared" si="125"/>
        <v>Queensland</v>
      </c>
      <c r="G2662" t="s">
        <v>35</v>
      </c>
      <c r="H2662">
        <v>4680</v>
      </c>
      <c r="I2662" t="s">
        <v>11</v>
      </c>
      <c r="J2662" t="s">
        <v>51</v>
      </c>
      <c r="K2662" t="s">
        <v>155</v>
      </c>
      <c r="L2662" t="s">
        <v>20</v>
      </c>
      <c r="M2662" s="5">
        <v>303.34000000000003</v>
      </c>
      <c r="N2662">
        <v>1</v>
      </c>
    </row>
    <row r="2663" spans="1:14" x14ac:dyDescent="0.2">
      <c r="A2663" s="2">
        <v>45097</v>
      </c>
      <c r="B2663" s="3">
        <f t="shared" si="123"/>
        <v>2023</v>
      </c>
      <c r="C2663" t="str">
        <f t="shared" si="124"/>
        <v>2022-2023</v>
      </c>
      <c r="D2663" t="s">
        <v>147</v>
      </c>
      <c r="E2663" t="s">
        <v>113</v>
      </c>
      <c r="F2663" t="str">
        <f t="shared" si="125"/>
        <v>Queensland</v>
      </c>
      <c r="G2663" t="s">
        <v>35</v>
      </c>
      <c r="H2663">
        <v>4215</v>
      </c>
      <c r="I2663" t="s">
        <v>11</v>
      </c>
      <c r="J2663" t="s">
        <v>104</v>
      </c>
      <c r="K2663" t="s">
        <v>19</v>
      </c>
      <c r="L2663" t="s">
        <v>23</v>
      </c>
      <c r="M2663" s="5">
        <v>303.39999999999998</v>
      </c>
      <c r="N2663">
        <v>1</v>
      </c>
    </row>
    <row r="2664" spans="1:14" x14ac:dyDescent="0.2">
      <c r="A2664" s="2">
        <v>45101</v>
      </c>
      <c r="B2664" s="3">
        <f t="shared" si="123"/>
        <v>2023</v>
      </c>
      <c r="C2664" t="str">
        <f t="shared" si="124"/>
        <v>2022-2023</v>
      </c>
      <c r="D2664" t="s">
        <v>147</v>
      </c>
      <c r="E2664" t="s">
        <v>145</v>
      </c>
      <c r="F2664" t="str">
        <f t="shared" si="125"/>
        <v>New South Wales</v>
      </c>
      <c r="G2664" t="s">
        <v>10</v>
      </c>
      <c r="H2664">
        <v>2101</v>
      </c>
      <c r="I2664" t="s">
        <v>11</v>
      </c>
      <c r="J2664" t="s">
        <v>27</v>
      </c>
      <c r="K2664" t="s">
        <v>19</v>
      </c>
      <c r="L2664" t="s">
        <v>23</v>
      </c>
      <c r="M2664" s="5">
        <v>303.45999999999998</v>
      </c>
      <c r="N2664">
        <v>1</v>
      </c>
    </row>
    <row r="2665" spans="1:14" x14ac:dyDescent="0.2">
      <c r="A2665" s="2">
        <v>45221</v>
      </c>
      <c r="B2665" s="3">
        <f t="shared" si="123"/>
        <v>2024</v>
      </c>
      <c r="C2665" t="str">
        <f t="shared" si="124"/>
        <v>2023-2024</v>
      </c>
      <c r="D2665" t="s">
        <v>148</v>
      </c>
      <c r="E2665" t="s">
        <v>125</v>
      </c>
      <c r="F2665" t="str">
        <f t="shared" si="125"/>
        <v>Victoria</v>
      </c>
      <c r="G2665" t="s">
        <v>45</v>
      </c>
      <c r="H2665">
        <v>3400</v>
      </c>
      <c r="I2665" t="s">
        <v>11</v>
      </c>
      <c r="J2665" t="s">
        <v>60</v>
      </c>
      <c r="K2665" t="s">
        <v>149</v>
      </c>
      <c r="L2665" t="s">
        <v>15</v>
      </c>
      <c r="M2665" s="5">
        <v>303.72000000000003</v>
      </c>
      <c r="N2665">
        <v>1</v>
      </c>
    </row>
    <row r="2666" spans="1:14" x14ac:dyDescent="0.2">
      <c r="A2666" s="2">
        <v>45494</v>
      </c>
      <c r="B2666" s="3">
        <f t="shared" si="123"/>
        <v>2025</v>
      </c>
      <c r="C2666" t="str">
        <f t="shared" si="124"/>
        <v>2024-2025</v>
      </c>
      <c r="D2666" t="s">
        <v>147</v>
      </c>
      <c r="E2666" t="s">
        <v>114</v>
      </c>
      <c r="F2666" t="str">
        <f t="shared" si="125"/>
        <v>Victoria</v>
      </c>
      <c r="G2666" t="s">
        <v>45</v>
      </c>
      <c r="H2666">
        <v>3551</v>
      </c>
      <c r="I2666" t="s">
        <v>11</v>
      </c>
      <c r="J2666" t="s">
        <v>60</v>
      </c>
      <c r="K2666" t="s">
        <v>155</v>
      </c>
      <c r="L2666" t="s">
        <v>20</v>
      </c>
      <c r="M2666" s="5">
        <v>304</v>
      </c>
      <c r="N2666">
        <v>1</v>
      </c>
    </row>
    <row r="2667" spans="1:14" x14ac:dyDescent="0.2">
      <c r="A2667" s="2">
        <v>45045</v>
      </c>
      <c r="B2667" s="3">
        <f t="shared" si="123"/>
        <v>2023</v>
      </c>
      <c r="C2667" t="str">
        <f t="shared" si="124"/>
        <v>2022-2023</v>
      </c>
      <c r="D2667" t="s">
        <v>148</v>
      </c>
      <c r="E2667" t="s">
        <v>131</v>
      </c>
      <c r="F2667" t="str">
        <f t="shared" si="125"/>
        <v>Western Australia</v>
      </c>
      <c r="G2667" t="s">
        <v>48</v>
      </c>
      <c r="H2667">
        <v>6530</v>
      </c>
      <c r="I2667" t="s">
        <v>11</v>
      </c>
      <c r="J2667" t="s">
        <v>77</v>
      </c>
      <c r="K2667" t="s">
        <v>154</v>
      </c>
      <c r="L2667" t="s">
        <v>14</v>
      </c>
      <c r="M2667" s="5">
        <v>304.11</v>
      </c>
      <c r="N2667">
        <v>1</v>
      </c>
    </row>
    <row r="2668" spans="1:14" x14ac:dyDescent="0.2">
      <c r="A2668" s="2">
        <v>45043</v>
      </c>
      <c r="B2668" s="3">
        <f t="shared" si="123"/>
        <v>2023</v>
      </c>
      <c r="C2668" t="str">
        <f t="shared" si="124"/>
        <v>2022-2023</v>
      </c>
      <c r="D2668" t="s">
        <v>147</v>
      </c>
      <c r="E2668" t="s">
        <v>79</v>
      </c>
      <c r="F2668" t="str">
        <f t="shared" si="125"/>
        <v>Australian Capital Territory</v>
      </c>
      <c r="G2668" t="s">
        <v>80</v>
      </c>
      <c r="H2668">
        <v>2617</v>
      </c>
      <c r="I2668" t="s">
        <v>11</v>
      </c>
      <c r="J2668" t="s">
        <v>58</v>
      </c>
      <c r="K2668" t="s">
        <v>154</v>
      </c>
      <c r="L2668" t="s">
        <v>14</v>
      </c>
      <c r="M2668" s="5">
        <v>305.88</v>
      </c>
      <c r="N2668">
        <v>1</v>
      </c>
    </row>
    <row r="2669" spans="1:14" x14ac:dyDescent="0.2">
      <c r="A2669" s="2">
        <v>45062</v>
      </c>
      <c r="B2669" s="3">
        <f t="shared" si="123"/>
        <v>2023</v>
      </c>
      <c r="C2669" t="str">
        <f t="shared" si="124"/>
        <v>2022-2023</v>
      </c>
      <c r="D2669" t="s">
        <v>147</v>
      </c>
      <c r="E2669" t="s">
        <v>124</v>
      </c>
      <c r="F2669" t="str">
        <f t="shared" si="125"/>
        <v>New South Wales</v>
      </c>
      <c r="G2669" t="s">
        <v>10</v>
      </c>
      <c r="H2669">
        <v>2015</v>
      </c>
      <c r="I2669" t="s">
        <v>11</v>
      </c>
      <c r="J2669" t="s">
        <v>12</v>
      </c>
      <c r="K2669" t="s">
        <v>156</v>
      </c>
      <c r="L2669" t="s">
        <v>17</v>
      </c>
      <c r="M2669" s="5">
        <v>306.10000000000002</v>
      </c>
      <c r="N2669">
        <v>1</v>
      </c>
    </row>
    <row r="2670" spans="1:14" x14ac:dyDescent="0.2">
      <c r="A2670" s="2">
        <v>45645</v>
      </c>
      <c r="B2670" s="3">
        <f t="shared" si="123"/>
        <v>2025</v>
      </c>
      <c r="C2670" t="str">
        <f t="shared" si="124"/>
        <v>2024-2025</v>
      </c>
      <c r="D2670" t="s">
        <v>147</v>
      </c>
      <c r="E2670" t="s">
        <v>95</v>
      </c>
      <c r="F2670" t="str">
        <f t="shared" si="125"/>
        <v>Victoria</v>
      </c>
      <c r="G2670" t="s">
        <v>45</v>
      </c>
      <c r="H2670">
        <v>3931</v>
      </c>
      <c r="I2670" t="s">
        <v>11</v>
      </c>
      <c r="J2670" t="s">
        <v>55</v>
      </c>
      <c r="K2670" t="s">
        <v>152</v>
      </c>
      <c r="L2670" t="s">
        <v>13</v>
      </c>
      <c r="M2670" s="5">
        <v>306.11</v>
      </c>
      <c r="N2670">
        <v>1</v>
      </c>
    </row>
    <row r="2671" spans="1:14" x14ac:dyDescent="0.2">
      <c r="A2671" s="2">
        <v>45001</v>
      </c>
      <c r="B2671" s="3">
        <f t="shared" si="123"/>
        <v>2023</v>
      </c>
      <c r="C2671" t="str">
        <f t="shared" si="124"/>
        <v>2022-2023</v>
      </c>
      <c r="D2671" t="s">
        <v>147</v>
      </c>
      <c r="E2671" t="s">
        <v>31</v>
      </c>
      <c r="F2671" t="str">
        <f t="shared" si="125"/>
        <v>South Australia</v>
      </c>
      <c r="G2671" t="s">
        <v>32</v>
      </c>
      <c r="H2671">
        <v>5168</v>
      </c>
      <c r="I2671" t="s">
        <v>11</v>
      </c>
      <c r="J2671" t="s">
        <v>33</v>
      </c>
      <c r="K2671" t="s">
        <v>152</v>
      </c>
      <c r="L2671" t="s">
        <v>13</v>
      </c>
      <c r="M2671" s="5">
        <v>306.46000000000004</v>
      </c>
      <c r="N2671">
        <v>1</v>
      </c>
    </row>
    <row r="2672" spans="1:14" x14ac:dyDescent="0.2">
      <c r="A2672" s="2">
        <v>45145</v>
      </c>
      <c r="B2672" s="3">
        <f t="shared" si="123"/>
        <v>2024</v>
      </c>
      <c r="C2672" t="str">
        <f t="shared" si="124"/>
        <v>2023-2024</v>
      </c>
      <c r="D2672" t="s">
        <v>147</v>
      </c>
      <c r="E2672" t="s">
        <v>90</v>
      </c>
      <c r="F2672" t="str">
        <f t="shared" si="125"/>
        <v>Victoria</v>
      </c>
      <c r="G2672" t="s">
        <v>45</v>
      </c>
      <c r="H2672">
        <v>3179</v>
      </c>
      <c r="I2672" t="s">
        <v>11</v>
      </c>
      <c r="J2672" t="s">
        <v>63</v>
      </c>
      <c r="K2672" t="s">
        <v>150</v>
      </c>
      <c r="L2672" t="s">
        <v>18</v>
      </c>
      <c r="M2672" s="5">
        <v>306.71000000000004</v>
      </c>
      <c r="N2672">
        <v>1</v>
      </c>
    </row>
    <row r="2673" spans="1:14" x14ac:dyDescent="0.2">
      <c r="A2673" s="2">
        <v>45592</v>
      </c>
      <c r="B2673" s="3">
        <f t="shared" si="123"/>
        <v>2025</v>
      </c>
      <c r="C2673" t="str">
        <f t="shared" si="124"/>
        <v>2024-2025</v>
      </c>
      <c r="D2673" t="s">
        <v>148</v>
      </c>
      <c r="E2673" t="s">
        <v>76</v>
      </c>
      <c r="F2673" t="str">
        <f t="shared" si="125"/>
        <v>Western Australia</v>
      </c>
      <c r="G2673" t="s">
        <v>48</v>
      </c>
      <c r="H2673">
        <v>6450</v>
      </c>
      <c r="I2673" t="s">
        <v>11</v>
      </c>
      <c r="J2673" t="s">
        <v>77</v>
      </c>
      <c r="K2673" t="s">
        <v>154</v>
      </c>
      <c r="L2673" t="s">
        <v>14</v>
      </c>
      <c r="M2673" s="5">
        <v>306.76</v>
      </c>
      <c r="N2673">
        <v>1</v>
      </c>
    </row>
    <row r="2674" spans="1:14" x14ac:dyDescent="0.2">
      <c r="A2674" s="2">
        <v>45370</v>
      </c>
      <c r="B2674" s="3">
        <f t="shared" si="123"/>
        <v>2024</v>
      </c>
      <c r="C2674" t="str">
        <f t="shared" si="124"/>
        <v>2023-2024</v>
      </c>
      <c r="D2674" t="s">
        <v>147</v>
      </c>
      <c r="E2674" t="s">
        <v>74</v>
      </c>
      <c r="F2674" t="str">
        <f t="shared" si="125"/>
        <v>South Australia</v>
      </c>
      <c r="G2674" t="s">
        <v>32</v>
      </c>
      <c r="H2674">
        <v>5043</v>
      </c>
      <c r="I2674" t="s">
        <v>11</v>
      </c>
      <c r="J2674" t="s">
        <v>33</v>
      </c>
      <c r="K2674" t="s">
        <v>152</v>
      </c>
      <c r="L2674" t="s">
        <v>13</v>
      </c>
      <c r="M2674" s="5">
        <v>306.89</v>
      </c>
      <c r="N2674">
        <v>1</v>
      </c>
    </row>
    <row r="2675" spans="1:14" x14ac:dyDescent="0.2">
      <c r="A2675" s="2">
        <v>45443</v>
      </c>
      <c r="B2675" s="3">
        <f t="shared" si="123"/>
        <v>2024</v>
      </c>
      <c r="C2675" t="str">
        <f t="shared" si="124"/>
        <v>2023-2024</v>
      </c>
      <c r="D2675" t="s">
        <v>147</v>
      </c>
      <c r="E2675" t="s">
        <v>67</v>
      </c>
      <c r="F2675" t="str">
        <f t="shared" si="125"/>
        <v>New South Wales</v>
      </c>
      <c r="G2675" t="s">
        <v>10</v>
      </c>
      <c r="H2675">
        <v>2478</v>
      </c>
      <c r="I2675" t="s">
        <v>11</v>
      </c>
      <c r="J2675" t="s">
        <v>68</v>
      </c>
      <c r="K2675" t="s">
        <v>152</v>
      </c>
      <c r="L2675" t="s">
        <v>13</v>
      </c>
      <c r="M2675" s="5">
        <v>307.12</v>
      </c>
      <c r="N2675">
        <v>1</v>
      </c>
    </row>
    <row r="2676" spans="1:14" x14ac:dyDescent="0.2">
      <c r="A2676" s="2">
        <v>45437</v>
      </c>
      <c r="B2676" s="3">
        <f t="shared" si="123"/>
        <v>2024</v>
      </c>
      <c r="C2676" t="str">
        <f t="shared" si="124"/>
        <v>2023-2024</v>
      </c>
      <c r="D2676" t="s">
        <v>147</v>
      </c>
      <c r="E2676" t="s">
        <v>44</v>
      </c>
      <c r="F2676" t="str">
        <f t="shared" si="125"/>
        <v>Victoria</v>
      </c>
      <c r="G2676" t="s">
        <v>45</v>
      </c>
      <c r="H2676">
        <v>3066</v>
      </c>
      <c r="I2676" t="s">
        <v>11</v>
      </c>
      <c r="J2676" t="s">
        <v>46</v>
      </c>
      <c r="K2676" t="s">
        <v>156</v>
      </c>
      <c r="L2676" t="s">
        <v>17</v>
      </c>
      <c r="M2676" s="5">
        <v>307.38</v>
      </c>
      <c r="N2676">
        <v>1</v>
      </c>
    </row>
    <row r="2677" spans="1:14" x14ac:dyDescent="0.2">
      <c r="A2677" s="2">
        <v>44994</v>
      </c>
      <c r="B2677" s="3">
        <f t="shared" si="123"/>
        <v>2023</v>
      </c>
      <c r="C2677" t="str">
        <f t="shared" si="124"/>
        <v>2022-2023</v>
      </c>
      <c r="D2677" t="s">
        <v>148</v>
      </c>
      <c r="E2677" t="s">
        <v>76</v>
      </c>
      <c r="F2677" t="str">
        <f t="shared" si="125"/>
        <v>Western Australia</v>
      </c>
      <c r="G2677" t="s">
        <v>48</v>
      </c>
      <c r="H2677">
        <v>6450</v>
      </c>
      <c r="I2677" t="s">
        <v>11</v>
      </c>
      <c r="J2677" t="s">
        <v>77</v>
      </c>
      <c r="K2677" t="s">
        <v>150</v>
      </c>
      <c r="L2677" t="s">
        <v>18</v>
      </c>
      <c r="M2677" s="5">
        <v>307.73</v>
      </c>
      <c r="N2677">
        <v>1</v>
      </c>
    </row>
    <row r="2678" spans="1:14" x14ac:dyDescent="0.2">
      <c r="A2678" s="2">
        <v>44971</v>
      </c>
      <c r="B2678" s="3">
        <f t="shared" si="123"/>
        <v>2023</v>
      </c>
      <c r="C2678" t="str">
        <f t="shared" si="124"/>
        <v>2022-2023</v>
      </c>
      <c r="D2678" t="s">
        <v>147</v>
      </c>
      <c r="E2678" t="s">
        <v>140</v>
      </c>
      <c r="F2678" t="str">
        <f t="shared" si="125"/>
        <v>Tasmania</v>
      </c>
      <c r="G2678" t="s">
        <v>70</v>
      </c>
      <c r="H2678">
        <v>7320</v>
      </c>
      <c r="I2678" t="s">
        <v>11</v>
      </c>
      <c r="J2678" t="s">
        <v>71</v>
      </c>
      <c r="K2678" t="s">
        <v>19</v>
      </c>
      <c r="L2678" t="s">
        <v>23</v>
      </c>
      <c r="M2678" s="5">
        <v>308.04000000000002</v>
      </c>
      <c r="N2678">
        <v>1</v>
      </c>
    </row>
    <row r="2679" spans="1:14" x14ac:dyDescent="0.2">
      <c r="A2679" s="2">
        <v>45578</v>
      </c>
      <c r="B2679" s="3">
        <f t="shared" si="123"/>
        <v>2025</v>
      </c>
      <c r="C2679" t="str">
        <f t="shared" si="124"/>
        <v>2024-2025</v>
      </c>
      <c r="D2679" t="s">
        <v>147</v>
      </c>
      <c r="E2679" t="s">
        <v>142</v>
      </c>
      <c r="F2679" t="str">
        <f t="shared" si="125"/>
        <v>Australian Capital Territory</v>
      </c>
      <c r="G2679" t="s">
        <v>80</v>
      </c>
      <c r="H2679">
        <v>2609</v>
      </c>
      <c r="I2679" t="s">
        <v>11</v>
      </c>
      <c r="J2679" t="s">
        <v>58</v>
      </c>
      <c r="K2679" t="s">
        <v>154</v>
      </c>
      <c r="L2679" t="s">
        <v>14</v>
      </c>
      <c r="M2679" s="5">
        <v>308.82</v>
      </c>
      <c r="N2679">
        <v>1</v>
      </c>
    </row>
    <row r="2680" spans="1:14" x14ac:dyDescent="0.2">
      <c r="A2680" s="2">
        <v>45634</v>
      </c>
      <c r="B2680" s="3">
        <f t="shared" si="123"/>
        <v>2025</v>
      </c>
      <c r="C2680" t="str">
        <f t="shared" si="124"/>
        <v>2024-2025</v>
      </c>
      <c r="D2680" t="s">
        <v>147</v>
      </c>
      <c r="E2680" t="s">
        <v>96</v>
      </c>
      <c r="F2680" t="str">
        <f t="shared" si="125"/>
        <v>Western Australia</v>
      </c>
      <c r="G2680" t="s">
        <v>48</v>
      </c>
      <c r="H2680">
        <v>6330</v>
      </c>
      <c r="I2680" t="s">
        <v>11</v>
      </c>
      <c r="J2680" t="s">
        <v>94</v>
      </c>
      <c r="K2680" t="s">
        <v>153</v>
      </c>
      <c r="L2680" t="s">
        <v>16</v>
      </c>
      <c r="M2680" s="5">
        <v>309.02</v>
      </c>
      <c r="N2680">
        <v>1</v>
      </c>
    </row>
    <row r="2681" spans="1:14" x14ac:dyDescent="0.2">
      <c r="A2681" s="2">
        <v>45111</v>
      </c>
      <c r="B2681" s="3">
        <f t="shared" si="123"/>
        <v>2024</v>
      </c>
      <c r="C2681" t="str">
        <f t="shared" si="124"/>
        <v>2023-2024</v>
      </c>
      <c r="D2681" t="s">
        <v>147</v>
      </c>
      <c r="E2681" t="s">
        <v>114</v>
      </c>
      <c r="F2681" t="str">
        <f t="shared" si="125"/>
        <v>Victoria</v>
      </c>
      <c r="G2681" t="s">
        <v>45</v>
      </c>
      <c r="H2681">
        <v>3551</v>
      </c>
      <c r="I2681" t="s">
        <v>11</v>
      </c>
      <c r="J2681" t="s">
        <v>60</v>
      </c>
      <c r="K2681" t="s">
        <v>151</v>
      </c>
      <c r="L2681" t="s">
        <v>21</v>
      </c>
      <c r="M2681" s="5">
        <v>309.33</v>
      </c>
      <c r="N2681">
        <v>1</v>
      </c>
    </row>
    <row r="2682" spans="1:14" x14ac:dyDescent="0.2">
      <c r="A2682" s="2">
        <v>45514</v>
      </c>
      <c r="B2682" s="3">
        <f t="shared" si="123"/>
        <v>2025</v>
      </c>
      <c r="C2682" t="str">
        <f t="shared" si="124"/>
        <v>2024-2025</v>
      </c>
      <c r="D2682" t="s">
        <v>148</v>
      </c>
      <c r="E2682" t="s">
        <v>87</v>
      </c>
      <c r="F2682" t="str">
        <f t="shared" si="125"/>
        <v>New South Wales</v>
      </c>
      <c r="G2682" t="s">
        <v>10</v>
      </c>
      <c r="H2682">
        <v>2790</v>
      </c>
      <c r="I2682" t="s">
        <v>11</v>
      </c>
      <c r="J2682" t="s">
        <v>25</v>
      </c>
      <c r="K2682" t="s">
        <v>19</v>
      </c>
      <c r="L2682" t="s">
        <v>23</v>
      </c>
      <c r="M2682" s="5">
        <v>310.58000000000004</v>
      </c>
      <c r="N2682">
        <v>1</v>
      </c>
    </row>
    <row r="2683" spans="1:14" x14ac:dyDescent="0.2">
      <c r="A2683" s="2">
        <v>45012</v>
      </c>
      <c r="B2683" s="3">
        <f t="shared" si="123"/>
        <v>2023</v>
      </c>
      <c r="C2683" t="str">
        <f t="shared" si="124"/>
        <v>2022-2023</v>
      </c>
      <c r="D2683" t="s">
        <v>147</v>
      </c>
      <c r="E2683" t="s">
        <v>145</v>
      </c>
      <c r="F2683" t="str">
        <f t="shared" si="125"/>
        <v>New South Wales</v>
      </c>
      <c r="G2683" t="s">
        <v>10</v>
      </c>
      <c r="H2683">
        <v>2101</v>
      </c>
      <c r="I2683" t="s">
        <v>11</v>
      </c>
      <c r="J2683" t="s">
        <v>27</v>
      </c>
      <c r="K2683" t="s">
        <v>155</v>
      </c>
      <c r="L2683" t="s">
        <v>20</v>
      </c>
      <c r="M2683" s="5">
        <v>310.82</v>
      </c>
      <c r="N2683">
        <v>1</v>
      </c>
    </row>
    <row r="2684" spans="1:14" x14ac:dyDescent="0.2">
      <c r="A2684" s="2">
        <v>44994</v>
      </c>
      <c r="B2684" s="3">
        <f t="shared" si="123"/>
        <v>2023</v>
      </c>
      <c r="C2684" t="str">
        <f t="shared" si="124"/>
        <v>2022-2023</v>
      </c>
      <c r="D2684" t="s">
        <v>147</v>
      </c>
      <c r="E2684" t="s">
        <v>47</v>
      </c>
      <c r="F2684" t="str">
        <f t="shared" si="125"/>
        <v>Western Australia</v>
      </c>
      <c r="G2684" t="s">
        <v>48</v>
      </c>
      <c r="H2684">
        <v>6030</v>
      </c>
      <c r="I2684" t="s">
        <v>11</v>
      </c>
      <c r="J2684" t="s">
        <v>49</v>
      </c>
      <c r="K2684" t="s">
        <v>155</v>
      </c>
      <c r="L2684" t="s">
        <v>20</v>
      </c>
      <c r="M2684" s="5">
        <v>310.92999999999995</v>
      </c>
      <c r="N2684">
        <v>1</v>
      </c>
    </row>
    <row r="2685" spans="1:14" x14ac:dyDescent="0.2">
      <c r="A2685" s="2">
        <v>45140</v>
      </c>
      <c r="B2685" s="3">
        <f t="shared" si="123"/>
        <v>2024</v>
      </c>
      <c r="C2685" t="str">
        <f t="shared" si="124"/>
        <v>2023-2024</v>
      </c>
      <c r="D2685" t="s">
        <v>147</v>
      </c>
      <c r="E2685" t="s">
        <v>132</v>
      </c>
      <c r="F2685" t="str">
        <f t="shared" si="125"/>
        <v>New South Wales</v>
      </c>
      <c r="G2685" t="s">
        <v>10</v>
      </c>
      <c r="H2685">
        <v>2800</v>
      </c>
      <c r="I2685" t="s">
        <v>11</v>
      </c>
      <c r="J2685" t="s">
        <v>25</v>
      </c>
      <c r="K2685" t="s">
        <v>149</v>
      </c>
      <c r="L2685" t="s">
        <v>15</v>
      </c>
      <c r="M2685" s="5">
        <v>311.39999999999998</v>
      </c>
      <c r="N2685">
        <v>1</v>
      </c>
    </row>
    <row r="2686" spans="1:14" x14ac:dyDescent="0.2">
      <c r="A2686" s="2">
        <v>45254</v>
      </c>
      <c r="B2686" s="3">
        <f t="shared" si="123"/>
        <v>2024</v>
      </c>
      <c r="C2686" t="str">
        <f t="shared" si="124"/>
        <v>2023-2024</v>
      </c>
      <c r="D2686" t="s">
        <v>147</v>
      </c>
      <c r="E2686" t="s">
        <v>137</v>
      </c>
      <c r="F2686" t="str">
        <f t="shared" si="125"/>
        <v>New South Wales</v>
      </c>
      <c r="G2686" t="s">
        <v>10</v>
      </c>
      <c r="H2686">
        <v>2031</v>
      </c>
      <c r="I2686" t="s">
        <v>11</v>
      </c>
      <c r="J2686" t="s">
        <v>12</v>
      </c>
      <c r="K2686" t="s">
        <v>156</v>
      </c>
      <c r="L2686" t="s">
        <v>17</v>
      </c>
      <c r="M2686" s="5">
        <v>311.44000000000005</v>
      </c>
      <c r="N2686">
        <v>1</v>
      </c>
    </row>
    <row r="2687" spans="1:14" x14ac:dyDescent="0.2">
      <c r="A2687" s="2">
        <v>45647</v>
      </c>
      <c r="B2687" s="3">
        <f t="shared" si="123"/>
        <v>2025</v>
      </c>
      <c r="C2687" t="str">
        <f t="shared" si="124"/>
        <v>2024-2025</v>
      </c>
      <c r="D2687" t="s">
        <v>147</v>
      </c>
      <c r="E2687" t="s">
        <v>103</v>
      </c>
      <c r="F2687" t="str">
        <f t="shared" si="125"/>
        <v>Queensland</v>
      </c>
      <c r="G2687" t="s">
        <v>35</v>
      </c>
      <c r="H2687">
        <v>4509</v>
      </c>
      <c r="I2687" t="s">
        <v>11</v>
      </c>
      <c r="J2687" t="s">
        <v>104</v>
      </c>
      <c r="K2687" t="s">
        <v>149</v>
      </c>
      <c r="L2687" t="s">
        <v>15</v>
      </c>
      <c r="M2687" s="5">
        <v>312.12</v>
      </c>
      <c r="N2687">
        <v>1</v>
      </c>
    </row>
    <row r="2688" spans="1:14" x14ac:dyDescent="0.2">
      <c r="A2688" s="2">
        <v>45337</v>
      </c>
      <c r="B2688" s="3">
        <f t="shared" si="123"/>
        <v>2024</v>
      </c>
      <c r="C2688" t="str">
        <f t="shared" si="124"/>
        <v>2023-2024</v>
      </c>
      <c r="D2688" t="s">
        <v>147</v>
      </c>
      <c r="E2688" t="s">
        <v>62</v>
      </c>
      <c r="F2688" t="str">
        <f t="shared" si="125"/>
        <v>Victoria</v>
      </c>
      <c r="G2688" t="s">
        <v>45</v>
      </c>
      <c r="H2688">
        <v>3134</v>
      </c>
      <c r="I2688" t="s">
        <v>11</v>
      </c>
      <c r="J2688" t="s">
        <v>63</v>
      </c>
      <c r="K2688" t="s">
        <v>149</v>
      </c>
      <c r="L2688" t="s">
        <v>15</v>
      </c>
      <c r="M2688" s="5">
        <v>313.61</v>
      </c>
      <c r="N2688">
        <v>1</v>
      </c>
    </row>
    <row r="2689" spans="1:14" x14ac:dyDescent="0.2">
      <c r="A2689" s="2">
        <v>45159</v>
      </c>
      <c r="B2689" s="3">
        <f t="shared" si="123"/>
        <v>2024</v>
      </c>
      <c r="C2689" t="str">
        <f t="shared" si="124"/>
        <v>2023-2024</v>
      </c>
      <c r="D2689" t="s">
        <v>147</v>
      </c>
      <c r="E2689" t="s">
        <v>73</v>
      </c>
      <c r="F2689" t="str">
        <f t="shared" si="125"/>
        <v>Victoria</v>
      </c>
      <c r="G2689" t="s">
        <v>45</v>
      </c>
      <c r="H2689">
        <v>3136</v>
      </c>
      <c r="I2689" t="s">
        <v>11</v>
      </c>
      <c r="J2689" t="s">
        <v>63</v>
      </c>
      <c r="K2689" t="s">
        <v>150</v>
      </c>
      <c r="L2689" t="s">
        <v>18</v>
      </c>
      <c r="M2689" s="5">
        <v>313.62</v>
      </c>
      <c r="N2689">
        <v>1</v>
      </c>
    </row>
    <row r="2690" spans="1:14" x14ac:dyDescent="0.2">
      <c r="A2690" s="2">
        <v>45316</v>
      </c>
      <c r="B2690" s="3">
        <f t="shared" ref="B2690:B2753" si="126">IF(MONTH(A2690)&gt;=7,YEAR(A2690)+1,YEAR(A2690))</f>
        <v>2024</v>
      </c>
      <c r="C2690" t="str">
        <f t="shared" ref="C2690:C2753" si="127">IF(MONTH(A2690) &gt;= 7, YEAR(A2690) &amp; "-" &amp; YEAR(A2690) + 1, YEAR(A2690) - 1 &amp; "-" &amp; YEAR(A2690))</f>
        <v>2023-2024</v>
      </c>
      <c r="D2690" t="s">
        <v>147</v>
      </c>
      <c r="E2690" t="s">
        <v>31</v>
      </c>
      <c r="F2690" t="str">
        <f t="shared" ref="F2690:F2753" si="128">IF(G2690="WA","Western Australia",
IF(G2690="NSW","New South Wales",
IF(G2690="QLD","Queensland",
IF(G2690="VIC","Victoria",
IF(G2690="TAS","Tasmania",
IF(G2690="SA","South Australia",
IF(G2690="NT","Northern Territory",
IF(G2690="ACT","Australian Capital Territory",G2690))))))))</f>
        <v>South Australia</v>
      </c>
      <c r="G2690" t="s">
        <v>32</v>
      </c>
      <c r="H2690">
        <v>5168</v>
      </c>
      <c r="I2690" t="s">
        <v>11</v>
      </c>
      <c r="J2690" t="s">
        <v>33</v>
      </c>
      <c r="K2690" t="s">
        <v>153</v>
      </c>
      <c r="L2690" t="s">
        <v>16</v>
      </c>
      <c r="M2690" s="5">
        <v>313.74</v>
      </c>
      <c r="N2690">
        <v>1</v>
      </c>
    </row>
    <row r="2691" spans="1:14" x14ac:dyDescent="0.2">
      <c r="A2691" s="2">
        <v>45285</v>
      </c>
      <c r="B2691" s="3">
        <f t="shared" si="126"/>
        <v>2024</v>
      </c>
      <c r="C2691" t="str">
        <f t="shared" si="127"/>
        <v>2023-2024</v>
      </c>
      <c r="D2691" t="s">
        <v>147</v>
      </c>
      <c r="E2691" t="s">
        <v>93</v>
      </c>
      <c r="F2691" t="str">
        <f t="shared" si="128"/>
        <v>Western Australia</v>
      </c>
      <c r="G2691" t="s">
        <v>48</v>
      </c>
      <c r="H2691">
        <v>6112</v>
      </c>
      <c r="I2691" t="s">
        <v>11</v>
      </c>
      <c r="J2691" t="s">
        <v>94</v>
      </c>
      <c r="K2691" t="s">
        <v>155</v>
      </c>
      <c r="L2691" t="s">
        <v>20</v>
      </c>
      <c r="M2691" s="5">
        <v>313.83000000000004</v>
      </c>
      <c r="N2691">
        <v>1</v>
      </c>
    </row>
    <row r="2692" spans="1:14" x14ac:dyDescent="0.2">
      <c r="A2692" s="2">
        <v>45570</v>
      </c>
      <c r="B2692" s="3">
        <f t="shared" si="126"/>
        <v>2025</v>
      </c>
      <c r="C2692" t="str">
        <f t="shared" si="127"/>
        <v>2024-2025</v>
      </c>
      <c r="D2692" t="s">
        <v>147</v>
      </c>
      <c r="E2692" t="s">
        <v>34</v>
      </c>
      <c r="F2692" t="str">
        <f t="shared" si="128"/>
        <v>Queensland</v>
      </c>
      <c r="G2692" t="s">
        <v>35</v>
      </c>
      <c r="H2692">
        <v>4802</v>
      </c>
      <c r="I2692" t="s">
        <v>11</v>
      </c>
      <c r="J2692" t="s">
        <v>36</v>
      </c>
      <c r="K2692" t="s">
        <v>152</v>
      </c>
      <c r="L2692" t="s">
        <v>13</v>
      </c>
      <c r="M2692" s="5">
        <v>313.93</v>
      </c>
      <c r="N2692">
        <v>1</v>
      </c>
    </row>
    <row r="2693" spans="1:14" x14ac:dyDescent="0.2">
      <c r="A2693" s="2">
        <v>45297</v>
      </c>
      <c r="B2693" s="3">
        <f t="shared" si="126"/>
        <v>2024</v>
      </c>
      <c r="C2693" t="str">
        <f t="shared" si="127"/>
        <v>2023-2024</v>
      </c>
      <c r="D2693" t="s">
        <v>147</v>
      </c>
      <c r="E2693" t="s">
        <v>114</v>
      </c>
      <c r="F2693" t="str">
        <f t="shared" si="128"/>
        <v>Victoria</v>
      </c>
      <c r="G2693" t="s">
        <v>45</v>
      </c>
      <c r="H2693">
        <v>3551</v>
      </c>
      <c r="I2693" t="s">
        <v>11</v>
      </c>
      <c r="J2693" t="s">
        <v>60</v>
      </c>
      <c r="K2693" t="s">
        <v>19</v>
      </c>
      <c r="L2693" t="s">
        <v>23</v>
      </c>
      <c r="M2693" s="5">
        <v>314.66999999999996</v>
      </c>
      <c r="N2693">
        <v>1</v>
      </c>
    </row>
    <row r="2694" spans="1:14" x14ac:dyDescent="0.2">
      <c r="A2694" s="2">
        <v>45365</v>
      </c>
      <c r="B2694" s="3">
        <f t="shared" si="126"/>
        <v>2024</v>
      </c>
      <c r="C2694" t="str">
        <f t="shared" si="127"/>
        <v>2023-2024</v>
      </c>
      <c r="D2694" t="s">
        <v>147</v>
      </c>
      <c r="E2694" t="s">
        <v>113</v>
      </c>
      <c r="F2694" t="str">
        <f t="shared" si="128"/>
        <v>Queensland</v>
      </c>
      <c r="G2694" t="s">
        <v>35</v>
      </c>
      <c r="H2694">
        <v>4215</v>
      </c>
      <c r="I2694" t="s">
        <v>11</v>
      </c>
      <c r="J2694" t="s">
        <v>104</v>
      </c>
      <c r="K2694" t="s">
        <v>149</v>
      </c>
      <c r="L2694" t="s">
        <v>15</v>
      </c>
      <c r="M2694" s="5">
        <v>315.27000000000004</v>
      </c>
      <c r="N2694">
        <v>1</v>
      </c>
    </row>
    <row r="2695" spans="1:14" x14ac:dyDescent="0.2">
      <c r="A2695" s="2">
        <v>45181</v>
      </c>
      <c r="B2695" s="3">
        <f t="shared" si="126"/>
        <v>2024</v>
      </c>
      <c r="C2695" t="str">
        <f t="shared" si="127"/>
        <v>2023-2024</v>
      </c>
      <c r="D2695" t="s">
        <v>148</v>
      </c>
      <c r="E2695" t="s">
        <v>57</v>
      </c>
      <c r="F2695" t="str">
        <f t="shared" si="128"/>
        <v>New South Wales</v>
      </c>
      <c r="G2695" t="s">
        <v>10</v>
      </c>
      <c r="H2695">
        <v>2560</v>
      </c>
      <c r="I2695" t="s">
        <v>11</v>
      </c>
      <c r="J2695" t="s">
        <v>58</v>
      </c>
      <c r="K2695" t="s">
        <v>149</v>
      </c>
      <c r="L2695" t="s">
        <v>15</v>
      </c>
      <c r="M2695" s="5">
        <v>315.51000000000005</v>
      </c>
      <c r="N2695">
        <v>1</v>
      </c>
    </row>
    <row r="2696" spans="1:14" x14ac:dyDescent="0.2">
      <c r="A2696" s="2">
        <v>45117</v>
      </c>
      <c r="B2696" s="3">
        <f t="shared" si="126"/>
        <v>2024</v>
      </c>
      <c r="C2696" t="str">
        <f t="shared" si="127"/>
        <v>2023-2024</v>
      </c>
      <c r="D2696" t="s">
        <v>147</v>
      </c>
      <c r="E2696" t="s">
        <v>132</v>
      </c>
      <c r="F2696" t="str">
        <f t="shared" si="128"/>
        <v>New South Wales</v>
      </c>
      <c r="G2696" t="s">
        <v>10</v>
      </c>
      <c r="H2696">
        <v>2800</v>
      </c>
      <c r="I2696" t="s">
        <v>11</v>
      </c>
      <c r="J2696" t="s">
        <v>25</v>
      </c>
      <c r="K2696" t="s">
        <v>154</v>
      </c>
      <c r="L2696" t="s">
        <v>14</v>
      </c>
      <c r="M2696" s="5">
        <v>317.17</v>
      </c>
      <c r="N2696">
        <v>1</v>
      </c>
    </row>
    <row r="2697" spans="1:14" x14ac:dyDescent="0.2">
      <c r="A2697" s="2">
        <v>44994</v>
      </c>
      <c r="B2697" s="3">
        <f t="shared" si="126"/>
        <v>2023</v>
      </c>
      <c r="C2697" t="str">
        <f t="shared" si="127"/>
        <v>2022-2023</v>
      </c>
      <c r="D2697" t="s">
        <v>147</v>
      </c>
      <c r="E2697" t="s">
        <v>145</v>
      </c>
      <c r="F2697" t="str">
        <f t="shared" si="128"/>
        <v>New South Wales</v>
      </c>
      <c r="G2697" t="s">
        <v>10</v>
      </c>
      <c r="H2697">
        <v>2101</v>
      </c>
      <c r="I2697" t="s">
        <v>11</v>
      </c>
      <c r="J2697" t="s">
        <v>27</v>
      </c>
      <c r="K2697" t="s">
        <v>155</v>
      </c>
      <c r="L2697" t="s">
        <v>20</v>
      </c>
      <c r="M2697" s="5">
        <v>317.45000000000005</v>
      </c>
      <c r="N2697">
        <v>1</v>
      </c>
    </row>
    <row r="2698" spans="1:14" x14ac:dyDescent="0.2">
      <c r="A2698" s="2">
        <v>45114</v>
      </c>
      <c r="B2698" s="3">
        <f t="shared" si="126"/>
        <v>2024</v>
      </c>
      <c r="C2698" t="str">
        <f t="shared" si="127"/>
        <v>2023-2024</v>
      </c>
      <c r="D2698" t="s">
        <v>148</v>
      </c>
      <c r="E2698" t="s">
        <v>112</v>
      </c>
      <c r="F2698" t="str">
        <f t="shared" si="128"/>
        <v>Victoria</v>
      </c>
      <c r="G2698" t="s">
        <v>45</v>
      </c>
      <c r="H2698">
        <v>3076</v>
      </c>
      <c r="I2698" t="s">
        <v>11</v>
      </c>
      <c r="J2698" t="s">
        <v>46</v>
      </c>
      <c r="K2698" t="s">
        <v>149</v>
      </c>
      <c r="L2698" t="s">
        <v>15</v>
      </c>
      <c r="M2698" s="5">
        <v>317.57</v>
      </c>
      <c r="N2698">
        <v>1</v>
      </c>
    </row>
    <row r="2699" spans="1:14" x14ac:dyDescent="0.2">
      <c r="A2699" s="2">
        <v>45424</v>
      </c>
      <c r="B2699" s="3">
        <f t="shared" si="126"/>
        <v>2024</v>
      </c>
      <c r="C2699" t="str">
        <f t="shared" si="127"/>
        <v>2023-2024</v>
      </c>
      <c r="D2699" t="s">
        <v>147</v>
      </c>
      <c r="E2699" t="s">
        <v>141</v>
      </c>
      <c r="F2699" t="str">
        <f t="shared" si="128"/>
        <v>Western Australia</v>
      </c>
      <c r="G2699" t="s">
        <v>48</v>
      </c>
      <c r="H2699">
        <v>6052</v>
      </c>
      <c r="I2699" t="s">
        <v>11</v>
      </c>
      <c r="J2699" t="s">
        <v>49</v>
      </c>
      <c r="K2699" t="s">
        <v>154</v>
      </c>
      <c r="L2699" t="s">
        <v>14</v>
      </c>
      <c r="M2699" s="5">
        <v>317.68</v>
      </c>
      <c r="N2699">
        <v>1</v>
      </c>
    </row>
    <row r="2700" spans="1:14" x14ac:dyDescent="0.2">
      <c r="A2700" s="2">
        <v>45357</v>
      </c>
      <c r="B2700" s="3">
        <f t="shared" si="126"/>
        <v>2024</v>
      </c>
      <c r="C2700" t="str">
        <f t="shared" si="127"/>
        <v>2023-2024</v>
      </c>
      <c r="D2700" t="s">
        <v>147</v>
      </c>
      <c r="E2700" t="s">
        <v>138</v>
      </c>
      <c r="F2700" t="str">
        <f t="shared" si="128"/>
        <v>Queensland</v>
      </c>
      <c r="G2700" t="s">
        <v>35</v>
      </c>
      <c r="H2700">
        <v>4558</v>
      </c>
      <c r="I2700" t="s">
        <v>11</v>
      </c>
      <c r="J2700" t="s">
        <v>120</v>
      </c>
      <c r="K2700" t="s">
        <v>155</v>
      </c>
      <c r="L2700" t="s">
        <v>20</v>
      </c>
      <c r="M2700" s="5">
        <v>317.88</v>
      </c>
      <c r="N2700">
        <v>1</v>
      </c>
    </row>
    <row r="2701" spans="1:14" x14ac:dyDescent="0.2">
      <c r="A2701" s="2">
        <v>44928</v>
      </c>
      <c r="B2701" s="3">
        <f t="shared" si="126"/>
        <v>2023</v>
      </c>
      <c r="C2701" t="str">
        <f t="shared" si="127"/>
        <v>2022-2023</v>
      </c>
      <c r="D2701" t="s">
        <v>147</v>
      </c>
      <c r="E2701" t="s">
        <v>113</v>
      </c>
      <c r="F2701" t="str">
        <f t="shared" si="128"/>
        <v>Queensland</v>
      </c>
      <c r="G2701" t="s">
        <v>35</v>
      </c>
      <c r="H2701">
        <v>4215</v>
      </c>
      <c r="I2701" t="s">
        <v>11</v>
      </c>
      <c r="J2701" t="s">
        <v>104</v>
      </c>
      <c r="K2701" t="s">
        <v>157</v>
      </c>
      <c r="L2701" t="s">
        <v>22</v>
      </c>
      <c r="M2701" s="5">
        <v>318.18</v>
      </c>
      <c r="N2701">
        <v>1</v>
      </c>
    </row>
    <row r="2702" spans="1:14" x14ac:dyDescent="0.2">
      <c r="A2702" s="2">
        <v>45583</v>
      </c>
      <c r="B2702" s="3">
        <f t="shared" si="126"/>
        <v>2025</v>
      </c>
      <c r="C2702" t="str">
        <f t="shared" si="127"/>
        <v>2024-2025</v>
      </c>
      <c r="D2702" t="s">
        <v>147</v>
      </c>
      <c r="E2702" t="s">
        <v>107</v>
      </c>
      <c r="F2702" t="str">
        <f t="shared" si="128"/>
        <v>Queensland</v>
      </c>
      <c r="G2702" t="s">
        <v>35</v>
      </c>
      <c r="H2702">
        <v>4220</v>
      </c>
      <c r="I2702" t="s">
        <v>11</v>
      </c>
      <c r="J2702" t="s">
        <v>104</v>
      </c>
      <c r="K2702" t="s">
        <v>19</v>
      </c>
      <c r="L2702" t="s">
        <v>23</v>
      </c>
      <c r="M2702" s="5">
        <v>318.38</v>
      </c>
      <c r="N2702">
        <v>1</v>
      </c>
    </row>
    <row r="2703" spans="1:14" x14ac:dyDescent="0.2">
      <c r="A2703" s="2">
        <v>45547</v>
      </c>
      <c r="B2703" s="3">
        <f t="shared" si="126"/>
        <v>2025</v>
      </c>
      <c r="C2703" t="str">
        <f t="shared" si="127"/>
        <v>2024-2025</v>
      </c>
      <c r="D2703" t="s">
        <v>147</v>
      </c>
      <c r="E2703" t="s">
        <v>141</v>
      </c>
      <c r="F2703" t="str">
        <f t="shared" si="128"/>
        <v>Western Australia</v>
      </c>
      <c r="G2703" t="s">
        <v>48</v>
      </c>
      <c r="H2703">
        <v>6052</v>
      </c>
      <c r="I2703" t="s">
        <v>11</v>
      </c>
      <c r="J2703" t="s">
        <v>49</v>
      </c>
      <c r="K2703" t="s">
        <v>153</v>
      </c>
      <c r="L2703" t="s">
        <v>16</v>
      </c>
      <c r="M2703" s="5">
        <v>318.63</v>
      </c>
      <c r="N2703">
        <v>1</v>
      </c>
    </row>
    <row r="2704" spans="1:14" x14ac:dyDescent="0.2">
      <c r="A2704" s="2">
        <v>45533</v>
      </c>
      <c r="B2704" s="3">
        <f t="shared" si="126"/>
        <v>2025</v>
      </c>
      <c r="C2704" t="str">
        <f t="shared" si="127"/>
        <v>2024-2025</v>
      </c>
      <c r="D2704" t="s">
        <v>147</v>
      </c>
      <c r="E2704" t="s">
        <v>124</v>
      </c>
      <c r="F2704" t="str">
        <f t="shared" si="128"/>
        <v>New South Wales</v>
      </c>
      <c r="G2704" t="s">
        <v>10</v>
      </c>
      <c r="H2704">
        <v>2015</v>
      </c>
      <c r="I2704" t="s">
        <v>11</v>
      </c>
      <c r="J2704" t="s">
        <v>12</v>
      </c>
      <c r="K2704" t="s">
        <v>154</v>
      </c>
      <c r="L2704" t="s">
        <v>14</v>
      </c>
      <c r="M2704" s="5">
        <v>318.77999999999997</v>
      </c>
      <c r="N2704">
        <v>1</v>
      </c>
    </row>
    <row r="2705" spans="1:14" x14ac:dyDescent="0.2">
      <c r="A2705" s="2">
        <v>45226</v>
      </c>
      <c r="B2705" s="3">
        <f t="shared" si="126"/>
        <v>2024</v>
      </c>
      <c r="C2705" t="str">
        <f t="shared" si="127"/>
        <v>2023-2024</v>
      </c>
      <c r="D2705" t="s">
        <v>147</v>
      </c>
      <c r="E2705" t="s">
        <v>141</v>
      </c>
      <c r="F2705" t="str">
        <f t="shared" si="128"/>
        <v>Western Australia</v>
      </c>
      <c r="G2705" t="s">
        <v>48</v>
      </c>
      <c r="H2705">
        <v>6052</v>
      </c>
      <c r="I2705" t="s">
        <v>11</v>
      </c>
      <c r="J2705" t="s">
        <v>49</v>
      </c>
      <c r="K2705" t="s">
        <v>155</v>
      </c>
      <c r="L2705" t="s">
        <v>20</v>
      </c>
      <c r="M2705" s="5">
        <v>319.33</v>
      </c>
      <c r="N2705">
        <v>1</v>
      </c>
    </row>
    <row r="2706" spans="1:14" x14ac:dyDescent="0.2">
      <c r="A2706" s="2">
        <v>45538</v>
      </c>
      <c r="B2706" s="3">
        <f t="shared" si="126"/>
        <v>2025</v>
      </c>
      <c r="C2706" t="str">
        <f t="shared" si="127"/>
        <v>2024-2025</v>
      </c>
      <c r="D2706" t="s">
        <v>147</v>
      </c>
      <c r="E2706" t="s">
        <v>123</v>
      </c>
      <c r="F2706" t="str">
        <f t="shared" si="128"/>
        <v>Western Australia</v>
      </c>
      <c r="G2706" t="s">
        <v>48</v>
      </c>
      <c r="H2706">
        <v>6109</v>
      </c>
      <c r="I2706" t="s">
        <v>11</v>
      </c>
      <c r="J2706" t="s">
        <v>94</v>
      </c>
      <c r="K2706" t="s">
        <v>150</v>
      </c>
      <c r="L2706" t="s">
        <v>18</v>
      </c>
      <c r="M2706" s="5">
        <v>319.45000000000005</v>
      </c>
      <c r="N2706">
        <v>1</v>
      </c>
    </row>
    <row r="2707" spans="1:14" x14ac:dyDescent="0.2">
      <c r="A2707" s="2">
        <v>45040</v>
      </c>
      <c r="B2707" s="3">
        <f t="shared" si="126"/>
        <v>2023</v>
      </c>
      <c r="C2707" t="str">
        <f t="shared" si="127"/>
        <v>2022-2023</v>
      </c>
      <c r="D2707" t="s">
        <v>147</v>
      </c>
      <c r="E2707" t="s">
        <v>92</v>
      </c>
      <c r="F2707" t="str">
        <f t="shared" si="128"/>
        <v>Queensland</v>
      </c>
      <c r="G2707" t="s">
        <v>35</v>
      </c>
      <c r="H2707">
        <v>4068</v>
      </c>
      <c r="I2707" t="s">
        <v>11</v>
      </c>
      <c r="J2707" t="s">
        <v>43</v>
      </c>
      <c r="K2707" t="s">
        <v>151</v>
      </c>
      <c r="L2707" t="s">
        <v>21</v>
      </c>
      <c r="M2707" s="5">
        <v>321.52999999999997</v>
      </c>
      <c r="N2707">
        <v>1</v>
      </c>
    </row>
    <row r="2708" spans="1:14" x14ac:dyDescent="0.2">
      <c r="A2708" s="2">
        <v>45195</v>
      </c>
      <c r="B2708" s="3">
        <f t="shared" si="126"/>
        <v>2024</v>
      </c>
      <c r="C2708" t="str">
        <f t="shared" si="127"/>
        <v>2023-2024</v>
      </c>
      <c r="D2708" t="s">
        <v>147</v>
      </c>
      <c r="E2708" t="s">
        <v>85</v>
      </c>
      <c r="F2708" t="str">
        <f t="shared" si="128"/>
        <v>Queensland</v>
      </c>
      <c r="G2708" t="s">
        <v>35</v>
      </c>
      <c r="H2708">
        <v>4883</v>
      </c>
      <c r="I2708" t="s">
        <v>11</v>
      </c>
      <c r="J2708" t="s">
        <v>36</v>
      </c>
      <c r="K2708" t="s">
        <v>154</v>
      </c>
      <c r="L2708" t="s">
        <v>14</v>
      </c>
      <c r="M2708" s="5">
        <v>321.62</v>
      </c>
      <c r="N2708">
        <v>1</v>
      </c>
    </row>
    <row r="2709" spans="1:14" x14ac:dyDescent="0.2">
      <c r="A2709" s="2">
        <v>45250</v>
      </c>
      <c r="B2709" s="3">
        <f t="shared" si="126"/>
        <v>2024</v>
      </c>
      <c r="C2709" t="str">
        <f t="shared" si="127"/>
        <v>2023-2024</v>
      </c>
      <c r="D2709" t="s">
        <v>147</v>
      </c>
      <c r="E2709" t="s">
        <v>113</v>
      </c>
      <c r="F2709" t="str">
        <f t="shared" si="128"/>
        <v>Queensland</v>
      </c>
      <c r="G2709" t="s">
        <v>35</v>
      </c>
      <c r="H2709">
        <v>4215</v>
      </c>
      <c r="I2709" t="s">
        <v>11</v>
      </c>
      <c r="J2709" t="s">
        <v>104</v>
      </c>
      <c r="K2709" t="s">
        <v>155</v>
      </c>
      <c r="L2709" t="s">
        <v>20</v>
      </c>
      <c r="M2709" s="5">
        <v>323.08999999999997</v>
      </c>
      <c r="N2709">
        <v>1</v>
      </c>
    </row>
    <row r="2710" spans="1:14" x14ac:dyDescent="0.2">
      <c r="A2710" s="2">
        <v>45628</v>
      </c>
      <c r="B2710" s="3">
        <f t="shared" si="126"/>
        <v>2025</v>
      </c>
      <c r="C2710" t="str">
        <f t="shared" si="127"/>
        <v>2024-2025</v>
      </c>
      <c r="D2710" t="s">
        <v>147</v>
      </c>
      <c r="E2710" t="s">
        <v>143</v>
      </c>
      <c r="F2710" t="str">
        <f t="shared" si="128"/>
        <v>New South Wales</v>
      </c>
      <c r="G2710" t="s">
        <v>10</v>
      </c>
      <c r="H2710">
        <v>2154</v>
      </c>
      <c r="I2710" t="s">
        <v>11</v>
      </c>
      <c r="J2710" t="s">
        <v>27</v>
      </c>
      <c r="K2710" t="s">
        <v>155</v>
      </c>
      <c r="L2710" t="s">
        <v>20</v>
      </c>
      <c r="M2710" s="5">
        <v>323.19</v>
      </c>
      <c r="N2710">
        <v>1</v>
      </c>
    </row>
    <row r="2711" spans="1:14" x14ac:dyDescent="0.2">
      <c r="A2711" s="2">
        <v>45391</v>
      </c>
      <c r="B2711" s="3">
        <f t="shared" si="126"/>
        <v>2024</v>
      </c>
      <c r="C2711" t="str">
        <f t="shared" si="127"/>
        <v>2023-2024</v>
      </c>
      <c r="D2711" t="s">
        <v>147</v>
      </c>
      <c r="E2711" t="s">
        <v>92</v>
      </c>
      <c r="F2711" t="str">
        <f t="shared" si="128"/>
        <v>Queensland</v>
      </c>
      <c r="G2711" t="s">
        <v>35</v>
      </c>
      <c r="H2711">
        <v>4068</v>
      </c>
      <c r="I2711" t="s">
        <v>11</v>
      </c>
      <c r="J2711" t="s">
        <v>43</v>
      </c>
      <c r="K2711" t="s">
        <v>154</v>
      </c>
      <c r="L2711" t="s">
        <v>14</v>
      </c>
      <c r="M2711" s="5">
        <v>324.33</v>
      </c>
      <c r="N2711">
        <v>1</v>
      </c>
    </row>
    <row r="2712" spans="1:14" x14ac:dyDescent="0.2">
      <c r="A2712" s="2">
        <v>45458</v>
      </c>
      <c r="B2712" s="3">
        <f t="shared" si="126"/>
        <v>2024</v>
      </c>
      <c r="C2712" t="str">
        <f t="shared" si="127"/>
        <v>2023-2024</v>
      </c>
      <c r="D2712" t="s">
        <v>148</v>
      </c>
      <c r="E2712" t="s">
        <v>41</v>
      </c>
      <c r="F2712" t="str">
        <f t="shared" si="128"/>
        <v>New South Wales</v>
      </c>
      <c r="G2712" t="s">
        <v>10</v>
      </c>
      <c r="H2712">
        <v>2830</v>
      </c>
      <c r="I2712" t="s">
        <v>11</v>
      </c>
      <c r="J2712" t="s">
        <v>25</v>
      </c>
      <c r="K2712" t="s">
        <v>19</v>
      </c>
      <c r="L2712" t="s">
        <v>23</v>
      </c>
      <c r="M2712" s="5">
        <v>324.38</v>
      </c>
      <c r="N2712">
        <v>1</v>
      </c>
    </row>
    <row r="2713" spans="1:14" x14ac:dyDescent="0.2">
      <c r="A2713" s="2">
        <v>45232</v>
      </c>
      <c r="B2713" s="3">
        <f t="shared" si="126"/>
        <v>2024</v>
      </c>
      <c r="C2713" t="str">
        <f t="shared" si="127"/>
        <v>2023-2024</v>
      </c>
      <c r="D2713" t="s">
        <v>147</v>
      </c>
      <c r="E2713" t="s">
        <v>146</v>
      </c>
      <c r="F2713" t="str">
        <f t="shared" si="128"/>
        <v>Victoria</v>
      </c>
      <c r="G2713" t="s">
        <v>45</v>
      </c>
      <c r="H2713">
        <v>3353</v>
      </c>
      <c r="I2713" t="s">
        <v>11</v>
      </c>
      <c r="J2713" t="s">
        <v>60</v>
      </c>
      <c r="K2713" t="s">
        <v>149</v>
      </c>
      <c r="L2713" t="s">
        <v>15</v>
      </c>
      <c r="M2713" s="5">
        <v>324.63</v>
      </c>
      <c r="N2713">
        <v>1</v>
      </c>
    </row>
    <row r="2714" spans="1:14" x14ac:dyDescent="0.2">
      <c r="A2714" s="2">
        <v>45509</v>
      </c>
      <c r="B2714" s="3">
        <f t="shared" si="126"/>
        <v>2025</v>
      </c>
      <c r="C2714" t="str">
        <f t="shared" si="127"/>
        <v>2024-2025</v>
      </c>
      <c r="D2714" t="s">
        <v>147</v>
      </c>
      <c r="E2714" t="s">
        <v>28</v>
      </c>
      <c r="F2714" t="str">
        <f t="shared" si="128"/>
        <v>Northern Territory</v>
      </c>
      <c r="G2714" t="s">
        <v>29</v>
      </c>
      <c r="H2714">
        <v>800</v>
      </c>
      <c r="I2714" t="s">
        <v>11</v>
      </c>
      <c r="J2714" t="s">
        <v>30</v>
      </c>
      <c r="K2714" t="s">
        <v>149</v>
      </c>
      <c r="L2714" t="s">
        <v>15</v>
      </c>
      <c r="M2714" s="5">
        <v>325.47000000000003</v>
      </c>
      <c r="N2714">
        <v>1</v>
      </c>
    </row>
    <row r="2715" spans="1:14" x14ac:dyDescent="0.2">
      <c r="A2715" s="2">
        <v>45613</v>
      </c>
      <c r="B2715" s="3">
        <f t="shared" si="126"/>
        <v>2025</v>
      </c>
      <c r="C2715" t="str">
        <f t="shared" si="127"/>
        <v>2024-2025</v>
      </c>
      <c r="D2715" t="s">
        <v>147</v>
      </c>
      <c r="E2715" t="s">
        <v>124</v>
      </c>
      <c r="F2715" t="str">
        <f t="shared" si="128"/>
        <v>New South Wales</v>
      </c>
      <c r="G2715" t="s">
        <v>10</v>
      </c>
      <c r="H2715">
        <v>2015</v>
      </c>
      <c r="I2715" t="s">
        <v>11</v>
      </c>
      <c r="J2715" t="s">
        <v>12</v>
      </c>
      <c r="K2715" t="s">
        <v>149</v>
      </c>
      <c r="L2715" t="s">
        <v>15</v>
      </c>
      <c r="M2715" s="5">
        <v>325.5</v>
      </c>
      <c r="N2715">
        <v>1</v>
      </c>
    </row>
    <row r="2716" spans="1:14" x14ac:dyDescent="0.2">
      <c r="A2716" s="2">
        <v>45629</v>
      </c>
      <c r="B2716" s="3">
        <f t="shared" si="126"/>
        <v>2025</v>
      </c>
      <c r="C2716" t="str">
        <f t="shared" si="127"/>
        <v>2024-2025</v>
      </c>
      <c r="D2716" t="s">
        <v>147</v>
      </c>
      <c r="E2716" t="s">
        <v>130</v>
      </c>
      <c r="F2716" t="str">
        <f t="shared" si="128"/>
        <v>South Australia</v>
      </c>
      <c r="G2716" t="s">
        <v>32</v>
      </c>
      <c r="H2716">
        <v>5290</v>
      </c>
      <c r="I2716" t="s">
        <v>11</v>
      </c>
      <c r="J2716" t="s">
        <v>38</v>
      </c>
      <c r="K2716" t="s">
        <v>151</v>
      </c>
      <c r="L2716" t="s">
        <v>21</v>
      </c>
      <c r="M2716" s="5">
        <v>326.10000000000002</v>
      </c>
      <c r="N2716">
        <v>1</v>
      </c>
    </row>
    <row r="2717" spans="1:14" x14ac:dyDescent="0.2">
      <c r="A2717" s="2">
        <v>45189</v>
      </c>
      <c r="B2717" s="3">
        <f t="shared" si="126"/>
        <v>2024</v>
      </c>
      <c r="C2717" t="str">
        <f t="shared" si="127"/>
        <v>2023-2024</v>
      </c>
      <c r="D2717" t="s">
        <v>147</v>
      </c>
      <c r="E2717" t="s">
        <v>133</v>
      </c>
      <c r="F2717" t="str">
        <f t="shared" si="128"/>
        <v>Queensland</v>
      </c>
      <c r="G2717" t="s">
        <v>35</v>
      </c>
      <c r="H2717">
        <v>4305</v>
      </c>
      <c r="I2717" t="s">
        <v>11</v>
      </c>
      <c r="J2717" t="s">
        <v>104</v>
      </c>
      <c r="K2717" t="s">
        <v>150</v>
      </c>
      <c r="L2717" t="s">
        <v>18</v>
      </c>
      <c r="M2717" s="5">
        <v>326.76</v>
      </c>
      <c r="N2717">
        <v>1</v>
      </c>
    </row>
    <row r="2718" spans="1:14" x14ac:dyDescent="0.2">
      <c r="A2718" s="2">
        <v>45211</v>
      </c>
      <c r="B2718" s="3">
        <f t="shared" si="126"/>
        <v>2024</v>
      </c>
      <c r="C2718" t="str">
        <f t="shared" si="127"/>
        <v>2023-2024</v>
      </c>
      <c r="D2718" t="s">
        <v>147</v>
      </c>
      <c r="E2718" t="s">
        <v>28</v>
      </c>
      <c r="F2718" t="str">
        <f t="shared" si="128"/>
        <v>Northern Territory</v>
      </c>
      <c r="G2718" t="s">
        <v>29</v>
      </c>
      <c r="H2718">
        <v>800</v>
      </c>
      <c r="I2718" t="s">
        <v>11</v>
      </c>
      <c r="J2718" t="s">
        <v>30</v>
      </c>
      <c r="K2718" t="s">
        <v>157</v>
      </c>
      <c r="L2718" t="s">
        <v>22</v>
      </c>
      <c r="M2718" s="5">
        <v>327.33999999999997</v>
      </c>
      <c r="N2718">
        <v>1</v>
      </c>
    </row>
    <row r="2719" spans="1:14" x14ac:dyDescent="0.2">
      <c r="A2719" s="2">
        <v>45557</v>
      </c>
      <c r="B2719" s="3">
        <f t="shared" si="126"/>
        <v>2025</v>
      </c>
      <c r="C2719" t="str">
        <f t="shared" si="127"/>
        <v>2024-2025</v>
      </c>
      <c r="D2719" t="s">
        <v>147</v>
      </c>
      <c r="E2719" t="s">
        <v>113</v>
      </c>
      <c r="F2719" t="str">
        <f t="shared" si="128"/>
        <v>Queensland</v>
      </c>
      <c r="G2719" t="s">
        <v>35</v>
      </c>
      <c r="H2719">
        <v>4215</v>
      </c>
      <c r="I2719" t="s">
        <v>11</v>
      </c>
      <c r="J2719" t="s">
        <v>104</v>
      </c>
      <c r="K2719" t="s">
        <v>154</v>
      </c>
      <c r="L2719" t="s">
        <v>14</v>
      </c>
      <c r="M2719" s="5">
        <v>327.45000000000005</v>
      </c>
      <c r="N2719">
        <v>1</v>
      </c>
    </row>
    <row r="2720" spans="1:14" x14ac:dyDescent="0.2">
      <c r="A2720" s="2">
        <v>45080</v>
      </c>
      <c r="B2720" s="3">
        <f t="shared" si="126"/>
        <v>2023</v>
      </c>
      <c r="C2720" t="str">
        <f t="shared" si="127"/>
        <v>2022-2023</v>
      </c>
      <c r="D2720" t="s">
        <v>148</v>
      </c>
      <c r="E2720" t="s">
        <v>81</v>
      </c>
      <c r="F2720" t="str">
        <f t="shared" si="128"/>
        <v>New South Wales</v>
      </c>
      <c r="G2720" t="s">
        <v>10</v>
      </c>
      <c r="H2720">
        <v>2485</v>
      </c>
      <c r="I2720" t="s">
        <v>11</v>
      </c>
      <c r="J2720" t="s">
        <v>68</v>
      </c>
      <c r="K2720" t="s">
        <v>152</v>
      </c>
      <c r="L2720" t="s">
        <v>13</v>
      </c>
      <c r="M2720" s="5">
        <v>327.47000000000003</v>
      </c>
      <c r="N2720">
        <v>1</v>
      </c>
    </row>
    <row r="2721" spans="1:14" x14ac:dyDescent="0.2">
      <c r="A2721" s="2">
        <v>45256</v>
      </c>
      <c r="B2721" s="3">
        <f t="shared" si="126"/>
        <v>2024</v>
      </c>
      <c r="C2721" t="str">
        <f t="shared" si="127"/>
        <v>2023-2024</v>
      </c>
      <c r="D2721" t="s">
        <v>147</v>
      </c>
      <c r="E2721" t="s">
        <v>88</v>
      </c>
      <c r="F2721" t="str">
        <f t="shared" si="128"/>
        <v>South Australia</v>
      </c>
      <c r="G2721" t="s">
        <v>32</v>
      </c>
      <c r="H2721">
        <v>5011</v>
      </c>
      <c r="I2721" t="s">
        <v>11</v>
      </c>
      <c r="J2721" t="s">
        <v>33</v>
      </c>
      <c r="K2721" t="s">
        <v>150</v>
      </c>
      <c r="L2721" t="s">
        <v>18</v>
      </c>
      <c r="M2721" s="5">
        <v>327.70000000000005</v>
      </c>
      <c r="N2721">
        <v>1</v>
      </c>
    </row>
    <row r="2722" spans="1:14" x14ac:dyDescent="0.2">
      <c r="A2722" s="2">
        <v>45136</v>
      </c>
      <c r="B2722" s="3">
        <f t="shared" si="126"/>
        <v>2024</v>
      </c>
      <c r="C2722" t="str">
        <f t="shared" si="127"/>
        <v>2023-2024</v>
      </c>
      <c r="D2722" t="s">
        <v>147</v>
      </c>
      <c r="E2722" t="s">
        <v>128</v>
      </c>
      <c r="F2722" t="str">
        <f t="shared" si="128"/>
        <v>Western Australia</v>
      </c>
      <c r="G2722" t="s">
        <v>48</v>
      </c>
      <c r="H2722">
        <v>6027</v>
      </c>
      <c r="I2722" t="s">
        <v>11</v>
      </c>
      <c r="J2722" t="s">
        <v>49</v>
      </c>
      <c r="K2722" t="s">
        <v>19</v>
      </c>
      <c r="L2722" t="s">
        <v>23</v>
      </c>
      <c r="M2722" s="5">
        <v>327.74</v>
      </c>
      <c r="N2722">
        <v>1</v>
      </c>
    </row>
    <row r="2723" spans="1:14" x14ac:dyDescent="0.2">
      <c r="A2723" s="2">
        <v>45090</v>
      </c>
      <c r="B2723" s="3">
        <f t="shared" si="126"/>
        <v>2023</v>
      </c>
      <c r="C2723" t="str">
        <f t="shared" si="127"/>
        <v>2022-2023</v>
      </c>
      <c r="D2723" t="s">
        <v>147</v>
      </c>
      <c r="E2723" t="s">
        <v>96</v>
      </c>
      <c r="F2723" t="str">
        <f t="shared" si="128"/>
        <v>Western Australia</v>
      </c>
      <c r="G2723" t="s">
        <v>48</v>
      </c>
      <c r="H2723">
        <v>6330</v>
      </c>
      <c r="I2723" t="s">
        <v>11</v>
      </c>
      <c r="J2723" t="s">
        <v>94</v>
      </c>
      <c r="K2723" t="s">
        <v>150</v>
      </c>
      <c r="L2723" t="s">
        <v>18</v>
      </c>
      <c r="M2723" s="5">
        <v>327.77</v>
      </c>
      <c r="N2723">
        <v>1</v>
      </c>
    </row>
    <row r="2724" spans="1:14" x14ac:dyDescent="0.2">
      <c r="A2724" s="2">
        <v>45145</v>
      </c>
      <c r="B2724" s="3">
        <f t="shared" si="126"/>
        <v>2024</v>
      </c>
      <c r="C2724" t="str">
        <f t="shared" si="127"/>
        <v>2023-2024</v>
      </c>
      <c r="D2724" t="s">
        <v>147</v>
      </c>
      <c r="E2724" t="s">
        <v>118</v>
      </c>
      <c r="F2724" t="str">
        <f t="shared" si="128"/>
        <v>New South Wales</v>
      </c>
      <c r="G2724" t="s">
        <v>10</v>
      </c>
      <c r="H2724">
        <v>2158</v>
      </c>
      <c r="I2724" t="s">
        <v>11</v>
      </c>
      <c r="J2724" t="s">
        <v>27</v>
      </c>
      <c r="K2724" t="s">
        <v>150</v>
      </c>
      <c r="L2724" t="s">
        <v>18</v>
      </c>
      <c r="M2724" s="5">
        <v>327.77</v>
      </c>
      <c r="N2724">
        <v>1</v>
      </c>
    </row>
    <row r="2725" spans="1:14" x14ac:dyDescent="0.2">
      <c r="A2725" s="2">
        <v>45432</v>
      </c>
      <c r="B2725" s="3">
        <f t="shared" si="126"/>
        <v>2024</v>
      </c>
      <c r="C2725" t="str">
        <f t="shared" si="127"/>
        <v>2023-2024</v>
      </c>
      <c r="D2725" t="s">
        <v>147</v>
      </c>
      <c r="E2725" t="s">
        <v>143</v>
      </c>
      <c r="F2725" t="str">
        <f t="shared" si="128"/>
        <v>New South Wales</v>
      </c>
      <c r="G2725" t="s">
        <v>10</v>
      </c>
      <c r="H2725">
        <v>2154</v>
      </c>
      <c r="I2725" t="s">
        <v>11</v>
      </c>
      <c r="J2725" t="s">
        <v>27</v>
      </c>
      <c r="K2725" t="s">
        <v>156</v>
      </c>
      <c r="L2725" t="s">
        <v>17</v>
      </c>
      <c r="M2725" s="5">
        <v>328.29</v>
      </c>
      <c r="N2725">
        <v>1</v>
      </c>
    </row>
    <row r="2726" spans="1:14" x14ac:dyDescent="0.2">
      <c r="A2726" s="2">
        <v>45643</v>
      </c>
      <c r="B2726" s="3">
        <f t="shared" si="126"/>
        <v>2025</v>
      </c>
      <c r="C2726" t="str">
        <f t="shared" si="127"/>
        <v>2024-2025</v>
      </c>
      <c r="D2726" t="s">
        <v>147</v>
      </c>
      <c r="E2726" t="s">
        <v>128</v>
      </c>
      <c r="F2726" t="str">
        <f t="shared" si="128"/>
        <v>Western Australia</v>
      </c>
      <c r="G2726" t="s">
        <v>48</v>
      </c>
      <c r="H2726">
        <v>6027</v>
      </c>
      <c r="I2726" t="s">
        <v>11</v>
      </c>
      <c r="J2726" t="s">
        <v>49</v>
      </c>
      <c r="K2726" t="s">
        <v>150</v>
      </c>
      <c r="L2726" t="s">
        <v>18</v>
      </c>
      <c r="M2726" s="5">
        <v>328.71</v>
      </c>
      <c r="N2726">
        <v>1</v>
      </c>
    </row>
    <row r="2727" spans="1:14" x14ac:dyDescent="0.2">
      <c r="A2727" s="2">
        <v>45285</v>
      </c>
      <c r="B2727" s="3">
        <f t="shared" si="126"/>
        <v>2024</v>
      </c>
      <c r="C2727" t="str">
        <f t="shared" si="127"/>
        <v>2023-2024</v>
      </c>
      <c r="D2727" t="s">
        <v>147</v>
      </c>
      <c r="E2727" t="s">
        <v>73</v>
      </c>
      <c r="F2727" t="str">
        <f t="shared" si="128"/>
        <v>Victoria</v>
      </c>
      <c r="G2727" t="s">
        <v>45</v>
      </c>
      <c r="H2727">
        <v>3136</v>
      </c>
      <c r="I2727" t="s">
        <v>11</v>
      </c>
      <c r="J2727" t="s">
        <v>63</v>
      </c>
      <c r="K2727" t="s">
        <v>155</v>
      </c>
      <c r="L2727" t="s">
        <v>20</v>
      </c>
      <c r="M2727" s="5">
        <v>329.27000000000004</v>
      </c>
      <c r="N2727">
        <v>1</v>
      </c>
    </row>
    <row r="2728" spans="1:14" x14ac:dyDescent="0.2">
      <c r="A2728" s="2">
        <v>45401</v>
      </c>
      <c r="B2728" s="3">
        <f t="shared" si="126"/>
        <v>2024</v>
      </c>
      <c r="C2728" t="str">
        <f t="shared" si="127"/>
        <v>2023-2024</v>
      </c>
      <c r="D2728" t="s">
        <v>147</v>
      </c>
      <c r="E2728" t="s">
        <v>78</v>
      </c>
      <c r="F2728" t="str">
        <f t="shared" si="128"/>
        <v>New South Wales</v>
      </c>
      <c r="G2728" t="s">
        <v>10</v>
      </c>
      <c r="H2728">
        <v>2350</v>
      </c>
      <c r="I2728" t="s">
        <v>11</v>
      </c>
      <c r="J2728" t="s">
        <v>68</v>
      </c>
      <c r="K2728" t="s">
        <v>151</v>
      </c>
      <c r="L2728" t="s">
        <v>21</v>
      </c>
      <c r="M2728" s="5">
        <v>329.48</v>
      </c>
      <c r="N2728">
        <v>1</v>
      </c>
    </row>
    <row r="2729" spans="1:14" x14ac:dyDescent="0.2">
      <c r="A2729" s="2">
        <v>44984</v>
      </c>
      <c r="B2729" s="3">
        <f t="shared" si="126"/>
        <v>2023</v>
      </c>
      <c r="C2729" t="str">
        <f t="shared" si="127"/>
        <v>2022-2023</v>
      </c>
      <c r="D2729" t="s">
        <v>147</v>
      </c>
      <c r="E2729" t="s">
        <v>78</v>
      </c>
      <c r="F2729" t="str">
        <f t="shared" si="128"/>
        <v>New South Wales</v>
      </c>
      <c r="G2729" t="s">
        <v>10</v>
      </c>
      <c r="H2729">
        <v>2350</v>
      </c>
      <c r="I2729" t="s">
        <v>11</v>
      </c>
      <c r="J2729" t="s">
        <v>68</v>
      </c>
      <c r="K2729" t="s">
        <v>149</v>
      </c>
      <c r="L2729" t="s">
        <v>15</v>
      </c>
      <c r="M2729" s="5">
        <v>330.32</v>
      </c>
      <c r="N2729">
        <v>1</v>
      </c>
    </row>
    <row r="2730" spans="1:14" x14ac:dyDescent="0.2">
      <c r="A2730" s="2">
        <v>45563</v>
      </c>
      <c r="B2730" s="3">
        <f t="shared" si="126"/>
        <v>2025</v>
      </c>
      <c r="C2730" t="str">
        <f t="shared" si="127"/>
        <v>2024-2025</v>
      </c>
      <c r="D2730" t="s">
        <v>148</v>
      </c>
      <c r="E2730" t="s">
        <v>136</v>
      </c>
      <c r="F2730" t="str">
        <f t="shared" si="128"/>
        <v>Victoria</v>
      </c>
      <c r="G2730" t="s">
        <v>45</v>
      </c>
      <c r="H2730">
        <v>3175</v>
      </c>
      <c r="I2730" t="s">
        <v>11</v>
      </c>
      <c r="J2730" t="s">
        <v>63</v>
      </c>
      <c r="K2730" t="s">
        <v>155</v>
      </c>
      <c r="L2730" t="s">
        <v>20</v>
      </c>
      <c r="M2730" s="5">
        <v>331.33</v>
      </c>
      <c r="N2730">
        <v>1</v>
      </c>
    </row>
    <row r="2731" spans="1:14" x14ac:dyDescent="0.2">
      <c r="A2731" s="2">
        <v>45171</v>
      </c>
      <c r="B2731" s="3">
        <f t="shared" si="126"/>
        <v>2024</v>
      </c>
      <c r="C2731" t="str">
        <f t="shared" si="127"/>
        <v>2023-2024</v>
      </c>
      <c r="D2731" t="s">
        <v>148</v>
      </c>
      <c r="E2731" t="s">
        <v>64</v>
      </c>
      <c r="F2731" t="str">
        <f t="shared" si="128"/>
        <v>Victoria</v>
      </c>
      <c r="G2731" t="s">
        <v>45</v>
      </c>
      <c r="H2731">
        <v>3199</v>
      </c>
      <c r="I2731" t="s">
        <v>11</v>
      </c>
      <c r="J2731" t="s">
        <v>63</v>
      </c>
      <c r="K2731" t="s">
        <v>149</v>
      </c>
      <c r="L2731" t="s">
        <v>15</v>
      </c>
      <c r="M2731" s="5">
        <v>331.47999999999996</v>
      </c>
      <c r="N2731">
        <v>1</v>
      </c>
    </row>
    <row r="2732" spans="1:14" x14ac:dyDescent="0.2">
      <c r="A2732" s="2">
        <v>45375</v>
      </c>
      <c r="B2732" s="3">
        <f t="shared" si="126"/>
        <v>2024</v>
      </c>
      <c r="C2732" t="str">
        <f t="shared" si="127"/>
        <v>2023-2024</v>
      </c>
      <c r="D2732" t="s">
        <v>148</v>
      </c>
      <c r="E2732" t="s">
        <v>90</v>
      </c>
      <c r="F2732" t="str">
        <f t="shared" si="128"/>
        <v>Victoria</v>
      </c>
      <c r="G2732" t="s">
        <v>45</v>
      </c>
      <c r="H2732">
        <v>3179</v>
      </c>
      <c r="I2732" t="s">
        <v>11</v>
      </c>
      <c r="J2732" t="s">
        <v>63</v>
      </c>
      <c r="K2732" t="s">
        <v>155</v>
      </c>
      <c r="L2732" t="s">
        <v>20</v>
      </c>
      <c r="M2732" s="5">
        <v>332.25000000000006</v>
      </c>
      <c r="N2732">
        <v>1</v>
      </c>
    </row>
    <row r="2733" spans="1:14" x14ac:dyDescent="0.2">
      <c r="A2733" s="2">
        <v>45579</v>
      </c>
      <c r="B2733" s="3">
        <f t="shared" si="126"/>
        <v>2025</v>
      </c>
      <c r="C2733" t="str">
        <f t="shared" si="127"/>
        <v>2024-2025</v>
      </c>
      <c r="D2733" t="s">
        <v>147</v>
      </c>
      <c r="E2733" t="s">
        <v>24</v>
      </c>
      <c r="F2733" t="str">
        <f t="shared" si="128"/>
        <v>New South Wales</v>
      </c>
      <c r="G2733" t="s">
        <v>10</v>
      </c>
      <c r="H2733">
        <v>2795</v>
      </c>
      <c r="I2733" t="s">
        <v>11</v>
      </c>
      <c r="J2733" t="s">
        <v>25</v>
      </c>
      <c r="K2733" t="s">
        <v>154</v>
      </c>
      <c r="L2733" t="s">
        <v>14</v>
      </c>
      <c r="M2733" s="5">
        <v>332.64</v>
      </c>
      <c r="N2733">
        <v>1</v>
      </c>
    </row>
    <row r="2734" spans="1:14" x14ac:dyDescent="0.2">
      <c r="A2734" s="2">
        <v>44948</v>
      </c>
      <c r="B2734" s="3">
        <f t="shared" si="126"/>
        <v>2023</v>
      </c>
      <c r="C2734" t="str">
        <f t="shared" si="127"/>
        <v>2022-2023</v>
      </c>
      <c r="D2734" t="s">
        <v>147</v>
      </c>
      <c r="E2734" t="s">
        <v>142</v>
      </c>
      <c r="F2734" t="str">
        <f t="shared" si="128"/>
        <v>Australian Capital Territory</v>
      </c>
      <c r="G2734" t="s">
        <v>80</v>
      </c>
      <c r="H2734">
        <v>2609</v>
      </c>
      <c r="I2734" t="s">
        <v>11</v>
      </c>
      <c r="J2734" t="s">
        <v>58</v>
      </c>
      <c r="K2734" t="s">
        <v>19</v>
      </c>
      <c r="L2734" t="s">
        <v>23</v>
      </c>
      <c r="M2734" s="5">
        <v>332.75</v>
      </c>
      <c r="N2734">
        <v>1</v>
      </c>
    </row>
    <row r="2735" spans="1:14" x14ac:dyDescent="0.2">
      <c r="A2735" s="2">
        <v>45226</v>
      </c>
      <c r="B2735" s="3">
        <f t="shared" si="126"/>
        <v>2024</v>
      </c>
      <c r="C2735" t="str">
        <f t="shared" si="127"/>
        <v>2023-2024</v>
      </c>
      <c r="D2735" t="s">
        <v>147</v>
      </c>
      <c r="E2735" t="s">
        <v>26</v>
      </c>
      <c r="F2735" t="str">
        <f t="shared" si="128"/>
        <v>New South Wales</v>
      </c>
      <c r="G2735" t="s">
        <v>10</v>
      </c>
      <c r="H2735">
        <v>2141</v>
      </c>
      <c r="I2735" t="s">
        <v>11</v>
      </c>
      <c r="J2735" t="s">
        <v>27</v>
      </c>
      <c r="K2735" t="s">
        <v>19</v>
      </c>
      <c r="L2735" t="s">
        <v>23</v>
      </c>
      <c r="M2735" s="5">
        <v>333.7</v>
      </c>
      <c r="N2735">
        <v>1</v>
      </c>
    </row>
    <row r="2736" spans="1:14" x14ac:dyDescent="0.2">
      <c r="A2736" s="2">
        <v>45146</v>
      </c>
      <c r="B2736" s="3">
        <f t="shared" si="126"/>
        <v>2024</v>
      </c>
      <c r="C2736" t="str">
        <f t="shared" si="127"/>
        <v>2023-2024</v>
      </c>
      <c r="D2736" t="s">
        <v>147</v>
      </c>
      <c r="E2736" t="s">
        <v>9</v>
      </c>
      <c r="F2736" t="str">
        <f t="shared" si="128"/>
        <v>New South Wales</v>
      </c>
      <c r="G2736" t="s">
        <v>10</v>
      </c>
      <c r="H2736">
        <v>2067</v>
      </c>
      <c r="I2736" t="s">
        <v>11</v>
      </c>
      <c r="J2736" t="s">
        <v>12</v>
      </c>
      <c r="K2736" t="s">
        <v>156</v>
      </c>
      <c r="L2736" t="s">
        <v>17</v>
      </c>
      <c r="M2736" s="5">
        <v>334.33</v>
      </c>
      <c r="N2736">
        <v>1</v>
      </c>
    </row>
    <row r="2737" spans="1:14" x14ac:dyDescent="0.2">
      <c r="A2737" s="2">
        <v>45215</v>
      </c>
      <c r="B2737" s="3">
        <f t="shared" si="126"/>
        <v>2024</v>
      </c>
      <c r="C2737" t="str">
        <f t="shared" si="127"/>
        <v>2023-2024</v>
      </c>
      <c r="D2737" t="s">
        <v>147</v>
      </c>
      <c r="E2737" t="s">
        <v>47</v>
      </c>
      <c r="F2737" t="str">
        <f t="shared" si="128"/>
        <v>Western Australia</v>
      </c>
      <c r="G2737" t="s">
        <v>48</v>
      </c>
      <c r="H2737">
        <v>6030</v>
      </c>
      <c r="I2737" t="s">
        <v>11</v>
      </c>
      <c r="J2737" t="s">
        <v>49</v>
      </c>
      <c r="K2737" t="s">
        <v>19</v>
      </c>
      <c r="L2737" t="s">
        <v>23</v>
      </c>
      <c r="M2737" s="5">
        <v>334.37</v>
      </c>
      <c r="N2737">
        <v>1</v>
      </c>
    </row>
    <row r="2738" spans="1:14" x14ac:dyDescent="0.2">
      <c r="A2738" s="2">
        <v>44994</v>
      </c>
      <c r="B2738" s="3">
        <f t="shared" si="126"/>
        <v>2023</v>
      </c>
      <c r="C2738" t="str">
        <f t="shared" si="127"/>
        <v>2022-2023</v>
      </c>
      <c r="D2738" t="s">
        <v>148</v>
      </c>
      <c r="E2738" t="s">
        <v>59</v>
      </c>
      <c r="F2738" t="str">
        <f t="shared" si="128"/>
        <v>Victoria</v>
      </c>
      <c r="G2738" t="s">
        <v>45</v>
      </c>
      <c r="H2738">
        <v>3280</v>
      </c>
      <c r="I2738" t="s">
        <v>11</v>
      </c>
      <c r="J2738" t="s">
        <v>60</v>
      </c>
      <c r="K2738" t="s">
        <v>156</v>
      </c>
      <c r="L2738" t="s">
        <v>17</v>
      </c>
      <c r="M2738" s="5">
        <v>335.34999999999997</v>
      </c>
      <c r="N2738">
        <v>1</v>
      </c>
    </row>
    <row r="2739" spans="1:14" x14ac:dyDescent="0.2">
      <c r="A2739" s="2">
        <v>45583</v>
      </c>
      <c r="B2739" s="3">
        <f t="shared" si="126"/>
        <v>2025</v>
      </c>
      <c r="C2739" t="str">
        <f t="shared" si="127"/>
        <v>2024-2025</v>
      </c>
      <c r="D2739" t="s">
        <v>148</v>
      </c>
      <c r="E2739" t="s">
        <v>82</v>
      </c>
      <c r="F2739" t="str">
        <f t="shared" si="128"/>
        <v>Queensland</v>
      </c>
      <c r="G2739" t="s">
        <v>35</v>
      </c>
      <c r="H2739">
        <v>4012</v>
      </c>
      <c r="I2739" t="s">
        <v>11</v>
      </c>
      <c r="J2739" t="s">
        <v>43</v>
      </c>
      <c r="K2739" t="s">
        <v>152</v>
      </c>
      <c r="L2739" t="s">
        <v>13</v>
      </c>
      <c r="M2739" s="5">
        <v>335.40999999999997</v>
      </c>
      <c r="N2739">
        <v>1</v>
      </c>
    </row>
    <row r="2740" spans="1:14" x14ac:dyDescent="0.2">
      <c r="A2740" s="2">
        <v>45610</v>
      </c>
      <c r="B2740" s="3">
        <f t="shared" si="126"/>
        <v>2025</v>
      </c>
      <c r="C2740" t="str">
        <f t="shared" si="127"/>
        <v>2024-2025</v>
      </c>
      <c r="D2740" t="s">
        <v>147</v>
      </c>
      <c r="E2740" t="s">
        <v>93</v>
      </c>
      <c r="F2740" t="str">
        <f t="shared" si="128"/>
        <v>Western Australia</v>
      </c>
      <c r="G2740" t="s">
        <v>48</v>
      </c>
      <c r="H2740">
        <v>6112</v>
      </c>
      <c r="I2740" t="s">
        <v>11</v>
      </c>
      <c r="J2740" t="s">
        <v>94</v>
      </c>
      <c r="K2740" t="s">
        <v>155</v>
      </c>
      <c r="L2740" t="s">
        <v>20</v>
      </c>
      <c r="M2740" s="5">
        <v>335.42</v>
      </c>
      <c r="N2740">
        <v>1</v>
      </c>
    </row>
    <row r="2741" spans="1:14" x14ac:dyDescent="0.2">
      <c r="A2741" s="2">
        <v>44991</v>
      </c>
      <c r="B2741" s="3">
        <f t="shared" si="126"/>
        <v>2023</v>
      </c>
      <c r="C2741" t="str">
        <f t="shared" si="127"/>
        <v>2022-2023</v>
      </c>
      <c r="D2741" t="s">
        <v>147</v>
      </c>
      <c r="E2741" t="s">
        <v>26</v>
      </c>
      <c r="F2741" t="str">
        <f t="shared" si="128"/>
        <v>New South Wales</v>
      </c>
      <c r="G2741" t="s">
        <v>10</v>
      </c>
      <c r="H2741">
        <v>2141</v>
      </c>
      <c r="I2741" t="s">
        <v>11</v>
      </c>
      <c r="J2741" t="s">
        <v>27</v>
      </c>
      <c r="K2741" t="s">
        <v>152</v>
      </c>
      <c r="L2741" t="s">
        <v>13</v>
      </c>
      <c r="M2741" s="5">
        <v>335.48</v>
      </c>
      <c r="N2741">
        <v>1</v>
      </c>
    </row>
    <row r="2742" spans="1:14" x14ac:dyDescent="0.2">
      <c r="A2742" s="2">
        <v>45591</v>
      </c>
      <c r="B2742" s="3">
        <f t="shared" si="126"/>
        <v>2025</v>
      </c>
      <c r="C2742" t="str">
        <f t="shared" si="127"/>
        <v>2024-2025</v>
      </c>
      <c r="D2742" t="s">
        <v>148</v>
      </c>
      <c r="E2742" t="s">
        <v>122</v>
      </c>
      <c r="F2742" t="str">
        <f t="shared" si="128"/>
        <v>New South Wales</v>
      </c>
      <c r="G2742" t="s">
        <v>10</v>
      </c>
      <c r="H2742">
        <v>2650</v>
      </c>
      <c r="I2742" t="s">
        <v>11</v>
      </c>
      <c r="J2742" t="s">
        <v>25</v>
      </c>
      <c r="K2742" t="s">
        <v>157</v>
      </c>
      <c r="L2742" t="s">
        <v>22</v>
      </c>
      <c r="M2742" s="5">
        <v>336.40999999999997</v>
      </c>
      <c r="N2742">
        <v>1</v>
      </c>
    </row>
    <row r="2743" spans="1:14" x14ac:dyDescent="0.2">
      <c r="A2743" s="2">
        <v>45595</v>
      </c>
      <c r="B2743" s="3">
        <f t="shared" si="126"/>
        <v>2025</v>
      </c>
      <c r="C2743" t="str">
        <f t="shared" si="127"/>
        <v>2024-2025</v>
      </c>
      <c r="D2743" t="s">
        <v>147</v>
      </c>
      <c r="E2743" t="s">
        <v>42</v>
      </c>
      <c r="F2743" t="str">
        <f t="shared" si="128"/>
        <v>Queensland</v>
      </c>
      <c r="G2743" t="s">
        <v>35</v>
      </c>
      <c r="H2743">
        <v>4053</v>
      </c>
      <c r="I2743" t="s">
        <v>11</v>
      </c>
      <c r="J2743" t="s">
        <v>43</v>
      </c>
      <c r="K2743" t="s">
        <v>150</v>
      </c>
      <c r="L2743" t="s">
        <v>18</v>
      </c>
      <c r="M2743" s="5">
        <v>337.69</v>
      </c>
      <c r="N2743">
        <v>1</v>
      </c>
    </row>
    <row r="2744" spans="1:14" x14ac:dyDescent="0.2">
      <c r="A2744" s="2">
        <v>45323</v>
      </c>
      <c r="B2744" s="3">
        <f t="shared" si="126"/>
        <v>2024</v>
      </c>
      <c r="C2744" t="str">
        <f t="shared" si="127"/>
        <v>2023-2024</v>
      </c>
      <c r="D2744" t="s">
        <v>147</v>
      </c>
      <c r="E2744" t="s">
        <v>56</v>
      </c>
      <c r="F2744" t="str">
        <f t="shared" si="128"/>
        <v>Northern Territory</v>
      </c>
      <c r="G2744" t="s">
        <v>29</v>
      </c>
      <c r="H2744">
        <v>870</v>
      </c>
      <c r="I2744" t="s">
        <v>11</v>
      </c>
      <c r="J2744" t="s">
        <v>30</v>
      </c>
      <c r="K2744" t="s">
        <v>155</v>
      </c>
      <c r="L2744" t="s">
        <v>20</v>
      </c>
      <c r="M2744" s="5">
        <v>339.19</v>
      </c>
      <c r="N2744">
        <v>1</v>
      </c>
    </row>
    <row r="2745" spans="1:14" x14ac:dyDescent="0.2">
      <c r="A2745" s="2">
        <v>45266</v>
      </c>
      <c r="B2745" s="3">
        <f t="shared" si="126"/>
        <v>2024</v>
      </c>
      <c r="C2745" t="str">
        <f t="shared" si="127"/>
        <v>2023-2024</v>
      </c>
      <c r="D2745" t="s">
        <v>147</v>
      </c>
      <c r="E2745" t="s">
        <v>119</v>
      </c>
      <c r="F2745" t="str">
        <f t="shared" si="128"/>
        <v>Queensland</v>
      </c>
      <c r="G2745" t="s">
        <v>35</v>
      </c>
      <c r="H2745">
        <v>4570</v>
      </c>
      <c r="I2745" t="s">
        <v>11</v>
      </c>
      <c r="J2745" t="s">
        <v>120</v>
      </c>
      <c r="K2745" t="s">
        <v>154</v>
      </c>
      <c r="L2745" t="s">
        <v>14</v>
      </c>
      <c r="M2745" s="5">
        <v>339.24</v>
      </c>
      <c r="N2745">
        <v>1</v>
      </c>
    </row>
    <row r="2746" spans="1:14" x14ac:dyDescent="0.2">
      <c r="A2746" s="2">
        <v>45155</v>
      </c>
      <c r="B2746" s="3">
        <f t="shared" si="126"/>
        <v>2024</v>
      </c>
      <c r="C2746" t="str">
        <f t="shared" si="127"/>
        <v>2023-2024</v>
      </c>
      <c r="D2746" t="s">
        <v>147</v>
      </c>
      <c r="E2746" t="s">
        <v>137</v>
      </c>
      <c r="F2746" t="str">
        <f t="shared" si="128"/>
        <v>New South Wales</v>
      </c>
      <c r="G2746" t="s">
        <v>10</v>
      </c>
      <c r="H2746">
        <v>2031</v>
      </c>
      <c r="I2746" t="s">
        <v>11</v>
      </c>
      <c r="J2746" t="s">
        <v>12</v>
      </c>
      <c r="K2746" t="s">
        <v>19</v>
      </c>
      <c r="L2746" t="s">
        <v>23</v>
      </c>
      <c r="M2746" s="5">
        <v>339.38</v>
      </c>
      <c r="N2746">
        <v>1</v>
      </c>
    </row>
    <row r="2747" spans="1:14" x14ac:dyDescent="0.2">
      <c r="A2747" s="2">
        <v>45154</v>
      </c>
      <c r="B2747" s="3">
        <f t="shared" si="126"/>
        <v>2024</v>
      </c>
      <c r="C2747" t="str">
        <f t="shared" si="127"/>
        <v>2023-2024</v>
      </c>
      <c r="D2747" t="s">
        <v>147</v>
      </c>
      <c r="E2747" t="s">
        <v>101</v>
      </c>
      <c r="F2747" t="str">
        <f t="shared" si="128"/>
        <v>Victoria</v>
      </c>
      <c r="G2747" t="s">
        <v>45</v>
      </c>
      <c r="H2747">
        <v>3131</v>
      </c>
      <c r="I2747" t="s">
        <v>11</v>
      </c>
      <c r="J2747" t="s">
        <v>63</v>
      </c>
      <c r="K2747" t="s">
        <v>152</v>
      </c>
      <c r="L2747" t="s">
        <v>13</v>
      </c>
      <c r="M2747" s="5">
        <v>339.47</v>
      </c>
      <c r="N2747">
        <v>1</v>
      </c>
    </row>
    <row r="2748" spans="1:14" x14ac:dyDescent="0.2">
      <c r="A2748" s="2">
        <v>45311</v>
      </c>
      <c r="B2748" s="3">
        <f t="shared" si="126"/>
        <v>2024</v>
      </c>
      <c r="C2748" t="str">
        <f t="shared" si="127"/>
        <v>2023-2024</v>
      </c>
      <c r="D2748" t="s">
        <v>147</v>
      </c>
      <c r="E2748" t="s">
        <v>24</v>
      </c>
      <c r="F2748" t="str">
        <f t="shared" si="128"/>
        <v>New South Wales</v>
      </c>
      <c r="G2748" t="s">
        <v>10</v>
      </c>
      <c r="H2748">
        <v>2795</v>
      </c>
      <c r="I2748" t="s">
        <v>11</v>
      </c>
      <c r="J2748" t="s">
        <v>25</v>
      </c>
      <c r="K2748" t="s">
        <v>151</v>
      </c>
      <c r="L2748" t="s">
        <v>21</v>
      </c>
      <c r="M2748" s="5">
        <v>339.68999999999994</v>
      </c>
      <c r="N2748">
        <v>1</v>
      </c>
    </row>
    <row r="2749" spans="1:14" x14ac:dyDescent="0.2">
      <c r="A2749" s="2">
        <v>45204</v>
      </c>
      <c r="B2749" s="3">
        <f t="shared" si="126"/>
        <v>2024</v>
      </c>
      <c r="C2749" t="str">
        <f t="shared" si="127"/>
        <v>2023-2024</v>
      </c>
      <c r="D2749" t="s">
        <v>148</v>
      </c>
      <c r="E2749" t="s">
        <v>84</v>
      </c>
      <c r="F2749" t="str">
        <f t="shared" si="128"/>
        <v>Queensland</v>
      </c>
      <c r="G2749" t="s">
        <v>35</v>
      </c>
      <c r="H2749">
        <v>4740</v>
      </c>
      <c r="I2749" t="s">
        <v>11</v>
      </c>
      <c r="J2749" t="s">
        <v>51</v>
      </c>
      <c r="K2749" t="s">
        <v>150</v>
      </c>
      <c r="L2749" t="s">
        <v>18</v>
      </c>
      <c r="M2749" s="5">
        <v>339.77</v>
      </c>
      <c r="N2749">
        <v>1</v>
      </c>
    </row>
    <row r="2750" spans="1:14" x14ac:dyDescent="0.2">
      <c r="A2750" s="2">
        <v>45312</v>
      </c>
      <c r="B2750" s="3">
        <f t="shared" si="126"/>
        <v>2024</v>
      </c>
      <c r="C2750" t="str">
        <f t="shared" si="127"/>
        <v>2023-2024</v>
      </c>
      <c r="D2750" t="s">
        <v>147</v>
      </c>
      <c r="E2750" t="s">
        <v>128</v>
      </c>
      <c r="F2750" t="str">
        <f t="shared" si="128"/>
        <v>Western Australia</v>
      </c>
      <c r="G2750" t="s">
        <v>48</v>
      </c>
      <c r="H2750">
        <v>6027</v>
      </c>
      <c r="I2750" t="s">
        <v>11</v>
      </c>
      <c r="J2750" t="s">
        <v>49</v>
      </c>
      <c r="K2750" t="s">
        <v>153</v>
      </c>
      <c r="L2750" t="s">
        <v>16</v>
      </c>
      <c r="M2750" s="5">
        <v>340.21000000000004</v>
      </c>
      <c r="N2750">
        <v>1</v>
      </c>
    </row>
    <row r="2751" spans="1:14" x14ac:dyDescent="0.2">
      <c r="A2751" s="2">
        <v>45296</v>
      </c>
      <c r="B2751" s="3">
        <f t="shared" si="126"/>
        <v>2024</v>
      </c>
      <c r="C2751" t="str">
        <f t="shared" si="127"/>
        <v>2023-2024</v>
      </c>
      <c r="D2751" t="s">
        <v>148</v>
      </c>
      <c r="E2751" t="s">
        <v>100</v>
      </c>
      <c r="F2751" t="str">
        <f t="shared" si="128"/>
        <v>Western Australia</v>
      </c>
      <c r="G2751" t="s">
        <v>48</v>
      </c>
      <c r="H2751">
        <v>6021</v>
      </c>
      <c r="I2751" t="s">
        <v>11</v>
      </c>
      <c r="J2751" t="s">
        <v>49</v>
      </c>
      <c r="K2751" t="s">
        <v>155</v>
      </c>
      <c r="L2751" t="s">
        <v>20</v>
      </c>
      <c r="M2751" s="5">
        <v>340.33</v>
      </c>
      <c r="N2751">
        <v>1</v>
      </c>
    </row>
    <row r="2752" spans="1:14" x14ac:dyDescent="0.2">
      <c r="A2752" s="2">
        <v>45494</v>
      </c>
      <c r="B2752" s="3">
        <f t="shared" si="126"/>
        <v>2025</v>
      </c>
      <c r="C2752" t="str">
        <f t="shared" si="127"/>
        <v>2024-2025</v>
      </c>
      <c r="D2752" t="s">
        <v>147</v>
      </c>
      <c r="E2752" t="s">
        <v>65</v>
      </c>
      <c r="F2752" t="str">
        <f t="shared" si="128"/>
        <v>New South Wales</v>
      </c>
      <c r="G2752" t="s">
        <v>10</v>
      </c>
      <c r="H2752">
        <v>2541</v>
      </c>
      <c r="I2752" t="s">
        <v>11</v>
      </c>
      <c r="J2752" t="s">
        <v>58</v>
      </c>
      <c r="K2752" t="s">
        <v>19</v>
      </c>
      <c r="L2752" t="s">
        <v>23</v>
      </c>
      <c r="M2752" s="5">
        <v>340.43</v>
      </c>
      <c r="N2752">
        <v>1</v>
      </c>
    </row>
    <row r="2753" spans="1:14" x14ac:dyDescent="0.2">
      <c r="A2753" s="2">
        <v>45412</v>
      </c>
      <c r="B2753" s="3">
        <f t="shared" si="126"/>
        <v>2024</v>
      </c>
      <c r="C2753" t="str">
        <f t="shared" si="127"/>
        <v>2023-2024</v>
      </c>
      <c r="D2753" t="s">
        <v>147</v>
      </c>
      <c r="E2753" t="s">
        <v>115</v>
      </c>
      <c r="F2753" t="str">
        <f t="shared" si="128"/>
        <v>Western Australia</v>
      </c>
      <c r="G2753" t="s">
        <v>48</v>
      </c>
      <c r="H2753">
        <v>6280</v>
      </c>
      <c r="I2753" t="s">
        <v>11</v>
      </c>
      <c r="J2753" t="s">
        <v>94</v>
      </c>
      <c r="K2753" t="s">
        <v>155</v>
      </c>
      <c r="L2753" t="s">
        <v>20</v>
      </c>
      <c r="M2753" s="5">
        <v>341.15</v>
      </c>
      <c r="N2753">
        <v>1</v>
      </c>
    </row>
    <row r="2754" spans="1:14" x14ac:dyDescent="0.2">
      <c r="A2754" s="2">
        <v>44936</v>
      </c>
      <c r="B2754" s="3">
        <f t="shared" ref="B2754:B2817" si="129">IF(MONTH(A2754)&gt;=7,YEAR(A2754)+1,YEAR(A2754))</f>
        <v>2023</v>
      </c>
      <c r="C2754" t="str">
        <f t="shared" ref="C2754:C2817" si="130">IF(MONTH(A2754) &gt;= 7, YEAR(A2754) &amp; "-" &amp; YEAR(A2754) + 1, YEAR(A2754) - 1 &amp; "-" &amp; YEAR(A2754))</f>
        <v>2022-2023</v>
      </c>
      <c r="D2754" t="s">
        <v>147</v>
      </c>
      <c r="E2754" t="s">
        <v>126</v>
      </c>
      <c r="F2754" t="str">
        <f t="shared" ref="F2754:F2817" si="131">IF(G2754="WA","Western Australia",
IF(G2754="NSW","New South Wales",
IF(G2754="QLD","Queensland",
IF(G2754="VIC","Victoria",
IF(G2754="TAS","Tasmania",
IF(G2754="SA","South Australia",
IF(G2754="NT","Northern Territory",
IF(G2754="ACT","Australian Capital Territory",G2754))))))))</f>
        <v>Queensland</v>
      </c>
      <c r="G2754" t="s">
        <v>35</v>
      </c>
      <c r="H2754">
        <v>4551</v>
      </c>
      <c r="I2754" t="s">
        <v>11</v>
      </c>
      <c r="J2754" t="s">
        <v>120</v>
      </c>
      <c r="K2754" t="s">
        <v>19</v>
      </c>
      <c r="L2754" t="s">
        <v>23</v>
      </c>
      <c r="M2754" s="5">
        <v>341.40999999999997</v>
      </c>
      <c r="N2754">
        <v>1</v>
      </c>
    </row>
    <row r="2755" spans="1:14" x14ac:dyDescent="0.2">
      <c r="A2755" s="2">
        <v>45141</v>
      </c>
      <c r="B2755" s="3">
        <f t="shared" si="129"/>
        <v>2024</v>
      </c>
      <c r="C2755" t="str">
        <f t="shared" si="130"/>
        <v>2023-2024</v>
      </c>
      <c r="D2755" t="s">
        <v>147</v>
      </c>
      <c r="E2755" t="s">
        <v>90</v>
      </c>
      <c r="F2755" t="str">
        <f t="shared" si="131"/>
        <v>Victoria</v>
      </c>
      <c r="G2755" t="s">
        <v>45</v>
      </c>
      <c r="H2755">
        <v>3179</v>
      </c>
      <c r="I2755" t="s">
        <v>11</v>
      </c>
      <c r="J2755" t="s">
        <v>63</v>
      </c>
      <c r="K2755" t="s">
        <v>152</v>
      </c>
      <c r="L2755" t="s">
        <v>13</v>
      </c>
      <c r="M2755" s="5">
        <v>341.86</v>
      </c>
      <c r="N2755">
        <v>1</v>
      </c>
    </row>
    <row r="2756" spans="1:14" x14ac:dyDescent="0.2">
      <c r="A2756" s="2">
        <v>45399</v>
      </c>
      <c r="B2756" s="3">
        <f t="shared" si="129"/>
        <v>2024</v>
      </c>
      <c r="C2756" t="str">
        <f t="shared" si="130"/>
        <v>2023-2024</v>
      </c>
      <c r="D2756" t="s">
        <v>147</v>
      </c>
      <c r="E2756" t="s">
        <v>145</v>
      </c>
      <c r="F2756" t="str">
        <f t="shared" si="131"/>
        <v>New South Wales</v>
      </c>
      <c r="G2756" t="s">
        <v>10</v>
      </c>
      <c r="H2756">
        <v>2101</v>
      </c>
      <c r="I2756" t="s">
        <v>11</v>
      </c>
      <c r="J2756" t="s">
        <v>27</v>
      </c>
      <c r="K2756" t="s">
        <v>154</v>
      </c>
      <c r="L2756" t="s">
        <v>14</v>
      </c>
      <c r="M2756" s="5">
        <v>342.09999999999997</v>
      </c>
      <c r="N2756">
        <v>1</v>
      </c>
    </row>
    <row r="2757" spans="1:14" x14ac:dyDescent="0.2">
      <c r="A2757" s="2">
        <v>45245</v>
      </c>
      <c r="B2757" s="3">
        <f t="shared" si="129"/>
        <v>2024</v>
      </c>
      <c r="C2757" t="str">
        <f t="shared" si="130"/>
        <v>2023-2024</v>
      </c>
      <c r="D2757" t="s">
        <v>147</v>
      </c>
      <c r="E2757" t="s">
        <v>103</v>
      </c>
      <c r="F2757" t="str">
        <f t="shared" si="131"/>
        <v>Queensland</v>
      </c>
      <c r="G2757" t="s">
        <v>35</v>
      </c>
      <c r="H2757">
        <v>4509</v>
      </c>
      <c r="I2757" t="s">
        <v>11</v>
      </c>
      <c r="J2757" t="s">
        <v>104</v>
      </c>
      <c r="K2757" t="s">
        <v>19</v>
      </c>
      <c r="L2757" t="s">
        <v>23</v>
      </c>
      <c r="M2757" s="5">
        <v>342.24</v>
      </c>
      <c r="N2757">
        <v>1</v>
      </c>
    </row>
    <row r="2758" spans="1:14" x14ac:dyDescent="0.2">
      <c r="A2758" s="2">
        <v>45251</v>
      </c>
      <c r="B2758" s="3">
        <f t="shared" si="129"/>
        <v>2024</v>
      </c>
      <c r="C2758" t="str">
        <f t="shared" si="130"/>
        <v>2023-2024</v>
      </c>
      <c r="D2758" t="s">
        <v>148</v>
      </c>
      <c r="E2758" t="s">
        <v>81</v>
      </c>
      <c r="F2758" t="str">
        <f t="shared" si="131"/>
        <v>New South Wales</v>
      </c>
      <c r="G2758" t="s">
        <v>10</v>
      </c>
      <c r="H2758">
        <v>2485</v>
      </c>
      <c r="I2758" t="s">
        <v>11</v>
      </c>
      <c r="J2758" t="s">
        <v>68</v>
      </c>
      <c r="K2758" t="s">
        <v>154</v>
      </c>
      <c r="L2758" t="s">
        <v>14</v>
      </c>
      <c r="M2758" s="5">
        <v>342.82</v>
      </c>
      <c r="N2758">
        <v>1</v>
      </c>
    </row>
    <row r="2759" spans="1:14" x14ac:dyDescent="0.2">
      <c r="A2759" s="2">
        <v>45473</v>
      </c>
      <c r="B2759" s="3">
        <f t="shared" si="129"/>
        <v>2024</v>
      </c>
      <c r="C2759" t="str">
        <f t="shared" si="130"/>
        <v>2023-2024</v>
      </c>
      <c r="D2759" t="s">
        <v>147</v>
      </c>
      <c r="E2759" t="s">
        <v>117</v>
      </c>
      <c r="F2759" t="str">
        <f t="shared" si="131"/>
        <v>Queensland</v>
      </c>
      <c r="G2759" t="s">
        <v>35</v>
      </c>
      <c r="H2759">
        <v>4119</v>
      </c>
      <c r="I2759" t="s">
        <v>11</v>
      </c>
      <c r="J2759" t="s">
        <v>43</v>
      </c>
      <c r="K2759" t="s">
        <v>151</v>
      </c>
      <c r="L2759" t="s">
        <v>21</v>
      </c>
      <c r="M2759" s="5">
        <v>343.61</v>
      </c>
      <c r="N2759">
        <v>1</v>
      </c>
    </row>
    <row r="2760" spans="1:14" x14ac:dyDescent="0.2">
      <c r="A2760" s="2">
        <v>45304</v>
      </c>
      <c r="B2760" s="3">
        <f t="shared" si="129"/>
        <v>2024</v>
      </c>
      <c r="C2760" t="str">
        <f t="shared" si="130"/>
        <v>2023-2024</v>
      </c>
      <c r="D2760" t="s">
        <v>147</v>
      </c>
      <c r="E2760" t="s">
        <v>121</v>
      </c>
      <c r="F2760" t="str">
        <f t="shared" si="131"/>
        <v>Queensland</v>
      </c>
      <c r="G2760" t="s">
        <v>35</v>
      </c>
      <c r="H2760">
        <v>4700</v>
      </c>
      <c r="I2760" t="s">
        <v>11</v>
      </c>
      <c r="J2760" t="s">
        <v>51</v>
      </c>
      <c r="K2760" t="s">
        <v>149</v>
      </c>
      <c r="L2760" t="s">
        <v>15</v>
      </c>
      <c r="M2760" s="5">
        <v>344.17</v>
      </c>
      <c r="N2760">
        <v>1</v>
      </c>
    </row>
    <row r="2761" spans="1:14" x14ac:dyDescent="0.2">
      <c r="A2761" s="2">
        <v>45008</v>
      </c>
      <c r="B2761" s="3">
        <f t="shared" si="129"/>
        <v>2023</v>
      </c>
      <c r="C2761" t="str">
        <f t="shared" si="130"/>
        <v>2022-2023</v>
      </c>
      <c r="D2761" t="s">
        <v>147</v>
      </c>
      <c r="E2761" t="s">
        <v>73</v>
      </c>
      <c r="F2761" t="str">
        <f t="shared" si="131"/>
        <v>Victoria</v>
      </c>
      <c r="G2761" t="s">
        <v>45</v>
      </c>
      <c r="H2761">
        <v>3136</v>
      </c>
      <c r="I2761" t="s">
        <v>11</v>
      </c>
      <c r="J2761" t="s">
        <v>63</v>
      </c>
      <c r="K2761" t="s">
        <v>149</v>
      </c>
      <c r="L2761" t="s">
        <v>15</v>
      </c>
      <c r="M2761" s="5">
        <v>344.23</v>
      </c>
      <c r="N2761">
        <v>1</v>
      </c>
    </row>
    <row r="2762" spans="1:14" x14ac:dyDescent="0.2">
      <c r="A2762" s="2">
        <v>45111</v>
      </c>
      <c r="B2762" s="3">
        <f t="shared" si="129"/>
        <v>2024</v>
      </c>
      <c r="C2762" t="str">
        <f t="shared" si="130"/>
        <v>2023-2024</v>
      </c>
      <c r="D2762" t="s">
        <v>147</v>
      </c>
      <c r="E2762" t="s">
        <v>142</v>
      </c>
      <c r="F2762" t="str">
        <f t="shared" si="131"/>
        <v>Australian Capital Territory</v>
      </c>
      <c r="G2762" t="s">
        <v>80</v>
      </c>
      <c r="H2762">
        <v>2609</v>
      </c>
      <c r="I2762" t="s">
        <v>11</v>
      </c>
      <c r="J2762" t="s">
        <v>58</v>
      </c>
      <c r="K2762" t="s">
        <v>150</v>
      </c>
      <c r="L2762" t="s">
        <v>18</v>
      </c>
      <c r="M2762" s="5">
        <v>345.15</v>
      </c>
      <c r="N2762">
        <v>1</v>
      </c>
    </row>
    <row r="2763" spans="1:14" x14ac:dyDescent="0.2">
      <c r="A2763" s="2">
        <v>45350</v>
      </c>
      <c r="B2763" s="3">
        <f t="shared" si="129"/>
        <v>2024</v>
      </c>
      <c r="C2763" t="str">
        <f t="shared" si="130"/>
        <v>2023-2024</v>
      </c>
      <c r="D2763" t="s">
        <v>147</v>
      </c>
      <c r="E2763" t="s">
        <v>117</v>
      </c>
      <c r="F2763" t="str">
        <f t="shared" si="131"/>
        <v>Queensland</v>
      </c>
      <c r="G2763" t="s">
        <v>35</v>
      </c>
      <c r="H2763">
        <v>4119</v>
      </c>
      <c r="I2763" t="s">
        <v>11</v>
      </c>
      <c r="J2763" t="s">
        <v>43</v>
      </c>
      <c r="K2763" t="s">
        <v>156</v>
      </c>
      <c r="L2763" t="s">
        <v>17</v>
      </c>
      <c r="M2763" s="5">
        <v>345.52</v>
      </c>
      <c r="N2763">
        <v>1</v>
      </c>
    </row>
    <row r="2764" spans="1:14" x14ac:dyDescent="0.2">
      <c r="A2764" s="2">
        <v>44933</v>
      </c>
      <c r="B2764" s="3">
        <f t="shared" si="129"/>
        <v>2023</v>
      </c>
      <c r="C2764" t="str">
        <f t="shared" si="130"/>
        <v>2022-2023</v>
      </c>
      <c r="D2764" t="s">
        <v>147</v>
      </c>
      <c r="E2764" t="s">
        <v>112</v>
      </c>
      <c r="F2764" t="str">
        <f t="shared" si="131"/>
        <v>Victoria</v>
      </c>
      <c r="G2764" t="s">
        <v>45</v>
      </c>
      <c r="H2764">
        <v>3076</v>
      </c>
      <c r="I2764" t="s">
        <v>11</v>
      </c>
      <c r="J2764" t="s">
        <v>46</v>
      </c>
      <c r="K2764" t="s">
        <v>150</v>
      </c>
      <c r="L2764" t="s">
        <v>18</v>
      </c>
      <c r="M2764" s="5">
        <v>346.11</v>
      </c>
      <c r="N2764">
        <v>1</v>
      </c>
    </row>
    <row r="2765" spans="1:14" x14ac:dyDescent="0.2">
      <c r="A2765" s="2">
        <v>45629</v>
      </c>
      <c r="B2765" s="3">
        <f t="shared" si="129"/>
        <v>2025</v>
      </c>
      <c r="C2765" t="str">
        <f t="shared" si="130"/>
        <v>2024-2025</v>
      </c>
      <c r="D2765" t="s">
        <v>148</v>
      </c>
      <c r="E2765" t="s">
        <v>136</v>
      </c>
      <c r="F2765" t="str">
        <f t="shared" si="131"/>
        <v>Victoria</v>
      </c>
      <c r="G2765" t="s">
        <v>45</v>
      </c>
      <c r="H2765">
        <v>3175</v>
      </c>
      <c r="I2765" t="s">
        <v>11</v>
      </c>
      <c r="J2765" t="s">
        <v>63</v>
      </c>
      <c r="K2765" t="s">
        <v>156</v>
      </c>
      <c r="L2765" t="s">
        <v>17</v>
      </c>
      <c r="M2765" s="5">
        <v>346.13</v>
      </c>
      <c r="N2765">
        <v>1</v>
      </c>
    </row>
    <row r="2766" spans="1:14" x14ac:dyDescent="0.2">
      <c r="A2766" s="2">
        <v>45349</v>
      </c>
      <c r="B2766" s="3">
        <f t="shared" si="129"/>
        <v>2024</v>
      </c>
      <c r="C2766" t="str">
        <f t="shared" si="130"/>
        <v>2023-2024</v>
      </c>
      <c r="D2766" t="s">
        <v>148</v>
      </c>
      <c r="E2766" t="s">
        <v>34</v>
      </c>
      <c r="F2766" t="str">
        <f t="shared" si="131"/>
        <v>Queensland</v>
      </c>
      <c r="G2766" t="s">
        <v>35</v>
      </c>
      <c r="H2766">
        <v>4802</v>
      </c>
      <c r="I2766" t="s">
        <v>11</v>
      </c>
      <c r="J2766" t="s">
        <v>36</v>
      </c>
      <c r="K2766" t="s">
        <v>156</v>
      </c>
      <c r="L2766" t="s">
        <v>17</v>
      </c>
      <c r="M2766" s="5">
        <v>346.88</v>
      </c>
      <c r="N2766">
        <v>1</v>
      </c>
    </row>
    <row r="2767" spans="1:14" x14ac:dyDescent="0.2">
      <c r="A2767" s="2">
        <v>45161</v>
      </c>
      <c r="B2767" s="3">
        <f t="shared" si="129"/>
        <v>2024</v>
      </c>
      <c r="C2767" t="str">
        <f t="shared" si="130"/>
        <v>2023-2024</v>
      </c>
      <c r="D2767" t="s">
        <v>147</v>
      </c>
      <c r="E2767" t="s">
        <v>127</v>
      </c>
      <c r="F2767" t="str">
        <f t="shared" si="131"/>
        <v>New South Wales</v>
      </c>
      <c r="G2767" t="s">
        <v>10</v>
      </c>
      <c r="H2767">
        <v>2131</v>
      </c>
      <c r="I2767" t="s">
        <v>11</v>
      </c>
      <c r="J2767" t="s">
        <v>27</v>
      </c>
      <c r="K2767" t="s">
        <v>150</v>
      </c>
      <c r="L2767" t="s">
        <v>18</v>
      </c>
      <c r="M2767" s="5">
        <v>347.49</v>
      </c>
      <c r="N2767">
        <v>1</v>
      </c>
    </row>
    <row r="2768" spans="1:14" x14ac:dyDescent="0.2">
      <c r="A2768" s="2">
        <v>45346</v>
      </c>
      <c r="B2768" s="3">
        <f t="shared" si="129"/>
        <v>2024</v>
      </c>
      <c r="C2768" t="str">
        <f t="shared" si="130"/>
        <v>2023-2024</v>
      </c>
      <c r="D2768" t="s">
        <v>147</v>
      </c>
      <c r="E2768" t="s">
        <v>126</v>
      </c>
      <c r="F2768" t="str">
        <f t="shared" si="131"/>
        <v>Queensland</v>
      </c>
      <c r="G2768" t="s">
        <v>35</v>
      </c>
      <c r="H2768">
        <v>4551</v>
      </c>
      <c r="I2768" t="s">
        <v>11</v>
      </c>
      <c r="J2768" t="s">
        <v>120</v>
      </c>
      <c r="K2768" t="s">
        <v>154</v>
      </c>
      <c r="L2768" t="s">
        <v>14</v>
      </c>
      <c r="M2768" s="5">
        <v>348.15</v>
      </c>
      <c r="N2768">
        <v>1</v>
      </c>
    </row>
    <row r="2769" spans="1:14" x14ac:dyDescent="0.2">
      <c r="A2769" s="2">
        <v>45371</v>
      </c>
      <c r="B2769" s="3">
        <f t="shared" si="129"/>
        <v>2024</v>
      </c>
      <c r="C2769" t="str">
        <f t="shared" si="130"/>
        <v>2023-2024</v>
      </c>
      <c r="D2769" t="s">
        <v>147</v>
      </c>
      <c r="E2769" t="s">
        <v>83</v>
      </c>
      <c r="F2769" t="str">
        <f t="shared" si="131"/>
        <v>New South Wales</v>
      </c>
      <c r="G2769" t="s">
        <v>10</v>
      </c>
      <c r="H2769">
        <v>2750</v>
      </c>
      <c r="I2769" t="s">
        <v>11</v>
      </c>
      <c r="J2769" t="s">
        <v>25</v>
      </c>
      <c r="K2769" t="s">
        <v>156</v>
      </c>
      <c r="L2769" t="s">
        <v>17</v>
      </c>
      <c r="M2769" s="5">
        <v>349.17999999999995</v>
      </c>
      <c r="N2769">
        <v>1</v>
      </c>
    </row>
    <row r="2770" spans="1:14" x14ac:dyDescent="0.2">
      <c r="A2770" s="2">
        <v>45379</v>
      </c>
      <c r="B2770" s="3">
        <f t="shared" si="129"/>
        <v>2024</v>
      </c>
      <c r="C2770" t="str">
        <f t="shared" si="130"/>
        <v>2023-2024</v>
      </c>
      <c r="D2770" t="s">
        <v>147</v>
      </c>
      <c r="E2770" t="s">
        <v>116</v>
      </c>
      <c r="F2770" t="str">
        <f t="shared" si="131"/>
        <v>Western Australia</v>
      </c>
      <c r="G2770" t="s">
        <v>48</v>
      </c>
      <c r="H2770">
        <v>6725</v>
      </c>
      <c r="I2770" t="s">
        <v>11</v>
      </c>
      <c r="J2770" t="s">
        <v>77</v>
      </c>
      <c r="K2770" t="s">
        <v>151</v>
      </c>
      <c r="L2770" t="s">
        <v>21</v>
      </c>
      <c r="M2770" s="5">
        <v>349.97</v>
      </c>
      <c r="N2770">
        <v>1</v>
      </c>
    </row>
    <row r="2771" spans="1:14" x14ac:dyDescent="0.2">
      <c r="A2771" s="2">
        <v>45314</v>
      </c>
      <c r="B2771" s="3">
        <f t="shared" si="129"/>
        <v>2024</v>
      </c>
      <c r="C2771" t="str">
        <f t="shared" si="130"/>
        <v>2023-2024</v>
      </c>
      <c r="D2771" t="s">
        <v>147</v>
      </c>
      <c r="E2771" t="s">
        <v>138</v>
      </c>
      <c r="F2771" t="str">
        <f t="shared" si="131"/>
        <v>Queensland</v>
      </c>
      <c r="G2771" t="s">
        <v>35</v>
      </c>
      <c r="H2771">
        <v>4558</v>
      </c>
      <c r="I2771" t="s">
        <v>11</v>
      </c>
      <c r="J2771" t="s">
        <v>120</v>
      </c>
      <c r="K2771" t="s">
        <v>154</v>
      </c>
      <c r="L2771" t="s">
        <v>14</v>
      </c>
      <c r="M2771" s="5">
        <v>350.21999999999997</v>
      </c>
      <c r="N2771">
        <v>1</v>
      </c>
    </row>
    <row r="2772" spans="1:14" x14ac:dyDescent="0.2">
      <c r="A2772" s="2">
        <v>45261</v>
      </c>
      <c r="B2772" s="3">
        <f t="shared" si="129"/>
        <v>2024</v>
      </c>
      <c r="C2772" t="str">
        <f t="shared" si="130"/>
        <v>2023-2024</v>
      </c>
      <c r="D2772" t="s">
        <v>147</v>
      </c>
      <c r="E2772" t="s">
        <v>140</v>
      </c>
      <c r="F2772" t="str">
        <f t="shared" si="131"/>
        <v>Tasmania</v>
      </c>
      <c r="G2772" t="s">
        <v>70</v>
      </c>
      <c r="H2772">
        <v>7320</v>
      </c>
      <c r="I2772" t="s">
        <v>11</v>
      </c>
      <c r="J2772" t="s">
        <v>71</v>
      </c>
      <c r="K2772" t="s">
        <v>152</v>
      </c>
      <c r="L2772" t="s">
        <v>13</v>
      </c>
      <c r="M2772" s="5">
        <v>350.41000000000008</v>
      </c>
      <c r="N2772">
        <v>1</v>
      </c>
    </row>
    <row r="2773" spans="1:14" x14ac:dyDescent="0.2">
      <c r="A2773" s="2">
        <v>45531</v>
      </c>
      <c r="B2773" s="3">
        <f t="shared" si="129"/>
        <v>2025</v>
      </c>
      <c r="C2773" t="str">
        <f t="shared" si="130"/>
        <v>2024-2025</v>
      </c>
      <c r="D2773" t="s">
        <v>147</v>
      </c>
      <c r="E2773" t="s">
        <v>99</v>
      </c>
      <c r="F2773" t="str">
        <f t="shared" si="131"/>
        <v>Victoria</v>
      </c>
      <c r="G2773" t="s">
        <v>45</v>
      </c>
      <c r="H2773">
        <v>3148</v>
      </c>
      <c r="I2773" t="s">
        <v>11</v>
      </c>
      <c r="J2773" t="s">
        <v>63</v>
      </c>
      <c r="K2773" t="s">
        <v>149</v>
      </c>
      <c r="L2773" t="s">
        <v>15</v>
      </c>
      <c r="M2773" s="5">
        <v>350.75</v>
      </c>
      <c r="N2773">
        <v>1</v>
      </c>
    </row>
    <row r="2774" spans="1:14" x14ac:dyDescent="0.2">
      <c r="A2774" s="2">
        <v>45153</v>
      </c>
      <c r="B2774" s="3">
        <f t="shared" si="129"/>
        <v>2024</v>
      </c>
      <c r="C2774" t="str">
        <f t="shared" si="130"/>
        <v>2023-2024</v>
      </c>
      <c r="D2774" t="s">
        <v>147</v>
      </c>
      <c r="E2774" t="s">
        <v>92</v>
      </c>
      <c r="F2774" t="str">
        <f t="shared" si="131"/>
        <v>Queensland</v>
      </c>
      <c r="G2774" t="s">
        <v>35</v>
      </c>
      <c r="H2774">
        <v>4068</v>
      </c>
      <c r="I2774" t="s">
        <v>11</v>
      </c>
      <c r="J2774" t="s">
        <v>43</v>
      </c>
      <c r="K2774" t="s">
        <v>149</v>
      </c>
      <c r="L2774" t="s">
        <v>15</v>
      </c>
      <c r="M2774" s="5">
        <v>353.4</v>
      </c>
      <c r="N2774">
        <v>1</v>
      </c>
    </row>
    <row r="2775" spans="1:14" x14ac:dyDescent="0.2">
      <c r="A2775" s="2">
        <v>45131</v>
      </c>
      <c r="B2775" s="3">
        <f t="shared" si="129"/>
        <v>2024</v>
      </c>
      <c r="C2775" t="str">
        <f t="shared" si="130"/>
        <v>2023-2024</v>
      </c>
      <c r="D2775" t="s">
        <v>147</v>
      </c>
      <c r="E2775" t="s">
        <v>86</v>
      </c>
      <c r="F2775" t="str">
        <f t="shared" si="131"/>
        <v>New South Wales</v>
      </c>
      <c r="G2775" t="s">
        <v>10</v>
      </c>
      <c r="H2775">
        <v>2064</v>
      </c>
      <c r="I2775" t="s">
        <v>11</v>
      </c>
      <c r="J2775" t="s">
        <v>12</v>
      </c>
      <c r="K2775" t="s">
        <v>152</v>
      </c>
      <c r="L2775" t="s">
        <v>13</v>
      </c>
      <c r="M2775" s="5">
        <v>354.44</v>
      </c>
      <c r="N2775">
        <v>1</v>
      </c>
    </row>
    <row r="2776" spans="1:14" x14ac:dyDescent="0.2">
      <c r="A2776" s="2">
        <v>45153</v>
      </c>
      <c r="B2776" s="3">
        <f t="shared" si="129"/>
        <v>2024</v>
      </c>
      <c r="C2776" t="str">
        <f t="shared" si="130"/>
        <v>2023-2024</v>
      </c>
      <c r="D2776" t="s">
        <v>147</v>
      </c>
      <c r="E2776" t="s">
        <v>99</v>
      </c>
      <c r="F2776" t="str">
        <f t="shared" si="131"/>
        <v>Victoria</v>
      </c>
      <c r="G2776" t="s">
        <v>45</v>
      </c>
      <c r="H2776">
        <v>3148</v>
      </c>
      <c r="I2776" t="s">
        <v>11</v>
      </c>
      <c r="J2776" t="s">
        <v>63</v>
      </c>
      <c r="K2776" t="s">
        <v>154</v>
      </c>
      <c r="L2776" t="s">
        <v>14</v>
      </c>
      <c r="M2776" s="5">
        <v>354.67</v>
      </c>
      <c r="N2776">
        <v>1</v>
      </c>
    </row>
    <row r="2777" spans="1:14" x14ac:dyDescent="0.2">
      <c r="A2777" s="2">
        <v>45506</v>
      </c>
      <c r="B2777" s="3">
        <f t="shared" si="129"/>
        <v>2025</v>
      </c>
      <c r="C2777" t="str">
        <f t="shared" si="130"/>
        <v>2024-2025</v>
      </c>
      <c r="D2777" t="s">
        <v>147</v>
      </c>
      <c r="E2777" t="s">
        <v>54</v>
      </c>
      <c r="F2777" t="str">
        <f t="shared" si="131"/>
        <v>Victoria</v>
      </c>
      <c r="G2777" t="s">
        <v>45</v>
      </c>
      <c r="H2777">
        <v>3977</v>
      </c>
      <c r="I2777" t="s">
        <v>11</v>
      </c>
      <c r="J2777" t="s">
        <v>55</v>
      </c>
      <c r="K2777" t="s">
        <v>155</v>
      </c>
      <c r="L2777" t="s">
        <v>20</v>
      </c>
      <c r="M2777" s="5">
        <v>355.16999999999996</v>
      </c>
      <c r="N2777">
        <v>1</v>
      </c>
    </row>
    <row r="2778" spans="1:14" x14ac:dyDescent="0.2">
      <c r="A2778" s="2">
        <v>45381</v>
      </c>
      <c r="B2778" s="3">
        <f t="shared" si="129"/>
        <v>2024</v>
      </c>
      <c r="C2778" t="str">
        <f t="shared" si="130"/>
        <v>2023-2024</v>
      </c>
      <c r="D2778" t="s">
        <v>147</v>
      </c>
      <c r="E2778" t="s">
        <v>130</v>
      </c>
      <c r="F2778" t="str">
        <f t="shared" si="131"/>
        <v>South Australia</v>
      </c>
      <c r="G2778" t="s">
        <v>32</v>
      </c>
      <c r="H2778">
        <v>5290</v>
      </c>
      <c r="I2778" t="s">
        <v>11</v>
      </c>
      <c r="J2778" t="s">
        <v>38</v>
      </c>
      <c r="K2778" t="s">
        <v>150</v>
      </c>
      <c r="L2778" t="s">
        <v>18</v>
      </c>
      <c r="M2778" s="5">
        <v>355.88999999999993</v>
      </c>
      <c r="N2778">
        <v>1</v>
      </c>
    </row>
    <row r="2779" spans="1:14" x14ac:dyDescent="0.2">
      <c r="A2779" s="2">
        <v>45543</v>
      </c>
      <c r="B2779" s="3">
        <f t="shared" si="129"/>
        <v>2025</v>
      </c>
      <c r="C2779" t="str">
        <f t="shared" si="130"/>
        <v>2024-2025</v>
      </c>
      <c r="D2779" t="s">
        <v>147</v>
      </c>
      <c r="E2779" t="s">
        <v>69</v>
      </c>
      <c r="F2779" t="str">
        <f t="shared" si="131"/>
        <v>Tasmania</v>
      </c>
      <c r="G2779" t="s">
        <v>70</v>
      </c>
      <c r="H2779">
        <v>7018</v>
      </c>
      <c r="I2779" t="s">
        <v>11</v>
      </c>
      <c r="J2779" t="s">
        <v>71</v>
      </c>
      <c r="K2779" t="s">
        <v>151</v>
      </c>
      <c r="L2779" t="s">
        <v>21</v>
      </c>
      <c r="M2779" s="5">
        <v>356.27</v>
      </c>
      <c r="N2779">
        <v>1</v>
      </c>
    </row>
    <row r="2780" spans="1:14" x14ac:dyDescent="0.2">
      <c r="A2780" s="2">
        <v>45323</v>
      </c>
      <c r="B2780" s="3">
        <f t="shared" si="129"/>
        <v>2024</v>
      </c>
      <c r="C2780" t="str">
        <f t="shared" si="130"/>
        <v>2023-2024</v>
      </c>
      <c r="D2780" t="s">
        <v>148</v>
      </c>
      <c r="E2780" t="s">
        <v>76</v>
      </c>
      <c r="F2780" t="str">
        <f t="shared" si="131"/>
        <v>Western Australia</v>
      </c>
      <c r="G2780" t="s">
        <v>48</v>
      </c>
      <c r="H2780">
        <v>6450</v>
      </c>
      <c r="I2780" t="s">
        <v>11</v>
      </c>
      <c r="J2780" t="s">
        <v>77</v>
      </c>
      <c r="K2780" t="s">
        <v>152</v>
      </c>
      <c r="L2780" t="s">
        <v>13</v>
      </c>
      <c r="M2780" s="5">
        <v>356.68</v>
      </c>
      <c r="N2780">
        <v>1</v>
      </c>
    </row>
    <row r="2781" spans="1:14" x14ac:dyDescent="0.2">
      <c r="A2781" s="2">
        <v>45318</v>
      </c>
      <c r="B2781" s="3">
        <f t="shared" si="129"/>
        <v>2024</v>
      </c>
      <c r="C2781" t="str">
        <f t="shared" si="130"/>
        <v>2023-2024</v>
      </c>
      <c r="D2781" t="s">
        <v>147</v>
      </c>
      <c r="E2781" t="s">
        <v>121</v>
      </c>
      <c r="F2781" t="str">
        <f t="shared" si="131"/>
        <v>Queensland</v>
      </c>
      <c r="G2781" t="s">
        <v>35</v>
      </c>
      <c r="H2781">
        <v>4700</v>
      </c>
      <c r="I2781" t="s">
        <v>11</v>
      </c>
      <c r="J2781" t="s">
        <v>51</v>
      </c>
      <c r="K2781" t="s">
        <v>150</v>
      </c>
      <c r="L2781" t="s">
        <v>18</v>
      </c>
      <c r="M2781" s="5">
        <v>357.74</v>
      </c>
      <c r="N2781">
        <v>1</v>
      </c>
    </row>
    <row r="2782" spans="1:14" x14ac:dyDescent="0.2">
      <c r="A2782" s="2">
        <v>45141</v>
      </c>
      <c r="B2782" s="3">
        <f t="shared" si="129"/>
        <v>2024</v>
      </c>
      <c r="C2782" t="str">
        <f t="shared" si="130"/>
        <v>2023-2024</v>
      </c>
      <c r="D2782" t="s">
        <v>147</v>
      </c>
      <c r="E2782" t="s">
        <v>142</v>
      </c>
      <c r="F2782" t="str">
        <f t="shared" si="131"/>
        <v>Australian Capital Territory</v>
      </c>
      <c r="G2782" t="s">
        <v>80</v>
      </c>
      <c r="H2782">
        <v>2609</v>
      </c>
      <c r="I2782" t="s">
        <v>11</v>
      </c>
      <c r="J2782" t="s">
        <v>58</v>
      </c>
      <c r="K2782" t="s">
        <v>154</v>
      </c>
      <c r="L2782" t="s">
        <v>14</v>
      </c>
      <c r="M2782" s="5">
        <v>357.79</v>
      </c>
      <c r="N2782">
        <v>1</v>
      </c>
    </row>
    <row r="2783" spans="1:14" x14ac:dyDescent="0.2">
      <c r="A2783" s="2">
        <v>45597</v>
      </c>
      <c r="B2783" s="3">
        <f t="shared" si="129"/>
        <v>2025</v>
      </c>
      <c r="C2783" t="str">
        <f t="shared" si="130"/>
        <v>2024-2025</v>
      </c>
      <c r="D2783" t="s">
        <v>147</v>
      </c>
      <c r="E2783" t="s">
        <v>109</v>
      </c>
      <c r="F2783" t="str">
        <f t="shared" si="131"/>
        <v>New South Wales</v>
      </c>
      <c r="G2783" t="s">
        <v>10</v>
      </c>
      <c r="H2783">
        <v>2480</v>
      </c>
      <c r="I2783" t="s">
        <v>11</v>
      </c>
      <c r="J2783" t="s">
        <v>68</v>
      </c>
      <c r="K2783" t="s">
        <v>154</v>
      </c>
      <c r="L2783" t="s">
        <v>14</v>
      </c>
      <c r="M2783" s="5">
        <v>358.05</v>
      </c>
      <c r="N2783">
        <v>1</v>
      </c>
    </row>
    <row r="2784" spans="1:14" x14ac:dyDescent="0.2">
      <c r="A2784" s="2">
        <v>45355</v>
      </c>
      <c r="B2784" s="3">
        <f t="shared" si="129"/>
        <v>2024</v>
      </c>
      <c r="C2784" t="str">
        <f t="shared" si="130"/>
        <v>2023-2024</v>
      </c>
      <c r="D2784" t="s">
        <v>147</v>
      </c>
      <c r="E2784" t="s">
        <v>40</v>
      </c>
      <c r="F2784" t="str">
        <f t="shared" si="131"/>
        <v>New South Wales</v>
      </c>
      <c r="G2784" t="s">
        <v>10</v>
      </c>
      <c r="H2784">
        <v>2116</v>
      </c>
      <c r="I2784" t="s">
        <v>11</v>
      </c>
      <c r="J2784" t="s">
        <v>27</v>
      </c>
      <c r="K2784" t="s">
        <v>149</v>
      </c>
      <c r="L2784" t="s">
        <v>15</v>
      </c>
      <c r="M2784" s="5">
        <v>358.43</v>
      </c>
      <c r="N2784">
        <v>1</v>
      </c>
    </row>
    <row r="2785" spans="1:14" x14ac:dyDescent="0.2">
      <c r="A2785" s="2">
        <v>45569</v>
      </c>
      <c r="B2785" s="3">
        <f t="shared" si="129"/>
        <v>2025</v>
      </c>
      <c r="C2785" t="str">
        <f t="shared" si="130"/>
        <v>2024-2025</v>
      </c>
      <c r="D2785" t="s">
        <v>147</v>
      </c>
      <c r="E2785" t="s">
        <v>141</v>
      </c>
      <c r="F2785" t="str">
        <f t="shared" si="131"/>
        <v>Western Australia</v>
      </c>
      <c r="G2785" t="s">
        <v>48</v>
      </c>
      <c r="H2785">
        <v>6052</v>
      </c>
      <c r="I2785" t="s">
        <v>11</v>
      </c>
      <c r="J2785" t="s">
        <v>49</v>
      </c>
      <c r="K2785" t="s">
        <v>149</v>
      </c>
      <c r="L2785" t="s">
        <v>15</v>
      </c>
      <c r="M2785" s="5">
        <v>358.71000000000004</v>
      </c>
      <c r="N2785">
        <v>1</v>
      </c>
    </row>
    <row r="2786" spans="1:14" x14ac:dyDescent="0.2">
      <c r="A2786" s="2">
        <v>45232</v>
      </c>
      <c r="B2786" s="3">
        <f t="shared" si="129"/>
        <v>2024</v>
      </c>
      <c r="C2786" t="str">
        <f t="shared" si="130"/>
        <v>2023-2024</v>
      </c>
      <c r="D2786" t="s">
        <v>148</v>
      </c>
      <c r="E2786" t="s">
        <v>131</v>
      </c>
      <c r="F2786" t="str">
        <f t="shared" si="131"/>
        <v>Western Australia</v>
      </c>
      <c r="G2786" t="s">
        <v>48</v>
      </c>
      <c r="H2786">
        <v>6530</v>
      </c>
      <c r="I2786" t="s">
        <v>11</v>
      </c>
      <c r="J2786" t="s">
        <v>77</v>
      </c>
      <c r="K2786" t="s">
        <v>155</v>
      </c>
      <c r="L2786" t="s">
        <v>20</v>
      </c>
      <c r="M2786" s="5">
        <v>358.81999999999994</v>
      </c>
      <c r="N2786">
        <v>1</v>
      </c>
    </row>
    <row r="2787" spans="1:14" x14ac:dyDescent="0.2">
      <c r="A2787" s="2">
        <v>45109</v>
      </c>
      <c r="B2787" s="3">
        <f t="shared" si="129"/>
        <v>2024</v>
      </c>
      <c r="C2787" t="str">
        <f t="shared" si="130"/>
        <v>2023-2024</v>
      </c>
      <c r="D2787" t="s">
        <v>147</v>
      </c>
      <c r="E2787" t="s">
        <v>122</v>
      </c>
      <c r="F2787" t="str">
        <f t="shared" si="131"/>
        <v>New South Wales</v>
      </c>
      <c r="G2787" t="s">
        <v>10</v>
      </c>
      <c r="H2787">
        <v>2650</v>
      </c>
      <c r="I2787" t="s">
        <v>11</v>
      </c>
      <c r="J2787" t="s">
        <v>25</v>
      </c>
      <c r="K2787" t="s">
        <v>150</v>
      </c>
      <c r="L2787" t="s">
        <v>18</v>
      </c>
      <c r="M2787" s="5">
        <v>359.03999999999996</v>
      </c>
      <c r="N2787">
        <v>1</v>
      </c>
    </row>
    <row r="2788" spans="1:14" x14ac:dyDescent="0.2">
      <c r="A2788" s="2">
        <v>45098</v>
      </c>
      <c r="B2788" s="3">
        <f t="shared" si="129"/>
        <v>2023</v>
      </c>
      <c r="C2788" t="str">
        <f t="shared" si="130"/>
        <v>2022-2023</v>
      </c>
      <c r="D2788" t="s">
        <v>147</v>
      </c>
      <c r="E2788" t="s">
        <v>146</v>
      </c>
      <c r="F2788" t="str">
        <f t="shared" si="131"/>
        <v>Victoria</v>
      </c>
      <c r="G2788" t="s">
        <v>45</v>
      </c>
      <c r="H2788">
        <v>3353</v>
      </c>
      <c r="I2788" t="s">
        <v>11</v>
      </c>
      <c r="J2788" t="s">
        <v>60</v>
      </c>
      <c r="K2788" t="s">
        <v>19</v>
      </c>
      <c r="L2788" t="s">
        <v>23</v>
      </c>
      <c r="M2788" s="5">
        <v>359.22</v>
      </c>
      <c r="N2788">
        <v>1</v>
      </c>
    </row>
    <row r="2789" spans="1:14" x14ac:dyDescent="0.2">
      <c r="A2789" s="2">
        <v>45386</v>
      </c>
      <c r="B2789" s="3">
        <f t="shared" si="129"/>
        <v>2024</v>
      </c>
      <c r="C2789" t="str">
        <f t="shared" si="130"/>
        <v>2023-2024</v>
      </c>
      <c r="D2789" t="s">
        <v>148</v>
      </c>
      <c r="E2789" t="s">
        <v>107</v>
      </c>
      <c r="F2789" t="str">
        <f t="shared" si="131"/>
        <v>Queensland</v>
      </c>
      <c r="G2789" t="s">
        <v>35</v>
      </c>
      <c r="H2789">
        <v>4220</v>
      </c>
      <c r="I2789" t="s">
        <v>11</v>
      </c>
      <c r="J2789" t="s">
        <v>104</v>
      </c>
      <c r="K2789" t="s">
        <v>153</v>
      </c>
      <c r="L2789" t="s">
        <v>16</v>
      </c>
      <c r="M2789" s="5">
        <v>359.29</v>
      </c>
      <c r="N2789">
        <v>1</v>
      </c>
    </row>
    <row r="2790" spans="1:14" x14ac:dyDescent="0.2">
      <c r="A2790" s="2">
        <v>45173</v>
      </c>
      <c r="B2790" s="3">
        <f t="shared" si="129"/>
        <v>2024</v>
      </c>
      <c r="C2790" t="str">
        <f t="shared" si="130"/>
        <v>2023-2024</v>
      </c>
      <c r="D2790" t="s">
        <v>147</v>
      </c>
      <c r="E2790" t="s">
        <v>125</v>
      </c>
      <c r="F2790" t="str">
        <f t="shared" si="131"/>
        <v>Victoria</v>
      </c>
      <c r="G2790" t="s">
        <v>45</v>
      </c>
      <c r="H2790">
        <v>3400</v>
      </c>
      <c r="I2790" t="s">
        <v>11</v>
      </c>
      <c r="J2790" t="s">
        <v>60</v>
      </c>
      <c r="K2790" t="s">
        <v>151</v>
      </c>
      <c r="L2790" t="s">
        <v>21</v>
      </c>
      <c r="M2790" s="5">
        <v>359.63</v>
      </c>
      <c r="N2790">
        <v>1</v>
      </c>
    </row>
    <row r="2791" spans="1:14" x14ac:dyDescent="0.2">
      <c r="A2791" s="2">
        <v>45419</v>
      </c>
      <c r="B2791" s="3">
        <f t="shared" si="129"/>
        <v>2024</v>
      </c>
      <c r="C2791" t="str">
        <f t="shared" si="130"/>
        <v>2023-2024</v>
      </c>
      <c r="D2791" t="s">
        <v>147</v>
      </c>
      <c r="E2791" t="s">
        <v>53</v>
      </c>
      <c r="F2791" t="str">
        <f t="shared" si="131"/>
        <v>South Australia</v>
      </c>
      <c r="G2791" t="s">
        <v>32</v>
      </c>
      <c r="H2791">
        <v>5082</v>
      </c>
      <c r="I2791" t="s">
        <v>11</v>
      </c>
      <c r="J2791" t="s">
        <v>33</v>
      </c>
      <c r="K2791" t="s">
        <v>152</v>
      </c>
      <c r="L2791" t="s">
        <v>13</v>
      </c>
      <c r="M2791" s="5">
        <v>359.75</v>
      </c>
      <c r="N2791">
        <v>1</v>
      </c>
    </row>
    <row r="2792" spans="1:14" x14ac:dyDescent="0.2">
      <c r="A2792" s="2">
        <v>45332</v>
      </c>
      <c r="B2792" s="3">
        <f t="shared" si="129"/>
        <v>2024</v>
      </c>
      <c r="C2792" t="str">
        <f t="shared" si="130"/>
        <v>2023-2024</v>
      </c>
      <c r="D2792" t="s">
        <v>147</v>
      </c>
      <c r="E2792" t="s">
        <v>121</v>
      </c>
      <c r="F2792" t="str">
        <f t="shared" si="131"/>
        <v>Queensland</v>
      </c>
      <c r="G2792" t="s">
        <v>35</v>
      </c>
      <c r="H2792">
        <v>4700</v>
      </c>
      <c r="I2792" t="s">
        <v>11</v>
      </c>
      <c r="J2792" t="s">
        <v>51</v>
      </c>
      <c r="K2792" t="s">
        <v>153</v>
      </c>
      <c r="L2792" t="s">
        <v>16</v>
      </c>
      <c r="M2792" s="5">
        <v>359.89</v>
      </c>
      <c r="N2792">
        <v>1</v>
      </c>
    </row>
    <row r="2793" spans="1:14" x14ac:dyDescent="0.2">
      <c r="A2793" s="2">
        <v>45137</v>
      </c>
      <c r="B2793" s="3">
        <f t="shared" si="129"/>
        <v>2024</v>
      </c>
      <c r="C2793" t="str">
        <f t="shared" si="130"/>
        <v>2023-2024</v>
      </c>
      <c r="D2793" t="s">
        <v>147</v>
      </c>
      <c r="E2793" t="s">
        <v>67</v>
      </c>
      <c r="F2793" t="str">
        <f t="shared" si="131"/>
        <v>New South Wales</v>
      </c>
      <c r="G2793" t="s">
        <v>10</v>
      </c>
      <c r="H2793">
        <v>2478</v>
      </c>
      <c r="I2793" t="s">
        <v>11</v>
      </c>
      <c r="J2793" t="s">
        <v>68</v>
      </c>
      <c r="K2793" t="s">
        <v>154</v>
      </c>
      <c r="L2793" t="s">
        <v>14</v>
      </c>
      <c r="M2793" s="5">
        <v>360.52</v>
      </c>
      <c r="N2793">
        <v>1</v>
      </c>
    </row>
    <row r="2794" spans="1:14" x14ac:dyDescent="0.2">
      <c r="A2794" s="2">
        <v>45480</v>
      </c>
      <c r="B2794" s="3">
        <f t="shared" si="129"/>
        <v>2025</v>
      </c>
      <c r="C2794" t="str">
        <f t="shared" si="130"/>
        <v>2024-2025</v>
      </c>
      <c r="D2794" t="s">
        <v>148</v>
      </c>
      <c r="E2794" t="s">
        <v>82</v>
      </c>
      <c r="F2794" t="str">
        <f t="shared" si="131"/>
        <v>Queensland</v>
      </c>
      <c r="G2794" t="s">
        <v>35</v>
      </c>
      <c r="H2794">
        <v>4012</v>
      </c>
      <c r="I2794" t="s">
        <v>11</v>
      </c>
      <c r="J2794" t="s">
        <v>43</v>
      </c>
      <c r="K2794" t="s">
        <v>150</v>
      </c>
      <c r="L2794" t="s">
        <v>18</v>
      </c>
      <c r="M2794" s="5">
        <v>360.75</v>
      </c>
      <c r="N2794">
        <v>1</v>
      </c>
    </row>
    <row r="2795" spans="1:14" x14ac:dyDescent="0.2">
      <c r="A2795" s="2">
        <v>44953</v>
      </c>
      <c r="B2795" s="3">
        <f t="shared" si="129"/>
        <v>2023</v>
      </c>
      <c r="C2795" t="str">
        <f t="shared" si="130"/>
        <v>2022-2023</v>
      </c>
      <c r="D2795" t="s">
        <v>147</v>
      </c>
      <c r="E2795" t="s">
        <v>123</v>
      </c>
      <c r="F2795" t="str">
        <f t="shared" si="131"/>
        <v>Western Australia</v>
      </c>
      <c r="G2795" t="s">
        <v>48</v>
      </c>
      <c r="H2795">
        <v>6109</v>
      </c>
      <c r="I2795" t="s">
        <v>11</v>
      </c>
      <c r="J2795" t="s">
        <v>94</v>
      </c>
      <c r="K2795" t="s">
        <v>152</v>
      </c>
      <c r="L2795" t="s">
        <v>13</v>
      </c>
      <c r="M2795" s="5">
        <v>361.15000000000003</v>
      </c>
      <c r="N2795">
        <v>1</v>
      </c>
    </row>
    <row r="2796" spans="1:14" x14ac:dyDescent="0.2">
      <c r="A2796" s="2">
        <v>45145</v>
      </c>
      <c r="B2796" s="3">
        <f t="shared" si="129"/>
        <v>2024</v>
      </c>
      <c r="C2796" t="str">
        <f t="shared" si="130"/>
        <v>2023-2024</v>
      </c>
      <c r="D2796" t="s">
        <v>147</v>
      </c>
      <c r="E2796" t="s">
        <v>108</v>
      </c>
      <c r="F2796" t="str">
        <f t="shared" si="131"/>
        <v>Victoria</v>
      </c>
      <c r="G2796" t="s">
        <v>45</v>
      </c>
      <c r="H2796">
        <v>3018</v>
      </c>
      <c r="I2796" t="s">
        <v>11</v>
      </c>
      <c r="J2796" t="s">
        <v>46</v>
      </c>
      <c r="K2796" t="s">
        <v>154</v>
      </c>
      <c r="L2796" t="s">
        <v>14</v>
      </c>
      <c r="M2796" s="5">
        <v>361.7</v>
      </c>
      <c r="N2796">
        <v>1</v>
      </c>
    </row>
    <row r="2797" spans="1:14" x14ac:dyDescent="0.2">
      <c r="A2797" s="2">
        <v>45395</v>
      </c>
      <c r="B2797" s="3">
        <f t="shared" si="129"/>
        <v>2024</v>
      </c>
      <c r="C2797" t="str">
        <f t="shared" si="130"/>
        <v>2023-2024</v>
      </c>
      <c r="D2797" t="s">
        <v>147</v>
      </c>
      <c r="E2797" t="s">
        <v>132</v>
      </c>
      <c r="F2797" t="str">
        <f t="shared" si="131"/>
        <v>New South Wales</v>
      </c>
      <c r="G2797" t="s">
        <v>10</v>
      </c>
      <c r="H2797">
        <v>2800</v>
      </c>
      <c r="I2797" t="s">
        <v>11</v>
      </c>
      <c r="J2797" t="s">
        <v>25</v>
      </c>
      <c r="K2797" t="s">
        <v>149</v>
      </c>
      <c r="L2797" t="s">
        <v>15</v>
      </c>
      <c r="M2797" s="5">
        <v>361.81</v>
      </c>
      <c r="N2797">
        <v>1</v>
      </c>
    </row>
    <row r="2798" spans="1:14" x14ac:dyDescent="0.2">
      <c r="A2798" s="2">
        <v>45358</v>
      </c>
      <c r="B2798" s="3">
        <f t="shared" si="129"/>
        <v>2024</v>
      </c>
      <c r="C2798" t="str">
        <f t="shared" si="130"/>
        <v>2023-2024</v>
      </c>
      <c r="D2798" t="s">
        <v>147</v>
      </c>
      <c r="E2798" t="s">
        <v>132</v>
      </c>
      <c r="F2798" t="str">
        <f t="shared" si="131"/>
        <v>New South Wales</v>
      </c>
      <c r="G2798" t="s">
        <v>10</v>
      </c>
      <c r="H2798">
        <v>2800</v>
      </c>
      <c r="I2798" t="s">
        <v>11</v>
      </c>
      <c r="J2798" t="s">
        <v>25</v>
      </c>
      <c r="K2798" t="s">
        <v>155</v>
      </c>
      <c r="L2798" t="s">
        <v>20</v>
      </c>
      <c r="M2798" s="5">
        <v>362.14000000000004</v>
      </c>
      <c r="N2798">
        <v>1</v>
      </c>
    </row>
    <row r="2799" spans="1:14" x14ac:dyDescent="0.2">
      <c r="A2799" s="2">
        <v>45107</v>
      </c>
      <c r="B2799" s="3">
        <f t="shared" si="129"/>
        <v>2023</v>
      </c>
      <c r="C2799" t="str">
        <f t="shared" si="130"/>
        <v>2022-2023</v>
      </c>
      <c r="D2799" t="s">
        <v>148</v>
      </c>
      <c r="E2799" t="s">
        <v>76</v>
      </c>
      <c r="F2799" t="str">
        <f t="shared" si="131"/>
        <v>Western Australia</v>
      </c>
      <c r="G2799" t="s">
        <v>48</v>
      </c>
      <c r="H2799">
        <v>6450</v>
      </c>
      <c r="I2799" t="s">
        <v>11</v>
      </c>
      <c r="J2799" t="s">
        <v>77</v>
      </c>
      <c r="K2799" t="s">
        <v>154</v>
      </c>
      <c r="L2799" t="s">
        <v>14</v>
      </c>
      <c r="M2799" s="5">
        <v>362.64</v>
      </c>
      <c r="N2799">
        <v>1</v>
      </c>
    </row>
    <row r="2800" spans="1:14" x14ac:dyDescent="0.2">
      <c r="A2800" s="2">
        <v>45262</v>
      </c>
      <c r="B2800" s="3">
        <f t="shared" si="129"/>
        <v>2024</v>
      </c>
      <c r="C2800" t="str">
        <f t="shared" si="130"/>
        <v>2023-2024</v>
      </c>
      <c r="D2800" t="s">
        <v>147</v>
      </c>
      <c r="E2800" t="s">
        <v>127</v>
      </c>
      <c r="F2800" t="str">
        <f t="shared" si="131"/>
        <v>New South Wales</v>
      </c>
      <c r="G2800" t="s">
        <v>10</v>
      </c>
      <c r="H2800">
        <v>2131</v>
      </c>
      <c r="I2800" t="s">
        <v>11</v>
      </c>
      <c r="J2800" t="s">
        <v>27</v>
      </c>
      <c r="K2800" t="s">
        <v>152</v>
      </c>
      <c r="L2800" t="s">
        <v>13</v>
      </c>
      <c r="M2800" s="5">
        <v>363.16</v>
      </c>
      <c r="N2800">
        <v>1</v>
      </c>
    </row>
    <row r="2801" spans="1:14" x14ac:dyDescent="0.2">
      <c r="A2801" s="2">
        <v>45229</v>
      </c>
      <c r="B2801" s="3">
        <f t="shared" si="129"/>
        <v>2024</v>
      </c>
      <c r="C2801" t="str">
        <f t="shared" si="130"/>
        <v>2023-2024</v>
      </c>
      <c r="D2801" t="s">
        <v>148</v>
      </c>
      <c r="E2801" t="s">
        <v>110</v>
      </c>
      <c r="F2801" t="str">
        <f t="shared" si="131"/>
        <v>Queensland</v>
      </c>
      <c r="G2801" t="s">
        <v>35</v>
      </c>
      <c r="H2801">
        <v>4680</v>
      </c>
      <c r="I2801" t="s">
        <v>11</v>
      </c>
      <c r="J2801" t="s">
        <v>51</v>
      </c>
      <c r="K2801" t="s">
        <v>153</v>
      </c>
      <c r="L2801" t="s">
        <v>16</v>
      </c>
      <c r="M2801" s="5">
        <v>363.72</v>
      </c>
      <c r="N2801">
        <v>1</v>
      </c>
    </row>
    <row r="2802" spans="1:14" x14ac:dyDescent="0.2">
      <c r="A2802" s="2">
        <v>45195</v>
      </c>
      <c r="B2802" s="3">
        <f t="shared" si="129"/>
        <v>2024</v>
      </c>
      <c r="C2802" t="str">
        <f t="shared" si="130"/>
        <v>2023-2024</v>
      </c>
      <c r="D2802" t="s">
        <v>147</v>
      </c>
      <c r="E2802" t="s">
        <v>78</v>
      </c>
      <c r="F2802" t="str">
        <f t="shared" si="131"/>
        <v>New South Wales</v>
      </c>
      <c r="G2802" t="s">
        <v>10</v>
      </c>
      <c r="H2802">
        <v>2350</v>
      </c>
      <c r="I2802" t="s">
        <v>11</v>
      </c>
      <c r="J2802" t="s">
        <v>68</v>
      </c>
      <c r="K2802" t="s">
        <v>154</v>
      </c>
      <c r="L2802" t="s">
        <v>14</v>
      </c>
      <c r="M2802" s="5">
        <v>364.21999999999997</v>
      </c>
      <c r="N2802">
        <v>1</v>
      </c>
    </row>
    <row r="2803" spans="1:14" x14ac:dyDescent="0.2">
      <c r="A2803" s="2">
        <v>45125</v>
      </c>
      <c r="B2803" s="3">
        <f t="shared" si="129"/>
        <v>2024</v>
      </c>
      <c r="C2803" t="str">
        <f t="shared" si="130"/>
        <v>2023-2024</v>
      </c>
      <c r="D2803" t="s">
        <v>147</v>
      </c>
      <c r="E2803" t="s">
        <v>24</v>
      </c>
      <c r="F2803" t="str">
        <f t="shared" si="131"/>
        <v>New South Wales</v>
      </c>
      <c r="G2803" t="s">
        <v>10</v>
      </c>
      <c r="H2803">
        <v>2795</v>
      </c>
      <c r="I2803" t="s">
        <v>11</v>
      </c>
      <c r="J2803" t="s">
        <v>25</v>
      </c>
      <c r="K2803" t="s">
        <v>156</v>
      </c>
      <c r="L2803" t="s">
        <v>17</v>
      </c>
      <c r="M2803" s="5">
        <v>364.51</v>
      </c>
      <c r="N2803">
        <v>1</v>
      </c>
    </row>
    <row r="2804" spans="1:14" x14ac:dyDescent="0.2">
      <c r="A2804" s="2">
        <v>45341</v>
      </c>
      <c r="B2804" s="3">
        <f t="shared" si="129"/>
        <v>2024</v>
      </c>
      <c r="C2804" t="str">
        <f t="shared" si="130"/>
        <v>2023-2024</v>
      </c>
      <c r="D2804" t="s">
        <v>147</v>
      </c>
      <c r="E2804" t="s">
        <v>144</v>
      </c>
      <c r="F2804" t="str">
        <f t="shared" si="131"/>
        <v>Queensland</v>
      </c>
      <c r="G2804" t="s">
        <v>35</v>
      </c>
      <c r="H2804">
        <v>4566</v>
      </c>
      <c r="I2804" t="s">
        <v>11</v>
      </c>
      <c r="J2804" t="s">
        <v>120</v>
      </c>
      <c r="K2804" t="s">
        <v>149</v>
      </c>
      <c r="L2804" t="s">
        <v>15</v>
      </c>
      <c r="M2804" s="5">
        <v>364.65</v>
      </c>
      <c r="N2804">
        <v>1</v>
      </c>
    </row>
    <row r="2805" spans="1:14" x14ac:dyDescent="0.2">
      <c r="A2805" s="2">
        <v>45473</v>
      </c>
      <c r="B2805" s="3">
        <f t="shared" si="129"/>
        <v>2024</v>
      </c>
      <c r="C2805" t="str">
        <f t="shared" si="130"/>
        <v>2023-2024</v>
      </c>
      <c r="D2805" t="s">
        <v>148</v>
      </c>
      <c r="E2805" t="s">
        <v>131</v>
      </c>
      <c r="F2805" t="str">
        <f t="shared" si="131"/>
        <v>Western Australia</v>
      </c>
      <c r="G2805" t="s">
        <v>48</v>
      </c>
      <c r="H2805">
        <v>6530</v>
      </c>
      <c r="I2805" t="s">
        <v>11</v>
      </c>
      <c r="J2805" t="s">
        <v>77</v>
      </c>
      <c r="K2805" t="s">
        <v>153</v>
      </c>
      <c r="L2805" t="s">
        <v>16</v>
      </c>
      <c r="M2805" s="5">
        <v>364.90000000000003</v>
      </c>
      <c r="N2805">
        <v>1</v>
      </c>
    </row>
    <row r="2806" spans="1:14" x14ac:dyDescent="0.2">
      <c r="A2806" s="2">
        <v>45367</v>
      </c>
      <c r="B2806" s="3">
        <f t="shared" si="129"/>
        <v>2024</v>
      </c>
      <c r="C2806" t="str">
        <f t="shared" si="130"/>
        <v>2023-2024</v>
      </c>
      <c r="D2806" t="s">
        <v>147</v>
      </c>
      <c r="E2806" t="s">
        <v>103</v>
      </c>
      <c r="F2806" t="str">
        <f t="shared" si="131"/>
        <v>Queensland</v>
      </c>
      <c r="G2806" t="s">
        <v>35</v>
      </c>
      <c r="H2806">
        <v>4509</v>
      </c>
      <c r="I2806" t="s">
        <v>11</v>
      </c>
      <c r="J2806" t="s">
        <v>104</v>
      </c>
      <c r="K2806" t="s">
        <v>155</v>
      </c>
      <c r="L2806" t="s">
        <v>20</v>
      </c>
      <c r="M2806" s="5">
        <v>366.19000000000005</v>
      </c>
      <c r="N2806">
        <v>1</v>
      </c>
    </row>
    <row r="2807" spans="1:14" x14ac:dyDescent="0.2">
      <c r="A2807" s="2">
        <v>45249</v>
      </c>
      <c r="B2807" s="3">
        <f t="shared" si="129"/>
        <v>2024</v>
      </c>
      <c r="C2807" t="str">
        <f t="shared" si="130"/>
        <v>2023-2024</v>
      </c>
      <c r="D2807" t="s">
        <v>147</v>
      </c>
      <c r="E2807" t="s">
        <v>79</v>
      </c>
      <c r="F2807" t="str">
        <f t="shared" si="131"/>
        <v>Australian Capital Territory</v>
      </c>
      <c r="G2807" t="s">
        <v>80</v>
      </c>
      <c r="H2807">
        <v>2617</v>
      </c>
      <c r="I2807" t="s">
        <v>11</v>
      </c>
      <c r="J2807" t="s">
        <v>58</v>
      </c>
      <c r="K2807" t="s">
        <v>154</v>
      </c>
      <c r="L2807" t="s">
        <v>14</v>
      </c>
      <c r="M2807" s="5">
        <v>366.24</v>
      </c>
      <c r="N2807">
        <v>1</v>
      </c>
    </row>
    <row r="2808" spans="1:14" x14ac:dyDescent="0.2">
      <c r="A2808" s="2">
        <v>45239</v>
      </c>
      <c r="B2808" s="3">
        <f t="shared" si="129"/>
        <v>2024</v>
      </c>
      <c r="C2808" t="str">
        <f t="shared" si="130"/>
        <v>2023-2024</v>
      </c>
      <c r="D2808" t="s">
        <v>148</v>
      </c>
      <c r="E2808" t="s">
        <v>142</v>
      </c>
      <c r="F2808" t="str">
        <f t="shared" si="131"/>
        <v>Australian Capital Territory</v>
      </c>
      <c r="G2808" t="s">
        <v>80</v>
      </c>
      <c r="H2808">
        <v>2609</v>
      </c>
      <c r="I2808" t="s">
        <v>11</v>
      </c>
      <c r="J2808" t="s">
        <v>58</v>
      </c>
      <c r="K2808" t="s">
        <v>149</v>
      </c>
      <c r="L2808" t="s">
        <v>15</v>
      </c>
      <c r="M2808" s="5">
        <v>366.37</v>
      </c>
      <c r="N2808">
        <v>1</v>
      </c>
    </row>
    <row r="2809" spans="1:14" x14ac:dyDescent="0.2">
      <c r="A2809" s="2">
        <v>45168</v>
      </c>
      <c r="B2809" s="3">
        <f t="shared" si="129"/>
        <v>2024</v>
      </c>
      <c r="C2809" t="str">
        <f t="shared" si="130"/>
        <v>2023-2024</v>
      </c>
      <c r="D2809" t="s">
        <v>147</v>
      </c>
      <c r="E2809" t="s">
        <v>114</v>
      </c>
      <c r="F2809" t="str">
        <f t="shared" si="131"/>
        <v>Victoria</v>
      </c>
      <c r="G2809" t="s">
        <v>45</v>
      </c>
      <c r="H2809">
        <v>3551</v>
      </c>
      <c r="I2809" t="s">
        <v>11</v>
      </c>
      <c r="J2809" t="s">
        <v>60</v>
      </c>
      <c r="K2809" t="s">
        <v>19</v>
      </c>
      <c r="L2809" t="s">
        <v>23</v>
      </c>
      <c r="M2809" s="5">
        <v>366.39</v>
      </c>
      <c r="N2809">
        <v>1</v>
      </c>
    </row>
    <row r="2810" spans="1:14" x14ac:dyDescent="0.2">
      <c r="A2810" s="2">
        <v>45087</v>
      </c>
      <c r="B2810" s="3">
        <f t="shared" si="129"/>
        <v>2023</v>
      </c>
      <c r="C2810" t="str">
        <f t="shared" si="130"/>
        <v>2022-2023</v>
      </c>
      <c r="D2810" t="s">
        <v>148</v>
      </c>
      <c r="E2810" t="s">
        <v>143</v>
      </c>
      <c r="F2810" t="str">
        <f t="shared" si="131"/>
        <v>New South Wales</v>
      </c>
      <c r="G2810" t="s">
        <v>10</v>
      </c>
      <c r="H2810">
        <v>2154</v>
      </c>
      <c r="I2810" t="s">
        <v>11</v>
      </c>
      <c r="J2810" t="s">
        <v>27</v>
      </c>
      <c r="K2810" t="s">
        <v>155</v>
      </c>
      <c r="L2810" t="s">
        <v>20</v>
      </c>
      <c r="M2810" s="5">
        <v>367.08000000000004</v>
      </c>
      <c r="N2810">
        <v>1</v>
      </c>
    </row>
    <row r="2811" spans="1:14" x14ac:dyDescent="0.2">
      <c r="A2811" s="2">
        <v>45272</v>
      </c>
      <c r="B2811" s="3">
        <f t="shared" si="129"/>
        <v>2024</v>
      </c>
      <c r="C2811" t="str">
        <f t="shared" si="130"/>
        <v>2023-2024</v>
      </c>
      <c r="D2811" t="s">
        <v>148</v>
      </c>
      <c r="E2811" t="s">
        <v>81</v>
      </c>
      <c r="F2811" t="str">
        <f t="shared" si="131"/>
        <v>New South Wales</v>
      </c>
      <c r="G2811" t="s">
        <v>10</v>
      </c>
      <c r="H2811">
        <v>2485</v>
      </c>
      <c r="I2811" t="s">
        <v>11</v>
      </c>
      <c r="J2811" t="s">
        <v>68</v>
      </c>
      <c r="K2811" t="s">
        <v>150</v>
      </c>
      <c r="L2811" t="s">
        <v>18</v>
      </c>
      <c r="M2811" s="5">
        <v>367.46000000000004</v>
      </c>
      <c r="N2811">
        <v>1</v>
      </c>
    </row>
    <row r="2812" spans="1:14" x14ac:dyDescent="0.2">
      <c r="A2812" s="2">
        <v>45006</v>
      </c>
      <c r="B2812" s="3">
        <f t="shared" si="129"/>
        <v>2023</v>
      </c>
      <c r="C2812" t="str">
        <f t="shared" si="130"/>
        <v>2022-2023</v>
      </c>
      <c r="D2812" t="s">
        <v>148</v>
      </c>
      <c r="E2812" t="s">
        <v>143</v>
      </c>
      <c r="F2812" t="str">
        <f t="shared" si="131"/>
        <v>New South Wales</v>
      </c>
      <c r="G2812" t="s">
        <v>10</v>
      </c>
      <c r="H2812">
        <v>2154</v>
      </c>
      <c r="I2812" t="s">
        <v>11</v>
      </c>
      <c r="J2812" t="s">
        <v>27</v>
      </c>
      <c r="K2812" t="s">
        <v>19</v>
      </c>
      <c r="L2812" t="s">
        <v>23</v>
      </c>
      <c r="M2812" s="5">
        <v>367.59000000000003</v>
      </c>
      <c r="N2812">
        <v>1</v>
      </c>
    </row>
    <row r="2813" spans="1:14" x14ac:dyDescent="0.2">
      <c r="A2813" s="2">
        <v>45286</v>
      </c>
      <c r="B2813" s="3">
        <f t="shared" si="129"/>
        <v>2024</v>
      </c>
      <c r="C2813" t="str">
        <f t="shared" si="130"/>
        <v>2023-2024</v>
      </c>
      <c r="D2813" t="s">
        <v>147</v>
      </c>
      <c r="E2813" t="s">
        <v>85</v>
      </c>
      <c r="F2813" t="str">
        <f t="shared" si="131"/>
        <v>Queensland</v>
      </c>
      <c r="G2813" t="s">
        <v>35</v>
      </c>
      <c r="H2813">
        <v>4883</v>
      </c>
      <c r="I2813" t="s">
        <v>11</v>
      </c>
      <c r="J2813" t="s">
        <v>36</v>
      </c>
      <c r="K2813" t="s">
        <v>152</v>
      </c>
      <c r="L2813" t="s">
        <v>13</v>
      </c>
      <c r="M2813" s="5">
        <v>368.1</v>
      </c>
      <c r="N2813">
        <v>1</v>
      </c>
    </row>
    <row r="2814" spans="1:14" x14ac:dyDescent="0.2">
      <c r="A2814" s="2">
        <v>45133</v>
      </c>
      <c r="B2814" s="3">
        <f t="shared" si="129"/>
        <v>2024</v>
      </c>
      <c r="C2814" t="str">
        <f t="shared" si="130"/>
        <v>2023-2024</v>
      </c>
      <c r="D2814" t="s">
        <v>148</v>
      </c>
      <c r="E2814" t="s">
        <v>82</v>
      </c>
      <c r="F2814" t="str">
        <f t="shared" si="131"/>
        <v>Queensland</v>
      </c>
      <c r="G2814" t="s">
        <v>35</v>
      </c>
      <c r="H2814">
        <v>4012</v>
      </c>
      <c r="I2814" t="s">
        <v>11</v>
      </c>
      <c r="J2814" t="s">
        <v>43</v>
      </c>
      <c r="K2814" t="s">
        <v>19</v>
      </c>
      <c r="L2814" t="s">
        <v>23</v>
      </c>
      <c r="M2814" s="5">
        <v>368.3</v>
      </c>
      <c r="N2814">
        <v>1</v>
      </c>
    </row>
    <row r="2815" spans="1:14" x14ac:dyDescent="0.2">
      <c r="A2815" s="2">
        <v>45318</v>
      </c>
      <c r="B2815" s="3">
        <f t="shared" si="129"/>
        <v>2024</v>
      </c>
      <c r="C2815" t="str">
        <f t="shared" si="130"/>
        <v>2023-2024</v>
      </c>
      <c r="D2815" t="s">
        <v>147</v>
      </c>
      <c r="E2815" t="s">
        <v>116</v>
      </c>
      <c r="F2815" t="str">
        <f t="shared" si="131"/>
        <v>Western Australia</v>
      </c>
      <c r="G2815" t="s">
        <v>48</v>
      </c>
      <c r="H2815">
        <v>6725</v>
      </c>
      <c r="I2815" t="s">
        <v>11</v>
      </c>
      <c r="J2815" t="s">
        <v>77</v>
      </c>
      <c r="K2815" t="s">
        <v>152</v>
      </c>
      <c r="L2815" t="s">
        <v>13</v>
      </c>
      <c r="M2815" s="5">
        <v>369.26000000000005</v>
      </c>
      <c r="N2815">
        <v>1</v>
      </c>
    </row>
    <row r="2816" spans="1:14" x14ac:dyDescent="0.2">
      <c r="A2816" s="2">
        <v>45317</v>
      </c>
      <c r="B2816" s="3">
        <f t="shared" si="129"/>
        <v>2024</v>
      </c>
      <c r="C2816" t="str">
        <f t="shared" si="130"/>
        <v>2023-2024</v>
      </c>
      <c r="D2816" t="s">
        <v>147</v>
      </c>
      <c r="E2816" t="s">
        <v>117</v>
      </c>
      <c r="F2816" t="str">
        <f t="shared" si="131"/>
        <v>Queensland</v>
      </c>
      <c r="G2816" t="s">
        <v>35</v>
      </c>
      <c r="H2816">
        <v>4119</v>
      </c>
      <c r="I2816" t="s">
        <v>11</v>
      </c>
      <c r="J2816" t="s">
        <v>43</v>
      </c>
      <c r="K2816" t="s">
        <v>149</v>
      </c>
      <c r="L2816" t="s">
        <v>15</v>
      </c>
      <c r="M2816" s="5">
        <v>369.36</v>
      </c>
      <c r="N2816">
        <v>1</v>
      </c>
    </row>
    <row r="2817" spans="1:14" x14ac:dyDescent="0.2">
      <c r="A2817" s="2">
        <v>45046</v>
      </c>
      <c r="B2817" s="3">
        <f t="shared" si="129"/>
        <v>2023</v>
      </c>
      <c r="C2817" t="str">
        <f t="shared" si="130"/>
        <v>2022-2023</v>
      </c>
      <c r="D2817" t="s">
        <v>147</v>
      </c>
      <c r="E2817" t="s">
        <v>107</v>
      </c>
      <c r="F2817" t="str">
        <f t="shared" si="131"/>
        <v>Queensland</v>
      </c>
      <c r="G2817" t="s">
        <v>35</v>
      </c>
      <c r="H2817">
        <v>4220</v>
      </c>
      <c r="I2817" t="s">
        <v>11</v>
      </c>
      <c r="J2817" t="s">
        <v>104</v>
      </c>
      <c r="K2817" t="s">
        <v>154</v>
      </c>
      <c r="L2817" t="s">
        <v>14</v>
      </c>
      <c r="M2817" s="5">
        <v>369.64</v>
      </c>
      <c r="N2817">
        <v>1</v>
      </c>
    </row>
    <row r="2818" spans="1:14" x14ac:dyDescent="0.2">
      <c r="A2818" s="2">
        <v>45289</v>
      </c>
      <c r="B2818" s="3">
        <f t="shared" ref="B2818:B2881" si="132">IF(MONTH(A2818)&gt;=7,YEAR(A2818)+1,YEAR(A2818))</f>
        <v>2024</v>
      </c>
      <c r="C2818" t="str">
        <f t="shared" ref="C2818:C2881" si="133">IF(MONTH(A2818) &gt;= 7, YEAR(A2818) &amp; "-" &amp; YEAR(A2818) + 1, YEAR(A2818) - 1 &amp; "-" &amp; YEAR(A2818))</f>
        <v>2023-2024</v>
      </c>
      <c r="D2818" t="s">
        <v>148</v>
      </c>
      <c r="E2818" t="s">
        <v>28</v>
      </c>
      <c r="F2818" t="str">
        <f t="shared" ref="F2818:F2881" si="134">IF(G2818="WA","Western Australia",
IF(G2818="NSW","New South Wales",
IF(G2818="QLD","Queensland",
IF(G2818="VIC","Victoria",
IF(G2818="TAS","Tasmania",
IF(G2818="SA","South Australia",
IF(G2818="NT","Northern Territory",
IF(G2818="ACT","Australian Capital Territory",G2818))))))))</f>
        <v>Northern Territory</v>
      </c>
      <c r="G2818" t="s">
        <v>29</v>
      </c>
      <c r="H2818">
        <v>800</v>
      </c>
      <c r="I2818" t="s">
        <v>11</v>
      </c>
      <c r="J2818" t="s">
        <v>30</v>
      </c>
      <c r="K2818" t="s">
        <v>154</v>
      </c>
      <c r="L2818" t="s">
        <v>14</v>
      </c>
      <c r="M2818" s="5">
        <v>369.79999999999995</v>
      </c>
      <c r="N2818">
        <v>1</v>
      </c>
    </row>
    <row r="2819" spans="1:14" x14ac:dyDescent="0.2">
      <c r="A2819" s="2">
        <v>45471</v>
      </c>
      <c r="B2819" s="3">
        <f t="shared" si="132"/>
        <v>2024</v>
      </c>
      <c r="C2819" t="str">
        <f t="shared" si="133"/>
        <v>2023-2024</v>
      </c>
      <c r="D2819" t="s">
        <v>148</v>
      </c>
      <c r="E2819" t="s">
        <v>112</v>
      </c>
      <c r="F2819" t="str">
        <f t="shared" si="134"/>
        <v>Victoria</v>
      </c>
      <c r="G2819" t="s">
        <v>45</v>
      </c>
      <c r="H2819">
        <v>3076</v>
      </c>
      <c r="I2819" t="s">
        <v>11</v>
      </c>
      <c r="J2819" t="s">
        <v>46</v>
      </c>
      <c r="K2819" t="s">
        <v>157</v>
      </c>
      <c r="L2819" t="s">
        <v>22</v>
      </c>
      <c r="M2819" s="5">
        <v>370.91</v>
      </c>
      <c r="N2819">
        <v>1</v>
      </c>
    </row>
    <row r="2820" spans="1:14" x14ac:dyDescent="0.2">
      <c r="A2820" s="2">
        <v>45538</v>
      </c>
      <c r="B2820" s="3">
        <f t="shared" si="132"/>
        <v>2025</v>
      </c>
      <c r="C2820" t="str">
        <f t="shared" si="133"/>
        <v>2024-2025</v>
      </c>
      <c r="D2820" t="s">
        <v>147</v>
      </c>
      <c r="E2820" t="s">
        <v>124</v>
      </c>
      <c r="F2820" t="str">
        <f t="shared" si="134"/>
        <v>New South Wales</v>
      </c>
      <c r="G2820" t="s">
        <v>10</v>
      </c>
      <c r="H2820">
        <v>2015</v>
      </c>
      <c r="I2820" t="s">
        <v>11</v>
      </c>
      <c r="J2820" t="s">
        <v>12</v>
      </c>
      <c r="K2820" t="s">
        <v>154</v>
      </c>
      <c r="L2820" t="s">
        <v>14</v>
      </c>
      <c r="M2820" s="5">
        <v>371.1</v>
      </c>
      <c r="N2820">
        <v>1</v>
      </c>
    </row>
    <row r="2821" spans="1:14" x14ac:dyDescent="0.2">
      <c r="A2821" s="2">
        <v>45184</v>
      </c>
      <c r="B2821" s="3">
        <f t="shared" si="132"/>
        <v>2024</v>
      </c>
      <c r="C2821" t="str">
        <f t="shared" si="133"/>
        <v>2023-2024</v>
      </c>
      <c r="D2821" t="s">
        <v>147</v>
      </c>
      <c r="E2821" t="s">
        <v>133</v>
      </c>
      <c r="F2821" t="str">
        <f t="shared" si="134"/>
        <v>Queensland</v>
      </c>
      <c r="G2821" t="s">
        <v>35</v>
      </c>
      <c r="H2821">
        <v>4305</v>
      </c>
      <c r="I2821" t="s">
        <v>11</v>
      </c>
      <c r="J2821" t="s">
        <v>104</v>
      </c>
      <c r="K2821" t="s">
        <v>149</v>
      </c>
      <c r="L2821" t="s">
        <v>15</v>
      </c>
      <c r="M2821" s="5">
        <v>371.23</v>
      </c>
      <c r="N2821">
        <v>1</v>
      </c>
    </row>
    <row r="2822" spans="1:14" x14ac:dyDescent="0.2">
      <c r="A2822" s="2">
        <v>45474</v>
      </c>
      <c r="B2822" s="3">
        <f t="shared" si="132"/>
        <v>2025</v>
      </c>
      <c r="C2822" t="str">
        <f t="shared" si="133"/>
        <v>2024-2025</v>
      </c>
      <c r="D2822" t="s">
        <v>148</v>
      </c>
      <c r="E2822" t="s">
        <v>129</v>
      </c>
      <c r="F2822" t="str">
        <f t="shared" si="134"/>
        <v>Tasmania</v>
      </c>
      <c r="G2822" t="s">
        <v>70</v>
      </c>
      <c r="H2822">
        <v>7010</v>
      </c>
      <c r="I2822" t="s">
        <v>11</v>
      </c>
      <c r="J2822" t="s">
        <v>71</v>
      </c>
      <c r="K2822" t="s">
        <v>153</v>
      </c>
      <c r="L2822" t="s">
        <v>16</v>
      </c>
      <c r="M2822" s="5">
        <v>371.64</v>
      </c>
      <c r="N2822">
        <v>1</v>
      </c>
    </row>
    <row r="2823" spans="1:14" x14ac:dyDescent="0.2">
      <c r="A2823" s="2">
        <v>45332</v>
      </c>
      <c r="B2823" s="3">
        <f t="shared" si="132"/>
        <v>2024</v>
      </c>
      <c r="C2823" t="str">
        <f t="shared" si="133"/>
        <v>2023-2024</v>
      </c>
      <c r="D2823" t="s">
        <v>147</v>
      </c>
      <c r="E2823" t="s">
        <v>145</v>
      </c>
      <c r="F2823" t="str">
        <f t="shared" si="134"/>
        <v>New South Wales</v>
      </c>
      <c r="G2823" t="s">
        <v>10</v>
      </c>
      <c r="H2823">
        <v>2101</v>
      </c>
      <c r="I2823" t="s">
        <v>11</v>
      </c>
      <c r="J2823" t="s">
        <v>27</v>
      </c>
      <c r="K2823" t="s">
        <v>149</v>
      </c>
      <c r="L2823" t="s">
        <v>15</v>
      </c>
      <c r="M2823" s="5">
        <v>371.73</v>
      </c>
      <c r="N2823">
        <v>1</v>
      </c>
    </row>
    <row r="2824" spans="1:14" x14ac:dyDescent="0.2">
      <c r="A2824" s="2">
        <v>45241</v>
      </c>
      <c r="B2824" s="3">
        <f t="shared" si="132"/>
        <v>2024</v>
      </c>
      <c r="C2824" t="str">
        <f t="shared" si="133"/>
        <v>2023-2024</v>
      </c>
      <c r="D2824" t="s">
        <v>148</v>
      </c>
      <c r="E2824" t="s">
        <v>111</v>
      </c>
      <c r="F2824" t="str">
        <f t="shared" si="134"/>
        <v>New South Wales</v>
      </c>
      <c r="G2824" t="s">
        <v>10</v>
      </c>
      <c r="H2824">
        <v>2120</v>
      </c>
      <c r="I2824" t="s">
        <v>11</v>
      </c>
      <c r="J2824" t="s">
        <v>27</v>
      </c>
      <c r="K2824" t="s">
        <v>152</v>
      </c>
      <c r="L2824" t="s">
        <v>13</v>
      </c>
      <c r="M2824" s="5">
        <v>372.48000000000008</v>
      </c>
      <c r="N2824">
        <v>1</v>
      </c>
    </row>
    <row r="2825" spans="1:14" x14ac:dyDescent="0.2">
      <c r="A2825" s="2">
        <v>45598</v>
      </c>
      <c r="B2825" s="3">
        <f t="shared" si="132"/>
        <v>2025</v>
      </c>
      <c r="C2825" t="str">
        <f t="shared" si="133"/>
        <v>2024-2025</v>
      </c>
      <c r="D2825" t="s">
        <v>147</v>
      </c>
      <c r="E2825" t="s">
        <v>86</v>
      </c>
      <c r="F2825" t="str">
        <f t="shared" si="134"/>
        <v>New South Wales</v>
      </c>
      <c r="G2825" t="s">
        <v>10</v>
      </c>
      <c r="H2825">
        <v>2064</v>
      </c>
      <c r="I2825" t="s">
        <v>11</v>
      </c>
      <c r="J2825" t="s">
        <v>12</v>
      </c>
      <c r="K2825" t="s">
        <v>153</v>
      </c>
      <c r="L2825" t="s">
        <v>16</v>
      </c>
      <c r="M2825" s="5">
        <v>372.65</v>
      </c>
      <c r="N2825">
        <v>1</v>
      </c>
    </row>
    <row r="2826" spans="1:14" x14ac:dyDescent="0.2">
      <c r="A2826" s="2">
        <v>45641</v>
      </c>
      <c r="B2826" s="3">
        <f t="shared" si="132"/>
        <v>2025</v>
      </c>
      <c r="C2826" t="str">
        <f t="shared" si="133"/>
        <v>2024-2025</v>
      </c>
      <c r="D2826" t="s">
        <v>147</v>
      </c>
      <c r="E2826" t="s">
        <v>137</v>
      </c>
      <c r="F2826" t="str">
        <f t="shared" si="134"/>
        <v>New South Wales</v>
      </c>
      <c r="G2826" t="s">
        <v>10</v>
      </c>
      <c r="H2826">
        <v>2031</v>
      </c>
      <c r="I2826" t="s">
        <v>11</v>
      </c>
      <c r="J2826" t="s">
        <v>12</v>
      </c>
      <c r="K2826" t="s">
        <v>154</v>
      </c>
      <c r="L2826" t="s">
        <v>14</v>
      </c>
      <c r="M2826" s="5">
        <v>372.74</v>
      </c>
      <c r="N2826">
        <v>1</v>
      </c>
    </row>
    <row r="2827" spans="1:14" x14ac:dyDescent="0.2">
      <c r="A2827" s="2">
        <v>45292</v>
      </c>
      <c r="B2827" s="3">
        <f t="shared" si="132"/>
        <v>2024</v>
      </c>
      <c r="C2827" t="str">
        <f t="shared" si="133"/>
        <v>2023-2024</v>
      </c>
      <c r="D2827" t="s">
        <v>147</v>
      </c>
      <c r="E2827" t="s">
        <v>99</v>
      </c>
      <c r="F2827" t="str">
        <f t="shared" si="134"/>
        <v>Victoria</v>
      </c>
      <c r="G2827" t="s">
        <v>45</v>
      </c>
      <c r="H2827">
        <v>3148</v>
      </c>
      <c r="I2827" t="s">
        <v>11</v>
      </c>
      <c r="J2827" t="s">
        <v>63</v>
      </c>
      <c r="K2827" t="s">
        <v>153</v>
      </c>
      <c r="L2827" t="s">
        <v>16</v>
      </c>
      <c r="M2827" s="5">
        <v>372.78</v>
      </c>
      <c r="N2827">
        <v>1</v>
      </c>
    </row>
    <row r="2828" spans="1:14" x14ac:dyDescent="0.2">
      <c r="A2828" s="2">
        <v>45048</v>
      </c>
      <c r="B2828" s="3">
        <f t="shared" si="132"/>
        <v>2023</v>
      </c>
      <c r="C2828" t="str">
        <f t="shared" si="133"/>
        <v>2022-2023</v>
      </c>
      <c r="D2828" t="s">
        <v>148</v>
      </c>
      <c r="E2828" t="s">
        <v>143</v>
      </c>
      <c r="F2828" t="str">
        <f t="shared" si="134"/>
        <v>New South Wales</v>
      </c>
      <c r="G2828" t="s">
        <v>10</v>
      </c>
      <c r="H2828">
        <v>2154</v>
      </c>
      <c r="I2828" t="s">
        <v>11</v>
      </c>
      <c r="J2828" t="s">
        <v>27</v>
      </c>
      <c r="K2828" t="s">
        <v>151</v>
      </c>
      <c r="L2828" t="s">
        <v>21</v>
      </c>
      <c r="M2828" s="5">
        <v>373.36</v>
      </c>
      <c r="N2828">
        <v>1</v>
      </c>
    </row>
    <row r="2829" spans="1:14" x14ac:dyDescent="0.2">
      <c r="A2829" s="2">
        <v>45247</v>
      </c>
      <c r="B2829" s="3">
        <f t="shared" si="132"/>
        <v>2024</v>
      </c>
      <c r="C2829" t="str">
        <f t="shared" si="133"/>
        <v>2023-2024</v>
      </c>
      <c r="D2829" t="s">
        <v>147</v>
      </c>
      <c r="E2829" t="s">
        <v>117</v>
      </c>
      <c r="F2829" t="str">
        <f t="shared" si="134"/>
        <v>Queensland</v>
      </c>
      <c r="G2829" t="s">
        <v>35</v>
      </c>
      <c r="H2829">
        <v>4119</v>
      </c>
      <c r="I2829" t="s">
        <v>11</v>
      </c>
      <c r="J2829" t="s">
        <v>43</v>
      </c>
      <c r="K2829" t="s">
        <v>155</v>
      </c>
      <c r="L2829" t="s">
        <v>20</v>
      </c>
      <c r="M2829" s="5">
        <v>374.38</v>
      </c>
      <c r="N2829">
        <v>1</v>
      </c>
    </row>
    <row r="2830" spans="1:14" x14ac:dyDescent="0.2">
      <c r="A2830" s="2">
        <v>45375</v>
      </c>
      <c r="B2830" s="3">
        <f t="shared" si="132"/>
        <v>2024</v>
      </c>
      <c r="C2830" t="str">
        <f t="shared" si="133"/>
        <v>2023-2024</v>
      </c>
      <c r="D2830" t="s">
        <v>148</v>
      </c>
      <c r="E2830" t="s">
        <v>41</v>
      </c>
      <c r="F2830" t="str">
        <f t="shared" si="134"/>
        <v>New South Wales</v>
      </c>
      <c r="G2830" t="s">
        <v>10</v>
      </c>
      <c r="H2830">
        <v>2830</v>
      </c>
      <c r="I2830" t="s">
        <v>11</v>
      </c>
      <c r="J2830" t="s">
        <v>25</v>
      </c>
      <c r="K2830" t="s">
        <v>154</v>
      </c>
      <c r="L2830" t="s">
        <v>14</v>
      </c>
      <c r="M2830" s="5">
        <v>374.61</v>
      </c>
      <c r="N2830">
        <v>1</v>
      </c>
    </row>
    <row r="2831" spans="1:14" x14ac:dyDescent="0.2">
      <c r="A2831" s="2">
        <v>45150</v>
      </c>
      <c r="B2831" s="3">
        <f t="shared" si="132"/>
        <v>2024</v>
      </c>
      <c r="C2831" t="str">
        <f t="shared" si="133"/>
        <v>2023-2024</v>
      </c>
      <c r="D2831" t="s">
        <v>147</v>
      </c>
      <c r="E2831" t="s">
        <v>37</v>
      </c>
      <c r="F2831" t="str">
        <f t="shared" si="134"/>
        <v>South Australia</v>
      </c>
      <c r="G2831" t="s">
        <v>32</v>
      </c>
      <c r="H2831">
        <v>5607</v>
      </c>
      <c r="I2831" t="s">
        <v>11</v>
      </c>
      <c r="J2831" t="s">
        <v>38</v>
      </c>
      <c r="K2831" t="s">
        <v>153</v>
      </c>
      <c r="L2831" t="s">
        <v>16</v>
      </c>
      <c r="M2831" s="5">
        <v>374.75</v>
      </c>
      <c r="N2831">
        <v>1</v>
      </c>
    </row>
    <row r="2832" spans="1:14" x14ac:dyDescent="0.2">
      <c r="A2832" s="2">
        <v>45174</v>
      </c>
      <c r="B2832" s="3">
        <f t="shared" si="132"/>
        <v>2024</v>
      </c>
      <c r="C2832" t="str">
        <f t="shared" si="133"/>
        <v>2023-2024</v>
      </c>
      <c r="D2832" t="s">
        <v>147</v>
      </c>
      <c r="E2832" t="s">
        <v>145</v>
      </c>
      <c r="F2832" t="str">
        <f t="shared" si="134"/>
        <v>New South Wales</v>
      </c>
      <c r="G2832" t="s">
        <v>10</v>
      </c>
      <c r="H2832">
        <v>2101</v>
      </c>
      <c r="I2832" t="s">
        <v>11</v>
      </c>
      <c r="J2832" t="s">
        <v>27</v>
      </c>
      <c r="K2832" t="s">
        <v>156</v>
      </c>
      <c r="L2832" t="s">
        <v>17</v>
      </c>
      <c r="M2832" s="5">
        <v>374.93999999999994</v>
      </c>
      <c r="N2832">
        <v>1</v>
      </c>
    </row>
    <row r="2833" spans="1:14" x14ac:dyDescent="0.2">
      <c r="A2833" s="2">
        <v>45158</v>
      </c>
      <c r="B2833" s="3">
        <f t="shared" si="132"/>
        <v>2024</v>
      </c>
      <c r="C2833" t="str">
        <f t="shared" si="133"/>
        <v>2023-2024</v>
      </c>
      <c r="D2833" t="s">
        <v>147</v>
      </c>
      <c r="E2833" t="s">
        <v>50</v>
      </c>
      <c r="F2833" t="str">
        <f t="shared" si="134"/>
        <v>Queensland</v>
      </c>
      <c r="G2833" t="s">
        <v>35</v>
      </c>
      <c r="H2833">
        <v>4703</v>
      </c>
      <c r="I2833" t="s">
        <v>11</v>
      </c>
      <c r="J2833" t="s">
        <v>51</v>
      </c>
      <c r="K2833" t="s">
        <v>154</v>
      </c>
      <c r="L2833" t="s">
        <v>14</v>
      </c>
      <c r="M2833" s="5">
        <v>375.65</v>
      </c>
      <c r="N2833">
        <v>1</v>
      </c>
    </row>
    <row r="2834" spans="1:14" x14ac:dyDescent="0.2">
      <c r="A2834" s="2">
        <v>45178</v>
      </c>
      <c r="B2834" s="3">
        <f t="shared" si="132"/>
        <v>2024</v>
      </c>
      <c r="C2834" t="str">
        <f t="shared" si="133"/>
        <v>2023-2024</v>
      </c>
      <c r="D2834" t="s">
        <v>147</v>
      </c>
      <c r="E2834" t="s">
        <v>52</v>
      </c>
      <c r="F2834" t="str">
        <f t="shared" si="134"/>
        <v>Victoria</v>
      </c>
      <c r="G2834" t="s">
        <v>45</v>
      </c>
      <c r="H2834">
        <v>3030</v>
      </c>
      <c r="I2834" t="s">
        <v>11</v>
      </c>
      <c r="J2834" t="s">
        <v>46</v>
      </c>
      <c r="K2834" t="s">
        <v>150</v>
      </c>
      <c r="L2834" t="s">
        <v>18</v>
      </c>
      <c r="M2834" s="5">
        <v>376.09000000000003</v>
      </c>
      <c r="N2834">
        <v>1</v>
      </c>
    </row>
    <row r="2835" spans="1:14" x14ac:dyDescent="0.2">
      <c r="A2835" s="2">
        <v>45507</v>
      </c>
      <c r="B2835" s="3">
        <f t="shared" si="132"/>
        <v>2025</v>
      </c>
      <c r="C2835" t="str">
        <f t="shared" si="133"/>
        <v>2024-2025</v>
      </c>
      <c r="D2835" t="s">
        <v>147</v>
      </c>
      <c r="E2835" t="s">
        <v>40</v>
      </c>
      <c r="F2835" t="str">
        <f t="shared" si="134"/>
        <v>New South Wales</v>
      </c>
      <c r="G2835" t="s">
        <v>10</v>
      </c>
      <c r="H2835">
        <v>2116</v>
      </c>
      <c r="I2835" t="s">
        <v>11</v>
      </c>
      <c r="J2835" t="s">
        <v>27</v>
      </c>
      <c r="K2835" t="s">
        <v>154</v>
      </c>
      <c r="L2835" t="s">
        <v>14</v>
      </c>
      <c r="M2835" s="5">
        <v>376.5</v>
      </c>
      <c r="N2835">
        <v>1</v>
      </c>
    </row>
    <row r="2836" spans="1:14" x14ac:dyDescent="0.2">
      <c r="A2836" s="2">
        <v>45508</v>
      </c>
      <c r="B2836" s="3">
        <f t="shared" si="132"/>
        <v>2025</v>
      </c>
      <c r="C2836" t="str">
        <f t="shared" si="133"/>
        <v>2024-2025</v>
      </c>
      <c r="D2836" t="s">
        <v>147</v>
      </c>
      <c r="E2836" t="s">
        <v>109</v>
      </c>
      <c r="F2836" t="str">
        <f t="shared" si="134"/>
        <v>New South Wales</v>
      </c>
      <c r="G2836" t="s">
        <v>10</v>
      </c>
      <c r="H2836">
        <v>2480</v>
      </c>
      <c r="I2836" t="s">
        <v>11</v>
      </c>
      <c r="J2836" t="s">
        <v>68</v>
      </c>
      <c r="K2836" t="s">
        <v>149</v>
      </c>
      <c r="L2836" t="s">
        <v>15</v>
      </c>
      <c r="M2836" s="5">
        <v>376.57</v>
      </c>
      <c r="N2836">
        <v>1</v>
      </c>
    </row>
    <row r="2837" spans="1:14" x14ac:dyDescent="0.2">
      <c r="A2837" s="2">
        <v>44935</v>
      </c>
      <c r="B2837" s="3">
        <f t="shared" si="132"/>
        <v>2023</v>
      </c>
      <c r="C2837" t="str">
        <f t="shared" si="133"/>
        <v>2022-2023</v>
      </c>
      <c r="D2837" t="s">
        <v>148</v>
      </c>
      <c r="E2837" t="s">
        <v>61</v>
      </c>
      <c r="F2837" t="str">
        <f t="shared" si="134"/>
        <v>New South Wales</v>
      </c>
      <c r="G2837" t="s">
        <v>10</v>
      </c>
      <c r="H2837">
        <v>2539</v>
      </c>
      <c r="I2837" t="s">
        <v>11</v>
      </c>
      <c r="J2837" t="s">
        <v>58</v>
      </c>
      <c r="K2837" t="s">
        <v>150</v>
      </c>
      <c r="L2837" t="s">
        <v>18</v>
      </c>
      <c r="M2837" s="5">
        <v>376.58000000000004</v>
      </c>
      <c r="N2837">
        <v>1</v>
      </c>
    </row>
    <row r="2838" spans="1:14" x14ac:dyDescent="0.2">
      <c r="A2838" s="2">
        <v>45646</v>
      </c>
      <c r="B2838" s="3">
        <f t="shared" si="132"/>
        <v>2025</v>
      </c>
      <c r="C2838" t="str">
        <f t="shared" si="133"/>
        <v>2024-2025</v>
      </c>
      <c r="D2838" t="s">
        <v>147</v>
      </c>
      <c r="E2838" t="s">
        <v>24</v>
      </c>
      <c r="F2838" t="str">
        <f t="shared" si="134"/>
        <v>New South Wales</v>
      </c>
      <c r="G2838" t="s">
        <v>10</v>
      </c>
      <c r="H2838">
        <v>2795</v>
      </c>
      <c r="I2838" t="s">
        <v>11</v>
      </c>
      <c r="J2838" t="s">
        <v>25</v>
      </c>
      <c r="K2838" t="s">
        <v>149</v>
      </c>
      <c r="L2838" t="s">
        <v>15</v>
      </c>
      <c r="M2838" s="5">
        <v>376.85</v>
      </c>
      <c r="N2838">
        <v>1</v>
      </c>
    </row>
    <row r="2839" spans="1:14" x14ac:dyDescent="0.2">
      <c r="A2839" s="2">
        <v>45277</v>
      </c>
      <c r="B2839" s="3">
        <f t="shared" si="132"/>
        <v>2024</v>
      </c>
      <c r="C2839" t="str">
        <f t="shared" si="133"/>
        <v>2023-2024</v>
      </c>
      <c r="D2839" t="s">
        <v>147</v>
      </c>
      <c r="E2839" t="s">
        <v>144</v>
      </c>
      <c r="F2839" t="str">
        <f t="shared" si="134"/>
        <v>Queensland</v>
      </c>
      <c r="G2839" t="s">
        <v>35</v>
      </c>
      <c r="H2839">
        <v>4566</v>
      </c>
      <c r="I2839" t="s">
        <v>11</v>
      </c>
      <c r="J2839" t="s">
        <v>120</v>
      </c>
      <c r="K2839" t="s">
        <v>151</v>
      </c>
      <c r="L2839" t="s">
        <v>21</v>
      </c>
      <c r="M2839" s="5">
        <v>377.12</v>
      </c>
      <c r="N2839">
        <v>1</v>
      </c>
    </row>
    <row r="2840" spans="1:14" x14ac:dyDescent="0.2">
      <c r="A2840" s="2">
        <v>45130</v>
      </c>
      <c r="B2840" s="3">
        <f t="shared" si="132"/>
        <v>2024</v>
      </c>
      <c r="C2840" t="str">
        <f t="shared" si="133"/>
        <v>2023-2024</v>
      </c>
      <c r="D2840" t="s">
        <v>148</v>
      </c>
      <c r="E2840" t="s">
        <v>91</v>
      </c>
      <c r="F2840" t="str">
        <f t="shared" si="134"/>
        <v>Victoria</v>
      </c>
      <c r="G2840" t="s">
        <v>45</v>
      </c>
      <c r="H2840">
        <v>3690</v>
      </c>
      <c r="I2840" t="s">
        <v>11</v>
      </c>
      <c r="J2840" t="s">
        <v>55</v>
      </c>
      <c r="K2840" t="s">
        <v>150</v>
      </c>
      <c r="L2840" t="s">
        <v>18</v>
      </c>
      <c r="M2840" s="5">
        <v>377.44</v>
      </c>
      <c r="N2840">
        <v>1</v>
      </c>
    </row>
    <row r="2841" spans="1:14" x14ac:dyDescent="0.2">
      <c r="A2841" s="2">
        <v>45172</v>
      </c>
      <c r="B2841" s="3">
        <f t="shared" si="132"/>
        <v>2024</v>
      </c>
      <c r="C2841" t="str">
        <f t="shared" si="133"/>
        <v>2023-2024</v>
      </c>
      <c r="D2841" t="s">
        <v>147</v>
      </c>
      <c r="E2841" t="s">
        <v>67</v>
      </c>
      <c r="F2841" t="str">
        <f t="shared" si="134"/>
        <v>New South Wales</v>
      </c>
      <c r="G2841" t="s">
        <v>10</v>
      </c>
      <c r="H2841">
        <v>2478</v>
      </c>
      <c r="I2841" t="s">
        <v>11</v>
      </c>
      <c r="J2841" t="s">
        <v>68</v>
      </c>
      <c r="K2841" t="s">
        <v>155</v>
      </c>
      <c r="L2841" t="s">
        <v>20</v>
      </c>
      <c r="M2841" s="5">
        <v>377.54</v>
      </c>
      <c r="N2841">
        <v>1</v>
      </c>
    </row>
    <row r="2842" spans="1:14" x14ac:dyDescent="0.2">
      <c r="A2842" s="2">
        <v>45193</v>
      </c>
      <c r="B2842" s="3">
        <f t="shared" si="132"/>
        <v>2024</v>
      </c>
      <c r="C2842" t="str">
        <f t="shared" si="133"/>
        <v>2023-2024</v>
      </c>
      <c r="D2842" t="s">
        <v>147</v>
      </c>
      <c r="E2842" t="s">
        <v>66</v>
      </c>
      <c r="F2842" t="str">
        <f t="shared" si="134"/>
        <v>South Australia</v>
      </c>
      <c r="G2842" t="s">
        <v>32</v>
      </c>
      <c r="H2842">
        <v>5169</v>
      </c>
      <c r="I2842" t="s">
        <v>11</v>
      </c>
      <c r="J2842" t="s">
        <v>33</v>
      </c>
      <c r="K2842" t="s">
        <v>151</v>
      </c>
      <c r="L2842" t="s">
        <v>21</v>
      </c>
      <c r="M2842" s="5">
        <v>378.07000000000005</v>
      </c>
      <c r="N2842">
        <v>1</v>
      </c>
    </row>
    <row r="2843" spans="1:14" x14ac:dyDescent="0.2">
      <c r="A2843" s="2">
        <v>45608</v>
      </c>
      <c r="B2843" s="3">
        <f t="shared" si="132"/>
        <v>2025</v>
      </c>
      <c r="C2843" t="str">
        <f t="shared" si="133"/>
        <v>2024-2025</v>
      </c>
      <c r="D2843" t="s">
        <v>147</v>
      </c>
      <c r="E2843" t="s">
        <v>26</v>
      </c>
      <c r="F2843" t="str">
        <f t="shared" si="134"/>
        <v>New South Wales</v>
      </c>
      <c r="G2843" t="s">
        <v>10</v>
      </c>
      <c r="H2843">
        <v>2141</v>
      </c>
      <c r="I2843" t="s">
        <v>11</v>
      </c>
      <c r="J2843" t="s">
        <v>27</v>
      </c>
      <c r="K2843" t="s">
        <v>154</v>
      </c>
      <c r="L2843" t="s">
        <v>14</v>
      </c>
      <c r="M2843" s="5">
        <v>378.7</v>
      </c>
      <c r="N2843">
        <v>1</v>
      </c>
    </row>
    <row r="2844" spans="1:14" x14ac:dyDescent="0.2">
      <c r="A2844" s="2">
        <v>45453</v>
      </c>
      <c r="B2844" s="3">
        <f t="shared" si="132"/>
        <v>2024</v>
      </c>
      <c r="C2844" t="str">
        <f t="shared" si="133"/>
        <v>2023-2024</v>
      </c>
      <c r="D2844" t="s">
        <v>147</v>
      </c>
      <c r="E2844" t="s">
        <v>44</v>
      </c>
      <c r="F2844" t="str">
        <f t="shared" si="134"/>
        <v>Victoria</v>
      </c>
      <c r="G2844" t="s">
        <v>45</v>
      </c>
      <c r="H2844">
        <v>3066</v>
      </c>
      <c r="I2844" t="s">
        <v>11</v>
      </c>
      <c r="J2844" t="s">
        <v>46</v>
      </c>
      <c r="K2844" t="s">
        <v>155</v>
      </c>
      <c r="L2844" t="s">
        <v>20</v>
      </c>
      <c r="M2844" s="5">
        <v>378.71999999999997</v>
      </c>
      <c r="N2844">
        <v>1</v>
      </c>
    </row>
    <row r="2845" spans="1:14" x14ac:dyDescent="0.2">
      <c r="A2845" s="2">
        <v>45583</v>
      </c>
      <c r="B2845" s="3">
        <f t="shared" si="132"/>
        <v>2025</v>
      </c>
      <c r="C2845" t="str">
        <f t="shared" si="133"/>
        <v>2024-2025</v>
      </c>
      <c r="D2845" t="s">
        <v>147</v>
      </c>
      <c r="E2845" t="s">
        <v>65</v>
      </c>
      <c r="F2845" t="str">
        <f t="shared" si="134"/>
        <v>New South Wales</v>
      </c>
      <c r="G2845" t="s">
        <v>10</v>
      </c>
      <c r="H2845">
        <v>2541</v>
      </c>
      <c r="I2845" t="s">
        <v>11</v>
      </c>
      <c r="J2845" t="s">
        <v>58</v>
      </c>
      <c r="K2845" t="s">
        <v>149</v>
      </c>
      <c r="L2845" t="s">
        <v>15</v>
      </c>
      <c r="M2845" s="5">
        <v>379.01</v>
      </c>
      <c r="N2845">
        <v>1</v>
      </c>
    </row>
    <row r="2846" spans="1:14" x14ac:dyDescent="0.2">
      <c r="A2846" s="2">
        <v>45372</v>
      </c>
      <c r="B2846" s="3">
        <f t="shared" si="132"/>
        <v>2024</v>
      </c>
      <c r="C2846" t="str">
        <f t="shared" si="133"/>
        <v>2023-2024</v>
      </c>
      <c r="D2846" t="s">
        <v>148</v>
      </c>
      <c r="E2846" t="s">
        <v>137</v>
      </c>
      <c r="F2846" t="str">
        <f t="shared" si="134"/>
        <v>New South Wales</v>
      </c>
      <c r="G2846" t="s">
        <v>10</v>
      </c>
      <c r="H2846">
        <v>2031</v>
      </c>
      <c r="I2846" t="s">
        <v>11</v>
      </c>
      <c r="J2846" t="s">
        <v>12</v>
      </c>
      <c r="K2846" t="s">
        <v>149</v>
      </c>
      <c r="L2846" t="s">
        <v>15</v>
      </c>
      <c r="M2846" s="5">
        <v>379.43</v>
      </c>
      <c r="N2846">
        <v>1</v>
      </c>
    </row>
    <row r="2847" spans="1:14" x14ac:dyDescent="0.2">
      <c r="A2847" s="2">
        <v>45342</v>
      </c>
      <c r="B2847" s="3">
        <f t="shared" si="132"/>
        <v>2024</v>
      </c>
      <c r="C2847" t="str">
        <f t="shared" si="133"/>
        <v>2023-2024</v>
      </c>
      <c r="D2847" t="s">
        <v>147</v>
      </c>
      <c r="E2847" t="s">
        <v>113</v>
      </c>
      <c r="F2847" t="str">
        <f t="shared" si="134"/>
        <v>Queensland</v>
      </c>
      <c r="G2847" t="s">
        <v>35</v>
      </c>
      <c r="H2847">
        <v>4215</v>
      </c>
      <c r="I2847" t="s">
        <v>11</v>
      </c>
      <c r="J2847" t="s">
        <v>104</v>
      </c>
      <c r="K2847" t="s">
        <v>152</v>
      </c>
      <c r="L2847" t="s">
        <v>13</v>
      </c>
      <c r="M2847" s="5">
        <v>379.5200000000001</v>
      </c>
      <c r="N2847">
        <v>1</v>
      </c>
    </row>
    <row r="2848" spans="1:14" x14ac:dyDescent="0.2">
      <c r="A2848" s="2">
        <v>45241</v>
      </c>
      <c r="B2848" s="3">
        <f t="shared" si="132"/>
        <v>2024</v>
      </c>
      <c r="C2848" t="str">
        <f t="shared" si="133"/>
        <v>2023-2024</v>
      </c>
      <c r="D2848" t="s">
        <v>148</v>
      </c>
      <c r="E2848" t="s">
        <v>111</v>
      </c>
      <c r="F2848" t="str">
        <f t="shared" si="134"/>
        <v>New South Wales</v>
      </c>
      <c r="G2848" t="s">
        <v>10</v>
      </c>
      <c r="H2848">
        <v>2120</v>
      </c>
      <c r="I2848" t="s">
        <v>11</v>
      </c>
      <c r="J2848" t="s">
        <v>27</v>
      </c>
      <c r="K2848" t="s">
        <v>153</v>
      </c>
      <c r="L2848" t="s">
        <v>16</v>
      </c>
      <c r="M2848" s="5">
        <v>379.57000000000005</v>
      </c>
      <c r="N2848">
        <v>1</v>
      </c>
    </row>
    <row r="2849" spans="1:14" x14ac:dyDescent="0.2">
      <c r="A2849" s="2">
        <v>45563</v>
      </c>
      <c r="B2849" s="3">
        <f t="shared" si="132"/>
        <v>2025</v>
      </c>
      <c r="C2849" t="str">
        <f t="shared" si="133"/>
        <v>2024-2025</v>
      </c>
      <c r="D2849" t="s">
        <v>147</v>
      </c>
      <c r="E2849" t="s">
        <v>65</v>
      </c>
      <c r="F2849" t="str">
        <f t="shared" si="134"/>
        <v>New South Wales</v>
      </c>
      <c r="G2849" t="s">
        <v>10</v>
      </c>
      <c r="H2849">
        <v>2541</v>
      </c>
      <c r="I2849" t="s">
        <v>11</v>
      </c>
      <c r="J2849" t="s">
        <v>58</v>
      </c>
      <c r="K2849" t="s">
        <v>152</v>
      </c>
      <c r="L2849" t="s">
        <v>13</v>
      </c>
      <c r="M2849" s="5">
        <v>380.3</v>
      </c>
      <c r="N2849">
        <v>1</v>
      </c>
    </row>
    <row r="2850" spans="1:14" x14ac:dyDescent="0.2">
      <c r="A2850" s="2">
        <v>45467</v>
      </c>
      <c r="B2850" s="3">
        <f t="shared" si="132"/>
        <v>2024</v>
      </c>
      <c r="C2850" t="str">
        <f t="shared" si="133"/>
        <v>2023-2024</v>
      </c>
      <c r="D2850" t="s">
        <v>147</v>
      </c>
      <c r="E2850" t="s">
        <v>145</v>
      </c>
      <c r="F2850" t="str">
        <f t="shared" si="134"/>
        <v>New South Wales</v>
      </c>
      <c r="G2850" t="s">
        <v>10</v>
      </c>
      <c r="H2850">
        <v>2101</v>
      </c>
      <c r="I2850" t="s">
        <v>11</v>
      </c>
      <c r="J2850" t="s">
        <v>27</v>
      </c>
      <c r="K2850" t="s">
        <v>19</v>
      </c>
      <c r="L2850" t="s">
        <v>23</v>
      </c>
      <c r="M2850" s="5">
        <v>380.59000000000003</v>
      </c>
      <c r="N2850">
        <v>1</v>
      </c>
    </row>
    <row r="2851" spans="1:14" x14ac:dyDescent="0.2">
      <c r="A2851" s="2">
        <v>45285</v>
      </c>
      <c r="B2851" s="3">
        <f t="shared" si="132"/>
        <v>2024</v>
      </c>
      <c r="C2851" t="str">
        <f t="shared" si="133"/>
        <v>2023-2024</v>
      </c>
      <c r="D2851" t="s">
        <v>148</v>
      </c>
      <c r="E2851" t="s">
        <v>146</v>
      </c>
      <c r="F2851" t="str">
        <f t="shared" si="134"/>
        <v>Victoria</v>
      </c>
      <c r="G2851" t="s">
        <v>45</v>
      </c>
      <c r="H2851">
        <v>3353</v>
      </c>
      <c r="I2851" t="s">
        <v>11</v>
      </c>
      <c r="J2851" t="s">
        <v>60</v>
      </c>
      <c r="K2851" t="s">
        <v>154</v>
      </c>
      <c r="L2851" t="s">
        <v>14</v>
      </c>
      <c r="M2851" s="5">
        <v>380.96999999999997</v>
      </c>
      <c r="N2851">
        <v>1</v>
      </c>
    </row>
    <row r="2852" spans="1:14" x14ac:dyDescent="0.2">
      <c r="A2852" s="2">
        <v>45061</v>
      </c>
      <c r="B2852" s="3">
        <f t="shared" si="132"/>
        <v>2023</v>
      </c>
      <c r="C2852" t="str">
        <f t="shared" si="133"/>
        <v>2022-2023</v>
      </c>
      <c r="D2852" t="s">
        <v>147</v>
      </c>
      <c r="E2852" t="s">
        <v>132</v>
      </c>
      <c r="F2852" t="str">
        <f t="shared" si="134"/>
        <v>New South Wales</v>
      </c>
      <c r="G2852" t="s">
        <v>10</v>
      </c>
      <c r="H2852">
        <v>2800</v>
      </c>
      <c r="I2852" t="s">
        <v>11</v>
      </c>
      <c r="J2852" t="s">
        <v>25</v>
      </c>
      <c r="K2852" t="s">
        <v>154</v>
      </c>
      <c r="L2852" t="s">
        <v>14</v>
      </c>
      <c r="M2852" s="5">
        <v>381.15</v>
      </c>
      <c r="N2852">
        <v>1</v>
      </c>
    </row>
    <row r="2853" spans="1:14" x14ac:dyDescent="0.2">
      <c r="A2853" s="2">
        <v>44990</v>
      </c>
      <c r="B2853" s="3">
        <f t="shared" si="132"/>
        <v>2023</v>
      </c>
      <c r="C2853" t="str">
        <f t="shared" si="133"/>
        <v>2022-2023</v>
      </c>
      <c r="D2853" t="s">
        <v>147</v>
      </c>
      <c r="E2853" t="s">
        <v>146</v>
      </c>
      <c r="F2853" t="str">
        <f t="shared" si="134"/>
        <v>Victoria</v>
      </c>
      <c r="G2853" t="s">
        <v>45</v>
      </c>
      <c r="H2853">
        <v>3353</v>
      </c>
      <c r="I2853" t="s">
        <v>11</v>
      </c>
      <c r="J2853" t="s">
        <v>60</v>
      </c>
      <c r="K2853" t="s">
        <v>149</v>
      </c>
      <c r="L2853" t="s">
        <v>15</v>
      </c>
      <c r="M2853" s="5">
        <v>381.49</v>
      </c>
      <c r="N2853">
        <v>1</v>
      </c>
    </row>
    <row r="2854" spans="1:14" x14ac:dyDescent="0.2">
      <c r="A2854" s="2">
        <v>45068</v>
      </c>
      <c r="B2854" s="3">
        <f t="shared" si="132"/>
        <v>2023</v>
      </c>
      <c r="C2854" t="str">
        <f t="shared" si="133"/>
        <v>2022-2023</v>
      </c>
      <c r="D2854" t="s">
        <v>147</v>
      </c>
      <c r="E2854" t="s">
        <v>122</v>
      </c>
      <c r="F2854" t="str">
        <f t="shared" si="134"/>
        <v>New South Wales</v>
      </c>
      <c r="G2854" t="s">
        <v>10</v>
      </c>
      <c r="H2854">
        <v>2650</v>
      </c>
      <c r="I2854" t="s">
        <v>11</v>
      </c>
      <c r="J2854" t="s">
        <v>25</v>
      </c>
      <c r="K2854" t="s">
        <v>156</v>
      </c>
      <c r="L2854" t="s">
        <v>17</v>
      </c>
      <c r="M2854" s="5">
        <v>382.07</v>
      </c>
      <c r="N2854">
        <v>1</v>
      </c>
    </row>
    <row r="2855" spans="1:14" x14ac:dyDescent="0.2">
      <c r="A2855" s="2">
        <v>45580</v>
      </c>
      <c r="B2855" s="3">
        <f t="shared" si="132"/>
        <v>2025</v>
      </c>
      <c r="C2855" t="str">
        <f t="shared" si="133"/>
        <v>2024-2025</v>
      </c>
      <c r="D2855" t="s">
        <v>148</v>
      </c>
      <c r="E2855" t="s">
        <v>127</v>
      </c>
      <c r="F2855" t="str">
        <f t="shared" si="134"/>
        <v>New South Wales</v>
      </c>
      <c r="G2855" t="s">
        <v>10</v>
      </c>
      <c r="H2855">
        <v>2131</v>
      </c>
      <c r="I2855" t="s">
        <v>11</v>
      </c>
      <c r="J2855" t="s">
        <v>27</v>
      </c>
      <c r="K2855" t="s">
        <v>155</v>
      </c>
      <c r="L2855" t="s">
        <v>20</v>
      </c>
      <c r="M2855" s="5">
        <v>382.42000000000007</v>
      </c>
      <c r="N2855">
        <v>1</v>
      </c>
    </row>
    <row r="2856" spans="1:14" x14ac:dyDescent="0.2">
      <c r="A2856" s="2">
        <v>45555</v>
      </c>
      <c r="B2856" s="3">
        <f t="shared" si="132"/>
        <v>2025</v>
      </c>
      <c r="C2856" t="str">
        <f t="shared" si="133"/>
        <v>2024-2025</v>
      </c>
      <c r="D2856" t="s">
        <v>147</v>
      </c>
      <c r="E2856" t="s">
        <v>137</v>
      </c>
      <c r="F2856" t="str">
        <f t="shared" si="134"/>
        <v>New South Wales</v>
      </c>
      <c r="G2856" t="s">
        <v>10</v>
      </c>
      <c r="H2856">
        <v>2031</v>
      </c>
      <c r="I2856" t="s">
        <v>11</v>
      </c>
      <c r="J2856" t="s">
        <v>12</v>
      </c>
      <c r="K2856" t="s">
        <v>151</v>
      </c>
      <c r="L2856" t="s">
        <v>21</v>
      </c>
      <c r="M2856" s="5">
        <v>383.53</v>
      </c>
      <c r="N2856">
        <v>1</v>
      </c>
    </row>
    <row r="2857" spans="1:14" x14ac:dyDescent="0.2">
      <c r="A2857" s="2">
        <v>45523</v>
      </c>
      <c r="B2857" s="3">
        <f t="shared" si="132"/>
        <v>2025</v>
      </c>
      <c r="C2857" t="str">
        <f t="shared" si="133"/>
        <v>2024-2025</v>
      </c>
      <c r="D2857" t="s">
        <v>147</v>
      </c>
      <c r="E2857" t="s">
        <v>26</v>
      </c>
      <c r="F2857" t="str">
        <f t="shared" si="134"/>
        <v>New South Wales</v>
      </c>
      <c r="G2857" t="s">
        <v>10</v>
      </c>
      <c r="H2857">
        <v>2141</v>
      </c>
      <c r="I2857" t="s">
        <v>11</v>
      </c>
      <c r="J2857" t="s">
        <v>27</v>
      </c>
      <c r="K2857" t="s">
        <v>149</v>
      </c>
      <c r="L2857" t="s">
        <v>15</v>
      </c>
      <c r="M2857" s="5">
        <v>384.1</v>
      </c>
      <c r="N2857">
        <v>1</v>
      </c>
    </row>
    <row r="2858" spans="1:14" x14ac:dyDescent="0.2">
      <c r="A2858" s="2">
        <v>44999</v>
      </c>
      <c r="B2858" s="3">
        <f t="shared" si="132"/>
        <v>2023</v>
      </c>
      <c r="C2858" t="str">
        <f t="shared" si="133"/>
        <v>2022-2023</v>
      </c>
      <c r="D2858" t="s">
        <v>147</v>
      </c>
      <c r="E2858" t="s">
        <v>121</v>
      </c>
      <c r="F2858" t="str">
        <f t="shared" si="134"/>
        <v>Queensland</v>
      </c>
      <c r="G2858" t="s">
        <v>35</v>
      </c>
      <c r="H2858">
        <v>4700</v>
      </c>
      <c r="I2858" t="s">
        <v>11</v>
      </c>
      <c r="J2858" t="s">
        <v>51</v>
      </c>
      <c r="K2858" t="s">
        <v>154</v>
      </c>
      <c r="L2858" t="s">
        <v>14</v>
      </c>
      <c r="M2858" s="5">
        <v>385.87</v>
      </c>
      <c r="N2858">
        <v>1</v>
      </c>
    </row>
    <row r="2859" spans="1:14" x14ac:dyDescent="0.2">
      <c r="A2859" s="2">
        <v>45364</v>
      </c>
      <c r="B2859" s="3">
        <f t="shared" si="132"/>
        <v>2024</v>
      </c>
      <c r="C2859" t="str">
        <f t="shared" si="133"/>
        <v>2023-2024</v>
      </c>
      <c r="D2859" t="s">
        <v>147</v>
      </c>
      <c r="E2859" t="s">
        <v>67</v>
      </c>
      <c r="F2859" t="str">
        <f t="shared" si="134"/>
        <v>New South Wales</v>
      </c>
      <c r="G2859" t="s">
        <v>10</v>
      </c>
      <c r="H2859">
        <v>2478</v>
      </c>
      <c r="I2859" t="s">
        <v>11</v>
      </c>
      <c r="J2859" t="s">
        <v>68</v>
      </c>
      <c r="K2859" t="s">
        <v>156</v>
      </c>
      <c r="L2859" t="s">
        <v>17</v>
      </c>
      <c r="M2859" s="5">
        <v>386.15</v>
      </c>
      <c r="N2859">
        <v>1</v>
      </c>
    </row>
    <row r="2860" spans="1:14" x14ac:dyDescent="0.2">
      <c r="A2860" s="2">
        <v>45254</v>
      </c>
      <c r="B2860" s="3">
        <f t="shared" si="132"/>
        <v>2024</v>
      </c>
      <c r="C2860" t="str">
        <f t="shared" si="133"/>
        <v>2023-2024</v>
      </c>
      <c r="D2860" t="s">
        <v>148</v>
      </c>
      <c r="E2860" t="s">
        <v>105</v>
      </c>
      <c r="F2860" t="str">
        <f t="shared" si="134"/>
        <v>Victoria</v>
      </c>
      <c r="G2860" t="s">
        <v>45</v>
      </c>
      <c r="H2860">
        <v>3500</v>
      </c>
      <c r="I2860" t="s">
        <v>11</v>
      </c>
      <c r="J2860" t="s">
        <v>60</v>
      </c>
      <c r="K2860" t="s">
        <v>154</v>
      </c>
      <c r="L2860" t="s">
        <v>14</v>
      </c>
      <c r="M2860" s="5">
        <v>386.16999999999996</v>
      </c>
      <c r="N2860">
        <v>1</v>
      </c>
    </row>
    <row r="2861" spans="1:14" x14ac:dyDescent="0.2">
      <c r="A2861" s="2">
        <v>45045</v>
      </c>
      <c r="B2861" s="3">
        <f t="shared" si="132"/>
        <v>2023</v>
      </c>
      <c r="C2861" t="str">
        <f t="shared" si="133"/>
        <v>2022-2023</v>
      </c>
      <c r="D2861" t="s">
        <v>148</v>
      </c>
      <c r="E2861" t="s">
        <v>129</v>
      </c>
      <c r="F2861" t="str">
        <f t="shared" si="134"/>
        <v>Tasmania</v>
      </c>
      <c r="G2861" t="s">
        <v>70</v>
      </c>
      <c r="H2861">
        <v>7010</v>
      </c>
      <c r="I2861" t="s">
        <v>11</v>
      </c>
      <c r="J2861" t="s">
        <v>71</v>
      </c>
      <c r="K2861" t="s">
        <v>150</v>
      </c>
      <c r="L2861" t="s">
        <v>18</v>
      </c>
      <c r="M2861" s="5">
        <v>386.58000000000004</v>
      </c>
      <c r="N2861">
        <v>1</v>
      </c>
    </row>
    <row r="2862" spans="1:14" x14ac:dyDescent="0.2">
      <c r="A2862" s="2">
        <v>45244</v>
      </c>
      <c r="B2862" s="3">
        <f t="shared" si="132"/>
        <v>2024</v>
      </c>
      <c r="C2862" t="str">
        <f t="shared" si="133"/>
        <v>2023-2024</v>
      </c>
      <c r="D2862" t="s">
        <v>147</v>
      </c>
      <c r="E2862" t="s">
        <v>24</v>
      </c>
      <c r="F2862" t="str">
        <f t="shared" si="134"/>
        <v>New South Wales</v>
      </c>
      <c r="G2862" t="s">
        <v>10</v>
      </c>
      <c r="H2862">
        <v>2795</v>
      </c>
      <c r="I2862" t="s">
        <v>11</v>
      </c>
      <c r="J2862" t="s">
        <v>25</v>
      </c>
      <c r="K2862" t="s">
        <v>149</v>
      </c>
      <c r="L2862" t="s">
        <v>15</v>
      </c>
      <c r="M2862" s="5">
        <v>386.64</v>
      </c>
      <c r="N2862">
        <v>1</v>
      </c>
    </row>
    <row r="2863" spans="1:14" x14ac:dyDescent="0.2">
      <c r="A2863" s="2">
        <v>45150</v>
      </c>
      <c r="B2863" s="3">
        <f t="shared" si="132"/>
        <v>2024</v>
      </c>
      <c r="C2863" t="str">
        <f t="shared" si="133"/>
        <v>2023-2024</v>
      </c>
      <c r="D2863" t="s">
        <v>147</v>
      </c>
      <c r="E2863" t="s">
        <v>123</v>
      </c>
      <c r="F2863" t="str">
        <f t="shared" si="134"/>
        <v>Western Australia</v>
      </c>
      <c r="G2863" t="s">
        <v>48</v>
      </c>
      <c r="H2863">
        <v>6109</v>
      </c>
      <c r="I2863" t="s">
        <v>11</v>
      </c>
      <c r="J2863" t="s">
        <v>94</v>
      </c>
      <c r="K2863" t="s">
        <v>154</v>
      </c>
      <c r="L2863" t="s">
        <v>14</v>
      </c>
      <c r="M2863" s="5">
        <v>386.95</v>
      </c>
      <c r="N2863">
        <v>1</v>
      </c>
    </row>
    <row r="2864" spans="1:14" x14ac:dyDescent="0.2">
      <c r="A2864" s="2">
        <v>45477</v>
      </c>
      <c r="B2864" s="3">
        <f t="shared" si="132"/>
        <v>2025</v>
      </c>
      <c r="C2864" t="str">
        <f t="shared" si="133"/>
        <v>2024-2025</v>
      </c>
      <c r="D2864" t="s">
        <v>147</v>
      </c>
      <c r="E2864" t="s">
        <v>96</v>
      </c>
      <c r="F2864" t="str">
        <f t="shared" si="134"/>
        <v>Western Australia</v>
      </c>
      <c r="G2864" t="s">
        <v>48</v>
      </c>
      <c r="H2864">
        <v>6330</v>
      </c>
      <c r="I2864" t="s">
        <v>11</v>
      </c>
      <c r="J2864" t="s">
        <v>94</v>
      </c>
      <c r="K2864" t="s">
        <v>150</v>
      </c>
      <c r="L2864" t="s">
        <v>18</v>
      </c>
      <c r="M2864" s="5">
        <v>387.33</v>
      </c>
      <c r="N2864">
        <v>1</v>
      </c>
    </row>
    <row r="2865" spans="1:14" x14ac:dyDescent="0.2">
      <c r="A2865" s="2">
        <v>45653</v>
      </c>
      <c r="B2865" s="3">
        <f t="shared" si="132"/>
        <v>2025</v>
      </c>
      <c r="C2865" t="str">
        <f t="shared" si="133"/>
        <v>2024-2025</v>
      </c>
      <c r="D2865" t="s">
        <v>147</v>
      </c>
      <c r="E2865" t="s">
        <v>125</v>
      </c>
      <c r="F2865" t="str">
        <f t="shared" si="134"/>
        <v>Victoria</v>
      </c>
      <c r="G2865" t="s">
        <v>45</v>
      </c>
      <c r="H2865">
        <v>3400</v>
      </c>
      <c r="I2865" t="s">
        <v>11</v>
      </c>
      <c r="J2865" t="s">
        <v>60</v>
      </c>
      <c r="K2865" t="s">
        <v>150</v>
      </c>
      <c r="L2865" t="s">
        <v>18</v>
      </c>
      <c r="M2865" s="5">
        <v>387.6</v>
      </c>
      <c r="N2865">
        <v>1</v>
      </c>
    </row>
    <row r="2866" spans="1:14" x14ac:dyDescent="0.2">
      <c r="A2866" s="2">
        <v>45466</v>
      </c>
      <c r="B2866" s="3">
        <f t="shared" si="132"/>
        <v>2024</v>
      </c>
      <c r="C2866" t="str">
        <f t="shared" si="133"/>
        <v>2023-2024</v>
      </c>
      <c r="D2866" t="s">
        <v>147</v>
      </c>
      <c r="E2866" t="s">
        <v>75</v>
      </c>
      <c r="F2866" t="str">
        <f t="shared" si="134"/>
        <v>Victoria</v>
      </c>
      <c r="G2866" t="s">
        <v>45</v>
      </c>
      <c r="H2866">
        <v>3630</v>
      </c>
      <c r="I2866" t="s">
        <v>11</v>
      </c>
      <c r="J2866" t="s">
        <v>55</v>
      </c>
      <c r="K2866" t="s">
        <v>151</v>
      </c>
      <c r="L2866" t="s">
        <v>21</v>
      </c>
      <c r="M2866" s="5">
        <v>388.59</v>
      </c>
      <c r="N2866">
        <v>1</v>
      </c>
    </row>
    <row r="2867" spans="1:14" x14ac:dyDescent="0.2">
      <c r="A2867" s="2">
        <v>45061</v>
      </c>
      <c r="B2867" s="3">
        <f t="shared" si="132"/>
        <v>2023</v>
      </c>
      <c r="C2867" t="str">
        <f t="shared" si="133"/>
        <v>2022-2023</v>
      </c>
      <c r="D2867" t="s">
        <v>148</v>
      </c>
      <c r="E2867" t="s">
        <v>127</v>
      </c>
      <c r="F2867" t="str">
        <f t="shared" si="134"/>
        <v>New South Wales</v>
      </c>
      <c r="G2867" t="s">
        <v>10</v>
      </c>
      <c r="H2867">
        <v>2131</v>
      </c>
      <c r="I2867" t="s">
        <v>11</v>
      </c>
      <c r="J2867" t="s">
        <v>27</v>
      </c>
      <c r="K2867" t="s">
        <v>154</v>
      </c>
      <c r="L2867" t="s">
        <v>14</v>
      </c>
      <c r="M2867" s="5">
        <v>389.97</v>
      </c>
      <c r="N2867">
        <v>1</v>
      </c>
    </row>
    <row r="2868" spans="1:14" x14ac:dyDescent="0.2">
      <c r="A2868" s="2">
        <v>45631</v>
      </c>
      <c r="B2868" s="3">
        <f t="shared" si="132"/>
        <v>2025</v>
      </c>
      <c r="C2868" t="str">
        <f t="shared" si="133"/>
        <v>2024-2025</v>
      </c>
      <c r="D2868" t="s">
        <v>147</v>
      </c>
      <c r="E2868" t="s">
        <v>44</v>
      </c>
      <c r="F2868" t="str">
        <f t="shared" si="134"/>
        <v>Victoria</v>
      </c>
      <c r="G2868" t="s">
        <v>45</v>
      </c>
      <c r="H2868">
        <v>3066</v>
      </c>
      <c r="I2868" t="s">
        <v>11</v>
      </c>
      <c r="J2868" t="s">
        <v>46</v>
      </c>
      <c r="K2868" t="s">
        <v>154</v>
      </c>
      <c r="L2868" t="s">
        <v>14</v>
      </c>
      <c r="M2868" s="5">
        <v>390.13000000000005</v>
      </c>
      <c r="N2868">
        <v>1</v>
      </c>
    </row>
    <row r="2869" spans="1:14" x14ac:dyDescent="0.2">
      <c r="A2869" s="2">
        <v>45068</v>
      </c>
      <c r="B2869" s="3">
        <f t="shared" si="132"/>
        <v>2023</v>
      </c>
      <c r="C2869" t="str">
        <f t="shared" si="133"/>
        <v>2022-2023</v>
      </c>
      <c r="D2869" t="s">
        <v>147</v>
      </c>
      <c r="E2869" t="s">
        <v>50</v>
      </c>
      <c r="F2869" t="str">
        <f t="shared" si="134"/>
        <v>Queensland</v>
      </c>
      <c r="G2869" t="s">
        <v>35</v>
      </c>
      <c r="H2869">
        <v>4703</v>
      </c>
      <c r="I2869" t="s">
        <v>11</v>
      </c>
      <c r="J2869" t="s">
        <v>51</v>
      </c>
      <c r="K2869" t="s">
        <v>151</v>
      </c>
      <c r="L2869" t="s">
        <v>21</v>
      </c>
      <c r="M2869" s="5">
        <v>390.86</v>
      </c>
      <c r="N2869">
        <v>1</v>
      </c>
    </row>
    <row r="2870" spans="1:14" x14ac:dyDescent="0.2">
      <c r="A2870" s="2">
        <v>45511</v>
      </c>
      <c r="B2870" s="3">
        <f t="shared" si="132"/>
        <v>2025</v>
      </c>
      <c r="C2870" t="str">
        <f t="shared" si="133"/>
        <v>2024-2025</v>
      </c>
      <c r="D2870" t="s">
        <v>148</v>
      </c>
      <c r="E2870" t="s">
        <v>82</v>
      </c>
      <c r="F2870" t="str">
        <f t="shared" si="134"/>
        <v>Queensland</v>
      </c>
      <c r="G2870" t="s">
        <v>35</v>
      </c>
      <c r="H2870">
        <v>4012</v>
      </c>
      <c r="I2870" t="s">
        <v>11</v>
      </c>
      <c r="J2870" t="s">
        <v>43</v>
      </c>
      <c r="K2870" t="s">
        <v>150</v>
      </c>
      <c r="L2870" t="s">
        <v>18</v>
      </c>
      <c r="M2870" s="5">
        <v>391.47</v>
      </c>
      <c r="N2870">
        <v>1</v>
      </c>
    </row>
    <row r="2871" spans="1:14" x14ac:dyDescent="0.2">
      <c r="A2871" s="2">
        <v>45623</v>
      </c>
      <c r="B2871" s="3">
        <f t="shared" si="132"/>
        <v>2025</v>
      </c>
      <c r="C2871" t="str">
        <f t="shared" si="133"/>
        <v>2024-2025</v>
      </c>
      <c r="D2871" t="s">
        <v>147</v>
      </c>
      <c r="E2871" t="s">
        <v>139</v>
      </c>
      <c r="F2871" t="str">
        <f t="shared" si="134"/>
        <v>New South Wales</v>
      </c>
      <c r="G2871" t="s">
        <v>10</v>
      </c>
      <c r="H2871">
        <v>2020</v>
      </c>
      <c r="I2871" t="s">
        <v>11</v>
      </c>
      <c r="J2871" t="s">
        <v>12</v>
      </c>
      <c r="K2871" t="s">
        <v>19</v>
      </c>
      <c r="L2871" t="s">
        <v>23</v>
      </c>
      <c r="M2871" s="5">
        <v>391.5</v>
      </c>
      <c r="N2871">
        <v>1</v>
      </c>
    </row>
    <row r="2872" spans="1:14" x14ac:dyDescent="0.2">
      <c r="A2872" s="2">
        <v>44945</v>
      </c>
      <c r="B2872" s="3">
        <f t="shared" si="132"/>
        <v>2023</v>
      </c>
      <c r="C2872" t="str">
        <f t="shared" si="133"/>
        <v>2022-2023</v>
      </c>
      <c r="D2872" t="s">
        <v>147</v>
      </c>
      <c r="E2872" t="s">
        <v>139</v>
      </c>
      <c r="F2872" t="str">
        <f t="shared" si="134"/>
        <v>New South Wales</v>
      </c>
      <c r="G2872" t="s">
        <v>10</v>
      </c>
      <c r="H2872">
        <v>2020</v>
      </c>
      <c r="I2872" t="s">
        <v>11</v>
      </c>
      <c r="J2872" t="s">
        <v>12</v>
      </c>
      <c r="K2872" t="s">
        <v>152</v>
      </c>
      <c r="L2872" t="s">
        <v>13</v>
      </c>
      <c r="M2872" s="5">
        <v>393.64</v>
      </c>
      <c r="N2872">
        <v>1</v>
      </c>
    </row>
    <row r="2873" spans="1:14" x14ac:dyDescent="0.2">
      <c r="A2873" s="2">
        <v>45160</v>
      </c>
      <c r="B2873" s="3">
        <f t="shared" si="132"/>
        <v>2024</v>
      </c>
      <c r="C2873" t="str">
        <f t="shared" si="133"/>
        <v>2023-2024</v>
      </c>
      <c r="D2873" t="s">
        <v>148</v>
      </c>
      <c r="E2873" t="s">
        <v>76</v>
      </c>
      <c r="F2873" t="str">
        <f t="shared" si="134"/>
        <v>Western Australia</v>
      </c>
      <c r="G2873" t="s">
        <v>48</v>
      </c>
      <c r="H2873">
        <v>6450</v>
      </c>
      <c r="I2873" t="s">
        <v>11</v>
      </c>
      <c r="J2873" t="s">
        <v>77</v>
      </c>
      <c r="K2873" t="s">
        <v>153</v>
      </c>
      <c r="L2873" t="s">
        <v>16</v>
      </c>
      <c r="M2873" s="5">
        <v>393.67999999999995</v>
      </c>
      <c r="N2873">
        <v>1</v>
      </c>
    </row>
    <row r="2874" spans="1:14" x14ac:dyDescent="0.2">
      <c r="A2874" s="2">
        <v>45547</v>
      </c>
      <c r="B2874" s="3">
        <f t="shared" si="132"/>
        <v>2025</v>
      </c>
      <c r="C2874" t="str">
        <f t="shared" si="133"/>
        <v>2024-2025</v>
      </c>
      <c r="D2874" t="s">
        <v>147</v>
      </c>
      <c r="E2874" t="s">
        <v>123</v>
      </c>
      <c r="F2874" t="str">
        <f t="shared" si="134"/>
        <v>Western Australia</v>
      </c>
      <c r="G2874" t="s">
        <v>48</v>
      </c>
      <c r="H2874">
        <v>6109</v>
      </c>
      <c r="I2874" t="s">
        <v>11</v>
      </c>
      <c r="J2874" t="s">
        <v>94</v>
      </c>
      <c r="K2874" t="s">
        <v>150</v>
      </c>
      <c r="L2874" t="s">
        <v>18</v>
      </c>
      <c r="M2874" s="5">
        <v>393.69</v>
      </c>
      <c r="N2874">
        <v>1</v>
      </c>
    </row>
    <row r="2875" spans="1:14" x14ac:dyDescent="0.2">
      <c r="A2875" s="2">
        <v>45554</v>
      </c>
      <c r="B2875" s="3">
        <f t="shared" si="132"/>
        <v>2025</v>
      </c>
      <c r="C2875" t="str">
        <f t="shared" si="133"/>
        <v>2024-2025</v>
      </c>
      <c r="D2875" t="s">
        <v>147</v>
      </c>
      <c r="E2875" t="s">
        <v>66</v>
      </c>
      <c r="F2875" t="str">
        <f t="shared" si="134"/>
        <v>South Australia</v>
      </c>
      <c r="G2875" t="s">
        <v>32</v>
      </c>
      <c r="H2875">
        <v>5169</v>
      </c>
      <c r="I2875" t="s">
        <v>11</v>
      </c>
      <c r="J2875" t="s">
        <v>33</v>
      </c>
      <c r="K2875" t="s">
        <v>154</v>
      </c>
      <c r="L2875" t="s">
        <v>14</v>
      </c>
      <c r="M2875" s="5">
        <v>394.43</v>
      </c>
      <c r="N2875">
        <v>1</v>
      </c>
    </row>
    <row r="2876" spans="1:14" x14ac:dyDescent="0.2">
      <c r="A2876" s="2">
        <v>45340</v>
      </c>
      <c r="B2876" s="3">
        <f t="shared" si="132"/>
        <v>2024</v>
      </c>
      <c r="C2876" t="str">
        <f t="shared" si="133"/>
        <v>2023-2024</v>
      </c>
      <c r="D2876" t="s">
        <v>148</v>
      </c>
      <c r="E2876" t="s">
        <v>129</v>
      </c>
      <c r="F2876" t="str">
        <f t="shared" si="134"/>
        <v>Tasmania</v>
      </c>
      <c r="G2876" t="s">
        <v>70</v>
      </c>
      <c r="H2876">
        <v>7010</v>
      </c>
      <c r="I2876" t="s">
        <v>11</v>
      </c>
      <c r="J2876" t="s">
        <v>71</v>
      </c>
      <c r="K2876" t="s">
        <v>151</v>
      </c>
      <c r="L2876" t="s">
        <v>21</v>
      </c>
      <c r="M2876" s="5">
        <v>394.56</v>
      </c>
      <c r="N2876">
        <v>1</v>
      </c>
    </row>
    <row r="2877" spans="1:14" x14ac:dyDescent="0.2">
      <c r="A2877" s="2">
        <v>45624</v>
      </c>
      <c r="B2877" s="3">
        <f t="shared" si="132"/>
        <v>2025</v>
      </c>
      <c r="C2877" t="str">
        <f t="shared" si="133"/>
        <v>2024-2025</v>
      </c>
      <c r="D2877" t="s">
        <v>147</v>
      </c>
      <c r="E2877" t="s">
        <v>69</v>
      </c>
      <c r="F2877" t="str">
        <f t="shared" si="134"/>
        <v>Tasmania</v>
      </c>
      <c r="G2877" t="s">
        <v>70</v>
      </c>
      <c r="H2877">
        <v>7018</v>
      </c>
      <c r="I2877" t="s">
        <v>11</v>
      </c>
      <c r="J2877" t="s">
        <v>71</v>
      </c>
      <c r="K2877" t="s">
        <v>150</v>
      </c>
      <c r="L2877" t="s">
        <v>18</v>
      </c>
      <c r="M2877" s="5">
        <v>395.26</v>
      </c>
      <c r="N2877">
        <v>1</v>
      </c>
    </row>
    <row r="2878" spans="1:14" x14ac:dyDescent="0.2">
      <c r="A2878" s="2">
        <v>45613</v>
      </c>
      <c r="B2878" s="3">
        <f t="shared" si="132"/>
        <v>2025</v>
      </c>
      <c r="C2878" t="str">
        <f t="shared" si="133"/>
        <v>2024-2025</v>
      </c>
      <c r="D2878" t="s">
        <v>148</v>
      </c>
      <c r="E2878" t="s">
        <v>105</v>
      </c>
      <c r="F2878" t="str">
        <f t="shared" si="134"/>
        <v>Victoria</v>
      </c>
      <c r="G2878" t="s">
        <v>45</v>
      </c>
      <c r="H2878">
        <v>3500</v>
      </c>
      <c r="I2878" t="s">
        <v>11</v>
      </c>
      <c r="J2878" t="s">
        <v>60</v>
      </c>
      <c r="K2878" t="s">
        <v>153</v>
      </c>
      <c r="L2878" t="s">
        <v>16</v>
      </c>
      <c r="M2878" s="5">
        <v>395.43999999999994</v>
      </c>
      <c r="N2878">
        <v>1</v>
      </c>
    </row>
    <row r="2879" spans="1:14" x14ac:dyDescent="0.2">
      <c r="A2879" s="2">
        <v>45480</v>
      </c>
      <c r="B2879" s="3">
        <f t="shared" si="132"/>
        <v>2025</v>
      </c>
      <c r="C2879" t="str">
        <f t="shared" si="133"/>
        <v>2024-2025</v>
      </c>
      <c r="D2879" t="s">
        <v>148</v>
      </c>
      <c r="E2879" t="s">
        <v>87</v>
      </c>
      <c r="F2879" t="str">
        <f t="shared" si="134"/>
        <v>New South Wales</v>
      </c>
      <c r="G2879" t="s">
        <v>10</v>
      </c>
      <c r="H2879">
        <v>2790</v>
      </c>
      <c r="I2879" t="s">
        <v>11</v>
      </c>
      <c r="J2879" t="s">
        <v>25</v>
      </c>
      <c r="K2879" t="s">
        <v>150</v>
      </c>
      <c r="L2879" t="s">
        <v>18</v>
      </c>
      <c r="M2879" s="5">
        <v>395.53</v>
      </c>
      <c r="N2879">
        <v>1</v>
      </c>
    </row>
    <row r="2880" spans="1:14" x14ac:dyDescent="0.2">
      <c r="A2880" s="2">
        <v>45082</v>
      </c>
      <c r="B2880" s="3">
        <f t="shared" si="132"/>
        <v>2023</v>
      </c>
      <c r="C2880" t="str">
        <f t="shared" si="133"/>
        <v>2022-2023</v>
      </c>
      <c r="D2880" t="s">
        <v>147</v>
      </c>
      <c r="E2880" t="s">
        <v>90</v>
      </c>
      <c r="F2880" t="str">
        <f t="shared" si="134"/>
        <v>Victoria</v>
      </c>
      <c r="G2880" t="s">
        <v>45</v>
      </c>
      <c r="H2880">
        <v>3179</v>
      </c>
      <c r="I2880" t="s">
        <v>11</v>
      </c>
      <c r="J2880" t="s">
        <v>63</v>
      </c>
      <c r="K2880" t="s">
        <v>154</v>
      </c>
      <c r="L2880" t="s">
        <v>14</v>
      </c>
      <c r="M2880" s="5">
        <v>395.63000000000005</v>
      </c>
      <c r="N2880">
        <v>1</v>
      </c>
    </row>
    <row r="2881" spans="1:14" x14ac:dyDescent="0.2">
      <c r="A2881" s="2">
        <v>45607</v>
      </c>
      <c r="B2881" s="3">
        <f t="shared" si="132"/>
        <v>2025</v>
      </c>
      <c r="C2881" t="str">
        <f t="shared" si="133"/>
        <v>2024-2025</v>
      </c>
      <c r="D2881" t="s">
        <v>147</v>
      </c>
      <c r="E2881" t="s">
        <v>119</v>
      </c>
      <c r="F2881" t="str">
        <f t="shared" si="134"/>
        <v>Queensland</v>
      </c>
      <c r="G2881" t="s">
        <v>35</v>
      </c>
      <c r="H2881">
        <v>4570</v>
      </c>
      <c r="I2881" t="s">
        <v>11</v>
      </c>
      <c r="J2881" t="s">
        <v>120</v>
      </c>
      <c r="K2881" t="s">
        <v>151</v>
      </c>
      <c r="L2881" t="s">
        <v>21</v>
      </c>
      <c r="M2881" s="5">
        <v>395.74</v>
      </c>
      <c r="N2881">
        <v>1</v>
      </c>
    </row>
    <row r="2882" spans="1:14" x14ac:dyDescent="0.2">
      <c r="A2882" s="2">
        <v>45385</v>
      </c>
      <c r="B2882" s="3">
        <f t="shared" ref="B2882:B2945" si="135">IF(MONTH(A2882)&gt;=7,YEAR(A2882)+1,YEAR(A2882))</f>
        <v>2024</v>
      </c>
      <c r="C2882" t="str">
        <f t="shared" ref="C2882:C2945" si="136">IF(MONTH(A2882) &gt;= 7, YEAR(A2882) &amp; "-" &amp; YEAR(A2882) + 1, YEAR(A2882) - 1 &amp; "-" &amp; YEAR(A2882))</f>
        <v>2023-2024</v>
      </c>
      <c r="D2882" t="s">
        <v>147</v>
      </c>
      <c r="E2882" t="s">
        <v>119</v>
      </c>
      <c r="F2882" t="str">
        <f t="shared" ref="F2882:F2945" si="137">IF(G2882="WA","Western Australia",
IF(G2882="NSW","New South Wales",
IF(G2882="QLD","Queensland",
IF(G2882="VIC","Victoria",
IF(G2882="TAS","Tasmania",
IF(G2882="SA","South Australia",
IF(G2882="NT","Northern Territory",
IF(G2882="ACT","Australian Capital Territory",G2882))))))))</f>
        <v>Queensland</v>
      </c>
      <c r="G2882" t="s">
        <v>35</v>
      </c>
      <c r="H2882">
        <v>4570</v>
      </c>
      <c r="I2882" t="s">
        <v>11</v>
      </c>
      <c r="J2882" t="s">
        <v>120</v>
      </c>
      <c r="K2882" t="s">
        <v>155</v>
      </c>
      <c r="L2882" t="s">
        <v>20</v>
      </c>
      <c r="M2882" s="5">
        <v>395.97</v>
      </c>
      <c r="N2882">
        <v>1</v>
      </c>
    </row>
    <row r="2883" spans="1:14" x14ac:dyDescent="0.2">
      <c r="A2883" s="2">
        <v>44961</v>
      </c>
      <c r="B2883" s="3">
        <f t="shared" si="135"/>
        <v>2023</v>
      </c>
      <c r="C2883" t="str">
        <f t="shared" si="136"/>
        <v>2022-2023</v>
      </c>
      <c r="D2883" t="s">
        <v>147</v>
      </c>
      <c r="E2883" t="s">
        <v>97</v>
      </c>
      <c r="F2883" t="str">
        <f t="shared" si="137"/>
        <v>Tasmania</v>
      </c>
      <c r="G2883" t="s">
        <v>70</v>
      </c>
      <c r="H2883">
        <v>7250</v>
      </c>
      <c r="I2883" t="s">
        <v>11</v>
      </c>
      <c r="J2883" t="s">
        <v>71</v>
      </c>
      <c r="K2883" t="s">
        <v>152</v>
      </c>
      <c r="L2883" t="s">
        <v>13</v>
      </c>
      <c r="M2883" s="5">
        <v>396.54000000000008</v>
      </c>
      <c r="N2883">
        <v>1</v>
      </c>
    </row>
    <row r="2884" spans="1:14" x14ac:dyDescent="0.2">
      <c r="A2884" s="2">
        <v>45471</v>
      </c>
      <c r="B2884" s="3">
        <f t="shared" si="135"/>
        <v>2024</v>
      </c>
      <c r="C2884" t="str">
        <f t="shared" si="136"/>
        <v>2023-2024</v>
      </c>
      <c r="D2884" t="s">
        <v>147</v>
      </c>
      <c r="E2884" t="s">
        <v>123</v>
      </c>
      <c r="F2884" t="str">
        <f t="shared" si="137"/>
        <v>Western Australia</v>
      </c>
      <c r="G2884" t="s">
        <v>48</v>
      </c>
      <c r="H2884">
        <v>6109</v>
      </c>
      <c r="I2884" t="s">
        <v>11</v>
      </c>
      <c r="J2884" t="s">
        <v>94</v>
      </c>
      <c r="K2884" t="s">
        <v>155</v>
      </c>
      <c r="L2884" t="s">
        <v>20</v>
      </c>
      <c r="M2884" s="5">
        <v>397.83</v>
      </c>
      <c r="N2884">
        <v>1</v>
      </c>
    </row>
    <row r="2885" spans="1:14" x14ac:dyDescent="0.2">
      <c r="A2885" s="2">
        <v>45363</v>
      </c>
      <c r="B2885" s="3">
        <f t="shared" si="135"/>
        <v>2024</v>
      </c>
      <c r="C2885" t="str">
        <f t="shared" si="136"/>
        <v>2023-2024</v>
      </c>
      <c r="D2885" t="s">
        <v>147</v>
      </c>
      <c r="E2885" t="s">
        <v>65</v>
      </c>
      <c r="F2885" t="str">
        <f t="shared" si="137"/>
        <v>New South Wales</v>
      </c>
      <c r="G2885" t="s">
        <v>10</v>
      </c>
      <c r="H2885">
        <v>2541</v>
      </c>
      <c r="I2885" t="s">
        <v>11</v>
      </c>
      <c r="J2885" t="s">
        <v>58</v>
      </c>
      <c r="K2885" t="s">
        <v>155</v>
      </c>
      <c r="L2885" t="s">
        <v>20</v>
      </c>
      <c r="M2885" s="5">
        <v>398.48</v>
      </c>
      <c r="N2885">
        <v>1</v>
      </c>
    </row>
    <row r="2886" spans="1:14" x14ac:dyDescent="0.2">
      <c r="A2886" s="2">
        <v>45261</v>
      </c>
      <c r="B2886" s="3">
        <f t="shared" si="135"/>
        <v>2024</v>
      </c>
      <c r="C2886" t="str">
        <f t="shared" si="136"/>
        <v>2023-2024</v>
      </c>
      <c r="D2886" t="s">
        <v>147</v>
      </c>
      <c r="E2886" t="s">
        <v>78</v>
      </c>
      <c r="F2886" t="str">
        <f t="shared" si="137"/>
        <v>New South Wales</v>
      </c>
      <c r="G2886" t="s">
        <v>10</v>
      </c>
      <c r="H2886">
        <v>2350</v>
      </c>
      <c r="I2886" t="s">
        <v>11</v>
      </c>
      <c r="J2886" t="s">
        <v>68</v>
      </c>
      <c r="K2886" t="s">
        <v>156</v>
      </c>
      <c r="L2886" t="s">
        <v>17</v>
      </c>
      <c r="M2886" s="5">
        <v>398.57000000000005</v>
      </c>
      <c r="N2886">
        <v>1</v>
      </c>
    </row>
    <row r="2887" spans="1:14" x14ac:dyDescent="0.2">
      <c r="A2887" s="2">
        <v>45161</v>
      </c>
      <c r="B2887" s="3">
        <f t="shared" si="135"/>
        <v>2024</v>
      </c>
      <c r="C2887" t="str">
        <f t="shared" si="136"/>
        <v>2023-2024</v>
      </c>
      <c r="D2887" t="s">
        <v>147</v>
      </c>
      <c r="E2887" t="s">
        <v>124</v>
      </c>
      <c r="F2887" t="str">
        <f t="shared" si="137"/>
        <v>New South Wales</v>
      </c>
      <c r="G2887" t="s">
        <v>10</v>
      </c>
      <c r="H2887">
        <v>2015</v>
      </c>
      <c r="I2887" t="s">
        <v>11</v>
      </c>
      <c r="J2887" t="s">
        <v>12</v>
      </c>
      <c r="K2887" t="s">
        <v>156</v>
      </c>
      <c r="L2887" t="s">
        <v>17</v>
      </c>
      <c r="M2887" s="5">
        <v>398.90999999999997</v>
      </c>
      <c r="N2887">
        <v>1</v>
      </c>
    </row>
    <row r="2888" spans="1:14" x14ac:dyDescent="0.2">
      <c r="A2888" s="2">
        <v>45633</v>
      </c>
      <c r="B2888" s="3">
        <f t="shared" si="135"/>
        <v>2025</v>
      </c>
      <c r="C2888" t="str">
        <f t="shared" si="136"/>
        <v>2024-2025</v>
      </c>
      <c r="D2888" t="s">
        <v>148</v>
      </c>
      <c r="E2888" t="s">
        <v>91</v>
      </c>
      <c r="F2888" t="str">
        <f t="shared" si="137"/>
        <v>Victoria</v>
      </c>
      <c r="G2888" t="s">
        <v>45</v>
      </c>
      <c r="H2888">
        <v>3690</v>
      </c>
      <c r="I2888" t="s">
        <v>11</v>
      </c>
      <c r="J2888" t="s">
        <v>55</v>
      </c>
      <c r="K2888" t="s">
        <v>154</v>
      </c>
      <c r="L2888" t="s">
        <v>14</v>
      </c>
      <c r="M2888" s="5">
        <v>399.65999999999997</v>
      </c>
      <c r="N2888">
        <v>1</v>
      </c>
    </row>
    <row r="2889" spans="1:14" x14ac:dyDescent="0.2">
      <c r="A2889" s="2">
        <v>45487</v>
      </c>
      <c r="B2889" s="3">
        <f t="shared" si="135"/>
        <v>2025</v>
      </c>
      <c r="C2889" t="str">
        <f t="shared" si="136"/>
        <v>2024-2025</v>
      </c>
      <c r="D2889" t="s">
        <v>147</v>
      </c>
      <c r="E2889" t="s">
        <v>128</v>
      </c>
      <c r="F2889" t="str">
        <f t="shared" si="137"/>
        <v>Western Australia</v>
      </c>
      <c r="G2889" t="s">
        <v>48</v>
      </c>
      <c r="H2889">
        <v>6027</v>
      </c>
      <c r="I2889" t="s">
        <v>11</v>
      </c>
      <c r="J2889" t="s">
        <v>49</v>
      </c>
      <c r="K2889" t="s">
        <v>154</v>
      </c>
      <c r="L2889" t="s">
        <v>14</v>
      </c>
      <c r="M2889" s="5">
        <v>401.65999999999997</v>
      </c>
      <c r="N2889">
        <v>1</v>
      </c>
    </row>
    <row r="2890" spans="1:14" x14ac:dyDescent="0.2">
      <c r="A2890" s="2">
        <v>45270</v>
      </c>
      <c r="B2890" s="3">
        <f t="shared" si="135"/>
        <v>2024</v>
      </c>
      <c r="C2890" t="str">
        <f t="shared" si="136"/>
        <v>2023-2024</v>
      </c>
      <c r="D2890" t="s">
        <v>147</v>
      </c>
      <c r="E2890" t="s">
        <v>69</v>
      </c>
      <c r="F2890" t="str">
        <f t="shared" si="137"/>
        <v>Tasmania</v>
      </c>
      <c r="G2890" t="s">
        <v>70</v>
      </c>
      <c r="H2890">
        <v>7018</v>
      </c>
      <c r="I2890" t="s">
        <v>11</v>
      </c>
      <c r="J2890" t="s">
        <v>71</v>
      </c>
      <c r="K2890" t="s">
        <v>153</v>
      </c>
      <c r="L2890" t="s">
        <v>16</v>
      </c>
      <c r="M2890" s="5">
        <v>401.71</v>
      </c>
      <c r="N2890">
        <v>1</v>
      </c>
    </row>
    <row r="2891" spans="1:14" x14ac:dyDescent="0.2">
      <c r="A2891" s="2">
        <v>45016</v>
      </c>
      <c r="B2891" s="3">
        <f t="shared" si="135"/>
        <v>2023</v>
      </c>
      <c r="C2891" t="str">
        <f t="shared" si="136"/>
        <v>2022-2023</v>
      </c>
      <c r="D2891" t="s">
        <v>147</v>
      </c>
      <c r="E2891" t="s">
        <v>93</v>
      </c>
      <c r="F2891" t="str">
        <f t="shared" si="137"/>
        <v>Western Australia</v>
      </c>
      <c r="G2891" t="s">
        <v>48</v>
      </c>
      <c r="H2891">
        <v>6112</v>
      </c>
      <c r="I2891" t="s">
        <v>11</v>
      </c>
      <c r="J2891" t="s">
        <v>94</v>
      </c>
      <c r="K2891" t="s">
        <v>153</v>
      </c>
      <c r="L2891" t="s">
        <v>16</v>
      </c>
      <c r="M2891" s="5">
        <v>402.07000000000005</v>
      </c>
      <c r="N2891">
        <v>1</v>
      </c>
    </row>
    <row r="2892" spans="1:14" x14ac:dyDescent="0.2">
      <c r="A2892" s="2">
        <v>45625</v>
      </c>
      <c r="B2892" s="3">
        <f t="shared" si="135"/>
        <v>2025</v>
      </c>
      <c r="C2892" t="str">
        <f t="shared" si="136"/>
        <v>2024-2025</v>
      </c>
      <c r="D2892" t="s">
        <v>148</v>
      </c>
      <c r="E2892" t="s">
        <v>146</v>
      </c>
      <c r="F2892" t="str">
        <f t="shared" si="137"/>
        <v>Victoria</v>
      </c>
      <c r="G2892" t="s">
        <v>45</v>
      </c>
      <c r="H2892">
        <v>3353</v>
      </c>
      <c r="I2892" t="s">
        <v>11</v>
      </c>
      <c r="J2892" t="s">
        <v>60</v>
      </c>
      <c r="K2892" t="s">
        <v>155</v>
      </c>
      <c r="L2892" t="s">
        <v>20</v>
      </c>
      <c r="M2892" s="5">
        <v>402.18000000000006</v>
      </c>
      <c r="N2892">
        <v>1</v>
      </c>
    </row>
    <row r="2893" spans="1:14" x14ac:dyDescent="0.2">
      <c r="A2893" s="2">
        <v>45339</v>
      </c>
      <c r="B2893" s="3">
        <f t="shared" si="135"/>
        <v>2024</v>
      </c>
      <c r="C2893" t="str">
        <f t="shared" si="136"/>
        <v>2023-2024</v>
      </c>
      <c r="D2893" t="s">
        <v>147</v>
      </c>
      <c r="E2893" t="s">
        <v>117</v>
      </c>
      <c r="F2893" t="str">
        <f t="shared" si="137"/>
        <v>Queensland</v>
      </c>
      <c r="G2893" t="s">
        <v>35</v>
      </c>
      <c r="H2893">
        <v>4119</v>
      </c>
      <c r="I2893" t="s">
        <v>11</v>
      </c>
      <c r="J2893" t="s">
        <v>43</v>
      </c>
      <c r="K2893" t="s">
        <v>19</v>
      </c>
      <c r="L2893" t="s">
        <v>23</v>
      </c>
      <c r="M2893" s="5">
        <v>403.25</v>
      </c>
      <c r="N2893">
        <v>1</v>
      </c>
    </row>
    <row r="2894" spans="1:14" x14ac:dyDescent="0.2">
      <c r="A2894" s="2">
        <v>45360</v>
      </c>
      <c r="B2894" s="3">
        <f t="shared" si="135"/>
        <v>2024</v>
      </c>
      <c r="C2894" t="str">
        <f t="shared" si="136"/>
        <v>2023-2024</v>
      </c>
      <c r="D2894" t="s">
        <v>148</v>
      </c>
      <c r="E2894" t="s">
        <v>135</v>
      </c>
      <c r="F2894" t="str">
        <f t="shared" si="137"/>
        <v>Victoria</v>
      </c>
      <c r="G2894" t="s">
        <v>45</v>
      </c>
      <c r="H2894">
        <v>3550</v>
      </c>
      <c r="I2894" t="s">
        <v>11</v>
      </c>
      <c r="J2894" t="s">
        <v>60</v>
      </c>
      <c r="K2894" t="s">
        <v>19</v>
      </c>
      <c r="L2894" t="s">
        <v>23</v>
      </c>
      <c r="M2894" s="5">
        <v>403.37</v>
      </c>
      <c r="N2894">
        <v>1</v>
      </c>
    </row>
    <row r="2895" spans="1:14" x14ac:dyDescent="0.2">
      <c r="A2895" s="2">
        <v>45088</v>
      </c>
      <c r="B2895" s="3">
        <f t="shared" si="135"/>
        <v>2023</v>
      </c>
      <c r="C2895" t="str">
        <f t="shared" si="136"/>
        <v>2022-2023</v>
      </c>
      <c r="D2895" t="s">
        <v>147</v>
      </c>
      <c r="E2895" t="s">
        <v>57</v>
      </c>
      <c r="F2895" t="str">
        <f t="shared" si="137"/>
        <v>New South Wales</v>
      </c>
      <c r="G2895" t="s">
        <v>10</v>
      </c>
      <c r="H2895">
        <v>2560</v>
      </c>
      <c r="I2895" t="s">
        <v>11</v>
      </c>
      <c r="J2895" t="s">
        <v>58</v>
      </c>
      <c r="K2895" t="s">
        <v>155</v>
      </c>
      <c r="L2895" t="s">
        <v>20</v>
      </c>
      <c r="M2895" s="5">
        <v>403.98</v>
      </c>
      <c r="N2895">
        <v>1</v>
      </c>
    </row>
    <row r="2896" spans="1:14" x14ac:dyDescent="0.2">
      <c r="A2896" s="2">
        <v>45041</v>
      </c>
      <c r="B2896" s="3">
        <f t="shared" si="135"/>
        <v>2023</v>
      </c>
      <c r="C2896" t="str">
        <f t="shared" si="136"/>
        <v>2022-2023</v>
      </c>
      <c r="D2896" t="s">
        <v>147</v>
      </c>
      <c r="E2896" t="s">
        <v>114</v>
      </c>
      <c r="F2896" t="str">
        <f t="shared" si="137"/>
        <v>Victoria</v>
      </c>
      <c r="G2896" t="s">
        <v>45</v>
      </c>
      <c r="H2896">
        <v>3551</v>
      </c>
      <c r="I2896" t="s">
        <v>11</v>
      </c>
      <c r="J2896" t="s">
        <v>60</v>
      </c>
      <c r="K2896" t="s">
        <v>152</v>
      </c>
      <c r="L2896" t="s">
        <v>13</v>
      </c>
      <c r="M2896" s="5">
        <v>404.72000000000008</v>
      </c>
      <c r="N2896">
        <v>1</v>
      </c>
    </row>
    <row r="2897" spans="1:14" x14ac:dyDescent="0.2">
      <c r="A2897" s="2">
        <v>45165</v>
      </c>
      <c r="B2897" s="3">
        <f t="shared" si="135"/>
        <v>2024</v>
      </c>
      <c r="C2897" t="str">
        <f t="shared" si="136"/>
        <v>2023-2024</v>
      </c>
      <c r="D2897" t="s">
        <v>148</v>
      </c>
      <c r="E2897" t="s">
        <v>131</v>
      </c>
      <c r="F2897" t="str">
        <f t="shared" si="137"/>
        <v>Western Australia</v>
      </c>
      <c r="G2897" t="s">
        <v>48</v>
      </c>
      <c r="H2897">
        <v>6530</v>
      </c>
      <c r="I2897" t="s">
        <v>11</v>
      </c>
      <c r="J2897" t="s">
        <v>77</v>
      </c>
      <c r="K2897" t="s">
        <v>152</v>
      </c>
      <c r="L2897" t="s">
        <v>13</v>
      </c>
      <c r="M2897" s="5">
        <v>405.1</v>
      </c>
      <c r="N2897">
        <v>1</v>
      </c>
    </row>
    <row r="2898" spans="1:14" x14ac:dyDescent="0.2">
      <c r="A2898" s="2">
        <v>45518</v>
      </c>
      <c r="B2898" s="3">
        <f t="shared" si="135"/>
        <v>2025</v>
      </c>
      <c r="C2898" t="str">
        <f t="shared" si="136"/>
        <v>2024-2025</v>
      </c>
      <c r="D2898" t="s">
        <v>148</v>
      </c>
      <c r="E2898" t="s">
        <v>112</v>
      </c>
      <c r="F2898" t="str">
        <f t="shared" si="137"/>
        <v>Victoria</v>
      </c>
      <c r="G2898" t="s">
        <v>45</v>
      </c>
      <c r="H2898">
        <v>3076</v>
      </c>
      <c r="I2898" t="s">
        <v>11</v>
      </c>
      <c r="J2898" t="s">
        <v>46</v>
      </c>
      <c r="K2898" t="s">
        <v>154</v>
      </c>
      <c r="L2898" t="s">
        <v>14</v>
      </c>
      <c r="M2898" s="5">
        <v>405.41999999999996</v>
      </c>
      <c r="N2898">
        <v>1</v>
      </c>
    </row>
    <row r="2899" spans="1:14" x14ac:dyDescent="0.2">
      <c r="A2899" s="2">
        <v>44975</v>
      </c>
      <c r="B2899" s="3">
        <f t="shared" si="135"/>
        <v>2023</v>
      </c>
      <c r="C2899" t="str">
        <f t="shared" si="136"/>
        <v>2022-2023</v>
      </c>
      <c r="D2899" t="s">
        <v>148</v>
      </c>
      <c r="E2899" t="s">
        <v>88</v>
      </c>
      <c r="F2899" t="str">
        <f t="shared" si="137"/>
        <v>South Australia</v>
      </c>
      <c r="G2899" t="s">
        <v>32</v>
      </c>
      <c r="H2899">
        <v>5011</v>
      </c>
      <c r="I2899" t="s">
        <v>11</v>
      </c>
      <c r="J2899" t="s">
        <v>33</v>
      </c>
      <c r="K2899" t="s">
        <v>153</v>
      </c>
      <c r="L2899" t="s">
        <v>16</v>
      </c>
      <c r="M2899" s="5">
        <v>405.67999999999995</v>
      </c>
      <c r="N2899">
        <v>1</v>
      </c>
    </row>
    <row r="2900" spans="1:14" x14ac:dyDescent="0.2">
      <c r="A2900" s="2">
        <v>45541</v>
      </c>
      <c r="B2900" s="3">
        <f t="shared" si="135"/>
        <v>2025</v>
      </c>
      <c r="C2900" t="str">
        <f t="shared" si="136"/>
        <v>2024-2025</v>
      </c>
      <c r="D2900" t="s">
        <v>147</v>
      </c>
      <c r="E2900" t="s">
        <v>108</v>
      </c>
      <c r="F2900" t="str">
        <f t="shared" si="137"/>
        <v>Victoria</v>
      </c>
      <c r="G2900" t="s">
        <v>45</v>
      </c>
      <c r="H2900">
        <v>3018</v>
      </c>
      <c r="I2900" t="s">
        <v>11</v>
      </c>
      <c r="J2900" t="s">
        <v>46</v>
      </c>
      <c r="K2900" t="s">
        <v>149</v>
      </c>
      <c r="L2900" t="s">
        <v>15</v>
      </c>
      <c r="M2900" s="5">
        <v>405.97</v>
      </c>
      <c r="N2900">
        <v>1</v>
      </c>
    </row>
    <row r="2901" spans="1:14" x14ac:dyDescent="0.2">
      <c r="A2901" s="2">
        <v>45619</v>
      </c>
      <c r="B2901" s="3">
        <f t="shared" si="135"/>
        <v>2025</v>
      </c>
      <c r="C2901" t="str">
        <f t="shared" si="136"/>
        <v>2024-2025</v>
      </c>
      <c r="D2901" t="s">
        <v>147</v>
      </c>
      <c r="E2901" t="s">
        <v>117</v>
      </c>
      <c r="F2901" t="str">
        <f t="shared" si="137"/>
        <v>Queensland</v>
      </c>
      <c r="G2901" t="s">
        <v>35</v>
      </c>
      <c r="H2901">
        <v>4119</v>
      </c>
      <c r="I2901" t="s">
        <v>11</v>
      </c>
      <c r="J2901" t="s">
        <v>43</v>
      </c>
      <c r="K2901" t="s">
        <v>149</v>
      </c>
      <c r="L2901" t="s">
        <v>15</v>
      </c>
      <c r="M2901" s="5">
        <v>407.3</v>
      </c>
      <c r="N2901">
        <v>1</v>
      </c>
    </row>
    <row r="2902" spans="1:14" x14ac:dyDescent="0.2">
      <c r="A2902" s="2">
        <v>45178</v>
      </c>
      <c r="B2902" s="3">
        <f t="shared" si="135"/>
        <v>2024</v>
      </c>
      <c r="C2902" t="str">
        <f t="shared" si="136"/>
        <v>2023-2024</v>
      </c>
      <c r="D2902" t="s">
        <v>147</v>
      </c>
      <c r="E2902" t="s">
        <v>56</v>
      </c>
      <c r="F2902" t="str">
        <f t="shared" si="137"/>
        <v>Northern Territory</v>
      </c>
      <c r="G2902" t="s">
        <v>29</v>
      </c>
      <c r="H2902">
        <v>870</v>
      </c>
      <c r="I2902" t="s">
        <v>11</v>
      </c>
      <c r="J2902" t="s">
        <v>30</v>
      </c>
      <c r="K2902" t="s">
        <v>153</v>
      </c>
      <c r="L2902" t="s">
        <v>16</v>
      </c>
      <c r="M2902" s="5">
        <v>407.71</v>
      </c>
      <c r="N2902">
        <v>1</v>
      </c>
    </row>
    <row r="2903" spans="1:14" x14ac:dyDescent="0.2">
      <c r="A2903" s="2">
        <v>45583</v>
      </c>
      <c r="B2903" s="3">
        <f t="shared" si="135"/>
        <v>2025</v>
      </c>
      <c r="C2903" t="str">
        <f t="shared" si="136"/>
        <v>2024-2025</v>
      </c>
      <c r="D2903" t="s">
        <v>148</v>
      </c>
      <c r="E2903" t="s">
        <v>112</v>
      </c>
      <c r="F2903" t="str">
        <f t="shared" si="137"/>
        <v>Victoria</v>
      </c>
      <c r="G2903" t="s">
        <v>45</v>
      </c>
      <c r="H2903">
        <v>3076</v>
      </c>
      <c r="I2903" t="s">
        <v>11</v>
      </c>
      <c r="J2903" t="s">
        <v>46</v>
      </c>
      <c r="K2903" t="s">
        <v>154</v>
      </c>
      <c r="L2903" t="s">
        <v>14</v>
      </c>
      <c r="M2903" s="5">
        <v>408.49</v>
      </c>
      <c r="N2903">
        <v>1</v>
      </c>
    </row>
    <row r="2904" spans="1:14" x14ac:dyDescent="0.2">
      <c r="A2904" s="2">
        <v>45233</v>
      </c>
      <c r="B2904" s="3">
        <f t="shared" si="135"/>
        <v>2024</v>
      </c>
      <c r="C2904" t="str">
        <f t="shared" si="136"/>
        <v>2023-2024</v>
      </c>
      <c r="D2904" t="s">
        <v>147</v>
      </c>
      <c r="E2904" t="s">
        <v>124</v>
      </c>
      <c r="F2904" t="str">
        <f t="shared" si="137"/>
        <v>New South Wales</v>
      </c>
      <c r="G2904" t="s">
        <v>10</v>
      </c>
      <c r="H2904">
        <v>2015</v>
      </c>
      <c r="I2904" t="s">
        <v>11</v>
      </c>
      <c r="J2904" t="s">
        <v>12</v>
      </c>
      <c r="K2904" t="s">
        <v>154</v>
      </c>
      <c r="L2904" t="s">
        <v>14</v>
      </c>
      <c r="M2904" s="5">
        <v>409.29999999999995</v>
      </c>
      <c r="N2904">
        <v>1</v>
      </c>
    </row>
    <row r="2905" spans="1:14" x14ac:dyDescent="0.2">
      <c r="A2905" s="2">
        <v>45291</v>
      </c>
      <c r="B2905" s="3">
        <f t="shared" si="135"/>
        <v>2024</v>
      </c>
      <c r="C2905" t="str">
        <f t="shared" si="136"/>
        <v>2023-2024</v>
      </c>
      <c r="D2905" t="s">
        <v>148</v>
      </c>
      <c r="E2905" t="s">
        <v>129</v>
      </c>
      <c r="F2905" t="str">
        <f t="shared" si="137"/>
        <v>Tasmania</v>
      </c>
      <c r="G2905" t="s">
        <v>70</v>
      </c>
      <c r="H2905">
        <v>7010</v>
      </c>
      <c r="I2905" t="s">
        <v>11</v>
      </c>
      <c r="J2905" t="s">
        <v>71</v>
      </c>
      <c r="K2905" t="s">
        <v>19</v>
      </c>
      <c r="L2905" t="s">
        <v>23</v>
      </c>
      <c r="M2905" s="5">
        <v>410.28</v>
      </c>
      <c r="N2905">
        <v>1</v>
      </c>
    </row>
    <row r="2906" spans="1:14" x14ac:dyDescent="0.2">
      <c r="A2906" s="2">
        <v>45290</v>
      </c>
      <c r="B2906" s="3">
        <f t="shared" si="135"/>
        <v>2024</v>
      </c>
      <c r="C2906" t="str">
        <f t="shared" si="136"/>
        <v>2023-2024</v>
      </c>
      <c r="D2906" t="s">
        <v>147</v>
      </c>
      <c r="E2906" t="s">
        <v>42</v>
      </c>
      <c r="F2906" t="str">
        <f t="shared" si="137"/>
        <v>Queensland</v>
      </c>
      <c r="G2906" t="s">
        <v>35</v>
      </c>
      <c r="H2906">
        <v>4053</v>
      </c>
      <c r="I2906" t="s">
        <v>11</v>
      </c>
      <c r="J2906" t="s">
        <v>43</v>
      </c>
      <c r="K2906" t="s">
        <v>154</v>
      </c>
      <c r="L2906" t="s">
        <v>14</v>
      </c>
      <c r="M2906" s="5">
        <v>410.50000000000006</v>
      </c>
      <c r="N2906">
        <v>1</v>
      </c>
    </row>
    <row r="2907" spans="1:14" x14ac:dyDescent="0.2">
      <c r="A2907" s="2">
        <v>45021</v>
      </c>
      <c r="B2907" s="3">
        <f t="shared" si="135"/>
        <v>2023</v>
      </c>
      <c r="C2907" t="str">
        <f t="shared" si="136"/>
        <v>2022-2023</v>
      </c>
      <c r="D2907" t="s">
        <v>147</v>
      </c>
      <c r="E2907" t="s">
        <v>69</v>
      </c>
      <c r="F2907" t="str">
        <f t="shared" si="137"/>
        <v>Tasmania</v>
      </c>
      <c r="G2907" t="s">
        <v>70</v>
      </c>
      <c r="H2907">
        <v>7018</v>
      </c>
      <c r="I2907" t="s">
        <v>11</v>
      </c>
      <c r="J2907" t="s">
        <v>71</v>
      </c>
      <c r="K2907" t="s">
        <v>155</v>
      </c>
      <c r="L2907" t="s">
        <v>20</v>
      </c>
      <c r="M2907" s="5">
        <v>411.59000000000003</v>
      </c>
      <c r="N2907">
        <v>1</v>
      </c>
    </row>
    <row r="2908" spans="1:14" x14ac:dyDescent="0.2">
      <c r="A2908" s="2">
        <v>44989</v>
      </c>
      <c r="B2908" s="3">
        <f t="shared" si="135"/>
        <v>2023</v>
      </c>
      <c r="C2908" t="str">
        <f t="shared" si="136"/>
        <v>2022-2023</v>
      </c>
      <c r="D2908" t="s">
        <v>147</v>
      </c>
      <c r="E2908" t="s">
        <v>90</v>
      </c>
      <c r="F2908" t="str">
        <f t="shared" si="137"/>
        <v>Victoria</v>
      </c>
      <c r="G2908" t="s">
        <v>45</v>
      </c>
      <c r="H2908">
        <v>3179</v>
      </c>
      <c r="I2908" t="s">
        <v>11</v>
      </c>
      <c r="J2908" t="s">
        <v>63</v>
      </c>
      <c r="K2908" t="s">
        <v>149</v>
      </c>
      <c r="L2908" t="s">
        <v>15</v>
      </c>
      <c r="M2908" s="5">
        <v>411.6</v>
      </c>
      <c r="N2908">
        <v>1</v>
      </c>
    </row>
    <row r="2909" spans="1:14" x14ac:dyDescent="0.2">
      <c r="A2909" s="2">
        <v>45019</v>
      </c>
      <c r="B2909" s="3">
        <f t="shared" si="135"/>
        <v>2023</v>
      </c>
      <c r="C2909" t="str">
        <f t="shared" si="136"/>
        <v>2022-2023</v>
      </c>
      <c r="D2909" t="s">
        <v>147</v>
      </c>
      <c r="E2909" t="s">
        <v>103</v>
      </c>
      <c r="F2909" t="str">
        <f t="shared" si="137"/>
        <v>Queensland</v>
      </c>
      <c r="G2909" t="s">
        <v>35</v>
      </c>
      <c r="H2909">
        <v>4509</v>
      </c>
      <c r="I2909" t="s">
        <v>11</v>
      </c>
      <c r="J2909" t="s">
        <v>104</v>
      </c>
      <c r="K2909" t="s">
        <v>153</v>
      </c>
      <c r="L2909" t="s">
        <v>16</v>
      </c>
      <c r="M2909" s="5">
        <v>411.78</v>
      </c>
      <c r="N2909">
        <v>1</v>
      </c>
    </row>
    <row r="2910" spans="1:14" x14ac:dyDescent="0.2">
      <c r="A2910" s="2">
        <v>45045</v>
      </c>
      <c r="B2910" s="3">
        <f t="shared" si="135"/>
        <v>2023</v>
      </c>
      <c r="C2910" t="str">
        <f t="shared" si="136"/>
        <v>2022-2023</v>
      </c>
      <c r="D2910" t="s">
        <v>147</v>
      </c>
      <c r="E2910" t="s">
        <v>108</v>
      </c>
      <c r="F2910" t="str">
        <f t="shared" si="137"/>
        <v>Victoria</v>
      </c>
      <c r="G2910" t="s">
        <v>45</v>
      </c>
      <c r="H2910">
        <v>3018</v>
      </c>
      <c r="I2910" t="s">
        <v>11</v>
      </c>
      <c r="J2910" t="s">
        <v>46</v>
      </c>
      <c r="K2910" t="s">
        <v>152</v>
      </c>
      <c r="L2910" t="s">
        <v>13</v>
      </c>
      <c r="M2910" s="5">
        <v>412.16000000000008</v>
      </c>
      <c r="N2910">
        <v>1</v>
      </c>
    </row>
    <row r="2911" spans="1:14" x14ac:dyDescent="0.2">
      <c r="A2911" s="2">
        <v>45469</v>
      </c>
      <c r="B2911" s="3">
        <f t="shared" si="135"/>
        <v>2024</v>
      </c>
      <c r="C2911" t="str">
        <f t="shared" si="136"/>
        <v>2023-2024</v>
      </c>
      <c r="D2911" t="s">
        <v>147</v>
      </c>
      <c r="E2911" t="s">
        <v>64</v>
      </c>
      <c r="F2911" t="str">
        <f t="shared" si="137"/>
        <v>Victoria</v>
      </c>
      <c r="G2911" t="s">
        <v>45</v>
      </c>
      <c r="H2911">
        <v>3199</v>
      </c>
      <c r="I2911" t="s">
        <v>11</v>
      </c>
      <c r="J2911" t="s">
        <v>63</v>
      </c>
      <c r="K2911" t="s">
        <v>156</v>
      </c>
      <c r="L2911" t="s">
        <v>17</v>
      </c>
      <c r="M2911" s="5">
        <v>413.14</v>
      </c>
      <c r="N2911">
        <v>1</v>
      </c>
    </row>
    <row r="2912" spans="1:14" x14ac:dyDescent="0.2">
      <c r="A2912" s="2">
        <v>45526</v>
      </c>
      <c r="B2912" s="3">
        <f t="shared" si="135"/>
        <v>2025</v>
      </c>
      <c r="C2912" t="str">
        <f t="shared" si="136"/>
        <v>2024-2025</v>
      </c>
      <c r="D2912" t="s">
        <v>147</v>
      </c>
      <c r="E2912" t="s">
        <v>40</v>
      </c>
      <c r="F2912" t="str">
        <f t="shared" si="137"/>
        <v>New South Wales</v>
      </c>
      <c r="G2912" t="s">
        <v>10</v>
      </c>
      <c r="H2912">
        <v>2116</v>
      </c>
      <c r="I2912" t="s">
        <v>11</v>
      </c>
      <c r="J2912" t="s">
        <v>27</v>
      </c>
      <c r="K2912" t="s">
        <v>19</v>
      </c>
      <c r="L2912" t="s">
        <v>23</v>
      </c>
      <c r="M2912" s="5">
        <v>413.26000000000005</v>
      </c>
      <c r="N2912">
        <v>1</v>
      </c>
    </row>
    <row r="2913" spans="1:14" x14ac:dyDescent="0.2">
      <c r="A2913" s="2">
        <v>45320</v>
      </c>
      <c r="B2913" s="3">
        <f t="shared" si="135"/>
        <v>2024</v>
      </c>
      <c r="C2913" t="str">
        <f t="shared" si="136"/>
        <v>2023-2024</v>
      </c>
      <c r="D2913" t="s">
        <v>147</v>
      </c>
      <c r="E2913" t="s">
        <v>130</v>
      </c>
      <c r="F2913" t="str">
        <f t="shared" si="137"/>
        <v>South Australia</v>
      </c>
      <c r="G2913" t="s">
        <v>32</v>
      </c>
      <c r="H2913">
        <v>5290</v>
      </c>
      <c r="I2913" t="s">
        <v>11</v>
      </c>
      <c r="J2913" t="s">
        <v>38</v>
      </c>
      <c r="K2913" t="s">
        <v>149</v>
      </c>
      <c r="L2913" t="s">
        <v>15</v>
      </c>
      <c r="M2913" s="5">
        <v>413.48</v>
      </c>
      <c r="N2913">
        <v>1</v>
      </c>
    </row>
    <row r="2914" spans="1:14" x14ac:dyDescent="0.2">
      <c r="A2914" s="2">
        <v>45340</v>
      </c>
      <c r="B2914" s="3">
        <f t="shared" si="135"/>
        <v>2024</v>
      </c>
      <c r="C2914" t="str">
        <f t="shared" si="136"/>
        <v>2023-2024</v>
      </c>
      <c r="D2914" t="s">
        <v>148</v>
      </c>
      <c r="E2914" t="s">
        <v>118</v>
      </c>
      <c r="F2914" t="str">
        <f t="shared" si="137"/>
        <v>New South Wales</v>
      </c>
      <c r="G2914" t="s">
        <v>10</v>
      </c>
      <c r="H2914">
        <v>2158</v>
      </c>
      <c r="I2914" t="s">
        <v>11</v>
      </c>
      <c r="J2914" t="s">
        <v>27</v>
      </c>
      <c r="K2914" t="s">
        <v>152</v>
      </c>
      <c r="L2914" t="s">
        <v>13</v>
      </c>
      <c r="M2914" s="5">
        <v>414.34000000000003</v>
      </c>
      <c r="N2914">
        <v>1</v>
      </c>
    </row>
    <row r="2915" spans="1:14" x14ac:dyDescent="0.2">
      <c r="A2915" s="2">
        <v>45336</v>
      </c>
      <c r="B2915" s="3">
        <f t="shared" si="135"/>
        <v>2024</v>
      </c>
      <c r="C2915" t="str">
        <f t="shared" si="136"/>
        <v>2023-2024</v>
      </c>
      <c r="D2915" t="s">
        <v>147</v>
      </c>
      <c r="E2915" t="s">
        <v>144</v>
      </c>
      <c r="F2915" t="str">
        <f t="shared" si="137"/>
        <v>Queensland</v>
      </c>
      <c r="G2915" t="s">
        <v>35</v>
      </c>
      <c r="H2915">
        <v>4566</v>
      </c>
      <c r="I2915" t="s">
        <v>11</v>
      </c>
      <c r="J2915" t="s">
        <v>120</v>
      </c>
      <c r="K2915" t="s">
        <v>149</v>
      </c>
      <c r="L2915" t="s">
        <v>15</v>
      </c>
      <c r="M2915" s="5">
        <v>414.75</v>
      </c>
      <c r="N2915">
        <v>1</v>
      </c>
    </row>
    <row r="2916" spans="1:14" x14ac:dyDescent="0.2">
      <c r="A2916" s="2">
        <v>45054</v>
      </c>
      <c r="B2916" s="3">
        <f t="shared" si="135"/>
        <v>2023</v>
      </c>
      <c r="C2916" t="str">
        <f t="shared" si="136"/>
        <v>2022-2023</v>
      </c>
      <c r="D2916" t="s">
        <v>147</v>
      </c>
      <c r="E2916" t="s">
        <v>93</v>
      </c>
      <c r="F2916" t="str">
        <f t="shared" si="137"/>
        <v>Western Australia</v>
      </c>
      <c r="G2916" t="s">
        <v>48</v>
      </c>
      <c r="H2916">
        <v>6112</v>
      </c>
      <c r="I2916" t="s">
        <v>11</v>
      </c>
      <c r="J2916" t="s">
        <v>94</v>
      </c>
      <c r="K2916" t="s">
        <v>152</v>
      </c>
      <c r="L2916" t="s">
        <v>13</v>
      </c>
      <c r="M2916" s="5">
        <v>414.84</v>
      </c>
      <c r="N2916">
        <v>1</v>
      </c>
    </row>
    <row r="2917" spans="1:14" x14ac:dyDescent="0.2">
      <c r="A2917" s="2">
        <v>44954</v>
      </c>
      <c r="B2917" s="3">
        <f t="shared" si="135"/>
        <v>2023</v>
      </c>
      <c r="C2917" t="str">
        <f t="shared" si="136"/>
        <v>2022-2023</v>
      </c>
      <c r="D2917" t="s">
        <v>147</v>
      </c>
      <c r="E2917" t="s">
        <v>47</v>
      </c>
      <c r="F2917" t="str">
        <f t="shared" si="137"/>
        <v>Western Australia</v>
      </c>
      <c r="G2917" t="s">
        <v>48</v>
      </c>
      <c r="H2917">
        <v>6030</v>
      </c>
      <c r="I2917" t="s">
        <v>11</v>
      </c>
      <c r="J2917" t="s">
        <v>49</v>
      </c>
      <c r="K2917" t="s">
        <v>153</v>
      </c>
      <c r="L2917" t="s">
        <v>16</v>
      </c>
      <c r="M2917" s="5">
        <v>415.52</v>
      </c>
      <c r="N2917">
        <v>1</v>
      </c>
    </row>
    <row r="2918" spans="1:14" x14ac:dyDescent="0.2">
      <c r="A2918" s="2">
        <v>45539</v>
      </c>
      <c r="B2918" s="3">
        <f t="shared" si="135"/>
        <v>2025</v>
      </c>
      <c r="C2918" t="str">
        <f t="shared" si="136"/>
        <v>2024-2025</v>
      </c>
      <c r="D2918" t="s">
        <v>147</v>
      </c>
      <c r="E2918" t="s">
        <v>9</v>
      </c>
      <c r="F2918" t="str">
        <f t="shared" si="137"/>
        <v>New South Wales</v>
      </c>
      <c r="G2918" t="s">
        <v>10</v>
      </c>
      <c r="H2918">
        <v>2067</v>
      </c>
      <c r="I2918" t="s">
        <v>11</v>
      </c>
      <c r="J2918" t="s">
        <v>12</v>
      </c>
      <c r="K2918" t="s">
        <v>150</v>
      </c>
      <c r="L2918" t="s">
        <v>18</v>
      </c>
      <c r="M2918" s="5">
        <v>415.68</v>
      </c>
      <c r="N2918">
        <v>1</v>
      </c>
    </row>
    <row r="2919" spans="1:14" x14ac:dyDescent="0.2">
      <c r="A2919" s="2">
        <v>45082</v>
      </c>
      <c r="B2919" s="3">
        <f t="shared" si="135"/>
        <v>2023</v>
      </c>
      <c r="C2919" t="str">
        <f t="shared" si="136"/>
        <v>2022-2023</v>
      </c>
      <c r="D2919" t="s">
        <v>148</v>
      </c>
      <c r="E2919" t="s">
        <v>91</v>
      </c>
      <c r="F2919" t="str">
        <f t="shared" si="137"/>
        <v>Victoria</v>
      </c>
      <c r="G2919" t="s">
        <v>45</v>
      </c>
      <c r="H2919">
        <v>3690</v>
      </c>
      <c r="I2919" t="s">
        <v>11</v>
      </c>
      <c r="J2919" t="s">
        <v>55</v>
      </c>
      <c r="K2919" t="s">
        <v>153</v>
      </c>
      <c r="L2919" t="s">
        <v>16</v>
      </c>
      <c r="M2919" s="5">
        <v>415.96000000000004</v>
      </c>
      <c r="N2919">
        <v>1</v>
      </c>
    </row>
    <row r="2920" spans="1:14" x14ac:dyDescent="0.2">
      <c r="A2920" s="2">
        <v>45366</v>
      </c>
      <c r="B2920" s="3">
        <f t="shared" si="135"/>
        <v>2024</v>
      </c>
      <c r="C2920" t="str">
        <f t="shared" si="136"/>
        <v>2023-2024</v>
      </c>
      <c r="D2920" t="s">
        <v>148</v>
      </c>
      <c r="E2920" t="s">
        <v>135</v>
      </c>
      <c r="F2920" t="str">
        <f t="shared" si="137"/>
        <v>Victoria</v>
      </c>
      <c r="G2920" t="s">
        <v>45</v>
      </c>
      <c r="H2920">
        <v>3550</v>
      </c>
      <c r="I2920" t="s">
        <v>11</v>
      </c>
      <c r="J2920" t="s">
        <v>60</v>
      </c>
      <c r="K2920" t="s">
        <v>156</v>
      </c>
      <c r="L2920" t="s">
        <v>17</v>
      </c>
      <c r="M2920" s="5">
        <v>417.07000000000005</v>
      </c>
      <c r="N2920">
        <v>1</v>
      </c>
    </row>
    <row r="2921" spans="1:14" x14ac:dyDescent="0.2">
      <c r="A2921" s="2">
        <v>45220</v>
      </c>
      <c r="B2921" s="3">
        <f t="shared" si="135"/>
        <v>2024</v>
      </c>
      <c r="C2921" t="str">
        <f t="shared" si="136"/>
        <v>2023-2024</v>
      </c>
      <c r="D2921" t="s">
        <v>147</v>
      </c>
      <c r="E2921" t="s">
        <v>101</v>
      </c>
      <c r="F2921" t="str">
        <f t="shared" si="137"/>
        <v>Victoria</v>
      </c>
      <c r="G2921" t="s">
        <v>45</v>
      </c>
      <c r="H2921">
        <v>3131</v>
      </c>
      <c r="I2921" t="s">
        <v>11</v>
      </c>
      <c r="J2921" t="s">
        <v>63</v>
      </c>
      <c r="K2921" t="s">
        <v>151</v>
      </c>
      <c r="L2921" t="s">
        <v>21</v>
      </c>
      <c r="M2921" s="5">
        <v>417.98</v>
      </c>
      <c r="N2921">
        <v>1</v>
      </c>
    </row>
    <row r="2922" spans="1:14" x14ac:dyDescent="0.2">
      <c r="A2922" s="2">
        <v>45227</v>
      </c>
      <c r="B2922" s="3">
        <f t="shared" si="135"/>
        <v>2024</v>
      </c>
      <c r="C2922" t="str">
        <f t="shared" si="136"/>
        <v>2023-2024</v>
      </c>
      <c r="D2922" t="s">
        <v>147</v>
      </c>
      <c r="E2922" t="s">
        <v>138</v>
      </c>
      <c r="F2922" t="str">
        <f t="shared" si="137"/>
        <v>Queensland</v>
      </c>
      <c r="G2922" t="s">
        <v>35</v>
      </c>
      <c r="H2922">
        <v>4558</v>
      </c>
      <c r="I2922" t="s">
        <v>11</v>
      </c>
      <c r="J2922" t="s">
        <v>120</v>
      </c>
      <c r="K2922" t="s">
        <v>156</v>
      </c>
      <c r="L2922" t="s">
        <v>17</v>
      </c>
      <c r="M2922" s="5">
        <v>418.53999999999996</v>
      </c>
      <c r="N2922">
        <v>1</v>
      </c>
    </row>
    <row r="2923" spans="1:14" x14ac:dyDescent="0.2">
      <c r="A2923" s="2">
        <v>45249</v>
      </c>
      <c r="B2923" s="3">
        <f t="shared" si="135"/>
        <v>2024</v>
      </c>
      <c r="C2923" t="str">
        <f t="shared" si="136"/>
        <v>2023-2024</v>
      </c>
      <c r="D2923" t="s">
        <v>147</v>
      </c>
      <c r="E2923" t="s">
        <v>114</v>
      </c>
      <c r="F2923" t="str">
        <f t="shared" si="137"/>
        <v>Victoria</v>
      </c>
      <c r="G2923" t="s">
        <v>45</v>
      </c>
      <c r="H2923">
        <v>3551</v>
      </c>
      <c r="I2923" t="s">
        <v>11</v>
      </c>
      <c r="J2923" t="s">
        <v>60</v>
      </c>
      <c r="K2923" t="s">
        <v>154</v>
      </c>
      <c r="L2923" t="s">
        <v>14</v>
      </c>
      <c r="M2923" s="5">
        <v>419.26000000000005</v>
      </c>
      <c r="N2923">
        <v>1</v>
      </c>
    </row>
    <row r="2924" spans="1:14" x14ac:dyDescent="0.2">
      <c r="A2924" s="2">
        <v>45062</v>
      </c>
      <c r="B2924" s="3">
        <f t="shared" si="135"/>
        <v>2023</v>
      </c>
      <c r="C2924" t="str">
        <f t="shared" si="136"/>
        <v>2022-2023</v>
      </c>
      <c r="D2924" t="s">
        <v>147</v>
      </c>
      <c r="E2924" t="s">
        <v>92</v>
      </c>
      <c r="F2924" t="str">
        <f t="shared" si="137"/>
        <v>Queensland</v>
      </c>
      <c r="G2924" t="s">
        <v>35</v>
      </c>
      <c r="H2924">
        <v>4068</v>
      </c>
      <c r="I2924" t="s">
        <v>11</v>
      </c>
      <c r="J2924" t="s">
        <v>43</v>
      </c>
      <c r="K2924" t="s">
        <v>149</v>
      </c>
      <c r="L2924" t="s">
        <v>15</v>
      </c>
      <c r="M2924" s="5">
        <v>419.45</v>
      </c>
      <c r="N2924">
        <v>1</v>
      </c>
    </row>
    <row r="2925" spans="1:14" x14ac:dyDescent="0.2">
      <c r="A2925" s="2">
        <v>45385</v>
      </c>
      <c r="B2925" s="3">
        <f t="shared" si="135"/>
        <v>2024</v>
      </c>
      <c r="C2925" t="str">
        <f t="shared" si="136"/>
        <v>2023-2024</v>
      </c>
      <c r="D2925" t="s">
        <v>147</v>
      </c>
      <c r="E2925" t="s">
        <v>44</v>
      </c>
      <c r="F2925" t="str">
        <f t="shared" si="137"/>
        <v>Victoria</v>
      </c>
      <c r="G2925" t="s">
        <v>45</v>
      </c>
      <c r="H2925">
        <v>3066</v>
      </c>
      <c r="I2925" t="s">
        <v>11</v>
      </c>
      <c r="J2925" t="s">
        <v>46</v>
      </c>
      <c r="K2925" t="s">
        <v>154</v>
      </c>
      <c r="L2925" t="s">
        <v>14</v>
      </c>
      <c r="M2925" s="5">
        <v>419.62</v>
      </c>
      <c r="N2925">
        <v>1</v>
      </c>
    </row>
    <row r="2926" spans="1:14" x14ac:dyDescent="0.2">
      <c r="A2926" s="2">
        <v>45647</v>
      </c>
      <c r="B2926" s="3">
        <f t="shared" si="135"/>
        <v>2025</v>
      </c>
      <c r="C2926" t="str">
        <f t="shared" si="136"/>
        <v>2024-2025</v>
      </c>
      <c r="D2926" t="s">
        <v>148</v>
      </c>
      <c r="E2926" t="s">
        <v>110</v>
      </c>
      <c r="F2926" t="str">
        <f t="shared" si="137"/>
        <v>Queensland</v>
      </c>
      <c r="G2926" t="s">
        <v>35</v>
      </c>
      <c r="H2926">
        <v>4680</v>
      </c>
      <c r="I2926" t="s">
        <v>11</v>
      </c>
      <c r="J2926" t="s">
        <v>51</v>
      </c>
      <c r="K2926" t="s">
        <v>19</v>
      </c>
      <c r="L2926" t="s">
        <v>23</v>
      </c>
      <c r="M2926" s="5">
        <v>420.28</v>
      </c>
      <c r="N2926">
        <v>1</v>
      </c>
    </row>
    <row r="2927" spans="1:14" x14ac:dyDescent="0.2">
      <c r="A2927" s="2">
        <v>45492</v>
      </c>
      <c r="B2927" s="3">
        <f t="shared" si="135"/>
        <v>2025</v>
      </c>
      <c r="C2927" t="str">
        <f t="shared" si="136"/>
        <v>2024-2025</v>
      </c>
      <c r="D2927" t="s">
        <v>147</v>
      </c>
      <c r="E2927" t="s">
        <v>83</v>
      </c>
      <c r="F2927" t="str">
        <f t="shared" si="137"/>
        <v>New South Wales</v>
      </c>
      <c r="G2927" t="s">
        <v>10</v>
      </c>
      <c r="H2927">
        <v>2750</v>
      </c>
      <c r="I2927" t="s">
        <v>11</v>
      </c>
      <c r="J2927" t="s">
        <v>25</v>
      </c>
      <c r="K2927" t="s">
        <v>152</v>
      </c>
      <c r="L2927" t="s">
        <v>13</v>
      </c>
      <c r="M2927" s="5">
        <v>420.39</v>
      </c>
      <c r="N2927">
        <v>1</v>
      </c>
    </row>
    <row r="2928" spans="1:14" x14ac:dyDescent="0.2">
      <c r="A2928" s="2">
        <v>45446</v>
      </c>
      <c r="B2928" s="3">
        <f t="shared" si="135"/>
        <v>2024</v>
      </c>
      <c r="C2928" t="str">
        <f t="shared" si="136"/>
        <v>2023-2024</v>
      </c>
      <c r="D2928" t="s">
        <v>147</v>
      </c>
      <c r="E2928" t="s">
        <v>139</v>
      </c>
      <c r="F2928" t="str">
        <f t="shared" si="137"/>
        <v>New South Wales</v>
      </c>
      <c r="G2928" t="s">
        <v>10</v>
      </c>
      <c r="H2928">
        <v>2020</v>
      </c>
      <c r="I2928" t="s">
        <v>11</v>
      </c>
      <c r="J2928" t="s">
        <v>12</v>
      </c>
      <c r="K2928" t="s">
        <v>154</v>
      </c>
      <c r="L2928" t="s">
        <v>14</v>
      </c>
      <c r="M2928" s="5">
        <v>420.66</v>
      </c>
      <c r="N2928">
        <v>1</v>
      </c>
    </row>
    <row r="2929" spans="1:14" x14ac:dyDescent="0.2">
      <c r="A2929" s="2">
        <v>45622</v>
      </c>
      <c r="B2929" s="3">
        <f t="shared" si="135"/>
        <v>2025</v>
      </c>
      <c r="C2929" t="str">
        <f t="shared" si="136"/>
        <v>2024-2025</v>
      </c>
      <c r="D2929" t="s">
        <v>147</v>
      </c>
      <c r="E2929" t="s">
        <v>138</v>
      </c>
      <c r="F2929" t="str">
        <f t="shared" si="137"/>
        <v>Queensland</v>
      </c>
      <c r="G2929" t="s">
        <v>35</v>
      </c>
      <c r="H2929">
        <v>4558</v>
      </c>
      <c r="I2929" t="s">
        <v>11</v>
      </c>
      <c r="J2929" t="s">
        <v>120</v>
      </c>
      <c r="K2929" t="s">
        <v>149</v>
      </c>
      <c r="L2929" t="s">
        <v>15</v>
      </c>
      <c r="M2929" s="5">
        <v>421.01000000000005</v>
      </c>
      <c r="N2929">
        <v>1</v>
      </c>
    </row>
    <row r="2930" spans="1:14" x14ac:dyDescent="0.2">
      <c r="A2930" s="2">
        <v>45388</v>
      </c>
      <c r="B2930" s="3">
        <f t="shared" si="135"/>
        <v>2024</v>
      </c>
      <c r="C2930" t="str">
        <f t="shared" si="136"/>
        <v>2023-2024</v>
      </c>
      <c r="D2930" t="s">
        <v>148</v>
      </c>
      <c r="E2930" t="s">
        <v>110</v>
      </c>
      <c r="F2930" t="str">
        <f t="shared" si="137"/>
        <v>Queensland</v>
      </c>
      <c r="G2930" t="s">
        <v>35</v>
      </c>
      <c r="H2930">
        <v>4680</v>
      </c>
      <c r="I2930" t="s">
        <v>11</v>
      </c>
      <c r="J2930" t="s">
        <v>51</v>
      </c>
      <c r="K2930" t="s">
        <v>152</v>
      </c>
      <c r="L2930" t="s">
        <v>13</v>
      </c>
      <c r="M2930" s="5">
        <v>421.9</v>
      </c>
      <c r="N2930">
        <v>1</v>
      </c>
    </row>
    <row r="2931" spans="1:14" x14ac:dyDescent="0.2">
      <c r="A2931" s="2">
        <v>45045</v>
      </c>
      <c r="B2931" s="3">
        <f t="shared" si="135"/>
        <v>2023</v>
      </c>
      <c r="C2931" t="str">
        <f t="shared" si="136"/>
        <v>2022-2023</v>
      </c>
      <c r="D2931" t="s">
        <v>147</v>
      </c>
      <c r="E2931" t="s">
        <v>114</v>
      </c>
      <c r="F2931" t="str">
        <f t="shared" si="137"/>
        <v>Victoria</v>
      </c>
      <c r="G2931" t="s">
        <v>45</v>
      </c>
      <c r="H2931">
        <v>3551</v>
      </c>
      <c r="I2931" t="s">
        <v>11</v>
      </c>
      <c r="J2931" t="s">
        <v>60</v>
      </c>
      <c r="K2931" t="s">
        <v>150</v>
      </c>
      <c r="L2931" t="s">
        <v>18</v>
      </c>
      <c r="M2931" s="5">
        <v>422.3</v>
      </c>
      <c r="N2931">
        <v>1</v>
      </c>
    </row>
    <row r="2932" spans="1:14" x14ac:dyDescent="0.2">
      <c r="A2932" s="2">
        <v>45621</v>
      </c>
      <c r="B2932" s="3">
        <f t="shared" si="135"/>
        <v>2025</v>
      </c>
      <c r="C2932" t="str">
        <f t="shared" si="136"/>
        <v>2024-2025</v>
      </c>
      <c r="D2932" t="s">
        <v>147</v>
      </c>
      <c r="E2932" t="s">
        <v>24</v>
      </c>
      <c r="F2932" t="str">
        <f t="shared" si="137"/>
        <v>New South Wales</v>
      </c>
      <c r="G2932" t="s">
        <v>10</v>
      </c>
      <c r="H2932">
        <v>2795</v>
      </c>
      <c r="I2932" t="s">
        <v>11</v>
      </c>
      <c r="J2932" t="s">
        <v>25</v>
      </c>
      <c r="K2932" t="s">
        <v>19</v>
      </c>
      <c r="L2932" t="s">
        <v>23</v>
      </c>
      <c r="M2932" s="5">
        <v>422.37</v>
      </c>
      <c r="N2932">
        <v>1</v>
      </c>
    </row>
    <row r="2933" spans="1:14" x14ac:dyDescent="0.2">
      <c r="A2933" s="2">
        <v>45129</v>
      </c>
      <c r="B2933" s="3">
        <f t="shared" si="135"/>
        <v>2024</v>
      </c>
      <c r="C2933" t="str">
        <f t="shared" si="136"/>
        <v>2023-2024</v>
      </c>
      <c r="D2933" t="s">
        <v>148</v>
      </c>
      <c r="E2933" t="s">
        <v>88</v>
      </c>
      <c r="F2933" t="str">
        <f t="shared" si="137"/>
        <v>South Australia</v>
      </c>
      <c r="G2933" t="s">
        <v>32</v>
      </c>
      <c r="H2933">
        <v>5011</v>
      </c>
      <c r="I2933" t="s">
        <v>11</v>
      </c>
      <c r="J2933" t="s">
        <v>33</v>
      </c>
      <c r="K2933" t="s">
        <v>155</v>
      </c>
      <c r="L2933" t="s">
        <v>20</v>
      </c>
      <c r="M2933" s="5">
        <v>422.74</v>
      </c>
      <c r="N2933">
        <v>1</v>
      </c>
    </row>
    <row r="2934" spans="1:14" x14ac:dyDescent="0.2">
      <c r="A2934" s="2">
        <v>45111</v>
      </c>
      <c r="B2934" s="3">
        <f t="shared" si="135"/>
        <v>2024</v>
      </c>
      <c r="C2934" t="str">
        <f t="shared" si="136"/>
        <v>2023-2024</v>
      </c>
      <c r="D2934" t="s">
        <v>147</v>
      </c>
      <c r="E2934" t="s">
        <v>41</v>
      </c>
      <c r="F2934" t="str">
        <f t="shared" si="137"/>
        <v>New South Wales</v>
      </c>
      <c r="G2934" t="s">
        <v>10</v>
      </c>
      <c r="H2934">
        <v>2830</v>
      </c>
      <c r="I2934" t="s">
        <v>11</v>
      </c>
      <c r="J2934" t="s">
        <v>25</v>
      </c>
      <c r="K2934" t="s">
        <v>149</v>
      </c>
      <c r="L2934" t="s">
        <v>15</v>
      </c>
      <c r="M2934" s="5">
        <v>423.90999999999997</v>
      </c>
      <c r="N2934">
        <v>1</v>
      </c>
    </row>
    <row r="2935" spans="1:14" x14ac:dyDescent="0.2">
      <c r="A2935" s="2">
        <v>45086</v>
      </c>
      <c r="B2935" s="3">
        <f t="shared" si="135"/>
        <v>2023</v>
      </c>
      <c r="C2935" t="str">
        <f t="shared" si="136"/>
        <v>2022-2023</v>
      </c>
      <c r="D2935" t="s">
        <v>148</v>
      </c>
      <c r="E2935" t="s">
        <v>50</v>
      </c>
      <c r="F2935" t="str">
        <f t="shared" si="137"/>
        <v>Queensland</v>
      </c>
      <c r="G2935" t="s">
        <v>35</v>
      </c>
      <c r="H2935">
        <v>4703</v>
      </c>
      <c r="I2935" t="s">
        <v>11</v>
      </c>
      <c r="J2935" t="s">
        <v>51</v>
      </c>
      <c r="K2935" t="s">
        <v>150</v>
      </c>
      <c r="L2935" t="s">
        <v>18</v>
      </c>
      <c r="M2935" s="5">
        <v>425.11</v>
      </c>
      <c r="N2935">
        <v>1</v>
      </c>
    </row>
    <row r="2936" spans="1:14" x14ac:dyDescent="0.2">
      <c r="A2936" s="2">
        <v>44940</v>
      </c>
      <c r="B2936" s="3">
        <f t="shared" si="135"/>
        <v>2023</v>
      </c>
      <c r="C2936" t="str">
        <f t="shared" si="136"/>
        <v>2022-2023</v>
      </c>
      <c r="D2936" t="s">
        <v>147</v>
      </c>
      <c r="E2936" t="s">
        <v>107</v>
      </c>
      <c r="F2936" t="str">
        <f t="shared" si="137"/>
        <v>Queensland</v>
      </c>
      <c r="G2936" t="s">
        <v>35</v>
      </c>
      <c r="H2936">
        <v>4220</v>
      </c>
      <c r="I2936" t="s">
        <v>11</v>
      </c>
      <c r="J2936" t="s">
        <v>104</v>
      </c>
      <c r="K2936" t="s">
        <v>150</v>
      </c>
      <c r="L2936" t="s">
        <v>18</v>
      </c>
      <c r="M2936" s="5">
        <v>425.46999999999997</v>
      </c>
      <c r="N2936">
        <v>1</v>
      </c>
    </row>
    <row r="2937" spans="1:14" x14ac:dyDescent="0.2">
      <c r="A2937" s="2">
        <v>45500</v>
      </c>
      <c r="B2937" s="3">
        <f t="shared" si="135"/>
        <v>2025</v>
      </c>
      <c r="C2937" t="str">
        <f t="shared" si="136"/>
        <v>2024-2025</v>
      </c>
      <c r="D2937" t="s">
        <v>147</v>
      </c>
      <c r="E2937" t="s">
        <v>72</v>
      </c>
      <c r="F2937" t="str">
        <f t="shared" si="137"/>
        <v>Western Australia</v>
      </c>
      <c r="G2937" t="s">
        <v>48</v>
      </c>
      <c r="H2937">
        <v>6010</v>
      </c>
      <c r="I2937" t="s">
        <v>11</v>
      </c>
      <c r="J2937" t="s">
        <v>49</v>
      </c>
      <c r="K2937" t="s">
        <v>152</v>
      </c>
      <c r="L2937" t="s">
        <v>13</v>
      </c>
      <c r="M2937" s="5">
        <v>425.74</v>
      </c>
      <c r="N2937">
        <v>1</v>
      </c>
    </row>
    <row r="2938" spans="1:14" x14ac:dyDescent="0.2">
      <c r="A2938" s="2">
        <v>45042</v>
      </c>
      <c r="B2938" s="3">
        <f t="shared" si="135"/>
        <v>2023</v>
      </c>
      <c r="C2938" t="str">
        <f t="shared" si="136"/>
        <v>2022-2023</v>
      </c>
      <c r="D2938" t="s">
        <v>148</v>
      </c>
      <c r="E2938" t="s">
        <v>89</v>
      </c>
      <c r="F2938" t="str">
        <f t="shared" si="137"/>
        <v>Queensland</v>
      </c>
      <c r="G2938" t="s">
        <v>35</v>
      </c>
      <c r="H2938">
        <v>4655</v>
      </c>
      <c r="I2938" t="s">
        <v>11</v>
      </c>
      <c r="J2938" t="s">
        <v>51</v>
      </c>
      <c r="K2938" t="s">
        <v>152</v>
      </c>
      <c r="L2938" t="s">
        <v>13</v>
      </c>
      <c r="M2938" s="5">
        <v>425.76999999999992</v>
      </c>
      <c r="N2938">
        <v>1</v>
      </c>
    </row>
    <row r="2939" spans="1:14" x14ac:dyDescent="0.2">
      <c r="A2939" s="2">
        <v>44964</v>
      </c>
      <c r="B2939" s="3">
        <f t="shared" si="135"/>
        <v>2023</v>
      </c>
      <c r="C2939" t="str">
        <f t="shared" si="136"/>
        <v>2022-2023</v>
      </c>
      <c r="D2939" t="s">
        <v>147</v>
      </c>
      <c r="E2939" t="s">
        <v>59</v>
      </c>
      <c r="F2939" t="str">
        <f t="shared" si="137"/>
        <v>Victoria</v>
      </c>
      <c r="G2939" t="s">
        <v>45</v>
      </c>
      <c r="H2939">
        <v>3280</v>
      </c>
      <c r="I2939" t="s">
        <v>11</v>
      </c>
      <c r="J2939" t="s">
        <v>60</v>
      </c>
      <c r="K2939" t="s">
        <v>155</v>
      </c>
      <c r="L2939" t="s">
        <v>20</v>
      </c>
      <c r="M2939" s="5">
        <v>427.52000000000004</v>
      </c>
      <c r="N2939">
        <v>1</v>
      </c>
    </row>
    <row r="2940" spans="1:14" x14ac:dyDescent="0.2">
      <c r="A2940" s="2">
        <v>45118</v>
      </c>
      <c r="B2940" s="3">
        <f t="shared" si="135"/>
        <v>2024</v>
      </c>
      <c r="C2940" t="str">
        <f t="shared" si="136"/>
        <v>2023-2024</v>
      </c>
      <c r="D2940" t="s">
        <v>147</v>
      </c>
      <c r="E2940" t="s">
        <v>122</v>
      </c>
      <c r="F2940" t="str">
        <f t="shared" si="137"/>
        <v>New South Wales</v>
      </c>
      <c r="G2940" t="s">
        <v>10</v>
      </c>
      <c r="H2940">
        <v>2650</v>
      </c>
      <c r="I2940" t="s">
        <v>11</v>
      </c>
      <c r="J2940" t="s">
        <v>25</v>
      </c>
      <c r="K2940" t="s">
        <v>151</v>
      </c>
      <c r="L2940" t="s">
        <v>21</v>
      </c>
      <c r="M2940" s="5">
        <v>427.56000000000006</v>
      </c>
      <c r="N2940">
        <v>1</v>
      </c>
    </row>
    <row r="2941" spans="1:14" x14ac:dyDescent="0.2">
      <c r="A2941" s="2">
        <v>45159</v>
      </c>
      <c r="B2941" s="3">
        <f t="shared" si="135"/>
        <v>2024</v>
      </c>
      <c r="C2941" t="str">
        <f t="shared" si="136"/>
        <v>2023-2024</v>
      </c>
      <c r="D2941" t="s">
        <v>147</v>
      </c>
      <c r="E2941" t="s">
        <v>72</v>
      </c>
      <c r="F2941" t="str">
        <f t="shared" si="137"/>
        <v>Western Australia</v>
      </c>
      <c r="G2941" t="s">
        <v>48</v>
      </c>
      <c r="H2941">
        <v>6010</v>
      </c>
      <c r="I2941" t="s">
        <v>11</v>
      </c>
      <c r="J2941" t="s">
        <v>49</v>
      </c>
      <c r="K2941" t="s">
        <v>150</v>
      </c>
      <c r="L2941" t="s">
        <v>18</v>
      </c>
      <c r="M2941" s="5">
        <v>427.57</v>
      </c>
      <c r="N2941">
        <v>1</v>
      </c>
    </row>
    <row r="2942" spans="1:14" x14ac:dyDescent="0.2">
      <c r="A2942" s="2">
        <v>45248</v>
      </c>
      <c r="B2942" s="3">
        <f t="shared" si="135"/>
        <v>2024</v>
      </c>
      <c r="C2942" t="str">
        <f t="shared" si="136"/>
        <v>2023-2024</v>
      </c>
      <c r="D2942" t="s">
        <v>147</v>
      </c>
      <c r="E2942" t="s">
        <v>92</v>
      </c>
      <c r="F2942" t="str">
        <f t="shared" si="137"/>
        <v>Queensland</v>
      </c>
      <c r="G2942" t="s">
        <v>35</v>
      </c>
      <c r="H2942">
        <v>4068</v>
      </c>
      <c r="I2942" t="s">
        <v>11</v>
      </c>
      <c r="J2942" t="s">
        <v>43</v>
      </c>
      <c r="K2942" t="s">
        <v>155</v>
      </c>
      <c r="L2942" t="s">
        <v>20</v>
      </c>
      <c r="M2942" s="5">
        <v>427.82999999999993</v>
      </c>
      <c r="N2942">
        <v>1</v>
      </c>
    </row>
    <row r="2943" spans="1:14" x14ac:dyDescent="0.2">
      <c r="A2943" s="2">
        <v>44979</v>
      </c>
      <c r="B2943" s="3">
        <f t="shared" si="135"/>
        <v>2023</v>
      </c>
      <c r="C2943" t="str">
        <f t="shared" si="136"/>
        <v>2022-2023</v>
      </c>
      <c r="D2943" t="s">
        <v>147</v>
      </c>
      <c r="E2943" t="s">
        <v>137</v>
      </c>
      <c r="F2943" t="str">
        <f t="shared" si="137"/>
        <v>New South Wales</v>
      </c>
      <c r="G2943" t="s">
        <v>10</v>
      </c>
      <c r="H2943">
        <v>2031</v>
      </c>
      <c r="I2943" t="s">
        <v>11</v>
      </c>
      <c r="J2943" t="s">
        <v>12</v>
      </c>
      <c r="K2943" t="s">
        <v>152</v>
      </c>
      <c r="L2943" t="s">
        <v>13</v>
      </c>
      <c r="M2943" s="5">
        <v>428.13999999999993</v>
      </c>
      <c r="N2943">
        <v>1</v>
      </c>
    </row>
    <row r="2944" spans="1:14" x14ac:dyDescent="0.2">
      <c r="A2944" s="2">
        <v>44949</v>
      </c>
      <c r="B2944" s="3">
        <f t="shared" si="135"/>
        <v>2023</v>
      </c>
      <c r="C2944" t="str">
        <f t="shared" si="136"/>
        <v>2022-2023</v>
      </c>
      <c r="D2944" t="s">
        <v>147</v>
      </c>
      <c r="E2944" t="s">
        <v>109</v>
      </c>
      <c r="F2944" t="str">
        <f t="shared" si="137"/>
        <v>New South Wales</v>
      </c>
      <c r="G2944" t="s">
        <v>10</v>
      </c>
      <c r="H2944">
        <v>2480</v>
      </c>
      <c r="I2944" t="s">
        <v>11</v>
      </c>
      <c r="J2944" t="s">
        <v>68</v>
      </c>
      <c r="K2944" t="s">
        <v>154</v>
      </c>
      <c r="L2944" t="s">
        <v>14</v>
      </c>
      <c r="M2944" s="5">
        <v>428.18</v>
      </c>
      <c r="N2944">
        <v>1</v>
      </c>
    </row>
    <row r="2945" spans="1:14" x14ac:dyDescent="0.2">
      <c r="A2945" s="2">
        <v>45029</v>
      </c>
      <c r="B2945" s="3">
        <f t="shared" si="135"/>
        <v>2023</v>
      </c>
      <c r="C2945" t="str">
        <f t="shared" si="136"/>
        <v>2022-2023</v>
      </c>
      <c r="D2945" t="s">
        <v>147</v>
      </c>
      <c r="E2945" t="s">
        <v>44</v>
      </c>
      <c r="F2945" t="str">
        <f t="shared" si="137"/>
        <v>Victoria</v>
      </c>
      <c r="G2945" t="s">
        <v>45</v>
      </c>
      <c r="H2945">
        <v>3066</v>
      </c>
      <c r="I2945" t="s">
        <v>11</v>
      </c>
      <c r="J2945" t="s">
        <v>46</v>
      </c>
      <c r="K2945" t="s">
        <v>157</v>
      </c>
      <c r="L2945" t="s">
        <v>22</v>
      </c>
      <c r="M2945" s="5">
        <v>428.30999999999995</v>
      </c>
      <c r="N2945">
        <v>1</v>
      </c>
    </row>
    <row r="2946" spans="1:14" x14ac:dyDescent="0.2">
      <c r="A2946" s="2">
        <v>45631</v>
      </c>
      <c r="B2946" s="3">
        <f t="shared" ref="B2946:B3009" si="138">IF(MONTH(A2946)&gt;=7,YEAR(A2946)+1,YEAR(A2946))</f>
        <v>2025</v>
      </c>
      <c r="C2946" t="str">
        <f t="shared" ref="C2946:C3009" si="139">IF(MONTH(A2946) &gt;= 7, YEAR(A2946) &amp; "-" &amp; YEAR(A2946) + 1, YEAR(A2946) - 1 &amp; "-" &amp; YEAR(A2946))</f>
        <v>2024-2025</v>
      </c>
      <c r="D2946" t="s">
        <v>147</v>
      </c>
      <c r="E2946" t="s">
        <v>97</v>
      </c>
      <c r="F2946" t="str">
        <f t="shared" ref="F2946:F3009" si="140">IF(G2946="WA","Western Australia",
IF(G2946="NSW","New South Wales",
IF(G2946="QLD","Queensland",
IF(G2946="VIC","Victoria",
IF(G2946="TAS","Tasmania",
IF(G2946="SA","South Australia",
IF(G2946="NT","Northern Territory",
IF(G2946="ACT","Australian Capital Territory",G2946))))))))</f>
        <v>Tasmania</v>
      </c>
      <c r="G2946" t="s">
        <v>70</v>
      </c>
      <c r="H2946">
        <v>7250</v>
      </c>
      <c r="I2946" t="s">
        <v>11</v>
      </c>
      <c r="J2946" t="s">
        <v>71</v>
      </c>
      <c r="K2946" t="s">
        <v>154</v>
      </c>
      <c r="L2946" t="s">
        <v>14</v>
      </c>
      <c r="M2946" s="5">
        <v>428.57</v>
      </c>
      <c r="N2946">
        <v>1</v>
      </c>
    </row>
    <row r="2947" spans="1:14" x14ac:dyDescent="0.2">
      <c r="A2947" s="2">
        <v>44994</v>
      </c>
      <c r="B2947" s="3">
        <f t="shared" si="138"/>
        <v>2023</v>
      </c>
      <c r="C2947" t="str">
        <f t="shared" si="139"/>
        <v>2022-2023</v>
      </c>
      <c r="D2947" t="s">
        <v>147</v>
      </c>
      <c r="E2947" t="s">
        <v>133</v>
      </c>
      <c r="F2947" t="str">
        <f t="shared" si="140"/>
        <v>Queensland</v>
      </c>
      <c r="G2947" t="s">
        <v>35</v>
      </c>
      <c r="H2947">
        <v>4305</v>
      </c>
      <c r="I2947" t="s">
        <v>11</v>
      </c>
      <c r="J2947" t="s">
        <v>104</v>
      </c>
      <c r="K2947" t="s">
        <v>155</v>
      </c>
      <c r="L2947" t="s">
        <v>20</v>
      </c>
      <c r="M2947" s="5">
        <v>428.84</v>
      </c>
      <c r="N2947">
        <v>1</v>
      </c>
    </row>
    <row r="2948" spans="1:14" x14ac:dyDescent="0.2">
      <c r="A2948" s="2">
        <v>45078</v>
      </c>
      <c r="B2948" s="3">
        <f t="shared" si="138"/>
        <v>2023</v>
      </c>
      <c r="C2948" t="str">
        <f t="shared" si="139"/>
        <v>2022-2023</v>
      </c>
      <c r="D2948" t="s">
        <v>148</v>
      </c>
      <c r="E2948" t="s">
        <v>28</v>
      </c>
      <c r="F2948" t="str">
        <f t="shared" si="140"/>
        <v>Northern Territory</v>
      </c>
      <c r="G2948" t="s">
        <v>29</v>
      </c>
      <c r="H2948">
        <v>800</v>
      </c>
      <c r="I2948" t="s">
        <v>11</v>
      </c>
      <c r="J2948" t="s">
        <v>30</v>
      </c>
      <c r="K2948" t="s">
        <v>149</v>
      </c>
      <c r="L2948" t="s">
        <v>15</v>
      </c>
      <c r="M2948" s="5">
        <v>429.02</v>
      </c>
      <c r="N2948">
        <v>1</v>
      </c>
    </row>
    <row r="2949" spans="1:14" x14ac:dyDescent="0.2">
      <c r="A2949" s="2">
        <v>45516</v>
      </c>
      <c r="B2949" s="3">
        <f t="shared" si="138"/>
        <v>2025</v>
      </c>
      <c r="C2949" t="str">
        <f t="shared" si="139"/>
        <v>2024-2025</v>
      </c>
      <c r="D2949" t="s">
        <v>147</v>
      </c>
      <c r="E2949" t="s">
        <v>26</v>
      </c>
      <c r="F2949" t="str">
        <f t="shared" si="140"/>
        <v>New South Wales</v>
      </c>
      <c r="G2949" t="s">
        <v>10</v>
      </c>
      <c r="H2949">
        <v>2141</v>
      </c>
      <c r="I2949" t="s">
        <v>11</v>
      </c>
      <c r="J2949" t="s">
        <v>27</v>
      </c>
      <c r="K2949" t="s">
        <v>19</v>
      </c>
      <c r="L2949" t="s">
        <v>23</v>
      </c>
      <c r="M2949" s="5">
        <v>429.35</v>
      </c>
      <c r="N2949">
        <v>1</v>
      </c>
    </row>
    <row r="2950" spans="1:14" x14ac:dyDescent="0.2">
      <c r="A2950" s="2">
        <v>45152</v>
      </c>
      <c r="B2950" s="3">
        <f t="shared" si="138"/>
        <v>2024</v>
      </c>
      <c r="C2950" t="str">
        <f t="shared" si="139"/>
        <v>2023-2024</v>
      </c>
      <c r="D2950" t="s">
        <v>147</v>
      </c>
      <c r="E2950" t="s">
        <v>62</v>
      </c>
      <c r="F2950" t="str">
        <f t="shared" si="140"/>
        <v>Victoria</v>
      </c>
      <c r="G2950" t="s">
        <v>45</v>
      </c>
      <c r="H2950">
        <v>3134</v>
      </c>
      <c r="I2950" t="s">
        <v>11</v>
      </c>
      <c r="J2950" t="s">
        <v>63</v>
      </c>
      <c r="K2950" t="s">
        <v>150</v>
      </c>
      <c r="L2950" t="s">
        <v>18</v>
      </c>
      <c r="M2950" s="5">
        <v>430.63</v>
      </c>
      <c r="N2950">
        <v>1</v>
      </c>
    </row>
    <row r="2951" spans="1:14" x14ac:dyDescent="0.2">
      <c r="A2951" s="2">
        <v>45275</v>
      </c>
      <c r="B2951" s="3">
        <f t="shared" si="138"/>
        <v>2024</v>
      </c>
      <c r="C2951" t="str">
        <f t="shared" si="139"/>
        <v>2023-2024</v>
      </c>
      <c r="D2951" t="s">
        <v>147</v>
      </c>
      <c r="E2951" t="s">
        <v>93</v>
      </c>
      <c r="F2951" t="str">
        <f t="shared" si="140"/>
        <v>Western Australia</v>
      </c>
      <c r="G2951" t="s">
        <v>48</v>
      </c>
      <c r="H2951">
        <v>6112</v>
      </c>
      <c r="I2951" t="s">
        <v>11</v>
      </c>
      <c r="J2951" t="s">
        <v>94</v>
      </c>
      <c r="K2951" t="s">
        <v>151</v>
      </c>
      <c r="L2951" t="s">
        <v>21</v>
      </c>
      <c r="M2951" s="5">
        <v>430.81000000000006</v>
      </c>
      <c r="N2951">
        <v>1</v>
      </c>
    </row>
    <row r="2952" spans="1:14" x14ac:dyDescent="0.2">
      <c r="A2952" s="2">
        <v>45076</v>
      </c>
      <c r="B2952" s="3">
        <f t="shared" si="138"/>
        <v>2023</v>
      </c>
      <c r="C2952" t="str">
        <f t="shared" si="139"/>
        <v>2022-2023</v>
      </c>
      <c r="D2952" t="s">
        <v>147</v>
      </c>
      <c r="E2952" t="s">
        <v>123</v>
      </c>
      <c r="F2952" t="str">
        <f t="shared" si="140"/>
        <v>Western Australia</v>
      </c>
      <c r="G2952" t="s">
        <v>48</v>
      </c>
      <c r="H2952">
        <v>6109</v>
      </c>
      <c r="I2952" t="s">
        <v>11</v>
      </c>
      <c r="J2952" t="s">
        <v>94</v>
      </c>
      <c r="K2952" t="s">
        <v>149</v>
      </c>
      <c r="L2952" t="s">
        <v>15</v>
      </c>
      <c r="M2952" s="5">
        <v>431.25</v>
      </c>
      <c r="N2952">
        <v>1</v>
      </c>
    </row>
    <row r="2953" spans="1:14" x14ac:dyDescent="0.2">
      <c r="A2953" s="2">
        <v>45039</v>
      </c>
      <c r="B2953" s="3">
        <f t="shared" si="138"/>
        <v>2023</v>
      </c>
      <c r="C2953" t="str">
        <f t="shared" si="139"/>
        <v>2022-2023</v>
      </c>
      <c r="D2953" t="s">
        <v>147</v>
      </c>
      <c r="E2953" t="s">
        <v>26</v>
      </c>
      <c r="F2953" t="str">
        <f t="shared" si="140"/>
        <v>New South Wales</v>
      </c>
      <c r="G2953" t="s">
        <v>10</v>
      </c>
      <c r="H2953">
        <v>2141</v>
      </c>
      <c r="I2953" t="s">
        <v>11</v>
      </c>
      <c r="J2953" t="s">
        <v>27</v>
      </c>
      <c r="K2953" t="s">
        <v>155</v>
      </c>
      <c r="L2953" t="s">
        <v>20</v>
      </c>
      <c r="M2953" s="5">
        <v>431.38000000000005</v>
      </c>
      <c r="N2953">
        <v>1</v>
      </c>
    </row>
    <row r="2954" spans="1:14" x14ac:dyDescent="0.2">
      <c r="A2954" s="2">
        <v>45646</v>
      </c>
      <c r="B2954" s="3">
        <f t="shared" si="138"/>
        <v>2025</v>
      </c>
      <c r="C2954" t="str">
        <f t="shared" si="139"/>
        <v>2024-2025</v>
      </c>
      <c r="D2954" t="s">
        <v>147</v>
      </c>
      <c r="E2954" t="s">
        <v>139</v>
      </c>
      <c r="F2954" t="str">
        <f t="shared" si="140"/>
        <v>New South Wales</v>
      </c>
      <c r="G2954" t="s">
        <v>10</v>
      </c>
      <c r="H2954">
        <v>2020</v>
      </c>
      <c r="I2954" t="s">
        <v>11</v>
      </c>
      <c r="J2954" t="s">
        <v>12</v>
      </c>
      <c r="K2954" t="s">
        <v>154</v>
      </c>
      <c r="L2954" t="s">
        <v>14</v>
      </c>
      <c r="M2954" s="5">
        <v>432.34000000000003</v>
      </c>
      <c r="N2954">
        <v>1</v>
      </c>
    </row>
    <row r="2955" spans="1:14" x14ac:dyDescent="0.2">
      <c r="A2955" s="2">
        <v>45220</v>
      </c>
      <c r="B2955" s="3">
        <f t="shared" si="138"/>
        <v>2024</v>
      </c>
      <c r="C2955" t="str">
        <f t="shared" si="139"/>
        <v>2023-2024</v>
      </c>
      <c r="D2955" t="s">
        <v>147</v>
      </c>
      <c r="E2955" t="s">
        <v>102</v>
      </c>
      <c r="F2955" t="str">
        <f t="shared" si="140"/>
        <v>Queensland</v>
      </c>
      <c r="G2955" t="s">
        <v>35</v>
      </c>
      <c r="H2955">
        <v>4870</v>
      </c>
      <c r="I2955" t="s">
        <v>11</v>
      </c>
      <c r="J2955" t="s">
        <v>36</v>
      </c>
      <c r="K2955" t="s">
        <v>149</v>
      </c>
      <c r="L2955" t="s">
        <v>15</v>
      </c>
      <c r="M2955" s="5">
        <v>432.5</v>
      </c>
      <c r="N2955">
        <v>1</v>
      </c>
    </row>
    <row r="2956" spans="1:14" x14ac:dyDescent="0.2">
      <c r="A2956" s="2">
        <v>45500</v>
      </c>
      <c r="B2956" s="3">
        <f t="shared" si="138"/>
        <v>2025</v>
      </c>
      <c r="C2956" t="str">
        <f t="shared" si="139"/>
        <v>2024-2025</v>
      </c>
      <c r="D2956" t="s">
        <v>147</v>
      </c>
      <c r="E2956" t="s">
        <v>64</v>
      </c>
      <c r="F2956" t="str">
        <f t="shared" si="140"/>
        <v>Victoria</v>
      </c>
      <c r="G2956" t="s">
        <v>45</v>
      </c>
      <c r="H2956">
        <v>3199</v>
      </c>
      <c r="I2956" t="s">
        <v>11</v>
      </c>
      <c r="J2956" t="s">
        <v>63</v>
      </c>
      <c r="K2956" t="s">
        <v>149</v>
      </c>
      <c r="L2956" t="s">
        <v>15</v>
      </c>
      <c r="M2956" s="5">
        <v>432.91</v>
      </c>
      <c r="N2956">
        <v>1</v>
      </c>
    </row>
    <row r="2957" spans="1:14" x14ac:dyDescent="0.2">
      <c r="A2957" s="2">
        <v>45511</v>
      </c>
      <c r="B2957" s="3">
        <f t="shared" si="138"/>
        <v>2025</v>
      </c>
      <c r="C2957" t="str">
        <f t="shared" si="139"/>
        <v>2024-2025</v>
      </c>
      <c r="D2957" t="s">
        <v>147</v>
      </c>
      <c r="E2957" t="s">
        <v>96</v>
      </c>
      <c r="F2957" t="str">
        <f t="shared" si="140"/>
        <v>Western Australia</v>
      </c>
      <c r="G2957" t="s">
        <v>48</v>
      </c>
      <c r="H2957">
        <v>6330</v>
      </c>
      <c r="I2957" t="s">
        <v>11</v>
      </c>
      <c r="J2957" t="s">
        <v>94</v>
      </c>
      <c r="K2957" t="s">
        <v>156</v>
      </c>
      <c r="L2957" t="s">
        <v>17</v>
      </c>
      <c r="M2957" s="5">
        <v>433</v>
      </c>
      <c r="N2957">
        <v>1</v>
      </c>
    </row>
    <row r="2958" spans="1:14" x14ac:dyDescent="0.2">
      <c r="A2958" s="2">
        <v>45006</v>
      </c>
      <c r="B2958" s="3">
        <f t="shared" si="138"/>
        <v>2023</v>
      </c>
      <c r="C2958" t="str">
        <f t="shared" si="139"/>
        <v>2022-2023</v>
      </c>
      <c r="D2958" t="s">
        <v>147</v>
      </c>
      <c r="E2958" t="s">
        <v>40</v>
      </c>
      <c r="F2958" t="str">
        <f t="shared" si="140"/>
        <v>New South Wales</v>
      </c>
      <c r="G2958" t="s">
        <v>10</v>
      </c>
      <c r="H2958">
        <v>2116</v>
      </c>
      <c r="I2958" t="s">
        <v>11</v>
      </c>
      <c r="J2958" t="s">
        <v>27</v>
      </c>
      <c r="K2958" t="s">
        <v>153</v>
      </c>
      <c r="L2958" t="s">
        <v>16</v>
      </c>
      <c r="M2958" s="5">
        <v>433.03999999999996</v>
      </c>
      <c r="N2958">
        <v>1</v>
      </c>
    </row>
    <row r="2959" spans="1:14" x14ac:dyDescent="0.2">
      <c r="A2959" s="2">
        <v>45553</v>
      </c>
      <c r="B2959" s="3">
        <f t="shared" si="138"/>
        <v>2025</v>
      </c>
      <c r="C2959" t="str">
        <f t="shared" si="139"/>
        <v>2024-2025</v>
      </c>
      <c r="D2959" t="s">
        <v>148</v>
      </c>
      <c r="E2959" t="s">
        <v>118</v>
      </c>
      <c r="F2959" t="str">
        <f t="shared" si="140"/>
        <v>New South Wales</v>
      </c>
      <c r="G2959" t="s">
        <v>10</v>
      </c>
      <c r="H2959">
        <v>2158</v>
      </c>
      <c r="I2959" t="s">
        <v>11</v>
      </c>
      <c r="J2959" t="s">
        <v>27</v>
      </c>
      <c r="K2959" t="s">
        <v>153</v>
      </c>
      <c r="L2959" t="s">
        <v>16</v>
      </c>
      <c r="M2959" s="5">
        <v>433.6</v>
      </c>
      <c r="N2959">
        <v>1</v>
      </c>
    </row>
    <row r="2960" spans="1:14" x14ac:dyDescent="0.2">
      <c r="A2960" s="2">
        <v>44947</v>
      </c>
      <c r="B2960" s="3">
        <f t="shared" si="138"/>
        <v>2023</v>
      </c>
      <c r="C2960" t="str">
        <f t="shared" si="139"/>
        <v>2022-2023</v>
      </c>
      <c r="D2960" t="s">
        <v>147</v>
      </c>
      <c r="E2960" t="s">
        <v>124</v>
      </c>
      <c r="F2960" t="str">
        <f t="shared" si="140"/>
        <v>New South Wales</v>
      </c>
      <c r="G2960" t="s">
        <v>10</v>
      </c>
      <c r="H2960">
        <v>2015</v>
      </c>
      <c r="I2960" t="s">
        <v>11</v>
      </c>
      <c r="J2960" t="s">
        <v>12</v>
      </c>
      <c r="K2960" t="s">
        <v>153</v>
      </c>
      <c r="L2960" t="s">
        <v>16</v>
      </c>
      <c r="M2960" s="5">
        <v>435.28999999999996</v>
      </c>
      <c r="N2960">
        <v>1</v>
      </c>
    </row>
    <row r="2961" spans="1:14" x14ac:dyDescent="0.2">
      <c r="A2961" s="2">
        <v>45277</v>
      </c>
      <c r="B2961" s="3">
        <f t="shared" si="138"/>
        <v>2024</v>
      </c>
      <c r="C2961" t="str">
        <f t="shared" si="139"/>
        <v>2023-2024</v>
      </c>
      <c r="D2961" t="s">
        <v>148</v>
      </c>
      <c r="E2961" t="s">
        <v>73</v>
      </c>
      <c r="F2961" t="str">
        <f t="shared" si="140"/>
        <v>Victoria</v>
      </c>
      <c r="G2961" t="s">
        <v>45</v>
      </c>
      <c r="H2961">
        <v>3136</v>
      </c>
      <c r="I2961" t="s">
        <v>11</v>
      </c>
      <c r="J2961" t="s">
        <v>63</v>
      </c>
      <c r="K2961" t="s">
        <v>149</v>
      </c>
      <c r="L2961" t="s">
        <v>15</v>
      </c>
      <c r="M2961" s="5">
        <v>435.35</v>
      </c>
      <c r="N2961">
        <v>1</v>
      </c>
    </row>
    <row r="2962" spans="1:14" x14ac:dyDescent="0.2">
      <c r="A2962" s="2">
        <v>45469</v>
      </c>
      <c r="B2962" s="3">
        <f t="shared" si="138"/>
        <v>2024</v>
      </c>
      <c r="C2962" t="str">
        <f t="shared" si="139"/>
        <v>2023-2024</v>
      </c>
      <c r="D2962" t="s">
        <v>147</v>
      </c>
      <c r="E2962" t="s">
        <v>138</v>
      </c>
      <c r="F2962" t="str">
        <f t="shared" si="140"/>
        <v>Queensland</v>
      </c>
      <c r="G2962" t="s">
        <v>35</v>
      </c>
      <c r="H2962">
        <v>4558</v>
      </c>
      <c r="I2962" t="s">
        <v>11</v>
      </c>
      <c r="J2962" t="s">
        <v>120</v>
      </c>
      <c r="K2962" t="s">
        <v>19</v>
      </c>
      <c r="L2962" t="s">
        <v>23</v>
      </c>
      <c r="M2962" s="5">
        <v>435.52</v>
      </c>
      <c r="N2962">
        <v>1</v>
      </c>
    </row>
    <row r="2963" spans="1:14" x14ac:dyDescent="0.2">
      <c r="A2963" s="2">
        <v>45250</v>
      </c>
      <c r="B2963" s="3">
        <f t="shared" si="138"/>
        <v>2024</v>
      </c>
      <c r="C2963" t="str">
        <f t="shared" si="139"/>
        <v>2023-2024</v>
      </c>
      <c r="D2963" t="s">
        <v>147</v>
      </c>
      <c r="E2963" t="s">
        <v>40</v>
      </c>
      <c r="F2963" t="str">
        <f t="shared" si="140"/>
        <v>New South Wales</v>
      </c>
      <c r="G2963" t="s">
        <v>10</v>
      </c>
      <c r="H2963">
        <v>2116</v>
      </c>
      <c r="I2963" t="s">
        <v>11</v>
      </c>
      <c r="J2963" t="s">
        <v>27</v>
      </c>
      <c r="K2963" t="s">
        <v>154</v>
      </c>
      <c r="L2963" t="s">
        <v>14</v>
      </c>
      <c r="M2963" s="5">
        <v>435.71</v>
      </c>
      <c r="N2963">
        <v>1</v>
      </c>
    </row>
    <row r="2964" spans="1:14" x14ac:dyDescent="0.2">
      <c r="A2964" s="2">
        <v>45457</v>
      </c>
      <c r="B2964" s="3">
        <f t="shared" si="138"/>
        <v>2024</v>
      </c>
      <c r="C2964" t="str">
        <f t="shared" si="139"/>
        <v>2023-2024</v>
      </c>
      <c r="D2964" t="s">
        <v>148</v>
      </c>
      <c r="E2964" t="s">
        <v>135</v>
      </c>
      <c r="F2964" t="str">
        <f t="shared" si="140"/>
        <v>Victoria</v>
      </c>
      <c r="G2964" t="s">
        <v>45</v>
      </c>
      <c r="H2964">
        <v>3550</v>
      </c>
      <c r="I2964" t="s">
        <v>11</v>
      </c>
      <c r="J2964" t="s">
        <v>60</v>
      </c>
      <c r="K2964" t="s">
        <v>154</v>
      </c>
      <c r="L2964" t="s">
        <v>14</v>
      </c>
      <c r="M2964" s="5">
        <v>436.11</v>
      </c>
      <c r="N2964">
        <v>1</v>
      </c>
    </row>
    <row r="2965" spans="1:14" x14ac:dyDescent="0.2">
      <c r="A2965" s="2">
        <v>45497</v>
      </c>
      <c r="B2965" s="3">
        <f t="shared" si="138"/>
        <v>2025</v>
      </c>
      <c r="C2965" t="str">
        <f t="shared" si="139"/>
        <v>2024-2025</v>
      </c>
      <c r="D2965" t="s">
        <v>148</v>
      </c>
      <c r="E2965" t="s">
        <v>110</v>
      </c>
      <c r="F2965" t="str">
        <f t="shared" si="140"/>
        <v>Queensland</v>
      </c>
      <c r="G2965" t="s">
        <v>35</v>
      </c>
      <c r="H2965">
        <v>4680</v>
      </c>
      <c r="I2965" t="s">
        <v>11</v>
      </c>
      <c r="J2965" t="s">
        <v>51</v>
      </c>
      <c r="K2965" t="s">
        <v>150</v>
      </c>
      <c r="L2965" t="s">
        <v>18</v>
      </c>
      <c r="M2965" s="5">
        <v>436.96000000000004</v>
      </c>
      <c r="N2965">
        <v>1</v>
      </c>
    </row>
    <row r="2966" spans="1:14" x14ac:dyDescent="0.2">
      <c r="A2966" s="2">
        <v>45299</v>
      </c>
      <c r="B2966" s="3">
        <f t="shared" si="138"/>
        <v>2024</v>
      </c>
      <c r="C2966" t="str">
        <f t="shared" si="139"/>
        <v>2023-2024</v>
      </c>
      <c r="D2966" t="s">
        <v>147</v>
      </c>
      <c r="E2966" t="s">
        <v>142</v>
      </c>
      <c r="F2966" t="str">
        <f t="shared" si="140"/>
        <v>Australian Capital Territory</v>
      </c>
      <c r="G2966" t="s">
        <v>80</v>
      </c>
      <c r="H2966">
        <v>2609</v>
      </c>
      <c r="I2966" t="s">
        <v>11</v>
      </c>
      <c r="J2966" t="s">
        <v>58</v>
      </c>
      <c r="K2966" t="s">
        <v>152</v>
      </c>
      <c r="L2966" t="s">
        <v>13</v>
      </c>
      <c r="M2966" s="5">
        <v>437.61</v>
      </c>
      <c r="N2966">
        <v>1</v>
      </c>
    </row>
    <row r="2967" spans="1:14" x14ac:dyDescent="0.2">
      <c r="A2967" s="2">
        <v>44976</v>
      </c>
      <c r="B2967" s="3">
        <f t="shared" si="138"/>
        <v>2023</v>
      </c>
      <c r="C2967" t="str">
        <f t="shared" si="139"/>
        <v>2022-2023</v>
      </c>
      <c r="D2967" t="s">
        <v>147</v>
      </c>
      <c r="E2967" t="s">
        <v>130</v>
      </c>
      <c r="F2967" t="str">
        <f t="shared" si="140"/>
        <v>South Australia</v>
      </c>
      <c r="G2967" t="s">
        <v>32</v>
      </c>
      <c r="H2967">
        <v>5290</v>
      </c>
      <c r="I2967" t="s">
        <v>11</v>
      </c>
      <c r="J2967" t="s">
        <v>38</v>
      </c>
      <c r="K2967" t="s">
        <v>149</v>
      </c>
      <c r="L2967" t="s">
        <v>15</v>
      </c>
      <c r="M2967" s="5">
        <v>438.20999999999992</v>
      </c>
      <c r="N2967">
        <v>1</v>
      </c>
    </row>
    <row r="2968" spans="1:14" x14ac:dyDescent="0.2">
      <c r="A2968" s="2">
        <v>44958</v>
      </c>
      <c r="B2968" s="3">
        <f t="shared" si="138"/>
        <v>2023</v>
      </c>
      <c r="C2968" t="str">
        <f t="shared" si="139"/>
        <v>2022-2023</v>
      </c>
      <c r="D2968" t="s">
        <v>147</v>
      </c>
      <c r="E2968" t="s">
        <v>92</v>
      </c>
      <c r="F2968" t="str">
        <f t="shared" si="140"/>
        <v>Queensland</v>
      </c>
      <c r="G2968" t="s">
        <v>35</v>
      </c>
      <c r="H2968">
        <v>4068</v>
      </c>
      <c r="I2968" t="s">
        <v>11</v>
      </c>
      <c r="J2968" t="s">
        <v>43</v>
      </c>
      <c r="K2968" t="s">
        <v>19</v>
      </c>
      <c r="L2968" t="s">
        <v>23</v>
      </c>
      <c r="M2968" s="5">
        <v>439.62</v>
      </c>
      <c r="N2968">
        <v>1</v>
      </c>
    </row>
    <row r="2969" spans="1:14" x14ac:dyDescent="0.2">
      <c r="A2969" s="2">
        <v>45075</v>
      </c>
      <c r="B2969" s="3">
        <f t="shared" si="138"/>
        <v>2023</v>
      </c>
      <c r="C2969" t="str">
        <f t="shared" si="139"/>
        <v>2022-2023</v>
      </c>
      <c r="D2969" t="s">
        <v>147</v>
      </c>
      <c r="E2969" t="s">
        <v>97</v>
      </c>
      <c r="F2969" t="str">
        <f t="shared" si="140"/>
        <v>Tasmania</v>
      </c>
      <c r="G2969" t="s">
        <v>70</v>
      </c>
      <c r="H2969">
        <v>7250</v>
      </c>
      <c r="I2969" t="s">
        <v>11</v>
      </c>
      <c r="J2969" t="s">
        <v>71</v>
      </c>
      <c r="K2969" t="s">
        <v>156</v>
      </c>
      <c r="L2969" t="s">
        <v>17</v>
      </c>
      <c r="M2969" s="5">
        <v>440.28999999999996</v>
      </c>
      <c r="N2969">
        <v>1</v>
      </c>
    </row>
    <row r="2970" spans="1:14" x14ac:dyDescent="0.2">
      <c r="A2970" s="2">
        <v>45513</v>
      </c>
      <c r="B2970" s="3">
        <f t="shared" si="138"/>
        <v>2025</v>
      </c>
      <c r="C2970" t="str">
        <f t="shared" si="139"/>
        <v>2024-2025</v>
      </c>
      <c r="D2970" t="s">
        <v>147</v>
      </c>
      <c r="E2970" t="s">
        <v>139</v>
      </c>
      <c r="F2970" t="str">
        <f t="shared" si="140"/>
        <v>New South Wales</v>
      </c>
      <c r="G2970" t="s">
        <v>10</v>
      </c>
      <c r="H2970">
        <v>2020</v>
      </c>
      <c r="I2970" t="s">
        <v>11</v>
      </c>
      <c r="J2970" t="s">
        <v>12</v>
      </c>
      <c r="K2970" t="s">
        <v>155</v>
      </c>
      <c r="L2970" t="s">
        <v>20</v>
      </c>
      <c r="M2970" s="5">
        <v>440.3</v>
      </c>
      <c r="N2970">
        <v>1</v>
      </c>
    </row>
    <row r="2971" spans="1:14" x14ac:dyDescent="0.2">
      <c r="A2971" s="2">
        <v>45153</v>
      </c>
      <c r="B2971" s="3">
        <f t="shared" si="138"/>
        <v>2024</v>
      </c>
      <c r="C2971" t="str">
        <f t="shared" si="139"/>
        <v>2023-2024</v>
      </c>
      <c r="D2971" t="s">
        <v>148</v>
      </c>
      <c r="E2971" t="s">
        <v>129</v>
      </c>
      <c r="F2971" t="str">
        <f t="shared" si="140"/>
        <v>Tasmania</v>
      </c>
      <c r="G2971" t="s">
        <v>70</v>
      </c>
      <c r="H2971">
        <v>7010</v>
      </c>
      <c r="I2971" t="s">
        <v>11</v>
      </c>
      <c r="J2971" t="s">
        <v>71</v>
      </c>
      <c r="K2971" t="s">
        <v>152</v>
      </c>
      <c r="L2971" t="s">
        <v>13</v>
      </c>
      <c r="M2971" s="5">
        <v>440.39</v>
      </c>
      <c r="N2971">
        <v>1</v>
      </c>
    </row>
    <row r="2972" spans="1:14" x14ac:dyDescent="0.2">
      <c r="A2972" s="2">
        <v>45236</v>
      </c>
      <c r="B2972" s="3">
        <f t="shared" si="138"/>
        <v>2024</v>
      </c>
      <c r="C2972" t="str">
        <f t="shared" si="139"/>
        <v>2023-2024</v>
      </c>
      <c r="D2972" t="s">
        <v>147</v>
      </c>
      <c r="E2972" t="s">
        <v>140</v>
      </c>
      <c r="F2972" t="str">
        <f t="shared" si="140"/>
        <v>Tasmania</v>
      </c>
      <c r="G2972" t="s">
        <v>70</v>
      </c>
      <c r="H2972">
        <v>7320</v>
      </c>
      <c r="I2972" t="s">
        <v>11</v>
      </c>
      <c r="J2972" t="s">
        <v>71</v>
      </c>
      <c r="K2972" t="s">
        <v>150</v>
      </c>
      <c r="L2972" t="s">
        <v>18</v>
      </c>
      <c r="M2972" s="5">
        <v>441.41</v>
      </c>
      <c r="N2972">
        <v>1</v>
      </c>
    </row>
    <row r="2973" spans="1:14" x14ac:dyDescent="0.2">
      <c r="A2973" s="2">
        <v>45300</v>
      </c>
      <c r="B2973" s="3">
        <f t="shared" si="138"/>
        <v>2024</v>
      </c>
      <c r="C2973" t="str">
        <f t="shared" si="139"/>
        <v>2023-2024</v>
      </c>
      <c r="D2973" t="s">
        <v>147</v>
      </c>
      <c r="E2973" t="s">
        <v>130</v>
      </c>
      <c r="F2973" t="str">
        <f t="shared" si="140"/>
        <v>South Australia</v>
      </c>
      <c r="G2973" t="s">
        <v>32</v>
      </c>
      <c r="H2973">
        <v>5290</v>
      </c>
      <c r="I2973" t="s">
        <v>11</v>
      </c>
      <c r="J2973" t="s">
        <v>38</v>
      </c>
      <c r="K2973" t="s">
        <v>153</v>
      </c>
      <c r="L2973" t="s">
        <v>16</v>
      </c>
      <c r="M2973" s="5">
        <v>441.67</v>
      </c>
      <c r="N2973">
        <v>1</v>
      </c>
    </row>
    <row r="2974" spans="1:14" x14ac:dyDescent="0.2">
      <c r="A2974" s="2">
        <v>45341</v>
      </c>
      <c r="B2974" s="3">
        <f t="shared" si="138"/>
        <v>2024</v>
      </c>
      <c r="C2974" t="str">
        <f t="shared" si="139"/>
        <v>2023-2024</v>
      </c>
      <c r="D2974" t="s">
        <v>147</v>
      </c>
      <c r="E2974" t="s">
        <v>126</v>
      </c>
      <c r="F2974" t="str">
        <f t="shared" si="140"/>
        <v>Queensland</v>
      </c>
      <c r="G2974" t="s">
        <v>35</v>
      </c>
      <c r="H2974">
        <v>4551</v>
      </c>
      <c r="I2974" t="s">
        <v>11</v>
      </c>
      <c r="J2974" t="s">
        <v>120</v>
      </c>
      <c r="K2974" t="s">
        <v>155</v>
      </c>
      <c r="L2974" t="s">
        <v>20</v>
      </c>
      <c r="M2974" s="5">
        <v>442.54</v>
      </c>
      <c r="N2974">
        <v>1</v>
      </c>
    </row>
    <row r="2975" spans="1:14" x14ac:dyDescent="0.2">
      <c r="A2975" s="2">
        <v>45195</v>
      </c>
      <c r="B2975" s="3">
        <f t="shared" si="138"/>
        <v>2024</v>
      </c>
      <c r="C2975" t="str">
        <f t="shared" si="139"/>
        <v>2023-2024</v>
      </c>
      <c r="D2975" t="s">
        <v>147</v>
      </c>
      <c r="E2975" t="s">
        <v>97</v>
      </c>
      <c r="F2975" t="str">
        <f t="shared" si="140"/>
        <v>Tasmania</v>
      </c>
      <c r="G2975" t="s">
        <v>70</v>
      </c>
      <c r="H2975">
        <v>7250</v>
      </c>
      <c r="I2975" t="s">
        <v>11</v>
      </c>
      <c r="J2975" t="s">
        <v>71</v>
      </c>
      <c r="K2975" t="s">
        <v>150</v>
      </c>
      <c r="L2975" t="s">
        <v>18</v>
      </c>
      <c r="M2975" s="5">
        <v>442.94</v>
      </c>
      <c r="N2975">
        <v>1</v>
      </c>
    </row>
    <row r="2976" spans="1:14" x14ac:dyDescent="0.2">
      <c r="A2976" s="2">
        <v>45028</v>
      </c>
      <c r="B2976" s="3">
        <f t="shared" si="138"/>
        <v>2023</v>
      </c>
      <c r="C2976" t="str">
        <f t="shared" si="139"/>
        <v>2022-2023</v>
      </c>
      <c r="D2976" t="s">
        <v>147</v>
      </c>
      <c r="E2976" t="s">
        <v>67</v>
      </c>
      <c r="F2976" t="str">
        <f t="shared" si="140"/>
        <v>New South Wales</v>
      </c>
      <c r="G2976" t="s">
        <v>10</v>
      </c>
      <c r="H2976">
        <v>2478</v>
      </c>
      <c r="I2976" t="s">
        <v>11</v>
      </c>
      <c r="J2976" t="s">
        <v>68</v>
      </c>
      <c r="K2976" t="s">
        <v>154</v>
      </c>
      <c r="L2976" t="s">
        <v>14</v>
      </c>
      <c r="M2976" s="5">
        <v>443.18</v>
      </c>
      <c r="N2976">
        <v>1</v>
      </c>
    </row>
    <row r="2977" spans="1:14" x14ac:dyDescent="0.2">
      <c r="A2977" s="2">
        <v>45090</v>
      </c>
      <c r="B2977" s="3">
        <f t="shared" si="138"/>
        <v>2023</v>
      </c>
      <c r="C2977" t="str">
        <f t="shared" si="139"/>
        <v>2022-2023</v>
      </c>
      <c r="D2977" t="s">
        <v>147</v>
      </c>
      <c r="E2977" t="s">
        <v>112</v>
      </c>
      <c r="F2977" t="str">
        <f t="shared" si="140"/>
        <v>Victoria</v>
      </c>
      <c r="G2977" t="s">
        <v>45</v>
      </c>
      <c r="H2977">
        <v>3076</v>
      </c>
      <c r="I2977" t="s">
        <v>11</v>
      </c>
      <c r="J2977" t="s">
        <v>46</v>
      </c>
      <c r="K2977" t="s">
        <v>19</v>
      </c>
      <c r="L2977" t="s">
        <v>23</v>
      </c>
      <c r="M2977" s="5">
        <v>443.37</v>
      </c>
      <c r="N2977">
        <v>1</v>
      </c>
    </row>
    <row r="2978" spans="1:14" x14ac:dyDescent="0.2">
      <c r="A2978" s="2">
        <v>45548</v>
      </c>
      <c r="B2978" s="3">
        <f t="shared" si="138"/>
        <v>2025</v>
      </c>
      <c r="C2978" t="str">
        <f t="shared" si="139"/>
        <v>2024-2025</v>
      </c>
      <c r="D2978" t="s">
        <v>147</v>
      </c>
      <c r="E2978" t="s">
        <v>113</v>
      </c>
      <c r="F2978" t="str">
        <f t="shared" si="140"/>
        <v>Queensland</v>
      </c>
      <c r="G2978" t="s">
        <v>35</v>
      </c>
      <c r="H2978">
        <v>4215</v>
      </c>
      <c r="I2978" t="s">
        <v>11</v>
      </c>
      <c r="J2978" t="s">
        <v>104</v>
      </c>
      <c r="K2978" t="s">
        <v>154</v>
      </c>
      <c r="L2978" t="s">
        <v>14</v>
      </c>
      <c r="M2978" s="5">
        <v>443.53999999999996</v>
      </c>
      <c r="N2978">
        <v>1</v>
      </c>
    </row>
    <row r="2979" spans="1:14" x14ac:dyDescent="0.2">
      <c r="A2979" s="2">
        <v>45395</v>
      </c>
      <c r="B2979" s="3">
        <f t="shared" si="138"/>
        <v>2024</v>
      </c>
      <c r="C2979" t="str">
        <f t="shared" si="139"/>
        <v>2023-2024</v>
      </c>
      <c r="D2979" t="s">
        <v>147</v>
      </c>
      <c r="E2979" t="s">
        <v>97</v>
      </c>
      <c r="F2979" t="str">
        <f t="shared" si="140"/>
        <v>Tasmania</v>
      </c>
      <c r="G2979" t="s">
        <v>70</v>
      </c>
      <c r="H2979">
        <v>7250</v>
      </c>
      <c r="I2979" t="s">
        <v>11</v>
      </c>
      <c r="J2979" t="s">
        <v>71</v>
      </c>
      <c r="K2979" t="s">
        <v>151</v>
      </c>
      <c r="L2979" t="s">
        <v>21</v>
      </c>
      <c r="M2979" s="5">
        <v>444.56</v>
      </c>
      <c r="N2979">
        <v>1</v>
      </c>
    </row>
    <row r="2980" spans="1:14" x14ac:dyDescent="0.2">
      <c r="A2980" s="2">
        <v>45612</v>
      </c>
      <c r="B2980" s="3">
        <f t="shared" si="138"/>
        <v>2025</v>
      </c>
      <c r="C2980" t="str">
        <f t="shared" si="139"/>
        <v>2024-2025</v>
      </c>
      <c r="D2980" t="s">
        <v>148</v>
      </c>
      <c r="E2980" t="s">
        <v>73</v>
      </c>
      <c r="F2980" t="str">
        <f t="shared" si="140"/>
        <v>Victoria</v>
      </c>
      <c r="G2980" t="s">
        <v>45</v>
      </c>
      <c r="H2980">
        <v>3136</v>
      </c>
      <c r="I2980" t="s">
        <v>11</v>
      </c>
      <c r="J2980" t="s">
        <v>63</v>
      </c>
      <c r="K2980" t="s">
        <v>154</v>
      </c>
      <c r="L2980" t="s">
        <v>14</v>
      </c>
      <c r="M2980" s="5">
        <v>444.64</v>
      </c>
      <c r="N2980">
        <v>1</v>
      </c>
    </row>
    <row r="2981" spans="1:14" x14ac:dyDescent="0.2">
      <c r="A2981" s="2">
        <v>45587</v>
      </c>
      <c r="B2981" s="3">
        <f t="shared" si="138"/>
        <v>2025</v>
      </c>
      <c r="C2981" t="str">
        <f t="shared" si="139"/>
        <v>2024-2025</v>
      </c>
      <c r="D2981" t="s">
        <v>147</v>
      </c>
      <c r="E2981" t="s">
        <v>144</v>
      </c>
      <c r="F2981" t="str">
        <f t="shared" si="140"/>
        <v>Queensland</v>
      </c>
      <c r="G2981" t="s">
        <v>35</v>
      </c>
      <c r="H2981">
        <v>4566</v>
      </c>
      <c r="I2981" t="s">
        <v>11</v>
      </c>
      <c r="J2981" t="s">
        <v>120</v>
      </c>
      <c r="K2981" t="s">
        <v>150</v>
      </c>
      <c r="L2981" t="s">
        <v>18</v>
      </c>
      <c r="M2981" s="5">
        <v>445.42</v>
      </c>
      <c r="N2981">
        <v>1</v>
      </c>
    </row>
    <row r="2982" spans="1:14" x14ac:dyDescent="0.2">
      <c r="A2982" s="2">
        <v>45133</v>
      </c>
      <c r="B2982" s="3">
        <f t="shared" si="138"/>
        <v>2024</v>
      </c>
      <c r="C2982" t="str">
        <f t="shared" si="139"/>
        <v>2023-2024</v>
      </c>
      <c r="D2982" t="s">
        <v>148</v>
      </c>
      <c r="E2982" t="s">
        <v>106</v>
      </c>
      <c r="F2982" t="str">
        <f t="shared" si="140"/>
        <v>Victoria</v>
      </c>
      <c r="G2982" t="s">
        <v>45</v>
      </c>
      <c r="H2982">
        <v>3915</v>
      </c>
      <c r="I2982" t="s">
        <v>11</v>
      </c>
      <c r="J2982" t="s">
        <v>55</v>
      </c>
      <c r="K2982" t="s">
        <v>150</v>
      </c>
      <c r="L2982" t="s">
        <v>18</v>
      </c>
      <c r="M2982" s="5">
        <v>445.52</v>
      </c>
      <c r="N2982">
        <v>1</v>
      </c>
    </row>
    <row r="2983" spans="1:14" x14ac:dyDescent="0.2">
      <c r="A2983" s="2">
        <v>45225</v>
      </c>
      <c r="B2983" s="3">
        <f t="shared" si="138"/>
        <v>2024</v>
      </c>
      <c r="C2983" t="str">
        <f t="shared" si="139"/>
        <v>2023-2024</v>
      </c>
      <c r="D2983" t="s">
        <v>147</v>
      </c>
      <c r="E2983" t="s">
        <v>133</v>
      </c>
      <c r="F2983" t="str">
        <f t="shared" si="140"/>
        <v>Queensland</v>
      </c>
      <c r="G2983" t="s">
        <v>35</v>
      </c>
      <c r="H2983">
        <v>4305</v>
      </c>
      <c r="I2983" t="s">
        <v>11</v>
      </c>
      <c r="J2983" t="s">
        <v>104</v>
      </c>
      <c r="K2983" t="s">
        <v>151</v>
      </c>
      <c r="L2983" t="s">
        <v>21</v>
      </c>
      <c r="M2983" s="5">
        <v>445.52</v>
      </c>
      <c r="N2983">
        <v>1</v>
      </c>
    </row>
    <row r="2984" spans="1:14" x14ac:dyDescent="0.2">
      <c r="A2984" s="2">
        <v>45501</v>
      </c>
      <c r="B2984" s="3">
        <f t="shared" si="138"/>
        <v>2025</v>
      </c>
      <c r="C2984" t="str">
        <f t="shared" si="139"/>
        <v>2024-2025</v>
      </c>
      <c r="D2984" t="s">
        <v>147</v>
      </c>
      <c r="E2984" t="s">
        <v>143</v>
      </c>
      <c r="F2984" t="str">
        <f t="shared" si="140"/>
        <v>New South Wales</v>
      </c>
      <c r="G2984" t="s">
        <v>10</v>
      </c>
      <c r="H2984">
        <v>2154</v>
      </c>
      <c r="I2984" t="s">
        <v>11</v>
      </c>
      <c r="J2984" t="s">
        <v>27</v>
      </c>
      <c r="K2984" t="s">
        <v>154</v>
      </c>
      <c r="L2984" t="s">
        <v>14</v>
      </c>
      <c r="M2984" s="5">
        <v>445.5200000000001</v>
      </c>
      <c r="N2984">
        <v>1</v>
      </c>
    </row>
    <row r="2985" spans="1:14" x14ac:dyDescent="0.2">
      <c r="A2985" s="2">
        <v>45471</v>
      </c>
      <c r="B2985" s="3">
        <f t="shared" si="138"/>
        <v>2024</v>
      </c>
      <c r="C2985" t="str">
        <f t="shared" si="139"/>
        <v>2023-2024</v>
      </c>
      <c r="D2985" t="s">
        <v>147</v>
      </c>
      <c r="E2985" t="s">
        <v>98</v>
      </c>
      <c r="F2985" t="str">
        <f t="shared" si="140"/>
        <v>Victoria</v>
      </c>
      <c r="G2985" t="s">
        <v>45</v>
      </c>
      <c r="H2985">
        <v>3429</v>
      </c>
      <c r="I2985" t="s">
        <v>11</v>
      </c>
      <c r="J2985" t="s">
        <v>60</v>
      </c>
      <c r="K2985" t="s">
        <v>19</v>
      </c>
      <c r="L2985" t="s">
        <v>23</v>
      </c>
      <c r="M2985" s="5">
        <v>445.87</v>
      </c>
      <c r="N2985">
        <v>1</v>
      </c>
    </row>
    <row r="2986" spans="1:14" x14ac:dyDescent="0.2">
      <c r="A2986" s="2">
        <v>45632</v>
      </c>
      <c r="B2986" s="3">
        <f t="shared" si="138"/>
        <v>2025</v>
      </c>
      <c r="C2986" t="str">
        <f t="shared" si="139"/>
        <v>2024-2025</v>
      </c>
      <c r="D2986" t="s">
        <v>148</v>
      </c>
      <c r="E2986" t="s">
        <v>105</v>
      </c>
      <c r="F2986" t="str">
        <f t="shared" si="140"/>
        <v>Victoria</v>
      </c>
      <c r="G2986" t="s">
        <v>45</v>
      </c>
      <c r="H2986">
        <v>3500</v>
      </c>
      <c r="I2986" t="s">
        <v>11</v>
      </c>
      <c r="J2986" t="s">
        <v>60</v>
      </c>
      <c r="K2986" t="s">
        <v>152</v>
      </c>
      <c r="L2986" t="s">
        <v>13</v>
      </c>
      <c r="M2986" s="5">
        <v>445.95</v>
      </c>
      <c r="N2986">
        <v>1</v>
      </c>
    </row>
    <row r="2987" spans="1:14" x14ac:dyDescent="0.2">
      <c r="A2987" s="2">
        <v>45017</v>
      </c>
      <c r="B2987" s="3">
        <f t="shared" si="138"/>
        <v>2023</v>
      </c>
      <c r="C2987" t="str">
        <f t="shared" si="139"/>
        <v>2022-2023</v>
      </c>
      <c r="D2987" t="s">
        <v>147</v>
      </c>
      <c r="E2987" t="s">
        <v>31</v>
      </c>
      <c r="F2987" t="str">
        <f t="shared" si="140"/>
        <v>South Australia</v>
      </c>
      <c r="G2987" t="s">
        <v>32</v>
      </c>
      <c r="H2987">
        <v>5168</v>
      </c>
      <c r="I2987" t="s">
        <v>11</v>
      </c>
      <c r="J2987" t="s">
        <v>33</v>
      </c>
      <c r="K2987" t="s">
        <v>153</v>
      </c>
      <c r="L2987" t="s">
        <v>16</v>
      </c>
      <c r="M2987" s="5">
        <v>447.42999999999995</v>
      </c>
      <c r="N2987">
        <v>1</v>
      </c>
    </row>
    <row r="2988" spans="1:14" x14ac:dyDescent="0.2">
      <c r="A2988" s="2">
        <v>45426</v>
      </c>
      <c r="B2988" s="3">
        <f t="shared" si="138"/>
        <v>2024</v>
      </c>
      <c r="C2988" t="str">
        <f t="shared" si="139"/>
        <v>2023-2024</v>
      </c>
      <c r="D2988" t="s">
        <v>147</v>
      </c>
      <c r="E2988" t="s">
        <v>112</v>
      </c>
      <c r="F2988" t="str">
        <f t="shared" si="140"/>
        <v>Victoria</v>
      </c>
      <c r="G2988" t="s">
        <v>45</v>
      </c>
      <c r="H2988">
        <v>3076</v>
      </c>
      <c r="I2988" t="s">
        <v>11</v>
      </c>
      <c r="J2988" t="s">
        <v>46</v>
      </c>
      <c r="K2988" t="s">
        <v>156</v>
      </c>
      <c r="L2988" t="s">
        <v>17</v>
      </c>
      <c r="M2988" s="5">
        <v>447.43999999999994</v>
      </c>
      <c r="N2988">
        <v>1</v>
      </c>
    </row>
    <row r="2989" spans="1:14" x14ac:dyDescent="0.2">
      <c r="A2989" s="2">
        <v>45629</v>
      </c>
      <c r="B2989" s="3">
        <f t="shared" si="138"/>
        <v>2025</v>
      </c>
      <c r="C2989" t="str">
        <f t="shared" si="139"/>
        <v>2024-2025</v>
      </c>
      <c r="D2989" t="s">
        <v>148</v>
      </c>
      <c r="E2989" t="s">
        <v>127</v>
      </c>
      <c r="F2989" t="str">
        <f t="shared" si="140"/>
        <v>New South Wales</v>
      </c>
      <c r="G2989" t="s">
        <v>10</v>
      </c>
      <c r="H2989">
        <v>2131</v>
      </c>
      <c r="I2989" t="s">
        <v>11</v>
      </c>
      <c r="J2989" t="s">
        <v>27</v>
      </c>
      <c r="K2989" t="s">
        <v>151</v>
      </c>
      <c r="L2989" t="s">
        <v>21</v>
      </c>
      <c r="M2989" s="5">
        <v>447.63</v>
      </c>
      <c r="N2989">
        <v>1</v>
      </c>
    </row>
    <row r="2990" spans="1:14" x14ac:dyDescent="0.2">
      <c r="A2990" s="2">
        <v>45536</v>
      </c>
      <c r="B2990" s="3">
        <f t="shared" si="138"/>
        <v>2025</v>
      </c>
      <c r="C2990" t="str">
        <f t="shared" si="139"/>
        <v>2024-2025</v>
      </c>
      <c r="D2990" t="s">
        <v>148</v>
      </c>
      <c r="E2990" t="s">
        <v>135</v>
      </c>
      <c r="F2990" t="str">
        <f t="shared" si="140"/>
        <v>Victoria</v>
      </c>
      <c r="G2990" t="s">
        <v>45</v>
      </c>
      <c r="H2990">
        <v>3550</v>
      </c>
      <c r="I2990" t="s">
        <v>11</v>
      </c>
      <c r="J2990" t="s">
        <v>60</v>
      </c>
      <c r="K2990" t="s">
        <v>155</v>
      </c>
      <c r="L2990" t="s">
        <v>20</v>
      </c>
      <c r="M2990" s="5">
        <v>447.95</v>
      </c>
      <c r="N2990">
        <v>1</v>
      </c>
    </row>
    <row r="2991" spans="1:14" x14ac:dyDescent="0.2">
      <c r="A2991" s="2">
        <v>44933</v>
      </c>
      <c r="B2991" s="3">
        <f t="shared" si="138"/>
        <v>2023</v>
      </c>
      <c r="C2991" t="str">
        <f t="shared" si="139"/>
        <v>2022-2023</v>
      </c>
      <c r="D2991" t="s">
        <v>147</v>
      </c>
      <c r="E2991" t="s">
        <v>144</v>
      </c>
      <c r="F2991" t="str">
        <f t="shared" si="140"/>
        <v>Queensland</v>
      </c>
      <c r="G2991" t="s">
        <v>35</v>
      </c>
      <c r="H2991">
        <v>4566</v>
      </c>
      <c r="I2991" t="s">
        <v>11</v>
      </c>
      <c r="J2991" t="s">
        <v>120</v>
      </c>
      <c r="K2991" t="s">
        <v>152</v>
      </c>
      <c r="L2991" t="s">
        <v>13</v>
      </c>
      <c r="M2991" s="5">
        <v>449.75</v>
      </c>
      <c r="N2991">
        <v>1</v>
      </c>
    </row>
    <row r="2992" spans="1:14" x14ac:dyDescent="0.2">
      <c r="A2992" s="2">
        <v>45009</v>
      </c>
      <c r="B2992" s="3">
        <f t="shared" si="138"/>
        <v>2023</v>
      </c>
      <c r="C2992" t="str">
        <f t="shared" si="139"/>
        <v>2022-2023</v>
      </c>
      <c r="D2992" t="s">
        <v>148</v>
      </c>
      <c r="E2992" t="s">
        <v>87</v>
      </c>
      <c r="F2992" t="str">
        <f t="shared" si="140"/>
        <v>New South Wales</v>
      </c>
      <c r="G2992" t="s">
        <v>10</v>
      </c>
      <c r="H2992">
        <v>2790</v>
      </c>
      <c r="I2992" t="s">
        <v>11</v>
      </c>
      <c r="J2992" t="s">
        <v>25</v>
      </c>
      <c r="K2992" t="s">
        <v>150</v>
      </c>
      <c r="L2992" t="s">
        <v>18</v>
      </c>
      <c r="M2992" s="5">
        <v>450.03</v>
      </c>
      <c r="N2992">
        <v>1</v>
      </c>
    </row>
    <row r="2993" spans="1:14" x14ac:dyDescent="0.2">
      <c r="A2993" s="2">
        <v>45554</v>
      </c>
      <c r="B2993" s="3">
        <f t="shared" si="138"/>
        <v>2025</v>
      </c>
      <c r="C2993" t="str">
        <f t="shared" si="139"/>
        <v>2024-2025</v>
      </c>
      <c r="D2993" t="s">
        <v>147</v>
      </c>
      <c r="E2993" t="s">
        <v>136</v>
      </c>
      <c r="F2993" t="str">
        <f t="shared" si="140"/>
        <v>Victoria</v>
      </c>
      <c r="G2993" t="s">
        <v>45</v>
      </c>
      <c r="H2993">
        <v>3175</v>
      </c>
      <c r="I2993" t="s">
        <v>11</v>
      </c>
      <c r="J2993" t="s">
        <v>63</v>
      </c>
      <c r="K2993" t="s">
        <v>156</v>
      </c>
      <c r="L2993" t="s">
        <v>17</v>
      </c>
      <c r="M2993" s="5">
        <v>450.11</v>
      </c>
      <c r="N2993">
        <v>1</v>
      </c>
    </row>
    <row r="2994" spans="1:14" x14ac:dyDescent="0.2">
      <c r="A2994" s="2">
        <v>45078</v>
      </c>
      <c r="B2994" s="3">
        <f t="shared" si="138"/>
        <v>2023</v>
      </c>
      <c r="C2994" t="str">
        <f t="shared" si="139"/>
        <v>2022-2023</v>
      </c>
      <c r="D2994" t="s">
        <v>147</v>
      </c>
      <c r="E2994" t="s">
        <v>124</v>
      </c>
      <c r="F2994" t="str">
        <f t="shared" si="140"/>
        <v>New South Wales</v>
      </c>
      <c r="G2994" t="s">
        <v>10</v>
      </c>
      <c r="H2994">
        <v>2015</v>
      </c>
      <c r="I2994" t="s">
        <v>11</v>
      </c>
      <c r="J2994" t="s">
        <v>12</v>
      </c>
      <c r="K2994" t="s">
        <v>19</v>
      </c>
      <c r="L2994" t="s">
        <v>23</v>
      </c>
      <c r="M2994" s="5">
        <v>450.48</v>
      </c>
      <c r="N2994">
        <v>1</v>
      </c>
    </row>
    <row r="2995" spans="1:14" x14ac:dyDescent="0.2">
      <c r="A2995" s="2">
        <v>45038</v>
      </c>
      <c r="B2995" s="3">
        <f t="shared" si="138"/>
        <v>2023</v>
      </c>
      <c r="C2995" t="str">
        <f t="shared" si="139"/>
        <v>2022-2023</v>
      </c>
      <c r="D2995" t="s">
        <v>147</v>
      </c>
      <c r="E2995" t="s">
        <v>144</v>
      </c>
      <c r="F2995" t="str">
        <f t="shared" si="140"/>
        <v>Queensland</v>
      </c>
      <c r="G2995" t="s">
        <v>35</v>
      </c>
      <c r="H2995">
        <v>4566</v>
      </c>
      <c r="I2995" t="s">
        <v>11</v>
      </c>
      <c r="J2995" t="s">
        <v>120</v>
      </c>
      <c r="K2995" t="s">
        <v>151</v>
      </c>
      <c r="L2995" t="s">
        <v>21</v>
      </c>
      <c r="M2995" s="5">
        <v>451.26</v>
      </c>
      <c r="N2995">
        <v>1</v>
      </c>
    </row>
    <row r="2996" spans="1:14" x14ac:dyDescent="0.2">
      <c r="A2996" s="2">
        <v>44974</v>
      </c>
      <c r="B2996" s="3">
        <f t="shared" si="138"/>
        <v>2023</v>
      </c>
      <c r="C2996" t="str">
        <f t="shared" si="139"/>
        <v>2022-2023</v>
      </c>
      <c r="D2996" t="s">
        <v>147</v>
      </c>
      <c r="E2996" t="s">
        <v>132</v>
      </c>
      <c r="F2996" t="str">
        <f t="shared" si="140"/>
        <v>New South Wales</v>
      </c>
      <c r="G2996" t="s">
        <v>10</v>
      </c>
      <c r="H2996">
        <v>2800</v>
      </c>
      <c r="I2996" t="s">
        <v>11</v>
      </c>
      <c r="J2996" t="s">
        <v>25</v>
      </c>
      <c r="K2996" t="s">
        <v>153</v>
      </c>
      <c r="L2996" t="s">
        <v>16</v>
      </c>
      <c r="M2996" s="5">
        <v>451.41</v>
      </c>
      <c r="N2996">
        <v>1</v>
      </c>
    </row>
    <row r="2997" spans="1:14" x14ac:dyDescent="0.2">
      <c r="A2997" s="2">
        <v>45082</v>
      </c>
      <c r="B2997" s="3">
        <f t="shared" si="138"/>
        <v>2023</v>
      </c>
      <c r="C2997" t="str">
        <f t="shared" si="139"/>
        <v>2022-2023</v>
      </c>
      <c r="D2997" t="s">
        <v>147</v>
      </c>
      <c r="E2997" t="s">
        <v>116</v>
      </c>
      <c r="F2997" t="str">
        <f t="shared" si="140"/>
        <v>Western Australia</v>
      </c>
      <c r="G2997" t="s">
        <v>48</v>
      </c>
      <c r="H2997">
        <v>6725</v>
      </c>
      <c r="I2997" t="s">
        <v>11</v>
      </c>
      <c r="J2997" t="s">
        <v>77</v>
      </c>
      <c r="K2997" t="s">
        <v>150</v>
      </c>
      <c r="L2997" t="s">
        <v>18</v>
      </c>
      <c r="M2997" s="5">
        <v>451.99</v>
      </c>
      <c r="N2997">
        <v>1</v>
      </c>
    </row>
    <row r="2998" spans="1:14" x14ac:dyDescent="0.2">
      <c r="A2998" s="2">
        <v>45541</v>
      </c>
      <c r="B2998" s="3">
        <f t="shared" si="138"/>
        <v>2025</v>
      </c>
      <c r="C2998" t="str">
        <f t="shared" si="139"/>
        <v>2024-2025</v>
      </c>
      <c r="D2998" t="s">
        <v>147</v>
      </c>
      <c r="E2998" t="s">
        <v>44</v>
      </c>
      <c r="F2998" t="str">
        <f t="shared" si="140"/>
        <v>Victoria</v>
      </c>
      <c r="G2998" t="s">
        <v>45</v>
      </c>
      <c r="H2998">
        <v>3066</v>
      </c>
      <c r="I2998" t="s">
        <v>11</v>
      </c>
      <c r="J2998" t="s">
        <v>46</v>
      </c>
      <c r="K2998" t="s">
        <v>150</v>
      </c>
      <c r="L2998" t="s">
        <v>18</v>
      </c>
      <c r="M2998" s="5">
        <v>452.17</v>
      </c>
      <c r="N2998">
        <v>1</v>
      </c>
    </row>
    <row r="2999" spans="1:14" x14ac:dyDescent="0.2">
      <c r="A2999" s="2">
        <v>45304</v>
      </c>
      <c r="B2999" s="3">
        <f t="shared" si="138"/>
        <v>2024</v>
      </c>
      <c r="C2999" t="str">
        <f t="shared" si="139"/>
        <v>2023-2024</v>
      </c>
      <c r="D2999" t="s">
        <v>148</v>
      </c>
      <c r="E2999" t="s">
        <v>110</v>
      </c>
      <c r="F2999" t="str">
        <f t="shared" si="140"/>
        <v>Queensland</v>
      </c>
      <c r="G2999" t="s">
        <v>35</v>
      </c>
      <c r="H2999">
        <v>4680</v>
      </c>
      <c r="I2999" t="s">
        <v>11</v>
      </c>
      <c r="J2999" t="s">
        <v>51</v>
      </c>
      <c r="K2999" t="s">
        <v>150</v>
      </c>
      <c r="L2999" t="s">
        <v>18</v>
      </c>
      <c r="M2999" s="5">
        <v>452.36</v>
      </c>
      <c r="N2999">
        <v>1</v>
      </c>
    </row>
    <row r="3000" spans="1:14" x14ac:dyDescent="0.2">
      <c r="A3000" s="2">
        <v>44957</v>
      </c>
      <c r="B3000" s="3">
        <f t="shared" si="138"/>
        <v>2023</v>
      </c>
      <c r="C3000" t="str">
        <f t="shared" si="139"/>
        <v>2022-2023</v>
      </c>
      <c r="D3000" t="s">
        <v>148</v>
      </c>
      <c r="E3000" t="s">
        <v>87</v>
      </c>
      <c r="F3000" t="str">
        <f t="shared" si="140"/>
        <v>New South Wales</v>
      </c>
      <c r="G3000" t="s">
        <v>10</v>
      </c>
      <c r="H3000">
        <v>2790</v>
      </c>
      <c r="I3000" t="s">
        <v>11</v>
      </c>
      <c r="J3000" t="s">
        <v>25</v>
      </c>
      <c r="K3000" t="s">
        <v>151</v>
      </c>
      <c r="L3000" t="s">
        <v>21</v>
      </c>
      <c r="M3000" s="5">
        <v>452.57000000000005</v>
      </c>
      <c r="N3000">
        <v>1</v>
      </c>
    </row>
    <row r="3001" spans="1:14" x14ac:dyDescent="0.2">
      <c r="A3001" s="2">
        <v>45067</v>
      </c>
      <c r="B3001" s="3">
        <f t="shared" si="138"/>
        <v>2023</v>
      </c>
      <c r="C3001" t="str">
        <f t="shared" si="139"/>
        <v>2022-2023</v>
      </c>
      <c r="D3001" t="s">
        <v>147</v>
      </c>
      <c r="E3001" t="s">
        <v>132</v>
      </c>
      <c r="F3001" t="str">
        <f t="shared" si="140"/>
        <v>New South Wales</v>
      </c>
      <c r="G3001" t="s">
        <v>10</v>
      </c>
      <c r="H3001">
        <v>2800</v>
      </c>
      <c r="I3001" t="s">
        <v>11</v>
      </c>
      <c r="J3001" t="s">
        <v>25</v>
      </c>
      <c r="K3001" t="s">
        <v>154</v>
      </c>
      <c r="L3001" t="s">
        <v>14</v>
      </c>
      <c r="M3001" s="5">
        <v>452.96999999999997</v>
      </c>
      <c r="N3001">
        <v>1</v>
      </c>
    </row>
    <row r="3002" spans="1:14" x14ac:dyDescent="0.2">
      <c r="A3002" s="2">
        <v>45335</v>
      </c>
      <c r="B3002" s="3">
        <f t="shared" si="138"/>
        <v>2024</v>
      </c>
      <c r="C3002" t="str">
        <f t="shared" si="139"/>
        <v>2023-2024</v>
      </c>
      <c r="D3002" t="s">
        <v>147</v>
      </c>
      <c r="E3002" t="s">
        <v>26</v>
      </c>
      <c r="F3002" t="str">
        <f t="shared" si="140"/>
        <v>New South Wales</v>
      </c>
      <c r="G3002" t="s">
        <v>10</v>
      </c>
      <c r="H3002">
        <v>2141</v>
      </c>
      <c r="I3002" t="s">
        <v>11</v>
      </c>
      <c r="J3002" t="s">
        <v>27</v>
      </c>
      <c r="K3002" t="s">
        <v>154</v>
      </c>
      <c r="L3002" t="s">
        <v>14</v>
      </c>
      <c r="M3002" s="5">
        <v>453.55</v>
      </c>
      <c r="N3002">
        <v>1</v>
      </c>
    </row>
    <row r="3003" spans="1:14" x14ac:dyDescent="0.2">
      <c r="A3003" s="2">
        <v>45298</v>
      </c>
      <c r="B3003" s="3">
        <f t="shared" si="138"/>
        <v>2024</v>
      </c>
      <c r="C3003" t="str">
        <f t="shared" si="139"/>
        <v>2023-2024</v>
      </c>
      <c r="D3003" t="s">
        <v>147</v>
      </c>
      <c r="E3003" t="s">
        <v>78</v>
      </c>
      <c r="F3003" t="str">
        <f t="shared" si="140"/>
        <v>New South Wales</v>
      </c>
      <c r="G3003" t="s">
        <v>10</v>
      </c>
      <c r="H3003">
        <v>2350</v>
      </c>
      <c r="I3003" t="s">
        <v>11</v>
      </c>
      <c r="J3003" t="s">
        <v>68</v>
      </c>
      <c r="K3003" t="s">
        <v>149</v>
      </c>
      <c r="L3003" t="s">
        <v>15</v>
      </c>
      <c r="M3003" s="5">
        <v>454.25</v>
      </c>
      <c r="N3003">
        <v>1</v>
      </c>
    </row>
    <row r="3004" spans="1:14" x14ac:dyDescent="0.2">
      <c r="A3004" s="2">
        <v>45175</v>
      </c>
      <c r="B3004" s="3">
        <f t="shared" si="138"/>
        <v>2024</v>
      </c>
      <c r="C3004" t="str">
        <f t="shared" si="139"/>
        <v>2023-2024</v>
      </c>
      <c r="D3004" t="s">
        <v>147</v>
      </c>
      <c r="E3004" t="s">
        <v>142</v>
      </c>
      <c r="F3004" t="str">
        <f t="shared" si="140"/>
        <v>Australian Capital Territory</v>
      </c>
      <c r="G3004" t="s">
        <v>80</v>
      </c>
      <c r="H3004">
        <v>2609</v>
      </c>
      <c r="I3004" t="s">
        <v>11</v>
      </c>
      <c r="J3004" t="s">
        <v>58</v>
      </c>
      <c r="K3004" t="s">
        <v>154</v>
      </c>
      <c r="L3004" t="s">
        <v>14</v>
      </c>
      <c r="M3004" s="5">
        <v>454.59000000000003</v>
      </c>
      <c r="N3004">
        <v>1</v>
      </c>
    </row>
    <row r="3005" spans="1:14" x14ac:dyDescent="0.2">
      <c r="A3005" s="2">
        <v>45116</v>
      </c>
      <c r="B3005" s="3">
        <f t="shared" si="138"/>
        <v>2024</v>
      </c>
      <c r="C3005" t="str">
        <f t="shared" si="139"/>
        <v>2023-2024</v>
      </c>
      <c r="D3005" t="s">
        <v>147</v>
      </c>
      <c r="E3005" t="s">
        <v>137</v>
      </c>
      <c r="F3005" t="str">
        <f t="shared" si="140"/>
        <v>New South Wales</v>
      </c>
      <c r="G3005" t="s">
        <v>10</v>
      </c>
      <c r="H3005">
        <v>2031</v>
      </c>
      <c r="I3005" t="s">
        <v>11</v>
      </c>
      <c r="J3005" t="s">
        <v>12</v>
      </c>
      <c r="K3005" t="s">
        <v>155</v>
      </c>
      <c r="L3005" t="s">
        <v>20</v>
      </c>
      <c r="M3005" s="5">
        <v>454.86000000000007</v>
      </c>
      <c r="N3005">
        <v>1</v>
      </c>
    </row>
    <row r="3006" spans="1:14" x14ac:dyDescent="0.2">
      <c r="A3006" s="2">
        <v>45038</v>
      </c>
      <c r="B3006" s="3">
        <f t="shared" si="138"/>
        <v>2023</v>
      </c>
      <c r="C3006" t="str">
        <f t="shared" si="139"/>
        <v>2022-2023</v>
      </c>
      <c r="D3006" t="s">
        <v>148</v>
      </c>
      <c r="E3006" t="s">
        <v>110</v>
      </c>
      <c r="F3006" t="str">
        <f t="shared" si="140"/>
        <v>Queensland</v>
      </c>
      <c r="G3006" t="s">
        <v>35</v>
      </c>
      <c r="H3006">
        <v>4680</v>
      </c>
      <c r="I3006" t="s">
        <v>11</v>
      </c>
      <c r="J3006" t="s">
        <v>51</v>
      </c>
      <c r="K3006" t="s">
        <v>156</v>
      </c>
      <c r="L3006" t="s">
        <v>17</v>
      </c>
      <c r="M3006" s="5">
        <v>454.93</v>
      </c>
      <c r="N3006">
        <v>1</v>
      </c>
    </row>
    <row r="3007" spans="1:14" x14ac:dyDescent="0.2">
      <c r="A3007" s="2">
        <v>45477</v>
      </c>
      <c r="B3007" s="3">
        <f t="shared" si="138"/>
        <v>2025</v>
      </c>
      <c r="C3007" t="str">
        <f t="shared" si="139"/>
        <v>2024-2025</v>
      </c>
      <c r="D3007" t="s">
        <v>147</v>
      </c>
      <c r="E3007" t="s">
        <v>117</v>
      </c>
      <c r="F3007" t="str">
        <f t="shared" si="140"/>
        <v>Queensland</v>
      </c>
      <c r="G3007" t="s">
        <v>35</v>
      </c>
      <c r="H3007">
        <v>4119</v>
      </c>
      <c r="I3007" t="s">
        <v>11</v>
      </c>
      <c r="J3007" t="s">
        <v>43</v>
      </c>
      <c r="K3007" t="s">
        <v>152</v>
      </c>
      <c r="L3007" t="s">
        <v>13</v>
      </c>
      <c r="M3007" s="5">
        <v>455.02</v>
      </c>
      <c r="N3007">
        <v>1</v>
      </c>
    </row>
    <row r="3008" spans="1:14" x14ac:dyDescent="0.2">
      <c r="A3008" s="2">
        <v>45589</v>
      </c>
      <c r="B3008" s="3">
        <f t="shared" si="138"/>
        <v>2025</v>
      </c>
      <c r="C3008" t="str">
        <f t="shared" si="139"/>
        <v>2024-2025</v>
      </c>
      <c r="D3008" t="s">
        <v>147</v>
      </c>
      <c r="E3008" t="s">
        <v>101</v>
      </c>
      <c r="F3008" t="str">
        <f t="shared" si="140"/>
        <v>Victoria</v>
      </c>
      <c r="G3008" t="s">
        <v>45</v>
      </c>
      <c r="H3008">
        <v>3131</v>
      </c>
      <c r="I3008" t="s">
        <v>11</v>
      </c>
      <c r="J3008" t="s">
        <v>63</v>
      </c>
      <c r="K3008" t="s">
        <v>149</v>
      </c>
      <c r="L3008" t="s">
        <v>15</v>
      </c>
      <c r="M3008" s="5">
        <v>455.37000000000006</v>
      </c>
      <c r="N3008">
        <v>1</v>
      </c>
    </row>
    <row r="3009" spans="1:14" x14ac:dyDescent="0.2">
      <c r="A3009" s="2">
        <v>45439</v>
      </c>
      <c r="B3009" s="3">
        <f t="shared" si="138"/>
        <v>2024</v>
      </c>
      <c r="C3009" t="str">
        <f t="shared" si="139"/>
        <v>2023-2024</v>
      </c>
      <c r="D3009" t="s">
        <v>147</v>
      </c>
      <c r="E3009" t="s">
        <v>97</v>
      </c>
      <c r="F3009" t="str">
        <f t="shared" si="140"/>
        <v>Tasmania</v>
      </c>
      <c r="G3009" t="s">
        <v>70</v>
      </c>
      <c r="H3009">
        <v>7250</v>
      </c>
      <c r="I3009" t="s">
        <v>11</v>
      </c>
      <c r="J3009" t="s">
        <v>71</v>
      </c>
      <c r="K3009" t="s">
        <v>151</v>
      </c>
      <c r="L3009" t="s">
        <v>21</v>
      </c>
      <c r="M3009" s="5">
        <v>455.39</v>
      </c>
      <c r="N3009">
        <v>1</v>
      </c>
    </row>
    <row r="3010" spans="1:14" x14ac:dyDescent="0.2">
      <c r="A3010" s="2">
        <v>45654</v>
      </c>
      <c r="B3010" s="3">
        <f t="shared" ref="B3010:B3073" si="141">IF(MONTH(A3010)&gt;=7,YEAR(A3010)+1,YEAR(A3010))</f>
        <v>2025</v>
      </c>
      <c r="C3010" t="str">
        <f t="shared" ref="C3010:C3073" si="142">IF(MONTH(A3010) &gt;= 7, YEAR(A3010) &amp; "-" &amp; YEAR(A3010) + 1, YEAR(A3010) - 1 &amp; "-" &amp; YEAR(A3010))</f>
        <v>2024-2025</v>
      </c>
      <c r="D3010" t="s">
        <v>148</v>
      </c>
      <c r="E3010" t="s">
        <v>28</v>
      </c>
      <c r="F3010" t="str">
        <f t="shared" ref="F3010:F3073" si="143">IF(G3010="WA","Western Australia",
IF(G3010="NSW","New South Wales",
IF(G3010="QLD","Queensland",
IF(G3010="VIC","Victoria",
IF(G3010="TAS","Tasmania",
IF(G3010="SA","South Australia",
IF(G3010="NT","Northern Territory",
IF(G3010="ACT","Australian Capital Territory",G3010))))))))</f>
        <v>Northern Territory</v>
      </c>
      <c r="G3010" t="s">
        <v>29</v>
      </c>
      <c r="H3010">
        <v>800</v>
      </c>
      <c r="I3010" t="s">
        <v>11</v>
      </c>
      <c r="J3010" t="s">
        <v>30</v>
      </c>
      <c r="K3010" t="s">
        <v>156</v>
      </c>
      <c r="L3010" t="s">
        <v>17</v>
      </c>
      <c r="M3010" s="5">
        <v>455.71000000000004</v>
      </c>
      <c r="N3010">
        <v>1</v>
      </c>
    </row>
    <row r="3011" spans="1:14" x14ac:dyDescent="0.2">
      <c r="A3011" s="2">
        <v>44957</v>
      </c>
      <c r="B3011" s="3">
        <f t="shared" si="141"/>
        <v>2023</v>
      </c>
      <c r="C3011" t="str">
        <f t="shared" si="142"/>
        <v>2022-2023</v>
      </c>
      <c r="D3011" t="s">
        <v>148</v>
      </c>
      <c r="E3011" t="s">
        <v>34</v>
      </c>
      <c r="F3011" t="str">
        <f t="shared" si="143"/>
        <v>Queensland</v>
      </c>
      <c r="G3011" t="s">
        <v>35</v>
      </c>
      <c r="H3011">
        <v>4802</v>
      </c>
      <c r="I3011" t="s">
        <v>11</v>
      </c>
      <c r="J3011" t="s">
        <v>36</v>
      </c>
      <c r="K3011" t="s">
        <v>151</v>
      </c>
      <c r="L3011" t="s">
        <v>21</v>
      </c>
      <c r="M3011" s="5">
        <v>457.41</v>
      </c>
      <c r="N3011">
        <v>1</v>
      </c>
    </row>
    <row r="3012" spans="1:14" x14ac:dyDescent="0.2">
      <c r="A3012" s="2">
        <v>44961</v>
      </c>
      <c r="B3012" s="3">
        <f t="shared" si="141"/>
        <v>2023</v>
      </c>
      <c r="C3012" t="str">
        <f t="shared" si="142"/>
        <v>2022-2023</v>
      </c>
      <c r="D3012" t="s">
        <v>147</v>
      </c>
      <c r="E3012" t="s">
        <v>95</v>
      </c>
      <c r="F3012" t="str">
        <f t="shared" si="143"/>
        <v>Victoria</v>
      </c>
      <c r="G3012" t="s">
        <v>45</v>
      </c>
      <c r="H3012">
        <v>3931</v>
      </c>
      <c r="I3012" t="s">
        <v>11</v>
      </c>
      <c r="J3012" t="s">
        <v>55</v>
      </c>
      <c r="K3012" t="s">
        <v>150</v>
      </c>
      <c r="L3012" t="s">
        <v>18</v>
      </c>
      <c r="M3012" s="5">
        <v>457.87</v>
      </c>
      <c r="N3012">
        <v>1</v>
      </c>
    </row>
    <row r="3013" spans="1:14" x14ac:dyDescent="0.2">
      <c r="A3013" s="2">
        <v>45589</v>
      </c>
      <c r="B3013" s="3">
        <f t="shared" si="141"/>
        <v>2025</v>
      </c>
      <c r="C3013" t="str">
        <f t="shared" si="142"/>
        <v>2024-2025</v>
      </c>
      <c r="D3013" t="s">
        <v>147</v>
      </c>
      <c r="E3013" t="s">
        <v>53</v>
      </c>
      <c r="F3013" t="str">
        <f t="shared" si="143"/>
        <v>South Australia</v>
      </c>
      <c r="G3013" t="s">
        <v>32</v>
      </c>
      <c r="H3013">
        <v>5082</v>
      </c>
      <c r="I3013" t="s">
        <v>11</v>
      </c>
      <c r="J3013" t="s">
        <v>33</v>
      </c>
      <c r="K3013" t="s">
        <v>152</v>
      </c>
      <c r="L3013" t="s">
        <v>13</v>
      </c>
      <c r="M3013" s="5">
        <v>458.33000000000004</v>
      </c>
      <c r="N3013">
        <v>1</v>
      </c>
    </row>
    <row r="3014" spans="1:14" x14ac:dyDescent="0.2">
      <c r="A3014" s="2">
        <v>45071</v>
      </c>
      <c r="B3014" s="3">
        <f t="shared" si="141"/>
        <v>2023</v>
      </c>
      <c r="C3014" t="str">
        <f t="shared" si="142"/>
        <v>2022-2023</v>
      </c>
      <c r="D3014" t="s">
        <v>147</v>
      </c>
      <c r="E3014" t="s">
        <v>89</v>
      </c>
      <c r="F3014" t="str">
        <f t="shared" si="143"/>
        <v>Queensland</v>
      </c>
      <c r="G3014" t="s">
        <v>35</v>
      </c>
      <c r="H3014">
        <v>4655</v>
      </c>
      <c r="I3014" t="s">
        <v>11</v>
      </c>
      <c r="J3014" t="s">
        <v>51</v>
      </c>
      <c r="K3014" t="s">
        <v>19</v>
      </c>
      <c r="L3014" t="s">
        <v>23</v>
      </c>
      <c r="M3014" s="5">
        <v>458.36</v>
      </c>
      <c r="N3014">
        <v>1</v>
      </c>
    </row>
    <row r="3015" spans="1:14" x14ac:dyDescent="0.2">
      <c r="A3015" s="2">
        <v>45212</v>
      </c>
      <c r="B3015" s="3">
        <f t="shared" si="141"/>
        <v>2024</v>
      </c>
      <c r="C3015" t="str">
        <f t="shared" si="142"/>
        <v>2023-2024</v>
      </c>
      <c r="D3015" t="s">
        <v>147</v>
      </c>
      <c r="E3015" t="s">
        <v>78</v>
      </c>
      <c r="F3015" t="str">
        <f t="shared" si="143"/>
        <v>New South Wales</v>
      </c>
      <c r="G3015" t="s">
        <v>10</v>
      </c>
      <c r="H3015">
        <v>2350</v>
      </c>
      <c r="I3015" t="s">
        <v>11</v>
      </c>
      <c r="J3015" t="s">
        <v>68</v>
      </c>
      <c r="K3015" t="s">
        <v>149</v>
      </c>
      <c r="L3015" t="s">
        <v>15</v>
      </c>
      <c r="M3015" s="5">
        <v>459.08</v>
      </c>
      <c r="N3015">
        <v>1</v>
      </c>
    </row>
    <row r="3016" spans="1:14" x14ac:dyDescent="0.2">
      <c r="A3016" s="2">
        <v>45290</v>
      </c>
      <c r="B3016" s="3">
        <f t="shared" si="141"/>
        <v>2024</v>
      </c>
      <c r="C3016" t="str">
        <f t="shared" si="142"/>
        <v>2023-2024</v>
      </c>
      <c r="D3016" t="s">
        <v>147</v>
      </c>
      <c r="E3016" t="s">
        <v>69</v>
      </c>
      <c r="F3016" t="str">
        <f t="shared" si="143"/>
        <v>Tasmania</v>
      </c>
      <c r="G3016" t="s">
        <v>70</v>
      </c>
      <c r="H3016">
        <v>7018</v>
      </c>
      <c r="I3016" t="s">
        <v>11</v>
      </c>
      <c r="J3016" t="s">
        <v>71</v>
      </c>
      <c r="K3016" t="s">
        <v>152</v>
      </c>
      <c r="L3016" t="s">
        <v>13</v>
      </c>
      <c r="M3016" s="5">
        <v>459.33</v>
      </c>
      <c r="N3016">
        <v>1</v>
      </c>
    </row>
    <row r="3017" spans="1:14" x14ac:dyDescent="0.2">
      <c r="A3017" s="2">
        <v>45035</v>
      </c>
      <c r="B3017" s="3">
        <f t="shared" si="141"/>
        <v>2023</v>
      </c>
      <c r="C3017" t="str">
        <f t="shared" si="142"/>
        <v>2022-2023</v>
      </c>
      <c r="D3017" t="s">
        <v>148</v>
      </c>
      <c r="E3017" t="s">
        <v>41</v>
      </c>
      <c r="F3017" t="str">
        <f t="shared" si="143"/>
        <v>New South Wales</v>
      </c>
      <c r="G3017" t="s">
        <v>10</v>
      </c>
      <c r="H3017">
        <v>2830</v>
      </c>
      <c r="I3017" t="s">
        <v>11</v>
      </c>
      <c r="J3017" t="s">
        <v>25</v>
      </c>
      <c r="K3017" t="s">
        <v>152</v>
      </c>
      <c r="L3017" t="s">
        <v>13</v>
      </c>
      <c r="M3017" s="5">
        <v>459.51</v>
      </c>
      <c r="N3017">
        <v>1</v>
      </c>
    </row>
    <row r="3018" spans="1:14" x14ac:dyDescent="0.2">
      <c r="A3018" s="2">
        <v>45250</v>
      </c>
      <c r="B3018" s="3">
        <f t="shared" si="141"/>
        <v>2024</v>
      </c>
      <c r="C3018" t="str">
        <f t="shared" si="142"/>
        <v>2023-2024</v>
      </c>
      <c r="D3018" t="s">
        <v>148</v>
      </c>
      <c r="E3018" t="s">
        <v>101</v>
      </c>
      <c r="F3018" t="str">
        <f t="shared" si="143"/>
        <v>Victoria</v>
      </c>
      <c r="G3018" t="s">
        <v>45</v>
      </c>
      <c r="H3018">
        <v>3131</v>
      </c>
      <c r="I3018" t="s">
        <v>11</v>
      </c>
      <c r="J3018" t="s">
        <v>63</v>
      </c>
      <c r="K3018" t="s">
        <v>151</v>
      </c>
      <c r="L3018" t="s">
        <v>21</v>
      </c>
      <c r="M3018" s="5">
        <v>459.93</v>
      </c>
      <c r="N3018">
        <v>1</v>
      </c>
    </row>
    <row r="3019" spans="1:14" x14ac:dyDescent="0.2">
      <c r="A3019" s="2">
        <v>45218</v>
      </c>
      <c r="B3019" s="3">
        <f t="shared" si="141"/>
        <v>2024</v>
      </c>
      <c r="C3019" t="str">
        <f t="shared" si="142"/>
        <v>2023-2024</v>
      </c>
      <c r="D3019" t="s">
        <v>147</v>
      </c>
      <c r="E3019" t="s">
        <v>83</v>
      </c>
      <c r="F3019" t="str">
        <f t="shared" si="143"/>
        <v>New South Wales</v>
      </c>
      <c r="G3019" t="s">
        <v>10</v>
      </c>
      <c r="H3019">
        <v>2750</v>
      </c>
      <c r="I3019" t="s">
        <v>11</v>
      </c>
      <c r="J3019" t="s">
        <v>25</v>
      </c>
      <c r="K3019" t="s">
        <v>153</v>
      </c>
      <c r="L3019" t="s">
        <v>16</v>
      </c>
      <c r="M3019" s="5">
        <v>460.20000000000005</v>
      </c>
      <c r="N3019">
        <v>1</v>
      </c>
    </row>
    <row r="3020" spans="1:14" x14ac:dyDescent="0.2">
      <c r="A3020" s="2">
        <v>45644</v>
      </c>
      <c r="B3020" s="3">
        <f t="shared" si="141"/>
        <v>2025</v>
      </c>
      <c r="C3020" t="str">
        <f t="shared" si="142"/>
        <v>2024-2025</v>
      </c>
      <c r="D3020" t="s">
        <v>148</v>
      </c>
      <c r="E3020" t="s">
        <v>135</v>
      </c>
      <c r="F3020" t="str">
        <f t="shared" si="143"/>
        <v>Victoria</v>
      </c>
      <c r="G3020" t="s">
        <v>45</v>
      </c>
      <c r="H3020">
        <v>3550</v>
      </c>
      <c r="I3020" t="s">
        <v>11</v>
      </c>
      <c r="J3020" t="s">
        <v>60</v>
      </c>
      <c r="K3020" t="s">
        <v>153</v>
      </c>
      <c r="L3020" t="s">
        <v>16</v>
      </c>
      <c r="M3020" s="5">
        <v>461.3</v>
      </c>
      <c r="N3020">
        <v>1</v>
      </c>
    </row>
    <row r="3021" spans="1:14" x14ac:dyDescent="0.2">
      <c r="A3021" s="2">
        <v>45348</v>
      </c>
      <c r="B3021" s="3">
        <f t="shared" si="141"/>
        <v>2024</v>
      </c>
      <c r="C3021" t="str">
        <f t="shared" si="142"/>
        <v>2023-2024</v>
      </c>
      <c r="D3021" t="s">
        <v>147</v>
      </c>
      <c r="E3021" t="s">
        <v>92</v>
      </c>
      <c r="F3021" t="str">
        <f t="shared" si="143"/>
        <v>Queensland</v>
      </c>
      <c r="G3021" t="s">
        <v>35</v>
      </c>
      <c r="H3021">
        <v>4068</v>
      </c>
      <c r="I3021" t="s">
        <v>11</v>
      </c>
      <c r="J3021" t="s">
        <v>43</v>
      </c>
      <c r="K3021" t="s">
        <v>154</v>
      </c>
      <c r="L3021" t="s">
        <v>14</v>
      </c>
      <c r="M3021" s="5">
        <v>462.24</v>
      </c>
      <c r="N3021">
        <v>1</v>
      </c>
    </row>
    <row r="3022" spans="1:14" x14ac:dyDescent="0.2">
      <c r="A3022" s="2">
        <v>45364</v>
      </c>
      <c r="B3022" s="3">
        <f t="shared" si="141"/>
        <v>2024</v>
      </c>
      <c r="C3022" t="str">
        <f t="shared" si="142"/>
        <v>2023-2024</v>
      </c>
      <c r="D3022" t="s">
        <v>147</v>
      </c>
      <c r="E3022" t="s">
        <v>107</v>
      </c>
      <c r="F3022" t="str">
        <f t="shared" si="143"/>
        <v>Queensland</v>
      </c>
      <c r="G3022" t="s">
        <v>35</v>
      </c>
      <c r="H3022">
        <v>4220</v>
      </c>
      <c r="I3022" t="s">
        <v>11</v>
      </c>
      <c r="J3022" t="s">
        <v>104</v>
      </c>
      <c r="K3022" t="s">
        <v>150</v>
      </c>
      <c r="L3022" t="s">
        <v>18</v>
      </c>
      <c r="M3022" s="5">
        <v>462.49</v>
      </c>
      <c r="N3022">
        <v>1</v>
      </c>
    </row>
    <row r="3023" spans="1:14" x14ac:dyDescent="0.2">
      <c r="A3023" s="2">
        <v>45014</v>
      </c>
      <c r="B3023" s="3">
        <f t="shared" si="141"/>
        <v>2023</v>
      </c>
      <c r="C3023" t="str">
        <f t="shared" si="142"/>
        <v>2022-2023</v>
      </c>
      <c r="D3023" t="s">
        <v>147</v>
      </c>
      <c r="E3023" t="s">
        <v>122</v>
      </c>
      <c r="F3023" t="str">
        <f t="shared" si="143"/>
        <v>New South Wales</v>
      </c>
      <c r="G3023" t="s">
        <v>10</v>
      </c>
      <c r="H3023">
        <v>2650</v>
      </c>
      <c r="I3023" t="s">
        <v>11</v>
      </c>
      <c r="J3023" t="s">
        <v>25</v>
      </c>
      <c r="K3023" t="s">
        <v>155</v>
      </c>
      <c r="L3023" t="s">
        <v>20</v>
      </c>
      <c r="M3023" s="5">
        <v>462.54999999999995</v>
      </c>
      <c r="N3023">
        <v>1</v>
      </c>
    </row>
    <row r="3024" spans="1:14" x14ac:dyDescent="0.2">
      <c r="A3024" s="2">
        <v>45023</v>
      </c>
      <c r="B3024" s="3">
        <f t="shared" si="141"/>
        <v>2023</v>
      </c>
      <c r="C3024" t="str">
        <f t="shared" si="142"/>
        <v>2022-2023</v>
      </c>
      <c r="D3024" t="s">
        <v>147</v>
      </c>
      <c r="E3024" t="s">
        <v>62</v>
      </c>
      <c r="F3024" t="str">
        <f t="shared" si="143"/>
        <v>Victoria</v>
      </c>
      <c r="G3024" t="s">
        <v>45</v>
      </c>
      <c r="H3024">
        <v>3134</v>
      </c>
      <c r="I3024" t="s">
        <v>11</v>
      </c>
      <c r="J3024" t="s">
        <v>63</v>
      </c>
      <c r="K3024" t="s">
        <v>154</v>
      </c>
      <c r="L3024" t="s">
        <v>14</v>
      </c>
      <c r="M3024" s="5">
        <v>462.74</v>
      </c>
      <c r="N3024">
        <v>1</v>
      </c>
    </row>
    <row r="3025" spans="1:14" x14ac:dyDescent="0.2">
      <c r="A3025" s="2">
        <v>45131</v>
      </c>
      <c r="B3025" s="3">
        <f t="shared" si="141"/>
        <v>2024</v>
      </c>
      <c r="C3025" t="str">
        <f t="shared" si="142"/>
        <v>2023-2024</v>
      </c>
      <c r="D3025" t="s">
        <v>147</v>
      </c>
      <c r="E3025" t="s">
        <v>40</v>
      </c>
      <c r="F3025" t="str">
        <f t="shared" si="143"/>
        <v>New South Wales</v>
      </c>
      <c r="G3025" t="s">
        <v>10</v>
      </c>
      <c r="H3025">
        <v>2116</v>
      </c>
      <c r="I3025" t="s">
        <v>11</v>
      </c>
      <c r="J3025" t="s">
        <v>27</v>
      </c>
      <c r="K3025" t="s">
        <v>19</v>
      </c>
      <c r="L3025" t="s">
        <v>23</v>
      </c>
      <c r="M3025" s="5">
        <v>462.74999999999994</v>
      </c>
      <c r="N3025">
        <v>1</v>
      </c>
    </row>
    <row r="3026" spans="1:14" x14ac:dyDescent="0.2">
      <c r="A3026" s="2">
        <v>45104</v>
      </c>
      <c r="B3026" s="3">
        <f t="shared" si="141"/>
        <v>2023</v>
      </c>
      <c r="C3026" t="str">
        <f t="shared" si="142"/>
        <v>2022-2023</v>
      </c>
      <c r="D3026" t="s">
        <v>147</v>
      </c>
      <c r="E3026" t="s">
        <v>146</v>
      </c>
      <c r="F3026" t="str">
        <f t="shared" si="143"/>
        <v>Victoria</v>
      </c>
      <c r="G3026" t="s">
        <v>45</v>
      </c>
      <c r="H3026">
        <v>3353</v>
      </c>
      <c r="I3026" t="s">
        <v>11</v>
      </c>
      <c r="J3026" t="s">
        <v>60</v>
      </c>
      <c r="K3026" t="s">
        <v>154</v>
      </c>
      <c r="L3026" t="s">
        <v>14</v>
      </c>
      <c r="M3026" s="5">
        <v>463.14</v>
      </c>
      <c r="N3026">
        <v>1</v>
      </c>
    </row>
    <row r="3027" spans="1:14" x14ac:dyDescent="0.2">
      <c r="A3027" s="2">
        <v>45378</v>
      </c>
      <c r="B3027" s="3">
        <f t="shared" si="141"/>
        <v>2024</v>
      </c>
      <c r="C3027" t="str">
        <f t="shared" si="142"/>
        <v>2023-2024</v>
      </c>
      <c r="D3027" t="s">
        <v>147</v>
      </c>
      <c r="E3027" t="s">
        <v>137</v>
      </c>
      <c r="F3027" t="str">
        <f t="shared" si="143"/>
        <v>New South Wales</v>
      </c>
      <c r="G3027" t="s">
        <v>10</v>
      </c>
      <c r="H3027">
        <v>2031</v>
      </c>
      <c r="I3027" t="s">
        <v>11</v>
      </c>
      <c r="J3027" t="s">
        <v>12</v>
      </c>
      <c r="K3027" t="s">
        <v>154</v>
      </c>
      <c r="L3027" t="s">
        <v>14</v>
      </c>
      <c r="M3027" s="5">
        <v>463.47999999999996</v>
      </c>
      <c r="N3027">
        <v>1</v>
      </c>
    </row>
    <row r="3028" spans="1:14" x14ac:dyDescent="0.2">
      <c r="A3028" s="2">
        <v>45454</v>
      </c>
      <c r="B3028" s="3">
        <f t="shared" si="141"/>
        <v>2024</v>
      </c>
      <c r="C3028" t="str">
        <f t="shared" si="142"/>
        <v>2023-2024</v>
      </c>
      <c r="D3028" t="s">
        <v>147</v>
      </c>
      <c r="E3028" t="s">
        <v>117</v>
      </c>
      <c r="F3028" t="str">
        <f t="shared" si="143"/>
        <v>Queensland</v>
      </c>
      <c r="G3028" t="s">
        <v>35</v>
      </c>
      <c r="H3028">
        <v>4119</v>
      </c>
      <c r="I3028" t="s">
        <v>11</v>
      </c>
      <c r="J3028" t="s">
        <v>43</v>
      </c>
      <c r="K3028" t="s">
        <v>154</v>
      </c>
      <c r="L3028" t="s">
        <v>14</v>
      </c>
      <c r="M3028" s="5">
        <v>463.95000000000005</v>
      </c>
      <c r="N3028">
        <v>1</v>
      </c>
    </row>
    <row r="3029" spans="1:14" x14ac:dyDescent="0.2">
      <c r="A3029" s="2">
        <v>45314</v>
      </c>
      <c r="B3029" s="3">
        <f t="shared" si="141"/>
        <v>2024</v>
      </c>
      <c r="C3029" t="str">
        <f t="shared" si="142"/>
        <v>2023-2024</v>
      </c>
      <c r="D3029" t="s">
        <v>148</v>
      </c>
      <c r="E3029" t="s">
        <v>61</v>
      </c>
      <c r="F3029" t="str">
        <f t="shared" si="143"/>
        <v>New South Wales</v>
      </c>
      <c r="G3029" t="s">
        <v>10</v>
      </c>
      <c r="H3029">
        <v>2539</v>
      </c>
      <c r="I3029" t="s">
        <v>11</v>
      </c>
      <c r="J3029" t="s">
        <v>58</v>
      </c>
      <c r="K3029" t="s">
        <v>153</v>
      </c>
      <c r="L3029" t="s">
        <v>16</v>
      </c>
      <c r="M3029" s="5">
        <v>464.53</v>
      </c>
      <c r="N3029">
        <v>1</v>
      </c>
    </row>
    <row r="3030" spans="1:14" x14ac:dyDescent="0.2">
      <c r="A3030" s="2">
        <v>45546</v>
      </c>
      <c r="B3030" s="3">
        <f t="shared" si="141"/>
        <v>2025</v>
      </c>
      <c r="C3030" t="str">
        <f t="shared" si="142"/>
        <v>2024-2025</v>
      </c>
      <c r="D3030" t="s">
        <v>147</v>
      </c>
      <c r="E3030" t="s">
        <v>133</v>
      </c>
      <c r="F3030" t="str">
        <f t="shared" si="143"/>
        <v>Queensland</v>
      </c>
      <c r="G3030" t="s">
        <v>35</v>
      </c>
      <c r="H3030">
        <v>4305</v>
      </c>
      <c r="I3030" t="s">
        <v>11</v>
      </c>
      <c r="J3030" t="s">
        <v>104</v>
      </c>
      <c r="K3030" t="s">
        <v>150</v>
      </c>
      <c r="L3030" t="s">
        <v>18</v>
      </c>
      <c r="M3030" s="5">
        <v>465.56</v>
      </c>
      <c r="N3030">
        <v>1</v>
      </c>
    </row>
    <row r="3031" spans="1:14" x14ac:dyDescent="0.2">
      <c r="A3031" s="2">
        <v>45529</v>
      </c>
      <c r="B3031" s="3">
        <f t="shared" si="141"/>
        <v>2025</v>
      </c>
      <c r="C3031" t="str">
        <f t="shared" si="142"/>
        <v>2024-2025</v>
      </c>
      <c r="D3031" t="s">
        <v>147</v>
      </c>
      <c r="E3031" t="s">
        <v>99</v>
      </c>
      <c r="F3031" t="str">
        <f t="shared" si="143"/>
        <v>Victoria</v>
      </c>
      <c r="G3031" t="s">
        <v>45</v>
      </c>
      <c r="H3031">
        <v>3148</v>
      </c>
      <c r="I3031" t="s">
        <v>11</v>
      </c>
      <c r="J3031" t="s">
        <v>63</v>
      </c>
      <c r="K3031" t="s">
        <v>155</v>
      </c>
      <c r="L3031" t="s">
        <v>20</v>
      </c>
      <c r="M3031" s="5">
        <v>465.92</v>
      </c>
      <c r="N3031">
        <v>1</v>
      </c>
    </row>
    <row r="3032" spans="1:14" x14ac:dyDescent="0.2">
      <c r="A3032" s="2">
        <v>45044</v>
      </c>
      <c r="B3032" s="3">
        <f t="shared" si="141"/>
        <v>2023</v>
      </c>
      <c r="C3032" t="str">
        <f t="shared" si="142"/>
        <v>2022-2023</v>
      </c>
      <c r="D3032" t="s">
        <v>147</v>
      </c>
      <c r="E3032" t="s">
        <v>90</v>
      </c>
      <c r="F3032" t="str">
        <f t="shared" si="143"/>
        <v>Victoria</v>
      </c>
      <c r="G3032" t="s">
        <v>45</v>
      </c>
      <c r="H3032">
        <v>3179</v>
      </c>
      <c r="I3032" t="s">
        <v>11</v>
      </c>
      <c r="J3032" t="s">
        <v>63</v>
      </c>
      <c r="K3032" t="s">
        <v>151</v>
      </c>
      <c r="L3032" t="s">
        <v>21</v>
      </c>
      <c r="M3032" s="5">
        <v>466.74</v>
      </c>
      <c r="N3032">
        <v>1</v>
      </c>
    </row>
    <row r="3033" spans="1:14" x14ac:dyDescent="0.2">
      <c r="A3033" s="2">
        <v>45425</v>
      </c>
      <c r="B3033" s="3">
        <f t="shared" si="141"/>
        <v>2024</v>
      </c>
      <c r="C3033" t="str">
        <f t="shared" si="142"/>
        <v>2023-2024</v>
      </c>
      <c r="D3033" t="s">
        <v>147</v>
      </c>
      <c r="E3033" t="s">
        <v>42</v>
      </c>
      <c r="F3033" t="str">
        <f t="shared" si="143"/>
        <v>Queensland</v>
      </c>
      <c r="G3033" t="s">
        <v>35</v>
      </c>
      <c r="H3033">
        <v>4053</v>
      </c>
      <c r="I3033" t="s">
        <v>11</v>
      </c>
      <c r="J3033" t="s">
        <v>43</v>
      </c>
      <c r="K3033" t="s">
        <v>153</v>
      </c>
      <c r="L3033" t="s">
        <v>16</v>
      </c>
      <c r="M3033" s="5">
        <v>466.78999999999996</v>
      </c>
      <c r="N3033">
        <v>1</v>
      </c>
    </row>
    <row r="3034" spans="1:14" x14ac:dyDescent="0.2">
      <c r="A3034" s="2">
        <v>45524</v>
      </c>
      <c r="B3034" s="3">
        <f t="shared" si="141"/>
        <v>2025</v>
      </c>
      <c r="C3034" t="str">
        <f t="shared" si="142"/>
        <v>2024-2025</v>
      </c>
      <c r="D3034" t="s">
        <v>147</v>
      </c>
      <c r="E3034" t="s">
        <v>145</v>
      </c>
      <c r="F3034" t="str">
        <f t="shared" si="143"/>
        <v>New South Wales</v>
      </c>
      <c r="G3034" t="s">
        <v>10</v>
      </c>
      <c r="H3034">
        <v>2101</v>
      </c>
      <c r="I3034" t="s">
        <v>11</v>
      </c>
      <c r="J3034" t="s">
        <v>27</v>
      </c>
      <c r="K3034" t="s">
        <v>154</v>
      </c>
      <c r="L3034" t="s">
        <v>14</v>
      </c>
      <c r="M3034" s="5">
        <v>467.03999999999996</v>
      </c>
      <c r="N3034">
        <v>1</v>
      </c>
    </row>
    <row r="3035" spans="1:14" x14ac:dyDescent="0.2">
      <c r="A3035" s="2">
        <v>45515</v>
      </c>
      <c r="B3035" s="3">
        <f t="shared" si="141"/>
        <v>2025</v>
      </c>
      <c r="C3035" t="str">
        <f t="shared" si="142"/>
        <v>2024-2025</v>
      </c>
      <c r="D3035" t="s">
        <v>148</v>
      </c>
      <c r="E3035" t="s">
        <v>112</v>
      </c>
      <c r="F3035" t="str">
        <f t="shared" si="143"/>
        <v>Victoria</v>
      </c>
      <c r="G3035" t="s">
        <v>45</v>
      </c>
      <c r="H3035">
        <v>3076</v>
      </c>
      <c r="I3035" t="s">
        <v>11</v>
      </c>
      <c r="J3035" t="s">
        <v>46</v>
      </c>
      <c r="K3035" t="s">
        <v>152</v>
      </c>
      <c r="L3035" t="s">
        <v>13</v>
      </c>
      <c r="M3035" s="5">
        <v>467.08000000000004</v>
      </c>
      <c r="N3035">
        <v>1</v>
      </c>
    </row>
    <row r="3036" spans="1:14" x14ac:dyDescent="0.2">
      <c r="A3036" s="2">
        <v>45336</v>
      </c>
      <c r="B3036" s="3">
        <f t="shared" si="141"/>
        <v>2024</v>
      </c>
      <c r="C3036" t="str">
        <f t="shared" si="142"/>
        <v>2023-2024</v>
      </c>
      <c r="D3036" t="s">
        <v>147</v>
      </c>
      <c r="E3036" t="s">
        <v>44</v>
      </c>
      <c r="F3036" t="str">
        <f t="shared" si="143"/>
        <v>Victoria</v>
      </c>
      <c r="G3036" t="s">
        <v>45</v>
      </c>
      <c r="H3036">
        <v>3066</v>
      </c>
      <c r="I3036" t="s">
        <v>11</v>
      </c>
      <c r="J3036" t="s">
        <v>46</v>
      </c>
      <c r="K3036" t="s">
        <v>149</v>
      </c>
      <c r="L3036" t="s">
        <v>15</v>
      </c>
      <c r="M3036" s="5">
        <v>467.8</v>
      </c>
      <c r="N3036">
        <v>1</v>
      </c>
    </row>
    <row r="3037" spans="1:14" x14ac:dyDescent="0.2">
      <c r="A3037" s="2">
        <v>44934</v>
      </c>
      <c r="B3037" s="3">
        <f t="shared" si="141"/>
        <v>2023</v>
      </c>
      <c r="C3037" t="str">
        <f t="shared" si="142"/>
        <v>2022-2023</v>
      </c>
      <c r="D3037" t="s">
        <v>147</v>
      </c>
      <c r="E3037" t="s">
        <v>142</v>
      </c>
      <c r="F3037" t="str">
        <f t="shared" si="143"/>
        <v>Australian Capital Territory</v>
      </c>
      <c r="G3037" t="s">
        <v>80</v>
      </c>
      <c r="H3037">
        <v>2609</v>
      </c>
      <c r="I3037" t="s">
        <v>11</v>
      </c>
      <c r="J3037" t="s">
        <v>58</v>
      </c>
      <c r="K3037" t="s">
        <v>149</v>
      </c>
      <c r="L3037" t="s">
        <v>15</v>
      </c>
      <c r="M3037" s="5">
        <v>468.84000000000003</v>
      </c>
      <c r="N3037">
        <v>1</v>
      </c>
    </row>
    <row r="3038" spans="1:14" x14ac:dyDescent="0.2">
      <c r="A3038" s="2">
        <v>44954</v>
      </c>
      <c r="B3038" s="3">
        <f t="shared" si="141"/>
        <v>2023</v>
      </c>
      <c r="C3038" t="str">
        <f t="shared" si="142"/>
        <v>2022-2023</v>
      </c>
      <c r="D3038" t="s">
        <v>147</v>
      </c>
      <c r="E3038" t="s">
        <v>40</v>
      </c>
      <c r="F3038" t="str">
        <f t="shared" si="143"/>
        <v>New South Wales</v>
      </c>
      <c r="G3038" t="s">
        <v>10</v>
      </c>
      <c r="H3038">
        <v>2116</v>
      </c>
      <c r="I3038" t="s">
        <v>11</v>
      </c>
      <c r="J3038" t="s">
        <v>27</v>
      </c>
      <c r="K3038" t="s">
        <v>19</v>
      </c>
      <c r="L3038" t="s">
        <v>23</v>
      </c>
      <c r="M3038" s="5">
        <v>469.28000000000003</v>
      </c>
      <c r="N3038">
        <v>1</v>
      </c>
    </row>
    <row r="3039" spans="1:14" x14ac:dyDescent="0.2">
      <c r="A3039" s="2">
        <v>45232</v>
      </c>
      <c r="B3039" s="3">
        <f t="shared" si="141"/>
        <v>2024</v>
      </c>
      <c r="C3039" t="str">
        <f t="shared" si="142"/>
        <v>2023-2024</v>
      </c>
      <c r="D3039" t="s">
        <v>147</v>
      </c>
      <c r="E3039" t="s">
        <v>41</v>
      </c>
      <c r="F3039" t="str">
        <f t="shared" si="143"/>
        <v>New South Wales</v>
      </c>
      <c r="G3039" t="s">
        <v>10</v>
      </c>
      <c r="H3039">
        <v>2830</v>
      </c>
      <c r="I3039" t="s">
        <v>11</v>
      </c>
      <c r="J3039" t="s">
        <v>25</v>
      </c>
      <c r="K3039" t="s">
        <v>19</v>
      </c>
      <c r="L3039" t="s">
        <v>23</v>
      </c>
      <c r="M3039" s="5">
        <v>469.70000000000005</v>
      </c>
      <c r="N3039">
        <v>1</v>
      </c>
    </row>
    <row r="3040" spans="1:14" x14ac:dyDescent="0.2">
      <c r="A3040" s="2">
        <v>45183</v>
      </c>
      <c r="B3040" s="3">
        <f t="shared" si="141"/>
        <v>2024</v>
      </c>
      <c r="C3040" t="str">
        <f t="shared" si="142"/>
        <v>2023-2024</v>
      </c>
      <c r="D3040" t="s">
        <v>147</v>
      </c>
      <c r="E3040" t="s">
        <v>114</v>
      </c>
      <c r="F3040" t="str">
        <f t="shared" si="143"/>
        <v>Victoria</v>
      </c>
      <c r="G3040" t="s">
        <v>45</v>
      </c>
      <c r="H3040">
        <v>3551</v>
      </c>
      <c r="I3040" t="s">
        <v>11</v>
      </c>
      <c r="J3040" t="s">
        <v>60</v>
      </c>
      <c r="K3040" t="s">
        <v>152</v>
      </c>
      <c r="L3040" t="s">
        <v>13</v>
      </c>
      <c r="M3040" s="5">
        <v>470.18</v>
      </c>
      <c r="N3040">
        <v>1</v>
      </c>
    </row>
    <row r="3041" spans="1:14" x14ac:dyDescent="0.2">
      <c r="A3041" s="2">
        <v>45065</v>
      </c>
      <c r="B3041" s="3">
        <f t="shared" si="141"/>
        <v>2023</v>
      </c>
      <c r="C3041" t="str">
        <f t="shared" si="142"/>
        <v>2022-2023</v>
      </c>
      <c r="D3041" t="s">
        <v>147</v>
      </c>
      <c r="E3041" t="s">
        <v>144</v>
      </c>
      <c r="F3041" t="str">
        <f t="shared" si="143"/>
        <v>Queensland</v>
      </c>
      <c r="G3041" t="s">
        <v>35</v>
      </c>
      <c r="H3041">
        <v>4566</v>
      </c>
      <c r="I3041" t="s">
        <v>11</v>
      </c>
      <c r="J3041" t="s">
        <v>120</v>
      </c>
      <c r="K3041" t="s">
        <v>151</v>
      </c>
      <c r="L3041" t="s">
        <v>21</v>
      </c>
      <c r="M3041" s="5">
        <v>470.95</v>
      </c>
      <c r="N3041">
        <v>1</v>
      </c>
    </row>
    <row r="3042" spans="1:14" x14ac:dyDescent="0.2">
      <c r="A3042" s="2">
        <v>45183</v>
      </c>
      <c r="B3042" s="3">
        <f t="shared" si="141"/>
        <v>2024</v>
      </c>
      <c r="C3042" t="str">
        <f t="shared" si="142"/>
        <v>2023-2024</v>
      </c>
      <c r="D3042" t="s">
        <v>147</v>
      </c>
      <c r="E3042" t="s">
        <v>44</v>
      </c>
      <c r="F3042" t="str">
        <f t="shared" si="143"/>
        <v>Victoria</v>
      </c>
      <c r="G3042" t="s">
        <v>45</v>
      </c>
      <c r="H3042">
        <v>3066</v>
      </c>
      <c r="I3042" t="s">
        <v>11</v>
      </c>
      <c r="J3042" t="s">
        <v>46</v>
      </c>
      <c r="K3042" t="s">
        <v>151</v>
      </c>
      <c r="L3042" t="s">
        <v>21</v>
      </c>
      <c r="M3042" s="5">
        <v>471.09999999999997</v>
      </c>
      <c r="N3042">
        <v>1</v>
      </c>
    </row>
    <row r="3043" spans="1:14" x14ac:dyDescent="0.2">
      <c r="A3043" s="2">
        <v>45481</v>
      </c>
      <c r="B3043" s="3">
        <f t="shared" si="141"/>
        <v>2025</v>
      </c>
      <c r="C3043" t="str">
        <f t="shared" si="142"/>
        <v>2024-2025</v>
      </c>
      <c r="D3043" t="s">
        <v>148</v>
      </c>
      <c r="E3043" t="s">
        <v>118</v>
      </c>
      <c r="F3043" t="str">
        <f t="shared" si="143"/>
        <v>New South Wales</v>
      </c>
      <c r="G3043" t="s">
        <v>10</v>
      </c>
      <c r="H3043">
        <v>2158</v>
      </c>
      <c r="I3043" t="s">
        <v>11</v>
      </c>
      <c r="J3043" t="s">
        <v>27</v>
      </c>
      <c r="K3043" t="s">
        <v>19</v>
      </c>
      <c r="L3043" t="s">
        <v>23</v>
      </c>
      <c r="M3043" s="5">
        <v>471.15</v>
      </c>
      <c r="N3043">
        <v>1</v>
      </c>
    </row>
    <row r="3044" spans="1:14" x14ac:dyDescent="0.2">
      <c r="A3044" s="2">
        <v>45004</v>
      </c>
      <c r="B3044" s="3">
        <f t="shared" si="141"/>
        <v>2023</v>
      </c>
      <c r="C3044" t="str">
        <f t="shared" si="142"/>
        <v>2022-2023</v>
      </c>
      <c r="D3044" t="s">
        <v>147</v>
      </c>
      <c r="E3044" t="s">
        <v>41</v>
      </c>
      <c r="F3044" t="str">
        <f t="shared" si="143"/>
        <v>New South Wales</v>
      </c>
      <c r="G3044" t="s">
        <v>10</v>
      </c>
      <c r="H3044">
        <v>2830</v>
      </c>
      <c r="I3044" t="s">
        <v>11</v>
      </c>
      <c r="J3044" t="s">
        <v>25</v>
      </c>
      <c r="K3044" t="s">
        <v>149</v>
      </c>
      <c r="L3044" t="s">
        <v>15</v>
      </c>
      <c r="M3044" s="5">
        <v>471.98999999999995</v>
      </c>
      <c r="N3044">
        <v>1</v>
      </c>
    </row>
    <row r="3045" spans="1:14" x14ac:dyDescent="0.2">
      <c r="A3045" s="2">
        <v>45004</v>
      </c>
      <c r="B3045" s="3">
        <f t="shared" si="141"/>
        <v>2023</v>
      </c>
      <c r="C3045" t="str">
        <f t="shared" si="142"/>
        <v>2022-2023</v>
      </c>
      <c r="D3045" t="s">
        <v>147</v>
      </c>
      <c r="E3045" t="s">
        <v>64</v>
      </c>
      <c r="F3045" t="str">
        <f t="shared" si="143"/>
        <v>Victoria</v>
      </c>
      <c r="G3045" t="s">
        <v>45</v>
      </c>
      <c r="H3045">
        <v>3199</v>
      </c>
      <c r="I3045" t="s">
        <v>11</v>
      </c>
      <c r="J3045" t="s">
        <v>63</v>
      </c>
      <c r="K3045" t="s">
        <v>151</v>
      </c>
      <c r="L3045" t="s">
        <v>21</v>
      </c>
      <c r="M3045" s="5">
        <v>472</v>
      </c>
      <c r="N3045">
        <v>1</v>
      </c>
    </row>
    <row r="3046" spans="1:14" x14ac:dyDescent="0.2">
      <c r="A3046" s="2">
        <v>45125</v>
      </c>
      <c r="B3046" s="3">
        <f t="shared" si="141"/>
        <v>2024</v>
      </c>
      <c r="C3046" t="str">
        <f t="shared" si="142"/>
        <v>2023-2024</v>
      </c>
      <c r="D3046" t="s">
        <v>147</v>
      </c>
      <c r="E3046" t="s">
        <v>9</v>
      </c>
      <c r="F3046" t="str">
        <f t="shared" si="143"/>
        <v>New South Wales</v>
      </c>
      <c r="G3046" t="s">
        <v>10</v>
      </c>
      <c r="H3046">
        <v>2067</v>
      </c>
      <c r="I3046" t="s">
        <v>11</v>
      </c>
      <c r="J3046" t="s">
        <v>12</v>
      </c>
      <c r="K3046" t="s">
        <v>156</v>
      </c>
      <c r="L3046" t="s">
        <v>17</v>
      </c>
      <c r="M3046" s="5">
        <v>472.71999999999997</v>
      </c>
      <c r="N3046">
        <v>1</v>
      </c>
    </row>
    <row r="3047" spans="1:14" x14ac:dyDescent="0.2">
      <c r="A3047" s="2">
        <v>45469</v>
      </c>
      <c r="B3047" s="3">
        <f t="shared" si="141"/>
        <v>2024</v>
      </c>
      <c r="C3047" t="str">
        <f t="shared" si="142"/>
        <v>2023-2024</v>
      </c>
      <c r="D3047" t="s">
        <v>148</v>
      </c>
      <c r="E3047" t="s">
        <v>61</v>
      </c>
      <c r="F3047" t="str">
        <f t="shared" si="143"/>
        <v>New South Wales</v>
      </c>
      <c r="G3047" t="s">
        <v>10</v>
      </c>
      <c r="H3047">
        <v>2539</v>
      </c>
      <c r="I3047" t="s">
        <v>11</v>
      </c>
      <c r="J3047" t="s">
        <v>58</v>
      </c>
      <c r="K3047" t="s">
        <v>152</v>
      </c>
      <c r="L3047" t="s">
        <v>13</v>
      </c>
      <c r="M3047" s="5">
        <v>472.74</v>
      </c>
      <c r="N3047">
        <v>1</v>
      </c>
    </row>
    <row r="3048" spans="1:14" x14ac:dyDescent="0.2">
      <c r="A3048" s="2">
        <v>45412</v>
      </c>
      <c r="B3048" s="3">
        <f t="shared" si="141"/>
        <v>2024</v>
      </c>
      <c r="C3048" t="str">
        <f t="shared" si="142"/>
        <v>2023-2024</v>
      </c>
      <c r="D3048" t="s">
        <v>147</v>
      </c>
      <c r="E3048" t="s">
        <v>125</v>
      </c>
      <c r="F3048" t="str">
        <f t="shared" si="143"/>
        <v>Victoria</v>
      </c>
      <c r="G3048" t="s">
        <v>45</v>
      </c>
      <c r="H3048">
        <v>3400</v>
      </c>
      <c r="I3048" t="s">
        <v>11</v>
      </c>
      <c r="J3048" t="s">
        <v>60</v>
      </c>
      <c r="K3048" t="s">
        <v>153</v>
      </c>
      <c r="L3048" t="s">
        <v>16</v>
      </c>
      <c r="M3048" s="5">
        <v>474.06999999999994</v>
      </c>
      <c r="N3048">
        <v>1</v>
      </c>
    </row>
    <row r="3049" spans="1:14" x14ac:dyDescent="0.2">
      <c r="A3049" s="2">
        <v>45375</v>
      </c>
      <c r="B3049" s="3">
        <f t="shared" si="141"/>
        <v>2024</v>
      </c>
      <c r="C3049" t="str">
        <f t="shared" si="142"/>
        <v>2023-2024</v>
      </c>
      <c r="D3049" t="s">
        <v>147</v>
      </c>
      <c r="E3049" t="s">
        <v>124</v>
      </c>
      <c r="F3049" t="str">
        <f t="shared" si="143"/>
        <v>New South Wales</v>
      </c>
      <c r="G3049" t="s">
        <v>10</v>
      </c>
      <c r="H3049">
        <v>2015</v>
      </c>
      <c r="I3049" t="s">
        <v>11</v>
      </c>
      <c r="J3049" t="s">
        <v>12</v>
      </c>
      <c r="K3049" t="s">
        <v>19</v>
      </c>
      <c r="L3049" t="s">
        <v>23</v>
      </c>
      <c r="M3049" s="5">
        <v>475.81000000000006</v>
      </c>
      <c r="N3049">
        <v>1</v>
      </c>
    </row>
    <row r="3050" spans="1:14" x14ac:dyDescent="0.2">
      <c r="A3050" s="2">
        <v>45115</v>
      </c>
      <c r="B3050" s="3">
        <f t="shared" si="141"/>
        <v>2024</v>
      </c>
      <c r="C3050" t="str">
        <f t="shared" si="142"/>
        <v>2023-2024</v>
      </c>
      <c r="D3050" t="s">
        <v>147</v>
      </c>
      <c r="E3050" t="s">
        <v>102</v>
      </c>
      <c r="F3050" t="str">
        <f t="shared" si="143"/>
        <v>Queensland</v>
      </c>
      <c r="G3050" t="s">
        <v>35</v>
      </c>
      <c r="H3050">
        <v>4870</v>
      </c>
      <c r="I3050" t="s">
        <v>11</v>
      </c>
      <c r="J3050" t="s">
        <v>36</v>
      </c>
      <c r="K3050" t="s">
        <v>152</v>
      </c>
      <c r="L3050" t="s">
        <v>13</v>
      </c>
      <c r="M3050" s="5">
        <v>476.36999999999995</v>
      </c>
      <c r="N3050">
        <v>1</v>
      </c>
    </row>
    <row r="3051" spans="1:14" x14ac:dyDescent="0.2">
      <c r="A3051" s="2">
        <v>45125</v>
      </c>
      <c r="B3051" s="3">
        <f t="shared" si="141"/>
        <v>2024</v>
      </c>
      <c r="C3051" t="str">
        <f t="shared" si="142"/>
        <v>2023-2024</v>
      </c>
      <c r="D3051" t="s">
        <v>147</v>
      </c>
      <c r="E3051" t="s">
        <v>136</v>
      </c>
      <c r="F3051" t="str">
        <f t="shared" si="143"/>
        <v>Victoria</v>
      </c>
      <c r="G3051" t="s">
        <v>45</v>
      </c>
      <c r="H3051">
        <v>3175</v>
      </c>
      <c r="I3051" t="s">
        <v>11</v>
      </c>
      <c r="J3051" t="s">
        <v>63</v>
      </c>
      <c r="K3051" t="s">
        <v>19</v>
      </c>
      <c r="L3051" t="s">
        <v>23</v>
      </c>
      <c r="M3051" s="5">
        <v>477.81</v>
      </c>
      <c r="N3051">
        <v>1</v>
      </c>
    </row>
    <row r="3052" spans="1:14" x14ac:dyDescent="0.2">
      <c r="A3052" s="2">
        <v>44990</v>
      </c>
      <c r="B3052" s="3">
        <f t="shared" si="141"/>
        <v>2023</v>
      </c>
      <c r="C3052" t="str">
        <f t="shared" si="142"/>
        <v>2022-2023</v>
      </c>
      <c r="D3052" t="s">
        <v>147</v>
      </c>
      <c r="E3052" t="s">
        <v>41</v>
      </c>
      <c r="F3052" t="str">
        <f t="shared" si="143"/>
        <v>New South Wales</v>
      </c>
      <c r="G3052" t="s">
        <v>10</v>
      </c>
      <c r="H3052">
        <v>2830</v>
      </c>
      <c r="I3052" t="s">
        <v>11</v>
      </c>
      <c r="J3052" t="s">
        <v>25</v>
      </c>
      <c r="K3052" t="s">
        <v>151</v>
      </c>
      <c r="L3052" t="s">
        <v>21</v>
      </c>
      <c r="M3052" s="5">
        <v>479.32</v>
      </c>
      <c r="N3052">
        <v>1</v>
      </c>
    </row>
    <row r="3053" spans="1:14" x14ac:dyDescent="0.2">
      <c r="A3053" s="2">
        <v>45519</v>
      </c>
      <c r="B3053" s="3">
        <f t="shared" si="141"/>
        <v>2025</v>
      </c>
      <c r="C3053" t="str">
        <f t="shared" si="142"/>
        <v>2024-2025</v>
      </c>
      <c r="D3053" t="s">
        <v>148</v>
      </c>
      <c r="E3053" t="s">
        <v>106</v>
      </c>
      <c r="F3053" t="str">
        <f t="shared" si="143"/>
        <v>Victoria</v>
      </c>
      <c r="G3053" t="s">
        <v>45</v>
      </c>
      <c r="H3053">
        <v>3915</v>
      </c>
      <c r="I3053" t="s">
        <v>11</v>
      </c>
      <c r="J3053" t="s">
        <v>55</v>
      </c>
      <c r="K3053" t="s">
        <v>153</v>
      </c>
      <c r="L3053" t="s">
        <v>16</v>
      </c>
      <c r="M3053" s="5">
        <v>479.47</v>
      </c>
      <c r="N3053">
        <v>1</v>
      </c>
    </row>
    <row r="3054" spans="1:14" x14ac:dyDescent="0.2">
      <c r="A3054" s="2">
        <v>45142</v>
      </c>
      <c r="B3054" s="3">
        <f t="shared" si="141"/>
        <v>2024</v>
      </c>
      <c r="C3054" t="str">
        <f t="shared" si="142"/>
        <v>2023-2024</v>
      </c>
      <c r="D3054" t="s">
        <v>147</v>
      </c>
      <c r="E3054" t="s">
        <v>124</v>
      </c>
      <c r="F3054" t="str">
        <f t="shared" si="143"/>
        <v>New South Wales</v>
      </c>
      <c r="G3054" t="s">
        <v>10</v>
      </c>
      <c r="H3054">
        <v>2015</v>
      </c>
      <c r="I3054" t="s">
        <v>11</v>
      </c>
      <c r="J3054" t="s">
        <v>12</v>
      </c>
      <c r="K3054" t="s">
        <v>149</v>
      </c>
      <c r="L3054" t="s">
        <v>15</v>
      </c>
      <c r="M3054" s="5">
        <v>480.2</v>
      </c>
      <c r="N3054">
        <v>1</v>
      </c>
    </row>
    <row r="3055" spans="1:14" x14ac:dyDescent="0.2">
      <c r="A3055" s="2">
        <v>45077</v>
      </c>
      <c r="B3055" s="3">
        <f t="shared" si="141"/>
        <v>2023</v>
      </c>
      <c r="C3055" t="str">
        <f t="shared" si="142"/>
        <v>2022-2023</v>
      </c>
      <c r="D3055" t="s">
        <v>147</v>
      </c>
      <c r="E3055" t="s">
        <v>85</v>
      </c>
      <c r="F3055" t="str">
        <f t="shared" si="143"/>
        <v>Queensland</v>
      </c>
      <c r="G3055" t="s">
        <v>35</v>
      </c>
      <c r="H3055">
        <v>4883</v>
      </c>
      <c r="I3055" t="s">
        <v>11</v>
      </c>
      <c r="J3055" t="s">
        <v>36</v>
      </c>
      <c r="K3055" t="s">
        <v>150</v>
      </c>
      <c r="L3055" t="s">
        <v>18</v>
      </c>
      <c r="M3055" s="5">
        <v>481.2</v>
      </c>
      <c r="N3055">
        <v>1</v>
      </c>
    </row>
    <row r="3056" spans="1:14" x14ac:dyDescent="0.2">
      <c r="A3056" s="2">
        <v>45518</v>
      </c>
      <c r="B3056" s="3">
        <f t="shared" si="141"/>
        <v>2025</v>
      </c>
      <c r="C3056" t="str">
        <f t="shared" si="142"/>
        <v>2024-2025</v>
      </c>
      <c r="D3056" t="s">
        <v>147</v>
      </c>
      <c r="E3056" t="s">
        <v>83</v>
      </c>
      <c r="F3056" t="str">
        <f t="shared" si="143"/>
        <v>New South Wales</v>
      </c>
      <c r="G3056" t="s">
        <v>10</v>
      </c>
      <c r="H3056">
        <v>2750</v>
      </c>
      <c r="I3056" t="s">
        <v>11</v>
      </c>
      <c r="J3056" t="s">
        <v>25</v>
      </c>
      <c r="K3056" t="s">
        <v>150</v>
      </c>
      <c r="L3056" t="s">
        <v>18</v>
      </c>
      <c r="M3056" s="5">
        <v>481.61</v>
      </c>
      <c r="N3056">
        <v>1</v>
      </c>
    </row>
    <row r="3057" spans="1:14" x14ac:dyDescent="0.2">
      <c r="A3057" s="2">
        <v>45037</v>
      </c>
      <c r="B3057" s="3">
        <f t="shared" si="141"/>
        <v>2023</v>
      </c>
      <c r="C3057" t="str">
        <f t="shared" si="142"/>
        <v>2022-2023</v>
      </c>
      <c r="D3057" t="s">
        <v>147</v>
      </c>
      <c r="E3057" t="s">
        <v>54</v>
      </c>
      <c r="F3057" t="str">
        <f t="shared" si="143"/>
        <v>Victoria</v>
      </c>
      <c r="G3057" t="s">
        <v>45</v>
      </c>
      <c r="H3057">
        <v>3977</v>
      </c>
      <c r="I3057" t="s">
        <v>11</v>
      </c>
      <c r="J3057" t="s">
        <v>55</v>
      </c>
      <c r="K3057" t="s">
        <v>151</v>
      </c>
      <c r="L3057" t="s">
        <v>21</v>
      </c>
      <c r="M3057" s="5">
        <v>481.89</v>
      </c>
      <c r="N3057">
        <v>1</v>
      </c>
    </row>
    <row r="3058" spans="1:14" x14ac:dyDescent="0.2">
      <c r="A3058" s="2">
        <v>45100</v>
      </c>
      <c r="B3058" s="3">
        <f t="shared" si="141"/>
        <v>2023</v>
      </c>
      <c r="C3058" t="str">
        <f t="shared" si="142"/>
        <v>2022-2023</v>
      </c>
      <c r="D3058" t="s">
        <v>147</v>
      </c>
      <c r="E3058" t="s">
        <v>66</v>
      </c>
      <c r="F3058" t="str">
        <f t="shared" si="143"/>
        <v>South Australia</v>
      </c>
      <c r="G3058" t="s">
        <v>32</v>
      </c>
      <c r="H3058">
        <v>5169</v>
      </c>
      <c r="I3058" t="s">
        <v>11</v>
      </c>
      <c r="J3058" t="s">
        <v>33</v>
      </c>
      <c r="K3058" t="s">
        <v>155</v>
      </c>
      <c r="L3058" t="s">
        <v>20</v>
      </c>
      <c r="M3058" s="5">
        <v>483.34</v>
      </c>
      <c r="N3058">
        <v>1</v>
      </c>
    </row>
    <row r="3059" spans="1:14" x14ac:dyDescent="0.2">
      <c r="A3059" s="2">
        <v>45606</v>
      </c>
      <c r="B3059" s="3">
        <f t="shared" si="141"/>
        <v>2025</v>
      </c>
      <c r="C3059" t="str">
        <f t="shared" si="142"/>
        <v>2024-2025</v>
      </c>
      <c r="D3059" t="s">
        <v>147</v>
      </c>
      <c r="E3059" t="s">
        <v>42</v>
      </c>
      <c r="F3059" t="str">
        <f t="shared" si="143"/>
        <v>Queensland</v>
      </c>
      <c r="G3059" t="s">
        <v>35</v>
      </c>
      <c r="H3059">
        <v>4053</v>
      </c>
      <c r="I3059" t="s">
        <v>11</v>
      </c>
      <c r="J3059" t="s">
        <v>43</v>
      </c>
      <c r="K3059" t="s">
        <v>150</v>
      </c>
      <c r="L3059" t="s">
        <v>18</v>
      </c>
      <c r="M3059" s="5">
        <v>484.14</v>
      </c>
      <c r="N3059">
        <v>1</v>
      </c>
    </row>
    <row r="3060" spans="1:14" x14ac:dyDescent="0.2">
      <c r="A3060" s="2">
        <v>44971</v>
      </c>
      <c r="B3060" s="3">
        <f t="shared" si="141"/>
        <v>2023</v>
      </c>
      <c r="C3060" t="str">
        <f t="shared" si="142"/>
        <v>2022-2023</v>
      </c>
      <c r="D3060" t="s">
        <v>148</v>
      </c>
      <c r="E3060" t="s">
        <v>28</v>
      </c>
      <c r="F3060" t="str">
        <f t="shared" si="143"/>
        <v>Northern Territory</v>
      </c>
      <c r="G3060" t="s">
        <v>29</v>
      </c>
      <c r="H3060">
        <v>800</v>
      </c>
      <c r="I3060" t="s">
        <v>11</v>
      </c>
      <c r="J3060" t="s">
        <v>30</v>
      </c>
      <c r="K3060" t="s">
        <v>154</v>
      </c>
      <c r="L3060" t="s">
        <v>14</v>
      </c>
      <c r="M3060" s="5">
        <v>484.4</v>
      </c>
      <c r="N3060">
        <v>1</v>
      </c>
    </row>
    <row r="3061" spans="1:14" x14ac:dyDescent="0.2">
      <c r="A3061" s="2">
        <v>45447</v>
      </c>
      <c r="B3061" s="3">
        <f t="shared" si="141"/>
        <v>2024</v>
      </c>
      <c r="C3061" t="str">
        <f t="shared" si="142"/>
        <v>2023-2024</v>
      </c>
      <c r="D3061" t="s">
        <v>148</v>
      </c>
      <c r="E3061" t="s">
        <v>106</v>
      </c>
      <c r="F3061" t="str">
        <f t="shared" si="143"/>
        <v>Victoria</v>
      </c>
      <c r="G3061" t="s">
        <v>45</v>
      </c>
      <c r="H3061">
        <v>3915</v>
      </c>
      <c r="I3061" t="s">
        <v>11</v>
      </c>
      <c r="J3061" t="s">
        <v>55</v>
      </c>
      <c r="K3061" t="s">
        <v>151</v>
      </c>
      <c r="L3061" t="s">
        <v>21</v>
      </c>
      <c r="M3061" s="5">
        <v>484.84</v>
      </c>
      <c r="N3061">
        <v>1</v>
      </c>
    </row>
    <row r="3062" spans="1:14" x14ac:dyDescent="0.2">
      <c r="A3062" s="2">
        <v>44951</v>
      </c>
      <c r="B3062" s="3">
        <f t="shared" si="141"/>
        <v>2023</v>
      </c>
      <c r="C3062" t="str">
        <f t="shared" si="142"/>
        <v>2022-2023</v>
      </c>
      <c r="D3062" t="s">
        <v>148</v>
      </c>
      <c r="E3062" t="s">
        <v>131</v>
      </c>
      <c r="F3062" t="str">
        <f t="shared" si="143"/>
        <v>Western Australia</v>
      </c>
      <c r="G3062" t="s">
        <v>48</v>
      </c>
      <c r="H3062">
        <v>6530</v>
      </c>
      <c r="I3062" t="s">
        <v>11</v>
      </c>
      <c r="J3062" t="s">
        <v>77</v>
      </c>
      <c r="K3062" t="s">
        <v>150</v>
      </c>
      <c r="L3062" t="s">
        <v>18</v>
      </c>
      <c r="M3062" s="5">
        <v>485.51</v>
      </c>
      <c r="N3062">
        <v>1</v>
      </c>
    </row>
    <row r="3063" spans="1:14" x14ac:dyDescent="0.2">
      <c r="A3063" s="2">
        <v>45271</v>
      </c>
      <c r="B3063" s="3">
        <f t="shared" si="141"/>
        <v>2024</v>
      </c>
      <c r="C3063" t="str">
        <f t="shared" si="142"/>
        <v>2023-2024</v>
      </c>
      <c r="D3063" t="s">
        <v>148</v>
      </c>
      <c r="E3063" t="s">
        <v>143</v>
      </c>
      <c r="F3063" t="str">
        <f t="shared" si="143"/>
        <v>New South Wales</v>
      </c>
      <c r="G3063" t="s">
        <v>10</v>
      </c>
      <c r="H3063">
        <v>2154</v>
      </c>
      <c r="I3063" t="s">
        <v>11</v>
      </c>
      <c r="J3063" t="s">
        <v>27</v>
      </c>
      <c r="K3063" t="s">
        <v>149</v>
      </c>
      <c r="L3063" t="s">
        <v>15</v>
      </c>
      <c r="M3063" s="5">
        <v>485.62</v>
      </c>
      <c r="N3063">
        <v>1</v>
      </c>
    </row>
    <row r="3064" spans="1:14" x14ac:dyDescent="0.2">
      <c r="A3064" s="2">
        <v>45373</v>
      </c>
      <c r="B3064" s="3">
        <f t="shared" si="141"/>
        <v>2024</v>
      </c>
      <c r="C3064" t="str">
        <f t="shared" si="142"/>
        <v>2023-2024</v>
      </c>
      <c r="D3064" t="s">
        <v>148</v>
      </c>
      <c r="E3064" t="s">
        <v>28</v>
      </c>
      <c r="F3064" t="str">
        <f t="shared" si="143"/>
        <v>Northern Territory</v>
      </c>
      <c r="G3064" t="s">
        <v>29</v>
      </c>
      <c r="H3064">
        <v>800</v>
      </c>
      <c r="I3064" t="s">
        <v>11</v>
      </c>
      <c r="J3064" t="s">
        <v>30</v>
      </c>
      <c r="K3064" t="s">
        <v>152</v>
      </c>
      <c r="L3064" t="s">
        <v>13</v>
      </c>
      <c r="M3064" s="5">
        <v>485.74</v>
      </c>
      <c r="N3064">
        <v>1</v>
      </c>
    </row>
    <row r="3065" spans="1:14" x14ac:dyDescent="0.2">
      <c r="A3065" s="2">
        <v>45592</v>
      </c>
      <c r="B3065" s="3">
        <f t="shared" si="141"/>
        <v>2025</v>
      </c>
      <c r="C3065" t="str">
        <f t="shared" si="142"/>
        <v>2024-2025</v>
      </c>
      <c r="D3065" t="s">
        <v>148</v>
      </c>
      <c r="E3065" t="s">
        <v>84</v>
      </c>
      <c r="F3065" t="str">
        <f t="shared" si="143"/>
        <v>Queensland</v>
      </c>
      <c r="G3065" t="s">
        <v>35</v>
      </c>
      <c r="H3065">
        <v>4740</v>
      </c>
      <c r="I3065" t="s">
        <v>11</v>
      </c>
      <c r="J3065" t="s">
        <v>51</v>
      </c>
      <c r="K3065" t="s">
        <v>153</v>
      </c>
      <c r="L3065" t="s">
        <v>16</v>
      </c>
      <c r="M3065" s="5">
        <v>486.94</v>
      </c>
      <c r="N3065">
        <v>1</v>
      </c>
    </row>
    <row r="3066" spans="1:14" x14ac:dyDescent="0.2">
      <c r="A3066" s="2">
        <v>45610</v>
      </c>
      <c r="B3066" s="3">
        <f t="shared" si="141"/>
        <v>2025</v>
      </c>
      <c r="C3066" t="str">
        <f t="shared" si="142"/>
        <v>2024-2025</v>
      </c>
      <c r="D3066" t="s">
        <v>148</v>
      </c>
      <c r="E3066" t="s">
        <v>105</v>
      </c>
      <c r="F3066" t="str">
        <f t="shared" si="143"/>
        <v>Victoria</v>
      </c>
      <c r="G3066" t="s">
        <v>45</v>
      </c>
      <c r="H3066">
        <v>3500</v>
      </c>
      <c r="I3066" t="s">
        <v>11</v>
      </c>
      <c r="J3066" t="s">
        <v>60</v>
      </c>
      <c r="K3066" t="s">
        <v>150</v>
      </c>
      <c r="L3066" t="s">
        <v>18</v>
      </c>
      <c r="M3066" s="5">
        <v>487.04000000000008</v>
      </c>
      <c r="N3066">
        <v>1</v>
      </c>
    </row>
    <row r="3067" spans="1:14" x14ac:dyDescent="0.2">
      <c r="A3067" s="2">
        <v>45575</v>
      </c>
      <c r="B3067" s="3">
        <f t="shared" si="141"/>
        <v>2025</v>
      </c>
      <c r="C3067" t="str">
        <f t="shared" si="142"/>
        <v>2024-2025</v>
      </c>
      <c r="D3067" t="s">
        <v>147</v>
      </c>
      <c r="E3067" t="s">
        <v>54</v>
      </c>
      <c r="F3067" t="str">
        <f t="shared" si="143"/>
        <v>Victoria</v>
      </c>
      <c r="G3067" t="s">
        <v>45</v>
      </c>
      <c r="H3067">
        <v>3977</v>
      </c>
      <c r="I3067" t="s">
        <v>11</v>
      </c>
      <c r="J3067" t="s">
        <v>55</v>
      </c>
      <c r="K3067" t="s">
        <v>149</v>
      </c>
      <c r="L3067" t="s">
        <v>15</v>
      </c>
      <c r="M3067" s="5">
        <v>487.23</v>
      </c>
      <c r="N3067">
        <v>1</v>
      </c>
    </row>
    <row r="3068" spans="1:14" x14ac:dyDescent="0.2">
      <c r="A3068" s="2">
        <v>45089</v>
      </c>
      <c r="B3068" s="3">
        <f t="shared" si="141"/>
        <v>2023</v>
      </c>
      <c r="C3068" t="str">
        <f t="shared" si="142"/>
        <v>2022-2023</v>
      </c>
      <c r="D3068" t="s">
        <v>148</v>
      </c>
      <c r="E3068" t="s">
        <v>28</v>
      </c>
      <c r="F3068" t="str">
        <f t="shared" si="143"/>
        <v>Northern Territory</v>
      </c>
      <c r="G3068" t="s">
        <v>29</v>
      </c>
      <c r="H3068">
        <v>800</v>
      </c>
      <c r="I3068" t="s">
        <v>11</v>
      </c>
      <c r="J3068" t="s">
        <v>30</v>
      </c>
      <c r="K3068" t="s">
        <v>153</v>
      </c>
      <c r="L3068" t="s">
        <v>16</v>
      </c>
      <c r="M3068" s="5">
        <v>487.56</v>
      </c>
      <c r="N3068">
        <v>1</v>
      </c>
    </row>
    <row r="3069" spans="1:14" x14ac:dyDescent="0.2">
      <c r="A3069" s="2">
        <v>45337</v>
      </c>
      <c r="B3069" s="3">
        <f t="shared" si="141"/>
        <v>2024</v>
      </c>
      <c r="C3069" t="str">
        <f t="shared" si="142"/>
        <v>2023-2024</v>
      </c>
      <c r="D3069" t="s">
        <v>147</v>
      </c>
      <c r="E3069" t="s">
        <v>102</v>
      </c>
      <c r="F3069" t="str">
        <f t="shared" si="143"/>
        <v>Queensland</v>
      </c>
      <c r="G3069" t="s">
        <v>35</v>
      </c>
      <c r="H3069">
        <v>4870</v>
      </c>
      <c r="I3069" t="s">
        <v>11</v>
      </c>
      <c r="J3069" t="s">
        <v>36</v>
      </c>
      <c r="K3069" t="s">
        <v>155</v>
      </c>
      <c r="L3069" t="s">
        <v>20</v>
      </c>
      <c r="M3069" s="5">
        <v>487.58</v>
      </c>
      <c r="N3069">
        <v>1</v>
      </c>
    </row>
    <row r="3070" spans="1:14" x14ac:dyDescent="0.2">
      <c r="A3070" s="2">
        <v>45164</v>
      </c>
      <c r="B3070" s="3">
        <f t="shared" si="141"/>
        <v>2024</v>
      </c>
      <c r="C3070" t="str">
        <f t="shared" si="142"/>
        <v>2023-2024</v>
      </c>
      <c r="D3070" t="s">
        <v>147</v>
      </c>
      <c r="E3070" t="s">
        <v>76</v>
      </c>
      <c r="F3070" t="str">
        <f t="shared" si="143"/>
        <v>Western Australia</v>
      </c>
      <c r="G3070" t="s">
        <v>48</v>
      </c>
      <c r="H3070">
        <v>6450</v>
      </c>
      <c r="I3070" t="s">
        <v>11</v>
      </c>
      <c r="J3070" t="s">
        <v>77</v>
      </c>
      <c r="K3070" t="s">
        <v>150</v>
      </c>
      <c r="L3070" t="s">
        <v>18</v>
      </c>
      <c r="M3070" s="5">
        <v>487.65999999999997</v>
      </c>
      <c r="N3070">
        <v>1</v>
      </c>
    </row>
    <row r="3071" spans="1:14" x14ac:dyDescent="0.2">
      <c r="A3071" s="2">
        <v>44986</v>
      </c>
      <c r="B3071" s="3">
        <f t="shared" si="141"/>
        <v>2023</v>
      </c>
      <c r="C3071" t="str">
        <f t="shared" si="142"/>
        <v>2022-2023</v>
      </c>
      <c r="D3071" t="s">
        <v>147</v>
      </c>
      <c r="E3071" t="s">
        <v>96</v>
      </c>
      <c r="F3071" t="str">
        <f t="shared" si="143"/>
        <v>Western Australia</v>
      </c>
      <c r="G3071" t="s">
        <v>48</v>
      </c>
      <c r="H3071">
        <v>6330</v>
      </c>
      <c r="I3071" t="s">
        <v>11</v>
      </c>
      <c r="J3071" t="s">
        <v>94</v>
      </c>
      <c r="K3071" t="s">
        <v>155</v>
      </c>
      <c r="L3071" t="s">
        <v>20</v>
      </c>
      <c r="M3071" s="5">
        <v>488.77</v>
      </c>
      <c r="N3071">
        <v>1</v>
      </c>
    </row>
    <row r="3072" spans="1:14" x14ac:dyDescent="0.2">
      <c r="A3072" s="2">
        <v>45436</v>
      </c>
      <c r="B3072" s="3">
        <f t="shared" si="141"/>
        <v>2024</v>
      </c>
      <c r="C3072" t="str">
        <f t="shared" si="142"/>
        <v>2023-2024</v>
      </c>
      <c r="D3072" t="s">
        <v>148</v>
      </c>
      <c r="E3072" t="s">
        <v>106</v>
      </c>
      <c r="F3072" t="str">
        <f t="shared" si="143"/>
        <v>Victoria</v>
      </c>
      <c r="G3072" t="s">
        <v>45</v>
      </c>
      <c r="H3072">
        <v>3915</v>
      </c>
      <c r="I3072" t="s">
        <v>11</v>
      </c>
      <c r="J3072" t="s">
        <v>55</v>
      </c>
      <c r="K3072" t="s">
        <v>151</v>
      </c>
      <c r="L3072" t="s">
        <v>21</v>
      </c>
      <c r="M3072" s="5">
        <v>489.06000000000006</v>
      </c>
      <c r="N3072">
        <v>1</v>
      </c>
    </row>
    <row r="3073" spans="1:14" x14ac:dyDescent="0.2">
      <c r="A3073" s="2">
        <v>45479</v>
      </c>
      <c r="B3073" s="3">
        <f t="shared" si="141"/>
        <v>2025</v>
      </c>
      <c r="C3073" t="str">
        <f t="shared" si="142"/>
        <v>2024-2025</v>
      </c>
      <c r="D3073" t="s">
        <v>147</v>
      </c>
      <c r="E3073" t="s">
        <v>132</v>
      </c>
      <c r="F3073" t="str">
        <f t="shared" si="143"/>
        <v>New South Wales</v>
      </c>
      <c r="G3073" t="s">
        <v>10</v>
      </c>
      <c r="H3073">
        <v>2800</v>
      </c>
      <c r="I3073" t="s">
        <v>11</v>
      </c>
      <c r="J3073" t="s">
        <v>25</v>
      </c>
      <c r="K3073" t="s">
        <v>154</v>
      </c>
      <c r="L3073" t="s">
        <v>14</v>
      </c>
      <c r="M3073" s="5">
        <v>489.69</v>
      </c>
      <c r="N3073">
        <v>1</v>
      </c>
    </row>
    <row r="3074" spans="1:14" x14ac:dyDescent="0.2">
      <c r="A3074" s="2">
        <v>45643</v>
      </c>
      <c r="B3074" s="3">
        <f t="shared" ref="B3074:B3137" si="144">IF(MONTH(A3074)&gt;=7,YEAR(A3074)+1,YEAR(A3074))</f>
        <v>2025</v>
      </c>
      <c r="C3074" t="str">
        <f t="shared" ref="C3074:C3137" si="145">IF(MONTH(A3074) &gt;= 7, YEAR(A3074) &amp; "-" &amp; YEAR(A3074) + 1, YEAR(A3074) - 1 &amp; "-" &amp; YEAR(A3074))</f>
        <v>2024-2025</v>
      </c>
      <c r="D3074" t="s">
        <v>147</v>
      </c>
      <c r="E3074" t="s">
        <v>125</v>
      </c>
      <c r="F3074" t="str">
        <f t="shared" ref="F3074:F3137" si="146">IF(G3074="WA","Western Australia",
IF(G3074="NSW","New South Wales",
IF(G3074="QLD","Queensland",
IF(G3074="VIC","Victoria",
IF(G3074="TAS","Tasmania",
IF(G3074="SA","South Australia",
IF(G3074="NT","Northern Territory",
IF(G3074="ACT","Australian Capital Territory",G3074))))))))</f>
        <v>Victoria</v>
      </c>
      <c r="G3074" t="s">
        <v>45</v>
      </c>
      <c r="H3074">
        <v>3400</v>
      </c>
      <c r="I3074" t="s">
        <v>11</v>
      </c>
      <c r="J3074" t="s">
        <v>60</v>
      </c>
      <c r="K3074" t="s">
        <v>150</v>
      </c>
      <c r="L3074" t="s">
        <v>18</v>
      </c>
      <c r="M3074" s="5">
        <v>491.17999999999995</v>
      </c>
      <c r="N3074">
        <v>1</v>
      </c>
    </row>
    <row r="3075" spans="1:14" x14ac:dyDescent="0.2">
      <c r="A3075" s="2">
        <v>45580</v>
      </c>
      <c r="B3075" s="3">
        <f t="shared" si="144"/>
        <v>2025</v>
      </c>
      <c r="C3075" t="str">
        <f t="shared" si="145"/>
        <v>2024-2025</v>
      </c>
      <c r="D3075" t="s">
        <v>147</v>
      </c>
      <c r="E3075" t="s">
        <v>132</v>
      </c>
      <c r="F3075" t="str">
        <f t="shared" si="146"/>
        <v>New South Wales</v>
      </c>
      <c r="G3075" t="s">
        <v>10</v>
      </c>
      <c r="H3075">
        <v>2800</v>
      </c>
      <c r="I3075" t="s">
        <v>11</v>
      </c>
      <c r="J3075" t="s">
        <v>25</v>
      </c>
      <c r="K3075" t="s">
        <v>19</v>
      </c>
      <c r="L3075" t="s">
        <v>23</v>
      </c>
      <c r="M3075" s="5">
        <v>491.43</v>
      </c>
      <c r="N3075">
        <v>1</v>
      </c>
    </row>
    <row r="3076" spans="1:14" x14ac:dyDescent="0.2">
      <c r="A3076" s="2">
        <v>45258</v>
      </c>
      <c r="B3076" s="3">
        <f t="shared" si="144"/>
        <v>2024</v>
      </c>
      <c r="C3076" t="str">
        <f t="shared" si="145"/>
        <v>2023-2024</v>
      </c>
      <c r="D3076" t="s">
        <v>147</v>
      </c>
      <c r="E3076" t="s">
        <v>56</v>
      </c>
      <c r="F3076" t="str">
        <f t="shared" si="146"/>
        <v>Northern Territory</v>
      </c>
      <c r="G3076" t="s">
        <v>29</v>
      </c>
      <c r="H3076">
        <v>870</v>
      </c>
      <c r="I3076" t="s">
        <v>11</v>
      </c>
      <c r="J3076" t="s">
        <v>30</v>
      </c>
      <c r="K3076" t="s">
        <v>149</v>
      </c>
      <c r="L3076" t="s">
        <v>15</v>
      </c>
      <c r="M3076" s="5">
        <v>493.06</v>
      </c>
      <c r="N3076">
        <v>1</v>
      </c>
    </row>
    <row r="3077" spans="1:14" x14ac:dyDescent="0.2">
      <c r="A3077" s="2">
        <v>45377</v>
      </c>
      <c r="B3077" s="3">
        <f t="shared" si="144"/>
        <v>2024</v>
      </c>
      <c r="C3077" t="str">
        <f t="shared" si="145"/>
        <v>2023-2024</v>
      </c>
      <c r="D3077" t="s">
        <v>147</v>
      </c>
      <c r="E3077" t="s">
        <v>52</v>
      </c>
      <c r="F3077" t="str">
        <f t="shared" si="146"/>
        <v>Victoria</v>
      </c>
      <c r="G3077" t="s">
        <v>45</v>
      </c>
      <c r="H3077">
        <v>3030</v>
      </c>
      <c r="I3077" t="s">
        <v>11</v>
      </c>
      <c r="J3077" t="s">
        <v>46</v>
      </c>
      <c r="K3077" t="s">
        <v>155</v>
      </c>
      <c r="L3077" t="s">
        <v>20</v>
      </c>
      <c r="M3077" s="5">
        <v>493.6</v>
      </c>
      <c r="N3077">
        <v>1</v>
      </c>
    </row>
    <row r="3078" spans="1:14" x14ac:dyDescent="0.2">
      <c r="A3078" s="2">
        <v>45566</v>
      </c>
      <c r="B3078" s="3">
        <f t="shared" si="144"/>
        <v>2025</v>
      </c>
      <c r="C3078" t="str">
        <f t="shared" si="145"/>
        <v>2024-2025</v>
      </c>
      <c r="D3078" t="s">
        <v>147</v>
      </c>
      <c r="E3078" t="s">
        <v>119</v>
      </c>
      <c r="F3078" t="str">
        <f t="shared" si="146"/>
        <v>Queensland</v>
      </c>
      <c r="G3078" t="s">
        <v>35</v>
      </c>
      <c r="H3078">
        <v>4570</v>
      </c>
      <c r="I3078" t="s">
        <v>11</v>
      </c>
      <c r="J3078" t="s">
        <v>120</v>
      </c>
      <c r="K3078" t="s">
        <v>150</v>
      </c>
      <c r="L3078" t="s">
        <v>18</v>
      </c>
      <c r="M3078" s="5">
        <v>494.04</v>
      </c>
      <c r="N3078">
        <v>1</v>
      </c>
    </row>
    <row r="3079" spans="1:14" x14ac:dyDescent="0.2">
      <c r="A3079" s="2">
        <v>45167</v>
      </c>
      <c r="B3079" s="3">
        <f t="shared" si="144"/>
        <v>2024</v>
      </c>
      <c r="C3079" t="str">
        <f t="shared" si="145"/>
        <v>2023-2024</v>
      </c>
      <c r="D3079" t="s">
        <v>148</v>
      </c>
      <c r="E3079" t="s">
        <v>143</v>
      </c>
      <c r="F3079" t="str">
        <f t="shared" si="146"/>
        <v>New South Wales</v>
      </c>
      <c r="G3079" t="s">
        <v>10</v>
      </c>
      <c r="H3079">
        <v>2154</v>
      </c>
      <c r="I3079" t="s">
        <v>11</v>
      </c>
      <c r="J3079" t="s">
        <v>27</v>
      </c>
      <c r="K3079" t="s">
        <v>154</v>
      </c>
      <c r="L3079" t="s">
        <v>14</v>
      </c>
      <c r="M3079" s="5">
        <v>494.34</v>
      </c>
      <c r="N3079">
        <v>1</v>
      </c>
    </row>
    <row r="3080" spans="1:14" x14ac:dyDescent="0.2">
      <c r="A3080" s="2">
        <v>45152</v>
      </c>
      <c r="B3080" s="3">
        <f t="shared" si="144"/>
        <v>2024</v>
      </c>
      <c r="C3080" t="str">
        <f t="shared" si="145"/>
        <v>2023-2024</v>
      </c>
      <c r="D3080" t="s">
        <v>147</v>
      </c>
      <c r="E3080" t="s">
        <v>52</v>
      </c>
      <c r="F3080" t="str">
        <f t="shared" si="146"/>
        <v>Victoria</v>
      </c>
      <c r="G3080" t="s">
        <v>45</v>
      </c>
      <c r="H3080">
        <v>3030</v>
      </c>
      <c r="I3080" t="s">
        <v>11</v>
      </c>
      <c r="J3080" t="s">
        <v>46</v>
      </c>
      <c r="K3080" t="s">
        <v>153</v>
      </c>
      <c r="L3080" t="s">
        <v>16</v>
      </c>
      <c r="M3080" s="5">
        <v>495.12</v>
      </c>
      <c r="N3080">
        <v>1</v>
      </c>
    </row>
    <row r="3081" spans="1:14" x14ac:dyDescent="0.2">
      <c r="A3081" s="2">
        <v>45107</v>
      </c>
      <c r="B3081" s="3">
        <f t="shared" si="144"/>
        <v>2023</v>
      </c>
      <c r="C3081" t="str">
        <f t="shared" si="145"/>
        <v>2022-2023</v>
      </c>
      <c r="D3081" t="s">
        <v>147</v>
      </c>
      <c r="E3081" t="s">
        <v>42</v>
      </c>
      <c r="F3081" t="str">
        <f t="shared" si="146"/>
        <v>Queensland</v>
      </c>
      <c r="G3081" t="s">
        <v>35</v>
      </c>
      <c r="H3081">
        <v>4053</v>
      </c>
      <c r="I3081" t="s">
        <v>11</v>
      </c>
      <c r="J3081" t="s">
        <v>43</v>
      </c>
      <c r="K3081" t="s">
        <v>156</v>
      </c>
      <c r="L3081" t="s">
        <v>17</v>
      </c>
      <c r="M3081" s="5">
        <v>495.85</v>
      </c>
      <c r="N3081">
        <v>1</v>
      </c>
    </row>
    <row r="3082" spans="1:14" x14ac:dyDescent="0.2">
      <c r="A3082" s="2">
        <v>45060</v>
      </c>
      <c r="B3082" s="3">
        <f t="shared" si="144"/>
        <v>2023</v>
      </c>
      <c r="C3082" t="str">
        <f t="shared" si="145"/>
        <v>2022-2023</v>
      </c>
      <c r="D3082" t="s">
        <v>147</v>
      </c>
      <c r="E3082" t="s">
        <v>122</v>
      </c>
      <c r="F3082" t="str">
        <f t="shared" si="146"/>
        <v>New South Wales</v>
      </c>
      <c r="G3082" t="s">
        <v>10</v>
      </c>
      <c r="H3082">
        <v>2650</v>
      </c>
      <c r="I3082" t="s">
        <v>11</v>
      </c>
      <c r="J3082" t="s">
        <v>25</v>
      </c>
      <c r="K3082" t="s">
        <v>154</v>
      </c>
      <c r="L3082" t="s">
        <v>14</v>
      </c>
      <c r="M3082" s="5">
        <v>496.84000000000003</v>
      </c>
      <c r="N3082">
        <v>1</v>
      </c>
    </row>
    <row r="3083" spans="1:14" x14ac:dyDescent="0.2">
      <c r="A3083" s="2">
        <v>45441</v>
      </c>
      <c r="B3083" s="3">
        <f t="shared" si="144"/>
        <v>2024</v>
      </c>
      <c r="C3083" t="str">
        <f t="shared" si="145"/>
        <v>2023-2024</v>
      </c>
      <c r="D3083" t="s">
        <v>147</v>
      </c>
      <c r="E3083" t="s">
        <v>56</v>
      </c>
      <c r="F3083" t="str">
        <f t="shared" si="146"/>
        <v>Northern Territory</v>
      </c>
      <c r="G3083" t="s">
        <v>29</v>
      </c>
      <c r="H3083">
        <v>870</v>
      </c>
      <c r="I3083" t="s">
        <v>11</v>
      </c>
      <c r="J3083" t="s">
        <v>30</v>
      </c>
      <c r="K3083" t="s">
        <v>150</v>
      </c>
      <c r="L3083" t="s">
        <v>18</v>
      </c>
      <c r="M3083" s="5">
        <v>497.17999999999995</v>
      </c>
      <c r="N3083">
        <v>1</v>
      </c>
    </row>
    <row r="3084" spans="1:14" x14ac:dyDescent="0.2">
      <c r="A3084" s="2">
        <v>45024</v>
      </c>
      <c r="B3084" s="3">
        <f t="shared" si="144"/>
        <v>2023</v>
      </c>
      <c r="C3084" t="str">
        <f t="shared" si="145"/>
        <v>2022-2023</v>
      </c>
      <c r="D3084" t="s">
        <v>148</v>
      </c>
      <c r="E3084" t="s">
        <v>118</v>
      </c>
      <c r="F3084" t="str">
        <f t="shared" si="146"/>
        <v>New South Wales</v>
      </c>
      <c r="G3084" t="s">
        <v>10</v>
      </c>
      <c r="H3084">
        <v>2158</v>
      </c>
      <c r="I3084" t="s">
        <v>11</v>
      </c>
      <c r="J3084" t="s">
        <v>27</v>
      </c>
      <c r="K3084" t="s">
        <v>155</v>
      </c>
      <c r="L3084" t="s">
        <v>20</v>
      </c>
      <c r="M3084" s="5">
        <v>498.38</v>
      </c>
      <c r="N3084">
        <v>1</v>
      </c>
    </row>
    <row r="3085" spans="1:14" x14ac:dyDescent="0.2">
      <c r="A3085" s="2">
        <v>45574</v>
      </c>
      <c r="B3085" s="3">
        <f t="shared" si="144"/>
        <v>2025</v>
      </c>
      <c r="C3085" t="str">
        <f t="shared" si="145"/>
        <v>2024-2025</v>
      </c>
      <c r="D3085" t="s">
        <v>147</v>
      </c>
      <c r="E3085" t="s">
        <v>37</v>
      </c>
      <c r="F3085" t="str">
        <f t="shared" si="146"/>
        <v>South Australia</v>
      </c>
      <c r="G3085" t="s">
        <v>32</v>
      </c>
      <c r="H3085">
        <v>5607</v>
      </c>
      <c r="I3085" t="s">
        <v>11</v>
      </c>
      <c r="J3085" t="s">
        <v>38</v>
      </c>
      <c r="K3085" t="s">
        <v>155</v>
      </c>
      <c r="L3085" t="s">
        <v>20</v>
      </c>
      <c r="M3085" s="5">
        <v>498.46000000000004</v>
      </c>
      <c r="N3085">
        <v>1</v>
      </c>
    </row>
    <row r="3086" spans="1:14" x14ac:dyDescent="0.2">
      <c r="A3086" s="2">
        <v>45427</v>
      </c>
      <c r="B3086" s="3">
        <f t="shared" si="144"/>
        <v>2024</v>
      </c>
      <c r="C3086" t="str">
        <f t="shared" si="145"/>
        <v>2023-2024</v>
      </c>
      <c r="D3086" t="s">
        <v>147</v>
      </c>
      <c r="E3086" t="s">
        <v>89</v>
      </c>
      <c r="F3086" t="str">
        <f t="shared" si="146"/>
        <v>Queensland</v>
      </c>
      <c r="G3086" t="s">
        <v>35</v>
      </c>
      <c r="H3086">
        <v>4655</v>
      </c>
      <c r="I3086" t="s">
        <v>11</v>
      </c>
      <c r="J3086" t="s">
        <v>51</v>
      </c>
      <c r="K3086" t="s">
        <v>150</v>
      </c>
      <c r="L3086" t="s">
        <v>18</v>
      </c>
      <c r="M3086" s="5">
        <v>498.64</v>
      </c>
      <c r="N3086">
        <v>1</v>
      </c>
    </row>
    <row r="3087" spans="1:14" x14ac:dyDescent="0.2">
      <c r="A3087" s="2">
        <v>45173</v>
      </c>
      <c r="B3087" s="3">
        <f t="shared" si="144"/>
        <v>2024</v>
      </c>
      <c r="C3087" t="str">
        <f t="shared" si="145"/>
        <v>2023-2024</v>
      </c>
      <c r="D3087" t="s">
        <v>147</v>
      </c>
      <c r="E3087" t="s">
        <v>74</v>
      </c>
      <c r="F3087" t="str">
        <f t="shared" si="146"/>
        <v>South Australia</v>
      </c>
      <c r="G3087" t="s">
        <v>32</v>
      </c>
      <c r="H3087">
        <v>5043</v>
      </c>
      <c r="I3087" t="s">
        <v>11</v>
      </c>
      <c r="J3087" t="s">
        <v>33</v>
      </c>
      <c r="K3087" t="s">
        <v>153</v>
      </c>
      <c r="L3087" t="s">
        <v>16</v>
      </c>
      <c r="M3087" s="5">
        <v>498.73999999999995</v>
      </c>
      <c r="N3087">
        <v>1</v>
      </c>
    </row>
    <row r="3088" spans="1:14" x14ac:dyDescent="0.2">
      <c r="A3088" s="2">
        <v>45304</v>
      </c>
      <c r="B3088" s="3">
        <f t="shared" si="144"/>
        <v>2024</v>
      </c>
      <c r="C3088" t="str">
        <f t="shared" si="145"/>
        <v>2023-2024</v>
      </c>
      <c r="D3088" t="s">
        <v>147</v>
      </c>
      <c r="E3088" t="s">
        <v>132</v>
      </c>
      <c r="F3088" t="str">
        <f t="shared" si="146"/>
        <v>New South Wales</v>
      </c>
      <c r="G3088" t="s">
        <v>10</v>
      </c>
      <c r="H3088">
        <v>2800</v>
      </c>
      <c r="I3088" t="s">
        <v>11</v>
      </c>
      <c r="J3088" t="s">
        <v>25</v>
      </c>
      <c r="K3088" t="s">
        <v>152</v>
      </c>
      <c r="L3088" t="s">
        <v>13</v>
      </c>
      <c r="M3088" s="5">
        <v>499.73000000000008</v>
      </c>
      <c r="N3088">
        <v>1</v>
      </c>
    </row>
    <row r="3089" spans="1:14" x14ac:dyDescent="0.2">
      <c r="A3089" s="2">
        <v>45341</v>
      </c>
      <c r="B3089" s="3">
        <f t="shared" si="144"/>
        <v>2024</v>
      </c>
      <c r="C3089" t="str">
        <f t="shared" si="145"/>
        <v>2023-2024</v>
      </c>
      <c r="D3089" t="s">
        <v>147</v>
      </c>
      <c r="E3089" t="s">
        <v>141</v>
      </c>
      <c r="F3089" t="str">
        <f t="shared" si="146"/>
        <v>Western Australia</v>
      </c>
      <c r="G3089" t="s">
        <v>48</v>
      </c>
      <c r="H3089">
        <v>6052</v>
      </c>
      <c r="I3089" t="s">
        <v>11</v>
      </c>
      <c r="J3089" t="s">
        <v>49</v>
      </c>
      <c r="K3089" t="s">
        <v>150</v>
      </c>
      <c r="L3089" t="s">
        <v>18</v>
      </c>
      <c r="M3089" s="5">
        <v>500.48</v>
      </c>
      <c r="N3089">
        <v>1</v>
      </c>
    </row>
    <row r="3090" spans="1:14" x14ac:dyDescent="0.2">
      <c r="A3090" s="2">
        <v>45568</v>
      </c>
      <c r="B3090" s="3">
        <f t="shared" si="144"/>
        <v>2025</v>
      </c>
      <c r="C3090" t="str">
        <f t="shared" si="145"/>
        <v>2024-2025</v>
      </c>
      <c r="D3090" t="s">
        <v>147</v>
      </c>
      <c r="E3090" t="s">
        <v>124</v>
      </c>
      <c r="F3090" t="str">
        <f t="shared" si="146"/>
        <v>New South Wales</v>
      </c>
      <c r="G3090" t="s">
        <v>10</v>
      </c>
      <c r="H3090">
        <v>2015</v>
      </c>
      <c r="I3090" t="s">
        <v>11</v>
      </c>
      <c r="J3090" t="s">
        <v>12</v>
      </c>
      <c r="K3090" t="s">
        <v>154</v>
      </c>
      <c r="L3090" t="s">
        <v>14</v>
      </c>
      <c r="M3090" s="5">
        <v>500.63</v>
      </c>
      <c r="N3090">
        <v>1</v>
      </c>
    </row>
    <row r="3091" spans="1:14" x14ac:dyDescent="0.2">
      <c r="A3091" s="2">
        <v>45361</v>
      </c>
      <c r="B3091" s="3">
        <f t="shared" si="144"/>
        <v>2024</v>
      </c>
      <c r="C3091" t="str">
        <f t="shared" si="145"/>
        <v>2023-2024</v>
      </c>
      <c r="D3091" t="s">
        <v>147</v>
      </c>
      <c r="E3091" t="s">
        <v>54</v>
      </c>
      <c r="F3091" t="str">
        <f t="shared" si="146"/>
        <v>Victoria</v>
      </c>
      <c r="G3091" t="s">
        <v>45</v>
      </c>
      <c r="H3091">
        <v>3977</v>
      </c>
      <c r="I3091" t="s">
        <v>11</v>
      </c>
      <c r="J3091" t="s">
        <v>55</v>
      </c>
      <c r="K3091" t="s">
        <v>150</v>
      </c>
      <c r="L3091" t="s">
        <v>18</v>
      </c>
      <c r="M3091" s="5">
        <v>501.01</v>
      </c>
      <c r="N3091">
        <v>1</v>
      </c>
    </row>
    <row r="3092" spans="1:14" x14ac:dyDescent="0.2">
      <c r="A3092" s="2">
        <v>45323</v>
      </c>
      <c r="B3092" s="3">
        <f t="shared" si="144"/>
        <v>2024</v>
      </c>
      <c r="C3092" t="str">
        <f t="shared" si="145"/>
        <v>2023-2024</v>
      </c>
      <c r="D3092" t="s">
        <v>147</v>
      </c>
      <c r="E3092" t="s">
        <v>75</v>
      </c>
      <c r="F3092" t="str">
        <f t="shared" si="146"/>
        <v>Victoria</v>
      </c>
      <c r="G3092" t="s">
        <v>45</v>
      </c>
      <c r="H3092">
        <v>3630</v>
      </c>
      <c r="I3092" t="s">
        <v>11</v>
      </c>
      <c r="J3092" t="s">
        <v>55</v>
      </c>
      <c r="K3092" t="s">
        <v>150</v>
      </c>
      <c r="L3092" t="s">
        <v>18</v>
      </c>
      <c r="M3092" s="5">
        <v>501.53000000000003</v>
      </c>
      <c r="N3092">
        <v>1</v>
      </c>
    </row>
    <row r="3093" spans="1:14" x14ac:dyDescent="0.2">
      <c r="A3093" s="2">
        <v>45350</v>
      </c>
      <c r="B3093" s="3">
        <f t="shared" si="144"/>
        <v>2024</v>
      </c>
      <c r="C3093" t="str">
        <f t="shared" si="145"/>
        <v>2023-2024</v>
      </c>
      <c r="D3093" t="s">
        <v>147</v>
      </c>
      <c r="E3093" t="s">
        <v>117</v>
      </c>
      <c r="F3093" t="str">
        <f t="shared" si="146"/>
        <v>Queensland</v>
      </c>
      <c r="G3093" t="s">
        <v>35</v>
      </c>
      <c r="H3093">
        <v>4119</v>
      </c>
      <c r="I3093" t="s">
        <v>11</v>
      </c>
      <c r="J3093" t="s">
        <v>43</v>
      </c>
      <c r="K3093" t="s">
        <v>155</v>
      </c>
      <c r="L3093" t="s">
        <v>20</v>
      </c>
      <c r="M3093" s="5">
        <v>503.37000000000006</v>
      </c>
      <c r="N3093">
        <v>1</v>
      </c>
    </row>
    <row r="3094" spans="1:14" x14ac:dyDescent="0.2">
      <c r="A3094" s="2">
        <v>45106</v>
      </c>
      <c r="B3094" s="3">
        <f t="shared" si="144"/>
        <v>2023</v>
      </c>
      <c r="C3094" t="str">
        <f t="shared" si="145"/>
        <v>2022-2023</v>
      </c>
      <c r="D3094" t="s">
        <v>147</v>
      </c>
      <c r="E3094" t="s">
        <v>79</v>
      </c>
      <c r="F3094" t="str">
        <f t="shared" si="146"/>
        <v>Australian Capital Territory</v>
      </c>
      <c r="G3094" t="s">
        <v>80</v>
      </c>
      <c r="H3094">
        <v>2617</v>
      </c>
      <c r="I3094" t="s">
        <v>11</v>
      </c>
      <c r="J3094" t="s">
        <v>58</v>
      </c>
      <c r="K3094" t="s">
        <v>153</v>
      </c>
      <c r="L3094" t="s">
        <v>16</v>
      </c>
      <c r="M3094" s="5">
        <v>503.57</v>
      </c>
      <c r="N3094">
        <v>1</v>
      </c>
    </row>
    <row r="3095" spans="1:14" x14ac:dyDescent="0.2">
      <c r="A3095" s="2">
        <v>45381</v>
      </c>
      <c r="B3095" s="3">
        <f t="shared" si="144"/>
        <v>2024</v>
      </c>
      <c r="C3095" t="str">
        <f t="shared" si="145"/>
        <v>2023-2024</v>
      </c>
      <c r="D3095" t="s">
        <v>147</v>
      </c>
      <c r="E3095" t="s">
        <v>59</v>
      </c>
      <c r="F3095" t="str">
        <f t="shared" si="146"/>
        <v>Victoria</v>
      </c>
      <c r="G3095" t="s">
        <v>45</v>
      </c>
      <c r="H3095">
        <v>3280</v>
      </c>
      <c r="I3095" t="s">
        <v>11</v>
      </c>
      <c r="J3095" t="s">
        <v>60</v>
      </c>
      <c r="K3095" t="s">
        <v>150</v>
      </c>
      <c r="L3095" t="s">
        <v>18</v>
      </c>
      <c r="M3095" s="5">
        <v>504.09</v>
      </c>
      <c r="N3095">
        <v>1</v>
      </c>
    </row>
    <row r="3096" spans="1:14" x14ac:dyDescent="0.2">
      <c r="A3096" s="2">
        <v>45041</v>
      </c>
      <c r="B3096" s="3">
        <f t="shared" si="144"/>
        <v>2023</v>
      </c>
      <c r="C3096" t="str">
        <f t="shared" si="145"/>
        <v>2022-2023</v>
      </c>
      <c r="D3096" t="s">
        <v>147</v>
      </c>
      <c r="E3096" t="s">
        <v>143</v>
      </c>
      <c r="F3096" t="str">
        <f t="shared" si="146"/>
        <v>New South Wales</v>
      </c>
      <c r="G3096" t="s">
        <v>10</v>
      </c>
      <c r="H3096">
        <v>2154</v>
      </c>
      <c r="I3096" t="s">
        <v>11</v>
      </c>
      <c r="J3096" t="s">
        <v>27</v>
      </c>
      <c r="K3096" t="s">
        <v>149</v>
      </c>
      <c r="L3096" t="s">
        <v>15</v>
      </c>
      <c r="M3096" s="5">
        <v>504.9</v>
      </c>
      <c r="N3096">
        <v>1</v>
      </c>
    </row>
    <row r="3097" spans="1:14" x14ac:dyDescent="0.2">
      <c r="A3097" s="2">
        <v>44981</v>
      </c>
      <c r="B3097" s="3">
        <f t="shared" si="144"/>
        <v>2023</v>
      </c>
      <c r="C3097" t="str">
        <f t="shared" si="145"/>
        <v>2022-2023</v>
      </c>
      <c r="D3097" t="s">
        <v>147</v>
      </c>
      <c r="E3097" t="s">
        <v>98</v>
      </c>
      <c r="F3097" t="str">
        <f t="shared" si="146"/>
        <v>Victoria</v>
      </c>
      <c r="G3097" t="s">
        <v>45</v>
      </c>
      <c r="H3097">
        <v>3429</v>
      </c>
      <c r="I3097" t="s">
        <v>11</v>
      </c>
      <c r="J3097" t="s">
        <v>60</v>
      </c>
      <c r="K3097" t="s">
        <v>153</v>
      </c>
      <c r="L3097" t="s">
        <v>16</v>
      </c>
      <c r="M3097" s="5">
        <v>504.95000000000005</v>
      </c>
      <c r="N3097">
        <v>1</v>
      </c>
    </row>
    <row r="3098" spans="1:14" x14ac:dyDescent="0.2">
      <c r="A3098" s="2">
        <v>45054</v>
      </c>
      <c r="B3098" s="3">
        <f t="shared" si="144"/>
        <v>2023</v>
      </c>
      <c r="C3098" t="str">
        <f t="shared" si="145"/>
        <v>2022-2023</v>
      </c>
      <c r="D3098" t="s">
        <v>147</v>
      </c>
      <c r="E3098" t="s">
        <v>109</v>
      </c>
      <c r="F3098" t="str">
        <f t="shared" si="146"/>
        <v>New South Wales</v>
      </c>
      <c r="G3098" t="s">
        <v>10</v>
      </c>
      <c r="H3098">
        <v>2480</v>
      </c>
      <c r="I3098" t="s">
        <v>11</v>
      </c>
      <c r="J3098" t="s">
        <v>68</v>
      </c>
      <c r="K3098" t="s">
        <v>154</v>
      </c>
      <c r="L3098" t="s">
        <v>14</v>
      </c>
      <c r="M3098" s="5">
        <v>506.49000000000007</v>
      </c>
      <c r="N3098">
        <v>1</v>
      </c>
    </row>
    <row r="3099" spans="1:14" x14ac:dyDescent="0.2">
      <c r="A3099" s="2">
        <v>45232</v>
      </c>
      <c r="B3099" s="3">
        <f t="shared" si="144"/>
        <v>2024</v>
      </c>
      <c r="C3099" t="str">
        <f t="shared" si="145"/>
        <v>2023-2024</v>
      </c>
      <c r="D3099" t="s">
        <v>147</v>
      </c>
      <c r="E3099" t="s">
        <v>92</v>
      </c>
      <c r="F3099" t="str">
        <f t="shared" si="146"/>
        <v>Queensland</v>
      </c>
      <c r="G3099" t="s">
        <v>35</v>
      </c>
      <c r="H3099">
        <v>4068</v>
      </c>
      <c r="I3099" t="s">
        <v>11</v>
      </c>
      <c r="J3099" t="s">
        <v>43</v>
      </c>
      <c r="K3099" t="s">
        <v>150</v>
      </c>
      <c r="L3099" t="s">
        <v>18</v>
      </c>
      <c r="M3099" s="5">
        <v>506.61</v>
      </c>
      <c r="N3099">
        <v>1</v>
      </c>
    </row>
    <row r="3100" spans="1:14" x14ac:dyDescent="0.2">
      <c r="A3100" s="2">
        <v>45492</v>
      </c>
      <c r="B3100" s="3">
        <f t="shared" si="144"/>
        <v>2025</v>
      </c>
      <c r="C3100" t="str">
        <f t="shared" si="145"/>
        <v>2024-2025</v>
      </c>
      <c r="D3100" t="s">
        <v>147</v>
      </c>
      <c r="E3100" t="s">
        <v>125</v>
      </c>
      <c r="F3100" t="str">
        <f t="shared" si="146"/>
        <v>Victoria</v>
      </c>
      <c r="G3100" t="s">
        <v>45</v>
      </c>
      <c r="H3100">
        <v>3400</v>
      </c>
      <c r="I3100" t="s">
        <v>11</v>
      </c>
      <c r="J3100" t="s">
        <v>60</v>
      </c>
      <c r="K3100" t="s">
        <v>155</v>
      </c>
      <c r="L3100" t="s">
        <v>20</v>
      </c>
      <c r="M3100" s="5">
        <v>507.3</v>
      </c>
      <c r="N3100">
        <v>1</v>
      </c>
    </row>
    <row r="3101" spans="1:14" x14ac:dyDescent="0.2">
      <c r="A3101" s="2">
        <v>45013</v>
      </c>
      <c r="B3101" s="3">
        <f t="shared" si="144"/>
        <v>2023</v>
      </c>
      <c r="C3101" t="str">
        <f t="shared" si="145"/>
        <v>2022-2023</v>
      </c>
      <c r="D3101" t="s">
        <v>147</v>
      </c>
      <c r="E3101" t="s">
        <v>59</v>
      </c>
      <c r="F3101" t="str">
        <f t="shared" si="146"/>
        <v>Victoria</v>
      </c>
      <c r="G3101" t="s">
        <v>45</v>
      </c>
      <c r="H3101">
        <v>3280</v>
      </c>
      <c r="I3101" t="s">
        <v>11</v>
      </c>
      <c r="J3101" t="s">
        <v>60</v>
      </c>
      <c r="K3101" t="s">
        <v>19</v>
      </c>
      <c r="L3101" t="s">
        <v>23</v>
      </c>
      <c r="M3101" s="5">
        <v>507.41999999999996</v>
      </c>
      <c r="N3101">
        <v>1</v>
      </c>
    </row>
    <row r="3102" spans="1:14" x14ac:dyDescent="0.2">
      <c r="A3102" s="2">
        <v>45461</v>
      </c>
      <c r="B3102" s="3">
        <f t="shared" si="144"/>
        <v>2024</v>
      </c>
      <c r="C3102" t="str">
        <f t="shared" si="145"/>
        <v>2023-2024</v>
      </c>
      <c r="D3102" t="s">
        <v>147</v>
      </c>
      <c r="E3102" t="s">
        <v>116</v>
      </c>
      <c r="F3102" t="str">
        <f t="shared" si="146"/>
        <v>Western Australia</v>
      </c>
      <c r="G3102" t="s">
        <v>48</v>
      </c>
      <c r="H3102">
        <v>6725</v>
      </c>
      <c r="I3102" t="s">
        <v>11</v>
      </c>
      <c r="J3102" t="s">
        <v>77</v>
      </c>
      <c r="K3102" t="s">
        <v>150</v>
      </c>
      <c r="L3102" t="s">
        <v>18</v>
      </c>
      <c r="M3102" s="5">
        <v>507.79</v>
      </c>
      <c r="N3102">
        <v>1</v>
      </c>
    </row>
    <row r="3103" spans="1:14" x14ac:dyDescent="0.2">
      <c r="A3103" s="2">
        <v>45092</v>
      </c>
      <c r="B3103" s="3">
        <f t="shared" si="144"/>
        <v>2023</v>
      </c>
      <c r="C3103" t="str">
        <f t="shared" si="145"/>
        <v>2022-2023</v>
      </c>
      <c r="D3103" t="s">
        <v>147</v>
      </c>
      <c r="E3103" t="s">
        <v>47</v>
      </c>
      <c r="F3103" t="str">
        <f t="shared" si="146"/>
        <v>Western Australia</v>
      </c>
      <c r="G3103" t="s">
        <v>48</v>
      </c>
      <c r="H3103">
        <v>6030</v>
      </c>
      <c r="I3103" t="s">
        <v>11</v>
      </c>
      <c r="J3103" t="s">
        <v>49</v>
      </c>
      <c r="K3103" t="s">
        <v>152</v>
      </c>
      <c r="L3103" t="s">
        <v>13</v>
      </c>
      <c r="M3103" s="5">
        <v>508.53000000000003</v>
      </c>
      <c r="N3103">
        <v>1</v>
      </c>
    </row>
    <row r="3104" spans="1:14" x14ac:dyDescent="0.2">
      <c r="A3104" s="2">
        <v>44933</v>
      </c>
      <c r="B3104" s="3">
        <f t="shared" si="144"/>
        <v>2023</v>
      </c>
      <c r="C3104" t="str">
        <f t="shared" si="145"/>
        <v>2022-2023</v>
      </c>
      <c r="D3104" t="s">
        <v>147</v>
      </c>
      <c r="E3104" t="s">
        <v>95</v>
      </c>
      <c r="F3104" t="str">
        <f t="shared" si="146"/>
        <v>Victoria</v>
      </c>
      <c r="G3104" t="s">
        <v>45</v>
      </c>
      <c r="H3104">
        <v>3931</v>
      </c>
      <c r="I3104" t="s">
        <v>11</v>
      </c>
      <c r="J3104" t="s">
        <v>55</v>
      </c>
      <c r="K3104" t="s">
        <v>155</v>
      </c>
      <c r="L3104" t="s">
        <v>20</v>
      </c>
      <c r="M3104" s="5">
        <v>510.02000000000004</v>
      </c>
      <c r="N3104">
        <v>1</v>
      </c>
    </row>
    <row r="3105" spans="1:14" x14ac:dyDescent="0.2">
      <c r="A3105" s="2">
        <v>45175</v>
      </c>
      <c r="B3105" s="3">
        <f t="shared" si="144"/>
        <v>2024</v>
      </c>
      <c r="C3105" t="str">
        <f t="shared" si="145"/>
        <v>2023-2024</v>
      </c>
      <c r="D3105" t="s">
        <v>148</v>
      </c>
      <c r="E3105" t="s">
        <v>146</v>
      </c>
      <c r="F3105" t="str">
        <f t="shared" si="146"/>
        <v>Victoria</v>
      </c>
      <c r="G3105" t="s">
        <v>45</v>
      </c>
      <c r="H3105">
        <v>3353</v>
      </c>
      <c r="I3105" t="s">
        <v>11</v>
      </c>
      <c r="J3105" t="s">
        <v>60</v>
      </c>
      <c r="K3105" t="s">
        <v>151</v>
      </c>
      <c r="L3105" t="s">
        <v>21</v>
      </c>
      <c r="M3105" s="5">
        <v>510.05</v>
      </c>
      <c r="N3105">
        <v>1</v>
      </c>
    </row>
    <row r="3106" spans="1:14" x14ac:dyDescent="0.2">
      <c r="A3106" s="2">
        <v>45521</v>
      </c>
      <c r="B3106" s="3">
        <f t="shared" si="144"/>
        <v>2025</v>
      </c>
      <c r="C3106" t="str">
        <f t="shared" si="145"/>
        <v>2024-2025</v>
      </c>
      <c r="D3106" t="s">
        <v>148</v>
      </c>
      <c r="E3106" t="s">
        <v>106</v>
      </c>
      <c r="F3106" t="str">
        <f t="shared" si="146"/>
        <v>Victoria</v>
      </c>
      <c r="G3106" t="s">
        <v>45</v>
      </c>
      <c r="H3106">
        <v>3915</v>
      </c>
      <c r="I3106" t="s">
        <v>11</v>
      </c>
      <c r="J3106" t="s">
        <v>55</v>
      </c>
      <c r="K3106" t="s">
        <v>152</v>
      </c>
      <c r="L3106" t="s">
        <v>13</v>
      </c>
      <c r="M3106" s="5">
        <v>510.09</v>
      </c>
      <c r="N3106">
        <v>1</v>
      </c>
    </row>
    <row r="3107" spans="1:14" x14ac:dyDescent="0.2">
      <c r="A3107" s="2">
        <v>45570</v>
      </c>
      <c r="B3107" s="3">
        <f t="shared" si="144"/>
        <v>2025</v>
      </c>
      <c r="C3107" t="str">
        <f t="shared" si="145"/>
        <v>2024-2025</v>
      </c>
      <c r="D3107" t="s">
        <v>147</v>
      </c>
      <c r="E3107" t="s">
        <v>122</v>
      </c>
      <c r="F3107" t="str">
        <f t="shared" si="146"/>
        <v>New South Wales</v>
      </c>
      <c r="G3107" t="s">
        <v>10</v>
      </c>
      <c r="H3107">
        <v>2650</v>
      </c>
      <c r="I3107" t="s">
        <v>11</v>
      </c>
      <c r="J3107" t="s">
        <v>25</v>
      </c>
      <c r="K3107" t="s">
        <v>154</v>
      </c>
      <c r="L3107" t="s">
        <v>14</v>
      </c>
      <c r="M3107" s="5">
        <v>510.34</v>
      </c>
      <c r="N3107">
        <v>1</v>
      </c>
    </row>
    <row r="3108" spans="1:14" x14ac:dyDescent="0.2">
      <c r="A3108" s="2">
        <v>44994</v>
      </c>
      <c r="B3108" s="3">
        <f t="shared" si="144"/>
        <v>2023</v>
      </c>
      <c r="C3108" t="str">
        <f t="shared" si="145"/>
        <v>2022-2023</v>
      </c>
      <c r="D3108" t="s">
        <v>148</v>
      </c>
      <c r="E3108" t="s">
        <v>129</v>
      </c>
      <c r="F3108" t="str">
        <f t="shared" si="146"/>
        <v>Tasmania</v>
      </c>
      <c r="G3108" t="s">
        <v>70</v>
      </c>
      <c r="H3108">
        <v>7010</v>
      </c>
      <c r="I3108" t="s">
        <v>11</v>
      </c>
      <c r="J3108" t="s">
        <v>71</v>
      </c>
      <c r="K3108" t="s">
        <v>150</v>
      </c>
      <c r="L3108" t="s">
        <v>18</v>
      </c>
      <c r="M3108" s="5">
        <v>510.4</v>
      </c>
      <c r="N3108">
        <v>1</v>
      </c>
    </row>
    <row r="3109" spans="1:14" x14ac:dyDescent="0.2">
      <c r="A3109" s="2">
        <v>45639</v>
      </c>
      <c r="B3109" s="3">
        <f t="shared" si="144"/>
        <v>2025</v>
      </c>
      <c r="C3109" t="str">
        <f t="shared" si="145"/>
        <v>2024-2025</v>
      </c>
      <c r="D3109" t="s">
        <v>147</v>
      </c>
      <c r="E3109" t="s">
        <v>142</v>
      </c>
      <c r="F3109" t="str">
        <f t="shared" si="146"/>
        <v>Australian Capital Territory</v>
      </c>
      <c r="G3109" t="s">
        <v>80</v>
      </c>
      <c r="H3109">
        <v>2609</v>
      </c>
      <c r="I3109" t="s">
        <v>11</v>
      </c>
      <c r="J3109" t="s">
        <v>58</v>
      </c>
      <c r="K3109" t="s">
        <v>151</v>
      </c>
      <c r="L3109" t="s">
        <v>21</v>
      </c>
      <c r="M3109" s="5">
        <v>510.53</v>
      </c>
      <c r="N3109">
        <v>1</v>
      </c>
    </row>
    <row r="3110" spans="1:14" x14ac:dyDescent="0.2">
      <c r="A3110" s="2">
        <v>45288</v>
      </c>
      <c r="B3110" s="3">
        <f t="shared" si="144"/>
        <v>2024</v>
      </c>
      <c r="C3110" t="str">
        <f t="shared" si="145"/>
        <v>2023-2024</v>
      </c>
      <c r="D3110" t="s">
        <v>147</v>
      </c>
      <c r="E3110" t="s">
        <v>52</v>
      </c>
      <c r="F3110" t="str">
        <f t="shared" si="146"/>
        <v>Victoria</v>
      </c>
      <c r="G3110" t="s">
        <v>45</v>
      </c>
      <c r="H3110">
        <v>3030</v>
      </c>
      <c r="I3110" t="s">
        <v>11</v>
      </c>
      <c r="J3110" t="s">
        <v>46</v>
      </c>
      <c r="K3110" t="s">
        <v>151</v>
      </c>
      <c r="L3110" t="s">
        <v>21</v>
      </c>
      <c r="M3110" s="5">
        <v>510.80000000000007</v>
      </c>
      <c r="N3110">
        <v>1</v>
      </c>
    </row>
    <row r="3111" spans="1:14" x14ac:dyDescent="0.2">
      <c r="A3111" s="2">
        <v>45327</v>
      </c>
      <c r="B3111" s="3">
        <f t="shared" si="144"/>
        <v>2024</v>
      </c>
      <c r="C3111" t="str">
        <f t="shared" si="145"/>
        <v>2023-2024</v>
      </c>
      <c r="D3111" t="s">
        <v>147</v>
      </c>
      <c r="E3111" t="s">
        <v>145</v>
      </c>
      <c r="F3111" t="str">
        <f t="shared" si="146"/>
        <v>New South Wales</v>
      </c>
      <c r="G3111" t="s">
        <v>10</v>
      </c>
      <c r="H3111">
        <v>2101</v>
      </c>
      <c r="I3111" t="s">
        <v>11</v>
      </c>
      <c r="J3111" t="s">
        <v>27</v>
      </c>
      <c r="K3111" t="s">
        <v>19</v>
      </c>
      <c r="L3111" t="s">
        <v>23</v>
      </c>
      <c r="M3111" s="5">
        <v>511.24</v>
      </c>
      <c r="N3111">
        <v>1</v>
      </c>
    </row>
    <row r="3112" spans="1:14" x14ac:dyDescent="0.2">
      <c r="A3112" s="2">
        <v>45115</v>
      </c>
      <c r="B3112" s="3">
        <f t="shared" si="144"/>
        <v>2024</v>
      </c>
      <c r="C3112" t="str">
        <f t="shared" si="145"/>
        <v>2023-2024</v>
      </c>
      <c r="D3112" t="s">
        <v>147</v>
      </c>
      <c r="E3112" t="s">
        <v>39</v>
      </c>
      <c r="F3112" t="str">
        <f t="shared" si="146"/>
        <v>South Australia</v>
      </c>
      <c r="G3112" t="s">
        <v>32</v>
      </c>
      <c r="H3112">
        <v>5343</v>
      </c>
      <c r="I3112" t="s">
        <v>11</v>
      </c>
      <c r="J3112" t="s">
        <v>38</v>
      </c>
      <c r="K3112" t="s">
        <v>153</v>
      </c>
      <c r="L3112" t="s">
        <v>16</v>
      </c>
      <c r="M3112" s="5">
        <v>511.34000000000003</v>
      </c>
      <c r="N3112">
        <v>1</v>
      </c>
    </row>
    <row r="3113" spans="1:14" x14ac:dyDescent="0.2">
      <c r="A3113" s="2">
        <v>45128</v>
      </c>
      <c r="B3113" s="3">
        <f t="shared" si="144"/>
        <v>2024</v>
      </c>
      <c r="C3113" t="str">
        <f t="shared" si="145"/>
        <v>2023-2024</v>
      </c>
      <c r="D3113" t="s">
        <v>147</v>
      </c>
      <c r="E3113" t="s">
        <v>117</v>
      </c>
      <c r="F3113" t="str">
        <f t="shared" si="146"/>
        <v>Queensland</v>
      </c>
      <c r="G3113" t="s">
        <v>35</v>
      </c>
      <c r="H3113">
        <v>4119</v>
      </c>
      <c r="I3113" t="s">
        <v>11</v>
      </c>
      <c r="J3113" t="s">
        <v>43</v>
      </c>
      <c r="K3113" t="s">
        <v>154</v>
      </c>
      <c r="L3113" t="s">
        <v>14</v>
      </c>
      <c r="M3113" s="5">
        <v>512.78</v>
      </c>
      <c r="N3113">
        <v>1</v>
      </c>
    </row>
    <row r="3114" spans="1:14" x14ac:dyDescent="0.2">
      <c r="A3114" s="2">
        <v>45394</v>
      </c>
      <c r="B3114" s="3">
        <f t="shared" si="144"/>
        <v>2024</v>
      </c>
      <c r="C3114" t="str">
        <f t="shared" si="145"/>
        <v>2023-2024</v>
      </c>
      <c r="D3114" t="s">
        <v>147</v>
      </c>
      <c r="E3114" t="s">
        <v>122</v>
      </c>
      <c r="F3114" t="str">
        <f t="shared" si="146"/>
        <v>New South Wales</v>
      </c>
      <c r="G3114" t="s">
        <v>10</v>
      </c>
      <c r="H3114">
        <v>2650</v>
      </c>
      <c r="I3114" t="s">
        <v>11</v>
      </c>
      <c r="J3114" t="s">
        <v>25</v>
      </c>
      <c r="K3114" t="s">
        <v>156</v>
      </c>
      <c r="L3114" t="s">
        <v>17</v>
      </c>
      <c r="M3114" s="5">
        <v>514.15</v>
      </c>
      <c r="N3114">
        <v>1</v>
      </c>
    </row>
    <row r="3115" spans="1:14" x14ac:dyDescent="0.2">
      <c r="A3115" s="2">
        <v>45040</v>
      </c>
      <c r="B3115" s="3">
        <f t="shared" si="144"/>
        <v>2023</v>
      </c>
      <c r="C3115" t="str">
        <f t="shared" si="145"/>
        <v>2022-2023</v>
      </c>
      <c r="D3115" t="s">
        <v>147</v>
      </c>
      <c r="E3115" t="s">
        <v>37</v>
      </c>
      <c r="F3115" t="str">
        <f t="shared" si="146"/>
        <v>South Australia</v>
      </c>
      <c r="G3115" t="s">
        <v>32</v>
      </c>
      <c r="H3115">
        <v>5607</v>
      </c>
      <c r="I3115" t="s">
        <v>11</v>
      </c>
      <c r="J3115" t="s">
        <v>38</v>
      </c>
      <c r="K3115" t="s">
        <v>152</v>
      </c>
      <c r="L3115" t="s">
        <v>13</v>
      </c>
      <c r="M3115" s="5">
        <v>514.5</v>
      </c>
      <c r="N3115">
        <v>1</v>
      </c>
    </row>
    <row r="3116" spans="1:14" x14ac:dyDescent="0.2">
      <c r="A3116" s="2">
        <v>44961</v>
      </c>
      <c r="B3116" s="3">
        <f t="shared" si="144"/>
        <v>2023</v>
      </c>
      <c r="C3116" t="str">
        <f t="shared" si="145"/>
        <v>2022-2023</v>
      </c>
      <c r="D3116" t="s">
        <v>147</v>
      </c>
      <c r="E3116" t="s">
        <v>97</v>
      </c>
      <c r="F3116" t="str">
        <f t="shared" si="146"/>
        <v>Tasmania</v>
      </c>
      <c r="G3116" t="s">
        <v>70</v>
      </c>
      <c r="H3116">
        <v>7250</v>
      </c>
      <c r="I3116" t="s">
        <v>11</v>
      </c>
      <c r="J3116" t="s">
        <v>71</v>
      </c>
      <c r="K3116" t="s">
        <v>155</v>
      </c>
      <c r="L3116" t="s">
        <v>20</v>
      </c>
      <c r="M3116" s="5">
        <v>514.98</v>
      </c>
      <c r="N3116">
        <v>1</v>
      </c>
    </row>
    <row r="3117" spans="1:14" x14ac:dyDescent="0.2">
      <c r="A3117" s="2">
        <v>45586</v>
      </c>
      <c r="B3117" s="3">
        <f t="shared" si="144"/>
        <v>2025</v>
      </c>
      <c r="C3117" t="str">
        <f t="shared" si="145"/>
        <v>2024-2025</v>
      </c>
      <c r="D3117" t="s">
        <v>147</v>
      </c>
      <c r="E3117" t="s">
        <v>99</v>
      </c>
      <c r="F3117" t="str">
        <f t="shared" si="146"/>
        <v>Victoria</v>
      </c>
      <c r="G3117" t="s">
        <v>45</v>
      </c>
      <c r="H3117">
        <v>3148</v>
      </c>
      <c r="I3117" t="s">
        <v>11</v>
      </c>
      <c r="J3117" t="s">
        <v>63</v>
      </c>
      <c r="K3117" t="s">
        <v>152</v>
      </c>
      <c r="L3117" t="s">
        <v>13</v>
      </c>
      <c r="M3117" s="5">
        <v>515.17000000000007</v>
      </c>
      <c r="N3117">
        <v>1</v>
      </c>
    </row>
    <row r="3118" spans="1:14" x14ac:dyDescent="0.2">
      <c r="A3118" s="2">
        <v>45026</v>
      </c>
      <c r="B3118" s="3">
        <f t="shared" si="144"/>
        <v>2023</v>
      </c>
      <c r="C3118" t="str">
        <f t="shared" si="145"/>
        <v>2022-2023</v>
      </c>
      <c r="D3118" t="s">
        <v>148</v>
      </c>
      <c r="E3118" t="s">
        <v>54</v>
      </c>
      <c r="F3118" t="str">
        <f t="shared" si="146"/>
        <v>Victoria</v>
      </c>
      <c r="G3118" t="s">
        <v>45</v>
      </c>
      <c r="H3118">
        <v>3977</v>
      </c>
      <c r="I3118" t="s">
        <v>11</v>
      </c>
      <c r="J3118" t="s">
        <v>55</v>
      </c>
      <c r="K3118" t="s">
        <v>154</v>
      </c>
      <c r="L3118" t="s">
        <v>14</v>
      </c>
      <c r="M3118" s="5">
        <v>516.29999999999995</v>
      </c>
      <c r="N3118">
        <v>1</v>
      </c>
    </row>
    <row r="3119" spans="1:14" x14ac:dyDescent="0.2">
      <c r="A3119" s="2">
        <v>45408</v>
      </c>
      <c r="B3119" s="3">
        <f t="shared" si="144"/>
        <v>2024</v>
      </c>
      <c r="C3119" t="str">
        <f t="shared" si="145"/>
        <v>2023-2024</v>
      </c>
      <c r="D3119" t="s">
        <v>147</v>
      </c>
      <c r="E3119" t="s">
        <v>108</v>
      </c>
      <c r="F3119" t="str">
        <f t="shared" si="146"/>
        <v>Victoria</v>
      </c>
      <c r="G3119" t="s">
        <v>45</v>
      </c>
      <c r="H3119">
        <v>3018</v>
      </c>
      <c r="I3119" t="s">
        <v>11</v>
      </c>
      <c r="J3119" t="s">
        <v>46</v>
      </c>
      <c r="K3119" t="s">
        <v>19</v>
      </c>
      <c r="L3119" t="s">
        <v>23</v>
      </c>
      <c r="M3119" s="5">
        <v>517.26</v>
      </c>
      <c r="N3119">
        <v>1</v>
      </c>
    </row>
    <row r="3120" spans="1:14" x14ac:dyDescent="0.2">
      <c r="A3120" s="2">
        <v>45057</v>
      </c>
      <c r="B3120" s="3">
        <f t="shared" si="144"/>
        <v>2023</v>
      </c>
      <c r="C3120" t="str">
        <f t="shared" si="145"/>
        <v>2022-2023</v>
      </c>
      <c r="D3120" t="s">
        <v>147</v>
      </c>
      <c r="E3120" t="s">
        <v>132</v>
      </c>
      <c r="F3120" t="str">
        <f t="shared" si="146"/>
        <v>New South Wales</v>
      </c>
      <c r="G3120" t="s">
        <v>10</v>
      </c>
      <c r="H3120">
        <v>2800</v>
      </c>
      <c r="I3120" t="s">
        <v>11</v>
      </c>
      <c r="J3120" t="s">
        <v>25</v>
      </c>
      <c r="K3120" t="s">
        <v>154</v>
      </c>
      <c r="L3120" t="s">
        <v>14</v>
      </c>
      <c r="M3120" s="5">
        <v>518.5</v>
      </c>
      <c r="N3120">
        <v>1</v>
      </c>
    </row>
    <row r="3121" spans="1:14" x14ac:dyDescent="0.2">
      <c r="A3121" s="2">
        <v>45432</v>
      </c>
      <c r="B3121" s="3">
        <f t="shared" si="144"/>
        <v>2024</v>
      </c>
      <c r="C3121" t="str">
        <f t="shared" si="145"/>
        <v>2023-2024</v>
      </c>
      <c r="D3121" t="s">
        <v>148</v>
      </c>
      <c r="E3121" t="s">
        <v>88</v>
      </c>
      <c r="F3121" t="str">
        <f t="shared" si="146"/>
        <v>South Australia</v>
      </c>
      <c r="G3121" t="s">
        <v>32</v>
      </c>
      <c r="H3121">
        <v>5011</v>
      </c>
      <c r="I3121" t="s">
        <v>11</v>
      </c>
      <c r="J3121" t="s">
        <v>33</v>
      </c>
      <c r="K3121" t="s">
        <v>152</v>
      </c>
      <c r="L3121" t="s">
        <v>13</v>
      </c>
      <c r="M3121" s="5">
        <v>519.22</v>
      </c>
      <c r="N3121">
        <v>1</v>
      </c>
    </row>
    <row r="3122" spans="1:14" x14ac:dyDescent="0.2">
      <c r="A3122" s="2">
        <v>45158</v>
      </c>
      <c r="B3122" s="3">
        <f t="shared" si="144"/>
        <v>2024</v>
      </c>
      <c r="C3122" t="str">
        <f t="shared" si="145"/>
        <v>2023-2024</v>
      </c>
      <c r="D3122" t="s">
        <v>147</v>
      </c>
      <c r="E3122" t="s">
        <v>44</v>
      </c>
      <c r="F3122" t="str">
        <f t="shared" si="146"/>
        <v>Victoria</v>
      </c>
      <c r="G3122" t="s">
        <v>45</v>
      </c>
      <c r="H3122">
        <v>3066</v>
      </c>
      <c r="I3122" t="s">
        <v>11</v>
      </c>
      <c r="J3122" t="s">
        <v>46</v>
      </c>
      <c r="K3122" t="s">
        <v>153</v>
      </c>
      <c r="L3122" t="s">
        <v>16</v>
      </c>
      <c r="M3122" s="5">
        <v>519.43000000000006</v>
      </c>
      <c r="N3122">
        <v>1</v>
      </c>
    </row>
    <row r="3123" spans="1:14" x14ac:dyDescent="0.2">
      <c r="A3123" s="2">
        <v>44954</v>
      </c>
      <c r="B3123" s="3">
        <f t="shared" si="144"/>
        <v>2023</v>
      </c>
      <c r="C3123" t="str">
        <f t="shared" si="145"/>
        <v>2022-2023</v>
      </c>
      <c r="D3123" t="s">
        <v>148</v>
      </c>
      <c r="E3123" t="s">
        <v>106</v>
      </c>
      <c r="F3123" t="str">
        <f t="shared" si="146"/>
        <v>Victoria</v>
      </c>
      <c r="G3123" t="s">
        <v>45</v>
      </c>
      <c r="H3123">
        <v>3915</v>
      </c>
      <c r="I3123" t="s">
        <v>11</v>
      </c>
      <c r="J3123" t="s">
        <v>55</v>
      </c>
      <c r="K3123" t="s">
        <v>149</v>
      </c>
      <c r="L3123" t="s">
        <v>15</v>
      </c>
      <c r="M3123" s="5">
        <v>520.21999999999991</v>
      </c>
      <c r="N3123">
        <v>1</v>
      </c>
    </row>
    <row r="3124" spans="1:14" x14ac:dyDescent="0.2">
      <c r="A3124" s="2">
        <v>45489</v>
      </c>
      <c r="B3124" s="3">
        <f t="shared" si="144"/>
        <v>2025</v>
      </c>
      <c r="C3124" t="str">
        <f t="shared" si="145"/>
        <v>2024-2025</v>
      </c>
      <c r="D3124" t="s">
        <v>147</v>
      </c>
      <c r="E3124" t="s">
        <v>65</v>
      </c>
      <c r="F3124" t="str">
        <f t="shared" si="146"/>
        <v>New South Wales</v>
      </c>
      <c r="G3124" t="s">
        <v>10</v>
      </c>
      <c r="H3124">
        <v>2541</v>
      </c>
      <c r="I3124" t="s">
        <v>11</v>
      </c>
      <c r="J3124" t="s">
        <v>58</v>
      </c>
      <c r="K3124" t="s">
        <v>154</v>
      </c>
      <c r="L3124" t="s">
        <v>14</v>
      </c>
      <c r="M3124" s="5">
        <v>521.34999999999991</v>
      </c>
      <c r="N3124">
        <v>1</v>
      </c>
    </row>
    <row r="3125" spans="1:14" x14ac:dyDescent="0.2">
      <c r="A3125" s="2">
        <v>44977</v>
      </c>
      <c r="B3125" s="3">
        <f t="shared" si="144"/>
        <v>2023</v>
      </c>
      <c r="C3125" t="str">
        <f t="shared" si="145"/>
        <v>2022-2023</v>
      </c>
      <c r="D3125" t="s">
        <v>147</v>
      </c>
      <c r="E3125" t="s">
        <v>114</v>
      </c>
      <c r="F3125" t="str">
        <f t="shared" si="146"/>
        <v>Victoria</v>
      </c>
      <c r="G3125" t="s">
        <v>45</v>
      </c>
      <c r="H3125">
        <v>3551</v>
      </c>
      <c r="I3125" t="s">
        <v>11</v>
      </c>
      <c r="J3125" t="s">
        <v>60</v>
      </c>
      <c r="K3125" t="s">
        <v>154</v>
      </c>
      <c r="L3125" t="s">
        <v>14</v>
      </c>
      <c r="M3125" s="5">
        <v>521.3900000000001</v>
      </c>
      <c r="N3125">
        <v>1</v>
      </c>
    </row>
    <row r="3126" spans="1:14" x14ac:dyDescent="0.2">
      <c r="A3126" s="2">
        <v>45143</v>
      </c>
      <c r="B3126" s="3">
        <f t="shared" si="144"/>
        <v>2024</v>
      </c>
      <c r="C3126" t="str">
        <f t="shared" si="145"/>
        <v>2023-2024</v>
      </c>
      <c r="D3126" t="s">
        <v>147</v>
      </c>
      <c r="E3126" t="s">
        <v>139</v>
      </c>
      <c r="F3126" t="str">
        <f t="shared" si="146"/>
        <v>New South Wales</v>
      </c>
      <c r="G3126" t="s">
        <v>10</v>
      </c>
      <c r="H3126">
        <v>2020</v>
      </c>
      <c r="I3126" t="s">
        <v>11</v>
      </c>
      <c r="J3126" t="s">
        <v>12</v>
      </c>
      <c r="K3126" t="s">
        <v>149</v>
      </c>
      <c r="L3126" t="s">
        <v>15</v>
      </c>
      <c r="M3126" s="5">
        <v>521.62999999999988</v>
      </c>
      <c r="N3126">
        <v>1</v>
      </c>
    </row>
    <row r="3127" spans="1:14" x14ac:dyDescent="0.2">
      <c r="A3127" s="2">
        <v>45333</v>
      </c>
      <c r="B3127" s="3">
        <f t="shared" si="144"/>
        <v>2024</v>
      </c>
      <c r="C3127" t="str">
        <f t="shared" si="145"/>
        <v>2023-2024</v>
      </c>
      <c r="D3127" t="s">
        <v>147</v>
      </c>
      <c r="E3127" t="s">
        <v>143</v>
      </c>
      <c r="F3127" t="str">
        <f t="shared" si="146"/>
        <v>New South Wales</v>
      </c>
      <c r="G3127" t="s">
        <v>10</v>
      </c>
      <c r="H3127">
        <v>2154</v>
      </c>
      <c r="I3127" t="s">
        <v>11</v>
      </c>
      <c r="J3127" t="s">
        <v>27</v>
      </c>
      <c r="K3127" t="s">
        <v>150</v>
      </c>
      <c r="L3127" t="s">
        <v>18</v>
      </c>
      <c r="M3127" s="5">
        <v>521.81999999999994</v>
      </c>
      <c r="N3127">
        <v>1</v>
      </c>
    </row>
    <row r="3128" spans="1:14" x14ac:dyDescent="0.2">
      <c r="A3128" s="2">
        <v>45434</v>
      </c>
      <c r="B3128" s="3">
        <f t="shared" si="144"/>
        <v>2024</v>
      </c>
      <c r="C3128" t="str">
        <f t="shared" si="145"/>
        <v>2023-2024</v>
      </c>
      <c r="D3128" t="s">
        <v>148</v>
      </c>
      <c r="E3128" t="s">
        <v>135</v>
      </c>
      <c r="F3128" t="str">
        <f t="shared" si="146"/>
        <v>Victoria</v>
      </c>
      <c r="G3128" t="s">
        <v>45</v>
      </c>
      <c r="H3128">
        <v>3550</v>
      </c>
      <c r="I3128" t="s">
        <v>11</v>
      </c>
      <c r="J3128" t="s">
        <v>60</v>
      </c>
      <c r="K3128" t="s">
        <v>154</v>
      </c>
      <c r="L3128" t="s">
        <v>14</v>
      </c>
      <c r="M3128" s="5">
        <v>521.99</v>
      </c>
      <c r="N3128">
        <v>1</v>
      </c>
    </row>
    <row r="3129" spans="1:14" x14ac:dyDescent="0.2">
      <c r="A3129" s="2">
        <v>45250</v>
      </c>
      <c r="B3129" s="3">
        <f t="shared" si="144"/>
        <v>2024</v>
      </c>
      <c r="C3129" t="str">
        <f t="shared" si="145"/>
        <v>2023-2024</v>
      </c>
      <c r="D3129" t="s">
        <v>147</v>
      </c>
      <c r="E3129" t="s">
        <v>121</v>
      </c>
      <c r="F3129" t="str">
        <f t="shared" si="146"/>
        <v>Queensland</v>
      </c>
      <c r="G3129" t="s">
        <v>35</v>
      </c>
      <c r="H3129">
        <v>4700</v>
      </c>
      <c r="I3129" t="s">
        <v>11</v>
      </c>
      <c r="J3129" t="s">
        <v>51</v>
      </c>
      <c r="K3129" t="s">
        <v>150</v>
      </c>
      <c r="L3129" t="s">
        <v>18</v>
      </c>
      <c r="M3129" s="5">
        <v>522.95000000000005</v>
      </c>
      <c r="N3129">
        <v>1</v>
      </c>
    </row>
    <row r="3130" spans="1:14" x14ac:dyDescent="0.2">
      <c r="A3130" s="2">
        <v>45570</v>
      </c>
      <c r="B3130" s="3">
        <f t="shared" si="144"/>
        <v>2025</v>
      </c>
      <c r="C3130" t="str">
        <f t="shared" si="145"/>
        <v>2024-2025</v>
      </c>
      <c r="D3130" t="s">
        <v>147</v>
      </c>
      <c r="E3130" t="s">
        <v>69</v>
      </c>
      <c r="F3130" t="str">
        <f t="shared" si="146"/>
        <v>Tasmania</v>
      </c>
      <c r="G3130" t="s">
        <v>70</v>
      </c>
      <c r="H3130">
        <v>7018</v>
      </c>
      <c r="I3130" t="s">
        <v>11</v>
      </c>
      <c r="J3130" t="s">
        <v>71</v>
      </c>
      <c r="K3130" t="s">
        <v>149</v>
      </c>
      <c r="L3130" t="s">
        <v>15</v>
      </c>
      <c r="M3130" s="5">
        <v>523.21</v>
      </c>
      <c r="N3130">
        <v>1</v>
      </c>
    </row>
    <row r="3131" spans="1:14" x14ac:dyDescent="0.2">
      <c r="A3131" s="2">
        <v>45255</v>
      </c>
      <c r="B3131" s="3">
        <f t="shared" si="144"/>
        <v>2024</v>
      </c>
      <c r="C3131" t="str">
        <f t="shared" si="145"/>
        <v>2023-2024</v>
      </c>
      <c r="D3131" t="s">
        <v>147</v>
      </c>
      <c r="E3131" t="s">
        <v>113</v>
      </c>
      <c r="F3131" t="str">
        <f t="shared" si="146"/>
        <v>Queensland</v>
      </c>
      <c r="G3131" t="s">
        <v>35</v>
      </c>
      <c r="H3131">
        <v>4215</v>
      </c>
      <c r="I3131" t="s">
        <v>11</v>
      </c>
      <c r="J3131" t="s">
        <v>104</v>
      </c>
      <c r="K3131" t="s">
        <v>151</v>
      </c>
      <c r="L3131" t="s">
        <v>21</v>
      </c>
      <c r="M3131" s="5">
        <v>523.76</v>
      </c>
      <c r="N3131">
        <v>1</v>
      </c>
    </row>
    <row r="3132" spans="1:14" x14ac:dyDescent="0.2">
      <c r="A3132" s="2">
        <v>45599</v>
      </c>
      <c r="B3132" s="3">
        <f t="shared" si="144"/>
        <v>2025</v>
      </c>
      <c r="C3132" t="str">
        <f t="shared" si="145"/>
        <v>2024-2025</v>
      </c>
      <c r="D3132" t="s">
        <v>147</v>
      </c>
      <c r="E3132" t="s">
        <v>116</v>
      </c>
      <c r="F3132" t="str">
        <f t="shared" si="146"/>
        <v>Western Australia</v>
      </c>
      <c r="G3132" t="s">
        <v>48</v>
      </c>
      <c r="H3132">
        <v>6725</v>
      </c>
      <c r="I3132" t="s">
        <v>11</v>
      </c>
      <c r="J3132" t="s">
        <v>77</v>
      </c>
      <c r="K3132" t="s">
        <v>153</v>
      </c>
      <c r="L3132" t="s">
        <v>16</v>
      </c>
      <c r="M3132" s="5">
        <v>523.91000000000008</v>
      </c>
      <c r="N3132">
        <v>1</v>
      </c>
    </row>
    <row r="3133" spans="1:14" x14ac:dyDescent="0.2">
      <c r="A3133" s="2">
        <v>45089</v>
      </c>
      <c r="B3133" s="3">
        <f t="shared" si="144"/>
        <v>2023</v>
      </c>
      <c r="C3133" t="str">
        <f t="shared" si="145"/>
        <v>2022-2023</v>
      </c>
      <c r="D3133" t="s">
        <v>147</v>
      </c>
      <c r="E3133" t="s">
        <v>141</v>
      </c>
      <c r="F3133" t="str">
        <f t="shared" si="146"/>
        <v>Western Australia</v>
      </c>
      <c r="G3133" t="s">
        <v>48</v>
      </c>
      <c r="H3133">
        <v>6052</v>
      </c>
      <c r="I3133" t="s">
        <v>11</v>
      </c>
      <c r="J3133" t="s">
        <v>49</v>
      </c>
      <c r="K3133" t="s">
        <v>152</v>
      </c>
      <c r="L3133" t="s">
        <v>13</v>
      </c>
      <c r="M3133" s="5">
        <v>525.13</v>
      </c>
      <c r="N3133">
        <v>1</v>
      </c>
    </row>
    <row r="3134" spans="1:14" x14ac:dyDescent="0.2">
      <c r="A3134" s="2">
        <v>45054</v>
      </c>
      <c r="B3134" s="3">
        <f t="shared" si="144"/>
        <v>2023</v>
      </c>
      <c r="C3134" t="str">
        <f t="shared" si="145"/>
        <v>2022-2023</v>
      </c>
      <c r="D3134" t="s">
        <v>147</v>
      </c>
      <c r="E3134" t="s">
        <v>93</v>
      </c>
      <c r="F3134" t="str">
        <f t="shared" si="146"/>
        <v>Western Australia</v>
      </c>
      <c r="G3134" t="s">
        <v>48</v>
      </c>
      <c r="H3134">
        <v>6112</v>
      </c>
      <c r="I3134" t="s">
        <v>11</v>
      </c>
      <c r="J3134" t="s">
        <v>94</v>
      </c>
      <c r="K3134" t="s">
        <v>150</v>
      </c>
      <c r="L3134" t="s">
        <v>18</v>
      </c>
      <c r="M3134" s="5">
        <v>525.1400000000001</v>
      </c>
      <c r="N3134">
        <v>1</v>
      </c>
    </row>
    <row r="3135" spans="1:14" x14ac:dyDescent="0.2">
      <c r="A3135" s="2">
        <v>44982</v>
      </c>
      <c r="B3135" s="3">
        <f t="shared" si="144"/>
        <v>2023</v>
      </c>
      <c r="C3135" t="str">
        <f t="shared" si="145"/>
        <v>2022-2023</v>
      </c>
      <c r="D3135" t="s">
        <v>147</v>
      </c>
      <c r="E3135" t="s">
        <v>42</v>
      </c>
      <c r="F3135" t="str">
        <f t="shared" si="146"/>
        <v>Queensland</v>
      </c>
      <c r="G3135" t="s">
        <v>35</v>
      </c>
      <c r="H3135">
        <v>4053</v>
      </c>
      <c r="I3135" t="s">
        <v>11</v>
      </c>
      <c r="J3135" t="s">
        <v>43</v>
      </c>
      <c r="K3135" t="s">
        <v>151</v>
      </c>
      <c r="L3135" t="s">
        <v>21</v>
      </c>
      <c r="M3135" s="5">
        <v>525.38000000000011</v>
      </c>
      <c r="N3135">
        <v>1</v>
      </c>
    </row>
    <row r="3136" spans="1:14" x14ac:dyDescent="0.2">
      <c r="A3136" s="2">
        <v>45455</v>
      </c>
      <c r="B3136" s="3">
        <f t="shared" si="144"/>
        <v>2024</v>
      </c>
      <c r="C3136" t="str">
        <f t="shared" si="145"/>
        <v>2023-2024</v>
      </c>
      <c r="D3136" t="s">
        <v>147</v>
      </c>
      <c r="E3136" t="s">
        <v>86</v>
      </c>
      <c r="F3136" t="str">
        <f t="shared" si="146"/>
        <v>New South Wales</v>
      </c>
      <c r="G3136" t="s">
        <v>10</v>
      </c>
      <c r="H3136">
        <v>2064</v>
      </c>
      <c r="I3136" t="s">
        <v>11</v>
      </c>
      <c r="J3136" t="s">
        <v>12</v>
      </c>
      <c r="K3136" t="s">
        <v>150</v>
      </c>
      <c r="L3136" t="s">
        <v>18</v>
      </c>
      <c r="M3136" s="5">
        <v>525.5</v>
      </c>
      <c r="N3136">
        <v>1</v>
      </c>
    </row>
    <row r="3137" spans="1:14" x14ac:dyDescent="0.2">
      <c r="A3137" s="2">
        <v>45156</v>
      </c>
      <c r="B3137" s="3">
        <f t="shared" si="144"/>
        <v>2024</v>
      </c>
      <c r="C3137" t="str">
        <f t="shared" si="145"/>
        <v>2023-2024</v>
      </c>
      <c r="D3137" t="s">
        <v>147</v>
      </c>
      <c r="E3137" t="s">
        <v>93</v>
      </c>
      <c r="F3137" t="str">
        <f t="shared" si="146"/>
        <v>Western Australia</v>
      </c>
      <c r="G3137" t="s">
        <v>48</v>
      </c>
      <c r="H3137">
        <v>6112</v>
      </c>
      <c r="I3137" t="s">
        <v>11</v>
      </c>
      <c r="J3137" t="s">
        <v>94</v>
      </c>
      <c r="K3137" t="s">
        <v>149</v>
      </c>
      <c r="L3137" t="s">
        <v>15</v>
      </c>
      <c r="M3137" s="5">
        <v>525.99</v>
      </c>
      <c r="N3137">
        <v>1</v>
      </c>
    </row>
    <row r="3138" spans="1:14" x14ac:dyDescent="0.2">
      <c r="A3138" s="2">
        <v>44928</v>
      </c>
      <c r="B3138" s="3">
        <f t="shared" ref="B3138:B3201" si="147">IF(MONTH(A3138)&gt;=7,YEAR(A3138)+1,YEAR(A3138))</f>
        <v>2023</v>
      </c>
      <c r="C3138" t="str">
        <f t="shared" ref="C3138:C3201" si="148">IF(MONTH(A3138) &gt;= 7, YEAR(A3138) &amp; "-" &amp; YEAR(A3138) + 1, YEAR(A3138) - 1 &amp; "-" &amp; YEAR(A3138))</f>
        <v>2022-2023</v>
      </c>
      <c r="D3138" t="s">
        <v>147</v>
      </c>
      <c r="E3138" t="s">
        <v>67</v>
      </c>
      <c r="F3138" t="str">
        <f t="shared" ref="F3138:F3201" si="149">IF(G3138="WA","Western Australia",
IF(G3138="NSW","New South Wales",
IF(G3138="QLD","Queensland",
IF(G3138="VIC","Victoria",
IF(G3138="TAS","Tasmania",
IF(G3138="SA","South Australia",
IF(G3138="NT","Northern Territory",
IF(G3138="ACT","Australian Capital Territory",G3138))))))))</f>
        <v>New South Wales</v>
      </c>
      <c r="G3138" t="s">
        <v>10</v>
      </c>
      <c r="H3138">
        <v>2478</v>
      </c>
      <c r="I3138" t="s">
        <v>11</v>
      </c>
      <c r="J3138" t="s">
        <v>68</v>
      </c>
      <c r="K3138" t="s">
        <v>150</v>
      </c>
      <c r="L3138" t="s">
        <v>18</v>
      </c>
      <c r="M3138" s="5">
        <v>526.89</v>
      </c>
      <c r="N3138">
        <v>1</v>
      </c>
    </row>
    <row r="3139" spans="1:14" x14ac:dyDescent="0.2">
      <c r="A3139" s="2">
        <v>45463</v>
      </c>
      <c r="B3139" s="3">
        <f t="shared" si="147"/>
        <v>2024</v>
      </c>
      <c r="C3139" t="str">
        <f t="shared" si="148"/>
        <v>2023-2024</v>
      </c>
      <c r="D3139" t="s">
        <v>147</v>
      </c>
      <c r="E3139" t="s">
        <v>103</v>
      </c>
      <c r="F3139" t="str">
        <f t="shared" si="149"/>
        <v>Queensland</v>
      </c>
      <c r="G3139" t="s">
        <v>35</v>
      </c>
      <c r="H3139">
        <v>4509</v>
      </c>
      <c r="I3139" t="s">
        <v>11</v>
      </c>
      <c r="J3139" t="s">
        <v>104</v>
      </c>
      <c r="K3139" t="s">
        <v>154</v>
      </c>
      <c r="L3139" t="s">
        <v>14</v>
      </c>
      <c r="M3139" s="5">
        <v>528.55999999999995</v>
      </c>
      <c r="N3139">
        <v>1</v>
      </c>
    </row>
    <row r="3140" spans="1:14" x14ac:dyDescent="0.2">
      <c r="A3140" s="2">
        <v>45085</v>
      </c>
      <c r="B3140" s="3">
        <f t="shared" si="147"/>
        <v>2023</v>
      </c>
      <c r="C3140" t="str">
        <f t="shared" si="148"/>
        <v>2022-2023</v>
      </c>
      <c r="D3140" t="s">
        <v>147</v>
      </c>
      <c r="E3140" t="s">
        <v>42</v>
      </c>
      <c r="F3140" t="str">
        <f t="shared" si="149"/>
        <v>Queensland</v>
      </c>
      <c r="G3140" t="s">
        <v>35</v>
      </c>
      <c r="H3140">
        <v>4053</v>
      </c>
      <c r="I3140" t="s">
        <v>11</v>
      </c>
      <c r="J3140" t="s">
        <v>43</v>
      </c>
      <c r="K3140" t="s">
        <v>149</v>
      </c>
      <c r="L3140" t="s">
        <v>15</v>
      </c>
      <c r="M3140" s="5">
        <v>529.62</v>
      </c>
      <c r="N3140">
        <v>1</v>
      </c>
    </row>
    <row r="3141" spans="1:14" x14ac:dyDescent="0.2">
      <c r="A3141" s="2">
        <v>45187</v>
      </c>
      <c r="B3141" s="3">
        <f t="shared" si="147"/>
        <v>2024</v>
      </c>
      <c r="C3141" t="str">
        <f t="shared" si="148"/>
        <v>2023-2024</v>
      </c>
      <c r="D3141" t="s">
        <v>147</v>
      </c>
      <c r="E3141" t="s">
        <v>24</v>
      </c>
      <c r="F3141" t="str">
        <f t="shared" si="149"/>
        <v>New South Wales</v>
      </c>
      <c r="G3141" t="s">
        <v>10</v>
      </c>
      <c r="H3141">
        <v>2795</v>
      </c>
      <c r="I3141" t="s">
        <v>11</v>
      </c>
      <c r="J3141" t="s">
        <v>25</v>
      </c>
      <c r="K3141" t="s">
        <v>154</v>
      </c>
      <c r="L3141" t="s">
        <v>14</v>
      </c>
      <c r="M3141" s="5">
        <v>530.09</v>
      </c>
      <c r="N3141">
        <v>1</v>
      </c>
    </row>
    <row r="3142" spans="1:14" x14ac:dyDescent="0.2">
      <c r="A3142" s="2">
        <v>45049</v>
      </c>
      <c r="B3142" s="3">
        <f t="shared" si="147"/>
        <v>2023</v>
      </c>
      <c r="C3142" t="str">
        <f t="shared" si="148"/>
        <v>2022-2023</v>
      </c>
      <c r="D3142" t="s">
        <v>147</v>
      </c>
      <c r="E3142" t="s">
        <v>126</v>
      </c>
      <c r="F3142" t="str">
        <f t="shared" si="149"/>
        <v>Queensland</v>
      </c>
      <c r="G3142" t="s">
        <v>35</v>
      </c>
      <c r="H3142">
        <v>4551</v>
      </c>
      <c r="I3142" t="s">
        <v>11</v>
      </c>
      <c r="J3142" t="s">
        <v>120</v>
      </c>
      <c r="K3142" t="s">
        <v>154</v>
      </c>
      <c r="L3142" t="s">
        <v>14</v>
      </c>
      <c r="M3142" s="5">
        <v>530.36999999999989</v>
      </c>
      <c r="N3142">
        <v>1</v>
      </c>
    </row>
    <row r="3143" spans="1:14" x14ac:dyDescent="0.2">
      <c r="A3143" s="2">
        <v>45005</v>
      </c>
      <c r="B3143" s="3">
        <f t="shared" si="147"/>
        <v>2023</v>
      </c>
      <c r="C3143" t="str">
        <f t="shared" si="148"/>
        <v>2022-2023</v>
      </c>
      <c r="D3143" t="s">
        <v>147</v>
      </c>
      <c r="E3143" t="s">
        <v>53</v>
      </c>
      <c r="F3143" t="str">
        <f t="shared" si="149"/>
        <v>South Australia</v>
      </c>
      <c r="G3143" t="s">
        <v>32</v>
      </c>
      <c r="H3143">
        <v>5082</v>
      </c>
      <c r="I3143" t="s">
        <v>11</v>
      </c>
      <c r="J3143" t="s">
        <v>33</v>
      </c>
      <c r="K3143" t="s">
        <v>151</v>
      </c>
      <c r="L3143" t="s">
        <v>21</v>
      </c>
      <c r="M3143" s="5">
        <v>531.43000000000006</v>
      </c>
      <c r="N3143">
        <v>1</v>
      </c>
    </row>
    <row r="3144" spans="1:14" x14ac:dyDescent="0.2">
      <c r="A3144" s="2">
        <v>45031</v>
      </c>
      <c r="B3144" s="3">
        <f t="shared" si="147"/>
        <v>2023</v>
      </c>
      <c r="C3144" t="str">
        <f t="shared" si="148"/>
        <v>2022-2023</v>
      </c>
      <c r="D3144" t="s">
        <v>147</v>
      </c>
      <c r="E3144" t="s">
        <v>109</v>
      </c>
      <c r="F3144" t="str">
        <f t="shared" si="149"/>
        <v>New South Wales</v>
      </c>
      <c r="G3144" t="s">
        <v>10</v>
      </c>
      <c r="H3144">
        <v>2480</v>
      </c>
      <c r="I3144" t="s">
        <v>11</v>
      </c>
      <c r="J3144" t="s">
        <v>68</v>
      </c>
      <c r="K3144" t="s">
        <v>153</v>
      </c>
      <c r="L3144" t="s">
        <v>16</v>
      </c>
      <c r="M3144" s="5">
        <v>532.92000000000007</v>
      </c>
      <c r="N3144">
        <v>1</v>
      </c>
    </row>
    <row r="3145" spans="1:14" x14ac:dyDescent="0.2">
      <c r="A3145" s="2">
        <v>45162</v>
      </c>
      <c r="B3145" s="3">
        <f t="shared" si="147"/>
        <v>2024</v>
      </c>
      <c r="C3145" t="str">
        <f t="shared" si="148"/>
        <v>2023-2024</v>
      </c>
      <c r="D3145" t="s">
        <v>147</v>
      </c>
      <c r="E3145" t="s">
        <v>74</v>
      </c>
      <c r="F3145" t="str">
        <f t="shared" si="149"/>
        <v>South Australia</v>
      </c>
      <c r="G3145" t="s">
        <v>32</v>
      </c>
      <c r="H3145">
        <v>5043</v>
      </c>
      <c r="I3145" t="s">
        <v>11</v>
      </c>
      <c r="J3145" t="s">
        <v>33</v>
      </c>
      <c r="K3145" t="s">
        <v>152</v>
      </c>
      <c r="L3145" t="s">
        <v>13</v>
      </c>
      <c r="M3145" s="5">
        <v>533.44000000000005</v>
      </c>
      <c r="N3145">
        <v>1</v>
      </c>
    </row>
    <row r="3146" spans="1:14" x14ac:dyDescent="0.2">
      <c r="A3146" s="2">
        <v>45238</v>
      </c>
      <c r="B3146" s="3">
        <f t="shared" si="147"/>
        <v>2024</v>
      </c>
      <c r="C3146" t="str">
        <f t="shared" si="148"/>
        <v>2023-2024</v>
      </c>
      <c r="D3146" t="s">
        <v>147</v>
      </c>
      <c r="E3146" t="s">
        <v>99</v>
      </c>
      <c r="F3146" t="str">
        <f t="shared" si="149"/>
        <v>Victoria</v>
      </c>
      <c r="G3146" t="s">
        <v>45</v>
      </c>
      <c r="H3146">
        <v>3148</v>
      </c>
      <c r="I3146" t="s">
        <v>11</v>
      </c>
      <c r="J3146" t="s">
        <v>63</v>
      </c>
      <c r="K3146" t="s">
        <v>19</v>
      </c>
      <c r="L3146" t="s">
        <v>23</v>
      </c>
      <c r="M3146" s="5">
        <v>533.91</v>
      </c>
      <c r="N3146">
        <v>1</v>
      </c>
    </row>
    <row r="3147" spans="1:14" x14ac:dyDescent="0.2">
      <c r="A3147" s="2">
        <v>45159</v>
      </c>
      <c r="B3147" s="3">
        <f t="shared" si="147"/>
        <v>2024</v>
      </c>
      <c r="C3147" t="str">
        <f t="shared" si="148"/>
        <v>2023-2024</v>
      </c>
      <c r="D3147" t="s">
        <v>148</v>
      </c>
      <c r="E3147" t="s">
        <v>81</v>
      </c>
      <c r="F3147" t="str">
        <f t="shared" si="149"/>
        <v>New South Wales</v>
      </c>
      <c r="G3147" t="s">
        <v>10</v>
      </c>
      <c r="H3147">
        <v>2485</v>
      </c>
      <c r="I3147" t="s">
        <v>11</v>
      </c>
      <c r="J3147" t="s">
        <v>68</v>
      </c>
      <c r="K3147" t="s">
        <v>150</v>
      </c>
      <c r="L3147" t="s">
        <v>18</v>
      </c>
      <c r="M3147" s="5">
        <v>534.06999999999994</v>
      </c>
      <c r="N3147">
        <v>1</v>
      </c>
    </row>
    <row r="3148" spans="1:14" x14ac:dyDescent="0.2">
      <c r="A3148" s="2">
        <v>45214</v>
      </c>
      <c r="B3148" s="3">
        <f t="shared" si="147"/>
        <v>2024</v>
      </c>
      <c r="C3148" t="str">
        <f t="shared" si="148"/>
        <v>2023-2024</v>
      </c>
      <c r="D3148" t="s">
        <v>147</v>
      </c>
      <c r="E3148" t="s">
        <v>57</v>
      </c>
      <c r="F3148" t="str">
        <f t="shared" si="149"/>
        <v>New South Wales</v>
      </c>
      <c r="G3148" t="s">
        <v>10</v>
      </c>
      <c r="H3148">
        <v>2560</v>
      </c>
      <c r="I3148" t="s">
        <v>11</v>
      </c>
      <c r="J3148" t="s">
        <v>58</v>
      </c>
      <c r="K3148" t="s">
        <v>155</v>
      </c>
      <c r="L3148" t="s">
        <v>20</v>
      </c>
      <c r="M3148" s="5">
        <v>534.72</v>
      </c>
      <c r="N3148">
        <v>1</v>
      </c>
    </row>
    <row r="3149" spans="1:14" x14ac:dyDescent="0.2">
      <c r="A3149" s="2">
        <v>45171</v>
      </c>
      <c r="B3149" s="3">
        <f t="shared" si="147"/>
        <v>2024</v>
      </c>
      <c r="C3149" t="str">
        <f t="shared" si="148"/>
        <v>2023-2024</v>
      </c>
      <c r="D3149" t="s">
        <v>147</v>
      </c>
      <c r="E3149" t="s">
        <v>64</v>
      </c>
      <c r="F3149" t="str">
        <f t="shared" si="149"/>
        <v>Victoria</v>
      </c>
      <c r="G3149" t="s">
        <v>45</v>
      </c>
      <c r="H3149">
        <v>3199</v>
      </c>
      <c r="I3149" t="s">
        <v>11</v>
      </c>
      <c r="J3149" t="s">
        <v>63</v>
      </c>
      <c r="K3149" t="s">
        <v>149</v>
      </c>
      <c r="L3149" t="s">
        <v>15</v>
      </c>
      <c r="M3149" s="5">
        <v>534.94999999999993</v>
      </c>
      <c r="N3149">
        <v>1</v>
      </c>
    </row>
    <row r="3150" spans="1:14" x14ac:dyDescent="0.2">
      <c r="A3150" s="2">
        <v>45519</v>
      </c>
      <c r="B3150" s="3">
        <f t="shared" si="147"/>
        <v>2025</v>
      </c>
      <c r="C3150" t="str">
        <f t="shared" si="148"/>
        <v>2024-2025</v>
      </c>
      <c r="D3150" t="s">
        <v>147</v>
      </c>
      <c r="E3150" t="s">
        <v>119</v>
      </c>
      <c r="F3150" t="str">
        <f t="shared" si="149"/>
        <v>Queensland</v>
      </c>
      <c r="G3150" t="s">
        <v>35</v>
      </c>
      <c r="H3150">
        <v>4570</v>
      </c>
      <c r="I3150" t="s">
        <v>11</v>
      </c>
      <c r="J3150" t="s">
        <v>120</v>
      </c>
      <c r="K3150" t="s">
        <v>150</v>
      </c>
      <c r="L3150" t="s">
        <v>18</v>
      </c>
      <c r="M3150" s="5">
        <v>535.02</v>
      </c>
      <c r="N3150">
        <v>1</v>
      </c>
    </row>
    <row r="3151" spans="1:14" x14ac:dyDescent="0.2">
      <c r="A3151" s="2">
        <v>45086</v>
      </c>
      <c r="B3151" s="3">
        <f t="shared" si="147"/>
        <v>2023</v>
      </c>
      <c r="C3151" t="str">
        <f t="shared" si="148"/>
        <v>2022-2023</v>
      </c>
      <c r="D3151" t="s">
        <v>148</v>
      </c>
      <c r="E3151" t="s">
        <v>134</v>
      </c>
      <c r="F3151" t="str">
        <f t="shared" si="149"/>
        <v>Queensland</v>
      </c>
      <c r="G3151" t="s">
        <v>35</v>
      </c>
      <c r="H3151">
        <v>4825</v>
      </c>
      <c r="I3151" t="s">
        <v>11</v>
      </c>
      <c r="J3151" t="s">
        <v>36</v>
      </c>
      <c r="K3151" t="s">
        <v>150</v>
      </c>
      <c r="L3151" t="s">
        <v>18</v>
      </c>
      <c r="M3151" s="5">
        <v>535.56999999999994</v>
      </c>
      <c r="N3151">
        <v>1</v>
      </c>
    </row>
    <row r="3152" spans="1:14" x14ac:dyDescent="0.2">
      <c r="A3152" s="2">
        <v>45546</v>
      </c>
      <c r="B3152" s="3">
        <f t="shared" si="147"/>
        <v>2025</v>
      </c>
      <c r="C3152" t="str">
        <f t="shared" si="148"/>
        <v>2024-2025</v>
      </c>
      <c r="D3152" t="s">
        <v>147</v>
      </c>
      <c r="E3152" t="s">
        <v>78</v>
      </c>
      <c r="F3152" t="str">
        <f t="shared" si="149"/>
        <v>New South Wales</v>
      </c>
      <c r="G3152" t="s">
        <v>10</v>
      </c>
      <c r="H3152">
        <v>2350</v>
      </c>
      <c r="I3152" t="s">
        <v>11</v>
      </c>
      <c r="J3152" t="s">
        <v>68</v>
      </c>
      <c r="K3152" t="s">
        <v>19</v>
      </c>
      <c r="L3152" t="s">
        <v>23</v>
      </c>
      <c r="M3152" s="5">
        <v>535.75</v>
      </c>
      <c r="N3152">
        <v>1</v>
      </c>
    </row>
    <row r="3153" spans="1:14" x14ac:dyDescent="0.2">
      <c r="A3153" s="2">
        <v>45399</v>
      </c>
      <c r="B3153" s="3">
        <f t="shared" si="147"/>
        <v>2024</v>
      </c>
      <c r="C3153" t="str">
        <f t="shared" si="148"/>
        <v>2023-2024</v>
      </c>
      <c r="D3153" t="s">
        <v>147</v>
      </c>
      <c r="E3153" t="s">
        <v>84</v>
      </c>
      <c r="F3153" t="str">
        <f t="shared" si="149"/>
        <v>Queensland</v>
      </c>
      <c r="G3153" t="s">
        <v>35</v>
      </c>
      <c r="H3153">
        <v>4740</v>
      </c>
      <c r="I3153" t="s">
        <v>11</v>
      </c>
      <c r="J3153" t="s">
        <v>51</v>
      </c>
      <c r="K3153" t="s">
        <v>151</v>
      </c>
      <c r="L3153" t="s">
        <v>21</v>
      </c>
      <c r="M3153" s="5">
        <v>535.94000000000005</v>
      </c>
      <c r="N3153">
        <v>1</v>
      </c>
    </row>
    <row r="3154" spans="1:14" x14ac:dyDescent="0.2">
      <c r="A3154" s="2">
        <v>45579</v>
      </c>
      <c r="B3154" s="3">
        <f t="shared" si="147"/>
        <v>2025</v>
      </c>
      <c r="C3154" t="str">
        <f t="shared" si="148"/>
        <v>2024-2025</v>
      </c>
      <c r="D3154" t="s">
        <v>148</v>
      </c>
      <c r="E3154" t="s">
        <v>118</v>
      </c>
      <c r="F3154" t="str">
        <f t="shared" si="149"/>
        <v>New South Wales</v>
      </c>
      <c r="G3154" t="s">
        <v>10</v>
      </c>
      <c r="H3154">
        <v>2158</v>
      </c>
      <c r="I3154" t="s">
        <v>11</v>
      </c>
      <c r="J3154" t="s">
        <v>27</v>
      </c>
      <c r="K3154" t="s">
        <v>150</v>
      </c>
      <c r="L3154" t="s">
        <v>18</v>
      </c>
      <c r="M3154" s="5">
        <v>536.36</v>
      </c>
      <c r="N3154">
        <v>1</v>
      </c>
    </row>
    <row r="3155" spans="1:14" x14ac:dyDescent="0.2">
      <c r="A3155" s="2">
        <v>44983</v>
      </c>
      <c r="B3155" s="3">
        <f t="shared" si="147"/>
        <v>2023</v>
      </c>
      <c r="C3155" t="str">
        <f t="shared" si="148"/>
        <v>2022-2023</v>
      </c>
      <c r="D3155" t="s">
        <v>147</v>
      </c>
      <c r="E3155" t="s">
        <v>132</v>
      </c>
      <c r="F3155" t="str">
        <f t="shared" si="149"/>
        <v>New South Wales</v>
      </c>
      <c r="G3155" t="s">
        <v>10</v>
      </c>
      <c r="H3155">
        <v>2800</v>
      </c>
      <c r="I3155" t="s">
        <v>11</v>
      </c>
      <c r="J3155" t="s">
        <v>25</v>
      </c>
      <c r="K3155" t="s">
        <v>19</v>
      </c>
      <c r="L3155" t="s">
        <v>23</v>
      </c>
      <c r="M3155" s="5">
        <v>536.42000000000007</v>
      </c>
      <c r="N3155">
        <v>1</v>
      </c>
    </row>
    <row r="3156" spans="1:14" x14ac:dyDescent="0.2">
      <c r="A3156" s="2">
        <v>44970</v>
      </c>
      <c r="B3156" s="3">
        <f t="shared" si="147"/>
        <v>2023</v>
      </c>
      <c r="C3156" t="str">
        <f t="shared" si="148"/>
        <v>2022-2023</v>
      </c>
      <c r="D3156" t="s">
        <v>147</v>
      </c>
      <c r="E3156" t="s">
        <v>72</v>
      </c>
      <c r="F3156" t="str">
        <f t="shared" si="149"/>
        <v>Western Australia</v>
      </c>
      <c r="G3156" t="s">
        <v>48</v>
      </c>
      <c r="H3156">
        <v>6010</v>
      </c>
      <c r="I3156" t="s">
        <v>11</v>
      </c>
      <c r="J3156" t="s">
        <v>49</v>
      </c>
      <c r="K3156" t="s">
        <v>155</v>
      </c>
      <c r="L3156" t="s">
        <v>20</v>
      </c>
      <c r="M3156" s="5">
        <v>537.05000000000007</v>
      </c>
      <c r="N3156">
        <v>1</v>
      </c>
    </row>
    <row r="3157" spans="1:14" x14ac:dyDescent="0.2">
      <c r="A3157" s="2">
        <v>44962</v>
      </c>
      <c r="B3157" s="3">
        <f t="shared" si="147"/>
        <v>2023</v>
      </c>
      <c r="C3157" t="str">
        <f t="shared" si="148"/>
        <v>2022-2023</v>
      </c>
      <c r="D3157" t="s">
        <v>147</v>
      </c>
      <c r="E3157" t="s">
        <v>53</v>
      </c>
      <c r="F3157" t="str">
        <f t="shared" si="149"/>
        <v>South Australia</v>
      </c>
      <c r="G3157" t="s">
        <v>32</v>
      </c>
      <c r="H3157">
        <v>5082</v>
      </c>
      <c r="I3157" t="s">
        <v>11</v>
      </c>
      <c r="J3157" t="s">
        <v>33</v>
      </c>
      <c r="K3157" t="s">
        <v>153</v>
      </c>
      <c r="L3157" t="s">
        <v>16</v>
      </c>
      <c r="M3157" s="5">
        <v>537.24</v>
      </c>
      <c r="N3157">
        <v>1</v>
      </c>
    </row>
    <row r="3158" spans="1:14" x14ac:dyDescent="0.2">
      <c r="A3158" s="2">
        <v>45305</v>
      </c>
      <c r="B3158" s="3">
        <f t="shared" si="147"/>
        <v>2024</v>
      </c>
      <c r="C3158" t="str">
        <f t="shared" si="148"/>
        <v>2023-2024</v>
      </c>
      <c r="D3158" t="s">
        <v>147</v>
      </c>
      <c r="E3158" t="s">
        <v>130</v>
      </c>
      <c r="F3158" t="str">
        <f t="shared" si="149"/>
        <v>South Australia</v>
      </c>
      <c r="G3158" t="s">
        <v>32</v>
      </c>
      <c r="H3158">
        <v>5290</v>
      </c>
      <c r="I3158" t="s">
        <v>11</v>
      </c>
      <c r="J3158" t="s">
        <v>38</v>
      </c>
      <c r="K3158" t="s">
        <v>151</v>
      </c>
      <c r="L3158" t="s">
        <v>21</v>
      </c>
      <c r="M3158" s="5">
        <v>537.77</v>
      </c>
      <c r="N3158">
        <v>1</v>
      </c>
    </row>
    <row r="3159" spans="1:14" x14ac:dyDescent="0.2">
      <c r="A3159" s="2">
        <v>45222</v>
      </c>
      <c r="B3159" s="3">
        <f t="shared" si="147"/>
        <v>2024</v>
      </c>
      <c r="C3159" t="str">
        <f t="shared" si="148"/>
        <v>2023-2024</v>
      </c>
      <c r="D3159" t="s">
        <v>148</v>
      </c>
      <c r="E3159" t="s">
        <v>106</v>
      </c>
      <c r="F3159" t="str">
        <f t="shared" si="149"/>
        <v>Victoria</v>
      </c>
      <c r="G3159" t="s">
        <v>45</v>
      </c>
      <c r="H3159">
        <v>3915</v>
      </c>
      <c r="I3159" t="s">
        <v>11</v>
      </c>
      <c r="J3159" t="s">
        <v>55</v>
      </c>
      <c r="K3159" t="s">
        <v>155</v>
      </c>
      <c r="L3159" t="s">
        <v>20</v>
      </c>
      <c r="M3159" s="5">
        <v>538.76</v>
      </c>
      <c r="N3159">
        <v>1</v>
      </c>
    </row>
    <row r="3160" spans="1:14" x14ac:dyDescent="0.2">
      <c r="A3160" s="2">
        <v>45227</v>
      </c>
      <c r="B3160" s="3">
        <f t="shared" si="147"/>
        <v>2024</v>
      </c>
      <c r="C3160" t="str">
        <f t="shared" si="148"/>
        <v>2023-2024</v>
      </c>
      <c r="D3160" t="s">
        <v>147</v>
      </c>
      <c r="E3160" t="s">
        <v>66</v>
      </c>
      <c r="F3160" t="str">
        <f t="shared" si="149"/>
        <v>South Australia</v>
      </c>
      <c r="G3160" t="s">
        <v>32</v>
      </c>
      <c r="H3160">
        <v>5169</v>
      </c>
      <c r="I3160" t="s">
        <v>11</v>
      </c>
      <c r="J3160" t="s">
        <v>33</v>
      </c>
      <c r="K3160" t="s">
        <v>153</v>
      </c>
      <c r="L3160" t="s">
        <v>16</v>
      </c>
      <c r="M3160" s="5">
        <v>539.46</v>
      </c>
      <c r="N3160">
        <v>1</v>
      </c>
    </row>
    <row r="3161" spans="1:14" x14ac:dyDescent="0.2">
      <c r="A3161" s="2">
        <v>44993</v>
      </c>
      <c r="B3161" s="3">
        <f t="shared" si="147"/>
        <v>2023</v>
      </c>
      <c r="C3161" t="str">
        <f t="shared" si="148"/>
        <v>2022-2023</v>
      </c>
      <c r="D3161" t="s">
        <v>147</v>
      </c>
      <c r="E3161" t="s">
        <v>67</v>
      </c>
      <c r="F3161" t="str">
        <f t="shared" si="149"/>
        <v>New South Wales</v>
      </c>
      <c r="G3161" t="s">
        <v>10</v>
      </c>
      <c r="H3161">
        <v>2478</v>
      </c>
      <c r="I3161" t="s">
        <v>11</v>
      </c>
      <c r="J3161" t="s">
        <v>68</v>
      </c>
      <c r="K3161" t="s">
        <v>152</v>
      </c>
      <c r="L3161" t="s">
        <v>13</v>
      </c>
      <c r="M3161" s="5">
        <v>539.91000000000008</v>
      </c>
      <c r="N3161">
        <v>1</v>
      </c>
    </row>
    <row r="3162" spans="1:14" x14ac:dyDescent="0.2">
      <c r="A3162" s="2">
        <v>44997</v>
      </c>
      <c r="B3162" s="3">
        <f t="shared" si="147"/>
        <v>2023</v>
      </c>
      <c r="C3162" t="str">
        <f t="shared" si="148"/>
        <v>2022-2023</v>
      </c>
      <c r="D3162" t="s">
        <v>147</v>
      </c>
      <c r="E3162" t="s">
        <v>123</v>
      </c>
      <c r="F3162" t="str">
        <f t="shared" si="149"/>
        <v>Western Australia</v>
      </c>
      <c r="G3162" t="s">
        <v>48</v>
      </c>
      <c r="H3162">
        <v>6109</v>
      </c>
      <c r="I3162" t="s">
        <v>11</v>
      </c>
      <c r="J3162" t="s">
        <v>94</v>
      </c>
      <c r="K3162" t="s">
        <v>19</v>
      </c>
      <c r="L3162" t="s">
        <v>23</v>
      </c>
      <c r="M3162" s="5">
        <v>540.04</v>
      </c>
      <c r="N3162">
        <v>1</v>
      </c>
    </row>
    <row r="3163" spans="1:14" x14ac:dyDescent="0.2">
      <c r="A3163" s="2">
        <v>45502</v>
      </c>
      <c r="B3163" s="3">
        <f t="shared" si="147"/>
        <v>2025</v>
      </c>
      <c r="C3163" t="str">
        <f t="shared" si="148"/>
        <v>2024-2025</v>
      </c>
      <c r="D3163" t="s">
        <v>147</v>
      </c>
      <c r="E3163" t="s">
        <v>139</v>
      </c>
      <c r="F3163" t="str">
        <f t="shared" si="149"/>
        <v>New South Wales</v>
      </c>
      <c r="G3163" t="s">
        <v>10</v>
      </c>
      <c r="H3163">
        <v>2020</v>
      </c>
      <c r="I3163" t="s">
        <v>11</v>
      </c>
      <c r="J3163" t="s">
        <v>12</v>
      </c>
      <c r="K3163" t="s">
        <v>19</v>
      </c>
      <c r="L3163" t="s">
        <v>23</v>
      </c>
      <c r="M3163" s="5">
        <v>540.88</v>
      </c>
      <c r="N3163">
        <v>1</v>
      </c>
    </row>
    <row r="3164" spans="1:14" x14ac:dyDescent="0.2">
      <c r="A3164" s="2">
        <v>45326</v>
      </c>
      <c r="B3164" s="3">
        <f t="shared" si="147"/>
        <v>2024</v>
      </c>
      <c r="C3164" t="str">
        <f t="shared" si="148"/>
        <v>2023-2024</v>
      </c>
      <c r="D3164" t="s">
        <v>147</v>
      </c>
      <c r="E3164" t="s">
        <v>128</v>
      </c>
      <c r="F3164" t="str">
        <f t="shared" si="149"/>
        <v>Western Australia</v>
      </c>
      <c r="G3164" t="s">
        <v>48</v>
      </c>
      <c r="H3164">
        <v>6027</v>
      </c>
      <c r="I3164" t="s">
        <v>11</v>
      </c>
      <c r="J3164" t="s">
        <v>49</v>
      </c>
      <c r="K3164" t="s">
        <v>151</v>
      </c>
      <c r="L3164" t="s">
        <v>21</v>
      </c>
      <c r="M3164" s="5">
        <v>541.1400000000001</v>
      </c>
      <c r="N3164">
        <v>1</v>
      </c>
    </row>
    <row r="3165" spans="1:14" x14ac:dyDescent="0.2">
      <c r="A3165" s="2">
        <v>45097</v>
      </c>
      <c r="B3165" s="3">
        <f t="shared" si="147"/>
        <v>2023</v>
      </c>
      <c r="C3165" t="str">
        <f t="shared" si="148"/>
        <v>2022-2023</v>
      </c>
      <c r="D3165" t="s">
        <v>147</v>
      </c>
      <c r="E3165" t="s">
        <v>99</v>
      </c>
      <c r="F3165" t="str">
        <f t="shared" si="149"/>
        <v>Victoria</v>
      </c>
      <c r="G3165" t="s">
        <v>45</v>
      </c>
      <c r="H3165">
        <v>3148</v>
      </c>
      <c r="I3165" t="s">
        <v>11</v>
      </c>
      <c r="J3165" t="s">
        <v>63</v>
      </c>
      <c r="K3165" t="s">
        <v>154</v>
      </c>
      <c r="L3165" t="s">
        <v>14</v>
      </c>
      <c r="M3165" s="5">
        <v>541.25</v>
      </c>
      <c r="N3165">
        <v>1</v>
      </c>
    </row>
    <row r="3166" spans="1:14" x14ac:dyDescent="0.2">
      <c r="A3166" s="2">
        <v>45492</v>
      </c>
      <c r="B3166" s="3">
        <f t="shared" si="147"/>
        <v>2025</v>
      </c>
      <c r="C3166" t="str">
        <f t="shared" si="148"/>
        <v>2024-2025</v>
      </c>
      <c r="D3166" t="s">
        <v>147</v>
      </c>
      <c r="E3166" t="s">
        <v>128</v>
      </c>
      <c r="F3166" t="str">
        <f t="shared" si="149"/>
        <v>Western Australia</v>
      </c>
      <c r="G3166" t="s">
        <v>48</v>
      </c>
      <c r="H3166">
        <v>6027</v>
      </c>
      <c r="I3166" t="s">
        <v>11</v>
      </c>
      <c r="J3166" t="s">
        <v>49</v>
      </c>
      <c r="K3166" t="s">
        <v>155</v>
      </c>
      <c r="L3166" t="s">
        <v>20</v>
      </c>
      <c r="M3166" s="5">
        <v>541.59</v>
      </c>
      <c r="N3166">
        <v>1</v>
      </c>
    </row>
    <row r="3167" spans="1:14" x14ac:dyDescent="0.2">
      <c r="A3167" s="2">
        <v>45203</v>
      </c>
      <c r="B3167" s="3">
        <f t="shared" si="147"/>
        <v>2024</v>
      </c>
      <c r="C3167" t="str">
        <f t="shared" si="148"/>
        <v>2023-2024</v>
      </c>
      <c r="D3167" t="s">
        <v>147</v>
      </c>
      <c r="E3167" t="s">
        <v>24</v>
      </c>
      <c r="F3167" t="str">
        <f t="shared" si="149"/>
        <v>New South Wales</v>
      </c>
      <c r="G3167" t="s">
        <v>10</v>
      </c>
      <c r="H3167">
        <v>2795</v>
      </c>
      <c r="I3167" t="s">
        <v>11</v>
      </c>
      <c r="J3167" t="s">
        <v>25</v>
      </c>
      <c r="K3167" t="s">
        <v>19</v>
      </c>
      <c r="L3167" t="s">
        <v>23</v>
      </c>
      <c r="M3167" s="5">
        <v>541.61000000000013</v>
      </c>
      <c r="N3167">
        <v>1</v>
      </c>
    </row>
    <row r="3168" spans="1:14" x14ac:dyDescent="0.2">
      <c r="A3168" s="2">
        <v>45063</v>
      </c>
      <c r="B3168" s="3">
        <f t="shared" si="147"/>
        <v>2023</v>
      </c>
      <c r="C3168" t="str">
        <f t="shared" si="148"/>
        <v>2022-2023</v>
      </c>
      <c r="D3168" t="s">
        <v>148</v>
      </c>
      <c r="E3168" t="s">
        <v>111</v>
      </c>
      <c r="F3168" t="str">
        <f t="shared" si="149"/>
        <v>New South Wales</v>
      </c>
      <c r="G3168" t="s">
        <v>10</v>
      </c>
      <c r="H3168">
        <v>2120</v>
      </c>
      <c r="I3168" t="s">
        <v>11</v>
      </c>
      <c r="J3168" t="s">
        <v>27</v>
      </c>
      <c r="K3168" t="s">
        <v>149</v>
      </c>
      <c r="L3168" t="s">
        <v>15</v>
      </c>
      <c r="M3168" s="5">
        <v>541.79999999999995</v>
      </c>
      <c r="N3168">
        <v>1</v>
      </c>
    </row>
    <row r="3169" spans="1:14" x14ac:dyDescent="0.2">
      <c r="A3169" s="2">
        <v>45212</v>
      </c>
      <c r="B3169" s="3">
        <f t="shared" si="147"/>
        <v>2024</v>
      </c>
      <c r="C3169" t="str">
        <f t="shared" si="148"/>
        <v>2023-2024</v>
      </c>
      <c r="D3169" t="s">
        <v>148</v>
      </c>
      <c r="E3169" t="s">
        <v>105</v>
      </c>
      <c r="F3169" t="str">
        <f t="shared" si="149"/>
        <v>Victoria</v>
      </c>
      <c r="G3169" t="s">
        <v>45</v>
      </c>
      <c r="H3169">
        <v>3500</v>
      </c>
      <c r="I3169" t="s">
        <v>11</v>
      </c>
      <c r="J3169" t="s">
        <v>60</v>
      </c>
      <c r="K3169" t="s">
        <v>155</v>
      </c>
      <c r="L3169" t="s">
        <v>20</v>
      </c>
      <c r="M3169" s="5">
        <v>543.02</v>
      </c>
      <c r="N3169">
        <v>1</v>
      </c>
    </row>
    <row r="3170" spans="1:14" x14ac:dyDescent="0.2">
      <c r="A3170" s="2">
        <v>45068</v>
      </c>
      <c r="B3170" s="3">
        <f t="shared" si="147"/>
        <v>2023</v>
      </c>
      <c r="C3170" t="str">
        <f t="shared" si="148"/>
        <v>2022-2023</v>
      </c>
      <c r="D3170" t="s">
        <v>147</v>
      </c>
      <c r="E3170" t="s">
        <v>59</v>
      </c>
      <c r="F3170" t="str">
        <f t="shared" si="149"/>
        <v>Victoria</v>
      </c>
      <c r="G3170" t="s">
        <v>45</v>
      </c>
      <c r="H3170">
        <v>3280</v>
      </c>
      <c r="I3170" t="s">
        <v>11</v>
      </c>
      <c r="J3170" t="s">
        <v>60</v>
      </c>
      <c r="K3170" t="s">
        <v>153</v>
      </c>
      <c r="L3170" t="s">
        <v>16</v>
      </c>
      <c r="M3170" s="5">
        <v>544.09</v>
      </c>
      <c r="N3170">
        <v>1</v>
      </c>
    </row>
    <row r="3171" spans="1:14" x14ac:dyDescent="0.2">
      <c r="A3171" s="2">
        <v>44938</v>
      </c>
      <c r="B3171" s="3">
        <f t="shared" si="147"/>
        <v>2023</v>
      </c>
      <c r="C3171" t="str">
        <f t="shared" si="148"/>
        <v>2022-2023</v>
      </c>
      <c r="D3171" t="s">
        <v>147</v>
      </c>
      <c r="E3171" t="s">
        <v>9</v>
      </c>
      <c r="F3171" t="str">
        <f t="shared" si="149"/>
        <v>New South Wales</v>
      </c>
      <c r="G3171" t="s">
        <v>10</v>
      </c>
      <c r="H3171">
        <v>2067</v>
      </c>
      <c r="I3171" t="s">
        <v>11</v>
      </c>
      <c r="J3171" t="s">
        <v>12</v>
      </c>
      <c r="K3171" t="s">
        <v>19</v>
      </c>
      <c r="L3171" t="s">
        <v>23</v>
      </c>
      <c r="M3171" s="5">
        <v>544.26</v>
      </c>
      <c r="N3171">
        <v>1</v>
      </c>
    </row>
    <row r="3172" spans="1:14" x14ac:dyDescent="0.2">
      <c r="A3172" s="2">
        <v>45389</v>
      </c>
      <c r="B3172" s="3">
        <f t="shared" si="147"/>
        <v>2024</v>
      </c>
      <c r="C3172" t="str">
        <f t="shared" si="148"/>
        <v>2023-2024</v>
      </c>
      <c r="D3172" t="s">
        <v>147</v>
      </c>
      <c r="E3172" t="s">
        <v>53</v>
      </c>
      <c r="F3172" t="str">
        <f t="shared" si="149"/>
        <v>South Australia</v>
      </c>
      <c r="G3172" t="s">
        <v>32</v>
      </c>
      <c r="H3172">
        <v>5082</v>
      </c>
      <c r="I3172" t="s">
        <v>11</v>
      </c>
      <c r="J3172" t="s">
        <v>33</v>
      </c>
      <c r="K3172" t="s">
        <v>150</v>
      </c>
      <c r="L3172" t="s">
        <v>18</v>
      </c>
      <c r="M3172" s="5">
        <v>546.62</v>
      </c>
      <c r="N3172">
        <v>1</v>
      </c>
    </row>
    <row r="3173" spans="1:14" x14ac:dyDescent="0.2">
      <c r="A3173" s="2">
        <v>45395</v>
      </c>
      <c r="B3173" s="3">
        <f t="shared" si="147"/>
        <v>2024</v>
      </c>
      <c r="C3173" t="str">
        <f t="shared" si="148"/>
        <v>2023-2024</v>
      </c>
      <c r="D3173" t="s">
        <v>147</v>
      </c>
      <c r="E3173" t="s">
        <v>54</v>
      </c>
      <c r="F3173" t="str">
        <f t="shared" si="149"/>
        <v>Victoria</v>
      </c>
      <c r="G3173" t="s">
        <v>45</v>
      </c>
      <c r="H3173">
        <v>3977</v>
      </c>
      <c r="I3173" t="s">
        <v>11</v>
      </c>
      <c r="J3173" t="s">
        <v>55</v>
      </c>
      <c r="K3173" t="s">
        <v>149</v>
      </c>
      <c r="L3173" t="s">
        <v>15</v>
      </c>
      <c r="M3173" s="5">
        <v>547.33000000000004</v>
      </c>
      <c r="N3173">
        <v>1</v>
      </c>
    </row>
    <row r="3174" spans="1:14" x14ac:dyDescent="0.2">
      <c r="A3174" s="2">
        <v>45616</v>
      </c>
      <c r="B3174" s="3">
        <f t="shared" si="147"/>
        <v>2025</v>
      </c>
      <c r="C3174" t="str">
        <f t="shared" si="148"/>
        <v>2024-2025</v>
      </c>
      <c r="D3174" t="s">
        <v>147</v>
      </c>
      <c r="E3174" t="s">
        <v>53</v>
      </c>
      <c r="F3174" t="str">
        <f t="shared" si="149"/>
        <v>South Australia</v>
      </c>
      <c r="G3174" t="s">
        <v>32</v>
      </c>
      <c r="H3174">
        <v>5082</v>
      </c>
      <c r="I3174" t="s">
        <v>11</v>
      </c>
      <c r="J3174" t="s">
        <v>33</v>
      </c>
      <c r="K3174" t="s">
        <v>154</v>
      </c>
      <c r="L3174" t="s">
        <v>14</v>
      </c>
      <c r="M3174" s="5">
        <v>548.43000000000006</v>
      </c>
      <c r="N3174">
        <v>1</v>
      </c>
    </row>
    <row r="3175" spans="1:14" x14ac:dyDescent="0.2">
      <c r="A3175" s="2">
        <v>45551</v>
      </c>
      <c r="B3175" s="3">
        <f t="shared" si="147"/>
        <v>2025</v>
      </c>
      <c r="C3175" t="str">
        <f t="shared" si="148"/>
        <v>2024-2025</v>
      </c>
      <c r="D3175" t="s">
        <v>147</v>
      </c>
      <c r="E3175" t="s">
        <v>67</v>
      </c>
      <c r="F3175" t="str">
        <f t="shared" si="149"/>
        <v>New South Wales</v>
      </c>
      <c r="G3175" t="s">
        <v>10</v>
      </c>
      <c r="H3175">
        <v>2478</v>
      </c>
      <c r="I3175" t="s">
        <v>11</v>
      </c>
      <c r="J3175" t="s">
        <v>68</v>
      </c>
      <c r="K3175" t="s">
        <v>150</v>
      </c>
      <c r="L3175" t="s">
        <v>18</v>
      </c>
      <c r="M3175" s="5">
        <v>549.59</v>
      </c>
      <c r="N3175">
        <v>1</v>
      </c>
    </row>
    <row r="3176" spans="1:14" x14ac:dyDescent="0.2">
      <c r="A3176" s="2">
        <v>45634</v>
      </c>
      <c r="B3176" s="3">
        <f t="shared" si="147"/>
        <v>2025</v>
      </c>
      <c r="C3176" t="str">
        <f t="shared" si="148"/>
        <v>2024-2025</v>
      </c>
      <c r="D3176" t="s">
        <v>147</v>
      </c>
      <c r="E3176" t="s">
        <v>65</v>
      </c>
      <c r="F3176" t="str">
        <f t="shared" si="149"/>
        <v>New South Wales</v>
      </c>
      <c r="G3176" t="s">
        <v>10</v>
      </c>
      <c r="H3176">
        <v>2541</v>
      </c>
      <c r="I3176" t="s">
        <v>11</v>
      </c>
      <c r="J3176" t="s">
        <v>58</v>
      </c>
      <c r="K3176" t="s">
        <v>156</v>
      </c>
      <c r="L3176" t="s">
        <v>17</v>
      </c>
      <c r="M3176" s="5">
        <v>550.4</v>
      </c>
      <c r="N3176">
        <v>1</v>
      </c>
    </row>
    <row r="3177" spans="1:14" x14ac:dyDescent="0.2">
      <c r="A3177" s="2">
        <v>45654</v>
      </c>
      <c r="B3177" s="3">
        <f t="shared" si="147"/>
        <v>2025</v>
      </c>
      <c r="C3177" t="str">
        <f t="shared" si="148"/>
        <v>2024-2025</v>
      </c>
      <c r="D3177" t="s">
        <v>147</v>
      </c>
      <c r="E3177" t="s">
        <v>66</v>
      </c>
      <c r="F3177" t="str">
        <f t="shared" si="149"/>
        <v>South Australia</v>
      </c>
      <c r="G3177" t="s">
        <v>32</v>
      </c>
      <c r="H3177">
        <v>5169</v>
      </c>
      <c r="I3177" t="s">
        <v>11</v>
      </c>
      <c r="J3177" t="s">
        <v>33</v>
      </c>
      <c r="K3177" t="s">
        <v>150</v>
      </c>
      <c r="L3177" t="s">
        <v>18</v>
      </c>
      <c r="M3177" s="5">
        <v>550.46</v>
      </c>
      <c r="N3177">
        <v>1</v>
      </c>
    </row>
    <row r="3178" spans="1:14" x14ac:dyDescent="0.2">
      <c r="A3178" s="2">
        <v>45590</v>
      </c>
      <c r="B3178" s="3">
        <f t="shared" si="147"/>
        <v>2025</v>
      </c>
      <c r="C3178" t="str">
        <f t="shared" si="148"/>
        <v>2024-2025</v>
      </c>
      <c r="D3178" t="s">
        <v>147</v>
      </c>
      <c r="E3178" t="s">
        <v>117</v>
      </c>
      <c r="F3178" t="str">
        <f t="shared" si="149"/>
        <v>Queensland</v>
      </c>
      <c r="G3178" t="s">
        <v>35</v>
      </c>
      <c r="H3178">
        <v>4119</v>
      </c>
      <c r="I3178" t="s">
        <v>11</v>
      </c>
      <c r="J3178" t="s">
        <v>43</v>
      </c>
      <c r="K3178" t="s">
        <v>155</v>
      </c>
      <c r="L3178" t="s">
        <v>20</v>
      </c>
      <c r="M3178" s="5">
        <v>551.24</v>
      </c>
      <c r="N3178">
        <v>1</v>
      </c>
    </row>
    <row r="3179" spans="1:14" x14ac:dyDescent="0.2">
      <c r="A3179" s="2">
        <v>44928</v>
      </c>
      <c r="B3179" s="3">
        <f t="shared" si="147"/>
        <v>2023</v>
      </c>
      <c r="C3179" t="str">
        <f t="shared" si="148"/>
        <v>2022-2023</v>
      </c>
      <c r="D3179" t="s">
        <v>147</v>
      </c>
      <c r="E3179" t="s">
        <v>83</v>
      </c>
      <c r="F3179" t="str">
        <f t="shared" si="149"/>
        <v>New South Wales</v>
      </c>
      <c r="G3179" t="s">
        <v>10</v>
      </c>
      <c r="H3179">
        <v>2750</v>
      </c>
      <c r="I3179" t="s">
        <v>11</v>
      </c>
      <c r="J3179" t="s">
        <v>25</v>
      </c>
      <c r="K3179" t="s">
        <v>151</v>
      </c>
      <c r="L3179" t="s">
        <v>21</v>
      </c>
      <c r="M3179" s="5">
        <v>551.43000000000006</v>
      </c>
      <c r="N3179">
        <v>1</v>
      </c>
    </row>
    <row r="3180" spans="1:14" x14ac:dyDescent="0.2">
      <c r="A3180" s="2">
        <v>45302</v>
      </c>
      <c r="B3180" s="3">
        <f t="shared" si="147"/>
        <v>2024</v>
      </c>
      <c r="C3180" t="str">
        <f t="shared" si="148"/>
        <v>2023-2024</v>
      </c>
      <c r="D3180" t="s">
        <v>148</v>
      </c>
      <c r="E3180" t="s">
        <v>105</v>
      </c>
      <c r="F3180" t="str">
        <f t="shared" si="149"/>
        <v>Victoria</v>
      </c>
      <c r="G3180" t="s">
        <v>45</v>
      </c>
      <c r="H3180">
        <v>3500</v>
      </c>
      <c r="I3180" t="s">
        <v>11</v>
      </c>
      <c r="J3180" t="s">
        <v>60</v>
      </c>
      <c r="K3180" t="s">
        <v>154</v>
      </c>
      <c r="L3180" t="s">
        <v>14</v>
      </c>
      <c r="M3180" s="5">
        <v>551.44000000000005</v>
      </c>
      <c r="N3180">
        <v>1</v>
      </c>
    </row>
    <row r="3181" spans="1:14" x14ac:dyDescent="0.2">
      <c r="A3181" s="2">
        <v>45494</v>
      </c>
      <c r="B3181" s="3">
        <f t="shared" si="147"/>
        <v>2025</v>
      </c>
      <c r="C3181" t="str">
        <f t="shared" si="148"/>
        <v>2024-2025</v>
      </c>
      <c r="D3181" t="s">
        <v>147</v>
      </c>
      <c r="E3181" t="s">
        <v>115</v>
      </c>
      <c r="F3181" t="str">
        <f t="shared" si="149"/>
        <v>Western Australia</v>
      </c>
      <c r="G3181" t="s">
        <v>48</v>
      </c>
      <c r="H3181">
        <v>6280</v>
      </c>
      <c r="I3181" t="s">
        <v>11</v>
      </c>
      <c r="J3181" t="s">
        <v>94</v>
      </c>
      <c r="K3181" t="s">
        <v>154</v>
      </c>
      <c r="L3181" t="s">
        <v>14</v>
      </c>
      <c r="M3181" s="5">
        <v>551.75999999999988</v>
      </c>
      <c r="N3181">
        <v>1</v>
      </c>
    </row>
    <row r="3182" spans="1:14" x14ac:dyDescent="0.2">
      <c r="A3182" s="2">
        <v>45101</v>
      </c>
      <c r="B3182" s="3">
        <f t="shared" si="147"/>
        <v>2023</v>
      </c>
      <c r="C3182" t="str">
        <f t="shared" si="148"/>
        <v>2022-2023</v>
      </c>
      <c r="D3182" t="s">
        <v>147</v>
      </c>
      <c r="E3182" t="s">
        <v>74</v>
      </c>
      <c r="F3182" t="str">
        <f t="shared" si="149"/>
        <v>South Australia</v>
      </c>
      <c r="G3182" t="s">
        <v>32</v>
      </c>
      <c r="H3182">
        <v>5043</v>
      </c>
      <c r="I3182" t="s">
        <v>11</v>
      </c>
      <c r="J3182" t="s">
        <v>33</v>
      </c>
      <c r="K3182" t="s">
        <v>150</v>
      </c>
      <c r="L3182" t="s">
        <v>18</v>
      </c>
      <c r="M3182" s="5">
        <v>552.01</v>
      </c>
      <c r="N3182">
        <v>1</v>
      </c>
    </row>
    <row r="3183" spans="1:14" x14ac:dyDescent="0.2">
      <c r="A3183" s="2">
        <v>45649</v>
      </c>
      <c r="B3183" s="3">
        <f t="shared" si="147"/>
        <v>2025</v>
      </c>
      <c r="C3183" t="str">
        <f t="shared" si="148"/>
        <v>2024-2025</v>
      </c>
      <c r="D3183" t="s">
        <v>147</v>
      </c>
      <c r="E3183" t="s">
        <v>103</v>
      </c>
      <c r="F3183" t="str">
        <f t="shared" si="149"/>
        <v>Queensland</v>
      </c>
      <c r="G3183" t="s">
        <v>35</v>
      </c>
      <c r="H3183">
        <v>4509</v>
      </c>
      <c r="I3183" t="s">
        <v>11</v>
      </c>
      <c r="J3183" t="s">
        <v>104</v>
      </c>
      <c r="K3183" t="s">
        <v>154</v>
      </c>
      <c r="L3183" t="s">
        <v>14</v>
      </c>
      <c r="M3183" s="5">
        <v>552.23</v>
      </c>
      <c r="N3183">
        <v>1</v>
      </c>
    </row>
    <row r="3184" spans="1:14" x14ac:dyDescent="0.2">
      <c r="A3184" s="2">
        <v>45491</v>
      </c>
      <c r="B3184" s="3">
        <f t="shared" si="147"/>
        <v>2025</v>
      </c>
      <c r="C3184" t="str">
        <f t="shared" si="148"/>
        <v>2024-2025</v>
      </c>
      <c r="D3184" t="s">
        <v>147</v>
      </c>
      <c r="E3184" t="s">
        <v>79</v>
      </c>
      <c r="F3184" t="str">
        <f t="shared" si="149"/>
        <v>Australian Capital Territory</v>
      </c>
      <c r="G3184" t="s">
        <v>80</v>
      </c>
      <c r="H3184">
        <v>2617</v>
      </c>
      <c r="I3184" t="s">
        <v>11</v>
      </c>
      <c r="J3184" t="s">
        <v>58</v>
      </c>
      <c r="K3184" t="s">
        <v>150</v>
      </c>
      <c r="L3184" t="s">
        <v>18</v>
      </c>
      <c r="M3184" s="5">
        <v>552.62</v>
      </c>
      <c r="N3184">
        <v>1</v>
      </c>
    </row>
    <row r="3185" spans="1:14" x14ac:dyDescent="0.2">
      <c r="A3185" s="2">
        <v>45319</v>
      </c>
      <c r="B3185" s="3">
        <f t="shared" si="147"/>
        <v>2024</v>
      </c>
      <c r="C3185" t="str">
        <f t="shared" si="148"/>
        <v>2023-2024</v>
      </c>
      <c r="D3185" t="s">
        <v>147</v>
      </c>
      <c r="E3185" t="s">
        <v>78</v>
      </c>
      <c r="F3185" t="str">
        <f t="shared" si="149"/>
        <v>New South Wales</v>
      </c>
      <c r="G3185" t="s">
        <v>10</v>
      </c>
      <c r="H3185">
        <v>2350</v>
      </c>
      <c r="I3185" t="s">
        <v>11</v>
      </c>
      <c r="J3185" t="s">
        <v>68</v>
      </c>
      <c r="K3185" t="s">
        <v>19</v>
      </c>
      <c r="L3185" t="s">
        <v>23</v>
      </c>
      <c r="M3185" s="5">
        <v>555.23</v>
      </c>
      <c r="N3185">
        <v>1</v>
      </c>
    </row>
    <row r="3186" spans="1:14" x14ac:dyDescent="0.2">
      <c r="A3186" s="2">
        <v>45652</v>
      </c>
      <c r="B3186" s="3">
        <f t="shared" si="147"/>
        <v>2025</v>
      </c>
      <c r="C3186" t="str">
        <f t="shared" si="148"/>
        <v>2024-2025</v>
      </c>
      <c r="D3186" t="s">
        <v>147</v>
      </c>
      <c r="E3186" t="s">
        <v>44</v>
      </c>
      <c r="F3186" t="str">
        <f t="shared" si="149"/>
        <v>Victoria</v>
      </c>
      <c r="G3186" t="s">
        <v>45</v>
      </c>
      <c r="H3186">
        <v>3066</v>
      </c>
      <c r="I3186" t="s">
        <v>11</v>
      </c>
      <c r="J3186" t="s">
        <v>46</v>
      </c>
      <c r="K3186" t="s">
        <v>154</v>
      </c>
      <c r="L3186" t="s">
        <v>14</v>
      </c>
      <c r="M3186" s="5">
        <v>555.95000000000005</v>
      </c>
      <c r="N3186">
        <v>1</v>
      </c>
    </row>
    <row r="3187" spans="1:14" x14ac:dyDescent="0.2">
      <c r="A3187" s="2">
        <v>45494</v>
      </c>
      <c r="B3187" s="3">
        <f t="shared" si="147"/>
        <v>2025</v>
      </c>
      <c r="C3187" t="str">
        <f t="shared" si="148"/>
        <v>2024-2025</v>
      </c>
      <c r="D3187" t="s">
        <v>147</v>
      </c>
      <c r="E3187" t="s">
        <v>37</v>
      </c>
      <c r="F3187" t="str">
        <f t="shared" si="149"/>
        <v>South Australia</v>
      </c>
      <c r="G3187" t="s">
        <v>32</v>
      </c>
      <c r="H3187">
        <v>5607</v>
      </c>
      <c r="I3187" t="s">
        <v>11</v>
      </c>
      <c r="J3187" t="s">
        <v>38</v>
      </c>
      <c r="K3187" t="s">
        <v>149</v>
      </c>
      <c r="L3187" t="s">
        <v>15</v>
      </c>
      <c r="M3187" s="5">
        <v>559.35</v>
      </c>
      <c r="N3187">
        <v>1</v>
      </c>
    </row>
    <row r="3188" spans="1:14" x14ac:dyDescent="0.2">
      <c r="A3188" s="2">
        <v>45515</v>
      </c>
      <c r="B3188" s="3">
        <f t="shared" si="147"/>
        <v>2025</v>
      </c>
      <c r="C3188" t="str">
        <f t="shared" si="148"/>
        <v>2024-2025</v>
      </c>
      <c r="D3188" t="s">
        <v>147</v>
      </c>
      <c r="E3188" t="s">
        <v>93</v>
      </c>
      <c r="F3188" t="str">
        <f t="shared" si="149"/>
        <v>Western Australia</v>
      </c>
      <c r="G3188" t="s">
        <v>48</v>
      </c>
      <c r="H3188">
        <v>6112</v>
      </c>
      <c r="I3188" t="s">
        <v>11</v>
      </c>
      <c r="J3188" t="s">
        <v>94</v>
      </c>
      <c r="K3188" t="s">
        <v>150</v>
      </c>
      <c r="L3188" t="s">
        <v>18</v>
      </c>
      <c r="M3188" s="5">
        <v>560.37</v>
      </c>
      <c r="N3188">
        <v>1</v>
      </c>
    </row>
    <row r="3189" spans="1:14" x14ac:dyDescent="0.2">
      <c r="A3189" s="2">
        <v>45214</v>
      </c>
      <c r="B3189" s="3">
        <f t="shared" si="147"/>
        <v>2024</v>
      </c>
      <c r="C3189" t="str">
        <f t="shared" si="148"/>
        <v>2023-2024</v>
      </c>
      <c r="D3189" t="s">
        <v>147</v>
      </c>
      <c r="E3189" t="s">
        <v>9</v>
      </c>
      <c r="F3189" t="str">
        <f t="shared" si="149"/>
        <v>New South Wales</v>
      </c>
      <c r="G3189" t="s">
        <v>10</v>
      </c>
      <c r="H3189">
        <v>2067</v>
      </c>
      <c r="I3189" t="s">
        <v>11</v>
      </c>
      <c r="J3189" t="s">
        <v>12</v>
      </c>
      <c r="K3189" t="s">
        <v>152</v>
      </c>
      <c r="L3189" t="s">
        <v>13</v>
      </c>
      <c r="M3189" s="5">
        <v>561.29</v>
      </c>
      <c r="N3189">
        <v>1</v>
      </c>
    </row>
    <row r="3190" spans="1:14" x14ac:dyDescent="0.2">
      <c r="A3190" s="2">
        <v>45079</v>
      </c>
      <c r="B3190" s="3">
        <f t="shared" si="147"/>
        <v>2023</v>
      </c>
      <c r="C3190" t="str">
        <f t="shared" si="148"/>
        <v>2022-2023</v>
      </c>
      <c r="D3190" t="s">
        <v>147</v>
      </c>
      <c r="E3190" t="s">
        <v>119</v>
      </c>
      <c r="F3190" t="str">
        <f t="shared" si="149"/>
        <v>Queensland</v>
      </c>
      <c r="G3190" t="s">
        <v>35</v>
      </c>
      <c r="H3190">
        <v>4570</v>
      </c>
      <c r="I3190" t="s">
        <v>11</v>
      </c>
      <c r="J3190" t="s">
        <v>120</v>
      </c>
      <c r="K3190" t="s">
        <v>149</v>
      </c>
      <c r="L3190" t="s">
        <v>15</v>
      </c>
      <c r="M3190" s="5">
        <v>561.67000000000007</v>
      </c>
      <c r="N3190">
        <v>1</v>
      </c>
    </row>
    <row r="3191" spans="1:14" x14ac:dyDescent="0.2">
      <c r="A3191" s="2">
        <v>45235</v>
      </c>
      <c r="B3191" s="3">
        <f t="shared" si="147"/>
        <v>2024</v>
      </c>
      <c r="C3191" t="str">
        <f t="shared" si="148"/>
        <v>2023-2024</v>
      </c>
      <c r="D3191" t="s">
        <v>147</v>
      </c>
      <c r="E3191" t="s">
        <v>126</v>
      </c>
      <c r="F3191" t="str">
        <f t="shared" si="149"/>
        <v>Queensland</v>
      </c>
      <c r="G3191" t="s">
        <v>35</v>
      </c>
      <c r="H3191">
        <v>4551</v>
      </c>
      <c r="I3191" t="s">
        <v>11</v>
      </c>
      <c r="J3191" t="s">
        <v>120</v>
      </c>
      <c r="K3191" t="s">
        <v>19</v>
      </c>
      <c r="L3191" t="s">
        <v>23</v>
      </c>
      <c r="M3191" s="5">
        <v>562.51</v>
      </c>
      <c r="N3191">
        <v>1</v>
      </c>
    </row>
    <row r="3192" spans="1:14" x14ac:dyDescent="0.2">
      <c r="A3192" s="2">
        <v>45106</v>
      </c>
      <c r="B3192" s="3">
        <f t="shared" si="147"/>
        <v>2023</v>
      </c>
      <c r="C3192" t="str">
        <f t="shared" si="148"/>
        <v>2022-2023</v>
      </c>
      <c r="D3192" t="s">
        <v>147</v>
      </c>
      <c r="E3192" t="s">
        <v>122</v>
      </c>
      <c r="F3192" t="str">
        <f t="shared" si="149"/>
        <v>New South Wales</v>
      </c>
      <c r="G3192" t="s">
        <v>10</v>
      </c>
      <c r="H3192">
        <v>2650</v>
      </c>
      <c r="I3192" t="s">
        <v>11</v>
      </c>
      <c r="J3192" t="s">
        <v>25</v>
      </c>
      <c r="K3192" t="s">
        <v>19</v>
      </c>
      <c r="L3192" t="s">
        <v>23</v>
      </c>
      <c r="M3192" s="5">
        <v>563.32999999999993</v>
      </c>
      <c r="N3192">
        <v>1</v>
      </c>
    </row>
    <row r="3193" spans="1:14" x14ac:dyDescent="0.2">
      <c r="A3193" s="2">
        <v>45568</v>
      </c>
      <c r="B3193" s="3">
        <f t="shared" si="147"/>
        <v>2025</v>
      </c>
      <c r="C3193" t="str">
        <f t="shared" si="148"/>
        <v>2024-2025</v>
      </c>
      <c r="D3193" t="s">
        <v>147</v>
      </c>
      <c r="E3193" t="s">
        <v>107</v>
      </c>
      <c r="F3193" t="str">
        <f t="shared" si="149"/>
        <v>Queensland</v>
      </c>
      <c r="G3193" t="s">
        <v>35</v>
      </c>
      <c r="H3193">
        <v>4220</v>
      </c>
      <c r="I3193" t="s">
        <v>11</v>
      </c>
      <c r="J3193" t="s">
        <v>104</v>
      </c>
      <c r="K3193" t="s">
        <v>149</v>
      </c>
      <c r="L3193" t="s">
        <v>15</v>
      </c>
      <c r="M3193" s="5">
        <v>563.57999999999993</v>
      </c>
      <c r="N3193">
        <v>1</v>
      </c>
    </row>
    <row r="3194" spans="1:14" x14ac:dyDescent="0.2">
      <c r="A3194" s="2">
        <v>45342</v>
      </c>
      <c r="B3194" s="3">
        <f t="shared" si="147"/>
        <v>2024</v>
      </c>
      <c r="C3194" t="str">
        <f t="shared" si="148"/>
        <v>2023-2024</v>
      </c>
      <c r="D3194" t="s">
        <v>147</v>
      </c>
      <c r="E3194" t="s">
        <v>50</v>
      </c>
      <c r="F3194" t="str">
        <f t="shared" si="149"/>
        <v>Queensland</v>
      </c>
      <c r="G3194" t="s">
        <v>35</v>
      </c>
      <c r="H3194">
        <v>4703</v>
      </c>
      <c r="I3194" t="s">
        <v>11</v>
      </c>
      <c r="J3194" t="s">
        <v>51</v>
      </c>
      <c r="K3194" t="s">
        <v>155</v>
      </c>
      <c r="L3194" t="s">
        <v>20</v>
      </c>
      <c r="M3194" s="5">
        <v>565.22</v>
      </c>
      <c r="N3194">
        <v>1</v>
      </c>
    </row>
    <row r="3195" spans="1:14" x14ac:dyDescent="0.2">
      <c r="A3195" s="2">
        <v>45656</v>
      </c>
      <c r="B3195" s="3">
        <f t="shared" si="147"/>
        <v>2025</v>
      </c>
      <c r="C3195" t="str">
        <f t="shared" si="148"/>
        <v>2024-2025</v>
      </c>
      <c r="D3195" t="s">
        <v>147</v>
      </c>
      <c r="E3195" t="s">
        <v>42</v>
      </c>
      <c r="F3195" t="str">
        <f t="shared" si="149"/>
        <v>Queensland</v>
      </c>
      <c r="G3195" t="s">
        <v>35</v>
      </c>
      <c r="H3195">
        <v>4053</v>
      </c>
      <c r="I3195" t="s">
        <v>11</v>
      </c>
      <c r="J3195" t="s">
        <v>43</v>
      </c>
      <c r="K3195" t="s">
        <v>19</v>
      </c>
      <c r="L3195" t="s">
        <v>23</v>
      </c>
      <c r="M3195" s="5">
        <v>565.78</v>
      </c>
      <c r="N3195">
        <v>1</v>
      </c>
    </row>
    <row r="3196" spans="1:14" x14ac:dyDescent="0.2">
      <c r="A3196" s="2">
        <v>45119</v>
      </c>
      <c r="B3196" s="3">
        <f t="shared" si="147"/>
        <v>2024</v>
      </c>
      <c r="C3196" t="str">
        <f t="shared" si="148"/>
        <v>2023-2024</v>
      </c>
      <c r="D3196" t="s">
        <v>147</v>
      </c>
      <c r="E3196" t="s">
        <v>42</v>
      </c>
      <c r="F3196" t="str">
        <f t="shared" si="149"/>
        <v>Queensland</v>
      </c>
      <c r="G3196" t="s">
        <v>35</v>
      </c>
      <c r="H3196">
        <v>4053</v>
      </c>
      <c r="I3196" t="s">
        <v>11</v>
      </c>
      <c r="J3196" t="s">
        <v>43</v>
      </c>
      <c r="K3196" t="s">
        <v>152</v>
      </c>
      <c r="L3196" t="s">
        <v>13</v>
      </c>
      <c r="M3196" s="5">
        <v>566.33000000000015</v>
      </c>
      <c r="N3196">
        <v>1</v>
      </c>
    </row>
    <row r="3197" spans="1:14" x14ac:dyDescent="0.2">
      <c r="A3197" s="2">
        <v>45335</v>
      </c>
      <c r="B3197" s="3">
        <f t="shared" si="147"/>
        <v>2024</v>
      </c>
      <c r="C3197" t="str">
        <f t="shared" si="148"/>
        <v>2023-2024</v>
      </c>
      <c r="D3197" t="s">
        <v>148</v>
      </c>
      <c r="E3197" t="s">
        <v>81</v>
      </c>
      <c r="F3197" t="str">
        <f t="shared" si="149"/>
        <v>New South Wales</v>
      </c>
      <c r="G3197" t="s">
        <v>10</v>
      </c>
      <c r="H3197">
        <v>2485</v>
      </c>
      <c r="I3197" t="s">
        <v>11</v>
      </c>
      <c r="J3197" t="s">
        <v>68</v>
      </c>
      <c r="K3197" t="s">
        <v>155</v>
      </c>
      <c r="L3197" t="s">
        <v>20</v>
      </c>
      <c r="M3197" s="5">
        <v>566.74</v>
      </c>
      <c r="N3197">
        <v>1</v>
      </c>
    </row>
    <row r="3198" spans="1:14" x14ac:dyDescent="0.2">
      <c r="A3198" s="2">
        <v>45584</v>
      </c>
      <c r="B3198" s="3">
        <f t="shared" si="147"/>
        <v>2025</v>
      </c>
      <c r="C3198" t="str">
        <f t="shared" si="148"/>
        <v>2024-2025</v>
      </c>
      <c r="D3198" t="s">
        <v>147</v>
      </c>
      <c r="E3198" t="s">
        <v>83</v>
      </c>
      <c r="F3198" t="str">
        <f t="shared" si="149"/>
        <v>New South Wales</v>
      </c>
      <c r="G3198" t="s">
        <v>10</v>
      </c>
      <c r="H3198">
        <v>2750</v>
      </c>
      <c r="I3198" t="s">
        <v>11</v>
      </c>
      <c r="J3198" t="s">
        <v>25</v>
      </c>
      <c r="K3198" t="s">
        <v>149</v>
      </c>
      <c r="L3198" t="s">
        <v>15</v>
      </c>
      <c r="M3198" s="5">
        <v>568.37</v>
      </c>
      <c r="N3198">
        <v>1</v>
      </c>
    </row>
    <row r="3199" spans="1:14" x14ac:dyDescent="0.2">
      <c r="A3199" s="2">
        <v>45485</v>
      </c>
      <c r="B3199" s="3">
        <f t="shared" si="147"/>
        <v>2025</v>
      </c>
      <c r="C3199" t="str">
        <f t="shared" si="148"/>
        <v>2024-2025</v>
      </c>
      <c r="D3199" t="s">
        <v>147</v>
      </c>
      <c r="E3199" t="s">
        <v>125</v>
      </c>
      <c r="F3199" t="str">
        <f t="shared" si="149"/>
        <v>Victoria</v>
      </c>
      <c r="G3199" t="s">
        <v>45</v>
      </c>
      <c r="H3199">
        <v>3400</v>
      </c>
      <c r="I3199" t="s">
        <v>11</v>
      </c>
      <c r="J3199" t="s">
        <v>60</v>
      </c>
      <c r="K3199" t="s">
        <v>150</v>
      </c>
      <c r="L3199" t="s">
        <v>18</v>
      </c>
      <c r="M3199" s="5">
        <v>568.63000000000011</v>
      </c>
      <c r="N3199">
        <v>1</v>
      </c>
    </row>
    <row r="3200" spans="1:14" x14ac:dyDescent="0.2">
      <c r="A3200" s="2">
        <v>45203</v>
      </c>
      <c r="B3200" s="3">
        <f t="shared" si="147"/>
        <v>2024</v>
      </c>
      <c r="C3200" t="str">
        <f t="shared" si="148"/>
        <v>2023-2024</v>
      </c>
      <c r="D3200" t="s">
        <v>147</v>
      </c>
      <c r="E3200" t="s">
        <v>126</v>
      </c>
      <c r="F3200" t="str">
        <f t="shared" si="149"/>
        <v>Queensland</v>
      </c>
      <c r="G3200" t="s">
        <v>35</v>
      </c>
      <c r="H3200">
        <v>4551</v>
      </c>
      <c r="I3200" t="s">
        <v>11</v>
      </c>
      <c r="J3200" t="s">
        <v>120</v>
      </c>
      <c r="K3200" t="s">
        <v>19</v>
      </c>
      <c r="L3200" t="s">
        <v>23</v>
      </c>
      <c r="M3200" s="5">
        <v>568.81000000000006</v>
      </c>
      <c r="N3200">
        <v>1</v>
      </c>
    </row>
    <row r="3201" spans="1:14" x14ac:dyDescent="0.2">
      <c r="A3201" s="2">
        <v>45157</v>
      </c>
      <c r="B3201" s="3">
        <f t="shared" si="147"/>
        <v>2024</v>
      </c>
      <c r="C3201" t="str">
        <f t="shared" si="148"/>
        <v>2023-2024</v>
      </c>
      <c r="D3201" t="s">
        <v>147</v>
      </c>
      <c r="E3201" t="s">
        <v>95</v>
      </c>
      <c r="F3201" t="str">
        <f t="shared" si="149"/>
        <v>Victoria</v>
      </c>
      <c r="G3201" t="s">
        <v>45</v>
      </c>
      <c r="H3201">
        <v>3931</v>
      </c>
      <c r="I3201" t="s">
        <v>11</v>
      </c>
      <c r="J3201" t="s">
        <v>55</v>
      </c>
      <c r="K3201" t="s">
        <v>155</v>
      </c>
      <c r="L3201" t="s">
        <v>20</v>
      </c>
      <c r="M3201" s="5">
        <v>568.99</v>
      </c>
      <c r="N3201">
        <v>1</v>
      </c>
    </row>
    <row r="3202" spans="1:14" x14ac:dyDescent="0.2">
      <c r="A3202" s="2">
        <v>44971</v>
      </c>
      <c r="B3202" s="3">
        <f t="shared" ref="B3202:B3265" si="150">IF(MONTH(A3202)&gt;=7,YEAR(A3202)+1,YEAR(A3202))</f>
        <v>2023</v>
      </c>
      <c r="C3202" t="str">
        <f t="shared" ref="C3202:C3265" si="151">IF(MONTH(A3202) &gt;= 7, YEAR(A3202) &amp; "-" &amp; YEAR(A3202) + 1, YEAR(A3202) - 1 &amp; "-" &amp; YEAR(A3202))</f>
        <v>2022-2023</v>
      </c>
      <c r="D3202" t="s">
        <v>147</v>
      </c>
      <c r="E3202" t="s">
        <v>132</v>
      </c>
      <c r="F3202" t="str">
        <f t="shared" ref="F3202:F3265" si="152">IF(G3202="WA","Western Australia",
IF(G3202="NSW","New South Wales",
IF(G3202="QLD","Queensland",
IF(G3202="VIC","Victoria",
IF(G3202="TAS","Tasmania",
IF(G3202="SA","South Australia",
IF(G3202="NT","Northern Territory",
IF(G3202="ACT","Australian Capital Territory",G3202))))))))</f>
        <v>New South Wales</v>
      </c>
      <c r="G3202" t="s">
        <v>10</v>
      </c>
      <c r="H3202">
        <v>2800</v>
      </c>
      <c r="I3202" t="s">
        <v>11</v>
      </c>
      <c r="J3202" t="s">
        <v>25</v>
      </c>
      <c r="K3202" t="s">
        <v>153</v>
      </c>
      <c r="L3202" t="s">
        <v>16</v>
      </c>
      <c r="M3202" s="5">
        <v>569.67000000000007</v>
      </c>
      <c r="N3202">
        <v>1</v>
      </c>
    </row>
    <row r="3203" spans="1:14" x14ac:dyDescent="0.2">
      <c r="A3203" s="2">
        <v>45030</v>
      </c>
      <c r="B3203" s="3">
        <f t="shared" si="150"/>
        <v>2023</v>
      </c>
      <c r="C3203" t="str">
        <f t="shared" si="151"/>
        <v>2022-2023</v>
      </c>
      <c r="D3203" t="s">
        <v>147</v>
      </c>
      <c r="E3203" t="s">
        <v>52</v>
      </c>
      <c r="F3203" t="str">
        <f t="shared" si="152"/>
        <v>Victoria</v>
      </c>
      <c r="G3203" t="s">
        <v>45</v>
      </c>
      <c r="H3203">
        <v>3030</v>
      </c>
      <c r="I3203" t="s">
        <v>11</v>
      </c>
      <c r="J3203" t="s">
        <v>46</v>
      </c>
      <c r="K3203" t="s">
        <v>150</v>
      </c>
      <c r="L3203" t="s">
        <v>18</v>
      </c>
      <c r="M3203" s="5">
        <v>570.93000000000006</v>
      </c>
      <c r="N3203">
        <v>1</v>
      </c>
    </row>
    <row r="3204" spans="1:14" x14ac:dyDescent="0.2">
      <c r="A3204" s="2">
        <v>45404</v>
      </c>
      <c r="B3204" s="3">
        <f t="shared" si="150"/>
        <v>2024</v>
      </c>
      <c r="C3204" t="str">
        <f t="shared" si="151"/>
        <v>2023-2024</v>
      </c>
      <c r="D3204" t="s">
        <v>147</v>
      </c>
      <c r="E3204" t="s">
        <v>123</v>
      </c>
      <c r="F3204" t="str">
        <f t="shared" si="152"/>
        <v>Western Australia</v>
      </c>
      <c r="G3204" t="s">
        <v>48</v>
      </c>
      <c r="H3204">
        <v>6109</v>
      </c>
      <c r="I3204" t="s">
        <v>11</v>
      </c>
      <c r="J3204" t="s">
        <v>94</v>
      </c>
      <c r="K3204" t="s">
        <v>153</v>
      </c>
      <c r="L3204" t="s">
        <v>16</v>
      </c>
      <c r="M3204" s="5">
        <v>570.94999999999993</v>
      </c>
      <c r="N3204">
        <v>1</v>
      </c>
    </row>
    <row r="3205" spans="1:14" x14ac:dyDescent="0.2">
      <c r="A3205" s="2">
        <v>45128</v>
      </c>
      <c r="B3205" s="3">
        <f t="shared" si="150"/>
        <v>2024</v>
      </c>
      <c r="C3205" t="str">
        <f t="shared" si="151"/>
        <v>2023-2024</v>
      </c>
      <c r="D3205" t="s">
        <v>148</v>
      </c>
      <c r="E3205" t="s">
        <v>106</v>
      </c>
      <c r="F3205" t="str">
        <f t="shared" si="152"/>
        <v>Victoria</v>
      </c>
      <c r="G3205" t="s">
        <v>45</v>
      </c>
      <c r="H3205">
        <v>3915</v>
      </c>
      <c r="I3205" t="s">
        <v>11</v>
      </c>
      <c r="J3205" t="s">
        <v>55</v>
      </c>
      <c r="K3205" t="s">
        <v>150</v>
      </c>
      <c r="L3205" t="s">
        <v>18</v>
      </c>
      <c r="M3205" s="5">
        <v>571</v>
      </c>
      <c r="N3205">
        <v>1</v>
      </c>
    </row>
    <row r="3206" spans="1:14" x14ac:dyDescent="0.2">
      <c r="A3206" s="2">
        <v>44980</v>
      </c>
      <c r="B3206" s="3">
        <f t="shared" si="150"/>
        <v>2023</v>
      </c>
      <c r="C3206" t="str">
        <f t="shared" si="151"/>
        <v>2022-2023</v>
      </c>
      <c r="D3206" t="s">
        <v>147</v>
      </c>
      <c r="E3206" t="s">
        <v>114</v>
      </c>
      <c r="F3206" t="str">
        <f t="shared" si="152"/>
        <v>Victoria</v>
      </c>
      <c r="G3206" t="s">
        <v>45</v>
      </c>
      <c r="H3206">
        <v>3551</v>
      </c>
      <c r="I3206" t="s">
        <v>11</v>
      </c>
      <c r="J3206" t="s">
        <v>60</v>
      </c>
      <c r="K3206" t="s">
        <v>156</v>
      </c>
      <c r="L3206" t="s">
        <v>17</v>
      </c>
      <c r="M3206" s="5">
        <v>571.45999999999992</v>
      </c>
      <c r="N3206">
        <v>1</v>
      </c>
    </row>
    <row r="3207" spans="1:14" x14ac:dyDescent="0.2">
      <c r="A3207" s="2">
        <v>45583</v>
      </c>
      <c r="B3207" s="3">
        <f t="shared" si="150"/>
        <v>2025</v>
      </c>
      <c r="C3207" t="str">
        <f t="shared" si="151"/>
        <v>2024-2025</v>
      </c>
      <c r="D3207" t="s">
        <v>147</v>
      </c>
      <c r="E3207" t="s">
        <v>26</v>
      </c>
      <c r="F3207" t="str">
        <f t="shared" si="152"/>
        <v>New South Wales</v>
      </c>
      <c r="G3207" t="s">
        <v>10</v>
      </c>
      <c r="H3207">
        <v>2141</v>
      </c>
      <c r="I3207" t="s">
        <v>11</v>
      </c>
      <c r="J3207" t="s">
        <v>27</v>
      </c>
      <c r="K3207" t="s">
        <v>151</v>
      </c>
      <c r="L3207" t="s">
        <v>21</v>
      </c>
      <c r="M3207" s="5">
        <v>571.76</v>
      </c>
      <c r="N3207">
        <v>1</v>
      </c>
    </row>
    <row r="3208" spans="1:14" x14ac:dyDescent="0.2">
      <c r="A3208" s="2">
        <v>45412</v>
      </c>
      <c r="B3208" s="3">
        <f t="shared" si="150"/>
        <v>2024</v>
      </c>
      <c r="C3208" t="str">
        <f t="shared" si="151"/>
        <v>2023-2024</v>
      </c>
      <c r="D3208" t="s">
        <v>148</v>
      </c>
      <c r="E3208" t="s">
        <v>28</v>
      </c>
      <c r="F3208" t="str">
        <f t="shared" si="152"/>
        <v>Northern Territory</v>
      </c>
      <c r="G3208" t="s">
        <v>29</v>
      </c>
      <c r="H3208">
        <v>800</v>
      </c>
      <c r="I3208" t="s">
        <v>11</v>
      </c>
      <c r="J3208" t="s">
        <v>30</v>
      </c>
      <c r="K3208" t="s">
        <v>151</v>
      </c>
      <c r="L3208" t="s">
        <v>21</v>
      </c>
      <c r="M3208" s="5">
        <v>571.99</v>
      </c>
      <c r="N3208">
        <v>1</v>
      </c>
    </row>
    <row r="3209" spans="1:14" x14ac:dyDescent="0.2">
      <c r="A3209" s="2">
        <v>44980</v>
      </c>
      <c r="B3209" s="3">
        <f t="shared" si="150"/>
        <v>2023</v>
      </c>
      <c r="C3209" t="str">
        <f t="shared" si="151"/>
        <v>2022-2023</v>
      </c>
      <c r="D3209" t="s">
        <v>147</v>
      </c>
      <c r="E3209" t="s">
        <v>65</v>
      </c>
      <c r="F3209" t="str">
        <f t="shared" si="152"/>
        <v>New South Wales</v>
      </c>
      <c r="G3209" t="s">
        <v>10</v>
      </c>
      <c r="H3209">
        <v>2541</v>
      </c>
      <c r="I3209" t="s">
        <v>11</v>
      </c>
      <c r="J3209" t="s">
        <v>58</v>
      </c>
      <c r="K3209" t="s">
        <v>153</v>
      </c>
      <c r="L3209" t="s">
        <v>16</v>
      </c>
      <c r="M3209" s="5">
        <v>573.83000000000004</v>
      </c>
      <c r="N3209">
        <v>1</v>
      </c>
    </row>
    <row r="3210" spans="1:14" x14ac:dyDescent="0.2">
      <c r="A3210" s="2">
        <v>45600</v>
      </c>
      <c r="B3210" s="3">
        <f t="shared" si="150"/>
        <v>2025</v>
      </c>
      <c r="C3210" t="str">
        <f t="shared" si="151"/>
        <v>2024-2025</v>
      </c>
      <c r="D3210" t="s">
        <v>148</v>
      </c>
      <c r="E3210" t="s">
        <v>146</v>
      </c>
      <c r="F3210" t="str">
        <f t="shared" si="152"/>
        <v>Victoria</v>
      </c>
      <c r="G3210" t="s">
        <v>45</v>
      </c>
      <c r="H3210">
        <v>3353</v>
      </c>
      <c r="I3210" t="s">
        <v>11</v>
      </c>
      <c r="J3210" t="s">
        <v>60</v>
      </c>
      <c r="K3210" t="s">
        <v>19</v>
      </c>
      <c r="L3210" t="s">
        <v>23</v>
      </c>
      <c r="M3210" s="5">
        <v>574.99</v>
      </c>
      <c r="N3210">
        <v>1</v>
      </c>
    </row>
    <row r="3211" spans="1:14" x14ac:dyDescent="0.2">
      <c r="A3211" s="2">
        <v>45616</v>
      </c>
      <c r="B3211" s="3">
        <f t="shared" si="150"/>
        <v>2025</v>
      </c>
      <c r="C3211" t="str">
        <f t="shared" si="151"/>
        <v>2024-2025</v>
      </c>
      <c r="D3211" t="s">
        <v>147</v>
      </c>
      <c r="E3211" t="s">
        <v>95</v>
      </c>
      <c r="F3211" t="str">
        <f t="shared" si="152"/>
        <v>Victoria</v>
      </c>
      <c r="G3211" t="s">
        <v>45</v>
      </c>
      <c r="H3211">
        <v>3931</v>
      </c>
      <c r="I3211" t="s">
        <v>11</v>
      </c>
      <c r="J3211" t="s">
        <v>55</v>
      </c>
      <c r="K3211" t="s">
        <v>151</v>
      </c>
      <c r="L3211" t="s">
        <v>21</v>
      </c>
      <c r="M3211" s="5">
        <v>574.99</v>
      </c>
      <c r="N3211">
        <v>1</v>
      </c>
    </row>
    <row r="3212" spans="1:14" x14ac:dyDescent="0.2">
      <c r="A3212" s="2">
        <v>45618</v>
      </c>
      <c r="B3212" s="3">
        <f t="shared" si="150"/>
        <v>2025</v>
      </c>
      <c r="C3212" t="str">
        <f t="shared" si="151"/>
        <v>2024-2025</v>
      </c>
      <c r="D3212" t="s">
        <v>147</v>
      </c>
      <c r="E3212" t="s">
        <v>44</v>
      </c>
      <c r="F3212" t="str">
        <f t="shared" si="152"/>
        <v>Victoria</v>
      </c>
      <c r="G3212" t="s">
        <v>45</v>
      </c>
      <c r="H3212">
        <v>3066</v>
      </c>
      <c r="I3212" t="s">
        <v>11</v>
      </c>
      <c r="J3212" t="s">
        <v>46</v>
      </c>
      <c r="K3212" t="s">
        <v>19</v>
      </c>
      <c r="L3212" t="s">
        <v>23</v>
      </c>
      <c r="M3212" s="5">
        <v>575.21</v>
      </c>
      <c r="N3212">
        <v>1</v>
      </c>
    </row>
    <row r="3213" spans="1:14" x14ac:dyDescent="0.2">
      <c r="A3213" s="2">
        <v>44961</v>
      </c>
      <c r="B3213" s="3">
        <f t="shared" si="150"/>
        <v>2023</v>
      </c>
      <c r="C3213" t="str">
        <f t="shared" si="151"/>
        <v>2022-2023</v>
      </c>
      <c r="D3213" t="s">
        <v>147</v>
      </c>
      <c r="E3213" t="s">
        <v>124</v>
      </c>
      <c r="F3213" t="str">
        <f t="shared" si="152"/>
        <v>New South Wales</v>
      </c>
      <c r="G3213" t="s">
        <v>10</v>
      </c>
      <c r="H3213">
        <v>2015</v>
      </c>
      <c r="I3213" t="s">
        <v>11</v>
      </c>
      <c r="J3213" t="s">
        <v>12</v>
      </c>
      <c r="K3213" t="s">
        <v>154</v>
      </c>
      <c r="L3213" t="s">
        <v>14</v>
      </c>
      <c r="M3213" s="5">
        <v>575.43000000000006</v>
      </c>
      <c r="N3213">
        <v>1</v>
      </c>
    </row>
    <row r="3214" spans="1:14" x14ac:dyDescent="0.2">
      <c r="A3214" s="2">
        <v>45253</v>
      </c>
      <c r="B3214" s="3">
        <f t="shared" si="150"/>
        <v>2024</v>
      </c>
      <c r="C3214" t="str">
        <f t="shared" si="151"/>
        <v>2023-2024</v>
      </c>
      <c r="D3214" t="s">
        <v>148</v>
      </c>
      <c r="E3214" t="s">
        <v>76</v>
      </c>
      <c r="F3214" t="str">
        <f t="shared" si="152"/>
        <v>Western Australia</v>
      </c>
      <c r="G3214" t="s">
        <v>48</v>
      </c>
      <c r="H3214">
        <v>6450</v>
      </c>
      <c r="I3214" t="s">
        <v>11</v>
      </c>
      <c r="J3214" t="s">
        <v>77</v>
      </c>
      <c r="K3214" t="s">
        <v>155</v>
      </c>
      <c r="L3214" t="s">
        <v>20</v>
      </c>
      <c r="M3214" s="5">
        <v>575.44000000000005</v>
      </c>
      <c r="N3214">
        <v>1</v>
      </c>
    </row>
    <row r="3215" spans="1:14" x14ac:dyDescent="0.2">
      <c r="A3215" s="2">
        <v>45115</v>
      </c>
      <c r="B3215" s="3">
        <f t="shared" si="150"/>
        <v>2024</v>
      </c>
      <c r="C3215" t="str">
        <f t="shared" si="151"/>
        <v>2023-2024</v>
      </c>
      <c r="D3215" t="s">
        <v>147</v>
      </c>
      <c r="E3215" t="s">
        <v>67</v>
      </c>
      <c r="F3215" t="str">
        <f t="shared" si="152"/>
        <v>New South Wales</v>
      </c>
      <c r="G3215" t="s">
        <v>10</v>
      </c>
      <c r="H3215">
        <v>2478</v>
      </c>
      <c r="I3215" t="s">
        <v>11</v>
      </c>
      <c r="J3215" t="s">
        <v>68</v>
      </c>
      <c r="K3215" t="s">
        <v>153</v>
      </c>
      <c r="L3215" t="s">
        <v>16</v>
      </c>
      <c r="M3215" s="5">
        <v>576.19000000000005</v>
      </c>
      <c r="N3215">
        <v>1</v>
      </c>
    </row>
    <row r="3216" spans="1:14" x14ac:dyDescent="0.2">
      <c r="A3216" s="2">
        <v>45047</v>
      </c>
      <c r="B3216" s="3">
        <f t="shared" si="150"/>
        <v>2023</v>
      </c>
      <c r="C3216" t="str">
        <f t="shared" si="151"/>
        <v>2022-2023</v>
      </c>
      <c r="D3216" t="s">
        <v>147</v>
      </c>
      <c r="E3216" t="s">
        <v>125</v>
      </c>
      <c r="F3216" t="str">
        <f t="shared" si="152"/>
        <v>Victoria</v>
      </c>
      <c r="G3216" t="s">
        <v>45</v>
      </c>
      <c r="H3216">
        <v>3400</v>
      </c>
      <c r="I3216" t="s">
        <v>11</v>
      </c>
      <c r="J3216" t="s">
        <v>60</v>
      </c>
      <c r="K3216" t="s">
        <v>149</v>
      </c>
      <c r="L3216" t="s">
        <v>15</v>
      </c>
      <c r="M3216" s="5">
        <v>576.84</v>
      </c>
      <c r="N3216">
        <v>1</v>
      </c>
    </row>
    <row r="3217" spans="1:14" x14ac:dyDescent="0.2">
      <c r="A3217" s="2">
        <v>44974</v>
      </c>
      <c r="B3217" s="3">
        <f t="shared" si="150"/>
        <v>2023</v>
      </c>
      <c r="C3217" t="str">
        <f t="shared" si="151"/>
        <v>2022-2023</v>
      </c>
      <c r="D3217" t="s">
        <v>147</v>
      </c>
      <c r="E3217" t="s">
        <v>135</v>
      </c>
      <c r="F3217" t="str">
        <f t="shared" si="152"/>
        <v>Victoria</v>
      </c>
      <c r="G3217" t="s">
        <v>45</v>
      </c>
      <c r="H3217">
        <v>3550</v>
      </c>
      <c r="I3217" t="s">
        <v>11</v>
      </c>
      <c r="J3217" t="s">
        <v>60</v>
      </c>
      <c r="K3217" t="s">
        <v>149</v>
      </c>
      <c r="L3217" t="s">
        <v>15</v>
      </c>
      <c r="M3217" s="5">
        <v>577.16999999999996</v>
      </c>
      <c r="N3217">
        <v>1</v>
      </c>
    </row>
    <row r="3218" spans="1:14" x14ac:dyDescent="0.2">
      <c r="A3218" s="2">
        <v>45655</v>
      </c>
      <c r="B3218" s="3">
        <f t="shared" si="150"/>
        <v>2025</v>
      </c>
      <c r="C3218" t="str">
        <f t="shared" si="151"/>
        <v>2024-2025</v>
      </c>
      <c r="D3218" t="s">
        <v>147</v>
      </c>
      <c r="E3218" t="s">
        <v>39</v>
      </c>
      <c r="F3218" t="str">
        <f t="shared" si="152"/>
        <v>South Australia</v>
      </c>
      <c r="G3218" t="s">
        <v>32</v>
      </c>
      <c r="H3218">
        <v>5343</v>
      </c>
      <c r="I3218" t="s">
        <v>11</v>
      </c>
      <c r="J3218" t="s">
        <v>38</v>
      </c>
      <c r="K3218" t="s">
        <v>150</v>
      </c>
      <c r="L3218" t="s">
        <v>18</v>
      </c>
      <c r="M3218" s="5">
        <v>577.27</v>
      </c>
      <c r="N3218">
        <v>1</v>
      </c>
    </row>
    <row r="3219" spans="1:14" x14ac:dyDescent="0.2">
      <c r="A3219" s="2">
        <v>45231</v>
      </c>
      <c r="B3219" s="3">
        <f t="shared" si="150"/>
        <v>2024</v>
      </c>
      <c r="C3219" t="str">
        <f t="shared" si="151"/>
        <v>2023-2024</v>
      </c>
      <c r="D3219" t="s">
        <v>147</v>
      </c>
      <c r="E3219" t="s">
        <v>121</v>
      </c>
      <c r="F3219" t="str">
        <f t="shared" si="152"/>
        <v>Queensland</v>
      </c>
      <c r="G3219" t="s">
        <v>35</v>
      </c>
      <c r="H3219">
        <v>4700</v>
      </c>
      <c r="I3219" t="s">
        <v>11</v>
      </c>
      <c r="J3219" t="s">
        <v>51</v>
      </c>
      <c r="K3219" t="s">
        <v>150</v>
      </c>
      <c r="L3219" t="s">
        <v>18</v>
      </c>
      <c r="M3219" s="5">
        <v>578.91000000000008</v>
      </c>
      <c r="N3219">
        <v>1</v>
      </c>
    </row>
    <row r="3220" spans="1:14" x14ac:dyDescent="0.2">
      <c r="A3220" s="2">
        <v>45322</v>
      </c>
      <c r="B3220" s="3">
        <f t="shared" si="150"/>
        <v>2024</v>
      </c>
      <c r="C3220" t="str">
        <f t="shared" si="151"/>
        <v>2023-2024</v>
      </c>
      <c r="D3220" t="s">
        <v>147</v>
      </c>
      <c r="E3220" t="s">
        <v>98</v>
      </c>
      <c r="F3220" t="str">
        <f t="shared" si="152"/>
        <v>Victoria</v>
      </c>
      <c r="G3220" t="s">
        <v>45</v>
      </c>
      <c r="H3220">
        <v>3429</v>
      </c>
      <c r="I3220" t="s">
        <v>11</v>
      </c>
      <c r="J3220" t="s">
        <v>60</v>
      </c>
      <c r="K3220" t="s">
        <v>151</v>
      </c>
      <c r="L3220" t="s">
        <v>21</v>
      </c>
      <c r="M3220" s="5">
        <v>579.8900000000001</v>
      </c>
      <c r="N3220">
        <v>1</v>
      </c>
    </row>
    <row r="3221" spans="1:14" x14ac:dyDescent="0.2">
      <c r="A3221" s="2">
        <v>45034</v>
      </c>
      <c r="B3221" s="3">
        <f t="shared" si="150"/>
        <v>2023</v>
      </c>
      <c r="C3221" t="str">
        <f t="shared" si="151"/>
        <v>2022-2023</v>
      </c>
      <c r="D3221" t="s">
        <v>148</v>
      </c>
      <c r="E3221" t="s">
        <v>129</v>
      </c>
      <c r="F3221" t="str">
        <f t="shared" si="152"/>
        <v>Tasmania</v>
      </c>
      <c r="G3221" t="s">
        <v>70</v>
      </c>
      <c r="H3221">
        <v>7010</v>
      </c>
      <c r="I3221" t="s">
        <v>11</v>
      </c>
      <c r="J3221" t="s">
        <v>71</v>
      </c>
      <c r="K3221" t="s">
        <v>155</v>
      </c>
      <c r="L3221" t="s">
        <v>20</v>
      </c>
      <c r="M3221" s="5">
        <v>580.65</v>
      </c>
      <c r="N3221">
        <v>1</v>
      </c>
    </row>
    <row r="3222" spans="1:14" x14ac:dyDescent="0.2">
      <c r="A3222" s="2">
        <v>45587</v>
      </c>
      <c r="B3222" s="3">
        <f t="shared" si="150"/>
        <v>2025</v>
      </c>
      <c r="C3222" t="str">
        <f t="shared" si="151"/>
        <v>2024-2025</v>
      </c>
      <c r="D3222" t="s">
        <v>147</v>
      </c>
      <c r="E3222" t="s">
        <v>141</v>
      </c>
      <c r="F3222" t="str">
        <f t="shared" si="152"/>
        <v>Western Australia</v>
      </c>
      <c r="G3222" t="s">
        <v>48</v>
      </c>
      <c r="H3222">
        <v>6052</v>
      </c>
      <c r="I3222" t="s">
        <v>11</v>
      </c>
      <c r="J3222" t="s">
        <v>49</v>
      </c>
      <c r="K3222" t="s">
        <v>149</v>
      </c>
      <c r="L3222" t="s">
        <v>15</v>
      </c>
      <c r="M3222" s="5">
        <v>580.80000000000007</v>
      </c>
      <c r="N3222">
        <v>1</v>
      </c>
    </row>
    <row r="3223" spans="1:14" x14ac:dyDescent="0.2">
      <c r="A3223" s="2">
        <v>45103</v>
      </c>
      <c r="B3223" s="3">
        <f t="shared" si="150"/>
        <v>2023</v>
      </c>
      <c r="C3223" t="str">
        <f t="shared" si="151"/>
        <v>2022-2023</v>
      </c>
      <c r="D3223" t="s">
        <v>148</v>
      </c>
      <c r="E3223" t="s">
        <v>73</v>
      </c>
      <c r="F3223" t="str">
        <f t="shared" si="152"/>
        <v>Victoria</v>
      </c>
      <c r="G3223" t="s">
        <v>45</v>
      </c>
      <c r="H3223">
        <v>3136</v>
      </c>
      <c r="I3223" t="s">
        <v>11</v>
      </c>
      <c r="J3223" t="s">
        <v>63</v>
      </c>
      <c r="K3223" t="s">
        <v>153</v>
      </c>
      <c r="L3223" t="s">
        <v>16</v>
      </c>
      <c r="M3223" s="5">
        <v>581.9</v>
      </c>
      <c r="N3223">
        <v>1</v>
      </c>
    </row>
    <row r="3224" spans="1:14" x14ac:dyDescent="0.2">
      <c r="A3224" s="2">
        <v>45458</v>
      </c>
      <c r="B3224" s="3">
        <f t="shared" si="150"/>
        <v>2024</v>
      </c>
      <c r="C3224" t="str">
        <f t="shared" si="151"/>
        <v>2023-2024</v>
      </c>
      <c r="D3224" t="s">
        <v>148</v>
      </c>
      <c r="E3224" t="s">
        <v>135</v>
      </c>
      <c r="F3224" t="str">
        <f t="shared" si="152"/>
        <v>Victoria</v>
      </c>
      <c r="G3224" t="s">
        <v>45</v>
      </c>
      <c r="H3224">
        <v>3550</v>
      </c>
      <c r="I3224" t="s">
        <v>11</v>
      </c>
      <c r="J3224" t="s">
        <v>60</v>
      </c>
      <c r="K3224" t="s">
        <v>152</v>
      </c>
      <c r="L3224" t="s">
        <v>13</v>
      </c>
      <c r="M3224" s="5">
        <v>583.53</v>
      </c>
      <c r="N3224">
        <v>1</v>
      </c>
    </row>
    <row r="3225" spans="1:14" x14ac:dyDescent="0.2">
      <c r="A3225" s="2">
        <v>44966</v>
      </c>
      <c r="B3225" s="3">
        <f t="shared" si="150"/>
        <v>2023</v>
      </c>
      <c r="C3225" t="str">
        <f t="shared" si="151"/>
        <v>2022-2023</v>
      </c>
      <c r="D3225" t="s">
        <v>147</v>
      </c>
      <c r="E3225" t="s">
        <v>139</v>
      </c>
      <c r="F3225" t="str">
        <f t="shared" si="152"/>
        <v>New South Wales</v>
      </c>
      <c r="G3225" t="s">
        <v>10</v>
      </c>
      <c r="H3225">
        <v>2020</v>
      </c>
      <c r="I3225" t="s">
        <v>11</v>
      </c>
      <c r="J3225" t="s">
        <v>12</v>
      </c>
      <c r="K3225" t="s">
        <v>152</v>
      </c>
      <c r="L3225" t="s">
        <v>13</v>
      </c>
      <c r="M3225" s="5">
        <v>584.04</v>
      </c>
      <c r="N3225">
        <v>1</v>
      </c>
    </row>
    <row r="3226" spans="1:14" x14ac:dyDescent="0.2">
      <c r="A3226" s="2">
        <v>45204</v>
      </c>
      <c r="B3226" s="3">
        <f t="shared" si="150"/>
        <v>2024</v>
      </c>
      <c r="C3226" t="str">
        <f t="shared" si="151"/>
        <v>2023-2024</v>
      </c>
      <c r="D3226" t="s">
        <v>147</v>
      </c>
      <c r="E3226" t="s">
        <v>125</v>
      </c>
      <c r="F3226" t="str">
        <f t="shared" si="152"/>
        <v>Victoria</v>
      </c>
      <c r="G3226" t="s">
        <v>45</v>
      </c>
      <c r="H3226">
        <v>3400</v>
      </c>
      <c r="I3226" t="s">
        <v>11</v>
      </c>
      <c r="J3226" t="s">
        <v>60</v>
      </c>
      <c r="K3226" t="s">
        <v>153</v>
      </c>
      <c r="L3226" t="s">
        <v>16</v>
      </c>
      <c r="M3226" s="5">
        <v>584.13</v>
      </c>
      <c r="N3226">
        <v>1</v>
      </c>
    </row>
    <row r="3227" spans="1:14" x14ac:dyDescent="0.2">
      <c r="A3227" s="2">
        <v>45412</v>
      </c>
      <c r="B3227" s="3">
        <f t="shared" si="150"/>
        <v>2024</v>
      </c>
      <c r="C3227" t="str">
        <f t="shared" si="151"/>
        <v>2023-2024</v>
      </c>
      <c r="D3227" t="s">
        <v>148</v>
      </c>
      <c r="E3227" t="s">
        <v>108</v>
      </c>
      <c r="F3227" t="str">
        <f t="shared" si="152"/>
        <v>Victoria</v>
      </c>
      <c r="G3227" t="s">
        <v>45</v>
      </c>
      <c r="H3227">
        <v>3018</v>
      </c>
      <c r="I3227" t="s">
        <v>11</v>
      </c>
      <c r="J3227" t="s">
        <v>46</v>
      </c>
      <c r="K3227" t="s">
        <v>149</v>
      </c>
      <c r="L3227" t="s">
        <v>15</v>
      </c>
      <c r="M3227" s="5">
        <v>584.95999999999992</v>
      </c>
      <c r="N3227">
        <v>1</v>
      </c>
    </row>
    <row r="3228" spans="1:14" x14ac:dyDescent="0.2">
      <c r="A3228" s="2">
        <v>45110</v>
      </c>
      <c r="B3228" s="3">
        <f t="shared" si="150"/>
        <v>2024</v>
      </c>
      <c r="C3228" t="str">
        <f t="shared" si="151"/>
        <v>2023-2024</v>
      </c>
      <c r="D3228" t="s">
        <v>147</v>
      </c>
      <c r="E3228" t="s">
        <v>116</v>
      </c>
      <c r="F3228" t="str">
        <f t="shared" si="152"/>
        <v>Western Australia</v>
      </c>
      <c r="G3228" t="s">
        <v>48</v>
      </c>
      <c r="H3228">
        <v>6725</v>
      </c>
      <c r="I3228" t="s">
        <v>11</v>
      </c>
      <c r="J3228" t="s">
        <v>77</v>
      </c>
      <c r="K3228" t="s">
        <v>150</v>
      </c>
      <c r="L3228" t="s">
        <v>18</v>
      </c>
      <c r="M3228" s="5">
        <v>588</v>
      </c>
      <c r="N3228">
        <v>1</v>
      </c>
    </row>
    <row r="3229" spans="1:14" x14ac:dyDescent="0.2">
      <c r="A3229" s="2">
        <v>45401</v>
      </c>
      <c r="B3229" s="3">
        <f t="shared" si="150"/>
        <v>2024</v>
      </c>
      <c r="C3229" t="str">
        <f t="shared" si="151"/>
        <v>2023-2024</v>
      </c>
      <c r="D3229" t="s">
        <v>148</v>
      </c>
      <c r="E3229" t="s">
        <v>73</v>
      </c>
      <c r="F3229" t="str">
        <f t="shared" si="152"/>
        <v>Victoria</v>
      </c>
      <c r="G3229" t="s">
        <v>45</v>
      </c>
      <c r="H3229">
        <v>3136</v>
      </c>
      <c r="I3229" t="s">
        <v>11</v>
      </c>
      <c r="J3229" t="s">
        <v>63</v>
      </c>
      <c r="K3229" t="s">
        <v>151</v>
      </c>
      <c r="L3229" t="s">
        <v>21</v>
      </c>
      <c r="M3229" s="5">
        <v>589.81999999999994</v>
      </c>
      <c r="N3229">
        <v>1</v>
      </c>
    </row>
    <row r="3230" spans="1:14" x14ac:dyDescent="0.2">
      <c r="A3230" s="2">
        <v>45344</v>
      </c>
      <c r="B3230" s="3">
        <f t="shared" si="150"/>
        <v>2024</v>
      </c>
      <c r="C3230" t="str">
        <f t="shared" si="151"/>
        <v>2023-2024</v>
      </c>
      <c r="D3230" t="s">
        <v>147</v>
      </c>
      <c r="E3230" t="s">
        <v>96</v>
      </c>
      <c r="F3230" t="str">
        <f t="shared" si="152"/>
        <v>Western Australia</v>
      </c>
      <c r="G3230" t="s">
        <v>48</v>
      </c>
      <c r="H3230">
        <v>6330</v>
      </c>
      <c r="I3230" t="s">
        <v>11</v>
      </c>
      <c r="J3230" t="s">
        <v>94</v>
      </c>
      <c r="K3230" t="s">
        <v>157</v>
      </c>
      <c r="L3230" t="s">
        <v>22</v>
      </c>
      <c r="M3230" s="5">
        <v>591.76</v>
      </c>
      <c r="N3230">
        <v>1</v>
      </c>
    </row>
    <row r="3231" spans="1:14" x14ac:dyDescent="0.2">
      <c r="A3231" s="2">
        <v>45500</v>
      </c>
      <c r="B3231" s="3">
        <f t="shared" si="150"/>
        <v>2025</v>
      </c>
      <c r="C3231" t="str">
        <f t="shared" si="151"/>
        <v>2024-2025</v>
      </c>
      <c r="D3231" t="s">
        <v>147</v>
      </c>
      <c r="E3231" t="s">
        <v>40</v>
      </c>
      <c r="F3231" t="str">
        <f t="shared" si="152"/>
        <v>New South Wales</v>
      </c>
      <c r="G3231" t="s">
        <v>10</v>
      </c>
      <c r="H3231">
        <v>2116</v>
      </c>
      <c r="I3231" t="s">
        <v>11</v>
      </c>
      <c r="J3231" t="s">
        <v>27</v>
      </c>
      <c r="K3231" t="s">
        <v>152</v>
      </c>
      <c r="L3231" t="s">
        <v>13</v>
      </c>
      <c r="M3231" s="5">
        <v>592.05999999999995</v>
      </c>
      <c r="N3231">
        <v>1</v>
      </c>
    </row>
    <row r="3232" spans="1:14" x14ac:dyDescent="0.2">
      <c r="A3232" s="2">
        <v>45315</v>
      </c>
      <c r="B3232" s="3">
        <f t="shared" si="150"/>
        <v>2024</v>
      </c>
      <c r="C3232" t="str">
        <f t="shared" si="151"/>
        <v>2023-2024</v>
      </c>
      <c r="D3232" t="s">
        <v>147</v>
      </c>
      <c r="E3232" t="s">
        <v>140</v>
      </c>
      <c r="F3232" t="str">
        <f t="shared" si="152"/>
        <v>Tasmania</v>
      </c>
      <c r="G3232" t="s">
        <v>70</v>
      </c>
      <c r="H3232">
        <v>7320</v>
      </c>
      <c r="I3232" t="s">
        <v>11</v>
      </c>
      <c r="J3232" t="s">
        <v>71</v>
      </c>
      <c r="K3232" t="s">
        <v>155</v>
      </c>
      <c r="L3232" t="s">
        <v>20</v>
      </c>
      <c r="M3232" s="5">
        <v>592.30999999999995</v>
      </c>
      <c r="N3232">
        <v>1</v>
      </c>
    </row>
    <row r="3233" spans="1:14" x14ac:dyDescent="0.2">
      <c r="A3233" s="2">
        <v>45064</v>
      </c>
      <c r="B3233" s="3">
        <f t="shared" si="150"/>
        <v>2023</v>
      </c>
      <c r="C3233" t="str">
        <f t="shared" si="151"/>
        <v>2022-2023</v>
      </c>
      <c r="D3233" t="s">
        <v>147</v>
      </c>
      <c r="E3233" t="s">
        <v>117</v>
      </c>
      <c r="F3233" t="str">
        <f t="shared" si="152"/>
        <v>Queensland</v>
      </c>
      <c r="G3233" t="s">
        <v>35</v>
      </c>
      <c r="H3233">
        <v>4119</v>
      </c>
      <c r="I3233" t="s">
        <v>11</v>
      </c>
      <c r="J3233" t="s">
        <v>43</v>
      </c>
      <c r="K3233" t="s">
        <v>154</v>
      </c>
      <c r="L3233" t="s">
        <v>14</v>
      </c>
      <c r="M3233" s="5">
        <v>592.80999999999995</v>
      </c>
      <c r="N3233">
        <v>1</v>
      </c>
    </row>
    <row r="3234" spans="1:14" x14ac:dyDescent="0.2">
      <c r="A3234" s="2">
        <v>45018</v>
      </c>
      <c r="B3234" s="3">
        <f t="shared" si="150"/>
        <v>2023</v>
      </c>
      <c r="C3234" t="str">
        <f t="shared" si="151"/>
        <v>2022-2023</v>
      </c>
      <c r="D3234" t="s">
        <v>148</v>
      </c>
      <c r="E3234" t="s">
        <v>73</v>
      </c>
      <c r="F3234" t="str">
        <f t="shared" si="152"/>
        <v>Victoria</v>
      </c>
      <c r="G3234" t="s">
        <v>45</v>
      </c>
      <c r="H3234">
        <v>3136</v>
      </c>
      <c r="I3234" t="s">
        <v>11</v>
      </c>
      <c r="J3234" t="s">
        <v>63</v>
      </c>
      <c r="K3234" t="s">
        <v>154</v>
      </c>
      <c r="L3234" t="s">
        <v>14</v>
      </c>
      <c r="M3234" s="5">
        <v>593.6</v>
      </c>
      <c r="N3234">
        <v>1</v>
      </c>
    </row>
    <row r="3235" spans="1:14" x14ac:dyDescent="0.2">
      <c r="A3235" s="2">
        <v>45406</v>
      </c>
      <c r="B3235" s="3">
        <f t="shared" si="150"/>
        <v>2024</v>
      </c>
      <c r="C3235" t="str">
        <f t="shared" si="151"/>
        <v>2023-2024</v>
      </c>
      <c r="D3235" t="s">
        <v>147</v>
      </c>
      <c r="E3235" t="s">
        <v>136</v>
      </c>
      <c r="F3235" t="str">
        <f t="shared" si="152"/>
        <v>Victoria</v>
      </c>
      <c r="G3235" t="s">
        <v>45</v>
      </c>
      <c r="H3235">
        <v>3175</v>
      </c>
      <c r="I3235" t="s">
        <v>11</v>
      </c>
      <c r="J3235" t="s">
        <v>63</v>
      </c>
      <c r="K3235" t="s">
        <v>151</v>
      </c>
      <c r="L3235" t="s">
        <v>21</v>
      </c>
      <c r="M3235" s="5">
        <v>594.3900000000001</v>
      </c>
      <c r="N3235">
        <v>1</v>
      </c>
    </row>
    <row r="3236" spans="1:14" x14ac:dyDescent="0.2">
      <c r="A3236" s="2">
        <v>45570</v>
      </c>
      <c r="B3236" s="3">
        <f t="shared" si="150"/>
        <v>2025</v>
      </c>
      <c r="C3236" t="str">
        <f t="shared" si="151"/>
        <v>2024-2025</v>
      </c>
      <c r="D3236" t="s">
        <v>148</v>
      </c>
      <c r="E3236" t="s">
        <v>105</v>
      </c>
      <c r="F3236" t="str">
        <f t="shared" si="152"/>
        <v>Victoria</v>
      </c>
      <c r="G3236" t="s">
        <v>45</v>
      </c>
      <c r="H3236">
        <v>3500</v>
      </c>
      <c r="I3236" t="s">
        <v>11</v>
      </c>
      <c r="J3236" t="s">
        <v>60</v>
      </c>
      <c r="K3236" t="s">
        <v>153</v>
      </c>
      <c r="L3236" t="s">
        <v>16</v>
      </c>
      <c r="M3236" s="5">
        <v>594.49</v>
      </c>
      <c r="N3236">
        <v>1</v>
      </c>
    </row>
    <row r="3237" spans="1:14" x14ac:dyDescent="0.2">
      <c r="A3237" s="2">
        <v>45080</v>
      </c>
      <c r="B3237" s="3">
        <f t="shared" si="150"/>
        <v>2023</v>
      </c>
      <c r="C3237" t="str">
        <f t="shared" si="151"/>
        <v>2022-2023</v>
      </c>
      <c r="D3237" t="s">
        <v>147</v>
      </c>
      <c r="E3237" t="s">
        <v>112</v>
      </c>
      <c r="F3237" t="str">
        <f t="shared" si="152"/>
        <v>Victoria</v>
      </c>
      <c r="G3237" t="s">
        <v>45</v>
      </c>
      <c r="H3237">
        <v>3076</v>
      </c>
      <c r="I3237" t="s">
        <v>11</v>
      </c>
      <c r="J3237" t="s">
        <v>46</v>
      </c>
      <c r="K3237" t="s">
        <v>154</v>
      </c>
      <c r="L3237" t="s">
        <v>14</v>
      </c>
      <c r="M3237" s="5">
        <v>595.03</v>
      </c>
      <c r="N3237">
        <v>1</v>
      </c>
    </row>
    <row r="3238" spans="1:14" x14ac:dyDescent="0.2">
      <c r="A3238" s="2">
        <v>44952</v>
      </c>
      <c r="B3238" s="3">
        <f t="shared" si="150"/>
        <v>2023</v>
      </c>
      <c r="C3238" t="str">
        <f t="shared" si="151"/>
        <v>2022-2023</v>
      </c>
      <c r="D3238" t="s">
        <v>147</v>
      </c>
      <c r="E3238" t="s">
        <v>9</v>
      </c>
      <c r="F3238" t="str">
        <f t="shared" si="152"/>
        <v>New South Wales</v>
      </c>
      <c r="G3238" t="s">
        <v>10</v>
      </c>
      <c r="H3238">
        <v>2067</v>
      </c>
      <c r="I3238" t="s">
        <v>11</v>
      </c>
      <c r="J3238" t="s">
        <v>12</v>
      </c>
      <c r="K3238" t="s">
        <v>157</v>
      </c>
      <c r="L3238" t="s">
        <v>22</v>
      </c>
      <c r="M3238" s="5">
        <v>595.94000000000005</v>
      </c>
      <c r="N3238">
        <v>1</v>
      </c>
    </row>
    <row r="3239" spans="1:14" x14ac:dyDescent="0.2">
      <c r="A3239" s="2">
        <v>45193</v>
      </c>
      <c r="B3239" s="3">
        <f t="shared" si="150"/>
        <v>2024</v>
      </c>
      <c r="C3239" t="str">
        <f t="shared" si="151"/>
        <v>2023-2024</v>
      </c>
      <c r="D3239" t="s">
        <v>147</v>
      </c>
      <c r="E3239" t="s">
        <v>37</v>
      </c>
      <c r="F3239" t="str">
        <f t="shared" si="152"/>
        <v>South Australia</v>
      </c>
      <c r="G3239" t="s">
        <v>32</v>
      </c>
      <c r="H3239">
        <v>5607</v>
      </c>
      <c r="I3239" t="s">
        <v>11</v>
      </c>
      <c r="J3239" t="s">
        <v>38</v>
      </c>
      <c r="K3239" t="s">
        <v>150</v>
      </c>
      <c r="L3239" t="s">
        <v>18</v>
      </c>
      <c r="M3239" s="5">
        <v>596.99</v>
      </c>
      <c r="N3239">
        <v>1</v>
      </c>
    </row>
    <row r="3240" spans="1:14" x14ac:dyDescent="0.2">
      <c r="A3240" s="2">
        <v>44928</v>
      </c>
      <c r="B3240" s="3">
        <f t="shared" si="150"/>
        <v>2023</v>
      </c>
      <c r="C3240" t="str">
        <f t="shared" si="151"/>
        <v>2022-2023</v>
      </c>
      <c r="D3240" t="s">
        <v>147</v>
      </c>
      <c r="E3240" t="s">
        <v>85</v>
      </c>
      <c r="F3240" t="str">
        <f t="shared" si="152"/>
        <v>Queensland</v>
      </c>
      <c r="G3240" t="s">
        <v>35</v>
      </c>
      <c r="H3240">
        <v>4883</v>
      </c>
      <c r="I3240" t="s">
        <v>11</v>
      </c>
      <c r="J3240" t="s">
        <v>36</v>
      </c>
      <c r="K3240" t="s">
        <v>155</v>
      </c>
      <c r="L3240" t="s">
        <v>20</v>
      </c>
      <c r="M3240" s="5">
        <v>597.02</v>
      </c>
      <c r="N3240">
        <v>1</v>
      </c>
    </row>
    <row r="3241" spans="1:14" x14ac:dyDescent="0.2">
      <c r="A3241" s="2">
        <v>45486</v>
      </c>
      <c r="B3241" s="3">
        <f t="shared" si="150"/>
        <v>2025</v>
      </c>
      <c r="C3241" t="str">
        <f t="shared" si="151"/>
        <v>2024-2025</v>
      </c>
      <c r="D3241" t="s">
        <v>148</v>
      </c>
      <c r="E3241" t="s">
        <v>24</v>
      </c>
      <c r="F3241" t="str">
        <f t="shared" si="152"/>
        <v>New South Wales</v>
      </c>
      <c r="G3241" t="s">
        <v>10</v>
      </c>
      <c r="H3241">
        <v>2795</v>
      </c>
      <c r="I3241" t="s">
        <v>11</v>
      </c>
      <c r="J3241" t="s">
        <v>25</v>
      </c>
      <c r="K3241" t="s">
        <v>152</v>
      </c>
      <c r="L3241" t="s">
        <v>13</v>
      </c>
      <c r="M3241" s="5">
        <v>597.21</v>
      </c>
      <c r="N3241">
        <v>1</v>
      </c>
    </row>
    <row r="3242" spans="1:14" x14ac:dyDescent="0.2">
      <c r="A3242" s="2">
        <v>45062</v>
      </c>
      <c r="B3242" s="3">
        <f t="shared" si="150"/>
        <v>2023</v>
      </c>
      <c r="C3242" t="str">
        <f t="shared" si="151"/>
        <v>2022-2023</v>
      </c>
      <c r="D3242" t="s">
        <v>147</v>
      </c>
      <c r="E3242" t="s">
        <v>85</v>
      </c>
      <c r="F3242" t="str">
        <f t="shared" si="152"/>
        <v>Queensland</v>
      </c>
      <c r="G3242" t="s">
        <v>35</v>
      </c>
      <c r="H3242">
        <v>4883</v>
      </c>
      <c r="I3242" t="s">
        <v>11</v>
      </c>
      <c r="J3242" t="s">
        <v>36</v>
      </c>
      <c r="K3242" t="s">
        <v>150</v>
      </c>
      <c r="L3242" t="s">
        <v>18</v>
      </c>
      <c r="M3242" s="5">
        <v>597.24</v>
      </c>
      <c r="N3242">
        <v>1</v>
      </c>
    </row>
    <row r="3243" spans="1:14" x14ac:dyDescent="0.2">
      <c r="A3243" s="2">
        <v>45645</v>
      </c>
      <c r="B3243" s="3">
        <f t="shared" si="150"/>
        <v>2025</v>
      </c>
      <c r="C3243" t="str">
        <f t="shared" si="151"/>
        <v>2024-2025</v>
      </c>
      <c r="D3243" t="s">
        <v>147</v>
      </c>
      <c r="E3243" t="s">
        <v>72</v>
      </c>
      <c r="F3243" t="str">
        <f t="shared" si="152"/>
        <v>Western Australia</v>
      </c>
      <c r="G3243" t="s">
        <v>48</v>
      </c>
      <c r="H3243">
        <v>6010</v>
      </c>
      <c r="I3243" t="s">
        <v>11</v>
      </c>
      <c r="J3243" t="s">
        <v>49</v>
      </c>
      <c r="K3243" t="s">
        <v>151</v>
      </c>
      <c r="L3243" t="s">
        <v>21</v>
      </c>
      <c r="M3243" s="5">
        <v>598.03</v>
      </c>
      <c r="N3243">
        <v>1</v>
      </c>
    </row>
    <row r="3244" spans="1:14" x14ac:dyDescent="0.2">
      <c r="A3244" s="2">
        <v>44962</v>
      </c>
      <c r="B3244" s="3">
        <f t="shared" si="150"/>
        <v>2023</v>
      </c>
      <c r="C3244" t="str">
        <f t="shared" si="151"/>
        <v>2022-2023</v>
      </c>
      <c r="D3244" t="s">
        <v>147</v>
      </c>
      <c r="E3244" t="s">
        <v>57</v>
      </c>
      <c r="F3244" t="str">
        <f t="shared" si="152"/>
        <v>New South Wales</v>
      </c>
      <c r="G3244" t="s">
        <v>10</v>
      </c>
      <c r="H3244">
        <v>2560</v>
      </c>
      <c r="I3244" t="s">
        <v>11</v>
      </c>
      <c r="J3244" t="s">
        <v>58</v>
      </c>
      <c r="K3244" t="s">
        <v>152</v>
      </c>
      <c r="L3244" t="s">
        <v>13</v>
      </c>
      <c r="M3244" s="5">
        <v>598.1</v>
      </c>
      <c r="N3244">
        <v>1</v>
      </c>
    </row>
    <row r="3245" spans="1:14" x14ac:dyDescent="0.2">
      <c r="A3245" s="2">
        <v>45063</v>
      </c>
      <c r="B3245" s="3">
        <f t="shared" si="150"/>
        <v>2023</v>
      </c>
      <c r="C3245" t="str">
        <f t="shared" si="151"/>
        <v>2022-2023</v>
      </c>
      <c r="D3245" t="s">
        <v>147</v>
      </c>
      <c r="E3245" t="s">
        <v>132</v>
      </c>
      <c r="F3245" t="str">
        <f t="shared" si="152"/>
        <v>New South Wales</v>
      </c>
      <c r="G3245" t="s">
        <v>10</v>
      </c>
      <c r="H3245">
        <v>2800</v>
      </c>
      <c r="I3245" t="s">
        <v>11</v>
      </c>
      <c r="J3245" t="s">
        <v>25</v>
      </c>
      <c r="K3245" t="s">
        <v>152</v>
      </c>
      <c r="L3245" t="s">
        <v>13</v>
      </c>
      <c r="M3245" s="5">
        <v>598.52</v>
      </c>
      <c r="N3245">
        <v>1</v>
      </c>
    </row>
    <row r="3246" spans="1:14" x14ac:dyDescent="0.2">
      <c r="A3246" s="2">
        <v>44965</v>
      </c>
      <c r="B3246" s="3">
        <f t="shared" si="150"/>
        <v>2023</v>
      </c>
      <c r="C3246" t="str">
        <f t="shared" si="151"/>
        <v>2022-2023</v>
      </c>
      <c r="D3246" t="s">
        <v>147</v>
      </c>
      <c r="E3246" t="s">
        <v>83</v>
      </c>
      <c r="F3246" t="str">
        <f t="shared" si="152"/>
        <v>New South Wales</v>
      </c>
      <c r="G3246" t="s">
        <v>10</v>
      </c>
      <c r="H3246">
        <v>2750</v>
      </c>
      <c r="I3246" t="s">
        <v>11</v>
      </c>
      <c r="J3246" t="s">
        <v>25</v>
      </c>
      <c r="K3246" t="s">
        <v>151</v>
      </c>
      <c r="L3246" t="s">
        <v>21</v>
      </c>
      <c r="M3246" s="5">
        <v>598.92999999999995</v>
      </c>
      <c r="N3246">
        <v>1</v>
      </c>
    </row>
    <row r="3247" spans="1:14" x14ac:dyDescent="0.2">
      <c r="A3247" s="2">
        <v>45453</v>
      </c>
      <c r="B3247" s="3">
        <f t="shared" si="150"/>
        <v>2024</v>
      </c>
      <c r="C3247" t="str">
        <f t="shared" si="151"/>
        <v>2023-2024</v>
      </c>
      <c r="D3247" t="s">
        <v>147</v>
      </c>
      <c r="E3247" t="s">
        <v>96</v>
      </c>
      <c r="F3247" t="str">
        <f t="shared" si="152"/>
        <v>Western Australia</v>
      </c>
      <c r="G3247" t="s">
        <v>48</v>
      </c>
      <c r="H3247">
        <v>6330</v>
      </c>
      <c r="I3247" t="s">
        <v>11</v>
      </c>
      <c r="J3247" t="s">
        <v>94</v>
      </c>
      <c r="K3247" t="s">
        <v>154</v>
      </c>
      <c r="L3247" t="s">
        <v>14</v>
      </c>
      <c r="M3247" s="5">
        <v>599.03</v>
      </c>
      <c r="N3247">
        <v>1</v>
      </c>
    </row>
    <row r="3248" spans="1:14" x14ac:dyDescent="0.2">
      <c r="A3248" s="2">
        <v>44992</v>
      </c>
      <c r="B3248" s="3">
        <f t="shared" si="150"/>
        <v>2023</v>
      </c>
      <c r="C3248" t="str">
        <f t="shared" si="151"/>
        <v>2022-2023</v>
      </c>
      <c r="D3248" t="s">
        <v>147</v>
      </c>
      <c r="E3248" t="s">
        <v>24</v>
      </c>
      <c r="F3248" t="str">
        <f t="shared" si="152"/>
        <v>New South Wales</v>
      </c>
      <c r="G3248" t="s">
        <v>10</v>
      </c>
      <c r="H3248">
        <v>2795</v>
      </c>
      <c r="I3248" t="s">
        <v>11</v>
      </c>
      <c r="J3248" t="s">
        <v>25</v>
      </c>
      <c r="K3248" t="s">
        <v>150</v>
      </c>
      <c r="L3248" t="s">
        <v>18</v>
      </c>
      <c r="M3248" s="5">
        <v>600.72</v>
      </c>
      <c r="N3248">
        <v>1</v>
      </c>
    </row>
    <row r="3249" spans="1:14" x14ac:dyDescent="0.2">
      <c r="A3249" s="2">
        <v>45654</v>
      </c>
      <c r="B3249" s="3">
        <f t="shared" si="150"/>
        <v>2025</v>
      </c>
      <c r="C3249" t="str">
        <f t="shared" si="151"/>
        <v>2024-2025</v>
      </c>
      <c r="D3249" t="s">
        <v>147</v>
      </c>
      <c r="E3249" t="s">
        <v>136</v>
      </c>
      <c r="F3249" t="str">
        <f t="shared" si="152"/>
        <v>Victoria</v>
      </c>
      <c r="G3249" t="s">
        <v>45</v>
      </c>
      <c r="H3249">
        <v>3175</v>
      </c>
      <c r="I3249" t="s">
        <v>11</v>
      </c>
      <c r="J3249" t="s">
        <v>63</v>
      </c>
      <c r="K3249" t="s">
        <v>19</v>
      </c>
      <c r="L3249" t="s">
        <v>23</v>
      </c>
      <c r="M3249" s="5">
        <v>600.96</v>
      </c>
      <c r="N3249">
        <v>1</v>
      </c>
    </row>
    <row r="3250" spans="1:14" x14ac:dyDescent="0.2">
      <c r="A3250" s="2">
        <v>45589</v>
      </c>
      <c r="B3250" s="3">
        <f t="shared" si="150"/>
        <v>2025</v>
      </c>
      <c r="C3250" t="str">
        <f t="shared" si="151"/>
        <v>2024-2025</v>
      </c>
      <c r="D3250" t="s">
        <v>147</v>
      </c>
      <c r="E3250" t="s">
        <v>79</v>
      </c>
      <c r="F3250" t="str">
        <f t="shared" si="152"/>
        <v>Australian Capital Territory</v>
      </c>
      <c r="G3250" t="s">
        <v>80</v>
      </c>
      <c r="H3250">
        <v>2617</v>
      </c>
      <c r="I3250" t="s">
        <v>11</v>
      </c>
      <c r="J3250" t="s">
        <v>58</v>
      </c>
      <c r="K3250" t="s">
        <v>155</v>
      </c>
      <c r="L3250" t="s">
        <v>20</v>
      </c>
      <c r="M3250" s="5">
        <v>601.51</v>
      </c>
      <c r="N3250">
        <v>1</v>
      </c>
    </row>
    <row r="3251" spans="1:14" x14ac:dyDescent="0.2">
      <c r="A3251" s="2">
        <v>45078</v>
      </c>
      <c r="B3251" s="3">
        <f t="shared" si="150"/>
        <v>2023</v>
      </c>
      <c r="C3251" t="str">
        <f t="shared" si="151"/>
        <v>2022-2023</v>
      </c>
      <c r="D3251" t="s">
        <v>147</v>
      </c>
      <c r="E3251" t="s">
        <v>106</v>
      </c>
      <c r="F3251" t="str">
        <f t="shared" si="152"/>
        <v>Victoria</v>
      </c>
      <c r="G3251" t="s">
        <v>45</v>
      </c>
      <c r="H3251">
        <v>3915</v>
      </c>
      <c r="I3251" t="s">
        <v>11</v>
      </c>
      <c r="J3251" t="s">
        <v>55</v>
      </c>
      <c r="K3251" t="s">
        <v>152</v>
      </c>
      <c r="L3251" t="s">
        <v>13</v>
      </c>
      <c r="M3251" s="5">
        <v>602.69999999999993</v>
      </c>
      <c r="N3251">
        <v>1</v>
      </c>
    </row>
    <row r="3252" spans="1:14" x14ac:dyDescent="0.2">
      <c r="A3252" s="2">
        <v>45296</v>
      </c>
      <c r="B3252" s="3">
        <f t="shared" si="150"/>
        <v>2024</v>
      </c>
      <c r="C3252" t="str">
        <f t="shared" si="151"/>
        <v>2023-2024</v>
      </c>
      <c r="D3252" t="s">
        <v>147</v>
      </c>
      <c r="E3252" t="s">
        <v>98</v>
      </c>
      <c r="F3252" t="str">
        <f t="shared" si="152"/>
        <v>Victoria</v>
      </c>
      <c r="G3252" t="s">
        <v>45</v>
      </c>
      <c r="H3252">
        <v>3429</v>
      </c>
      <c r="I3252" t="s">
        <v>11</v>
      </c>
      <c r="J3252" t="s">
        <v>60</v>
      </c>
      <c r="K3252" t="s">
        <v>154</v>
      </c>
      <c r="L3252" t="s">
        <v>14</v>
      </c>
      <c r="M3252" s="5">
        <v>603.43000000000006</v>
      </c>
      <c r="N3252">
        <v>1</v>
      </c>
    </row>
    <row r="3253" spans="1:14" x14ac:dyDescent="0.2">
      <c r="A3253" s="2">
        <v>45423</v>
      </c>
      <c r="B3253" s="3">
        <f t="shared" si="150"/>
        <v>2024</v>
      </c>
      <c r="C3253" t="str">
        <f t="shared" si="151"/>
        <v>2023-2024</v>
      </c>
      <c r="D3253" t="s">
        <v>147</v>
      </c>
      <c r="E3253" t="s">
        <v>128</v>
      </c>
      <c r="F3253" t="str">
        <f t="shared" si="152"/>
        <v>Western Australia</v>
      </c>
      <c r="G3253" t="s">
        <v>48</v>
      </c>
      <c r="H3253">
        <v>6027</v>
      </c>
      <c r="I3253" t="s">
        <v>11</v>
      </c>
      <c r="J3253" t="s">
        <v>49</v>
      </c>
      <c r="K3253" t="s">
        <v>149</v>
      </c>
      <c r="L3253" t="s">
        <v>15</v>
      </c>
      <c r="M3253" s="5">
        <v>604.06000000000006</v>
      </c>
      <c r="N3253">
        <v>1</v>
      </c>
    </row>
    <row r="3254" spans="1:14" x14ac:dyDescent="0.2">
      <c r="A3254" s="2">
        <v>45178</v>
      </c>
      <c r="B3254" s="3">
        <f t="shared" si="150"/>
        <v>2024</v>
      </c>
      <c r="C3254" t="str">
        <f t="shared" si="151"/>
        <v>2023-2024</v>
      </c>
      <c r="D3254" t="s">
        <v>148</v>
      </c>
      <c r="E3254" t="s">
        <v>100</v>
      </c>
      <c r="F3254" t="str">
        <f t="shared" si="152"/>
        <v>Western Australia</v>
      </c>
      <c r="G3254" t="s">
        <v>48</v>
      </c>
      <c r="H3254">
        <v>6021</v>
      </c>
      <c r="I3254" t="s">
        <v>11</v>
      </c>
      <c r="J3254" t="s">
        <v>49</v>
      </c>
      <c r="K3254" t="s">
        <v>149</v>
      </c>
      <c r="L3254" t="s">
        <v>15</v>
      </c>
      <c r="M3254" s="5">
        <v>604.12</v>
      </c>
      <c r="N3254">
        <v>1</v>
      </c>
    </row>
    <row r="3255" spans="1:14" x14ac:dyDescent="0.2">
      <c r="A3255" s="2">
        <v>45103</v>
      </c>
      <c r="B3255" s="3">
        <f t="shared" si="150"/>
        <v>2023</v>
      </c>
      <c r="C3255" t="str">
        <f t="shared" si="151"/>
        <v>2022-2023</v>
      </c>
      <c r="D3255" t="s">
        <v>147</v>
      </c>
      <c r="E3255" t="s">
        <v>40</v>
      </c>
      <c r="F3255" t="str">
        <f t="shared" si="152"/>
        <v>New South Wales</v>
      </c>
      <c r="G3255" t="s">
        <v>10</v>
      </c>
      <c r="H3255">
        <v>2116</v>
      </c>
      <c r="I3255" t="s">
        <v>11</v>
      </c>
      <c r="J3255" t="s">
        <v>27</v>
      </c>
      <c r="K3255" t="s">
        <v>156</v>
      </c>
      <c r="L3255" t="s">
        <v>17</v>
      </c>
      <c r="M3255" s="5">
        <v>604.28</v>
      </c>
      <c r="N3255">
        <v>1</v>
      </c>
    </row>
    <row r="3256" spans="1:14" x14ac:dyDescent="0.2">
      <c r="A3256" s="2">
        <v>45614</v>
      </c>
      <c r="B3256" s="3">
        <f t="shared" si="150"/>
        <v>2025</v>
      </c>
      <c r="C3256" t="str">
        <f t="shared" si="151"/>
        <v>2024-2025</v>
      </c>
      <c r="D3256" t="s">
        <v>147</v>
      </c>
      <c r="E3256" t="s">
        <v>39</v>
      </c>
      <c r="F3256" t="str">
        <f t="shared" si="152"/>
        <v>South Australia</v>
      </c>
      <c r="G3256" t="s">
        <v>32</v>
      </c>
      <c r="H3256">
        <v>5343</v>
      </c>
      <c r="I3256" t="s">
        <v>11</v>
      </c>
      <c r="J3256" t="s">
        <v>38</v>
      </c>
      <c r="K3256" t="s">
        <v>155</v>
      </c>
      <c r="L3256" t="s">
        <v>20</v>
      </c>
      <c r="M3256" s="5">
        <v>604.49000000000012</v>
      </c>
      <c r="N3256">
        <v>1</v>
      </c>
    </row>
    <row r="3257" spans="1:14" x14ac:dyDescent="0.2">
      <c r="A3257" s="2">
        <v>45486</v>
      </c>
      <c r="B3257" s="3">
        <f t="shared" si="150"/>
        <v>2025</v>
      </c>
      <c r="C3257" t="str">
        <f t="shared" si="151"/>
        <v>2024-2025</v>
      </c>
      <c r="D3257" t="s">
        <v>147</v>
      </c>
      <c r="E3257" t="s">
        <v>65</v>
      </c>
      <c r="F3257" t="str">
        <f t="shared" si="152"/>
        <v>New South Wales</v>
      </c>
      <c r="G3257" t="s">
        <v>10</v>
      </c>
      <c r="H3257">
        <v>2541</v>
      </c>
      <c r="I3257" t="s">
        <v>11</v>
      </c>
      <c r="J3257" t="s">
        <v>58</v>
      </c>
      <c r="K3257" t="s">
        <v>151</v>
      </c>
      <c r="L3257" t="s">
        <v>21</v>
      </c>
      <c r="M3257" s="5">
        <v>605.54000000000008</v>
      </c>
      <c r="N3257">
        <v>1</v>
      </c>
    </row>
    <row r="3258" spans="1:14" x14ac:dyDescent="0.2">
      <c r="A3258" s="2">
        <v>45272</v>
      </c>
      <c r="B3258" s="3">
        <f t="shared" si="150"/>
        <v>2024</v>
      </c>
      <c r="C3258" t="str">
        <f t="shared" si="151"/>
        <v>2023-2024</v>
      </c>
      <c r="D3258" t="s">
        <v>148</v>
      </c>
      <c r="E3258" t="s">
        <v>28</v>
      </c>
      <c r="F3258" t="str">
        <f t="shared" si="152"/>
        <v>Northern Territory</v>
      </c>
      <c r="G3258" t="s">
        <v>29</v>
      </c>
      <c r="H3258">
        <v>800</v>
      </c>
      <c r="I3258" t="s">
        <v>11</v>
      </c>
      <c r="J3258" t="s">
        <v>30</v>
      </c>
      <c r="K3258" t="s">
        <v>152</v>
      </c>
      <c r="L3258" t="s">
        <v>13</v>
      </c>
      <c r="M3258" s="5">
        <v>605.63000000000011</v>
      </c>
      <c r="N3258">
        <v>1</v>
      </c>
    </row>
    <row r="3259" spans="1:14" x14ac:dyDescent="0.2">
      <c r="A3259" s="2">
        <v>45602</v>
      </c>
      <c r="B3259" s="3">
        <f t="shared" si="150"/>
        <v>2025</v>
      </c>
      <c r="C3259" t="str">
        <f t="shared" si="151"/>
        <v>2024-2025</v>
      </c>
      <c r="D3259" t="s">
        <v>148</v>
      </c>
      <c r="E3259" t="s">
        <v>84</v>
      </c>
      <c r="F3259" t="str">
        <f t="shared" si="152"/>
        <v>Queensland</v>
      </c>
      <c r="G3259" t="s">
        <v>35</v>
      </c>
      <c r="H3259">
        <v>4740</v>
      </c>
      <c r="I3259" t="s">
        <v>11</v>
      </c>
      <c r="J3259" t="s">
        <v>51</v>
      </c>
      <c r="K3259" t="s">
        <v>151</v>
      </c>
      <c r="L3259" t="s">
        <v>21</v>
      </c>
      <c r="M3259" s="5">
        <v>605.91999999999996</v>
      </c>
      <c r="N3259">
        <v>1</v>
      </c>
    </row>
    <row r="3260" spans="1:14" x14ac:dyDescent="0.2">
      <c r="A3260" s="2">
        <v>45043</v>
      </c>
      <c r="B3260" s="3">
        <f t="shared" si="150"/>
        <v>2023</v>
      </c>
      <c r="C3260" t="str">
        <f t="shared" si="151"/>
        <v>2022-2023</v>
      </c>
      <c r="D3260" t="s">
        <v>147</v>
      </c>
      <c r="E3260" t="s">
        <v>40</v>
      </c>
      <c r="F3260" t="str">
        <f t="shared" si="152"/>
        <v>New South Wales</v>
      </c>
      <c r="G3260" t="s">
        <v>10</v>
      </c>
      <c r="H3260">
        <v>2116</v>
      </c>
      <c r="I3260" t="s">
        <v>11</v>
      </c>
      <c r="J3260" t="s">
        <v>27</v>
      </c>
      <c r="K3260" t="s">
        <v>154</v>
      </c>
      <c r="L3260" t="s">
        <v>14</v>
      </c>
      <c r="M3260" s="5">
        <v>606.07999999999993</v>
      </c>
      <c r="N3260">
        <v>1</v>
      </c>
    </row>
    <row r="3261" spans="1:14" x14ac:dyDescent="0.2">
      <c r="A3261" s="2">
        <v>45451</v>
      </c>
      <c r="B3261" s="3">
        <f t="shared" si="150"/>
        <v>2024</v>
      </c>
      <c r="C3261" t="str">
        <f t="shared" si="151"/>
        <v>2023-2024</v>
      </c>
      <c r="D3261" t="s">
        <v>147</v>
      </c>
      <c r="E3261" t="s">
        <v>41</v>
      </c>
      <c r="F3261" t="str">
        <f t="shared" si="152"/>
        <v>New South Wales</v>
      </c>
      <c r="G3261" t="s">
        <v>10</v>
      </c>
      <c r="H3261">
        <v>2830</v>
      </c>
      <c r="I3261" t="s">
        <v>11</v>
      </c>
      <c r="J3261" t="s">
        <v>25</v>
      </c>
      <c r="K3261" t="s">
        <v>154</v>
      </c>
      <c r="L3261" t="s">
        <v>14</v>
      </c>
      <c r="M3261" s="5">
        <v>606.91</v>
      </c>
      <c r="N3261">
        <v>1</v>
      </c>
    </row>
    <row r="3262" spans="1:14" x14ac:dyDescent="0.2">
      <c r="A3262" s="2">
        <v>45041</v>
      </c>
      <c r="B3262" s="3">
        <f t="shared" si="150"/>
        <v>2023</v>
      </c>
      <c r="C3262" t="str">
        <f t="shared" si="151"/>
        <v>2022-2023</v>
      </c>
      <c r="D3262" t="s">
        <v>147</v>
      </c>
      <c r="E3262" t="s">
        <v>112</v>
      </c>
      <c r="F3262" t="str">
        <f t="shared" si="152"/>
        <v>Victoria</v>
      </c>
      <c r="G3262" t="s">
        <v>45</v>
      </c>
      <c r="H3262">
        <v>3076</v>
      </c>
      <c r="I3262" t="s">
        <v>11</v>
      </c>
      <c r="J3262" t="s">
        <v>46</v>
      </c>
      <c r="K3262" t="s">
        <v>155</v>
      </c>
      <c r="L3262" t="s">
        <v>20</v>
      </c>
      <c r="M3262" s="5">
        <v>606.92999999999995</v>
      </c>
      <c r="N3262">
        <v>1</v>
      </c>
    </row>
    <row r="3263" spans="1:14" x14ac:dyDescent="0.2">
      <c r="A3263" s="2">
        <v>45258</v>
      </c>
      <c r="B3263" s="3">
        <f t="shared" si="150"/>
        <v>2024</v>
      </c>
      <c r="C3263" t="str">
        <f t="shared" si="151"/>
        <v>2023-2024</v>
      </c>
      <c r="D3263" t="s">
        <v>147</v>
      </c>
      <c r="E3263" t="s">
        <v>141</v>
      </c>
      <c r="F3263" t="str">
        <f t="shared" si="152"/>
        <v>Western Australia</v>
      </c>
      <c r="G3263" t="s">
        <v>48</v>
      </c>
      <c r="H3263">
        <v>6052</v>
      </c>
      <c r="I3263" t="s">
        <v>11</v>
      </c>
      <c r="J3263" t="s">
        <v>49</v>
      </c>
      <c r="K3263" t="s">
        <v>150</v>
      </c>
      <c r="L3263" t="s">
        <v>18</v>
      </c>
      <c r="M3263" s="5">
        <v>608.13</v>
      </c>
      <c r="N3263">
        <v>1</v>
      </c>
    </row>
    <row r="3264" spans="1:14" x14ac:dyDescent="0.2">
      <c r="A3264" s="2">
        <v>45264</v>
      </c>
      <c r="B3264" s="3">
        <f t="shared" si="150"/>
        <v>2024</v>
      </c>
      <c r="C3264" t="str">
        <f t="shared" si="151"/>
        <v>2023-2024</v>
      </c>
      <c r="D3264" t="s">
        <v>147</v>
      </c>
      <c r="E3264" t="s">
        <v>78</v>
      </c>
      <c r="F3264" t="str">
        <f t="shared" si="152"/>
        <v>New South Wales</v>
      </c>
      <c r="G3264" t="s">
        <v>10</v>
      </c>
      <c r="H3264">
        <v>2350</v>
      </c>
      <c r="I3264" t="s">
        <v>11</v>
      </c>
      <c r="J3264" t="s">
        <v>68</v>
      </c>
      <c r="K3264" t="s">
        <v>154</v>
      </c>
      <c r="L3264" t="s">
        <v>14</v>
      </c>
      <c r="M3264" s="5">
        <v>608.35</v>
      </c>
      <c r="N3264">
        <v>1</v>
      </c>
    </row>
    <row r="3265" spans="1:14" x14ac:dyDescent="0.2">
      <c r="A3265" s="2">
        <v>45628</v>
      </c>
      <c r="B3265" s="3">
        <f t="shared" si="150"/>
        <v>2025</v>
      </c>
      <c r="C3265" t="str">
        <f t="shared" si="151"/>
        <v>2024-2025</v>
      </c>
      <c r="D3265" t="s">
        <v>148</v>
      </c>
      <c r="E3265" t="s">
        <v>95</v>
      </c>
      <c r="F3265" t="str">
        <f t="shared" si="152"/>
        <v>Victoria</v>
      </c>
      <c r="G3265" t="s">
        <v>45</v>
      </c>
      <c r="H3265">
        <v>3931</v>
      </c>
      <c r="I3265" t="s">
        <v>11</v>
      </c>
      <c r="J3265" t="s">
        <v>55</v>
      </c>
      <c r="K3265" t="s">
        <v>150</v>
      </c>
      <c r="L3265" t="s">
        <v>18</v>
      </c>
      <c r="M3265" s="5">
        <v>609.24</v>
      </c>
      <c r="N3265">
        <v>1</v>
      </c>
    </row>
    <row r="3266" spans="1:14" x14ac:dyDescent="0.2">
      <c r="A3266" s="2">
        <v>45043</v>
      </c>
      <c r="B3266" s="3">
        <f t="shared" ref="B3266:B3329" si="153">IF(MONTH(A3266)&gt;=7,YEAR(A3266)+1,YEAR(A3266))</f>
        <v>2023</v>
      </c>
      <c r="C3266" t="str">
        <f t="shared" ref="C3266:C3329" si="154">IF(MONTH(A3266) &gt;= 7, YEAR(A3266) &amp; "-" &amp; YEAR(A3266) + 1, YEAR(A3266) - 1 &amp; "-" &amp; YEAR(A3266))</f>
        <v>2022-2023</v>
      </c>
      <c r="D3266" t="s">
        <v>147</v>
      </c>
      <c r="E3266" t="s">
        <v>74</v>
      </c>
      <c r="F3266" t="str">
        <f t="shared" ref="F3266:F3329" si="155">IF(G3266="WA","Western Australia",
IF(G3266="NSW","New South Wales",
IF(G3266="QLD","Queensland",
IF(G3266="VIC","Victoria",
IF(G3266="TAS","Tasmania",
IF(G3266="SA","South Australia",
IF(G3266="NT","Northern Territory",
IF(G3266="ACT","Australian Capital Territory",G3266))))))))</f>
        <v>South Australia</v>
      </c>
      <c r="G3266" t="s">
        <v>32</v>
      </c>
      <c r="H3266">
        <v>5043</v>
      </c>
      <c r="I3266" t="s">
        <v>11</v>
      </c>
      <c r="J3266" t="s">
        <v>33</v>
      </c>
      <c r="K3266" t="s">
        <v>149</v>
      </c>
      <c r="L3266" t="s">
        <v>15</v>
      </c>
      <c r="M3266" s="5">
        <v>609.69000000000005</v>
      </c>
      <c r="N3266">
        <v>1</v>
      </c>
    </row>
    <row r="3267" spans="1:14" x14ac:dyDescent="0.2">
      <c r="A3267" s="2">
        <v>45341</v>
      </c>
      <c r="B3267" s="3">
        <f t="shared" si="153"/>
        <v>2024</v>
      </c>
      <c r="C3267" t="str">
        <f t="shared" si="154"/>
        <v>2023-2024</v>
      </c>
      <c r="D3267" t="s">
        <v>147</v>
      </c>
      <c r="E3267" t="s">
        <v>122</v>
      </c>
      <c r="F3267" t="str">
        <f t="shared" si="155"/>
        <v>New South Wales</v>
      </c>
      <c r="G3267" t="s">
        <v>10</v>
      </c>
      <c r="H3267">
        <v>2650</v>
      </c>
      <c r="I3267" t="s">
        <v>11</v>
      </c>
      <c r="J3267" t="s">
        <v>25</v>
      </c>
      <c r="K3267" t="s">
        <v>154</v>
      </c>
      <c r="L3267" t="s">
        <v>14</v>
      </c>
      <c r="M3267" s="5">
        <v>610.64999999999986</v>
      </c>
      <c r="N3267">
        <v>1</v>
      </c>
    </row>
    <row r="3268" spans="1:14" x14ac:dyDescent="0.2">
      <c r="A3268" s="2">
        <v>45285</v>
      </c>
      <c r="B3268" s="3">
        <f t="shared" si="153"/>
        <v>2024</v>
      </c>
      <c r="C3268" t="str">
        <f t="shared" si="154"/>
        <v>2023-2024</v>
      </c>
      <c r="D3268" t="s">
        <v>147</v>
      </c>
      <c r="E3268" t="s">
        <v>79</v>
      </c>
      <c r="F3268" t="str">
        <f t="shared" si="155"/>
        <v>Australian Capital Territory</v>
      </c>
      <c r="G3268" t="s">
        <v>80</v>
      </c>
      <c r="H3268">
        <v>2617</v>
      </c>
      <c r="I3268" t="s">
        <v>11</v>
      </c>
      <c r="J3268" t="s">
        <v>58</v>
      </c>
      <c r="K3268" t="s">
        <v>154</v>
      </c>
      <c r="L3268" t="s">
        <v>14</v>
      </c>
      <c r="M3268" s="5">
        <v>611.34</v>
      </c>
      <c r="N3268">
        <v>1</v>
      </c>
    </row>
    <row r="3269" spans="1:14" x14ac:dyDescent="0.2">
      <c r="A3269" s="2">
        <v>45555</v>
      </c>
      <c r="B3269" s="3">
        <f t="shared" si="153"/>
        <v>2025</v>
      </c>
      <c r="C3269" t="str">
        <f t="shared" si="154"/>
        <v>2024-2025</v>
      </c>
      <c r="D3269" t="s">
        <v>148</v>
      </c>
      <c r="E3269" t="s">
        <v>82</v>
      </c>
      <c r="F3269" t="str">
        <f t="shared" si="155"/>
        <v>Queensland</v>
      </c>
      <c r="G3269" t="s">
        <v>35</v>
      </c>
      <c r="H3269">
        <v>4012</v>
      </c>
      <c r="I3269" t="s">
        <v>11</v>
      </c>
      <c r="J3269" t="s">
        <v>43</v>
      </c>
      <c r="K3269" t="s">
        <v>151</v>
      </c>
      <c r="L3269" t="s">
        <v>21</v>
      </c>
      <c r="M3269" s="5">
        <v>611.49999999999989</v>
      </c>
      <c r="N3269">
        <v>1</v>
      </c>
    </row>
    <row r="3270" spans="1:14" x14ac:dyDescent="0.2">
      <c r="A3270" s="2">
        <v>45476</v>
      </c>
      <c r="B3270" s="3">
        <f t="shared" si="153"/>
        <v>2025</v>
      </c>
      <c r="C3270" t="str">
        <f t="shared" si="154"/>
        <v>2024-2025</v>
      </c>
      <c r="D3270" t="s">
        <v>147</v>
      </c>
      <c r="E3270" t="s">
        <v>89</v>
      </c>
      <c r="F3270" t="str">
        <f t="shared" si="155"/>
        <v>Queensland</v>
      </c>
      <c r="G3270" t="s">
        <v>35</v>
      </c>
      <c r="H3270">
        <v>4655</v>
      </c>
      <c r="I3270" t="s">
        <v>11</v>
      </c>
      <c r="J3270" t="s">
        <v>51</v>
      </c>
      <c r="K3270" t="s">
        <v>150</v>
      </c>
      <c r="L3270" t="s">
        <v>18</v>
      </c>
      <c r="M3270" s="5">
        <v>611.59</v>
      </c>
      <c r="N3270">
        <v>1</v>
      </c>
    </row>
    <row r="3271" spans="1:14" x14ac:dyDescent="0.2">
      <c r="A3271" s="2">
        <v>45378</v>
      </c>
      <c r="B3271" s="3">
        <f t="shared" si="153"/>
        <v>2024</v>
      </c>
      <c r="C3271" t="str">
        <f t="shared" si="154"/>
        <v>2023-2024</v>
      </c>
      <c r="D3271" t="s">
        <v>147</v>
      </c>
      <c r="E3271" t="s">
        <v>42</v>
      </c>
      <c r="F3271" t="str">
        <f t="shared" si="155"/>
        <v>Queensland</v>
      </c>
      <c r="G3271" t="s">
        <v>35</v>
      </c>
      <c r="H3271">
        <v>4053</v>
      </c>
      <c r="I3271" t="s">
        <v>11</v>
      </c>
      <c r="J3271" t="s">
        <v>43</v>
      </c>
      <c r="K3271" t="s">
        <v>19</v>
      </c>
      <c r="L3271" t="s">
        <v>23</v>
      </c>
      <c r="M3271" s="5">
        <v>612.31999999999994</v>
      </c>
      <c r="N3271">
        <v>1</v>
      </c>
    </row>
    <row r="3272" spans="1:14" x14ac:dyDescent="0.2">
      <c r="A3272" s="2">
        <v>45311</v>
      </c>
      <c r="B3272" s="3">
        <f t="shared" si="153"/>
        <v>2024</v>
      </c>
      <c r="C3272" t="str">
        <f t="shared" si="154"/>
        <v>2023-2024</v>
      </c>
      <c r="D3272" t="s">
        <v>148</v>
      </c>
      <c r="E3272" t="s">
        <v>87</v>
      </c>
      <c r="F3272" t="str">
        <f t="shared" si="155"/>
        <v>New South Wales</v>
      </c>
      <c r="G3272" t="s">
        <v>10</v>
      </c>
      <c r="H3272">
        <v>2790</v>
      </c>
      <c r="I3272" t="s">
        <v>11</v>
      </c>
      <c r="J3272" t="s">
        <v>25</v>
      </c>
      <c r="K3272" t="s">
        <v>19</v>
      </c>
      <c r="L3272" t="s">
        <v>23</v>
      </c>
      <c r="M3272" s="5">
        <v>612.41999999999996</v>
      </c>
      <c r="N3272">
        <v>1</v>
      </c>
    </row>
    <row r="3273" spans="1:14" x14ac:dyDescent="0.2">
      <c r="A3273" s="2">
        <v>45167</v>
      </c>
      <c r="B3273" s="3">
        <f t="shared" si="153"/>
        <v>2024</v>
      </c>
      <c r="C3273" t="str">
        <f t="shared" si="154"/>
        <v>2023-2024</v>
      </c>
      <c r="D3273" t="s">
        <v>147</v>
      </c>
      <c r="E3273" t="s">
        <v>69</v>
      </c>
      <c r="F3273" t="str">
        <f t="shared" si="155"/>
        <v>Tasmania</v>
      </c>
      <c r="G3273" t="s">
        <v>70</v>
      </c>
      <c r="H3273">
        <v>7018</v>
      </c>
      <c r="I3273" t="s">
        <v>11</v>
      </c>
      <c r="J3273" t="s">
        <v>71</v>
      </c>
      <c r="K3273" t="s">
        <v>150</v>
      </c>
      <c r="L3273" t="s">
        <v>18</v>
      </c>
      <c r="M3273" s="5">
        <v>612.62</v>
      </c>
      <c r="N3273">
        <v>1</v>
      </c>
    </row>
    <row r="3274" spans="1:14" x14ac:dyDescent="0.2">
      <c r="A3274" s="2">
        <v>45600</v>
      </c>
      <c r="B3274" s="3">
        <f t="shared" si="153"/>
        <v>2025</v>
      </c>
      <c r="C3274" t="str">
        <f t="shared" si="154"/>
        <v>2024-2025</v>
      </c>
      <c r="D3274" t="s">
        <v>147</v>
      </c>
      <c r="E3274" t="s">
        <v>92</v>
      </c>
      <c r="F3274" t="str">
        <f t="shared" si="155"/>
        <v>Queensland</v>
      </c>
      <c r="G3274" t="s">
        <v>35</v>
      </c>
      <c r="H3274">
        <v>4068</v>
      </c>
      <c r="I3274" t="s">
        <v>11</v>
      </c>
      <c r="J3274" t="s">
        <v>43</v>
      </c>
      <c r="K3274" t="s">
        <v>19</v>
      </c>
      <c r="L3274" t="s">
        <v>23</v>
      </c>
      <c r="M3274" s="5">
        <v>615.93000000000006</v>
      </c>
      <c r="N3274">
        <v>1</v>
      </c>
    </row>
    <row r="3275" spans="1:14" x14ac:dyDescent="0.2">
      <c r="A3275" s="2">
        <v>45149</v>
      </c>
      <c r="B3275" s="3">
        <f t="shared" si="153"/>
        <v>2024</v>
      </c>
      <c r="C3275" t="str">
        <f t="shared" si="154"/>
        <v>2023-2024</v>
      </c>
      <c r="D3275" t="s">
        <v>148</v>
      </c>
      <c r="E3275" t="s">
        <v>88</v>
      </c>
      <c r="F3275" t="str">
        <f t="shared" si="155"/>
        <v>South Australia</v>
      </c>
      <c r="G3275" t="s">
        <v>32</v>
      </c>
      <c r="H3275">
        <v>5011</v>
      </c>
      <c r="I3275" t="s">
        <v>11</v>
      </c>
      <c r="J3275" t="s">
        <v>33</v>
      </c>
      <c r="K3275" t="s">
        <v>155</v>
      </c>
      <c r="L3275" t="s">
        <v>20</v>
      </c>
      <c r="M3275" s="5">
        <v>616.6400000000001</v>
      </c>
      <c r="N3275">
        <v>1</v>
      </c>
    </row>
    <row r="3276" spans="1:14" x14ac:dyDescent="0.2">
      <c r="A3276" s="2">
        <v>45191</v>
      </c>
      <c r="B3276" s="3">
        <f t="shared" si="153"/>
        <v>2024</v>
      </c>
      <c r="C3276" t="str">
        <f t="shared" si="154"/>
        <v>2023-2024</v>
      </c>
      <c r="D3276" t="s">
        <v>148</v>
      </c>
      <c r="E3276" t="s">
        <v>110</v>
      </c>
      <c r="F3276" t="str">
        <f t="shared" si="155"/>
        <v>Queensland</v>
      </c>
      <c r="G3276" t="s">
        <v>35</v>
      </c>
      <c r="H3276">
        <v>4680</v>
      </c>
      <c r="I3276" t="s">
        <v>11</v>
      </c>
      <c r="J3276" t="s">
        <v>51</v>
      </c>
      <c r="K3276" t="s">
        <v>151</v>
      </c>
      <c r="L3276" t="s">
        <v>21</v>
      </c>
      <c r="M3276" s="5">
        <v>616.92000000000007</v>
      </c>
      <c r="N3276">
        <v>1</v>
      </c>
    </row>
    <row r="3277" spans="1:14" x14ac:dyDescent="0.2">
      <c r="A3277" s="2">
        <v>45558</v>
      </c>
      <c r="B3277" s="3">
        <f t="shared" si="153"/>
        <v>2025</v>
      </c>
      <c r="C3277" t="str">
        <f t="shared" si="154"/>
        <v>2024-2025</v>
      </c>
      <c r="D3277" t="s">
        <v>147</v>
      </c>
      <c r="E3277" t="s">
        <v>62</v>
      </c>
      <c r="F3277" t="str">
        <f t="shared" si="155"/>
        <v>Victoria</v>
      </c>
      <c r="G3277" t="s">
        <v>45</v>
      </c>
      <c r="H3277">
        <v>3134</v>
      </c>
      <c r="I3277" t="s">
        <v>11</v>
      </c>
      <c r="J3277" t="s">
        <v>63</v>
      </c>
      <c r="K3277" t="s">
        <v>151</v>
      </c>
      <c r="L3277" t="s">
        <v>21</v>
      </c>
      <c r="M3277" s="5">
        <v>617.74</v>
      </c>
      <c r="N3277">
        <v>1</v>
      </c>
    </row>
    <row r="3278" spans="1:14" x14ac:dyDescent="0.2">
      <c r="A3278" s="2">
        <v>45625</v>
      </c>
      <c r="B3278" s="3">
        <f t="shared" si="153"/>
        <v>2025</v>
      </c>
      <c r="C3278" t="str">
        <f t="shared" si="154"/>
        <v>2024-2025</v>
      </c>
      <c r="D3278" t="s">
        <v>148</v>
      </c>
      <c r="E3278" t="s">
        <v>28</v>
      </c>
      <c r="F3278" t="str">
        <f t="shared" si="155"/>
        <v>Northern Territory</v>
      </c>
      <c r="G3278" t="s">
        <v>29</v>
      </c>
      <c r="H3278">
        <v>800</v>
      </c>
      <c r="I3278" t="s">
        <v>11</v>
      </c>
      <c r="J3278" t="s">
        <v>30</v>
      </c>
      <c r="K3278" t="s">
        <v>156</v>
      </c>
      <c r="L3278" t="s">
        <v>17</v>
      </c>
      <c r="M3278" s="5">
        <v>617.93000000000006</v>
      </c>
      <c r="N3278">
        <v>1</v>
      </c>
    </row>
    <row r="3279" spans="1:14" x14ac:dyDescent="0.2">
      <c r="A3279" s="2">
        <v>45482</v>
      </c>
      <c r="B3279" s="3">
        <f t="shared" si="153"/>
        <v>2025</v>
      </c>
      <c r="C3279" t="str">
        <f t="shared" si="154"/>
        <v>2024-2025</v>
      </c>
      <c r="D3279" t="s">
        <v>148</v>
      </c>
      <c r="E3279" t="s">
        <v>34</v>
      </c>
      <c r="F3279" t="str">
        <f t="shared" si="155"/>
        <v>Queensland</v>
      </c>
      <c r="G3279" t="s">
        <v>35</v>
      </c>
      <c r="H3279">
        <v>4802</v>
      </c>
      <c r="I3279" t="s">
        <v>11</v>
      </c>
      <c r="J3279" t="s">
        <v>36</v>
      </c>
      <c r="K3279" t="s">
        <v>150</v>
      </c>
      <c r="L3279" t="s">
        <v>18</v>
      </c>
      <c r="M3279" s="5">
        <v>618.4</v>
      </c>
      <c r="N3279">
        <v>1</v>
      </c>
    </row>
    <row r="3280" spans="1:14" x14ac:dyDescent="0.2">
      <c r="A3280" s="2">
        <v>45645</v>
      </c>
      <c r="B3280" s="3">
        <f t="shared" si="153"/>
        <v>2025</v>
      </c>
      <c r="C3280" t="str">
        <f t="shared" si="154"/>
        <v>2024-2025</v>
      </c>
      <c r="D3280" t="s">
        <v>147</v>
      </c>
      <c r="E3280" t="s">
        <v>86</v>
      </c>
      <c r="F3280" t="str">
        <f t="shared" si="155"/>
        <v>New South Wales</v>
      </c>
      <c r="G3280" t="s">
        <v>10</v>
      </c>
      <c r="H3280">
        <v>2064</v>
      </c>
      <c r="I3280" t="s">
        <v>11</v>
      </c>
      <c r="J3280" t="s">
        <v>12</v>
      </c>
      <c r="K3280" t="s">
        <v>150</v>
      </c>
      <c r="L3280" t="s">
        <v>18</v>
      </c>
      <c r="M3280" s="5">
        <v>621.74</v>
      </c>
      <c r="N3280">
        <v>1</v>
      </c>
    </row>
    <row r="3281" spans="1:14" x14ac:dyDescent="0.2">
      <c r="A3281" s="2">
        <v>45315</v>
      </c>
      <c r="B3281" s="3">
        <f t="shared" si="153"/>
        <v>2024</v>
      </c>
      <c r="C3281" t="str">
        <f t="shared" si="154"/>
        <v>2023-2024</v>
      </c>
      <c r="D3281" t="s">
        <v>147</v>
      </c>
      <c r="E3281" t="s">
        <v>126</v>
      </c>
      <c r="F3281" t="str">
        <f t="shared" si="155"/>
        <v>Queensland</v>
      </c>
      <c r="G3281" t="s">
        <v>35</v>
      </c>
      <c r="H3281">
        <v>4551</v>
      </c>
      <c r="I3281" t="s">
        <v>11</v>
      </c>
      <c r="J3281" t="s">
        <v>120</v>
      </c>
      <c r="K3281" t="s">
        <v>149</v>
      </c>
      <c r="L3281" t="s">
        <v>15</v>
      </c>
      <c r="M3281" s="5">
        <v>623.13</v>
      </c>
      <c r="N3281">
        <v>1</v>
      </c>
    </row>
    <row r="3282" spans="1:14" x14ac:dyDescent="0.2">
      <c r="A3282" s="2">
        <v>45231</v>
      </c>
      <c r="B3282" s="3">
        <f t="shared" si="153"/>
        <v>2024</v>
      </c>
      <c r="C3282" t="str">
        <f t="shared" si="154"/>
        <v>2023-2024</v>
      </c>
      <c r="D3282" t="s">
        <v>147</v>
      </c>
      <c r="E3282" t="s">
        <v>96</v>
      </c>
      <c r="F3282" t="str">
        <f t="shared" si="155"/>
        <v>Western Australia</v>
      </c>
      <c r="G3282" t="s">
        <v>48</v>
      </c>
      <c r="H3282">
        <v>6330</v>
      </c>
      <c r="I3282" t="s">
        <v>11</v>
      </c>
      <c r="J3282" t="s">
        <v>94</v>
      </c>
      <c r="K3282" t="s">
        <v>155</v>
      </c>
      <c r="L3282" t="s">
        <v>20</v>
      </c>
      <c r="M3282" s="5">
        <v>623.51</v>
      </c>
      <c r="N3282">
        <v>1</v>
      </c>
    </row>
    <row r="3283" spans="1:14" x14ac:dyDescent="0.2">
      <c r="A3283" s="2">
        <v>45502</v>
      </c>
      <c r="B3283" s="3">
        <f t="shared" si="153"/>
        <v>2025</v>
      </c>
      <c r="C3283" t="str">
        <f t="shared" si="154"/>
        <v>2024-2025</v>
      </c>
      <c r="D3283" t="s">
        <v>147</v>
      </c>
      <c r="E3283" t="s">
        <v>47</v>
      </c>
      <c r="F3283" t="str">
        <f t="shared" si="155"/>
        <v>Western Australia</v>
      </c>
      <c r="G3283" t="s">
        <v>48</v>
      </c>
      <c r="H3283">
        <v>6030</v>
      </c>
      <c r="I3283" t="s">
        <v>11</v>
      </c>
      <c r="J3283" t="s">
        <v>49</v>
      </c>
      <c r="K3283" t="s">
        <v>154</v>
      </c>
      <c r="L3283" t="s">
        <v>14</v>
      </c>
      <c r="M3283" s="5">
        <v>623.54999999999995</v>
      </c>
      <c r="N3283">
        <v>1</v>
      </c>
    </row>
    <row r="3284" spans="1:14" x14ac:dyDescent="0.2">
      <c r="A3284" s="2">
        <v>45094</v>
      </c>
      <c r="B3284" s="3">
        <f t="shared" si="153"/>
        <v>2023</v>
      </c>
      <c r="C3284" t="str">
        <f t="shared" si="154"/>
        <v>2022-2023</v>
      </c>
      <c r="D3284" t="s">
        <v>147</v>
      </c>
      <c r="E3284" t="s">
        <v>47</v>
      </c>
      <c r="F3284" t="str">
        <f t="shared" si="155"/>
        <v>Western Australia</v>
      </c>
      <c r="G3284" t="s">
        <v>48</v>
      </c>
      <c r="H3284">
        <v>6030</v>
      </c>
      <c r="I3284" t="s">
        <v>11</v>
      </c>
      <c r="J3284" t="s">
        <v>49</v>
      </c>
      <c r="K3284" t="s">
        <v>153</v>
      </c>
      <c r="L3284" t="s">
        <v>16</v>
      </c>
      <c r="M3284" s="5">
        <v>624.29</v>
      </c>
      <c r="N3284">
        <v>1</v>
      </c>
    </row>
    <row r="3285" spans="1:14" x14ac:dyDescent="0.2">
      <c r="A3285" s="2">
        <v>45296</v>
      </c>
      <c r="B3285" s="3">
        <f t="shared" si="153"/>
        <v>2024</v>
      </c>
      <c r="C3285" t="str">
        <f t="shared" si="154"/>
        <v>2023-2024</v>
      </c>
      <c r="D3285" t="s">
        <v>147</v>
      </c>
      <c r="E3285" t="s">
        <v>138</v>
      </c>
      <c r="F3285" t="str">
        <f t="shared" si="155"/>
        <v>Queensland</v>
      </c>
      <c r="G3285" t="s">
        <v>35</v>
      </c>
      <c r="H3285">
        <v>4558</v>
      </c>
      <c r="I3285" t="s">
        <v>11</v>
      </c>
      <c r="J3285" t="s">
        <v>120</v>
      </c>
      <c r="K3285" t="s">
        <v>155</v>
      </c>
      <c r="L3285" t="s">
        <v>20</v>
      </c>
      <c r="M3285" s="5">
        <v>624.81000000000006</v>
      </c>
      <c r="N3285">
        <v>1</v>
      </c>
    </row>
    <row r="3286" spans="1:14" x14ac:dyDescent="0.2">
      <c r="A3286" s="2">
        <v>45272</v>
      </c>
      <c r="B3286" s="3">
        <f t="shared" si="153"/>
        <v>2024</v>
      </c>
      <c r="C3286" t="str">
        <f t="shared" si="154"/>
        <v>2023-2024</v>
      </c>
      <c r="D3286" t="s">
        <v>147</v>
      </c>
      <c r="E3286" t="s">
        <v>69</v>
      </c>
      <c r="F3286" t="str">
        <f t="shared" si="155"/>
        <v>Tasmania</v>
      </c>
      <c r="G3286" t="s">
        <v>70</v>
      </c>
      <c r="H3286">
        <v>7018</v>
      </c>
      <c r="I3286" t="s">
        <v>11</v>
      </c>
      <c r="J3286" t="s">
        <v>71</v>
      </c>
      <c r="K3286" t="s">
        <v>149</v>
      </c>
      <c r="L3286" t="s">
        <v>15</v>
      </c>
      <c r="M3286" s="5">
        <v>625.03</v>
      </c>
      <c r="N3286">
        <v>1</v>
      </c>
    </row>
    <row r="3287" spans="1:14" x14ac:dyDescent="0.2">
      <c r="A3287" s="2">
        <v>45114</v>
      </c>
      <c r="B3287" s="3">
        <f t="shared" si="153"/>
        <v>2024</v>
      </c>
      <c r="C3287" t="str">
        <f t="shared" si="154"/>
        <v>2023-2024</v>
      </c>
      <c r="D3287" t="s">
        <v>147</v>
      </c>
      <c r="E3287" t="s">
        <v>85</v>
      </c>
      <c r="F3287" t="str">
        <f t="shared" si="155"/>
        <v>Queensland</v>
      </c>
      <c r="G3287" t="s">
        <v>35</v>
      </c>
      <c r="H3287">
        <v>4883</v>
      </c>
      <c r="I3287" t="s">
        <v>11</v>
      </c>
      <c r="J3287" t="s">
        <v>36</v>
      </c>
      <c r="K3287" t="s">
        <v>153</v>
      </c>
      <c r="L3287" t="s">
        <v>16</v>
      </c>
      <c r="M3287" s="5">
        <v>625.29</v>
      </c>
      <c r="N3287">
        <v>1</v>
      </c>
    </row>
    <row r="3288" spans="1:14" x14ac:dyDescent="0.2">
      <c r="A3288" s="2">
        <v>45009</v>
      </c>
      <c r="B3288" s="3">
        <f t="shared" si="153"/>
        <v>2023</v>
      </c>
      <c r="C3288" t="str">
        <f t="shared" si="154"/>
        <v>2022-2023</v>
      </c>
      <c r="D3288" t="s">
        <v>147</v>
      </c>
      <c r="E3288" t="s">
        <v>107</v>
      </c>
      <c r="F3288" t="str">
        <f t="shared" si="155"/>
        <v>Queensland</v>
      </c>
      <c r="G3288" t="s">
        <v>35</v>
      </c>
      <c r="H3288">
        <v>4220</v>
      </c>
      <c r="I3288" t="s">
        <v>11</v>
      </c>
      <c r="J3288" t="s">
        <v>104</v>
      </c>
      <c r="K3288" t="s">
        <v>152</v>
      </c>
      <c r="L3288" t="s">
        <v>13</v>
      </c>
      <c r="M3288" s="5">
        <v>625.7700000000001</v>
      </c>
      <c r="N3288">
        <v>1</v>
      </c>
    </row>
    <row r="3289" spans="1:14" x14ac:dyDescent="0.2">
      <c r="A3289" s="2">
        <v>45086</v>
      </c>
      <c r="B3289" s="3">
        <f t="shared" si="153"/>
        <v>2023</v>
      </c>
      <c r="C3289" t="str">
        <f t="shared" si="154"/>
        <v>2022-2023</v>
      </c>
      <c r="D3289" t="s">
        <v>148</v>
      </c>
      <c r="E3289" t="s">
        <v>88</v>
      </c>
      <c r="F3289" t="str">
        <f t="shared" si="155"/>
        <v>South Australia</v>
      </c>
      <c r="G3289" t="s">
        <v>32</v>
      </c>
      <c r="H3289">
        <v>5011</v>
      </c>
      <c r="I3289" t="s">
        <v>11</v>
      </c>
      <c r="J3289" t="s">
        <v>33</v>
      </c>
      <c r="K3289" t="s">
        <v>149</v>
      </c>
      <c r="L3289" t="s">
        <v>15</v>
      </c>
      <c r="M3289" s="5">
        <v>626.12</v>
      </c>
      <c r="N3289">
        <v>1</v>
      </c>
    </row>
    <row r="3290" spans="1:14" x14ac:dyDescent="0.2">
      <c r="A3290" s="2">
        <v>45104</v>
      </c>
      <c r="B3290" s="3">
        <f t="shared" si="153"/>
        <v>2023</v>
      </c>
      <c r="C3290" t="str">
        <f t="shared" si="154"/>
        <v>2022-2023</v>
      </c>
      <c r="D3290" t="s">
        <v>147</v>
      </c>
      <c r="E3290" t="s">
        <v>103</v>
      </c>
      <c r="F3290" t="str">
        <f t="shared" si="155"/>
        <v>Queensland</v>
      </c>
      <c r="G3290" t="s">
        <v>35</v>
      </c>
      <c r="H3290">
        <v>4509</v>
      </c>
      <c r="I3290" t="s">
        <v>11</v>
      </c>
      <c r="J3290" t="s">
        <v>104</v>
      </c>
      <c r="K3290" t="s">
        <v>19</v>
      </c>
      <c r="L3290" t="s">
        <v>23</v>
      </c>
      <c r="M3290" s="5">
        <v>627.13000000000011</v>
      </c>
      <c r="N3290">
        <v>1</v>
      </c>
    </row>
    <row r="3291" spans="1:14" x14ac:dyDescent="0.2">
      <c r="A3291" s="2">
        <v>45005</v>
      </c>
      <c r="B3291" s="3">
        <f t="shared" si="153"/>
        <v>2023</v>
      </c>
      <c r="C3291" t="str">
        <f t="shared" si="154"/>
        <v>2022-2023</v>
      </c>
      <c r="D3291" t="s">
        <v>147</v>
      </c>
      <c r="E3291" t="s">
        <v>119</v>
      </c>
      <c r="F3291" t="str">
        <f t="shared" si="155"/>
        <v>Queensland</v>
      </c>
      <c r="G3291" t="s">
        <v>35</v>
      </c>
      <c r="H3291">
        <v>4570</v>
      </c>
      <c r="I3291" t="s">
        <v>11</v>
      </c>
      <c r="J3291" t="s">
        <v>120</v>
      </c>
      <c r="K3291" t="s">
        <v>151</v>
      </c>
      <c r="L3291" t="s">
        <v>21</v>
      </c>
      <c r="M3291" s="5">
        <v>627.5100000000001</v>
      </c>
      <c r="N3291">
        <v>1</v>
      </c>
    </row>
    <row r="3292" spans="1:14" x14ac:dyDescent="0.2">
      <c r="A3292" s="2">
        <v>45165</v>
      </c>
      <c r="B3292" s="3">
        <f t="shared" si="153"/>
        <v>2024</v>
      </c>
      <c r="C3292" t="str">
        <f t="shared" si="154"/>
        <v>2023-2024</v>
      </c>
      <c r="D3292" t="s">
        <v>147</v>
      </c>
      <c r="E3292" t="s">
        <v>102</v>
      </c>
      <c r="F3292" t="str">
        <f t="shared" si="155"/>
        <v>Queensland</v>
      </c>
      <c r="G3292" t="s">
        <v>35</v>
      </c>
      <c r="H3292">
        <v>4870</v>
      </c>
      <c r="I3292" t="s">
        <v>11</v>
      </c>
      <c r="J3292" t="s">
        <v>36</v>
      </c>
      <c r="K3292" t="s">
        <v>153</v>
      </c>
      <c r="L3292" t="s">
        <v>16</v>
      </c>
      <c r="M3292" s="5">
        <v>627.57999999999993</v>
      </c>
      <c r="N3292">
        <v>1</v>
      </c>
    </row>
    <row r="3293" spans="1:14" x14ac:dyDescent="0.2">
      <c r="A3293" s="2">
        <v>45024</v>
      </c>
      <c r="B3293" s="3">
        <f t="shared" si="153"/>
        <v>2023</v>
      </c>
      <c r="C3293" t="str">
        <f t="shared" si="154"/>
        <v>2022-2023</v>
      </c>
      <c r="D3293" t="s">
        <v>147</v>
      </c>
      <c r="E3293" t="s">
        <v>108</v>
      </c>
      <c r="F3293" t="str">
        <f t="shared" si="155"/>
        <v>Victoria</v>
      </c>
      <c r="G3293" t="s">
        <v>45</v>
      </c>
      <c r="H3293">
        <v>3018</v>
      </c>
      <c r="I3293" t="s">
        <v>11</v>
      </c>
      <c r="J3293" t="s">
        <v>46</v>
      </c>
      <c r="K3293" t="s">
        <v>155</v>
      </c>
      <c r="L3293" t="s">
        <v>20</v>
      </c>
      <c r="M3293" s="5">
        <v>628.27</v>
      </c>
      <c r="N3293">
        <v>1</v>
      </c>
    </row>
    <row r="3294" spans="1:14" x14ac:dyDescent="0.2">
      <c r="A3294" s="2">
        <v>45288</v>
      </c>
      <c r="B3294" s="3">
        <f t="shared" si="153"/>
        <v>2024</v>
      </c>
      <c r="C3294" t="str">
        <f t="shared" si="154"/>
        <v>2023-2024</v>
      </c>
      <c r="D3294" t="s">
        <v>147</v>
      </c>
      <c r="E3294" t="s">
        <v>53</v>
      </c>
      <c r="F3294" t="str">
        <f t="shared" si="155"/>
        <v>South Australia</v>
      </c>
      <c r="G3294" t="s">
        <v>32</v>
      </c>
      <c r="H3294">
        <v>5082</v>
      </c>
      <c r="I3294" t="s">
        <v>11</v>
      </c>
      <c r="J3294" t="s">
        <v>33</v>
      </c>
      <c r="K3294" t="s">
        <v>155</v>
      </c>
      <c r="L3294" t="s">
        <v>20</v>
      </c>
      <c r="M3294" s="5">
        <v>628.34</v>
      </c>
      <c r="N3294">
        <v>1</v>
      </c>
    </row>
    <row r="3295" spans="1:14" x14ac:dyDescent="0.2">
      <c r="A3295" s="2">
        <v>45078</v>
      </c>
      <c r="B3295" s="3">
        <f t="shared" si="153"/>
        <v>2023</v>
      </c>
      <c r="C3295" t="str">
        <f t="shared" si="154"/>
        <v>2022-2023</v>
      </c>
      <c r="D3295" t="s">
        <v>147</v>
      </c>
      <c r="E3295" t="s">
        <v>107</v>
      </c>
      <c r="F3295" t="str">
        <f t="shared" si="155"/>
        <v>Queensland</v>
      </c>
      <c r="G3295" t="s">
        <v>35</v>
      </c>
      <c r="H3295">
        <v>4220</v>
      </c>
      <c r="I3295" t="s">
        <v>11</v>
      </c>
      <c r="J3295" t="s">
        <v>104</v>
      </c>
      <c r="K3295" t="s">
        <v>151</v>
      </c>
      <c r="L3295" t="s">
        <v>21</v>
      </c>
      <c r="M3295" s="5">
        <v>630.22</v>
      </c>
      <c r="N3295">
        <v>1</v>
      </c>
    </row>
    <row r="3296" spans="1:14" x14ac:dyDescent="0.2">
      <c r="A3296" s="2">
        <v>45103</v>
      </c>
      <c r="B3296" s="3">
        <f t="shared" si="153"/>
        <v>2023</v>
      </c>
      <c r="C3296" t="str">
        <f t="shared" si="154"/>
        <v>2022-2023</v>
      </c>
      <c r="D3296" t="s">
        <v>147</v>
      </c>
      <c r="E3296" t="s">
        <v>86</v>
      </c>
      <c r="F3296" t="str">
        <f t="shared" si="155"/>
        <v>New South Wales</v>
      </c>
      <c r="G3296" t="s">
        <v>10</v>
      </c>
      <c r="H3296">
        <v>2064</v>
      </c>
      <c r="I3296" t="s">
        <v>11</v>
      </c>
      <c r="J3296" t="s">
        <v>12</v>
      </c>
      <c r="K3296" t="s">
        <v>149</v>
      </c>
      <c r="L3296" t="s">
        <v>15</v>
      </c>
      <c r="M3296" s="5">
        <v>631.07000000000005</v>
      </c>
      <c r="N3296">
        <v>1</v>
      </c>
    </row>
    <row r="3297" spans="1:14" x14ac:dyDescent="0.2">
      <c r="A3297" s="2">
        <v>45051</v>
      </c>
      <c r="B3297" s="3">
        <f t="shared" si="153"/>
        <v>2023</v>
      </c>
      <c r="C3297" t="str">
        <f t="shared" si="154"/>
        <v>2022-2023</v>
      </c>
      <c r="D3297" t="s">
        <v>147</v>
      </c>
      <c r="E3297" t="s">
        <v>143</v>
      </c>
      <c r="F3297" t="str">
        <f t="shared" si="155"/>
        <v>New South Wales</v>
      </c>
      <c r="G3297" t="s">
        <v>10</v>
      </c>
      <c r="H3297">
        <v>2154</v>
      </c>
      <c r="I3297" t="s">
        <v>11</v>
      </c>
      <c r="J3297" t="s">
        <v>27</v>
      </c>
      <c r="K3297" t="s">
        <v>19</v>
      </c>
      <c r="L3297" t="s">
        <v>23</v>
      </c>
      <c r="M3297" s="5">
        <v>631.58000000000004</v>
      </c>
      <c r="N3297">
        <v>1</v>
      </c>
    </row>
    <row r="3298" spans="1:14" x14ac:dyDescent="0.2">
      <c r="A3298" s="2">
        <v>45090</v>
      </c>
      <c r="B3298" s="3">
        <f t="shared" si="153"/>
        <v>2023</v>
      </c>
      <c r="C3298" t="str">
        <f t="shared" si="154"/>
        <v>2022-2023</v>
      </c>
      <c r="D3298" t="s">
        <v>148</v>
      </c>
      <c r="E3298" t="s">
        <v>82</v>
      </c>
      <c r="F3298" t="str">
        <f t="shared" si="155"/>
        <v>Queensland</v>
      </c>
      <c r="G3298" t="s">
        <v>35</v>
      </c>
      <c r="H3298">
        <v>4012</v>
      </c>
      <c r="I3298" t="s">
        <v>11</v>
      </c>
      <c r="J3298" t="s">
        <v>43</v>
      </c>
      <c r="K3298" t="s">
        <v>153</v>
      </c>
      <c r="L3298" t="s">
        <v>16</v>
      </c>
      <c r="M3298" s="5">
        <v>632.49</v>
      </c>
      <c r="N3298">
        <v>1</v>
      </c>
    </row>
    <row r="3299" spans="1:14" x14ac:dyDescent="0.2">
      <c r="A3299" s="2">
        <v>45296</v>
      </c>
      <c r="B3299" s="3">
        <f t="shared" si="153"/>
        <v>2024</v>
      </c>
      <c r="C3299" t="str">
        <f t="shared" si="154"/>
        <v>2023-2024</v>
      </c>
      <c r="D3299" t="s">
        <v>148</v>
      </c>
      <c r="E3299" t="s">
        <v>28</v>
      </c>
      <c r="F3299" t="str">
        <f t="shared" si="155"/>
        <v>Northern Territory</v>
      </c>
      <c r="G3299" t="s">
        <v>29</v>
      </c>
      <c r="H3299">
        <v>800</v>
      </c>
      <c r="I3299" t="s">
        <v>11</v>
      </c>
      <c r="J3299" t="s">
        <v>30</v>
      </c>
      <c r="K3299" t="s">
        <v>154</v>
      </c>
      <c r="L3299" t="s">
        <v>14</v>
      </c>
      <c r="M3299" s="5">
        <v>632.67000000000007</v>
      </c>
      <c r="N3299">
        <v>1</v>
      </c>
    </row>
    <row r="3300" spans="1:14" x14ac:dyDescent="0.2">
      <c r="A3300" s="2">
        <v>44993</v>
      </c>
      <c r="B3300" s="3">
        <f t="shared" si="153"/>
        <v>2023</v>
      </c>
      <c r="C3300" t="str">
        <f t="shared" si="154"/>
        <v>2022-2023</v>
      </c>
      <c r="D3300" t="s">
        <v>147</v>
      </c>
      <c r="E3300" t="s">
        <v>144</v>
      </c>
      <c r="F3300" t="str">
        <f t="shared" si="155"/>
        <v>Queensland</v>
      </c>
      <c r="G3300" t="s">
        <v>35</v>
      </c>
      <c r="H3300">
        <v>4566</v>
      </c>
      <c r="I3300" t="s">
        <v>11</v>
      </c>
      <c r="J3300" t="s">
        <v>120</v>
      </c>
      <c r="K3300" t="s">
        <v>153</v>
      </c>
      <c r="L3300" t="s">
        <v>16</v>
      </c>
      <c r="M3300" s="5">
        <v>632.79</v>
      </c>
      <c r="N3300">
        <v>1</v>
      </c>
    </row>
    <row r="3301" spans="1:14" x14ac:dyDescent="0.2">
      <c r="A3301" s="2">
        <v>45228</v>
      </c>
      <c r="B3301" s="3">
        <f t="shared" si="153"/>
        <v>2024</v>
      </c>
      <c r="C3301" t="str">
        <f t="shared" si="154"/>
        <v>2023-2024</v>
      </c>
      <c r="D3301" t="s">
        <v>148</v>
      </c>
      <c r="E3301" t="s">
        <v>28</v>
      </c>
      <c r="F3301" t="str">
        <f t="shared" si="155"/>
        <v>Northern Territory</v>
      </c>
      <c r="G3301" t="s">
        <v>29</v>
      </c>
      <c r="H3301">
        <v>800</v>
      </c>
      <c r="I3301" t="s">
        <v>11</v>
      </c>
      <c r="J3301" t="s">
        <v>30</v>
      </c>
      <c r="K3301" t="s">
        <v>155</v>
      </c>
      <c r="L3301" t="s">
        <v>20</v>
      </c>
      <c r="M3301" s="5">
        <v>633.75</v>
      </c>
      <c r="N3301">
        <v>1</v>
      </c>
    </row>
    <row r="3302" spans="1:14" x14ac:dyDescent="0.2">
      <c r="A3302" s="2">
        <v>45350</v>
      </c>
      <c r="B3302" s="3">
        <f t="shared" si="153"/>
        <v>2024</v>
      </c>
      <c r="C3302" t="str">
        <f t="shared" si="154"/>
        <v>2023-2024</v>
      </c>
      <c r="D3302" t="s">
        <v>147</v>
      </c>
      <c r="E3302" t="s">
        <v>66</v>
      </c>
      <c r="F3302" t="str">
        <f t="shared" si="155"/>
        <v>South Australia</v>
      </c>
      <c r="G3302" t="s">
        <v>32</v>
      </c>
      <c r="H3302">
        <v>5169</v>
      </c>
      <c r="I3302" t="s">
        <v>11</v>
      </c>
      <c r="J3302" t="s">
        <v>33</v>
      </c>
      <c r="K3302" t="s">
        <v>149</v>
      </c>
      <c r="L3302" t="s">
        <v>15</v>
      </c>
      <c r="M3302" s="5">
        <v>634</v>
      </c>
      <c r="N3302">
        <v>1</v>
      </c>
    </row>
    <row r="3303" spans="1:14" x14ac:dyDescent="0.2">
      <c r="A3303" s="2">
        <v>44927</v>
      </c>
      <c r="B3303" s="3">
        <f t="shared" si="153"/>
        <v>2023</v>
      </c>
      <c r="C3303" t="str">
        <f t="shared" si="154"/>
        <v>2022-2023</v>
      </c>
      <c r="D3303" t="s">
        <v>147</v>
      </c>
      <c r="E3303" t="s">
        <v>116</v>
      </c>
      <c r="F3303" t="str">
        <f t="shared" si="155"/>
        <v>Western Australia</v>
      </c>
      <c r="G3303" t="s">
        <v>48</v>
      </c>
      <c r="H3303">
        <v>6725</v>
      </c>
      <c r="I3303" t="s">
        <v>11</v>
      </c>
      <c r="J3303" t="s">
        <v>77</v>
      </c>
      <c r="K3303" t="s">
        <v>155</v>
      </c>
      <c r="L3303" t="s">
        <v>20</v>
      </c>
      <c r="M3303" s="5">
        <v>635.04</v>
      </c>
      <c r="N3303">
        <v>1</v>
      </c>
    </row>
    <row r="3304" spans="1:14" x14ac:dyDescent="0.2">
      <c r="A3304" s="2">
        <v>45218</v>
      </c>
      <c r="B3304" s="3">
        <f t="shared" si="153"/>
        <v>2024</v>
      </c>
      <c r="C3304" t="str">
        <f t="shared" si="154"/>
        <v>2023-2024</v>
      </c>
      <c r="D3304" t="s">
        <v>147</v>
      </c>
      <c r="E3304" t="s">
        <v>109</v>
      </c>
      <c r="F3304" t="str">
        <f t="shared" si="155"/>
        <v>New South Wales</v>
      </c>
      <c r="G3304" t="s">
        <v>10</v>
      </c>
      <c r="H3304">
        <v>2480</v>
      </c>
      <c r="I3304" t="s">
        <v>11</v>
      </c>
      <c r="J3304" t="s">
        <v>68</v>
      </c>
      <c r="K3304" t="s">
        <v>154</v>
      </c>
      <c r="L3304" t="s">
        <v>14</v>
      </c>
      <c r="M3304" s="5">
        <v>635.62</v>
      </c>
      <c r="N3304">
        <v>1</v>
      </c>
    </row>
    <row r="3305" spans="1:14" x14ac:dyDescent="0.2">
      <c r="A3305" s="2">
        <v>45214</v>
      </c>
      <c r="B3305" s="3">
        <f t="shared" si="153"/>
        <v>2024</v>
      </c>
      <c r="C3305" t="str">
        <f t="shared" si="154"/>
        <v>2023-2024</v>
      </c>
      <c r="D3305" t="s">
        <v>147</v>
      </c>
      <c r="E3305" t="s">
        <v>137</v>
      </c>
      <c r="F3305" t="str">
        <f t="shared" si="155"/>
        <v>New South Wales</v>
      </c>
      <c r="G3305" t="s">
        <v>10</v>
      </c>
      <c r="H3305">
        <v>2031</v>
      </c>
      <c r="I3305" t="s">
        <v>11</v>
      </c>
      <c r="J3305" t="s">
        <v>12</v>
      </c>
      <c r="K3305" t="s">
        <v>150</v>
      </c>
      <c r="L3305" t="s">
        <v>18</v>
      </c>
      <c r="M3305" s="5">
        <v>636.04</v>
      </c>
      <c r="N3305">
        <v>1</v>
      </c>
    </row>
    <row r="3306" spans="1:14" x14ac:dyDescent="0.2">
      <c r="A3306" s="2">
        <v>45547</v>
      </c>
      <c r="B3306" s="3">
        <f t="shared" si="153"/>
        <v>2025</v>
      </c>
      <c r="C3306" t="str">
        <f t="shared" si="154"/>
        <v>2024-2025</v>
      </c>
      <c r="D3306" t="s">
        <v>148</v>
      </c>
      <c r="E3306" t="s">
        <v>87</v>
      </c>
      <c r="F3306" t="str">
        <f t="shared" si="155"/>
        <v>New South Wales</v>
      </c>
      <c r="G3306" t="s">
        <v>10</v>
      </c>
      <c r="H3306">
        <v>2790</v>
      </c>
      <c r="I3306" t="s">
        <v>11</v>
      </c>
      <c r="J3306" t="s">
        <v>25</v>
      </c>
      <c r="K3306" t="s">
        <v>152</v>
      </c>
      <c r="L3306" t="s">
        <v>13</v>
      </c>
      <c r="M3306" s="5">
        <v>636.20000000000005</v>
      </c>
      <c r="N3306">
        <v>1</v>
      </c>
    </row>
    <row r="3307" spans="1:14" x14ac:dyDescent="0.2">
      <c r="A3307" s="2">
        <v>45043</v>
      </c>
      <c r="B3307" s="3">
        <f t="shared" si="153"/>
        <v>2023</v>
      </c>
      <c r="C3307" t="str">
        <f t="shared" si="154"/>
        <v>2022-2023</v>
      </c>
      <c r="D3307" t="s">
        <v>148</v>
      </c>
      <c r="E3307" t="s">
        <v>112</v>
      </c>
      <c r="F3307" t="str">
        <f t="shared" si="155"/>
        <v>Victoria</v>
      </c>
      <c r="G3307" t="s">
        <v>45</v>
      </c>
      <c r="H3307">
        <v>3076</v>
      </c>
      <c r="I3307" t="s">
        <v>11</v>
      </c>
      <c r="J3307" t="s">
        <v>46</v>
      </c>
      <c r="K3307" t="s">
        <v>152</v>
      </c>
      <c r="L3307" t="s">
        <v>13</v>
      </c>
      <c r="M3307" s="5">
        <v>638.16999999999996</v>
      </c>
      <c r="N3307">
        <v>1</v>
      </c>
    </row>
    <row r="3308" spans="1:14" x14ac:dyDescent="0.2">
      <c r="A3308" s="2">
        <v>45206</v>
      </c>
      <c r="B3308" s="3">
        <f t="shared" si="153"/>
        <v>2024</v>
      </c>
      <c r="C3308" t="str">
        <f t="shared" si="154"/>
        <v>2023-2024</v>
      </c>
      <c r="D3308" t="s">
        <v>147</v>
      </c>
      <c r="E3308" t="s">
        <v>139</v>
      </c>
      <c r="F3308" t="str">
        <f t="shared" si="155"/>
        <v>New South Wales</v>
      </c>
      <c r="G3308" t="s">
        <v>10</v>
      </c>
      <c r="H3308">
        <v>2020</v>
      </c>
      <c r="I3308" t="s">
        <v>11</v>
      </c>
      <c r="J3308" t="s">
        <v>12</v>
      </c>
      <c r="K3308" t="s">
        <v>157</v>
      </c>
      <c r="L3308" t="s">
        <v>22</v>
      </c>
      <c r="M3308" s="5">
        <v>639.1400000000001</v>
      </c>
      <c r="N3308">
        <v>1</v>
      </c>
    </row>
    <row r="3309" spans="1:14" x14ac:dyDescent="0.2">
      <c r="A3309" s="2">
        <v>45225</v>
      </c>
      <c r="B3309" s="3">
        <f t="shared" si="153"/>
        <v>2024</v>
      </c>
      <c r="C3309" t="str">
        <f t="shared" si="154"/>
        <v>2023-2024</v>
      </c>
      <c r="D3309" t="s">
        <v>147</v>
      </c>
      <c r="E3309" t="s">
        <v>83</v>
      </c>
      <c r="F3309" t="str">
        <f t="shared" si="155"/>
        <v>New South Wales</v>
      </c>
      <c r="G3309" t="s">
        <v>10</v>
      </c>
      <c r="H3309">
        <v>2750</v>
      </c>
      <c r="I3309" t="s">
        <v>11</v>
      </c>
      <c r="J3309" t="s">
        <v>25</v>
      </c>
      <c r="K3309" t="s">
        <v>149</v>
      </c>
      <c r="L3309" t="s">
        <v>15</v>
      </c>
      <c r="M3309" s="5">
        <v>639.43000000000006</v>
      </c>
      <c r="N3309">
        <v>1</v>
      </c>
    </row>
    <row r="3310" spans="1:14" x14ac:dyDescent="0.2">
      <c r="A3310" s="2">
        <v>45186</v>
      </c>
      <c r="B3310" s="3">
        <f t="shared" si="153"/>
        <v>2024</v>
      </c>
      <c r="C3310" t="str">
        <f t="shared" si="154"/>
        <v>2023-2024</v>
      </c>
      <c r="D3310" t="s">
        <v>147</v>
      </c>
      <c r="E3310" t="s">
        <v>74</v>
      </c>
      <c r="F3310" t="str">
        <f t="shared" si="155"/>
        <v>South Australia</v>
      </c>
      <c r="G3310" t="s">
        <v>32</v>
      </c>
      <c r="H3310">
        <v>5043</v>
      </c>
      <c r="I3310" t="s">
        <v>11</v>
      </c>
      <c r="J3310" t="s">
        <v>33</v>
      </c>
      <c r="K3310" t="s">
        <v>151</v>
      </c>
      <c r="L3310" t="s">
        <v>21</v>
      </c>
      <c r="M3310" s="5">
        <v>639.89</v>
      </c>
      <c r="N3310">
        <v>1</v>
      </c>
    </row>
    <row r="3311" spans="1:14" x14ac:dyDescent="0.2">
      <c r="A3311" s="2">
        <v>45056</v>
      </c>
      <c r="B3311" s="3">
        <f t="shared" si="153"/>
        <v>2023</v>
      </c>
      <c r="C3311" t="str">
        <f t="shared" si="154"/>
        <v>2022-2023</v>
      </c>
      <c r="D3311" t="s">
        <v>147</v>
      </c>
      <c r="E3311" t="s">
        <v>112</v>
      </c>
      <c r="F3311" t="str">
        <f t="shared" si="155"/>
        <v>Victoria</v>
      </c>
      <c r="G3311" t="s">
        <v>45</v>
      </c>
      <c r="H3311">
        <v>3076</v>
      </c>
      <c r="I3311" t="s">
        <v>11</v>
      </c>
      <c r="J3311" t="s">
        <v>46</v>
      </c>
      <c r="K3311" t="s">
        <v>149</v>
      </c>
      <c r="L3311" t="s">
        <v>15</v>
      </c>
      <c r="M3311" s="5">
        <v>640.40000000000009</v>
      </c>
      <c r="N3311">
        <v>1</v>
      </c>
    </row>
    <row r="3312" spans="1:14" x14ac:dyDescent="0.2">
      <c r="A3312" s="2">
        <v>45101</v>
      </c>
      <c r="B3312" s="3">
        <f t="shared" si="153"/>
        <v>2023</v>
      </c>
      <c r="C3312" t="str">
        <f t="shared" si="154"/>
        <v>2022-2023</v>
      </c>
      <c r="D3312" t="s">
        <v>147</v>
      </c>
      <c r="E3312" t="s">
        <v>41</v>
      </c>
      <c r="F3312" t="str">
        <f t="shared" si="155"/>
        <v>New South Wales</v>
      </c>
      <c r="G3312" t="s">
        <v>10</v>
      </c>
      <c r="H3312">
        <v>2830</v>
      </c>
      <c r="I3312" t="s">
        <v>11</v>
      </c>
      <c r="J3312" t="s">
        <v>25</v>
      </c>
      <c r="K3312" t="s">
        <v>152</v>
      </c>
      <c r="L3312" t="s">
        <v>13</v>
      </c>
      <c r="M3312" s="5">
        <v>640.53</v>
      </c>
      <c r="N3312">
        <v>1</v>
      </c>
    </row>
    <row r="3313" spans="1:14" x14ac:dyDescent="0.2">
      <c r="A3313" s="2">
        <v>45248</v>
      </c>
      <c r="B3313" s="3">
        <f t="shared" si="153"/>
        <v>2024</v>
      </c>
      <c r="C3313" t="str">
        <f t="shared" si="154"/>
        <v>2023-2024</v>
      </c>
      <c r="D3313" t="s">
        <v>147</v>
      </c>
      <c r="E3313" t="s">
        <v>99</v>
      </c>
      <c r="F3313" t="str">
        <f t="shared" si="155"/>
        <v>Victoria</v>
      </c>
      <c r="G3313" t="s">
        <v>45</v>
      </c>
      <c r="H3313">
        <v>3148</v>
      </c>
      <c r="I3313" t="s">
        <v>11</v>
      </c>
      <c r="J3313" t="s">
        <v>63</v>
      </c>
      <c r="K3313" t="s">
        <v>154</v>
      </c>
      <c r="L3313" t="s">
        <v>14</v>
      </c>
      <c r="M3313" s="5">
        <v>641.57999999999993</v>
      </c>
      <c r="N3313">
        <v>1</v>
      </c>
    </row>
    <row r="3314" spans="1:14" x14ac:dyDescent="0.2">
      <c r="A3314" s="2">
        <v>45333</v>
      </c>
      <c r="B3314" s="3">
        <f t="shared" si="153"/>
        <v>2024</v>
      </c>
      <c r="C3314" t="str">
        <f t="shared" si="154"/>
        <v>2023-2024</v>
      </c>
      <c r="D3314" t="s">
        <v>147</v>
      </c>
      <c r="E3314" t="s">
        <v>113</v>
      </c>
      <c r="F3314" t="str">
        <f t="shared" si="155"/>
        <v>Queensland</v>
      </c>
      <c r="G3314" t="s">
        <v>35</v>
      </c>
      <c r="H3314">
        <v>4215</v>
      </c>
      <c r="I3314" t="s">
        <v>11</v>
      </c>
      <c r="J3314" t="s">
        <v>104</v>
      </c>
      <c r="K3314" t="s">
        <v>154</v>
      </c>
      <c r="L3314" t="s">
        <v>14</v>
      </c>
      <c r="M3314" s="5">
        <v>641.61</v>
      </c>
      <c r="N3314">
        <v>1</v>
      </c>
    </row>
    <row r="3315" spans="1:14" x14ac:dyDescent="0.2">
      <c r="A3315" s="2">
        <v>45253</v>
      </c>
      <c r="B3315" s="3">
        <f t="shared" si="153"/>
        <v>2024</v>
      </c>
      <c r="C3315" t="str">
        <f t="shared" si="154"/>
        <v>2023-2024</v>
      </c>
      <c r="D3315" t="s">
        <v>147</v>
      </c>
      <c r="E3315" t="s">
        <v>143</v>
      </c>
      <c r="F3315" t="str">
        <f t="shared" si="155"/>
        <v>New South Wales</v>
      </c>
      <c r="G3315" t="s">
        <v>10</v>
      </c>
      <c r="H3315">
        <v>2154</v>
      </c>
      <c r="I3315" t="s">
        <v>11</v>
      </c>
      <c r="J3315" t="s">
        <v>27</v>
      </c>
      <c r="K3315" t="s">
        <v>154</v>
      </c>
      <c r="L3315" t="s">
        <v>14</v>
      </c>
      <c r="M3315" s="5">
        <v>641.63</v>
      </c>
      <c r="N3315">
        <v>1</v>
      </c>
    </row>
    <row r="3316" spans="1:14" x14ac:dyDescent="0.2">
      <c r="A3316" s="2">
        <v>45633</v>
      </c>
      <c r="B3316" s="3">
        <f t="shared" si="153"/>
        <v>2025</v>
      </c>
      <c r="C3316" t="str">
        <f t="shared" si="154"/>
        <v>2024-2025</v>
      </c>
      <c r="D3316" t="s">
        <v>148</v>
      </c>
      <c r="E3316" t="s">
        <v>108</v>
      </c>
      <c r="F3316" t="str">
        <f t="shared" si="155"/>
        <v>Victoria</v>
      </c>
      <c r="G3316" t="s">
        <v>45</v>
      </c>
      <c r="H3316">
        <v>3018</v>
      </c>
      <c r="I3316" t="s">
        <v>11</v>
      </c>
      <c r="J3316" t="s">
        <v>46</v>
      </c>
      <c r="K3316" t="s">
        <v>19</v>
      </c>
      <c r="L3316" t="s">
        <v>23</v>
      </c>
      <c r="M3316" s="5">
        <v>642.30000000000007</v>
      </c>
      <c r="N3316">
        <v>1</v>
      </c>
    </row>
    <row r="3317" spans="1:14" x14ac:dyDescent="0.2">
      <c r="A3317" s="2">
        <v>45078</v>
      </c>
      <c r="B3317" s="3">
        <f t="shared" si="153"/>
        <v>2023</v>
      </c>
      <c r="C3317" t="str">
        <f t="shared" si="154"/>
        <v>2022-2023</v>
      </c>
      <c r="D3317" t="s">
        <v>147</v>
      </c>
      <c r="E3317" t="s">
        <v>95</v>
      </c>
      <c r="F3317" t="str">
        <f t="shared" si="155"/>
        <v>Victoria</v>
      </c>
      <c r="G3317" t="s">
        <v>45</v>
      </c>
      <c r="H3317">
        <v>3931</v>
      </c>
      <c r="I3317" t="s">
        <v>11</v>
      </c>
      <c r="J3317" t="s">
        <v>55</v>
      </c>
      <c r="K3317" t="s">
        <v>149</v>
      </c>
      <c r="L3317" t="s">
        <v>15</v>
      </c>
      <c r="M3317" s="5">
        <v>643.35</v>
      </c>
      <c r="N3317">
        <v>1</v>
      </c>
    </row>
    <row r="3318" spans="1:14" x14ac:dyDescent="0.2">
      <c r="A3318" s="2">
        <v>45023</v>
      </c>
      <c r="B3318" s="3">
        <f t="shared" si="153"/>
        <v>2023</v>
      </c>
      <c r="C3318" t="str">
        <f t="shared" si="154"/>
        <v>2022-2023</v>
      </c>
      <c r="D3318" t="s">
        <v>147</v>
      </c>
      <c r="E3318" t="s">
        <v>85</v>
      </c>
      <c r="F3318" t="str">
        <f t="shared" si="155"/>
        <v>Queensland</v>
      </c>
      <c r="G3318" t="s">
        <v>35</v>
      </c>
      <c r="H3318">
        <v>4883</v>
      </c>
      <c r="I3318" t="s">
        <v>11</v>
      </c>
      <c r="J3318" t="s">
        <v>36</v>
      </c>
      <c r="K3318" t="s">
        <v>153</v>
      </c>
      <c r="L3318" t="s">
        <v>16</v>
      </c>
      <c r="M3318" s="5">
        <v>643.77</v>
      </c>
      <c r="N3318">
        <v>1</v>
      </c>
    </row>
    <row r="3319" spans="1:14" x14ac:dyDescent="0.2">
      <c r="A3319" s="2">
        <v>45565</v>
      </c>
      <c r="B3319" s="3">
        <f t="shared" si="153"/>
        <v>2025</v>
      </c>
      <c r="C3319" t="str">
        <f t="shared" si="154"/>
        <v>2024-2025</v>
      </c>
      <c r="D3319" t="s">
        <v>148</v>
      </c>
      <c r="E3319" t="s">
        <v>100</v>
      </c>
      <c r="F3319" t="str">
        <f t="shared" si="155"/>
        <v>Western Australia</v>
      </c>
      <c r="G3319" t="s">
        <v>48</v>
      </c>
      <c r="H3319">
        <v>6021</v>
      </c>
      <c r="I3319" t="s">
        <v>11</v>
      </c>
      <c r="J3319" t="s">
        <v>49</v>
      </c>
      <c r="K3319" t="s">
        <v>150</v>
      </c>
      <c r="L3319" t="s">
        <v>18</v>
      </c>
      <c r="M3319" s="5">
        <v>646.71999999999991</v>
      </c>
      <c r="N3319">
        <v>1</v>
      </c>
    </row>
    <row r="3320" spans="1:14" x14ac:dyDescent="0.2">
      <c r="A3320" s="2">
        <v>45090</v>
      </c>
      <c r="B3320" s="3">
        <f t="shared" si="153"/>
        <v>2023</v>
      </c>
      <c r="C3320" t="str">
        <f t="shared" si="154"/>
        <v>2022-2023</v>
      </c>
      <c r="D3320" t="s">
        <v>147</v>
      </c>
      <c r="E3320" t="s">
        <v>125</v>
      </c>
      <c r="F3320" t="str">
        <f t="shared" si="155"/>
        <v>Victoria</v>
      </c>
      <c r="G3320" t="s">
        <v>45</v>
      </c>
      <c r="H3320">
        <v>3400</v>
      </c>
      <c r="I3320" t="s">
        <v>11</v>
      </c>
      <c r="J3320" t="s">
        <v>60</v>
      </c>
      <c r="K3320" t="s">
        <v>151</v>
      </c>
      <c r="L3320" t="s">
        <v>21</v>
      </c>
      <c r="M3320" s="5">
        <v>646.91000000000008</v>
      </c>
      <c r="N3320">
        <v>1</v>
      </c>
    </row>
    <row r="3321" spans="1:14" x14ac:dyDescent="0.2">
      <c r="A3321" s="2">
        <v>45062</v>
      </c>
      <c r="B3321" s="3">
        <f t="shared" si="153"/>
        <v>2023</v>
      </c>
      <c r="C3321" t="str">
        <f t="shared" si="154"/>
        <v>2022-2023</v>
      </c>
      <c r="D3321" t="s">
        <v>148</v>
      </c>
      <c r="E3321" t="s">
        <v>56</v>
      </c>
      <c r="F3321" t="str">
        <f t="shared" si="155"/>
        <v>Northern Territory</v>
      </c>
      <c r="G3321" t="s">
        <v>29</v>
      </c>
      <c r="H3321">
        <v>870</v>
      </c>
      <c r="I3321" t="s">
        <v>11</v>
      </c>
      <c r="J3321" t="s">
        <v>30</v>
      </c>
      <c r="K3321" t="s">
        <v>153</v>
      </c>
      <c r="L3321" t="s">
        <v>16</v>
      </c>
      <c r="M3321" s="5">
        <v>647.31000000000017</v>
      </c>
      <c r="N3321">
        <v>1</v>
      </c>
    </row>
    <row r="3322" spans="1:14" x14ac:dyDescent="0.2">
      <c r="A3322" s="2">
        <v>45529</v>
      </c>
      <c r="B3322" s="3">
        <f t="shared" si="153"/>
        <v>2025</v>
      </c>
      <c r="C3322" t="str">
        <f t="shared" si="154"/>
        <v>2024-2025</v>
      </c>
      <c r="D3322" t="s">
        <v>148</v>
      </c>
      <c r="E3322" t="s">
        <v>131</v>
      </c>
      <c r="F3322" t="str">
        <f t="shared" si="155"/>
        <v>Western Australia</v>
      </c>
      <c r="G3322" t="s">
        <v>48</v>
      </c>
      <c r="H3322">
        <v>6530</v>
      </c>
      <c r="I3322" t="s">
        <v>11</v>
      </c>
      <c r="J3322" t="s">
        <v>77</v>
      </c>
      <c r="K3322" t="s">
        <v>154</v>
      </c>
      <c r="L3322" t="s">
        <v>14</v>
      </c>
      <c r="M3322" s="5">
        <v>648.24</v>
      </c>
      <c r="N3322">
        <v>1</v>
      </c>
    </row>
    <row r="3323" spans="1:14" x14ac:dyDescent="0.2">
      <c r="A3323" s="2">
        <v>45534</v>
      </c>
      <c r="B3323" s="3">
        <f t="shared" si="153"/>
        <v>2025</v>
      </c>
      <c r="C3323" t="str">
        <f t="shared" si="154"/>
        <v>2024-2025</v>
      </c>
      <c r="D3323" t="s">
        <v>148</v>
      </c>
      <c r="E3323" t="s">
        <v>127</v>
      </c>
      <c r="F3323" t="str">
        <f t="shared" si="155"/>
        <v>New South Wales</v>
      </c>
      <c r="G3323" t="s">
        <v>10</v>
      </c>
      <c r="H3323">
        <v>2131</v>
      </c>
      <c r="I3323" t="s">
        <v>11</v>
      </c>
      <c r="J3323" t="s">
        <v>27</v>
      </c>
      <c r="K3323" t="s">
        <v>155</v>
      </c>
      <c r="L3323" t="s">
        <v>20</v>
      </c>
      <c r="M3323" s="5">
        <v>649.99</v>
      </c>
      <c r="N3323">
        <v>1</v>
      </c>
    </row>
    <row r="3324" spans="1:14" x14ac:dyDescent="0.2">
      <c r="A3324" s="2">
        <v>45054</v>
      </c>
      <c r="B3324" s="3">
        <f t="shared" si="153"/>
        <v>2023</v>
      </c>
      <c r="C3324" t="str">
        <f t="shared" si="154"/>
        <v>2022-2023</v>
      </c>
      <c r="D3324" t="s">
        <v>148</v>
      </c>
      <c r="E3324" t="s">
        <v>28</v>
      </c>
      <c r="F3324" t="str">
        <f t="shared" si="155"/>
        <v>Northern Territory</v>
      </c>
      <c r="G3324" t="s">
        <v>29</v>
      </c>
      <c r="H3324">
        <v>800</v>
      </c>
      <c r="I3324" t="s">
        <v>11</v>
      </c>
      <c r="J3324" t="s">
        <v>30</v>
      </c>
      <c r="K3324" t="s">
        <v>19</v>
      </c>
      <c r="L3324" t="s">
        <v>23</v>
      </c>
      <c r="M3324" s="5">
        <v>650.32000000000005</v>
      </c>
      <c r="N3324">
        <v>1</v>
      </c>
    </row>
    <row r="3325" spans="1:14" x14ac:dyDescent="0.2">
      <c r="A3325" s="2">
        <v>45115</v>
      </c>
      <c r="B3325" s="3">
        <f t="shared" si="153"/>
        <v>2024</v>
      </c>
      <c r="C3325" t="str">
        <f t="shared" si="154"/>
        <v>2023-2024</v>
      </c>
      <c r="D3325" t="s">
        <v>148</v>
      </c>
      <c r="E3325" t="s">
        <v>138</v>
      </c>
      <c r="F3325" t="str">
        <f t="shared" si="155"/>
        <v>Queensland</v>
      </c>
      <c r="G3325" t="s">
        <v>35</v>
      </c>
      <c r="H3325">
        <v>4558</v>
      </c>
      <c r="I3325" t="s">
        <v>11</v>
      </c>
      <c r="J3325" t="s">
        <v>120</v>
      </c>
      <c r="K3325" t="s">
        <v>150</v>
      </c>
      <c r="L3325" t="s">
        <v>18</v>
      </c>
      <c r="M3325" s="5">
        <v>650.62</v>
      </c>
      <c r="N3325">
        <v>1</v>
      </c>
    </row>
    <row r="3326" spans="1:14" x14ac:dyDescent="0.2">
      <c r="A3326" s="2">
        <v>45361</v>
      </c>
      <c r="B3326" s="3">
        <f t="shared" si="153"/>
        <v>2024</v>
      </c>
      <c r="C3326" t="str">
        <f t="shared" si="154"/>
        <v>2023-2024</v>
      </c>
      <c r="D3326" t="s">
        <v>147</v>
      </c>
      <c r="E3326" t="s">
        <v>75</v>
      </c>
      <c r="F3326" t="str">
        <f t="shared" si="155"/>
        <v>Victoria</v>
      </c>
      <c r="G3326" t="s">
        <v>45</v>
      </c>
      <c r="H3326">
        <v>3630</v>
      </c>
      <c r="I3326" t="s">
        <v>11</v>
      </c>
      <c r="J3326" t="s">
        <v>55</v>
      </c>
      <c r="K3326" t="s">
        <v>153</v>
      </c>
      <c r="L3326" t="s">
        <v>16</v>
      </c>
      <c r="M3326" s="5">
        <v>651.20000000000005</v>
      </c>
      <c r="N3326">
        <v>1</v>
      </c>
    </row>
    <row r="3327" spans="1:14" x14ac:dyDescent="0.2">
      <c r="A3327" s="2">
        <v>44965</v>
      </c>
      <c r="B3327" s="3">
        <f t="shared" si="153"/>
        <v>2023</v>
      </c>
      <c r="C3327" t="str">
        <f t="shared" si="154"/>
        <v>2022-2023</v>
      </c>
      <c r="D3327" t="s">
        <v>147</v>
      </c>
      <c r="E3327" t="s">
        <v>116</v>
      </c>
      <c r="F3327" t="str">
        <f t="shared" si="155"/>
        <v>Western Australia</v>
      </c>
      <c r="G3327" t="s">
        <v>48</v>
      </c>
      <c r="H3327">
        <v>6725</v>
      </c>
      <c r="I3327" t="s">
        <v>11</v>
      </c>
      <c r="J3327" t="s">
        <v>77</v>
      </c>
      <c r="K3327" t="s">
        <v>149</v>
      </c>
      <c r="L3327" t="s">
        <v>15</v>
      </c>
      <c r="M3327" s="5">
        <v>652.07000000000016</v>
      </c>
      <c r="N3327">
        <v>1</v>
      </c>
    </row>
    <row r="3328" spans="1:14" x14ac:dyDescent="0.2">
      <c r="A3328" s="2">
        <v>45506</v>
      </c>
      <c r="B3328" s="3">
        <f t="shared" si="153"/>
        <v>2025</v>
      </c>
      <c r="C3328" t="str">
        <f t="shared" si="154"/>
        <v>2024-2025</v>
      </c>
      <c r="D3328" t="s">
        <v>147</v>
      </c>
      <c r="E3328" t="s">
        <v>31</v>
      </c>
      <c r="F3328" t="str">
        <f t="shared" si="155"/>
        <v>South Australia</v>
      </c>
      <c r="G3328" t="s">
        <v>32</v>
      </c>
      <c r="H3328">
        <v>5168</v>
      </c>
      <c r="I3328" t="s">
        <v>11</v>
      </c>
      <c r="J3328" t="s">
        <v>33</v>
      </c>
      <c r="K3328" t="s">
        <v>150</v>
      </c>
      <c r="L3328" t="s">
        <v>18</v>
      </c>
      <c r="M3328" s="5">
        <v>652.14</v>
      </c>
      <c r="N3328">
        <v>1</v>
      </c>
    </row>
    <row r="3329" spans="1:14" x14ac:dyDescent="0.2">
      <c r="A3329" s="2">
        <v>45194</v>
      </c>
      <c r="B3329" s="3">
        <f t="shared" si="153"/>
        <v>2024</v>
      </c>
      <c r="C3329" t="str">
        <f t="shared" si="154"/>
        <v>2023-2024</v>
      </c>
      <c r="D3329" t="s">
        <v>147</v>
      </c>
      <c r="E3329" t="s">
        <v>136</v>
      </c>
      <c r="F3329" t="str">
        <f t="shared" si="155"/>
        <v>Victoria</v>
      </c>
      <c r="G3329" t="s">
        <v>45</v>
      </c>
      <c r="H3329">
        <v>3175</v>
      </c>
      <c r="I3329" t="s">
        <v>11</v>
      </c>
      <c r="J3329" t="s">
        <v>63</v>
      </c>
      <c r="K3329" t="s">
        <v>154</v>
      </c>
      <c r="L3329" t="s">
        <v>14</v>
      </c>
      <c r="M3329" s="5">
        <v>653.29999999999995</v>
      </c>
      <c r="N3329">
        <v>1</v>
      </c>
    </row>
    <row r="3330" spans="1:14" x14ac:dyDescent="0.2">
      <c r="A3330" s="2">
        <v>45003</v>
      </c>
      <c r="B3330" s="3">
        <f t="shared" ref="B3330:B3393" si="156">IF(MONTH(A3330)&gt;=7,YEAR(A3330)+1,YEAR(A3330))</f>
        <v>2023</v>
      </c>
      <c r="C3330" t="str">
        <f t="shared" ref="C3330:C3393" si="157">IF(MONTH(A3330) &gt;= 7, YEAR(A3330) &amp; "-" &amp; YEAR(A3330) + 1, YEAR(A3330) - 1 &amp; "-" &amp; YEAR(A3330))</f>
        <v>2022-2023</v>
      </c>
      <c r="D3330" t="s">
        <v>148</v>
      </c>
      <c r="E3330" t="s">
        <v>91</v>
      </c>
      <c r="F3330" t="str">
        <f t="shared" ref="F3330:F3393" si="158">IF(G3330="WA","Western Australia",
IF(G3330="NSW","New South Wales",
IF(G3330="QLD","Queensland",
IF(G3330="VIC","Victoria",
IF(G3330="TAS","Tasmania",
IF(G3330="SA","South Australia",
IF(G3330="NT","Northern Territory",
IF(G3330="ACT","Australian Capital Territory",G3330))))))))</f>
        <v>Victoria</v>
      </c>
      <c r="G3330" t="s">
        <v>45</v>
      </c>
      <c r="H3330">
        <v>3690</v>
      </c>
      <c r="I3330" t="s">
        <v>11</v>
      </c>
      <c r="J3330" t="s">
        <v>55</v>
      </c>
      <c r="K3330" t="s">
        <v>152</v>
      </c>
      <c r="L3330" t="s">
        <v>13</v>
      </c>
      <c r="M3330" s="5">
        <v>653.29999999999995</v>
      </c>
      <c r="N3330">
        <v>1</v>
      </c>
    </row>
    <row r="3331" spans="1:14" x14ac:dyDescent="0.2">
      <c r="A3331" s="2">
        <v>45056</v>
      </c>
      <c r="B3331" s="3">
        <f t="shared" si="156"/>
        <v>2023</v>
      </c>
      <c r="C3331" t="str">
        <f t="shared" si="157"/>
        <v>2022-2023</v>
      </c>
      <c r="D3331" t="s">
        <v>147</v>
      </c>
      <c r="E3331" t="s">
        <v>95</v>
      </c>
      <c r="F3331" t="str">
        <f t="shared" si="158"/>
        <v>Victoria</v>
      </c>
      <c r="G3331" t="s">
        <v>45</v>
      </c>
      <c r="H3331">
        <v>3931</v>
      </c>
      <c r="I3331" t="s">
        <v>11</v>
      </c>
      <c r="J3331" t="s">
        <v>55</v>
      </c>
      <c r="K3331" t="s">
        <v>151</v>
      </c>
      <c r="L3331" t="s">
        <v>21</v>
      </c>
      <c r="M3331" s="5">
        <v>653.88</v>
      </c>
      <c r="N3331">
        <v>1</v>
      </c>
    </row>
    <row r="3332" spans="1:14" x14ac:dyDescent="0.2">
      <c r="A3332" s="2">
        <v>45488</v>
      </c>
      <c r="B3332" s="3">
        <f t="shared" si="156"/>
        <v>2025</v>
      </c>
      <c r="C3332" t="str">
        <f t="shared" si="157"/>
        <v>2024-2025</v>
      </c>
      <c r="D3332" t="s">
        <v>148</v>
      </c>
      <c r="E3332" t="s">
        <v>85</v>
      </c>
      <c r="F3332" t="str">
        <f t="shared" si="158"/>
        <v>Queensland</v>
      </c>
      <c r="G3332" t="s">
        <v>35</v>
      </c>
      <c r="H3332">
        <v>4883</v>
      </c>
      <c r="I3332" t="s">
        <v>11</v>
      </c>
      <c r="J3332" t="s">
        <v>36</v>
      </c>
      <c r="K3332" t="s">
        <v>151</v>
      </c>
      <c r="L3332" t="s">
        <v>21</v>
      </c>
      <c r="M3332" s="5">
        <v>654.07000000000005</v>
      </c>
      <c r="N3332">
        <v>1</v>
      </c>
    </row>
    <row r="3333" spans="1:14" x14ac:dyDescent="0.2">
      <c r="A3333" s="2">
        <v>45403</v>
      </c>
      <c r="B3333" s="3">
        <f t="shared" si="156"/>
        <v>2024</v>
      </c>
      <c r="C3333" t="str">
        <f t="shared" si="157"/>
        <v>2023-2024</v>
      </c>
      <c r="D3333" t="s">
        <v>147</v>
      </c>
      <c r="E3333" t="s">
        <v>86</v>
      </c>
      <c r="F3333" t="str">
        <f t="shared" si="158"/>
        <v>New South Wales</v>
      </c>
      <c r="G3333" t="s">
        <v>10</v>
      </c>
      <c r="H3333">
        <v>2064</v>
      </c>
      <c r="I3333" t="s">
        <v>11</v>
      </c>
      <c r="J3333" t="s">
        <v>12</v>
      </c>
      <c r="K3333" t="s">
        <v>151</v>
      </c>
      <c r="L3333" t="s">
        <v>21</v>
      </c>
      <c r="M3333" s="5">
        <v>654.53</v>
      </c>
      <c r="N3333">
        <v>1</v>
      </c>
    </row>
    <row r="3334" spans="1:14" x14ac:dyDescent="0.2">
      <c r="A3334" s="2">
        <v>45110</v>
      </c>
      <c r="B3334" s="3">
        <f t="shared" si="156"/>
        <v>2024</v>
      </c>
      <c r="C3334" t="str">
        <f t="shared" si="157"/>
        <v>2023-2024</v>
      </c>
      <c r="D3334" t="s">
        <v>147</v>
      </c>
      <c r="E3334" t="s">
        <v>89</v>
      </c>
      <c r="F3334" t="str">
        <f t="shared" si="158"/>
        <v>Queensland</v>
      </c>
      <c r="G3334" t="s">
        <v>35</v>
      </c>
      <c r="H3334">
        <v>4655</v>
      </c>
      <c r="I3334" t="s">
        <v>11</v>
      </c>
      <c r="J3334" t="s">
        <v>51</v>
      </c>
      <c r="K3334" t="s">
        <v>155</v>
      </c>
      <c r="L3334" t="s">
        <v>20</v>
      </c>
      <c r="M3334" s="5">
        <v>655.29999999999995</v>
      </c>
      <c r="N3334">
        <v>1</v>
      </c>
    </row>
    <row r="3335" spans="1:14" x14ac:dyDescent="0.2">
      <c r="A3335" s="2">
        <v>45559</v>
      </c>
      <c r="B3335" s="3">
        <f t="shared" si="156"/>
        <v>2025</v>
      </c>
      <c r="C3335" t="str">
        <f t="shared" si="157"/>
        <v>2024-2025</v>
      </c>
      <c r="D3335" t="s">
        <v>148</v>
      </c>
      <c r="E3335" t="s">
        <v>138</v>
      </c>
      <c r="F3335" t="str">
        <f t="shared" si="158"/>
        <v>Queensland</v>
      </c>
      <c r="G3335" t="s">
        <v>35</v>
      </c>
      <c r="H3335">
        <v>4558</v>
      </c>
      <c r="I3335" t="s">
        <v>11</v>
      </c>
      <c r="J3335" t="s">
        <v>120</v>
      </c>
      <c r="K3335" t="s">
        <v>154</v>
      </c>
      <c r="L3335" t="s">
        <v>14</v>
      </c>
      <c r="M3335" s="5">
        <v>655.54</v>
      </c>
      <c r="N3335">
        <v>1</v>
      </c>
    </row>
    <row r="3336" spans="1:14" x14ac:dyDescent="0.2">
      <c r="A3336" s="2">
        <v>45031</v>
      </c>
      <c r="B3336" s="3">
        <f t="shared" si="156"/>
        <v>2023</v>
      </c>
      <c r="C3336" t="str">
        <f t="shared" si="157"/>
        <v>2022-2023</v>
      </c>
      <c r="D3336" t="s">
        <v>147</v>
      </c>
      <c r="E3336" t="s">
        <v>54</v>
      </c>
      <c r="F3336" t="str">
        <f t="shared" si="158"/>
        <v>Victoria</v>
      </c>
      <c r="G3336" t="s">
        <v>45</v>
      </c>
      <c r="H3336">
        <v>3977</v>
      </c>
      <c r="I3336" t="s">
        <v>11</v>
      </c>
      <c r="J3336" t="s">
        <v>55</v>
      </c>
      <c r="K3336" t="s">
        <v>151</v>
      </c>
      <c r="L3336" t="s">
        <v>21</v>
      </c>
      <c r="M3336" s="5">
        <v>655.78</v>
      </c>
      <c r="N3336">
        <v>1</v>
      </c>
    </row>
    <row r="3337" spans="1:14" x14ac:dyDescent="0.2">
      <c r="A3337" s="2">
        <v>45650</v>
      </c>
      <c r="B3337" s="3">
        <f t="shared" si="156"/>
        <v>2025</v>
      </c>
      <c r="C3337" t="str">
        <f t="shared" si="157"/>
        <v>2024-2025</v>
      </c>
      <c r="D3337" t="s">
        <v>147</v>
      </c>
      <c r="E3337" t="s">
        <v>121</v>
      </c>
      <c r="F3337" t="str">
        <f t="shared" si="158"/>
        <v>Queensland</v>
      </c>
      <c r="G3337" t="s">
        <v>35</v>
      </c>
      <c r="H3337">
        <v>4700</v>
      </c>
      <c r="I3337" t="s">
        <v>11</v>
      </c>
      <c r="J3337" t="s">
        <v>51</v>
      </c>
      <c r="K3337" t="s">
        <v>151</v>
      </c>
      <c r="L3337" t="s">
        <v>21</v>
      </c>
      <c r="M3337" s="5">
        <v>655.81</v>
      </c>
      <c r="N3337">
        <v>1</v>
      </c>
    </row>
    <row r="3338" spans="1:14" x14ac:dyDescent="0.2">
      <c r="A3338" s="2">
        <v>45402</v>
      </c>
      <c r="B3338" s="3">
        <f t="shared" si="156"/>
        <v>2024</v>
      </c>
      <c r="C3338" t="str">
        <f t="shared" si="157"/>
        <v>2023-2024</v>
      </c>
      <c r="D3338" t="s">
        <v>147</v>
      </c>
      <c r="E3338" t="s">
        <v>52</v>
      </c>
      <c r="F3338" t="str">
        <f t="shared" si="158"/>
        <v>Victoria</v>
      </c>
      <c r="G3338" t="s">
        <v>45</v>
      </c>
      <c r="H3338">
        <v>3030</v>
      </c>
      <c r="I3338" t="s">
        <v>11</v>
      </c>
      <c r="J3338" t="s">
        <v>46</v>
      </c>
      <c r="K3338" t="s">
        <v>151</v>
      </c>
      <c r="L3338" t="s">
        <v>21</v>
      </c>
      <c r="M3338" s="5">
        <v>658.26</v>
      </c>
      <c r="N3338">
        <v>1</v>
      </c>
    </row>
    <row r="3339" spans="1:14" x14ac:dyDescent="0.2">
      <c r="A3339" s="2">
        <v>45443</v>
      </c>
      <c r="B3339" s="3">
        <f t="shared" si="156"/>
        <v>2024</v>
      </c>
      <c r="C3339" t="str">
        <f t="shared" si="157"/>
        <v>2023-2024</v>
      </c>
      <c r="D3339" t="s">
        <v>147</v>
      </c>
      <c r="E3339" t="s">
        <v>132</v>
      </c>
      <c r="F3339" t="str">
        <f t="shared" si="158"/>
        <v>New South Wales</v>
      </c>
      <c r="G3339" t="s">
        <v>10</v>
      </c>
      <c r="H3339">
        <v>2800</v>
      </c>
      <c r="I3339" t="s">
        <v>11</v>
      </c>
      <c r="J3339" t="s">
        <v>25</v>
      </c>
      <c r="K3339" t="s">
        <v>151</v>
      </c>
      <c r="L3339" t="s">
        <v>21</v>
      </c>
      <c r="M3339" s="5">
        <v>658.82999999999993</v>
      </c>
      <c r="N3339">
        <v>1</v>
      </c>
    </row>
    <row r="3340" spans="1:14" x14ac:dyDescent="0.2">
      <c r="A3340" s="2">
        <v>45523</v>
      </c>
      <c r="B3340" s="3">
        <f t="shared" si="156"/>
        <v>2025</v>
      </c>
      <c r="C3340" t="str">
        <f t="shared" si="157"/>
        <v>2024-2025</v>
      </c>
      <c r="D3340" t="s">
        <v>147</v>
      </c>
      <c r="E3340" t="s">
        <v>53</v>
      </c>
      <c r="F3340" t="str">
        <f t="shared" si="158"/>
        <v>South Australia</v>
      </c>
      <c r="G3340" t="s">
        <v>32</v>
      </c>
      <c r="H3340">
        <v>5082</v>
      </c>
      <c r="I3340" t="s">
        <v>11</v>
      </c>
      <c r="J3340" t="s">
        <v>33</v>
      </c>
      <c r="K3340" t="s">
        <v>150</v>
      </c>
      <c r="L3340" t="s">
        <v>18</v>
      </c>
      <c r="M3340" s="5">
        <v>659.45</v>
      </c>
      <c r="N3340">
        <v>1</v>
      </c>
    </row>
    <row r="3341" spans="1:14" x14ac:dyDescent="0.2">
      <c r="A3341" s="2">
        <v>45015</v>
      </c>
      <c r="B3341" s="3">
        <f t="shared" si="156"/>
        <v>2023</v>
      </c>
      <c r="C3341" t="str">
        <f t="shared" si="157"/>
        <v>2022-2023</v>
      </c>
      <c r="D3341" t="s">
        <v>147</v>
      </c>
      <c r="E3341" t="s">
        <v>42</v>
      </c>
      <c r="F3341" t="str">
        <f t="shared" si="158"/>
        <v>Queensland</v>
      </c>
      <c r="G3341" t="s">
        <v>35</v>
      </c>
      <c r="H3341">
        <v>4053</v>
      </c>
      <c r="I3341" t="s">
        <v>11</v>
      </c>
      <c r="J3341" t="s">
        <v>43</v>
      </c>
      <c r="K3341" t="s">
        <v>156</v>
      </c>
      <c r="L3341" t="s">
        <v>17</v>
      </c>
      <c r="M3341" s="5">
        <v>659.70999999999992</v>
      </c>
      <c r="N3341">
        <v>1</v>
      </c>
    </row>
    <row r="3342" spans="1:14" x14ac:dyDescent="0.2">
      <c r="A3342" s="2">
        <v>45034</v>
      </c>
      <c r="B3342" s="3">
        <f t="shared" si="156"/>
        <v>2023</v>
      </c>
      <c r="C3342" t="str">
        <f t="shared" si="157"/>
        <v>2022-2023</v>
      </c>
      <c r="D3342" t="s">
        <v>147</v>
      </c>
      <c r="E3342" t="s">
        <v>118</v>
      </c>
      <c r="F3342" t="str">
        <f t="shared" si="158"/>
        <v>New South Wales</v>
      </c>
      <c r="G3342" t="s">
        <v>10</v>
      </c>
      <c r="H3342">
        <v>2158</v>
      </c>
      <c r="I3342" t="s">
        <v>11</v>
      </c>
      <c r="J3342" t="s">
        <v>27</v>
      </c>
      <c r="K3342" t="s">
        <v>154</v>
      </c>
      <c r="L3342" t="s">
        <v>14</v>
      </c>
      <c r="M3342" s="5">
        <v>660.34</v>
      </c>
      <c r="N3342">
        <v>1</v>
      </c>
    </row>
    <row r="3343" spans="1:14" x14ac:dyDescent="0.2">
      <c r="A3343" s="2">
        <v>45637</v>
      </c>
      <c r="B3343" s="3">
        <f t="shared" si="156"/>
        <v>2025</v>
      </c>
      <c r="C3343" t="str">
        <f t="shared" si="157"/>
        <v>2024-2025</v>
      </c>
      <c r="D3343" t="s">
        <v>147</v>
      </c>
      <c r="E3343" t="s">
        <v>101</v>
      </c>
      <c r="F3343" t="str">
        <f t="shared" si="158"/>
        <v>Victoria</v>
      </c>
      <c r="G3343" t="s">
        <v>45</v>
      </c>
      <c r="H3343">
        <v>3131</v>
      </c>
      <c r="I3343" t="s">
        <v>11</v>
      </c>
      <c r="J3343" t="s">
        <v>63</v>
      </c>
      <c r="K3343" t="s">
        <v>151</v>
      </c>
      <c r="L3343" t="s">
        <v>21</v>
      </c>
      <c r="M3343" s="5">
        <v>660.66000000000008</v>
      </c>
      <c r="N3343">
        <v>1</v>
      </c>
    </row>
    <row r="3344" spans="1:14" x14ac:dyDescent="0.2">
      <c r="A3344" s="2">
        <v>45094</v>
      </c>
      <c r="B3344" s="3">
        <f t="shared" si="156"/>
        <v>2023</v>
      </c>
      <c r="C3344" t="str">
        <f t="shared" si="157"/>
        <v>2022-2023</v>
      </c>
      <c r="D3344" t="s">
        <v>147</v>
      </c>
      <c r="E3344" t="s">
        <v>137</v>
      </c>
      <c r="F3344" t="str">
        <f t="shared" si="158"/>
        <v>New South Wales</v>
      </c>
      <c r="G3344" t="s">
        <v>10</v>
      </c>
      <c r="H3344">
        <v>2031</v>
      </c>
      <c r="I3344" t="s">
        <v>11</v>
      </c>
      <c r="J3344" t="s">
        <v>12</v>
      </c>
      <c r="K3344" t="s">
        <v>154</v>
      </c>
      <c r="L3344" t="s">
        <v>14</v>
      </c>
      <c r="M3344" s="5">
        <v>661.56000000000006</v>
      </c>
      <c r="N3344">
        <v>1</v>
      </c>
    </row>
    <row r="3345" spans="1:14" x14ac:dyDescent="0.2">
      <c r="A3345" s="2">
        <v>45291</v>
      </c>
      <c r="B3345" s="3">
        <f t="shared" si="156"/>
        <v>2024</v>
      </c>
      <c r="C3345" t="str">
        <f t="shared" si="157"/>
        <v>2023-2024</v>
      </c>
      <c r="D3345" t="s">
        <v>147</v>
      </c>
      <c r="E3345" t="s">
        <v>96</v>
      </c>
      <c r="F3345" t="str">
        <f t="shared" si="158"/>
        <v>Western Australia</v>
      </c>
      <c r="G3345" t="s">
        <v>48</v>
      </c>
      <c r="H3345">
        <v>6330</v>
      </c>
      <c r="I3345" t="s">
        <v>11</v>
      </c>
      <c r="J3345" t="s">
        <v>94</v>
      </c>
      <c r="K3345" t="s">
        <v>154</v>
      </c>
      <c r="L3345" t="s">
        <v>14</v>
      </c>
      <c r="M3345" s="5">
        <v>661.89</v>
      </c>
      <c r="N3345">
        <v>1</v>
      </c>
    </row>
    <row r="3346" spans="1:14" x14ac:dyDescent="0.2">
      <c r="A3346" s="2">
        <v>45257</v>
      </c>
      <c r="B3346" s="3">
        <f t="shared" si="156"/>
        <v>2024</v>
      </c>
      <c r="C3346" t="str">
        <f t="shared" si="157"/>
        <v>2023-2024</v>
      </c>
      <c r="D3346" t="s">
        <v>148</v>
      </c>
      <c r="E3346" t="s">
        <v>135</v>
      </c>
      <c r="F3346" t="str">
        <f t="shared" si="158"/>
        <v>Victoria</v>
      </c>
      <c r="G3346" t="s">
        <v>45</v>
      </c>
      <c r="H3346">
        <v>3550</v>
      </c>
      <c r="I3346" t="s">
        <v>11</v>
      </c>
      <c r="J3346" t="s">
        <v>60</v>
      </c>
      <c r="K3346" t="s">
        <v>154</v>
      </c>
      <c r="L3346" t="s">
        <v>14</v>
      </c>
      <c r="M3346" s="5">
        <v>662.09999999999991</v>
      </c>
      <c r="N3346">
        <v>1</v>
      </c>
    </row>
    <row r="3347" spans="1:14" x14ac:dyDescent="0.2">
      <c r="A3347" s="2">
        <v>44984</v>
      </c>
      <c r="B3347" s="3">
        <f t="shared" si="156"/>
        <v>2023</v>
      </c>
      <c r="C3347" t="str">
        <f t="shared" si="157"/>
        <v>2022-2023</v>
      </c>
      <c r="D3347" t="s">
        <v>148</v>
      </c>
      <c r="E3347" t="s">
        <v>85</v>
      </c>
      <c r="F3347" t="str">
        <f t="shared" si="158"/>
        <v>Queensland</v>
      </c>
      <c r="G3347" t="s">
        <v>35</v>
      </c>
      <c r="H3347">
        <v>4883</v>
      </c>
      <c r="I3347" t="s">
        <v>11</v>
      </c>
      <c r="J3347" t="s">
        <v>36</v>
      </c>
      <c r="K3347" t="s">
        <v>154</v>
      </c>
      <c r="L3347" t="s">
        <v>14</v>
      </c>
      <c r="M3347" s="5">
        <v>664.64</v>
      </c>
      <c r="N3347">
        <v>1</v>
      </c>
    </row>
    <row r="3348" spans="1:14" x14ac:dyDescent="0.2">
      <c r="A3348" s="2">
        <v>45574</v>
      </c>
      <c r="B3348" s="3">
        <f t="shared" si="156"/>
        <v>2025</v>
      </c>
      <c r="C3348" t="str">
        <f t="shared" si="157"/>
        <v>2024-2025</v>
      </c>
      <c r="D3348" t="s">
        <v>147</v>
      </c>
      <c r="E3348" t="s">
        <v>93</v>
      </c>
      <c r="F3348" t="str">
        <f t="shared" si="158"/>
        <v>Western Australia</v>
      </c>
      <c r="G3348" t="s">
        <v>48</v>
      </c>
      <c r="H3348">
        <v>6112</v>
      </c>
      <c r="I3348" t="s">
        <v>11</v>
      </c>
      <c r="J3348" t="s">
        <v>94</v>
      </c>
      <c r="K3348" t="s">
        <v>153</v>
      </c>
      <c r="L3348" t="s">
        <v>16</v>
      </c>
      <c r="M3348" s="5">
        <v>665.11000000000013</v>
      </c>
      <c r="N3348">
        <v>1</v>
      </c>
    </row>
    <row r="3349" spans="1:14" x14ac:dyDescent="0.2">
      <c r="A3349" s="2">
        <v>45045</v>
      </c>
      <c r="B3349" s="3">
        <f t="shared" si="156"/>
        <v>2023</v>
      </c>
      <c r="C3349" t="str">
        <f t="shared" si="157"/>
        <v>2022-2023</v>
      </c>
      <c r="D3349" t="s">
        <v>147</v>
      </c>
      <c r="E3349" t="s">
        <v>95</v>
      </c>
      <c r="F3349" t="str">
        <f t="shared" si="158"/>
        <v>Victoria</v>
      </c>
      <c r="G3349" t="s">
        <v>45</v>
      </c>
      <c r="H3349">
        <v>3931</v>
      </c>
      <c r="I3349" t="s">
        <v>11</v>
      </c>
      <c r="J3349" t="s">
        <v>55</v>
      </c>
      <c r="K3349" t="s">
        <v>153</v>
      </c>
      <c r="L3349" t="s">
        <v>16</v>
      </c>
      <c r="M3349" s="5">
        <v>665.34</v>
      </c>
      <c r="N3349">
        <v>1</v>
      </c>
    </row>
    <row r="3350" spans="1:14" x14ac:dyDescent="0.2">
      <c r="A3350" s="2">
        <v>45071</v>
      </c>
      <c r="B3350" s="3">
        <f t="shared" si="156"/>
        <v>2023</v>
      </c>
      <c r="C3350" t="str">
        <f t="shared" si="157"/>
        <v>2022-2023</v>
      </c>
      <c r="D3350" t="s">
        <v>147</v>
      </c>
      <c r="E3350" t="s">
        <v>102</v>
      </c>
      <c r="F3350" t="str">
        <f t="shared" si="158"/>
        <v>Queensland</v>
      </c>
      <c r="G3350" t="s">
        <v>35</v>
      </c>
      <c r="H3350">
        <v>4870</v>
      </c>
      <c r="I3350" t="s">
        <v>11</v>
      </c>
      <c r="J3350" t="s">
        <v>36</v>
      </c>
      <c r="K3350" t="s">
        <v>150</v>
      </c>
      <c r="L3350" t="s">
        <v>18</v>
      </c>
      <c r="M3350" s="5">
        <v>665.93000000000006</v>
      </c>
      <c r="N3350">
        <v>1</v>
      </c>
    </row>
    <row r="3351" spans="1:14" x14ac:dyDescent="0.2">
      <c r="A3351" s="2">
        <v>45295</v>
      </c>
      <c r="B3351" s="3">
        <f t="shared" si="156"/>
        <v>2024</v>
      </c>
      <c r="C3351" t="str">
        <f t="shared" si="157"/>
        <v>2023-2024</v>
      </c>
      <c r="D3351" t="s">
        <v>148</v>
      </c>
      <c r="E3351" t="s">
        <v>91</v>
      </c>
      <c r="F3351" t="str">
        <f t="shared" si="158"/>
        <v>Victoria</v>
      </c>
      <c r="G3351" t="s">
        <v>45</v>
      </c>
      <c r="H3351">
        <v>3690</v>
      </c>
      <c r="I3351" t="s">
        <v>11</v>
      </c>
      <c r="J3351" t="s">
        <v>55</v>
      </c>
      <c r="K3351" t="s">
        <v>155</v>
      </c>
      <c r="L3351" t="s">
        <v>20</v>
      </c>
      <c r="M3351" s="5">
        <v>667.46</v>
      </c>
      <c r="N3351">
        <v>1</v>
      </c>
    </row>
    <row r="3352" spans="1:14" x14ac:dyDescent="0.2">
      <c r="A3352" s="2">
        <v>45076</v>
      </c>
      <c r="B3352" s="3">
        <f t="shared" si="156"/>
        <v>2023</v>
      </c>
      <c r="C3352" t="str">
        <f t="shared" si="157"/>
        <v>2022-2023</v>
      </c>
      <c r="D3352" t="s">
        <v>147</v>
      </c>
      <c r="E3352" t="s">
        <v>86</v>
      </c>
      <c r="F3352" t="str">
        <f t="shared" si="158"/>
        <v>New South Wales</v>
      </c>
      <c r="G3352" t="s">
        <v>10</v>
      </c>
      <c r="H3352">
        <v>2064</v>
      </c>
      <c r="I3352" t="s">
        <v>11</v>
      </c>
      <c r="J3352" t="s">
        <v>12</v>
      </c>
      <c r="K3352" t="s">
        <v>150</v>
      </c>
      <c r="L3352" t="s">
        <v>18</v>
      </c>
      <c r="M3352" s="5">
        <v>671.42</v>
      </c>
      <c r="N3352">
        <v>1</v>
      </c>
    </row>
    <row r="3353" spans="1:14" x14ac:dyDescent="0.2">
      <c r="A3353" s="2">
        <v>45361</v>
      </c>
      <c r="B3353" s="3">
        <f t="shared" si="156"/>
        <v>2024</v>
      </c>
      <c r="C3353" t="str">
        <f t="shared" si="157"/>
        <v>2023-2024</v>
      </c>
      <c r="D3353" t="s">
        <v>147</v>
      </c>
      <c r="E3353" t="s">
        <v>65</v>
      </c>
      <c r="F3353" t="str">
        <f t="shared" si="158"/>
        <v>New South Wales</v>
      </c>
      <c r="G3353" t="s">
        <v>10</v>
      </c>
      <c r="H3353">
        <v>2541</v>
      </c>
      <c r="I3353" t="s">
        <v>11</v>
      </c>
      <c r="J3353" t="s">
        <v>58</v>
      </c>
      <c r="K3353" t="s">
        <v>154</v>
      </c>
      <c r="L3353" t="s">
        <v>14</v>
      </c>
      <c r="M3353" s="5">
        <v>671.75</v>
      </c>
      <c r="N3353">
        <v>1</v>
      </c>
    </row>
    <row r="3354" spans="1:14" x14ac:dyDescent="0.2">
      <c r="A3354" s="2">
        <v>45652</v>
      </c>
      <c r="B3354" s="3">
        <f t="shared" si="156"/>
        <v>2025</v>
      </c>
      <c r="C3354" t="str">
        <f t="shared" si="157"/>
        <v>2024-2025</v>
      </c>
      <c r="D3354" t="s">
        <v>148</v>
      </c>
      <c r="E3354" t="s">
        <v>28</v>
      </c>
      <c r="F3354" t="str">
        <f t="shared" si="158"/>
        <v>Northern Territory</v>
      </c>
      <c r="G3354" t="s">
        <v>29</v>
      </c>
      <c r="H3354">
        <v>800</v>
      </c>
      <c r="I3354" t="s">
        <v>11</v>
      </c>
      <c r="J3354" t="s">
        <v>30</v>
      </c>
      <c r="K3354" t="s">
        <v>150</v>
      </c>
      <c r="L3354" t="s">
        <v>18</v>
      </c>
      <c r="M3354" s="5">
        <v>672.34999999999991</v>
      </c>
      <c r="N3354">
        <v>1</v>
      </c>
    </row>
    <row r="3355" spans="1:14" x14ac:dyDescent="0.2">
      <c r="A3355" s="2">
        <v>44966</v>
      </c>
      <c r="B3355" s="3">
        <f t="shared" si="156"/>
        <v>2023</v>
      </c>
      <c r="C3355" t="str">
        <f t="shared" si="157"/>
        <v>2022-2023</v>
      </c>
      <c r="D3355" t="s">
        <v>147</v>
      </c>
      <c r="E3355" t="s">
        <v>54</v>
      </c>
      <c r="F3355" t="str">
        <f t="shared" si="158"/>
        <v>Victoria</v>
      </c>
      <c r="G3355" t="s">
        <v>45</v>
      </c>
      <c r="H3355">
        <v>3977</v>
      </c>
      <c r="I3355" t="s">
        <v>11</v>
      </c>
      <c r="J3355" t="s">
        <v>55</v>
      </c>
      <c r="K3355" t="s">
        <v>154</v>
      </c>
      <c r="L3355" t="s">
        <v>14</v>
      </c>
      <c r="M3355" s="5">
        <v>673.7299999999999</v>
      </c>
      <c r="N3355">
        <v>1</v>
      </c>
    </row>
    <row r="3356" spans="1:14" x14ac:dyDescent="0.2">
      <c r="A3356" s="2">
        <v>45524</v>
      </c>
      <c r="B3356" s="3">
        <f t="shared" si="156"/>
        <v>2025</v>
      </c>
      <c r="C3356" t="str">
        <f t="shared" si="157"/>
        <v>2024-2025</v>
      </c>
      <c r="D3356" t="s">
        <v>147</v>
      </c>
      <c r="E3356" t="s">
        <v>40</v>
      </c>
      <c r="F3356" t="str">
        <f t="shared" si="158"/>
        <v>New South Wales</v>
      </c>
      <c r="G3356" t="s">
        <v>10</v>
      </c>
      <c r="H3356">
        <v>2116</v>
      </c>
      <c r="I3356" t="s">
        <v>11</v>
      </c>
      <c r="J3356" t="s">
        <v>27</v>
      </c>
      <c r="K3356" t="s">
        <v>154</v>
      </c>
      <c r="L3356" t="s">
        <v>14</v>
      </c>
      <c r="M3356" s="5">
        <v>673.93</v>
      </c>
      <c r="N3356">
        <v>1</v>
      </c>
    </row>
    <row r="3357" spans="1:14" x14ac:dyDescent="0.2">
      <c r="A3357" s="2">
        <v>44974</v>
      </c>
      <c r="B3357" s="3">
        <f t="shared" si="156"/>
        <v>2023</v>
      </c>
      <c r="C3357" t="str">
        <f t="shared" si="157"/>
        <v>2022-2023</v>
      </c>
      <c r="D3357" t="s">
        <v>148</v>
      </c>
      <c r="E3357" t="s">
        <v>61</v>
      </c>
      <c r="F3357" t="str">
        <f t="shared" si="158"/>
        <v>New South Wales</v>
      </c>
      <c r="G3357" t="s">
        <v>10</v>
      </c>
      <c r="H3357">
        <v>2539</v>
      </c>
      <c r="I3357" t="s">
        <v>11</v>
      </c>
      <c r="J3357" t="s">
        <v>58</v>
      </c>
      <c r="K3357" t="s">
        <v>150</v>
      </c>
      <c r="L3357" t="s">
        <v>18</v>
      </c>
      <c r="M3357" s="5">
        <v>674.38</v>
      </c>
      <c r="N3357">
        <v>1</v>
      </c>
    </row>
    <row r="3358" spans="1:14" x14ac:dyDescent="0.2">
      <c r="A3358" s="2">
        <v>45311</v>
      </c>
      <c r="B3358" s="3">
        <f t="shared" si="156"/>
        <v>2024</v>
      </c>
      <c r="C3358" t="str">
        <f t="shared" si="157"/>
        <v>2023-2024</v>
      </c>
      <c r="D3358" t="s">
        <v>148</v>
      </c>
      <c r="E3358" t="s">
        <v>34</v>
      </c>
      <c r="F3358" t="str">
        <f t="shared" si="158"/>
        <v>Queensland</v>
      </c>
      <c r="G3358" t="s">
        <v>35</v>
      </c>
      <c r="H3358">
        <v>4802</v>
      </c>
      <c r="I3358" t="s">
        <v>11</v>
      </c>
      <c r="J3358" t="s">
        <v>36</v>
      </c>
      <c r="K3358" t="s">
        <v>151</v>
      </c>
      <c r="L3358" t="s">
        <v>21</v>
      </c>
      <c r="M3358" s="5">
        <v>674.89</v>
      </c>
      <c r="N3358">
        <v>1</v>
      </c>
    </row>
    <row r="3359" spans="1:14" x14ac:dyDescent="0.2">
      <c r="A3359" s="2">
        <v>45250</v>
      </c>
      <c r="B3359" s="3">
        <f t="shared" si="156"/>
        <v>2024</v>
      </c>
      <c r="C3359" t="str">
        <f t="shared" si="157"/>
        <v>2023-2024</v>
      </c>
      <c r="D3359" t="s">
        <v>147</v>
      </c>
      <c r="E3359" t="s">
        <v>50</v>
      </c>
      <c r="F3359" t="str">
        <f t="shared" si="158"/>
        <v>Queensland</v>
      </c>
      <c r="G3359" t="s">
        <v>35</v>
      </c>
      <c r="H3359">
        <v>4703</v>
      </c>
      <c r="I3359" t="s">
        <v>11</v>
      </c>
      <c r="J3359" t="s">
        <v>51</v>
      </c>
      <c r="K3359" t="s">
        <v>151</v>
      </c>
      <c r="L3359" t="s">
        <v>21</v>
      </c>
      <c r="M3359" s="5">
        <v>675.86</v>
      </c>
      <c r="N3359">
        <v>1</v>
      </c>
    </row>
    <row r="3360" spans="1:14" x14ac:dyDescent="0.2">
      <c r="A3360" s="2">
        <v>45365</v>
      </c>
      <c r="B3360" s="3">
        <f t="shared" si="156"/>
        <v>2024</v>
      </c>
      <c r="C3360" t="str">
        <f t="shared" si="157"/>
        <v>2023-2024</v>
      </c>
      <c r="D3360" t="s">
        <v>147</v>
      </c>
      <c r="E3360" t="s">
        <v>133</v>
      </c>
      <c r="F3360" t="str">
        <f t="shared" si="158"/>
        <v>Queensland</v>
      </c>
      <c r="G3360" t="s">
        <v>35</v>
      </c>
      <c r="H3360">
        <v>4305</v>
      </c>
      <c r="I3360" t="s">
        <v>11</v>
      </c>
      <c r="J3360" t="s">
        <v>104</v>
      </c>
      <c r="K3360" t="s">
        <v>151</v>
      </c>
      <c r="L3360" t="s">
        <v>21</v>
      </c>
      <c r="M3360" s="5">
        <v>678.63</v>
      </c>
      <c r="N3360">
        <v>1</v>
      </c>
    </row>
    <row r="3361" spans="1:14" x14ac:dyDescent="0.2">
      <c r="A3361" s="2">
        <v>45545</v>
      </c>
      <c r="B3361" s="3">
        <f t="shared" si="156"/>
        <v>2025</v>
      </c>
      <c r="C3361" t="str">
        <f t="shared" si="157"/>
        <v>2024-2025</v>
      </c>
      <c r="D3361" t="s">
        <v>148</v>
      </c>
      <c r="E3361" t="s">
        <v>135</v>
      </c>
      <c r="F3361" t="str">
        <f t="shared" si="158"/>
        <v>Victoria</v>
      </c>
      <c r="G3361" t="s">
        <v>45</v>
      </c>
      <c r="H3361">
        <v>3550</v>
      </c>
      <c r="I3361" t="s">
        <v>11</v>
      </c>
      <c r="J3361" t="s">
        <v>60</v>
      </c>
      <c r="K3361" t="s">
        <v>152</v>
      </c>
      <c r="L3361" t="s">
        <v>13</v>
      </c>
      <c r="M3361" s="5">
        <v>680.99000000000012</v>
      </c>
      <c r="N3361">
        <v>1</v>
      </c>
    </row>
    <row r="3362" spans="1:14" x14ac:dyDescent="0.2">
      <c r="A3362" s="2">
        <v>45109</v>
      </c>
      <c r="B3362" s="3">
        <f t="shared" si="156"/>
        <v>2024</v>
      </c>
      <c r="C3362" t="str">
        <f t="shared" si="157"/>
        <v>2023-2024</v>
      </c>
      <c r="D3362" t="s">
        <v>147</v>
      </c>
      <c r="E3362" t="s">
        <v>103</v>
      </c>
      <c r="F3362" t="str">
        <f t="shared" si="158"/>
        <v>Queensland</v>
      </c>
      <c r="G3362" t="s">
        <v>35</v>
      </c>
      <c r="H3362">
        <v>4509</v>
      </c>
      <c r="I3362" t="s">
        <v>11</v>
      </c>
      <c r="J3362" t="s">
        <v>104</v>
      </c>
      <c r="K3362" t="s">
        <v>154</v>
      </c>
      <c r="L3362" t="s">
        <v>14</v>
      </c>
      <c r="M3362" s="5">
        <v>682.06999999999994</v>
      </c>
      <c r="N3362">
        <v>1</v>
      </c>
    </row>
    <row r="3363" spans="1:14" x14ac:dyDescent="0.2">
      <c r="A3363" s="2">
        <v>45578</v>
      </c>
      <c r="B3363" s="3">
        <f t="shared" si="156"/>
        <v>2025</v>
      </c>
      <c r="C3363" t="str">
        <f t="shared" si="157"/>
        <v>2024-2025</v>
      </c>
      <c r="D3363" t="s">
        <v>147</v>
      </c>
      <c r="E3363" t="s">
        <v>99</v>
      </c>
      <c r="F3363" t="str">
        <f t="shared" si="158"/>
        <v>Victoria</v>
      </c>
      <c r="G3363" t="s">
        <v>45</v>
      </c>
      <c r="H3363">
        <v>3148</v>
      </c>
      <c r="I3363" t="s">
        <v>11</v>
      </c>
      <c r="J3363" t="s">
        <v>63</v>
      </c>
      <c r="K3363" t="s">
        <v>150</v>
      </c>
      <c r="L3363" t="s">
        <v>18</v>
      </c>
      <c r="M3363" s="5">
        <v>682.81</v>
      </c>
      <c r="N3363">
        <v>1</v>
      </c>
    </row>
    <row r="3364" spans="1:14" x14ac:dyDescent="0.2">
      <c r="A3364" s="2">
        <v>45462</v>
      </c>
      <c r="B3364" s="3">
        <f t="shared" si="156"/>
        <v>2024</v>
      </c>
      <c r="C3364" t="str">
        <f t="shared" si="157"/>
        <v>2023-2024</v>
      </c>
      <c r="D3364" t="s">
        <v>147</v>
      </c>
      <c r="E3364" t="s">
        <v>44</v>
      </c>
      <c r="F3364" t="str">
        <f t="shared" si="158"/>
        <v>Victoria</v>
      </c>
      <c r="G3364" t="s">
        <v>45</v>
      </c>
      <c r="H3364">
        <v>3066</v>
      </c>
      <c r="I3364" t="s">
        <v>11</v>
      </c>
      <c r="J3364" t="s">
        <v>46</v>
      </c>
      <c r="K3364" t="s">
        <v>152</v>
      </c>
      <c r="L3364" t="s">
        <v>13</v>
      </c>
      <c r="M3364" s="5">
        <v>684.44999999999993</v>
      </c>
      <c r="N3364">
        <v>1</v>
      </c>
    </row>
    <row r="3365" spans="1:14" x14ac:dyDescent="0.2">
      <c r="A3365" s="2">
        <v>45125</v>
      </c>
      <c r="B3365" s="3">
        <f t="shared" si="156"/>
        <v>2024</v>
      </c>
      <c r="C3365" t="str">
        <f t="shared" si="157"/>
        <v>2023-2024</v>
      </c>
      <c r="D3365" t="s">
        <v>147</v>
      </c>
      <c r="E3365" t="s">
        <v>89</v>
      </c>
      <c r="F3365" t="str">
        <f t="shared" si="158"/>
        <v>Queensland</v>
      </c>
      <c r="G3365" t="s">
        <v>35</v>
      </c>
      <c r="H3365">
        <v>4655</v>
      </c>
      <c r="I3365" t="s">
        <v>11</v>
      </c>
      <c r="J3365" t="s">
        <v>51</v>
      </c>
      <c r="K3365" t="s">
        <v>149</v>
      </c>
      <c r="L3365" t="s">
        <v>15</v>
      </c>
      <c r="M3365" s="5">
        <v>684.5</v>
      </c>
      <c r="N3365">
        <v>1</v>
      </c>
    </row>
    <row r="3366" spans="1:14" x14ac:dyDescent="0.2">
      <c r="A3366" s="2">
        <v>45030</v>
      </c>
      <c r="B3366" s="3">
        <f t="shared" si="156"/>
        <v>2023</v>
      </c>
      <c r="C3366" t="str">
        <f t="shared" si="157"/>
        <v>2022-2023</v>
      </c>
      <c r="D3366" t="s">
        <v>148</v>
      </c>
      <c r="E3366" t="s">
        <v>87</v>
      </c>
      <c r="F3366" t="str">
        <f t="shared" si="158"/>
        <v>New South Wales</v>
      </c>
      <c r="G3366" t="s">
        <v>10</v>
      </c>
      <c r="H3366">
        <v>2790</v>
      </c>
      <c r="I3366" t="s">
        <v>11</v>
      </c>
      <c r="J3366" t="s">
        <v>25</v>
      </c>
      <c r="K3366" t="s">
        <v>152</v>
      </c>
      <c r="L3366" t="s">
        <v>13</v>
      </c>
      <c r="M3366" s="5">
        <v>685.08</v>
      </c>
      <c r="N3366">
        <v>1</v>
      </c>
    </row>
    <row r="3367" spans="1:14" x14ac:dyDescent="0.2">
      <c r="A3367" s="2">
        <v>45031</v>
      </c>
      <c r="B3367" s="3">
        <f t="shared" si="156"/>
        <v>2023</v>
      </c>
      <c r="C3367" t="str">
        <f t="shared" si="157"/>
        <v>2022-2023</v>
      </c>
      <c r="D3367" t="s">
        <v>147</v>
      </c>
      <c r="E3367" t="s">
        <v>26</v>
      </c>
      <c r="F3367" t="str">
        <f t="shared" si="158"/>
        <v>New South Wales</v>
      </c>
      <c r="G3367" t="s">
        <v>10</v>
      </c>
      <c r="H3367">
        <v>2141</v>
      </c>
      <c r="I3367" t="s">
        <v>11</v>
      </c>
      <c r="J3367" t="s">
        <v>27</v>
      </c>
      <c r="K3367" t="s">
        <v>150</v>
      </c>
      <c r="L3367" t="s">
        <v>18</v>
      </c>
      <c r="M3367" s="5">
        <v>685.12</v>
      </c>
      <c r="N3367">
        <v>1</v>
      </c>
    </row>
    <row r="3368" spans="1:14" x14ac:dyDescent="0.2">
      <c r="A3368" s="2">
        <v>45395</v>
      </c>
      <c r="B3368" s="3">
        <f t="shared" si="156"/>
        <v>2024</v>
      </c>
      <c r="C3368" t="str">
        <f t="shared" si="157"/>
        <v>2023-2024</v>
      </c>
      <c r="D3368" t="s">
        <v>147</v>
      </c>
      <c r="E3368" t="s">
        <v>92</v>
      </c>
      <c r="F3368" t="str">
        <f t="shared" si="158"/>
        <v>Queensland</v>
      </c>
      <c r="G3368" t="s">
        <v>35</v>
      </c>
      <c r="H3368">
        <v>4068</v>
      </c>
      <c r="I3368" t="s">
        <v>11</v>
      </c>
      <c r="J3368" t="s">
        <v>43</v>
      </c>
      <c r="K3368" t="s">
        <v>152</v>
      </c>
      <c r="L3368" t="s">
        <v>13</v>
      </c>
      <c r="M3368" s="5">
        <v>686.7199999999998</v>
      </c>
      <c r="N3368">
        <v>1</v>
      </c>
    </row>
    <row r="3369" spans="1:14" x14ac:dyDescent="0.2">
      <c r="A3369" s="2">
        <v>45616</v>
      </c>
      <c r="B3369" s="3">
        <f t="shared" si="156"/>
        <v>2025</v>
      </c>
      <c r="C3369" t="str">
        <f t="shared" si="157"/>
        <v>2024-2025</v>
      </c>
      <c r="D3369" t="s">
        <v>147</v>
      </c>
      <c r="E3369" t="s">
        <v>115</v>
      </c>
      <c r="F3369" t="str">
        <f t="shared" si="158"/>
        <v>Western Australia</v>
      </c>
      <c r="G3369" t="s">
        <v>48</v>
      </c>
      <c r="H3369">
        <v>6280</v>
      </c>
      <c r="I3369" t="s">
        <v>11</v>
      </c>
      <c r="J3369" t="s">
        <v>94</v>
      </c>
      <c r="K3369" t="s">
        <v>152</v>
      </c>
      <c r="L3369" t="s">
        <v>13</v>
      </c>
      <c r="M3369" s="5">
        <v>686.93000000000006</v>
      </c>
      <c r="N3369">
        <v>1</v>
      </c>
    </row>
    <row r="3370" spans="1:14" x14ac:dyDescent="0.2">
      <c r="A3370" s="2">
        <v>45253</v>
      </c>
      <c r="B3370" s="3">
        <f t="shared" si="156"/>
        <v>2024</v>
      </c>
      <c r="C3370" t="str">
        <f t="shared" si="157"/>
        <v>2023-2024</v>
      </c>
      <c r="D3370" t="s">
        <v>148</v>
      </c>
      <c r="E3370" t="s">
        <v>96</v>
      </c>
      <c r="F3370" t="str">
        <f t="shared" si="158"/>
        <v>Western Australia</v>
      </c>
      <c r="G3370" t="s">
        <v>48</v>
      </c>
      <c r="H3370">
        <v>6330</v>
      </c>
      <c r="I3370" t="s">
        <v>11</v>
      </c>
      <c r="J3370" t="s">
        <v>94</v>
      </c>
      <c r="K3370" t="s">
        <v>149</v>
      </c>
      <c r="L3370" t="s">
        <v>15</v>
      </c>
      <c r="M3370" s="5">
        <v>687.45999999999992</v>
      </c>
      <c r="N3370">
        <v>1</v>
      </c>
    </row>
    <row r="3371" spans="1:14" x14ac:dyDescent="0.2">
      <c r="A3371" s="2">
        <v>45025</v>
      </c>
      <c r="B3371" s="3">
        <f t="shared" si="156"/>
        <v>2023</v>
      </c>
      <c r="C3371" t="str">
        <f t="shared" si="157"/>
        <v>2022-2023</v>
      </c>
      <c r="D3371" t="s">
        <v>147</v>
      </c>
      <c r="E3371" t="s">
        <v>40</v>
      </c>
      <c r="F3371" t="str">
        <f t="shared" si="158"/>
        <v>New South Wales</v>
      </c>
      <c r="G3371" t="s">
        <v>10</v>
      </c>
      <c r="H3371">
        <v>2116</v>
      </c>
      <c r="I3371" t="s">
        <v>11</v>
      </c>
      <c r="J3371" t="s">
        <v>27</v>
      </c>
      <c r="K3371" t="s">
        <v>154</v>
      </c>
      <c r="L3371" t="s">
        <v>14</v>
      </c>
      <c r="M3371" s="5">
        <v>688.07</v>
      </c>
      <c r="N3371">
        <v>1</v>
      </c>
    </row>
    <row r="3372" spans="1:14" x14ac:dyDescent="0.2">
      <c r="A3372" s="2">
        <v>45615</v>
      </c>
      <c r="B3372" s="3">
        <f t="shared" si="156"/>
        <v>2025</v>
      </c>
      <c r="C3372" t="str">
        <f t="shared" si="157"/>
        <v>2024-2025</v>
      </c>
      <c r="D3372" t="s">
        <v>147</v>
      </c>
      <c r="E3372" t="s">
        <v>42</v>
      </c>
      <c r="F3372" t="str">
        <f t="shared" si="158"/>
        <v>Queensland</v>
      </c>
      <c r="G3372" t="s">
        <v>35</v>
      </c>
      <c r="H3372">
        <v>4053</v>
      </c>
      <c r="I3372" t="s">
        <v>11</v>
      </c>
      <c r="J3372" t="s">
        <v>43</v>
      </c>
      <c r="K3372" t="s">
        <v>152</v>
      </c>
      <c r="L3372" t="s">
        <v>13</v>
      </c>
      <c r="M3372" s="5">
        <v>688.15000000000009</v>
      </c>
      <c r="N3372">
        <v>1</v>
      </c>
    </row>
    <row r="3373" spans="1:14" x14ac:dyDescent="0.2">
      <c r="A3373" s="2">
        <v>45082</v>
      </c>
      <c r="B3373" s="3">
        <f t="shared" si="156"/>
        <v>2023</v>
      </c>
      <c r="C3373" t="str">
        <f t="shared" si="157"/>
        <v>2022-2023</v>
      </c>
      <c r="D3373" t="s">
        <v>148</v>
      </c>
      <c r="E3373" t="s">
        <v>108</v>
      </c>
      <c r="F3373" t="str">
        <f t="shared" si="158"/>
        <v>Victoria</v>
      </c>
      <c r="G3373" t="s">
        <v>45</v>
      </c>
      <c r="H3373">
        <v>3018</v>
      </c>
      <c r="I3373" t="s">
        <v>11</v>
      </c>
      <c r="J3373" t="s">
        <v>46</v>
      </c>
      <c r="K3373" t="s">
        <v>156</v>
      </c>
      <c r="L3373" t="s">
        <v>17</v>
      </c>
      <c r="M3373" s="5">
        <v>690.15000000000009</v>
      </c>
      <c r="N3373">
        <v>1</v>
      </c>
    </row>
    <row r="3374" spans="1:14" x14ac:dyDescent="0.2">
      <c r="A3374" s="2">
        <v>45471</v>
      </c>
      <c r="B3374" s="3">
        <f t="shared" si="156"/>
        <v>2024</v>
      </c>
      <c r="C3374" t="str">
        <f t="shared" si="157"/>
        <v>2023-2024</v>
      </c>
      <c r="D3374" t="s">
        <v>147</v>
      </c>
      <c r="E3374" t="s">
        <v>37</v>
      </c>
      <c r="F3374" t="str">
        <f t="shared" si="158"/>
        <v>South Australia</v>
      </c>
      <c r="G3374" t="s">
        <v>32</v>
      </c>
      <c r="H3374">
        <v>5607</v>
      </c>
      <c r="I3374" t="s">
        <v>11</v>
      </c>
      <c r="J3374" t="s">
        <v>38</v>
      </c>
      <c r="K3374" t="s">
        <v>151</v>
      </c>
      <c r="L3374" t="s">
        <v>21</v>
      </c>
      <c r="M3374" s="5">
        <v>690.91</v>
      </c>
      <c r="N3374">
        <v>1</v>
      </c>
    </row>
    <row r="3375" spans="1:14" x14ac:dyDescent="0.2">
      <c r="A3375" s="2">
        <v>45333</v>
      </c>
      <c r="B3375" s="3">
        <f t="shared" si="156"/>
        <v>2024</v>
      </c>
      <c r="C3375" t="str">
        <f t="shared" si="157"/>
        <v>2023-2024</v>
      </c>
      <c r="D3375" t="s">
        <v>147</v>
      </c>
      <c r="E3375" t="s">
        <v>65</v>
      </c>
      <c r="F3375" t="str">
        <f t="shared" si="158"/>
        <v>New South Wales</v>
      </c>
      <c r="G3375" t="s">
        <v>10</v>
      </c>
      <c r="H3375">
        <v>2541</v>
      </c>
      <c r="I3375" t="s">
        <v>11</v>
      </c>
      <c r="J3375" t="s">
        <v>58</v>
      </c>
      <c r="K3375" t="s">
        <v>19</v>
      </c>
      <c r="L3375" t="s">
        <v>23</v>
      </c>
      <c r="M3375" s="5">
        <v>692.31</v>
      </c>
      <c r="N3375">
        <v>1</v>
      </c>
    </row>
    <row r="3376" spans="1:14" x14ac:dyDescent="0.2">
      <c r="A3376" s="2">
        <v>45551</v>
      </c>
      <c r="B3376" s="3">
        <f t="shared" si="156"/>
        <v>2025</v>
      </c>
      <c r="C3376" t="str">
        <f t="shared" si="157"/>
        <v>2024-2025</v>
      </c>
      <c r="D3376" t="s">
        <v>148</v>
      </c>
      <c r="E3376" t="s">
        <v>91</v>
      </c>
      <c r="F3376" t="str">
        <f t="shared" si="158"/>
        <v>Victoria</v>
      </c>
      <c r="G3376" t="s">
        <v>45</v>
      </c>
      <c r="H3376">
        <v>3690</v>
      </c>
      <c r="I3376" t="s">
        <v>11</v>
      </c>
      <c r="J3376" t="s">
        <v>55</v>
      </c>
      <c r="K3376" t="s">
        <v>150</v>
      </c>
      <c r="L3376" t="s">
        <v>18</v>
      </c>
      <c r="M3376" s="5">
        <v>693.95</v>
      </c>
      <c r="N3376">
        <v>1</v>
      </c>
    </row>
    <row r="3377" spans="1:14" x14ac:dyDescent="0.2">
      <c r="A3377" s="2">
        <v>45148</v>
      </c>
      <c r="B3377" s="3">
        <f t="shared" si="156"/>
        <v>2024</v>
      </c>
      <c r="C3377" t="str">
        <f t="shared" si="157"/>
        <v>2023-2024</v>
      </c>
      <c r="D3377" t="s">
        <v>147</v>
      </c>
      <c r="E3377" t="s">
        <v>122</v>
      </c>
      <c r="F3377" t="str">
        <f t="shared" si="158"/>
        <v>New South Wales</v>
      </c>
      <c r="G3377" t="s">
        <v>10</v>
      </c>
      <c r="H3377">
        <v>2650</v>
      </c>
      <c r="I3377" t="s">
        <v>11</v>
      </c>
      <c r="J3377" t="s">
        <v>25</v>
      </c>
      <c r="K3377" t="s">
        <v>19</v>
      </c>
      <c r="L3377" t="s">
        <v>23</v>
      </c>
      <c r="M3377" s="5">
        <v>694.9799999999999</v>
      </c>
      <c r="N3377">
        <v>1</v>
      </c>
    </row>
    <row r="3378" spans="1:14" x14ac:dyDescent="0.2">
      <c r="A3378" s="2">
        <v>45076</v>
      </c>
      <c r="B3378" s="3">
        <f t="shared" si="156"/>
        <v>2023</v>
      </c>
      <c r="C3378" t="str">
        <f t="shared" si="157"/>
        <v>2022-2023</v>
      </c>
      <c r="D3378" t="s">
        <v>147</v>
      </c>
      <c r="E3378" t="s">
        <v>64</v>
      </c>
      <c r="F3378" t="str">
        <f t="shared" si="158"/>
        <v>Victoria</v>
      </c>
      <c r="G3378" t="s">
        <v>45</v>
      </c>
      <c r="H3378">
        <v>3199</v>
      </c>
      <c r="I3378" t="s">
        <v>11</v>
      </c>
      <c r="J3378" t="s">
        <v>63</v>
      </c>
      <c r="K3378" t="s">
        <v>156</v>
      </c>
      <c r="L3378" t="s">
        <v>17</v>
      </c>
      <c r="M3378" s="5">
        <v>695.35</v>
      </c>
      <c r="N3378">
        <v>1</v>
      </c>
    </row>
    <row r="3379" spans="1:14" x14ac:dyDescent="0.2">
      <c r="A3379" s="2">
        <v>45187</v>
      </c>
      <c r="B3379" s="3">
        <f t="shared" si="156"/>
        <v>2024</v>
      </c>
      <c r="C3379" t="str">
        <f t="shared" si="157"/>
        <v>2023-2024</v>
      </c>
      <c r="D3379" t="s">
        <v>148</v>
      </c>
      <c r="E3379" t="s">
        <v>111</v>
      </c>
      <c r="F3379" t="str">
        <f t="shared" si="158"/>
        <v>New South Wales</v>
      </c>
      <c r="G3379" t="s">
        <v>10</v>
      </c>
      <c r="H3379">
        <v>2120</v>
      </c>
      <c r="I3379" t="s">
        <v>11</v>
      </c>
      <c r="J3379" t="s">
        <v>27</v>
      </c>
      <c r="K3379" t="s">
        <v>155</v>
      </c>
      <c r="L3379" t="s">
        <v>20</v>
      </c>
      <c r="M3379" s="5">
        <v>695.35</v>
      </c>
      <c r="N3379">
        <v>1</v>
      </c>
    </row>
    <row r="3380" spans="1:14" x14ac:dyDescent="0.2">
      <c r="A3380" s="2">
        <v>45525</v>
      </c>
      <c r="B3380" s="3">
        <f t="shared" si="156"/>
        <v>2025</v>
      </c>
      <c r="C3380" t="str">
        <f t="shared" si="157"/>
        <v>2024-2025</v>
      </c>
      <c r="D3380" t="s">
        <v>148</v>
      </c>
      <c r="E3380" t="s">
        <v>81</v>
      </c>
      <c r="F3380" t="str">
        <f t="shared" si="158"/>
        <v>New South Wales</v>
      </c>
      <c r="G3380" t="s">
        <v>10</v>
      </c>
      <c r="H3380">
        <v>2485</v>
      </c>
      <c r="I3380" t="s">
        <v>11</v>
      </c>
      <c r="J3380" t="s">
        <v>68</v>
      </c>
      <c r="K3380" t="s">
        <v>150</v>
      </c>
      <c r="L3380" t="s">
        <v>18</v>
      </c>
      <c r="M3380" s="5">
        <v>696.71</v>
      </c>
      <c r="N3380">
        <v>1</v>
      </c>
    </row>
    <row r="3381" spans="1:14" x14ac:dyDescent="0.2">
      <c r="A3381" s="2">
        <v>45491</v>
      </c>
      <c r="B3381" s="3">
        <f t="shared" si="156"/>
        <v>2025</v>
      </c>
      <c r="C3381" t="str">
        <f t="shared" si="157"/>
        <v>2024-2025</v>
      </c>
      <c r="D3381" t="s">
        <v>147</v>
      </c>
      <c r="E3381" t="s">
        <v>108</v>
      </c>
      <c r="F3381" t="str">
        <f t="shared" si="158"/>
        <v>Victoria</v>
      </c>
      <c r="G3381" t="s">
        <v>45</v>
      </c>
      <c r="H3381">
        <v>3018</v>
      </c>
      <c r="I3381" t="s">
        <v>11</v>
      </c>
      <c r="J3381" t="s">
        <v>46</v>
      </c>
      <c r="K3381" t="s">
        <v>154</v>
      </c>
      <c r="L3381" t="s">
        <v>14</v>
      </c>
      <c r="M3381" s="5">
        <v>698.61</v>
      </c>
      <c r="N3381">
        <v>1</v>
      </c>
    </row>
    <row r="3382" spans="1:14" x14ac:dyDescent="0.2">
      <c r="A3382" s="2">
        <v>45579</v>
      </c>
      <c r="B3382" s="3">
        <f t="shared" si="156"/>
        <v>2025</v>
      </c>
      <c r="C3382" t="str">
        <f t="shared" si="157"/>
        <v>2024-2025</v>
      </c>
      <c r="D3382" t="s">
        <v>147</v>
      </c>
      <c r="E3382" t="s">
        <v>114</v>
      </c>
      <c r="F3382" t="str">
        <f t="shared" si="158"/>
        <v>Victoria</v>
      </c>
      <c r="G3382" t="s">
        <v>45</v>
      </c>
      <c r="H3382">
        <v>3551</v>
      </c>
      <c r="I3382" t="s">
        <v>11</v>
      </c>
      <c r="J3382" t="s">
        <v>60</v>
      </c>
      <c r="K3382" t="s">
        <v>150</v>
      </c>
      <c r="L3382" t="s">
        <v>18</v>
      </c>
      <c r="M3382" s="5">
        <v>698.73</v>
      </c>
      <c r="N3382">
        <v>1</v>
      </c>
    </row>
    <row r="3383" spans="1:14" x14ac:dyDescent="0.2">
      <c r="A3383" s="2">
        <v>45421</v>
      </c>
      <c r="B3383" s="3">
        <f t="shared" si="156"/>
        <v>2024</v>
      </c>
      <c r="C3383" t="str">
        <f t="shared" si="157"/>
        <v>2023-2024</v>
      </c>
      <c r="D3383" t="s">
        <v>147</v>
      </c>
      <c r="E3383" t="s">
        <v>105</v>
      </c>
      <c r="F3383" t="str">
        <f t="shared" si="158"/>
        <v>Victoria</v>
      </c>
      <c r="G3383" t="s">
        <v>45</v>
      </c>
      <c r="H3383">
        <v>3500</v>
      </c>
      <c r="I3383" t="s">
        <v>11</v>
      </c>
      <c r="J3383" t="s">
        <v>60</v>
      </c>
      <c r="K3383" t="s">
        <v>151</v>
      </c>
      <c r="L3383" t="s">
        <v>21</v>
      </c>
      <c r="M3383" s="5">
        <v>698.73</v>
      </c>
      <c r="N3383">
        <v>1</v>
      </c>
    </row>
    <row r="3384" spans="1:14" x14ac:dyDescent="0.2">
      <c r="A3384" s="2">
        <v>45652</v>
      </c>
      <c r="B3384" s="3">
        <f t="shared" si="156"/>
        <v>2025</v>
      </c>
      <c r="C3384" t="str">
        <f t="shared" si="157"/>
        <v>2024-2025</v>
      </c>
      <c r="D3384" t="s">
        <v>147</v>
      </c>
      <c r="E3384" t="s">
        <v>102</v>
      </c>
      <c r="F3384" t="str">
        <f t="shared" si="158"/>
        <v>Queensland</v>
      </c>
      <c r="G3384" t="s">
        <v>35</v>
      </c>
      <c r="H3384">
        <v>4870</v>
      </c>
      <c r="I3384" t="s">
        <v>11</v>
      </c>
      <c r="J3384" t="s">
        <v>36</v>
      </c>
      <c r="K3384" t="s">
        <v>151</v>
      </c>
      <c r="L3384" t="s">
        <v>21</v>
      </c>
      <c r="M3384" s="5">
        <v>699.15000000000009</v>
      </c>
      <c r="N3384">
        <v>1</v>
      </c>
    </row>
    <row r="3385" spans="1:14" x14ac:dyDescent="0.2">
      <c r="A3385" s="2">
        <v>45231</v>
      </c>
      <c r="B3385" s="3">
        <f t="shared" si="156"/>
        <v>2024</v>
      </c>
      <c r="C3385" t="str">
        <f t="shared" si="157"/>
        <v>2023-2024</v>
      </c>
      <c r="D3385" t="s">
        <v>147</v>
      </c>
      <c r="E3385" t="s">
        <v>126</v>
      </c>
      <c r="F3385" t="str">
        <f t="shared" si="158"/>
        <v>Queensland</v>
      </c>
      <c r="G3385" t="s">
        <v>35</v>
      </c>
      <c r="H3385">
        <v>4551</v>
      </c>
      <c r="I3385" t="s">
        <v>11</v>
      </c>
      <c r="J3385" t="s">
        <v>120</v>
      </c>
      <c r="K3385" t="s">
        <v>154</v>
      </c>
      <c r="L3385" t="s">
        <v>14</v>
      </c>
      <c r="M3385" s="5">
        <v>699.94999999999993</v>
      </c>
      <c r="N3385">
        <v>1</v>
      </c>
    </row>
    <row r="3386" spans="1:14" x14ac:dyDescent="0.2">
      <c r="A3386" s="2">
        <v>45142</v>
      </c>
      <c r="B3386" s="3">
        <f t="shared" si="156"/>
        <v>2024</v>
      </c>
      <c r="C3386" t="str">
        <f t="shared" si="157"/>
        <v>2023-2024</v>
      </c>
      <c r="D3386" t="s">
        <v>147</v>
      </c>
      <c r="E3386" t="s">
        <v>74</v>
      </c>
      <c r="F3386" t="str">
        <f t="shared" si="158"/>
        <v>South Australia</v>
      </c>
      <c r="G3386" t="s">
        <v>32</v>
      </c>
      <c r="H3386">
        <v>5043</v>
      </c>
      <c r="I3386" t="s">
        <v>11</v>
      </c>
      <c r="J3386" t="s">
        <v>33</v>
      </c>
      <c r="K3386" t="s">
        <v>151</v>
      </c>
      <c r="L3386" t="s">
        <v>21</v>
      </c>
      <c r="M3386" s="5">
        <v>700.16</v>
      </c>
      <c r="N3386">
        <v>1</v>
      </c>
    </row>
    <row r="3387" spans="1:14" x14ac:dyDescent="0.2">
      <c r="A3387" s="2">
        <v>45345</v>
      </c>
      <c r="B3387" s="3">
        <f t="shared" si="156"/>
        <v>2024</v>
      </c>
      <c r="C3387" t="str">
        <f t="shared" si="157"/>
        <v>2023-2024</v>
      </c>
      <c r="D3387" t="s">
        <v>147</v>
      </c>
      <c r="E3387" t="s">
        <v>9</v>
      </c>
      <c r="F3387" t="str">
        <f t="shared" si="158"/>
        <v>New South Wales</v>
      </c>
      <c r="G3387" t="s">
        <v>10</v>
      </c>
      <c r="H3387">
        <v>2067</v>
      </c>
      <c r="I3387" t="s">
        <v>11</v>
      </c>
      <c r="J3387" t="s">
        <v>12</v>
      </c>
      <c r="K3387" t="s">
        <v>154</v>
      </c>
      <c r="L3387" t="s">
        <v>14</v>
      </c>
      <c r="M3387" s="5">
        <v>700.37999999999988</v>
      </c>
      <c r="N3387">
        <v>1</v>
      </c>
    </row>
    <row r="3388" spans="1:14" x14ac:dyDescent="0.2">
      <c r="A3388" s="2">
        <v>45122</v>
      </c>
      <c r="B3388" s="3">
        <f t="shared" si="156"/>
        <v>2024</v>
      </c>
      <c r="C3388" t="str">
        <f t="shared" si="157"/>
        <v>2023-2024</v>
      </c>
      <c r="D3388" t="s">
        <v>147</v>
      </c>
      <c r="E3388" t="s">
        <v>65</v>
      </c>
      <c r="F3388" t="str">
        <f t="shared" si="158"/>
        <v>New South Wales</v>
      </c>
      <c r="G3388" t="s">
        <v>10</v>
      </c>
      <c r="H3388">
        <v>2541</v>
      </c>
      <c r="I3388" t="s">
        <v>11</v>
      </c>
      <c r="J3388" t="s">
        <v>58</v>
      </c>
      <c r="K3388" t="s">
        <v>152</v>
      </c>
      <c r="L3388" t="s">
        <v>13</v>
      </c>
      <c r="M3388" s="5">
        <v>701.14999999999986</v>
      </c>
      <c r="N3388">
        <v>1</v>
      </c>
    </row>
    <row r="3389" spans="1:14" x14ac:dyDescent="0.2">
      <c r="A3389" s="2">
        <v>44968</v>
      </c>
      <c r="B3389" s="3">
        <f t="shared" si="156"/>
        <v>2023</v>
      </c>
      <c r="C3389" t="str">
        <f t="shared" si="157"/>
        <v>2022-2023</v>
      </c>
      <c r="D3389" t="s">
        <v>147</v>
      </c>
      <c r="E3389" t="s">
        <v>109</v>
      </c>
      <c r="F3389" t="str">
        <f t="shared" si="158"/>
        <v>New South Wales</v>
      </c>
      <c r="G3389" t="s">
        <v>10</v>
      </c>
      <c r="H3389">
        <v>2480</v>
      </c>
      <c r="I3389" t="s">
        <v>11</v>
      </c>
      <c r="J3389" t="s">
        <v>68</v>
      </c>
      <c r="K3389" t="s">
        <v>152</v>
      </c>
      <c r="L3389" t="s">
        <v>13</v>
      </c>
      <c r="M3389" s="5">
        <v>701.67000000000007</v>
      </c>
      <c r="N3389">
        <v>1</v>
      </c>
    </row>
    <row r="3390" spans="1:14" x14ac:dyDescent="0.2">
      <c r="A3390" s="2">
        <v>45152</v>
      </c>
      <c r="B3390" s="3">
        <f t="shared" si="156"/>
        <v>2024</v>
      </c>
      <c r="C3390" t="str">
        <f t="shared" si="157"/>
        <v>2023-2024</v>
      </c>
      <c r="D3390" t="s">
        <v>147</v>
      </c>
      <c r="E3390" t="s">
        <v>116</v>
      </c>
      <c r="F3390" t="str">
        <f t="shared" si="158"/>
        <v>Western Australia</v>
      </c>
      <c r="G3390" t="s">
        <v>48</v>
      </c>
      <c r="H3390">
        <v>6725</v>
      </c>
      <c r="I3390" t="s">
        <v>11</v>
      </c>
      <c r="J3390" t="s">
        <v>77</v>
      </c>
      <c r="K3390" t="s">
        <v>149</v>
      </c>
      <c r="L3390" t="s">
        <v>15</v>
      </c>
      <c r="M3390" s="5">
        <v>702.32999999999993</v>
      </c>
      <c r="N3390">
        <v>1</v>
      </c>
    </row>
    <row r="3391" spans="1:14" x14ac:dyDescent="0.2">
      <c r="A3391" s="2">
        <v>45615</v>
      </c>
      <c r="B3391" s="3">
        <f t="shared" si="156"/>
        <v>2025</v>
      </c>
      <c r="C3391" t="str">
        <f t="shared" si="157"/>
        <v>2024-2025</v>
      </c>
      <c r="D3391" t="s">
        <v>148</v>
      </c>
      <c r="E3391" t="s">
        <v>135</v>
      </c>
      <c r="F3391" t="str">
        <f t="shared" si="158"/>
        <v>Victoria</v>
      </c>
      <c r="G3391" t="s">
        <v>45</v>
      </c>
      <c r="H3391">
        <v>3550</v>
      </c>
      <c r="I3391" t="s">
        <v>11</v>
      </c>
      <c r="J3391" t="s">
        <v>60</v>
      </c>
      <c r="K3391" t="s">
        <v>154</v>
      </c>
      <c r="L3391" t="s">
        <v>14</v>
      </c>
      <c r="M3391" s="5">
        <v>702.54</v>
      </c>
      <c r="N3391">
        <v>1</v>
      </c>
    </row>
    <row r="3392" spans="1:14" x14ac:dyDescent="0.2">
      <c r="A3392" s="2">
        <v>44958</v>
      </c>
      <c r="B3392" s="3">
        <f t="shared" si="156"/>
        <v>2023</v>
      </c>
      <c r="C3392" t="str">
        <f t="shared" si="157"/>
        <v>2022-2023</v>
      </c>
      <c r="D3392" t="s">
        <v>147</v>
      </c>
      <c r="E3392" t="s">
        <v>123</v>
      </c>
      <c r="F3392" t="str">
        <f t="shared" si="158"/>
        <v>Western Australia</v>
      </c>
      <c r="G3392" t="s">
        <v>48</v>
      </c>
      <c r="H3392">
        <v>6109</v>
      </c>
      <c r="I3392" t="s">
        <v>11</v>
      </c>
      <c r="J3392" t="s">
        <v>94</v>
      </c>
      <c r="K3392" t="s">
        <v>149</v>
      </c>
      <c r="L3392" t="s">
        <v>15</v>
      </c>
      <c r="M3392" s="5">
        <v>703.34</v>
      </c>
      <c r="N3392">
        <v>1</v>
      </c>
    </row>
    <row r="3393" spans="1:14" x14ac:dyDescent="0.2">
      <c r="A3393" s="2">
        <v>45555</v>
      </c>
      <c r="B3393" s="3">
        <f t="shared" si="156"/>
        <v>2025</v>
      </c>
      <c r="C3393" t="str">
        <f t="shared" si="157"/>
        <v>2024-2025</v>
      </c>
      <c r="D3393" t="s">
        <v>147</v>
      </c>
      <c r="E3393" t="s">
        <v>84</v>
      </c>
      <c r="F3393" t="str">
        <f t="shared" si="158"/>
        <v>Queensland</v>
      </c>
      <c r="G3393" t="s">
        <v>35</v>
      </c>
      <c r="H3393">
        <v>4740</v>
      </c>
      <c r="I3393" t="s">
        <v>11</v>
      </c>
      <c r="J3393" t="s">
        <v>51</v>
      </c>
      <c r="K3393" t="s">
        <v>150</v>
      </c>
      <c r="L3393" t="s">
        <v>18</v>
      </c>
      <c r="M3393" s="5">
        <v>704.46</v>
      </c>
      <c r="N3393">
        <v>1</v>
      </c>
    </row>
    <row r="3394" spans="1:14" x14ac:dyDescent="0.2">
      <c r="A3394" s="2">
        <v>45437</v>
      </c>
      <c r="B3394" s="3">
        <f t="shared" ref="B3394:B3457" si="159">IF(MONTH(A3394)&gt;=7,YEAR(A3394)+1,YEAR(A3394))</f>
        <v>2024</v>
      </c>
      <c r="C3394" t="str">
        <f t="shared" ref="C3394:C3457" si="160">IF(MONTH(A3394) &gt;= 7, YEAR(A3394) &amp; "-" &amp; YEAR(A3394) + 1, YEAR(A3394) - 1 &amp; "-" &amp; YEAR(A3394))</f>
        <v>2023-2024</v>
      </c>
      <c r="D3394" t="s">
        <v>147</v>
      </c>
      <c r="E3394" t="s">
        <v>144</v>
      </c>
      <c r="F3394" t="str">
        <f t="shared" ref="F3394:F3457" si="161">IF(G3394="WA","Western Australia",
IF(G3394="NSW","New South Wales",
IF(G3394="QLD","Queensland",
IF(G3394="VIC","Victoria",
IF(G3394="TAS","Tasmania",
IF(G3394="SA","South Australia",
IF(G3394="NT","Northern Territory",
IF(G3394="ACT","Australian Capital Territory",G3394))))))))</f>
        <v>Queensland</v>
      </c>
      <c r="G3394" t="s">
        <v>35</v>
      </c>
      <c r="H3394">
        <v>4566</v>
      </c>
      <c r="I3394" t="s">
        <v>11</v>
      </c>
      <c r="J3394" t="s">
        <v>120</v>
      </c>
      <c r="K3394" t="s">
        <v>155</v>
      </c>
      <c r="L3394" t="s">
        <v>20</v>
      </c>
      <c r="M3394" s="5">
        <v>705.05</v>
      </c>
      <c r="N3394">
        <v>1</v>
      </c>
    </row>
    <row r="3395" spans="1:14" x14ac:dyDescent="0.2">
      <c r="A3395" s="2">
        <v>45455</v>
      </c>
      <c r="B3395" s="3">
        <f t="shared" si="159"/>
        <v>2024</v>
      </c>
      <c r="C3395" t="str">
        <f t="shared" si="160"/>
        <v>2023-2024</v>
      </c>
      <c r="D3395" t="s">
        <v>148</v>
      </c>
      <c r="E3395" t="s">
        <v>91</v>
      </c>
      <c r="F3395" t="str">
        <f t="shared" si="161"/>
        <v>Victoria</v>
      </c>
      <c r="G3395" t="s">
        <v>45</v>
      </c>
      <c r="H3395">
        <v>3690</v>
      </c>
      <c r="I3395" t="s">
        <v>11</v>
      </c>
      <c r="J3395" t="s">
        <v>55</v>
      </c>
      <c r="K3395" t="s">
        <v>150</v>
      </c>
      <c r="L3395" t="s">
        <v>18</v>
      </c>
      <c r="M3395" s="5">
        <v>706.39</v>
      </c>
      <c r="N3395">
        <v>1</v>
      </c>
    </row>
    <row r="3396" spans="1:14" x14ac:dyDescent="0.2">
      <c r="A3396" s="2">
        <v>45332</v>
      </c>
      <c r="B3396" s="3">
        <f t="shared" si="159"/>
        <v>2024</v>
      </c>
      <c r="C3396" t="str">
        <f t="shared" si="160"/>
        <v>2023-2024</v>
      </c>
      <c r="D3396" t="s">
        <v>148</v>
      </c>
      <c r="E3396" t="s">
        <v>108</v>
      </c>
      <c r="F3396" t="str">
        <f t="shared" si="161"/>
        <v>Victoria</v>
      </c>
      <c r="G3396" t="s">
        <v>45</v>
      </c>
      <c r="H3396">
        <v>3018</v>
      </c>
      <c r="I3396" t="s">
        <v>11</v>
      </c>
      <c r="J3396" t="s">
        <v>46</v>
      </c>
      <c r="K3396" t="s">
        <v>19</v>
      </c>
      <c r="L3396" t="s">
        <v>23</v>
      </c>
      <c r="M3396" s="5">
        <v>706.49</v>
      </c>
      <c r="N3396">
        <v>1</v>
      </c>
    </row>
    <row r="3397" spans="1:14" x14ac:dyDescent="0.2">
      <c r="A3397" s="2">
        <v>45066</v>
      </c>
      <c r="B3397" s="3">
        <f t="shared" si="159"/>
        <v>2023</v>
      </c>
      <c r="C3397" t="str">
        <f t="shared" si="160"/>
        <v>2022-2023</v>
      </c>
      <c r="D3397" t="s">
        <v>148</v>
      </c>
      <c r="E3397" t="s">
        <v>34</v>
      </c>
      <c r="F3397" t="str">
        <f t="shared" si="161"/>
        <v>Queensland</v>
      </c>
      <c r="G3397" t="s">
        <v>35</v>
      </c>
      <c r="H3397">
        <v>4802</v>
      </c>
      <c r="I3397" t="s">
        <v>11</v>
      </c>
      <c r="J3397" t="s">
        <v>36</v>
      </c>
      <c r="K3397" t="s">
        <v>149</v>
      </c>
      <c r="L3397" t="s">
        <v>15</v>
      </c>
      <c r="M3397" s="5">
        <v>710.89</v>
      </c>
      <c r="N3397">
        <v>1</v>
      </c>
    </row>
    <row r="3398" spans="1:14" x14ac:dyDescent="0.2">
      <c r="A3398" s="2">
        <v>45175</v>
      </c>
      <c r="B3398" s="3">
        <f t="shared" si="159"/>
        <v>2024</v>
      </c>
      <c r="C3398" t="str">
        <f t="shared" si="160"/>
        <v>2023-2024</v>
      </c>
      <c r="D3398" t="s">
        <v>147</v>
      </c>
      <c r="E3398" t="s">
        <v>131</v>
      </c>
      <c r="F3398" t="str">
        <f t="shared" si="161"/>
        <v>Western Australia</v>
      </c>
      <c r="G3398" t="s">
        <v>48</v>
      </c>
      <c r="H3398">
        <v>6530</v>
      </c>
      <c r="I3398" t="s">
        <v>11</v>
      </c>
      <c r="J3398" t="s">
        <v>77</v>
      </c>
      <c r="K3398" t="s">
        <v>19</v>
      </c>
      <c r="L3398" t="s">
        <v>23</v>
      </c>
      <c r="M3398" s="5">
        <v>715</v>
      </c>
      <c r="N3398">
        <v>1</v>
      </c>
    </row>
    <row r="3399" spans="1:14" x14ac:dyDescent="0.2">
      <c r="A3399" s="2">
        <v>45196</v>
      </c>
      <c r="B3399" s="3">
        <f t="shared" si="159"/>
        <v>2024</v>
      </c>
      <c r="C3399" t="str">
        <f t="shared" si="160"/>
        <v>2023-2024</v>
      </c>
      <c r="D3399" t="s">
        <v>147</v>
      </c>
      <c r="E3399" t="s">
        <v>62</v>
      </c>
      <c r="F3399" t="str">
        <f t="shared" si="161"/>
        <v>Victoria</v>
      </c>
      <c r="G3399" t="s">
        <v>45</v>
      </c>
      <c r="H3399">
        <v>3134</v>
      </c>
      <c r="I3399" t="s">
        <v>11</v>
      </c>
      <c r="J3399" t="s">
        <v>63</v>
      </c>
      <c r="K3399" t="s">
        <v>149</v>
      </c>
      <c r="L3399" t="s">
        <v>15</v>
      </c>
      <c r="M3399" s="5">
        <v>715.37</v>
      </c>
      <c r="N3399">
        <v>1</v>
      </c>
    </row>
    <row r="3400" spans="1:14" x14ac:dyDescent="0.2">
      <c r="A3400" s="2">
        <v>44981</v>
      </c>
      <c r="B3400" s="3">
        <f t="shared" si="159"/>
        <v>2023</v>
      </c>
      <c r="C3400" t="str">
        <f t="shared" si="160"/>
        <v>2022-2023</v>
      </c>
      <c r="D3400" t="s">
        <v>147</v>
      </c>
      <c r="E3400" t="s">
        <v>40</v>
      </c>
      <c r="F3400" t="str">
        <f t="shared" si="161"/>
        <v>New South Wales</v>
      </c>
      <c r="G3400" t="s">
        <v>10</v>
      </c>
      <c r="H3400">
        <v>2116</v>
      </c>
      <c r="I3400" t="s">
        <v>11</v>
      </c>
      <c r="J3400" t="s">
        <v>27</v>
      </c>
      <c r="K3400" t="s">
        <v>152</v>
      </c>
      <c r="L3400" t="s">
        <v>13</v>
      </c>
      <c r="M3400" s="5">
        <v>715.61999999999989</v>
      </c>
      <c r="N3400">
        <v>1</v>
      </c>
    </row>
    <row r="3401" spans="1:14" x14ac:dyDescent="0.2">
      <c r="A3401" s="2">
        <v>45540</v>
      </c>
      <c r="B3401" s="3">
        <f t="shared" si="159"/>
        <v>2025</v>
      </c>
      <c r="C3401" t="str">
        <f t="shared" si="160"/>
        <v>2024-2025</v>
      </c>
      <c r="D3401" t="s">
        <v>148</v>
      </c>
      <c r="E3401" t="s">
        <v>135</v>
      </c>
      <c r="F3401" t="str">
        <f t="shared" si="161"/>
        <v>Victoria</v>
      </c>
      <c r="G3401" t="s">
        <v>45</v>
      </c>
      <c r="H3401">
        <v>3550</v>
      </c>
      <c r="I3401" t="s">
        <v>11</v>
      </c>
      <c r="J3401" t="s">
        <v>60</v>
      </c>
      <c r="K3401" t="s">
        <v>151</v>
      </c>
      <c r="L3401" t="s">
        <v>21</v>
      </c>
      <c r="M3401" s="5">
        <v>715.88</v>
      </c>
      <c r="N3401">
        <v>1</v>
      </c>
    </row>
    <row r="3402" spans="1:14" x14ac:dyDescent="0.2">
      <c r="A3402" s="2">
        <v>44973</v>
      </c>
      <c r="B3402" s="3">
        <f t="shared" si="159"/>
        <v>2023</v>
      </c>
      <c r="C3402" t="str">
        <f t="shared" si="160"/>
        <v>2022-2023</v>
      </c>
      <c r="D3402" t="s">
        <v>147</v>
      </c>
      <c r="E3402" t="s">
        <v>50</v>
      </c>
      <c r="F3402" t="str">
        <f t="shared" si="161"/>
        <v>Queensland</v>
      </c>
      <c r="G3402" t="s">
        <v>35</v>
      </c>
      <c r="H3402">
        <v>4703</v>
      </c>
      <c r="I3402" t="s">
        <v>11</v>
      </c>
      <c r="J3402" t="s">
        <v>51</v>
      </c>
      <c r="K3402" t="s">
        <v>153</v>
      </c>
      <c r="L3402" t="s">
        <v>16</v>
      </c>
      <c r="M3402" s="5">
        <v>716.45</v>
      </c>
      <c r="N3402">
        <v>1</v>
      </c>
    </row>
    <row r="3403" spans="1:14" x14ac:dyDescent="0.2">
      <c r="A3403" s="2">
        <v>45213</v>
      </c>
      <c r="B3403" s="3">
        <f t="shared" si="159"/>
        <v>2024</v>
      </c>
      <c r="C3403" t="str">
        <f t="shared" si="160"/>
        <v>2023-2024</v>
      </c>
      <c r="D3403" t="s">
        <v>147</v>
      </c>
      <c r="E3403" t="s">
        <v>115</v>
      </c>
      <c r="F3403" t="str">
        <f t="shared" si="161"/>
        <v>Western Australia</v>
      </c>
      <c r="G3403" t="s">
        <v>48</v>
      </c>
      <c r="H3403">
        <v>6280</v>
      </c>
      <c r="I3403" t="s">
        <v>11</v>
      </c>
      <c r="J3403" t="s">
        <v>94</v>
      </c>
      <c r="K3403" t="s">
        <v>152</v>
      </c>
      <c r="L3403" t="s">
        <v>13</v>
      </c>
      <c r="M3403" s="5">
        <v>716.67000000000007</v>
      </c>
      <c r="N3403">
        <v>1</v>
      </c>
    </row>
    <row r="3404" spans="1:14" x14ac:dyDescent="0.2">
      <c r="A3404" s="2">
        <v>45464</v>
      </c>
      <c r="B3404" s="3">
        <f t="shared" si="159"/>
        <v>2024</v>
      </c>
      <c r="C3404" t="str">
        <f t="shared" si="160"/>
        <v>2023-2024</v>
      </c>
      <c r="D3404" t="s">
        <v>147</v>
      </c>
      <c r="E3404" t="s">
        <v>66</v>
      </c>
      <c r="F3404" t="str">
        <f t="shared" si="161"/>
        <v>South Australia</v>
      </c>
      <c r="G3404" t="s">
        <v>32</v>
      </c>
      <c r="H3404">
        <v>5169</v>
      </c>
      <c r="I3404" t="s">
        <v>11</v>
      </c>
      <c r="J3404" t="s">
        <v>33</v>
      </c>
      <c r="K3404" t="s">
        <v>150</v>
      </c>
      <c r="L3404" t="s">
        <v>18</v>
      </c>
      <c r="M3404" s="5">
        <v>717.45</v>
      </c>
      <c r="N3404">
        <v>1</v>
      </c>
    </row>
    <row r="3405" spans="1:14" x14ac:dyDescent="0.2">
      <c r="A3405" s="2">
        <v>45300</v>
      </c>
      <c r="B3405" s="3">
        <f t="shared" si="159"/>
        <v>2024</v>
      </c>
      <c r="C3405" t="str">
        <f t="shared" si="160"/>
        <v>2023-2024</v>
      </c>
      <c r="D3405" t="s">
        <v>147</v>
      </c>
      <c r="E3405" t="s">
        <v>74</v>
      </c>
      <c r="F3405" t="str">
        <f t="shared" si="161"/>
        <v>South Australia</v>
      </c>
      <c r="G3405" t="s">
        <v>32</v>
      </c>
      <c r="H3405">
        <v>5043</v>
      </c>
      <c r="I3405" t="s">
        <v>11</v>
      </c>
      <c r="J3405" t="s">
        <v>33</v>
      </c>
      <c r="K3405" t="s">
        <v>151</v>
      </c>
      <c r="L3405" t="s">
        <v>21</v>
      </c>
      <c r="M3405" s="5">
        <v>718.24</v>
      </c>
      <c r="N3405">
        <v>1</v>
      </c>
    </row>
    <row r="3406" spans="1:14" x14ac:dyDescent="0.2">
      <c r="A3406" s="2">
        <v>45260</v>
      </c>
      <c r="B3406" s="3">
        <f t="shared" si="159"/>
        <v>2024</v>
      </c>
      <c r="C3406" t="str">
        <f t="shared" si="160"/>
        <v>2023-2024</v>
      </c>
      <c r="D3406" t="s">
        <v>148</v>
      </c>
      <c r="E3406" t="s">
        <v>78</v>
      </c>
      <c r="F3406" t="str">
        <f t="shared" si="161"/>
        <v>New South Wales</v>
      </c>
      <c r="G3406" t="s">
        <v>10</v>
      </c>
      <c r="H3406">
        <v>2350</v>
      </c>
      <c r="I3406" t="s">
        <v>11</v>
      </c>
      <c r="J3406" t="s">
        <v>68</v>
      </c>
      <c r="K3406" t="s">
        <v>154</v>
      </c>
      <c r="L3406" t="s">
        <v>14</v>
      </c>
      <c r="M3406" s="5">
        <v>721.01999999999987</v>
      </c>
      <c r="N3406">
        <v>1</v>
      </c>
    </row>
    <row r="3407" spans="1:14" x14ac:dyDescent="0.2">
      <c r="A3407" s="2">
        <v>45148</v>
      </c>
      <c r="B3407" s="3">
        <f t="shared" si="159"/>
        <v>2024</v>
      </c>
      <c r="C3407" t="str">
        <f t="shared" si="160"/>
        <v>2023-2024</v>
      </c>
      <c r="D3407" t="s">
        <v>147</v>
      </c>
      <c r="E3407" t="s">
        <v>37</v>
      </c>
      <c r="F3407" t="str">
        <f t="shared" si="161"/>
        <v>South Australia</v>
      </c>
      <c r="G3407" t="s">
        <v>32</v>
      </c>
      <c r="H3407">
        <v>5607</v>
      </c>
      <c r="I3407" t="s">
        <v>11</v>
      </c>
      <c r="J3407" t="s">
        <v>38</v>
      </c>
      <c r="K3407" t="s">
        <v>149</v>
      </c>
      <c r="L3407" t="s">
        <v>15</v>
      </c>
      <c r="M3407" s="5">
        <v>721.04</v>
      </c>
      <c r="N3407">
        <v>1</v>
      </c>
    </row>
    <row r="3408" spans="1:14" x14ac:dyDescent="0.2">
      <c r="A3408" s="2">
        <v>45481</v>
      </c>
      <c r="B3408" s="3">
        <f t="shared" si="159"/>
        <v>2025</v>
      </c>
      <c r="C3408" t="str">
        <f t="shared" si="160"/>
        <v>2024-2025</v>
      </c>
      <c r="D3408" t="s">
        <v>147</v>
      </c>
      <c r="E3408" t="s">
        <v>143</v>
      </c>
      <c r="F3408" t="str">
        <f t="shared" si="161"/>
        <v>New South Wales</v>
      </c>
      <c r="G3408" t="s">
        <v>10</v>
      </c>
      <c r="H3408">
        <v>2154</v>
      </c>
      <c r="I3408" t="s">
        <v>11</v>
      </c>
      <c r="J3408" t="s">
        <v>27</v>
      </c>
      <c r="K3408" t="s">
        <v>154</v>
      </c>
      <c r="L3408" t="s">
        <v>14</v>
      </c>
      <c r="M3408" s="5">
        <v>721.23</v>
      </c>
      <c r="N3408">
        <v>1</v>
      </c>
    </row>
    <row r="3409" spans="1:14" x14ac:dyDescent="0.2">
      <c r="A3409" s="2">
        <v>45138</v>
      </c>
      <c r="B3409" s="3">
        <f t="shared" si="159"/>
        <v>2024</v>
      </c>
      <c r="C3409" t="str">
        <f t="shared" si="160"/>
        <v>2023-2024</v>
      </c>
      <c r="D3409" t="s">
        <v>147</v>
      </c>
      <c r="E3409" t="s">
        <v>132</v>
      </c>
      <c r="F3409" t="str">
        <f t="shared" si="161"/>
        <v>New South Wales</v>
      </c>
      <c r="G3409" t="s">
        <v>10</v>
      </c>
      <c r="H3409">
        <v>2800</v>
      </c>
      <c r="I3409" t="s">
        <v>11</v>
      </c>
      <c r="J3409" t="s">
        <v>25</v>
      </c>
      <c r="K3409" t="s">
        <v>150</v>
      </c>
      <c r="L3409" t="s">
        <v>18</v>
      </c>
      <c r="M3409" s="5">
        <v>721.40000000000009</v>
      </c>
      <c r="N3409">
        <v>1</v>
      </c>
    </row>
    <row r="3410" spans="1:14" x14ac:dyDescent="0.2">
      <c r="A3410" s="2">
        <v>45087</v>
      </c>
      <c r="B3410" s="3">
        <f t="shared" si="159"/>
        <v>2023</v>
      </c>
      <c r="C3410" t="str">
        <f t="shared" si="160"/>
        <v>2022-2023</v>
      </c>
      <c r="D3410" t="s">
        <v>147</v>
      </c>
      <c r="E3410" t="s">
        <v>65</v>
      </c>
      <c r="F3410" t="str">
        <f t="shared" si="161"/>
        <v>New South Wales</v>
      </c>
      <c r="G3410" t="s">
        <v>10</v>
      </c>
      <c r="H3410">
        <v>2541</v>
      </c>
      <c r="I3410" t="s">
        <v>11</v>
      </c>
      <c r="J3410" t="s">
        <v>58</v>
      </c>
      <c r="K3410" t="s">
        <v>154</v>
      </c>
      <c r="L3410" t="s">
        <v>14</v>
      </c>
      <c r="M3410" s="5">
        <v>721.7</v>
      </c>
      <c r="N3410">
        <v>1</v>
      </c>
    </row>
    <row r="3411" spans="1:14" x14ac:dyDescent="0.2">
      <c r="A3411" s="2">
        <v>45215</v>
      </c>
      <c r="B3411" s="3">
        <f t="shared" si="159"/>
        <v>2024</v>
      </c>
      <c r="C3411" t="str">
        <f t="shared" si="160"/>
        <v>2023-2024</v>
      </c>
      <c r="D3411" t="s">
        <v>147</v>
      </c>
      <c r="E3411" t="s">
        <v>105</v>
      </c>
      <c r="F3411" t="str">
        <f t="shared" si="161"/>
        <v>Victoria</v>
      </c>
      <c r="G3411" t="s">
        <v>45</v>
      </c>
      <c r="H3411">
        <v>3500</v>
      </c>
      <c r="I3411" t="s">
        <v>11</v>
      </c>
      <c r="J3411" t="s">
        <v>60</v>
      </c>
      <c r="K3411" t="s">
        <v>150</v>
      </c>
      <c r="L3411" t="s">
        <v>18</v>
      </c>
      <c r="M3411" s="5">
        <v>722.32999999999993</v>
      </c>
      <c r="N3411">
        <v>1</v>
      </c>
    </row>
    <row r="3412" spans="1:14" x14ac:dyDescent="0.2">
      <c r="A3412" s="2">
        <v>45342</v>
      </c>
      <c r="B3412" s="3">
        <f t="shared" si="159"/>
        <v>2024</v>
      </c>
      <c r="C3412" t="str">
        <f t="shared" si="160"/>
        <v>2023-2024</v>
      </c>
      <c r="D3412" t="s">
        <v>147</v>
      </c>
      <c r="E3412" t="s">
        <v>134</v>
      </c>
      <c r="F3412" t="str">
        <f t="shared" si="161"/>
        <v>Queensland</v>
      </c>
      <c r="G3412" t="s">
        <v>35</v>
      </c>
      <c r="H3412">
        <v>4825</v>
      </c>
      <c r="I3412" t="s">
        <v>11</v>
      </c>
      <c r="J3412" t="s">
        <v>36</v>
      </c>
      <c r="K3412" t="s">
        <v>151</v>
      </c>
      <c r="L3412" t="s">
        <v>21</v>
      </c>
      <c r="M3412" s="5">
        <v>723.53000000000009</v>
      </c>
      <c r="N3412">
        <v>1</v>
      </c>
    </row>
    <row r="3413" spans="1:14" x14ac:dyDescent="0.2">
      <c r="A3413" s="2">
        <v>45191</v>
      </c>
      <c r="B3413" s="3">
        <f t="shared" si="159"/>
        <v>2024</v>
      </c>
      <c r="C3413" t="str">
        <f t="shared" si="160"/>
        <v>2023-2024</v>
      </c>
      <c r="D3413" t="s">
        <v>147</v>
      </c>
      <c r="E3413" t="s">
        <v>31</v>
      </c>
      <c r="F3413" t="str">
        <f t="shared" si="161"/>
        <v>South Australia</v>
      </c>
      <c r="G3413" t="s">
        <v>32</v>
      </c>
      <c r="H3413">
        <v>5168</v>
      </c>
      <c r="I3413" t="s">
        <v>11</v>
      </c>
      <c r="J3413" t="s">
        <v>33</v>
      </c>
      <c r="K3413" t="s">
        <v>155</v>
      </c>
      <c r="L3413" t="s">
        <v>20</v>
      </c>
      <c r="M3413" s="5">
        <v>724.4</v>
      </c>
      <c r="N3413">
        <v>1</v>
      </c>
    </row>
    <row r="3414" spans="1:14" x14ac:dyDescent="0.2">
      <c r="A3414" s="2">
        <v>45363</v>
      </c>
      <c r="B3414" s="3">
        <f t="shared" si="159"/>
        <v>2024</v>
      </c>
      <c r="C3414" t="str">
        <f t="shared" si="160"/>
        <v>2023-2024</v>
      </c>
      <c r="D3414" t="s">
        <v>147</v>
      </c>
      <c r="E3414" t="s">
        <v>97</v>
      </c>
      <c r="F3414" t="str">
        <f t="shared" si="161"/>
        <v>Tasmania</v>
      </c>
      <c r="G3414" t="s">
        <v>70</v>
      </c>
      <c r="H3414">
        <v>7250</v>
      </c>
      <c r="I3414" t="s">
        <v>11</v>
      </c>
      <c r="J3414" t="s">
        <v>71</v>
      </c>
      <c r="K3414" t="s">
        <v>150</v>
      </c>
      <c r="L3414" t="s">
        <v>18</v>
      </c>
      <c r="M3414" s="5">
        <v>724.66000000000008</v>
      </c>
      <c r="N3414">
        <v>1</v>
      </c>
    </row>
    <row r="3415" spans="1:14" x14ac:dyDescent="0.2">
      <c r="A3415" s="2">
        <v>45567</v>
      </c>
      <c r="B3415" s="3">
        <f t="shared" si="159"/>
        <v>2025</v>
      </c>
      <c r="C3415" t="str">
        <f t="shared" si="160"/>
        <v>2024-2025</v>
      </c>
      <c r="D3415" t="s">
        <v>147</v>
      </c>
      <c r="E3415" t="s">
        <v>78</v>
      </c>
      <c r="F3415" t="str">
        <f t="shared" si="161"/>
        <v>New South Wales</v>
      </c>
      <c r="G3415" t="s">
        <v>10</v>
      </c>
      <c r="H3415">
        <v>2350</v>
      </c>
      <c r="I3415" t="s">
        <v>11</v>
      </c>
      <c r="J3415" t="s">
        <v>68</v>
      </c>
      <c r="K3415" t="s">
        <v>152</v>
      </c>
      <c r="L3415" t="s">
        <v>13</v>
      </c>
      <c r="M3415" s="5">
        <v>724.67999999999984</v>
      </c>
      <c r="N3415">
        <v>1</v>
      </c>
    </row>
    <row r="3416" spans="1:14" x14ac:dyDescent="0.2">
      <c r="A3416" s="2">
        <v>45585</v>
      </c>
      <c r="B3416" s="3">
        <f t="shared" si="159"/>
        <v>2025</v>
      </c>
      <c r="C3416" t="str">
        <f t="shared" si="160"/>
        <v>2024-2025</v>
      </c>
      <c r="D3416" t="s">
        <v>147</v>
      </c>
      <c r="E3416" t="s">
        <v>133</v>
      </c>
      <c r="F3416" t="str">
        <f t="shared" si="161"/>
        <v>Queensland</v>
      </c>
      <c r="G3416" t="s">
        <v>35</v>
      </c>
      <c r="H3416">
        <v>4305</v>
      </c>
      <c r="I3416" t="s">
        <v>11</v>
      </c>
      <c r="J3416" t="s">
        <v>104</v>
      </c>
      <c r="K3416" t="s">
        <v>151</v>
      </c>
      <c r="L3416" t="s">
        <v>21</v>
      </c>
      <c r="M3416" s="5">
        <v>724.75</v>
      </c>
      <c r="N3416">
        <v>1</v>
      </c>
    </row>
    <row r="3417" spans="1:14" x14ac:dyDescent="0.2">
      <c r="A3417" s="2">
        <v>45539</v>
      </c>
      <c r="B3417" s="3">
        <f t="shared" si="159"/>
        <v>2025</v>
      </c>
      <c r="C3417" t="str">
        <f t="shared" si="160"/>
        <v>2024-2025</v>
      </c>
      <c r="D3417" t="s">
        <v>148</v>
      </c>
      <c r="E3417" t="s">
        <v>61</v>
      </c>
      <c r="F3417" t="str">
        <f t="shared" si="161"/>
        <v>New South Wales</v>
      </c>
      <c r="G3417" t="s">
        <v>10</v>
      </c>
      <c r="H3417">
        <v>2539</v>
      </c>
      <c r="I3417" t="s">
        <v>11</v>
      </c>
      <c r="J3417" t="s">
        <v>58</v>
      </c>
      <c r="K3417" t="s">
        <v>149</v>
      </c>
      <c r="L3417" t="s">
        <v>15</v>
      </c>
      <c r="M3417" s="5">
        <v>726.35</v>
      </c>
      <c r="N3417">
        <v>1</v>
      </c>
    </row>
    <row r="3418" spans="1:14" x14ac:dyDescent="0.2">
      <c r="A3418" s="2">
        <v>44943</v>
      </c>
      <c r="B3418" s="3">
        <f t="shared" si="159"/>
        <v>2023</v>
      </c>
      <c r="C3418" t="str">
        <f t="shared" si="160"/>
        <v>2022-2023</v>
      </c>
      <c r="D3418" t="s">
        <v>147</v>
      </c>
      <c r="E3418" t="s">
        <v>64</v>
      </c>
      <c r="F3418" t="str">
        <f t="shared" si="161"/>
        <v>Victoria</v>
      </c>
      <c r="G3418" t="s">
        <v>45</v>
      </c>
      <c r="H3418">
        <v>3199</v>
      </c>
      <c r="I3418" t="s">
        <v>11</v>
      </c>
      <c r="J3418" t="s">
        <v>63</v>
      </c>
      <c r="K3418" t="s">
        <v>154</v>
      </c>
      <c r="L3418" t="s">
        <v>14</v>
      </c>
      <c r="M3418" s="5">
        <v>726.38</v>
      </c>
      <c r="N3418">
        <v>1</v>
      </c>
    </row>
    <row r="3419" spans="1:14" x14ac:dyDescent="0.2">
      <c r="A3419" s="2">
        <v>45333</v>
      </c>
      <c r="B3419" s="3">
        <f t="shared" si="159"/>
        <v>2024</v>
      </c>
      <c r="C3419" t="str">
        <f t="shared" si="160"/>
        <v>2023-2024</v>
      </c>
      <c r="D3419" t="s">
        <v>147</v>
      </c>
      <c r="E3419" t="s">
        <v>24</v>
      </c>
      <c r="F3419" t="str">
        <f t="shared" si="161"/>
        <v>New South Wales</v>
      </c>
      <c r="G3419" t="s">
        <v>10</v>
      </c>
      <c r="H3419">
        <v>2795</v>
      </c>
      <c r="I3419" t="s">
        <v>11</v>
      </c>
      <c r="J3419" t="s">
        <v>25</v>
      </c>
      <c r="K3419" t="s">
        <v>152</v>
      </c>
      <c r="L3419" t="s">
        <v>13</v>
      </c>
      <c r="M3419" s="5">
        <v>727.32999999999981</v>
      </c>
      <c r="N3419">
        <v>1</v>
      </c>
    </row>
    <row r="3420" spans="1:14" x14ac:dyDescent="0.2">
      <c r="A3420" s="2">
        <v>44989</v>
      </c>
      <c r="B3420" s="3">
        <f t="shared" si="159"/>
        <v>2023</v>
      </c>
      <c r="C3420" t="str">
        <f t="shared" si="160"/>
        <v>2022-2023</v>
      </c>
      <c r="D3420" t="s">
        <v>147</v>
      </c>
      <c r="E3420" t="s">
        <v>41</v>
      </c>
      <c r="F3420" t="str">
        <f t="shared" si="161"/>
        <v>New South Wales</v>
      </c>
      <c r="G3420" t="s">
        <v>10</v>
      </c>
      <c r="H3420">
        <v>2830</v>
      </c>
      <c r="I3420" t="s">
        <v>11</v>
      </c>
      <c r="J3420" t="s">
        <v>25</v>
      </c>
      <c r="K3420" t="s">
        <v>150</v>
      </c>
      <c r="L3420" t="s">
        <v>18</v>
      </c>
      <c r="M3420" s="5">
        <v>728.16000000000008</v>
      </c>
      <c r="N3420">
        <v>1</v>
      </c>
    </row>
    <row r="3421" spans="1:14" x14ac:dyDescent="0.2">
      <c r="A3421" s="2">
        <v>45019</v>
      </c>
      <c r="B3421" s="3">
        <f t="shared" si="159"/>
        <v>2023</v>
      </c>
      <c r="C3421" t="str">
        <f t="shared" si="160"/>
        <v>2022-2023</v>
      </c>
      <c r="D3421" t="s">
        <v>147</v>
      </c>
      <c r="E3421" t="s">
        <v>57</v>
      </c>
      <c r="F3421" t="str">
        <f t="shared" si="161"/>
        <v>New South Wales</v>
      </c>
      <c r="G3421" t="s">
        <v>10</v>
      </c>
      <c r="H3421">
        <v>2560</v>
      </c>
      <c r="I3421" t="s">
        <v>11</v>
      </c>
      <c r="J3421" t="s">
        <v>58</v>
      </c>
      <c r="K3421" t="s">
        <v>154</v>
      </c>
      <c r="L3421" t="s">
        <v>14</v>
      </c>
      <c r="M3421" s="5">
        <v>729.09</v>
      </c>
      <c r="N3421">
        <v>1</v>
      </c>
    </row>
    <row r="3422" spans="1:14" x14ac:dyDescent="0.2">
      <c r="A3422" s="2">
        <v>45108</v>
      </c>
      <c r="B3422" s="3">
        <f t="shared" si="159"/>
        <v>2024</v>
      </c>
      <c r="C3422" t="str">
        <f t="shared" si="160"/>
        <v>2023-2024</v>
      </c>
      <c r="D3422" t="s">
        <v>147</v>
      </c>
      <c r="E3422" t="s">
        <v>124</v>
      </c>
      <c r="F3422" t="str">
        <f t="shared" si="161"/>
        <v>New South Wales</v>
      </c>
      <c r="G3422" t="s">
        <v>10</v>
      </c>
      <c r="H3422">
        <v>2015</v>
      </c>
      <c r="I3422" t="s">
        <v>11</v>
      </c>
      <c r="J3422" t="s">
        <v>12</v>
      </c>
      <c r="K3422" t="s">
        <v>152</v>
      </c>
      <c r="L3422" t="s">
        <v>13</v>
      </c>
      <c r="M3422" s="5">
        <v>729.36</v>
      </c>
      <c r="N3422">
        <v>1</v>
      </c>
    </row>
    <row r="3423" spans="1:14" x14ac:dyDescent="0.2">
      <c r="A3423" s="2">
        <v>45405</v>
      </c>
      <c r="B3423" s="3">
        <f t="shared" si="159"/>
        <v>2024</v>
      </c>
      <c r="C3423" t="str">
        <f t="shared" si="160"/>
        <v>2023-2024</v>
      </c>
      <c r="D3423" t="s">
        <v>147</v>
      </c>
      <c r="E3423" t="s">
        <v>96</v>
      </c>
      <c r="F3423" t="str">
        <f t="shared" si="161"/>
        <v>Western Australia</v>
      </c>
      <c r="G3423" t="s">
        <v>48</v>
      </c>
      <c r="H3423">
        <v>6330</v>
      </c>
      <c r="I3423" t="s">
        <v>11</v>
      </c>
      <c r="J3423" t="s">
        <v>94</v>
      </c>
      <c r="K3423" t="s">
        <v>156</v>
      </c>
      <c r="L3423" t="s">
        <v>17</v>
      </c>
      <c r="M3423" s="5">
        <v>731.02</v>
      </c>
      <c r="N3423">
        <v>1</v>
      </c>
    </row>
    <row r="3424" spans="1:14" x14ac:dyDescent="0.2">
      <c r="A3424" s="2">
        <v>45557</v>
      </c>
      <c r="B3424" s="3">
        <f t="shared" si="159"/>
        <v>2025</v>
      </c>
      <c r="C3424" t="str">
        <f t="shared" si="160"/>
        <v>2024-2025</v>
      </c>
      <c r="D3424" t="s">
        <v>147</v>
      </c>
      <c r="E3424" t="s">
        <v>145</v>
      </c>
      <c r="F3424" t="str">
        <f t="shared" si="161"/>
        <v>New South Wales</v>
      </c>
      <c r="G3424" t="s">
        <v>10</v>
      </c>
      <c r="H3424">
        <v>2101</v>
      </c>
      <c r="I3424" t="s">
        <v>11</v>
      </c>
      <c r="J3424" t="s">
        <v>27</v>
      </c>
      <c r="K3424" t="s">
        <v>150</v>
      </c>
      <c r="L3424" t="s">
        <v>18</v>
      </c>
      <c r="M3424" s="5">
        <v>731.57999999999993</v>
      </c>
      <c r="N3424">
        <v>1</v>
      </c>
    </row>
    <row r="3425" spans="1:14" x14ac:dyDescent="0.2">
      <c r="A3425" s="2">
        <v>45034</v>
      </c>
      <c r="B3425" s="3">
        <f t="shared" si="159"/>
        <v>2023</v>
      </c>
      <c r="C3425" t="str">
        <f t="shared" si="160"/>
        <v>2022-2023</v>
      </c>
      <c r="D3425" t="s">
        <v>147</v>
      </c>
      <c r="E3425" t="s">
        <v>59</v>
      </c>
      <c r="F3425" t="str">
        <f t="shared" si="161"/>
        <v>Victoria</v>
      </c>
      <c r="G3425" t="s">
        <v>45</v>
      </c>
      <c r="H3425">
        <v>3280</v>
      </c>
      <c r="I3425" t="s">
        <v>11</v>
      </c>
      <c r="J3425" t="s">
        <v>60</v>
      </c>
      <c r="K3425" t="s">
        <v>153</v>
      </c>
      <c r="L3425" t="s">
        <v>16</v>
      </c>
      <c r="M3425" s="5">
        <v>733.47</v>
      </c>
      <c r="N3425">
        <v>1</v>
      </c>
    </row>
    <row r="3426" spans="1:14" x14ac:dyDescent="0.2">
      <c r="A3426" s="2">
        <v>45073</v>
      </c>
      <c r="B3426" s="3">
        <f t="shared" si="159"/>
        <v>2023</v>
      </c>
      <c r="C3426" t="str">
        <f t="shared" si="160"/>
        <v>2022-2023</v>
      </c>
      <c r="D3426" t="s">
        <v>148</v>
      </c>
      <c r="E3426" t="s">
        <v>138</v>
      </c>
      <c r="F3426" t="str">
        <f t="shared" si="161"/>
        <v>Queensland</v>
      </c>
      <c r="G3426" t="s">
        <v>35</v>
      </c>
      <c r="H3426">
        <v>4558</v>
      </c>
      <c r="I3426" t="s">
        <v>11</v>
      </c>
      <c r="J3426" t="s">
        <v>120</v>
      </c>
      <c r="K3426" t="s">
        <v>19</v>
      </c>
      <c r="L3426" t="s">
        <v>23</v>
      </c>
      <c r="M3426" s="5">
        <v>733.96</v>
      </c>
      <c r="N3426">
        <v>1</v>
      </c>
    </row>
    <row r="3427" spans="1:14" x14ac:dyDescent="0.2">
      <c r="A3427" s="2">
        <v>45577</v>
      </c>
      <c r="B3427" s="3">
        <f t="shared" si="159"/>
        <v>2025</v>
      </c>
      <c r="C3427" t="str">
        <f t="shared" si="160"/>
        <v>2024-2025</v>
      </c>
      <c r="D3427" t="s">
        <v>147</v>
      </c>
      <c r="E3427" t="s">
        <v>26</v>
      </c>
      <c r="F3427" t="str">
        <f t="shared" si="161"/>
        <v>New South Wales</v>
      </c>
      <c r="G3427" t="s">
        <v>10</v>
      </c>
      <c r="H3427">
        <v>2141</v>
      </c>
      <c r="I3427" t="s">
        <v>11</v>
      </c>
      <c r="J3427" t="s">
        <v>27</v>
      </c>
      <c r="K3427" t="s">
        <v>153</v>
      </c>
      <c r="L3427" t="s">
        <v>16</v>
      </c>
      <c r="M3427" s="5">
        <v>734.98</v>
      </c>
      <c r="N3427">
        <v>1</v>
      </c>
    </row>
    <row r="3428" spans="1:14" x14ac:dyDescent="0.2">
      <c r="A3428" s="2">
        <v>45177</v>
      </c>
      <c r="B3428" s="3">
        <f t="shared" si="159"/>
        <v>2024</v>
      </c>
      <c r="C3428" t="str">
        <f t="shared" si="160"/>
        <v>2023-2024</v>
      </c>
      <c r="D3428" t="s">
        <v>147</v>
      </c>
      <c r="E3428" t="s">
        <v>137</v>
      </c>
      <c r="F3428" t="str">
        <f t="shared" si="161"/>
        <v>New South Wales</v>
      </c>
      <c r="G3428" t="s">
        <v>10</v>
      </c>
      <c r="H3428">
        <v>2031</v>
      </c>
      <c r="I3428" t="s">
        <v>11</v>
      </c>
      <c r="J3428" t="s">
        <v>12</v>
      </c>
      <c r="K3428" t="s">
        <v>152</v>
      </c>
      <c r="L3428" t="s">
        <v>13</v>
      </c>
      <c r="M3428" s="5">
        <v>738.8599999999999</v>
      </c>
      <c r="N3428">
        <v>1</v>
      </c>
    </row>
    <row r="3429" spans="1:14" x14ac:dyDescent="0.2">
      <c r="A3429" s="2">
        <v>45616</v>
      </c>
      <c r="B3429" s="3">
        <f t="shared" si="159"/>
        <v>2025</v>
      </c>
      <c r="C3429" t="str">
        <f t="shared" si="160"/>
        <v>2024-2025</v>
      </c>
      <c r="D3429" t="s">
        <v>148</v>
      </c>
      <c r="E3429" t="s">
        <v>111</v>
      </c>
      <c r="F3429" t="str">
        <f t="shared" si="161"/>
        <v>New South Wales</v>
      </c>
      <c r="G3429" t="s">
        <v>10</v>
      </c>
      <c r="H3429">
        <v>2120</v>
      </c>
      <c r="I3429" t="s">
        <v>11</v>
      </c>
      <c r="J3429" t="s">
        <v>27</v>
      </c>
      <c r="K3429" t="s">
        <v>150</v>
      </c>
      <c r="L3429" t="s">
        <v>18</v>
      </c>
      <c r="M3429" s="5">
        <v>739.6099999999999</v>
      </c>
      <c r="N3429">
        <v>1</v>
      </c>
    </row>
    <row r="3430" spans="1:14" x14ac:dyDescent="0.2">
      <c r="A3430" s="2">
        <v>45339</v>
      </c>
      <c r="B3430" s="3">
        <f t="shared" si="159"/>
        <v>2024</v>
      </c>
      <c r="C3430" t="str">
        <f t="shared" si="160"/>
        <v>2023-2024</v>
      </c>
      <c r="D3430" t="s">
        <v>147</v>
      </c>
      <c r="E3430" t="s">
        <v>59</v>
      </c>
      <c r="F3430" t="str">
        <f t="shared" si="161"/>
        <v>Victoria</v>
      </c>
      <c r="G3430" t="s">
        <v>45</v>
      </c>
      <c r="H3430">
        <v>3280</v>
      </c>
      <c r="I3430" t="s">
        <v>11</v>
      </c>
      <c r="J3430" t="s">
        <v>60</v>
      </c>
      <c r="K3430" t="s">
        <v>152</v>
      </c>
      <c r="L3430" t="s">
        <v>13</v>
      </c>
      <c r="M3430" s="5">
        <v>739.65</v>
      </c>
      <c r="N3430">
        <v>1</v>
      </c>
    </row>
    <row r="3431" spans="1:14" x14ac:dyDescent="0.2">
      <c r="A3431" s="2">
        <v>44972</v>
      </c>
      <c r="B3431" s="3">
        <f t="shared" si="159"/>
        <v>2023</v>
      </c>
      <c r="C3431" t="str">
        <f t="shared" si="160"/>
        <v>2022-2023</v>
      </c>
      <c r="D3431" t="s">
        <v>147</v>
      </c>
      <c r="E3431" t="s">
        <v>114</v>
      </c>
      <c r="F3431" t="str">
        <f t="shared" si="161"/>
        <v>Victoria</v>
      </c>
      <c r="G3431" t="s">
        <v>45</v>
      </c>
      <c r="H3431">
        <v>3551</v>
      </c>
      <c r="I3431" t="s">
        <v>11</v>
      </c>
      <c r="J3431" t="s">
        <v>60</v>
      </c>
      <c r="K3431" t="s">
        <v>150</v>
      </c>
      <c r="L3431" t="s">
        <v>18</v>
      </c>
      <c r="M3431" s="5">
        <v>740.32</v>
      </c>
      <c r="N3431">
        <v>1</v>
      </c>
    </row>
    <row r="3432" spans="1:14" x14ac:dyDescent="0.2">
      <c r="A3432" s="2">
        <v>45291</v>
      </c>
      <c r="B3432" s="3">
        <f t="shared" si="159"/>
        <v>2024</v>
      </c>
      <c r="C3432" t="str">
        <f t="shared" si="160"/>
        <v>2023-2024</v>
      </c>
      <c r="D3432" t="s">
        <v>147</v>
      </c>
      <c r="E3432" t="s">
        <v>74</v>
      </c>
      <c r="F3432" t="str">
        <f t="shared" si="161"/>
        <v>South Australia</v>
      </c>
      <c r="G3432" t="s">
        <v>32</v>
      </c>
      <c r="H3432">
        <v>5043</v>
      </c>
      <c r="I3432" t="s">
        <v>11</v>
      </c>
      <c r="J3432" t="s">
        <v>33</v>
      </c>
      <c r="K3432" t="s">
        <v>149</v>
      </c>
      <c r="L3432" t="s">
        <v>15</v>
      </c>
      <c r="M3432" s="5">
        <v>741.28000000000009</v>
      </c>
      <c r="N3432">
        <v>1</v>
      </c>
    </row>
    <row r="3433" spans="1:14" x14ac:dyDescent="0.2">
      <c r="A3433" s="2">
        <v>45299</v>
      </c>
      <c r="B3433" s="3">
        <f t="shared" si="159"/>
        <v>2024</v>
      </c>
      <c r="C3433" t="str">
        <f t="shared" si="160"/>
        <v>2023-2024</v>
      </c>
      <c r="D3433" t="s">
        <v>148</v>
      </c>
      <c r="E3433" t="s">
        <v>142</v>
      </c>
      <c r="F3433" t="str">
        <f t="shared" si="161"/>
        <v>Australian Capital Territory</v>
      </c>
      <c r="G3433" t="s">
        <v>80</v>
      </c>
      <c r="H3433">
        <v>2609</v>
      </c>
      <c r="I3433" t="s">
        <v>11</v>
      </c>
      <c r="J3433" t="s">
        <v>58</v>
      </c>
      <c r="K3433" t="s">
        <v>151</v>
      </c>
      <c r="L3433" t="s">
        <v>21</v>
      </c>
      <c r="M3433" s="5">
        <v>741.83999999999992</v>
      </c>
      <c r="N3433">
        <v>1</v>
      </c>
    </row>
    <row r="3434" spans="1:14" x14ac:dyDescent="0.2">
      <c r="A3434" s="2">
        <v>45150</v>
      </c>
      <c r="B3434" s="3">
        <f t="shared" si="159"/>
        <v>2024</v>
      </c>
      <c r="C3434" t="str">
        <f t="shared" si="160"/>
        <v>2023-2024</v>
      </c>
      <c r="D3434" t="s">
        <v>148</v>
      </c>
      <c r="E3434" t="s">
        <v>28</v>
      </c>
      <c r="F3434" t="str">
        <f t="shared" si="161"/>
        <v>Northern Territory</v>
      </c>
      <c r="G3434" t="s">
        <v>29</v>
      </c>
      <c r="H3434">
        <v>800</v>
      </c>
      <c r="I3434" t="s">
        <v>11</v>
      </c>
      <c r="J3434" t="s">
        <v>30</v>
      </c>
      <c r="K3434" t="s">
        <v>154</v>
      </c>
      <c r="L3434" t="s">
        <v>14</v>
      </c>
      <c r="M3434" s="5">
        <v>742.08</v>
      </c>
      <c r="N3434">
        <v>1</v>
      </c>
    </row>
    <row r="3435" spans="1:14" x14ac:dyDescent="0.2">
      <c r="A3435" s="2">
        <v>45303</v>
      </c>
      <c r="B3435" s="3">
        <f t="shared" si="159"/>
        <v>2024</v>
      </c>
      <c r="C3435" t="str">
        <f t="shared" si="160"/>
        <v>2023-2024</v>
      </c>
      <c r="D3435" t="s">
        <v>147</v>
      </c>
      <c r="E3435" t="s">
        <v>83</v>
      </c>
      <c r="F3435" t="str">
        <f t="shared" si="161"/>
        <v>New South Wales</v>
      </c>
      <c r="G3435" t="s">
        <v>10</v>
      </c>
      <c r="H3435">
        <v>2750</v>
      </c>
      <c r="I3435" t="s">
        <v>11</v>
      </c>
      <c r="J3435" t="s">
        <v>25</v>
      </c>
      <c r="K3435" t="s">
        <v>150</v>
      </c>
      <c r="L3435" t="s">
        <v>18</v>
      </c>
      <c r="M3435" s="5">
        <v>742.91</v>
      </c>
      <c r="N3435">
        <v>1</v>
      </c>
    </row>
    <row r="3436" spans="1:14" x14ac:dyDescent="0.2">
      <c r="A3436" s="2">
        <v>45146</v>
      </c>
      <c r="B3436" s="3">
        <f t="shared" si="159"/>
        <v>2024</v>
      </c>
      <c r="C3436" t="str">
        <f t="shared" si="160"/>
        <v>2023-2024</v>
      </c>
      <c r="D3436" t="s">
        <v>147</v>
      </c>
      <c r="E3436" t="s">
        <v>112</v>
      </c>
      <c r="F3436" t="str">
        <f t="shared" si="161"/>
        <v>Victoria</v>
      </c>
      <c r="G3436" t="s">
        <v>45</v>
      </c>
      <c r="H3436">
        <v>3076</v>
      </c>
      <c r="I3436" t="s">
        <v>11</v>
      </c>
      <c r="J3436" t="s">
        <v>46</v>
      </c>
      <c r="K3436" t="s">
        <v>150</v>
      </c>
      <c r="L3436" t="s">
        <v>18</v>
      </c>
      <c r="M3436" s="5">
        <v>743.15</v>
      </c>
      <c r="N3436">
        <v>1</v>
      </c>
    </row>
    <row r="3437" spans="1:14" x14ac:dyDescent="0.2">
      <c r="A3437" s="2">
        <v>45186</v>
      </c>
      <c r="B3437" s="3">
        <f t="shared" si="159"/>
        <v>2024</v>
      </c>
      <c r="C3437" t="str">
        <f t="shared" si="160"/>
        <v>2023-2024</v>
      </c>
      <c r="D3437" t="s">
        <v>147</v>
      </c>
      <c r="E3437" t="s">
        <v>115</v>
      </c>
      <c r="F3437" t="str">
        <f t="shared" si="161"/>
        <v>Western Australia</v>
      </c>
      <c r="G3437" t="s">
        <v>48</v>
      </c>
      <c r="H3437">
        <v>6280</v>
      </c>
      <c r="I3437" t="s">
        <v>11</v>
      </c>
      <c r="J3437" t="s">
        <v>94</v>
      </c>
      <c r="K3437" t="s">
        <v>154</v>
      </c>
      <c r="L3437" t="s">
        <v>14</v>
      </c>
      <c r="M3437" s="5">
        <v>744.12</v>
      </c>
      <c r="N3437">
        <v>1</v>
      </c>
    </row>
    <row r="3438" spans="1:14" x14ac:dyDescent="0.2">
      <c r="A3438" s="2">
        <v>45172</v>
      </c>
      <c r="B3438" s="3">
        <f t="shared" si="159"/>
        <v>2024</v>
      </c>
      <c r="C3438" t="str">
        <f t="shared" si="160"/>
        <v>2023-2024</v>
      </c>
      <c r="D3438" t="s">
        <v>148</v>
      </c>
      <c r="E3438" t="s">
        <v>76</v>
      </c>
      <c r="F3438" t="str">
        <f t="shared" si="161"/>
        <v>Western Australia</v>
      </c>
      <c r="G3438" t="s">
        <v>48</v>
      </c>
      <c r="H3438">
        <v>6450</v>
      </c>
      <c r="I3438" t="s">
        <v>11</v>
      </c>
      <c r="J3438" t="s">
        <v>77</v>
      </c>
      <c r="K3438" t="s">
        <v>151</v>
      </c>
      <c r="L3438" t="s">
        <v>21</v>
      </c>
      <c r="M3438" s="5">
        <v>744.77</v>
      </c>
      <c r="N3438">
        <v>1</v>
      </c>
    </row>
    <row r="3439" spans="1:14" x14ac:dyDescent="0.2">
      <c r="A3439" s="2">
        <v>45451</v>
      </c>
      <c r="B3439" s="3">
        <f t="shared" si="159"/>
        <v>2024</v>
      </c>
      <c r="C3439" t="str">
        <f t="shared" si="160"/>
        <v>2023-2024</v>
      </c>
      <c r="D3439" t="s">
        <v>148</v>
      </c>
      <c r="E3439" t="s">
        <v>118</v>
      </c>
      <c r="F3439" t="str">
        <f t="shared" si="161"/>
        <v>New South Wales</v>
      </c>
      <c r="G3439" t="s">
        <v>10</v>
      </c>
      <c r="H3439">
        <v>2158</v>
      </c>
      <c r="I3439" t="s">
        <v>11</v>
      </c>
      <c r="J3439" t="s">
        <v>27</v>
      </c>
      <c r="K3439" t="s">
        <v>151</v>
      </c>
      <c r="L3439" t="s">
        <v>21</v>
      </c>
      <c r="M3439" s="5">
        <v>744.88</v>
      </c>
      <c r="N3439">
        <v>1</v>
      </c>
    </row>
    <row r="3440" spans="1:14" x14ac:dyDescent="0.2">
      <c r="A3440" s="2">
        <v>45176</v>
      </c>
      <c r="B3440" s="3">
        <f t="shared" si="159"/>
        <v>2024</v>
      </c>
      <c r="C3440" t="str">
        <f t="shared" si="160"/>
        <v>2023-2024</v>
      </c>
      <c r="D3440" t="s">
        <v>147</v>
      </c>
      <c r="E3440" t="s">
        <v>123</v>
      </c>
      <c r="F3440" t="str">
        <f t="shared" si="161"/>
        <v>Western Australia</v>
      </c>
      <c r="G3440" t="s">
        <v>48</v>
      </c>
      <c r="H3440">
        <v>6109</v>
      </c>
      <c r="I3440" t="s">
        <v>11</v>
      </c>
      <c r="J3440" t="s">
        <v>94</v>
      </c>
      <c r="K3440" t="s">
        <v>150</v>
      </c>
      <c r="L3440" t="s">
        <v>18</v>
      </c>
      <c r="M3440" s="5">
        <v>744.9899999999999</v>
      </c>
      <c r="N3440">
        <v>1</v>
      </c>
    </row>
    <row r="3441" spans="1:14" x14ac:dyDescent="0.2">
      <c r="A3441" s="2">
        <v>45211</v>
      </c>
      <c r="B3441" s="3">
        <f t="shared" si="159"/>
        <v>2024</v>
      </c>
      <c r="C3441" t="str">
        <f t="shared" si="160"/>
        <v>2023-2024</v>
      </c>
      <c r="D3441" t="s">
        <v>148</v>
      </c>
      <c r="E3441" t="s">
        <v>138</v>
      </c>
      <c r="F3441" t="str">
        <f t="shared" si="161"/>
        <v>Queensland</v>
      </c>
      <c r="G3441" t="s">
        <v>35</v>
      </c>
      <c r="H3441">
        <v>4558</v>
      </c>
      <c r="I3441" t="s">
        <v>11</v>
      </c>
      <c r="J3441" t="s">
        <v>120</v>
      </c>
      <c r="K3441" t="s">
        <v>19</v>
      </c>
      <c r="L3441" t="s">
        <v>23</v>
      </c>
      <c r="M3441" s="5">
        <v>745.32</v>
      </c>
      <c r="N3441">
        <v>1</v>
      </c>
    </row>
    <row r="3442" spans="1:14" x14ac:dyDescent="0.2">
      <c r="A3442" s="2">
        <v>45318</v>
      </c>
      <c r="B3442" s="3">
        <f t="shared" si="159"/>
        <v>2024</v>
      </c>
      <c r="C3442" t="str">
        <f t="shared" si="160"/>
        <v>2023-2024</v>
      </c>
      <c r="D3442" t="s">
        <v>148</v>
      </c>
      <c r="E3442" t="s">
        <v>118</v>
      </c>
      <c r="F3442" t="str">
        <f t="shared" si="161"/>
        <v>New South Wales</v>
      </c>
      <c r="G3442" t="s">
        <v>10</v>
      </c>
      <c r="H3442">
        <v>2158</v>
      </c>
      <c r="I3442" t="s">
        <v>11</v>
      </c>
      <c r="J3442" t="s">
        <v>27</v>
      </c>
      <c r="K3442" t="s">
        <v>151</v>
      </c>
      <c r="L3442" t="s">
        <v>21</v>
      </c>
      <c r="M3442" s="5">
        <v>746.06</v>
      </c>
      <c r="N3442">
        <v>1</v>
      </c>
    </row>
    <row r="3443" spans="1:14" x14ac:dyDescent="0.2">
      <c r="A3443" s="2">
        <v>44996</v>
      </c>
      <c r="B3443" s="3">
        <f t="shared" si="159"/>
        <v>2023</v>
      </c>
      <c r="C3443" t="str">
        <f t="shared" si="160"/>
        <v>2022-2023</v>
      </c>
      <c r="D3443" t="s">
        <v>147</v>
      </c>
      <c r="E3443" t="s">
        <v>113</v>
      </c>
      <c r="F3443" t="str">
        <f t="shared" si="161"/>
        <v>Queensland</v>
      </c>
      <c r="G3443" t="s">
        <v>35</v>
      </c>
      <c r="H3443">
        <v>4215</v>
      </c>
      <c r="I3443" t="s">
        <v>11</v>
      </c>
      <c r="J3443" t="s">
        <v>104</v>
      </c>
      <c r="K3443" t="s">
        <v>19</v>
      </c>
      <c r="L3443" t="s">
        <v>23</v>
      </c>
      <c r="M3443" s="5">
        <v>747.07</v>
      </c>
      <c r="N3443">
        <v>1</v>
      </c>
    </row>
    <row r="3444" spans="1:14" x14ac:dyDescent="0.2">
      <c r="A3444" s="2">
        <v>44981</v>
      </c>
      <c r="B3444" s="3">
        <f t="shared" si="159"/>
        <v>2023</v>
      </c>
      <c r="C3444" t="str">
        <f t="shared" si="160"/>
        <v>2022-2023</v>
      </c>
      <c r="D3444" t="s">
        <v>147</v>
      </c>
      <c r="E3444" t="s">
        <v>117</v>
      </c>
      <c r="F3444" t="str">
        <f t="shared" si="161"/>
        <v>Queensland</v>
      </c>
      <c r="G3444" t="s">
        <v>35</v>
      </c>
      <c r="H3444">
        <v>4119</v>
      </c>
      <c r="I3444" t="s">
        <v>11</v>
      </c>
      <c r="J3444" t="s">
        <v>43</v>
      </c>
      <c r="K3444" t="s">
        <v>151</v>
      </c>
      <c r="L3444" t="s">
        <v>21</v>
      </c>
      <c r="M3444" s="5">
        <v>747.11</v>
      </c>
      <c r="N3444">
        <v>1</v>
      </c>
    </row>
    <row r="3445" spans="1:14" x14ac:dyDescent="0.2">
      <c r="A3445" s="2">
        <v>45353</v>
      </c>
      <c r="B3445" s="3">
        <f t="shared" si="159"/>
        <v>2024</v>
      </c>
      <c r="C3445" t="str">
        <f t="shared" si="160"/>
        <v>2023-2024</v>
      </c>
      <c r="D3445" t="s">
        <v>147</v>
      </c>
      <c r="E3445" t="s">
        <v>93</v>
      </c>
      <c r="F3445" t="str">
        <f t="shared" si="161"/>
        <v>Western Australia</v>
      </c>
      <c r="G3445" t="s">
        <v>48</v>
      </c>
      <c r="H3445">
        <v>6112</v>
      </c>
      <c r="I3445" t="s">
        <v>11</v>
      </c>
      <c r="J3445" t="s">
        <v>94</v>
      </c>
      <c r="K3445" t="s">
        <v>152</v>
      </c>
      <c r="L3445" t="s">
        <v>13</v>
      </c>
      <c r="M3445" s="5">
        <v>747.30000000000007</v>
      </c>
      <c r="N3445">
        <v>1</v>
      </c>
    </row>
    <row r="3446" spans="1:14" x14ac:dyDescent="0.2">
      <c r="A3446" s="2">
        <v>45275</v>
      </c>
      <c r="B3446" s="3">
        <f t="shared" si="159"/>
        <v>2024</v>
      </c>
      <c r="C3446" t="str">
        <f t="shared" si="160"/>
        <v>2023-2024</v>
      </c>
      <c r="D3446" t="s">
        <v>147</v>
      </c>
      <c r="E3446" t="s">
        <v>79</v>
      </c>
      <c r="F3446" t="str">
        <f t="shared" si="161"/>
        <v>Australian Capital Territory</v>
      </c>
      <c r="G3446" t="s">
        <v>80</v>
      </c>
      <c r="H3446">
        <v>2617</v>
      </c>
      <c r="I3446" t="s">
        <v>11</v>
      </c>
      <c r="J3446" t="s">
        <v>58</v>
      </c>
      <c r="K3446" t="s">
        <v>153</v>
      </c>
      <c r="L3446" t="s">
        <v>16</v>
      </c>
      <c r="M3446" s="5">
        <v>747.34</v>
      </c>
      <c r="N3446">
        <v>1</v>
      </c>
    </row>
    <row r="3447" spans="1:14" x14ac:dyDescent="0.2">
      <c r="A3447" s="2">
        <v>45552</v>
      </c>
      <c r="B3447" s="3">
        <f t="shared" si="159"/>
        <v>2025</v>
      </c>
      <c r="C3447" t="str">
        <f t="shared" si="160"/>
        <v>2024-2025</v>
      </c>
      <c r="D3447" t="s">
        <v>147</v>
      </c>
      <c r="E3447" t="s">
        <v>53</v>
      </c>
      <c r="F3447" t="str">
        <f t="shared" si="161"/>
        <v>South Australia</v>
      </c>
      <c r="G3447" t="s">
        <v>32</v>
      </c>
      <c r="H3447">
        <v>5082</v>
      </c>
      <c r="I3447" t="s">
        <v>11</v>
      </c>
      <c r="J3447" t="s">
        <v>33</v>
      </c>
      <c r="K3447" t="s">
        <v>149</v>
      </c>
      <c r="L3447" t="s">
        <v>15</v>
      </c>
      <c r="M3447" s="5">
        <v>747.42000000000007</v>
      </c>
      <c r="N3447">
        <v>1</v>
      </c>
    </row>
    <row r="3448" spans="1:14" x14ac:dyDescent="0.2">
      <c r="A3448" s="2">
        <v>45386</v>
      </c>
      <c r="B3448" s="3">
        <f t="shared" si="159"/>
        <v>2024</v>
      </c>
      <c r="C3448" t="str">
        <f t="shared" si="160"/>
        <v>2023-2024</v>
      </c>
      <c r="D3448" t="s">
        <v>147</v>
      </c>
      <c r="E3448" t="s">
        <v>118</v>
      </c>
      <c r="F3448" t="str">
        <f t="shared" si="161"/>
        <v>New South Wales</v>
      </c>
      <c r="G3448" t="s">
        <v>10</v>
      </c>
      <c r="H3448">
        <v>2158</v>
      </c>
      <c r="I3448" t="s">
        <v>11</v>
      </c>
      <c r="J3448" t="s">
        <v>27</v>
      </c>
      <c r="K3448" t="s">
        <v>150</v>
      </c>
      <c r="L3448" t="s">
        <v>18</v>
      </c>
      <c r="M3448" s="5">
        <v>747.94</v>
      </c>
      <c r="N3448">
        <v>1</v>
      </c>
    </row>
    <row r="3449" spans="1:14" x14ac:dyDescent="0.2">
      <c r="A3449" s="2">
        <v>45317</v>
      </c>
      <c r="B3449" s="3">
        <f t="shared" si="159"/>
        <v>2024</v>
      </c>
      <c r="C3449" t="str">
        <f t="shared" si="160"/>
        <v>2023-2024</v>
      </c>
      <c r="D3449" t="s">
        <v>147</v>
      </c>
      <c r="E3449" t="s">
        <v>85</v>
      </c>
      <c r="F3449" t="str">
        <f t="shared" si="161"/>
        <v>Queensland</v>
      </c>
      <c r="G3449" t="s">
        <v>35</v>
      </c>
      <c r="H3449">
        <v>4883</v>
      </c>
      <c r="I3449" t="s">
        <v>11</v>
      </c>
      <c r="J3449" t="s">
        <v>36</v>
      </c>
      <c r="K3449" t="s">
        <v>149</v>
      </c>
      <c r="L3449" t="s">
        <v>15</v>
      </c>
      <c r="M3449" s="5">
        <v>748.43000000000006</v>
      </c>
      <c r="N3449">
        <v>1</v>
      </c>
    </row>
    <row r="3450" spans="1:14" x14ac:dyDescent="0.2">
      <c r="A3450" s="2">
        <v>45254</v>
      </c>
      <c r="B3450" s="3">
        <f t="shared" si="159"/>
        <v>2024</v>
      </c>
      <c r="C3450" t="str">
        <f t="shared" si="160"/>
        <v>2023-2024</v>
      </c>
      <c r="D3450" t="s">
        <v>147</v>
      </c>
      <c r="E3450" t="s">
        <v>121</v>
      </c>
      <c r="F3450" t="str">
        <f t="shared" si="161"/>
        <v>Queensland</v>
      </c>
      <c r="G3450" t="s">
        <v>35</v>
      </c>
      <c r="H3450">
        <v>4700</v>
      </c>
      <c r="I3450" t="s">
        <v>11</v>
      </c>
      <c r="J3450" t="s">
        <v>51</v>
      </c>
      <c r="K3450" t="s">
        <v>152</v>
      </c>
      <c r="L3450" t="s">
        <v>13</v>
      </c>
      <c r="M3450" s="5">
        <v>749.04</v>
      </c>
      <c r="N3450">
        <v>1</v>
      </c>
    </row>
    <row r="3451" spans="1:14" x14ac:dyDescent="0.2">
      <c r="A3451" s="2">
        <v>45464</v>
      </c>
      <c r="B3451" s="3">
        <f t="shared" si="159"/>
        <v>2024</v>
      </c>
      <c r="C3451" t="str">
        <f t="shared" si="160"/>
        <v>2023-2024</v>
      </c>
      <c r="D3451" t="s">
        <v>147</v>
      </c>
      <c r="E3451" t="s">
        <v>83</v>
      </c>
      <c r="F3451" t="str">
        <f t="shared" si="161"/>
        <v>New South Wales</v>
      </c>
      <c r="G3451" t="s">
        <v>10</v>
      </c>
      <c r="H3451">
        <v>2750</v>
      </c>
      <c r="I3451" t="s">
        <v>11</v>
      </c>
      <c r="J3451" t="s">
        <v>25</v>
      </c>
      <c r="K3451" t="s">
        <v>154</v>
      </c>
      <c r="L3451" t="s">
        <v>14</v>
      </c>
      <c r="M3451" s="5">
        <v>749.25</v>
      </c>
      <c r="N3451">
        <v>1</v>
      </c>
    </row>
    <row r="3452" spans="1:14" x14ac:dyDescent="0.2">
      <c r="A3452" s="2">
        <v>44963</v>
      </c>
      <c r="B3452" s="3">
        <f t="shared" si="159"/>
        <v>2023</v>
      </c>
      <c r="C3452" t="str">
        <f t="shared" si="160"/>
        <v>2022-2023</v>
      </c>
      <c r="D3452" t="s">
        <v>147</v>
      </c>
      <c r="E3452" t="s">
        <v>92</v>
      </c>
      <c r="F3452" t="str">
        <f t="shared" si="161"/>
        <v>Queensland</v>
      </c>
      <c r="G3452" t="s">
        <v>35</v>
      </c>
      <c r="H3452">
        <v>4068</v>
      </c>
      <c r="I3452" t="s">
        <v>11</v>
      </c>
      <c r="J3452" t="s">
        <v>43</v>
      </c>
      <c r="K3452" t="s">
        <v>154</v>
      </c>
      <c r="L3452" t="s">
        <v>14</v>
      </c>
      <c r="M3452" s="5">
        <v>749.56</v>
      </c>
      <c r="N3452">
        <v>1</v>
      </c>
    </row>
    <row r="3453" spans="1:14" x14ac:dyDescent="0.2">
      <c r="A3453" s="2">
        <v>44996</v>
      </c>
      <c r="B3453" s="3">
        <f t="shared" si="159"/>
        <v>2023</v>
      </c>
      <c r="C3453" t="str">
        <f t="shared" si="160"/>
        <v>2022-2023</v>
      </c>
      <c r="D3453" t="s">
        <v>147</v>
      </c>
      <c r="E3453" t="s">
        <v>84</v>
      </c>
      <c r="F3453" t="str">
        <f t="shared" si="161"/>
        <v>Queensland</v>
      </c>
      <c r="G3453" t="s">
        <v>35</v>
      </c>
      <c r="H3453">
        <v>4740</v>
      </c>
      <c r="I3453" t="s">
        <v>11</v>
      </c>
      <c r="J3453" t="s">
        <v>51</v>
      </c>
      <c r="K3453" t="s">
        <v>155</v>
      </c>
      <c r="L3453" t="s">
        <v>20</v>
      </c>
      <c r="M3453" s="5">
        <v>749.75</v>
      </c>
      <c r="N3453">
        <v>1</v>
      </c>
    </row>
    <row r="3454" spans="1:14" x14ac:dyDescent="0.2">
      <c r="A3454" s="2">
        <v>45087</v>
      </c>
      <c r="B3454" s="3">
        <f t="shared" si="159"/>
        <v>2023</v>
      </c>
      <c r="C3454" t="str">
        <f t="shared" si="160"/>
        <v>2022-2023</v>
      </c>
      <c r="D3454" t="s">
        <v>148</v>
      </c>
      <c r="E3454" t="s">
        <v>73</v>
      </c>
      <c r="F3454" t="str">
        <f t="shared" si="161"/>
        <v>Victoria</v>
      </c>
      <c r="G3454" t="s">
        <v>45</v>
      </c>
      <c r="H3454">
        <v>3136</v>
      </c>
      <c r="I3454" t="s">
        <v>11</v>
      </c>
      <c r="J3454" t="s">
        <v>63</v>
      </c>
      <c r="K3454" t="s">
        <v>155</v>
      </c>
      <c r="L3454" t="s">
        <v>20</v>
      </c>
      <c r="M3454" s="5">
        <v>750.6</v>
      </c>
      <c r="N3454">
        <v>1</v>
      </c>
    </row>
    <row r="3455" spans="1:14" x14ac:dyDescent="0.2">
      <c r="A3455" s="2">
        <v>45652</v>
      </c>
      <c r="B3455" s="3">
        <f t="shared" si="159"/>
        <v>2025</v>
      </c>
      <c r="C3455" t="str">
        <f t="shared" si="160"/>
        <v>2024-2025</v>
      </c>
      <c r="D3455" t="s">
        <v>147</v>
      </c>
      <c r="E3455" t="s">
        <v>146</v>
      </c>
      <c r="F3455" t="str">
        <f t="shared" si="161"/>
        <v>Victoria</v>
      </c>
      <c r="G3455" t="s">
        <v>45</v>
      </c>
      <c r="H3455">
        <v>3353</v>
      </c>
      <c r="I3455" t="s">
        <v>11</v>
      </c>
      <c r="J3455" t="s">
        <v>60</v>
      </c>
      <c r="K3455" t="s">
        <v>152</v>
      </c>
      <c r="L3455" t="s">
        <v>13</v>
      </c>
      <c r="M3455" s="5">
        <v>751.21</v>
      </c>
      <c r="N3455">
        <v>1</v>
      </c>
    </row>
    <row r="3456" spans="1:14" x14ac:dyDescent="0.2">
      <c r="A3456" s="2">
        <v>45542</v>
      </c>
      <c r="B3456" s="3">
        <f t="shared" si="159"/>
        <v>2025</v>
      </c>
      <c r="C3456" t="str">
        <f t="shared" si="160"/>
        <v>2024-2025</v>
      </c>
      <c r="D3456" t="s">
        <v>147</v>
      </c>
      <c r="E3456" t="s">
        <v>122</v>
      </c>
      <c r="F3456" t="str">
        <f t="shared" si="161"/>
        <v>New South Wales</v>
      </c>
      <c r="G3456" t="s">
        <v>10</v>
      </c>
      <c r="H3456">
        <v>2650</v>
      </c>
      <c r="I3456" t="s">
        <v>11</v>
      </c>
      <c r="J3456" t="s">
        <v>25</v>
      </c>
      <c r="K3456" t="s">
        <v>152</v>
      </c>
      <c r="L3456" t="s">
        <v>13</v>
      </c>
      <c r="M3456" s="5">
        <v>756.55000000000007</v>
      </c>
      <c r="N3456">
        <v>1</v>
      </c>
    </row>
    <row r="3457" spans="1:14" x14ac:dyDescent="0.2">
      <c r="A3457" s="2">
        <v>45409</v>
      </c>
      <c r="B3457" s="3">
        <f t="shared" si="159"/>
        <v>2024</v>
      </c>
      <c r="C3457" t="str">
        <f t="shared" si="160"/>
        <v>2023-2024</v>
      </c>
      <c r="D3457" t="s">
        <v>148</v>
      </c>
      <c r="E3457" t="s">
        <v>146</v>
      </c>
      <c r="F3457" t="str">
        <f t="shared" si="161"/>
        <v>Victoria</v>
      </c>
      <c r="G3457" t="s">
        <v>45</v>
      </c>
      <c r="H3457">
        <v>3353</v>
      </c>
      <c r="I3457" t="s">
        <v>11</v>
      </c>
      <c r="J3457" t="s">
        <v>60</v>
      </c>
      <c r="K3457" t="s">
        <v>19</v>
      </c>
      <c r="L3457" t="s">
        <v>23</v>
      </c>
      <c r="M3457" s="5">
        <v>756.94</v>
      </c>
      <c r="N3457">
        <v>1</v>
      </c>
    </row>
    <row r="3458" spans="1:14" x14ac:dyDescent="0.2">
      <c r="A3458" s="2">
        <v>45195</v>
      </c>
      <c r="B3458" s="3">
        <f t="shared" ref="B3458:B3521" si="162">IF(MONTH(A3458)&gt;=7,YEAR(A3458)+1,YEAR(A3458))</f>
        <v>2024</v>
      </c>
      <c r="C3458" t="str">
        <f t="shared" ref="C3458:C3521" si="163">IF(MONTH(A3458) &gt;= 7, YEAR(A3458) &amp; "-" &amp; YEAR(A3458) + 1, YEAR(A3458) - 1 &amp; "-" &amp; YEAR(A3458))</f>
        <v>2023-2024</v>
      </c>
      <c r="D3458" t="s">
        <v>147</v>
      </c>
      <c r="E3458" t="s">
        <v>109</v>
      </c>
      <c r="F3458" t="str">
        <f t="shared" ref="F3458:F3521" si="164">IF(G3458="WA","Western Australia",
IF(G3458="NSW","New South Wales",
IF(G3458="QLD","Queensland",
IF(G3458="VIC","Victoria",
IF(G3458="TAS","Tasmania",
IF(G3458="SA","South Australia",
IF(G3458="NT","Northern Territory",
IF(G3458="ACT","Australian Capital Territory",G3458))))))))</f>
        <v>New South Wales</v>
      </c>
      <c r="G3458" t="s">
        <v>10</v>
      </c>
      <c r="H3458">
        <v>2480</v>
      </c>
      <c r="I3458" t="s">
        <v>11</v>
      </c>
      <c r="J3458" t="s">
        <v>68</v>
      </c>
      <c r="K3458" t="s">
        <v>150</v>
      </c>
      <c r="L3458" t="s">
        <v>18</v>
      </c>
      <c r="M3458" s="5">
        <v>759.59</v>
      </c>
      <c r="N3458">
        <v>1</v>
      </c>
    </row>
    <row r="3459" spans="1:14" x14ac:dyDescent="0.2">
      <c r="A3459" s="2">
        <v>45177</v>
      </c>
      <c r="B3459" s="3">
        <f t="shared" si="162"/>
        <v>2024</v>
      </c>
      <c r="C3459" t="str">
        <f t="shared" si="163"/>
        <v>2023-2024</v>
      </c>
      <c r="D3459" t="s">
        <v>147</v>
      </c>
      <c r="E3459" t="s">
        <v>57</v>
      </c>
      <c r="F3459" t="str">
        <f t="shared" si="164"/>
        <v>New South Wales</v>
      </c>
      <c r="G3459" t="s">
        <v>10</v>
      </c>
      <c r="H3459">
        <v>2560</v>
      </c>
      <c r="I3459" t="s">
        <v>11</v>
      </c>
      <c r="J3459" t="s">
        <v>58</v>
      </c>
      <c r="K3459" t="s">
        <v>19</v>
      </c>
      <c r="L3459" t="s">
        <v>23</v>
      </c>
      <c r="M3459" s="5">
        <v>761.5200000000001</v>
      </c>
      <c r="N3459">
        <v>1</v>
      </c>
    </row>
    <row r="3460" spans="1:14" x14ac:dyDescent="0.2">
      <c r="A3460" s="2">
        <v>45121</v>
      </c>
      <c r="B3460" s="3">
        <f t="shared" si="162"/>
        <v>2024</v>
      </c>
      <c r="C3460" t="str">
        <f t="shared" si="163"/>
        <v>2023-2024</v>
      </c>
      <c r="D3460" t="s">
        <v>147</v>
      </c>
      <c r="E3460" t="s">
        <v>57</v>
      </c>
      <c r="F3460" t="str">
        <f t="shared" si="164"/>
        <v>New South Wales</v>
      </c>
      <c r="G3460" t="s">
        <v>10</v>
      </c>
      <c r="H3460">
        <v>2560</v>
      </c>
      <c r="I3460" t="s">
        <v>11</v>
      </c>
      <c r="J3460" t="s">
        <v>58</v>
      </c>
      <c r="K3460" t="s">
        <v>154</v>
      </c>
      <c r="L3460" t="s">
        <v>14</v>
      </c>
      <c r="M3460" s="5">
        <v>761.66000000000008</v>
      </c>
      <c r="N3460">
        <v>1</v>
      </c>
    </row>
    <row r="3461" spans="1:14" x14ac:dyDescent="0.2">
      <c r="A3461" s="2">
        <v>45188</v>
      </c>
      <c r="B3461" s="3">
        <f t="shared" si="162"/>
        <v>2024</v>
      </c>
      <c r="C3461" t="str">
        <f t="shared" si="163"/>
        <v>2023-2024</v>
      </c>
      <c r="D3461" t="s">
        <v>147</v>
      </c>
      <c r="E3461" t="s">
        <v>59</v>
      </c>
      <c r="F3461" t="str">
        <f t="shared" si="164"/>
        <v>Victoria</v>
      </c>
      <c r="G3461" t="s">
        <v>45</v>
      </c>
      <c r="H3461">
        <v>3280</v>
      </c>
      <c r="I3461" t="s">
        <v>11</v>
      </c>
      <c r="J3461" t="s">
        <v>60</v>
      </c>
      <c r="K3461" t="s">
        <v>150</v>
      </c>
      <c r="L3461" t="s">
        <v>18</v>
      </c>
      <c r="M3461" s="5">
        <v>762.15000000000009</v>
      </c>
      <c r="N3461">
        <v>1</v>
      </c>
    </row>
    <row r="3462" spans="1:14" x14ac:dyDescent="0.2">
      <c r="A3462" s="2">
        <v>45638</v>
      </c>
      <c r="B3462" s="3">
        <f t="shared" si="162"/>
        <v>2025</v>
      </c>
      <c r="C3462" t="str">
        <f t="shared" si="163"/>
        <v>2024-2025</v>
      </c>
      <c r="D3462" t="s">
        <v>147</v>
      </c>
      <c r="E3462" t="s">
        <v>83</v>
      </c>
      <c r="F3462" t="str">
        <f t="shared" si="164"/>
        <v>New South Wales</v>
      </c>
      <c r="G3462" t="s">
        <v>10</v>
      </c>
      <c r="H3462">
        <v>2750</v>
      </c>
      <c r="I3462" t="s">
        <v>11</v>
      </c>
      <c r="J3462" t="s">
        <v>25</v>
      </c>
      <c r="K3462" t="s">
        <v>150</v>
      </c>
      <c r="L3462" t="s">
        <v>18</v>
      </c>
      <c r="M3462" s="5">
        <v>763.2700000000001</v>
      </c>
      <c r="N3462">
        <v>1</v>
      </c>
    </row>
    <row r="3463" spans="1:14" x14ac:dyDescent="0.2">
      <c r="A3463" s="2">
        <v>45385</v>
      </c>
      <c r="B3463" s="3">
        <f t="shared" si="162"/>
        <v>2024</v>
      </c>
      <c r="C3463" t="str">
        <f t="shared" si="163"/>
        <v>2023-2024</v>
      </c>
      <c r="D3463" t="s">
        <v>147</v>
      </c>
      <c r="E3463" t="s">
        <v>67</v>
      </c>
      <c r="F3463" t="str">
        <f t="shared" si="164"/>
        <v>New South Wales</v>
      </c>
      <c r="G3463" t="s">
        <v>10</v>
      </c>
      <c r="H3463">
        <v>2478</v>
      </c>
      <c r="I3463" t="s">
        <v>11</v>
      </c>
      <c r="J3463" t="s">
        <v>68</v>
      </c>
      <c r="K3463" t="s">
        <v>151</v>
      </c>
      <c r="L3463" t="s">
        <v>21</v>
      </c>
      <c r="M3463" s="5">
        <v>764.81</v>
      </c>
      <c r="N3463">
        <v>1</v>
      </c>
    </row>
    <row r="3464" spans="1:14" x14ac:dyDescent="0.2">
      <c r="A3464" s="2">
        <v>45200</v>
      </c>
      <c r="B3464" s="3">
        <f t="shared" si="162"/>
        <v>2024</v>
      </c>
      <c r="C3464" t="str">
        <f t="shared" si="163"/>
        <v>2023-2024</v>
      </c>
      <c r="D3464" t="s">
        <v>147</v>
      </c>
      <c r="E3464" t="s">
        <v>75</v>
      </c>
      <c r="F3464" t="str">
        <f t="shared" si="164"/>
        <v>Victoria</v>
      </c>
      <c r="G3464" t="s">
        <v>45</v>
      </c>
      <c r="H3464">
        <v>3630</v>
      </c>
      <c r="I3464" t="s">
        <v>11</v>
      </c>
      <c r="J3464" t="s">
        <v>55</v>
      </c>
      <c r="K3464" t="s">
        <v>151</v>
      </c>
      <c r="L3464" t="s">
        <v>21</v>
      </c>
      <c r="M3464" s="5">
        <v>764.92</v>
      </c>
      <c r="N3464">
        <v>1</v>
      </c>
    </row>
    <row r="3465" spans="1:14" x14ac:dyDescent="0.2">
      <c r="A3465" s="2">
        <v>45100</v>
      </c>
      <c r="B3465" s="3">
        <f t="shared" si="162"/>
        <v>2023</v>
      </c>
      <c r="C3465" t="str">
        <f t="shared" si="163"/>
        <v>2022-2023</v>
      </c>
      <c r="D3465" t="s">
        <v>147</v>
      </c>
      <c r="E3465" t="s">
        <v>78</v>
      </c>
      <c r="F3465" t="str">
        <f t="shared" si="164"/>
        <v>New South Wales</v>
      </c>
      <c r="G3465" t="s">
        <v>10</v>
      </c>
      <c r="H3465">
        <v>2350</v>
      </c>
      <c r="I3465" t="s">
        <v>11</v>
      </c>
      <c r="J3465" t="s">
        <v>68</v>
      </c>
      <c r="K3465" t="s">
        <v>149</v>
      </c>
      <c r="L3465" t="s">
        <v>15</v>
      </c>
      <c r="M3465" s="5">
        <v>767.44999999999993</v>
      </c>
      <c r="N3465">
        <v>1</v>
      </c>
    </row>
    <row r="3466" spans="1:14" x14ac:dyDescent="0.2">
      <c r="A3466" s="2">
        <v>45035</v>
      </c>
      <c r="B3466" s="3">
        <f t="shared" si="162"/>
        <v>2023</v>
      </c>
      <c r="C3466" t="str">
        <f t="shared" si="163"/>
        <v>2022-2023</v>
      </c>
      <c r="D3466" t="s">
        <v>147</v>
      </c>
      <c r="E3466" t="s">
        <v>97</v>
      </c>
      <c r="F3466" t="str">
        <f t="shared" si="164"/>
        <v>Tasmania</v>
      </c>
      <c r="G3466" t="s">
        <v>70</v>
      </c>
      <c r="H3466">
        <v>7250</v>
      </c>
      <c r="I3466" t="s">
        <v>11</v>
      </c>
      <c r="J3466" t="s">
        <v>71</v>
      </c>
      <c r="K3466" t="s">
        <v>152</v>
      </c>
      <c r="L3466" t="s">
        <v>13</v>
      </c>
      <c r="M3466" s="5">
        <v>768.2</v>
      </c>
      <c r="N3466">
        <v>1</v>
      </c>
    </row>
    <row r="3467" spans="1:14" x14ac:dyDescent="0.2">
      <c r="A3467" s="2">
        <v>45581</v>
      </c>
      <c r="B3467" s="3">
        <f t="shared" si="162"/>
        <v>2025</v>
      </c>
      <c r="C3467" t="str">
        <f t="shared" si="163"/>
        <v>2024-2025</v>
      </c>
      <c r="D3467" t="s">
        <v>147</v>
      </c>
      <c r="E3467" t="s">
        <v>109</v>
      </c>
      <c r="F3467" t="str">
        <f t="shared" si="164"/>
        <v>New South Wales</v>
      </c>
      <c r="G3467" t="s">
        <v>10</v>
      </c>
      <c r="H3467">
        <v>2480</v>
      </c>
      <c r="I3467" t="s">
        <v>11</v>
      </c>
      <c r="J3467" t="s">
        <v>68</v>
      </c>
      <c r="K3467" t="s">
        <v>152</v>
      </c>
      <c r="L3467" t="s">
        <v>13</v>
      </c>
      <c r="M3467" s="5">
        <v>769.59</v>
      </c>
      <c r="N3467">
        <v>1</v>
      </c>
    </row>
    <row r="3468" spans="1:14" x14ac:dyDescent="0.2">
      <c r="A3468" s="2">
        <v>45131</v>
      </c>
      <c r="B3468" s="3">
        <f t="shared" si="162"/>
        <v>2024</v>
      </c>
      <c r="C3468" t="str">
        <f t="shared" si="163"/>
        <v>2023-2024</v>
      </c>
      <c r="D3468" t="s">
        <v>147</v>
      </c>
      <c r="E3468" t="s">
        <v>136</v>
      </c>
      <c r="F3468" t="str">
        <f t="shared" si="164"/>
        <v>Victoria</v>
      </c>
      <c r="G3468" t="s">
        <v>45</v>
      </c>
      <c r="H3468">
        <v>3175</v>
      </c>
      <c r="I3468" t="s">
        <v>11</v>
      </c>
      <c r="J3468" t="s">
        <v>63</v>
      </c>
      <c r="K3468" t="s">
        <v>154</v>
      </c>
      <c r="L3468" t="s">
        <v>14</v>
      </c>
      <c r="M3468" s="5">
        <v>769.93</v>
      </c>
      <c r="N3468">
        <v>1</v>
      </c>
    </row>
    <row r="3469" spans="1:14" x14ac:dyDescent="0.2">
      <c r="A3469" s="2">
        <v>45113</v>
      </c>
      <c r="B3469" s="3">
        <f t="shared" si="162"/>
        <v>2024</v>
      </c>
      <c r="C3469" t="str">
        <f t="shared" si="163"/>
        <v>2023-2024</v>
      </c>
      <c r="D3469" t="s">
        <v>147</v>
      </c>
      <c r="E3469" t="s">
        <v>64</v>
      </c>
      <c r="F3469" t="str">
        <f t="shared" si="164"/>
        <v>Victoria</v>
      </c>
      <c r="G3469" t="s">
        <v>45</v>
      </c>
      <c r="H3469">
        <v>3199</v>
      </c>
      <c r="I3469" t="s">
        <v>11</v>
      </c>
      <c r="J3469" t="s">
        <v>63</v>
      </c>
      <c r="K3469" t="s">
        <v>155</v>
      </c>
      <c r="L3469" t="s">
        <v>20</v>
      </c>
      <c r="M3469" s="5">
        <v>770.33999999999992</v>
      </c>
      <c r="N3469">
        <v>1</v>
      </c>
    </row>
    <row r="3470" spans="1:14" x14ac:dyDescent="0.2">
      <c r="A3470" s="2">
        <v>45588</v>
      </c>
      <c r="B3470" s="3">
        <f t="shared" si="162"/>
        <v>2025</v>
      </c>
      <c r="C3470" t="str">
        <f t="shared" si="163"/>
        <v>2024-2025</v>
      </c>
      <c r="D3470" t="s">
        <v>147</v>
      </c>
      <c r="E3470" t="s">
        <v>93</v>
      </c>
      <c r="F3470" t="str">
        <f t="shared" si="164"/>
        <v>Western Australia</v>
      </c>
      <c r="G3470" t="s">
        <v>48</v>
      </c>
      <c r="H3470">
        <v>6112</v>
      </c>
      <c r="I3470" t="s">
        <v>11</v>
      </c>
      <c r="J3470" t="s">
        <v>94</v>
      </c>
      <c r="K3470" t="s">
        <v>151</v>
      </c>
      <c r="L3470" t="s">
        <v>21</v>
      </c>
      <c r="M3470" s="5">
        <v>771.18999999999994</v>
      </c>
      <c r="N3470">
        <v>1</v>
      </c>
    </row>
    <row r="3471" spans="1:14" x14ac:dyDescent="0.2">
      <c r="A3471" s="2">
        <v>45446</v>
      </c>
      <c r="B3471" s="3">
        <f t="shared" si="162"/>
        <v>2024</v>
      </c>
      <c r="C3471" t="str">
        <f t="shared" si="163"/>
        <v>2023-2024</v>
      </c>
      <c r="D3471" t="s">
        <v>147</v>
      </c>
      <c r="E3471" t="s">
        <v>136</v>
      </c>
      <c r="F3471" t="str">
        <f t="shared" si="164"/>
        <v>Victoria</v>
      </c>
      <c r="G3471" t="s">
        <v>45</v>
      </c>
      <c r="H3471">
        <v>3175</v>
      </c>
      <c r="I3471" t="s">
        <v>11</v>
      </c>
      <c r="J3471" t="s">
        <v>63</v>
      </c>
      <c r="K3471" t="s">
        <v>19</v>
      </c>
      <c r="L3471" t="s">
        <v>23</v>
      </c>
      <c r="M3471" s="5">
        <v>771.22</v>
      </c>
      <c r="N3471">
        <v>1</v>
      </c>
    </row>
    <row r="3472" spans="1:14" x14ac:dyDescent="0.2">
      <c r="A3472" s="2">
        <v>45335</v>
      </c>
      <c r="B3472" s="3">
        <f t="shared" si="162"/>
        <v>2024</v>
      </c>
      <c r="C3472" t="str">
        <f t="shared" si="163"/>
        <v>2023-2024</v>
      </c>
      <c r="D3472" t="s">
        <v>147</v>
      </c>
      <c r="E3472" t="s">
        <v>142</v>
      </c>
      <c r="F3472" t="str">
        <f t="shared" si="164"/>
        <v>Australian Capital Territory</v>
      </c>
      <c r="G3472" t="s">
        <v>80</v>
      </c>
      <c r="H3472">
        <v>2609</v>
      </c>
      <c r="I3472" t="s">
        <v>11</v>
      </c>
      <c r="J3472" t="s">
        <v>58</v>
      </c>
      <c r="K3472" t="s">
        <v>155</v>
      </c>
      <c r="L3472" t="s">
        <v>20</v>
      </c>
      <c r="M3472" s="5">
        <v>771.81000000000006</v>
      </c>
      <c r="N3472">
        <v>1</v>
      </c>
    </row>
    <row r="3473" spans="1:14" x14ac:dyDescent="0.2">
      <c r="A3473" s="2">
        <v>45138</v>
      </c>
      <c r="B3473" s="3">
        <f t="shared" si="162"/>
        <v>2024</v>
      </c>
      <c r="C3473" t="str">
        <f t="shared" si="163"/>
        <v>2023-2024</v>
      </c>
      <c r="D3473" t="s">
        <v>148</v>
      </c>
      <c r="E3473" t="s">
        <v>61</v>
      </c>
      <c r="F3473" t="str">
        <f t="shared" si="164"/>
        <v>New South Wales</v>
      </c>
      <c r="G3473" t="s">
        <v>10</v>
      </c>
      <c r="H3473">
        <v>2539</v>
      </c>
      <c r="I3473" t="s">
        <v>11</v>
      </c>
      <c r="J3473" t="s">
        <v>58</v>
      </c>
      <c r="K3473" t="s">
        <v>149</v>
      </c>
      <c r="L3473" t="s">
        <v>15</v>
      </c>
      <c r="M3473" s="5">
        <v>773.53</v>
      </c>
      <c r="N3473">
        <v>1</v>
      </c>
    </row>
    <row r="3474" spans="1:14" x14ac:dyDescent="0.2">
      <c r="A3474" s="2">
        <v>45564</v>
      </c>
      <c r="B3474" s="3">
        <f t="shared" si="162"/>
        <v>2025</v>
      </c>
      <c r="C3474" t="str">
        <f t="shared" si="163"/>
        <v>2024-2025</v>
      </c>
      <c r="D3474" t="s">
        <v>147</v>
      </c>
      <c r="E3474" t="s">
        <v>26</v>
      </c>
      <c r="F3474" t="str">
        <f t="shared" si="164"/>
        <v>New South Wales</v>
      </c>
      <c r="G3474" t="s">
        <v>10</v>
      </c>
      <c r="H3474">
        <v>2141</v>
      </c>
      <c r="I3474" t="s">
        <v>11</v>
      </c>
      <c r="J3474" t="s">
        <v>27</v>
      </c>
      <c r="K3474" t="s">
        <v>149</v>
      </c>
      <c r="L3474" t="s">
        <v>15</v>
      </c>
      <c r="M3474" s="5">
        <v>776.77</v>
      </c>
      <c r="N3474">
        <v>1</v>
      </c>
    </row>
    <row r="3475" spans="1:14" x14ac:dyDescent="0.2">
      <c r="A3475" s="2">
        <v>45478</v>
      </c>
      <c r="B3475" s="3">
        <f t="shared" si="162"/>
        <v>2025</v>
      </c>
      <c r="C3475" t="str">
        <f t="shared" si="163"/>
        <v>2024-2025</v>
      </c>
      <c r="D3475" t="s">
        <v>148</v>
      </c>
      <c r="E3475" t="s">
        <v>127</v>
      </c>
      <c r="F3475" t="str">
        <f t="shared" si="164"/>
        <v>New South Wales</v>
      </c>
      <c r="G3475" t="s">
        <v>10</v>
      </c>
      <c r="H3475">
        <v>2131</v>
      </c>
      <c r="I3475" t="s">
        <v>11</v>
      </c>
      <c r="J3475" t="s">
        <v>27</v>
      </c>
      <c r="K3475" t="s">
        <v>154</v>
      </c>
      <c r="L3475" t="s">
        <v>14</v>
      </c>
      <c r="M3475" s="5">
        <v>777.14</v>
      </c>
      <c r="N3475">
        <v>1</v>
      </c>
    </row>
    <row r="3476" spans="1:14" x14ac:dyDescent="0.2">
      <c r="A3476" s="2">
        <v>45278</v>
      </c>
      <c r="B3476" s="3">
        <f t="shared" si="162"/>
        <v>2024</v>
      </c>
      <c r="C3476" t="str">
        <f t="shared" si="163"/>
        <v>2023-2024</v>
      </c>
      <c r="D3476" t="s">
        <v>147</v>
      </c>
      <c r="E3476" t="s">
        <v>37</v>
      </c>
      <c r="F3476" t="str">
        <f t="shared" si="164"/>
        <v>South Australia</v>
      </c>
      <c r="G3476" t="s">
        <v>32</v>
      </c>
      <c r="H3476">
        <v>5607</v>
      </c>
      <c r="I3476" t="s">
        <v>11</v>
      </c>
      <c r="J3476" t="s">
        <v>38</v>
      </c>
      <c r="K3476" t="s">
        <v>153</v>
      </c>
      <c r="L3476" t="s">
        <v>16</v>
      </c>
      <c r="M3476" s="5">
        <v>777.87</v>
      </c>
      <c r="N3476">
        <v>1</v>
      </c>
    </row>
    <row r="3477" spans="1:14" x14ac:dyDescent="0.2">
      <c r="A3477" s="2">
        <v>45135</v>
      </c>
      <c r="B3477" s="3">
        <f t="shared" si="162"/>
        <v>2024</v>
      </c>
      <c r="C3477" t="str">
        <f t="shared" si="163"/>
        <v>2023-2024</v>
      </c>
      <c r="D3477" t="s">
        <v>148</v>
      </c>
      <c r="E3477" t="s">
        <v>131</v>
      </c>
      <c r="F3477" t="str">
        <f t="shared" si="164"/>
        <v>Western Australia</v>
      </c>
      <c r="G3477" t="s">
        <v>48</v>
      </c>
      <c r="H3477">
        <v>6530</v>
      </c>
      <c r="I3477" t="s">
        <v>11</v>
      </c>
      <c r="J3477" t="s">
        <v>77</v>
      </c>
      <c r="K3477" t="s">
        <v>156</v>
      </c>
      <c r="L3477" t="s">
        <v>17</v>
      </c>
      <c r="M3477" s="5">
        <v>778.56000000000006</v>
      </c>
      <c r="N3477">
        <v>1</v>
      </c>
    </row>
    <row r="3478" spans="1:14" x14ac:dyDescent="0.2">
      <c r="A3478" s="2">
        <v>45167</v>
      </c>
      <c r="B3478" s="3">
        <f t="shared" si="162"/>
        <v>2024</v>
      </c>
      <c r="C3478" t="str">
        <f t="shared" si="163"/>
        <v>2023-2024</v>
      </c>
      <c r="D3478" t="s">
        <v>147</v>
      </c>
      <c r="E3478" t="s">
        <v>92</v>
      </c>
      <c r="F3478" t="str">
        <f t="shared" si="164"/>
        <v>Queensland</v>
      </c>
      <c r="G3478" t="s">
        <v>35</v>
      </c>
      <c r="H3478">
        <v>4068</v>
      </c>
      <c r="I3478" t="s">
        <v>11</v>
      </c>
      <c r="J3478" t="s">
        <v>43</v>
      </c>
      <c r="K3478" t="s">
        <v>151</v>
      </c>
      <c r="L3478" t="s">
        <v>21</v>
      </c>
      <c r="M3478" s="5">
        <v>779.41</v>
      </c>
      <c r="N3478">
        <v>1</v>
      </c>
    </row>
    <row r="3479" spans="1:14" x14ac:dyDescent="0.2">
      <c r="A3479" s="2">
        <v>45228</v>
      </c>
      <c r="B3479" s="3">
        <f t="shared" si="162"/>
        <v>2024</v>
      </c>
      <c r="C3479" t="str">
        <f t="shared" si="163"/>
        <v>2023-2024</v>
      </c>
      <c r="D3479" t="s">
        <v>147</v>
      </c>
      <c r="E3479" t="s">
        <v>82</v>
      </c>
      <c r="F3479" t="str">
        <f t="shared" si="164"/>
        <v>Queensland</v>
      </c>
      <c r="G3479" t="s">
        <v>35</v>
      </c>
      <c r="H3479">
        <v>4012</v>
      </c>
      <c r="I3479" t="s">
        <v>11</v>
      </c>
      <c r="J3479" t="s">
        <v>43</v>
      </c>
      <c r="K3479" t="s">
        <v>155</v>
      </c>
      <c r="L3479" t="s">
        <v>20</v>
      </c>
      <c r="M3479" s="5">
        <v>779.49</v>
      </c>
      <c r="N3479">
        <v>1</v>
      </c>
    </row>
    <row r="3480" spans="1:14" x14ac:dyDescent="0.2">
      <c r="A3480" s="2">
        <v>45287</v>
      </c>
      <c r="B3480" s="3">
        <f t="shared" si="162"/>
        <v>2024</v>
      </c>
      <c r="C3480" t="str">
        <f t="shared" si="163"/>
        <v>2023-2024</v>
      </c>
      <c r="D3480" t="s">
        <v>147</v>
      </c>
      <c r="E3480" t="s">
        <v>105</v>
      </c>
      <c r="F3480" t="str">
        <f t="shared" si="164"/>
        <v>Victoria</v>
      </c>
      <c r="G3480" t="s">
        <v>45</v>
      </c>
      <c r="H3480">
        <v>3500</v>
      </c>
      <c r="I3480" t="s">
        <v>11</v>
      </c>
      <c r="J3480" t="s">
        <v>60</v>
      </c>
      <c r="K3480" t="s">
        <v>152</v>
      </c>
      <c r="L3480" t="s">
        <v>13</v>
      </c>
      <c r="M3480" s="5">
        <v>780.21999999999991</v>
      </c>
      <c r="N3480">
        <v>1</v>
      </c>
    </row>
    <row r="3481" spans="1:14" x14ac:dyDescent="0.2">
      <c r="A3481" s="2">
        <v>45136</v>
      </c>
      <c r="B3481" s="3">
        <f t="shared" si="162"/>
        <v>2024</v>
      </c>
      <c r="C3481" t="str">
        <f t="shared" si="163"/>
        <v>2023-2024</v>
      </c>
      <c r="D3481" t="s">
        <v>148</v>
      </c>
      <c r="E3481" t="s">
        <v>76</v>
      </c>
      <c r="F3481" t="str">
        <f t="shared" si="164"/>
        <v>Western Australia</v>
      </c>
      <c r="G3481" t="s">
        <v>48</v>
      </c>
      <c r="H3481">
        <v>6450</v>
      </c>
      <c r="I3481" t="s">
        <v>11</v>
      </c>
      <c r="J3481" t="s">
        <v>77</v>
      </c>
      <c r="K3481" t="s">
        <v>153</v>
      </c>
      <c r="L3481" t="s">
        <v>16</v>
      </c>
      <c r="M3481" s="5">
        <v>780.56000000000006</v>
      </c>
      <c r="N3481">
        <v>1</v>
      </c>
    </row>
    <row r="3482" spans="1:14" x14ac:dyDescent="0.2">
      <c r="A3482" s="2">
        <v>44960</v>
      </c>
      <c r="B3482" s="3">
        <f t="shared" si="162"/>
        <v>2023</v>
      </c>
      <c r="C3482" t="str">
        <f t="shared" si="163"/>
        <v>2022-2023</v>
      </c>
      <c r="D3482" t="s">
        <v>147</v>
      </c>
      <c r="E3482" t="s">
        <v>52</v>
      </c>
      <c r="F3482" t="str">
        <f t="shared" si="164"/>
        <v>Victoria</v>
      </c>
      <c r="G3482" t="s">
        <v>45</v>
      </c>
      <c r="H3482">
        <v>3030</v>
      </c>
      <c r="I3482" t="s">
        <v>11</v>
      </c>
      <c r="J3482" t="s">
        <v>46</v>
      </c>
      <c r="K3482" t="s">
        <v>149</v>
      </c>
      <c r="L3482" t="s">
        <v>15</v>
      </c>
      <c r="M3482" s="5">
        <v>786.16000000000008</v>
      </c>
      <c r="N3482">
        <v>1</v>
      </c>
    </row>
    <row r="3483" spans="1:14" x14ac:dyDescent="0.2">
      <c r="A3483" s="2">
        <v>45182</v>
      </c>
      <c r="B3483" s="3">
        <f t="shared" si="162"/>
        <v>2024</v>
      </c>
      <c r="C3483" t="str">
        <f t="shared" si="163"/>
        <v>2023-2024</v>
      </c>
      <c r="D3483" t="s">
        <v>147</v>
      </c>
      <c r="E3483" t="s">
        <v>42</v>
      </c>
      <c r="F3483" t="str">
        <f t="shared" si="164"/>
        <v>Queensland</v>
      </c>
      <c r="G3483" t="s">
        <v>35</v>
      </c>
      <c r="H3483">
        <v>4053</v>
      </c>
      <c r="I3483" t="s">
        <v>11</v>
      </c>
      <c r="J3483" t="s">
        <v>43</v>
      </c>
      <c r="K3483" t="s">
        <v>154</v>
      </c>
      <c r="L3483" t="s">
        <v>14</v>
      </c>
      <c r="M3483" s="5">
        <v>786.38000000000011</v>
      </c>
      <c r="N3483">
        <v>1</v>
      </c>
    </row>
    <row r="3484" spans="1:14" x14ac:dyDescent="0.2">
      <c r="A3484" s="2">
        <v>44985</v>
      </c>
      <c r="B3484" s="3">
        <f t="shared" si="162"/>
        <v>2023</v>
      </c>
      <c r="C3484" t="str">
        <f t="shared" si="163"/>
        <v>2022-2023</v>
      </c>
      <c r="D3484" t="s">
        <v>147</v>
      </c>
      <c r="E3484" t="s">
        <v>31</v>
      </c>
      <c r="F3484" t="str">
        <f t="shared" si="164"/>
        <v>South Australia</v>
      </c>
      <c r="G3484" t="s">
        <v>32</v>
      </c>
      <c r="H3484">
        <v>5168</v>
      </c>
      <c r="I3484" t="s">
        <v>11</v>
      </c>
      <c r="J3484" t="s">
        <v>33</v>
      </c>
      <c r="K3484" t="s">
        <v>151</v>
      </c>
      <c r="L3484" t="s">
        <v>21</v>
      </c>
      <c r="M3484" s="5">
        <v>786.86</v>
      </c>
      <c r="N3484">
        <v>1</v>
      </c>
    </row>
    <row r="3485" spans="1:14" x14ac:dyDescent="0.2">
      <c r="A3485" s="2">
        <v>45100</v>
      </c>
      <c r="B3485" s="3">
        <f t="shared" si="162"/>
        <v>2023</v>
      </c>
      <c r="C3485" t="str">
        <f t="shared" si="163"/>
        <v>2022-2023</v>
      </c>
      <c r="D3485" t="s">
        <v>148</v>
      </c>
      <c r="E3485" t="s">
        <v>131</v>
      </c>
      <c r="F3485" t="str">
        <f t="shared" si="164"/>
        <v>Western Australia</v>
      </c>
      <c r="G3485" t="s">
        <v>48</v>
      </c>
      <c r="H3485">
        <v>6530</v>
      </c>
      <c r="I3485" t="s">
        <v>11</v>
      </c>
      <c r="J3485" t="s">
        <v>77</v>
      </c>
      <c r="K3485" t="s">
        <v>152</v>
      </c>
      <c r="L3485" t="s">
        <v>13</v>
      </c>
      <c r="M3485" s="5">
        <v>787.08000000000015</v>
      </c>
      <c r="N3485">
        <v>1</v>
      </c>
    </row>
    <row r="3486" spans="1:14" x14ac:dyDescent="0.2">
      <c r="A3486" s="2">
        <v>44937</v>
      </c>
      <c r="B3486" s="3">
        <f t="shared" si="162"/>
        <v>2023</v>
      </c>
      <c r="C3486" t="str">
        <f t="shared" si="163"/>
        <v>2022-2023</v>
      </c>
      <c r="D3486" t="s">
        <v>147</v>
      </c>
      <c r="E3486" t="s">
        <v>115</v>
      </c>
      <c r="F3486" t="str">
        <f t="shared" si="164"/>
        <v>Western Australia</v>
      </c>
      <c r="G3486" t="s">
        <v>48</v>
      </c>
      <c r="H3486">
        <v>6280</v>
      </c>
      <c r="I3486" t="s">
        <v>11</v>
      </c>
      <c r="J3486" t="s">
        <v>94</v>
      </c>
      <c r="K3486" t="s">
        <v>154</v>
      </c>
      <c r="L3486" t="s">
        <v>14</v>
      </c>
      <c r="M3486" s="5">
        <v>787.31999999999994</v>
      </c>
      <c r="N3486">
        <v>1</v>
      </c>
    </row>
    <row r="3487" spans="1:14" x14ac:dyDescent="0.2">
      <c r="A3487" s="2">
        <v>45230</v>
      </c>
      <c r="B3487" s="3">
        <f t="shared" si="162"/>
        <v>2024</v>
      </c>
      <c r="C3487" t="str">
        <f t="shared" si="163"/>
        <v>2023-2024</v>
      </c>
      <c r="D3487" t="s">
        <v>147</v>
      </c>
      <c r="E3487" t="s">
        <v>81</v>
      </c>
      <c r="F3487" t="str">
        <f t="shared" si="164"/>
        <v>New South Wales</v>
      </c>
      <c r="G3487" t="s">
        <v>10</v>
      </c>
      <c r="H3487">
        <v>2485</v>
      </c>
      <c r="I3487" t="s">
        <v>11</v>
      </c>
      <c r="J3487" t="s">
        <v>68</v>
      </c>
      <c r="K3487" t="s">
        <v>153</v>
      </c>
      <c r="L3487" t="s">
        <v>16</v>
      </c>
      <c r="M3487" s="5">
        <v>787.88</v>
      </c>
      <c r="N3487">
        <v>1</v>
      </c>
    </row>
    <row r="3488" spans="1:14" x14ac:dyDescent="0.2">
      <c r="A3488" s="2">
        <v>45622</v>
      </c>
      <c r="B3488" s="3">
        <f t="shared" si="162"/>
        <v>2025</v>
      </c>
      <c r="C3488" t="str">
        <f t="shared" si="163"/>
        <v>2024-2025</v>
      </c>
      <c r="D3488" t="s">
        <v>147</v>
      </c>
      <c r="E3488" t="s">
        <v>124</v>
      </c>
      <c r="F3488" t="str">
        <f t="shared" si="164"/>
        <v>New South Wales</v>
      </c>
      <c r="G3488" t="s">
        <v>10</v>
      </c>
      <c r="H3488">
        <v>2015</v>
      </c>
      <c r="I3488" t="s">
        <v>11</v>
      </c>
      <c r="J3488" t="s">
        <v>12</v>
      </c>
      <c r="K3488" t="s">
        <v>152</v>
      </c>
      <c r="L3488" t="s">
        <v>13</v>
      </c>
      <c r="M3488" s="5">
        <v>789.65</v>
      </c>
      <c r="N3488">
        <v>1</v>
      </c>
    </row>
    <row r="3489" spans="1:14" x14ac:dyDescent="0.2">
      <c r="A3489" s="2">
        <v>45048</v>
      </c>
      <c r="B3489" s="3">
        <f t="shared" si="162"/>
        <v>2023</v>
      </c>
      <c r="C3489" t="str">
        <f t="shared" si="163"/>
        <v>2022-2023</v>
      </c>
      <c r="D3489" t="s">
        <v>148</v>
      </c>
      <c r="E3489" t="s">
        <v>127</v>
      </c>
      <c r="F3489" t="str">
        <f t="shared" si="164"/>
        <v>New South Wales</v>
      </c>
      <c r="G3489" t="s">
        <v>10</v>
      </c>
      <c r="H3489">
        <v>2131</v>
      </c>
      <c r="I3489" t="s">
        <v>11</v>
      </c>
      <c r="J3489" t="s">
        <v>27</v>
      </c>
      <c r="K3489" t="s">
        <v>152</v>
      </c>
      <c r="L3489" t="s">
        <v>13</v>
      </c>
      <c r="M3489" s="5">
        <v>791.38999999999987</v>
      </c>
      <c r="N3489">
        <v>1</v>
      </c>
    </row>
    <row r="3490" spans="1:14" x14ac:dyDescent="0.2">
      <c r="A3490" s="2">
        <v>45196</v>
      </c>
      <c r="B3490" s="3">
        <f t="shared" si="162"/>
        <v>2024</v>
      </c>
      <c r="C3490" t="str">
        <f t="shared" si="163"/>
        <v>2023-2024</v>
      </c>
      <c r="D3490" t="s">
        <v>147</v>
      </c>
      <c r="E3490" t="s">
        <v>99</v>
      </c>
      <c r="F3490" t="str">
        <f t="shared" si="164"/>
        <v>Victoria</v>
      </c>
      <c r="G3490" t="s">
        <v>45</v>
      </c>
      <c r="H3490">
        <v>3148</v>
      </c>
      <c r="I3490" t="s">
        <v>11</v>
      </c>
      <c r="J3490" t="s">
        <v>63</v>
      </c>
      <c r="K3490" t="s">
        <v>152</v>
      </c>
      <c r="L3490" t="s">
        <v>13</v>
      </c>
      <c r="M3490" s="5">
        <v>791.57</v>
      </c>
      <c r="N3490">
        <v>1</v>
      </c>
    </row>
    <row r="3491" spans="1:14" x14ac:dyDescent="0.2">
      <c r="A3491" s="2">
        <v>45121</v>
      </c>
      <c r="B3491" s="3">
        <f t="shared" si="162"/>
        <v>2024</v>
      </c>
      <c r="C3491" t="str">
        <f t="shared" si="163"/>
        <v>2023-2024</v>
      </c>
      <c r="D3491" t="s">
        <v>147</v>
      </c>
      <c r="E3491" t="s">
        <v>114</v>
      </c>
      <c r="F3491" t="str">
        <f t="shared" si="164"/>
        <v>Victoria</v>
      </c>
      <c r="G3491" t="s">
        <v>45</v>
      </c>
      <c r="H3491">
        <v>3551</v>
      </c>
      <c r="I3491" t="s">
        <v>11</v>
      </c>
      <c r="J3491" t="s">
        <v>60</v>
      </c>
      <c r="K3491" t="s">
        <v>150</v>
      </c>
      <c r="L3491" t="s">
        <v>18</v>
      </c>
      <c r="M3491" s="5">
        <v>792.04999999999984</v>
      </c>
      <c r="N3491">
        <v>1</v>
      </c>
    </row>
    <row r="3492" spans="1:14" x14ac:dyDescent="0.2">
      <c r="A3492" s="2">
        <v>45453</v>
      </c>
      <c r="B3492" s="3">
        <f t="shared" si="162"/>
        <v>2024</v>
      </c>
      <c r="C3492" t="str">
        <f t="shared" si="163"/>
        <v>2023-2024</v>
      </c>
      <c r="D3492" t="s">
        <v>147</v>
      </c>
      <c r="E3492" t="s">
        <v>126</v>
      </c>
      <c r="F3492" t="str">
        <f t="shared" si="164"/>
        <v>Queensland</v>
      </c>
      <c r="G3492" t="s">
        <v>35</v>
      </c>
      <c r="H3492">
        <v>4551</v>
      </c>
      <c r="I3492" t="s">
        <v>11</v>
      </c>
      <c r="J3492" t="s">
        <v>120</v>
      </c>
      <c r="K3492" t="s">
        <v>152</v>
      </c>
      <c r="L3492" t="s">
        <v>13</v>
      </c>
      <c r="M3492" s="5">
        <v>795.31000000000006</v>
      </c>
      <c r="N3492">
        <v>1</v>
      </c>
    </row>
    <row r="3493" spans="1:14" x14ac:dyDescent="0.2">
      <c r="A3493" s="2">
        <v>45482</v>
      </c>
      <c r="B3493" s="3">
        <f t="shared" si="162"/>
        <v>2025</v>
      </c>
      <c r="C3493" t="str">
        <f t="shared" si="163"/>
        <v>2024-2025</v>
      </c>
      <c r="D3493" t="s">
        <v>147</v>
      </c>
      <c r="E3493" t="s">
        <v>31</v>
      </c>
      <c r="F3493" t="str">
        <f t="shared" si="164"/>
        <v>South Australia</v>
      </c>
      <c r="G3493" t="s">
        <v>32</v>
      </c>
      <c r="H3493">
        <v>5168</v>
      </c>
      <c r="I3493" t="s">
        <v>11</v>
      </c>
      <c r="J3493" t="s">
        <v>33</v>
      </c>
      <c r="K3493" t="s">
        <v>152</v>
      </c>
      <c r="L3493" t="s">
        <v>13</v>
      </c>
      <c r="M3493" s="5">
        <v>795.65</v>
      </c>
      <c r="N3493">
        <v>1</v>
      </c>
    </row>
    <row r="3494" spans="1:14" x14ac:dyDescent="0.2">
      <c r="A3494" s="2">
        <v>45126</v>
      </c>
      <c r="B3494" s="3">
        <f t="shared" si="162"/>
        <v>2024</v>
      </c>
      <c r="C3494" t="str">
        <f t="shared" si="163"/>
        <v>2023-2024</v>
      </c>
      <c r="D3494" t="s">
        <v>148</v>
      </c>
      <c r="E3494" t="s">
        <v>110</v>
      </c>
      <c r="F3494" t="str">
        <f t="shared" si="164"/>
        <v>Queensland</v>
      </c>
      <c r="G3494" t="s">
        <v>35</v>
      </c>
      <c r="H3494">
        <v>4680</v>
      </c>
      <c r="I3494" t="s">
        <v>11</v>
      </c>
      <c r="J3494" t="s">
        <v>51</v>
      </c>
      <c r="K3494" t="s">
        <v>150</v>
      </c>
      <c r="L3494" t="s">
        <v>18</v>
      </c>
      <c r="M3494" s="5">
        <v>796.52</v>
      </c>
      <c r="N3494">
        <v>1</v>
      </c>
    </row>
    <row r="3495" spans="1:14" x14ac:dyDescent="0.2">
      <c r="A3495" s="2">
        <v>45649</v>
      </c>
      <c r="B3495" s="3">
        <f t="shared" si="162"/>
        <v>2025</v>
      </c>
      <c r="C3495" t="str">
        <f t="shared" si="163"/>
        <v>2024-2025</v>
      </c>
      <c r="D3495" t="s">
        <v>147</v>
      </c>
      <c r="E3495" t="s">
        <v>122</v>
      </c>
      <c r="F3495" t="str">
        <f t="shared" si="164"/>
        <v>New South Wales</v>
      </c>
      <c r="G3495" t="s">
        <v>10</v>
      </c>
      <c r="H3495">
        <v>2650</v>
      </c>
      <c r="I3495" t="s">
        <v>11</v>
      </c>
      <c r="J3495" t="s">
        <v>25</v>
      </c>
      <c r="K3495" t="s">
        <v>152</v>
      </c>
      <c r="L3495" t="s">
        <v>13</v>
      </c>
      <c r="M3495" s="5">
        <v>796.76000000000033</v>
      </c>
      <c r="N3495">
        <v>1</v>
      </c>
    </row>
    <row r="3496" spans="1:14" x14ac:dyDescent="0.2">
      <c r="A3496" s="2">
        <v>45514</v>
      </c>
      <c r="B3496" s="3">
        <f t="shared" si="162"/>
        <v>2025</v>
      </c>
      <c r="C3496" t="str">
        <f t="shared" si="163"/>
        <v>2024-2025</v>
      </c>
      <c r="D3496" t="s">
        <v>147</v>
      </c>
      <c r="E3496" t="s">
        <v>103</v>
      </c>
      <c r="F3496" t="str">
        <f t="shared" si="164"/>
        <v>Queensland</v>
      </c>
      <c r="G3496" t="s">
        <v>35</v>
      </c>
      <c r="H3496">
        <v>4509</v>
      </c>
      <c r="I3496" t="s">
        <v>11</v>
      </c>
      <c r="J3496" t="s">
        <v>104</v>
      </c>
      <c r="K3496" t="s">
        <v>154</v>
      </c>
      <c r="L3496" t="s">
        <v>14</v>
      </c>
      <c r="M3496" s="5">
        <v>797.2</v>
      </c>
      <c r="N3496">
        <v>1</v>
      </c>
    </row>
    <row r="3497" spans="1:14" x14ac:dyDescent="0.2">
      <c r="A3497" s="2">
        <v>45389</v>
      </c>
      <c r="B3497" s="3">
        <f t="shared" si="162"/>
        <v>2024</v>
      </c>
      <c r="C3497" t="str">
        <f t="shared" si="163"/>
        <v>2023-2024</v>
      </c>
      <c r="D3497" t="s">
        <v>148</v>
      </c>
      <c r="E3497" t="s">
        <v>73</v>
      </c>
      <c r="F3497" t="str">
        <f t="shared" si="164"/>
        <v>Victoria</v>
      </c>
      <c r="G3497" t="s">
        <v>45</v>
      </c>
      <c r="H3497">
        <v>3136</v>
      </c>
      <c r="I3497" t="s">
        <v>11</v>
      </c>
      <c r="J3497" t="s">
        <v>63</v>
      </c>
      <c r="K3497" t="s">
        <v>150</v>
      </c>
      <c r="L3497" t="s">
        <v>18</v>
      </c>
      <c r="M3497" s="5">
        <v>797.62</v>
      </c>
      <c r="N3497">
        <v>1</v>
      </c>
    </row>
    <row r="3498" spans="1:14" x14ac:dyDescent="0.2">
      <c r="A3498" s="2">
        <v>45026</v>
      </c>
      <c r="B3498" s="3">
        <f t="shared" si="162"/>
        <v>2023</v>
      </c>
      <c r="C3498" t="str">
        <f t="shared" si="163"/>
        <v>2022-2023</v>
      </c>
      <c r="D3498" t="s">
        <v>147</v>
      </c>
      <c r="E3498" t="s">
        <v>9</v>
      </c>
      <c r="F3498" t="str">
        <f t="shared" si="164"/>
        <v>New South Wales</v>
      </c>
      <c r="G3498" t="s">
        <v>10</v>
      </c>
      <c r="H3498">
        <v>2067</v>
      </c>
      <c r="I3498" t="s">
        <v>11</v>
      </c>
      <c r="J3498" t="s">
        <v>12</v>
      </c>
      <c r="K3498" t="s">
        <v>156</v>
      </c>
      <c r="L3498" t="s">
        <v>17</v>
      </c>
      <c r="M3498" s="5">
        <v>797.75000000000011</v>
      </c>
      <c r="N3498">
        <v>1</v>
      </c>
    </row>
    <row r="3499" spans="1:14" x14ac:dyDescent="0.2">
      <c r="A3499" s="2">
        <v>45307</v>
      </c>
      <c r="B3499" s="3">
        <f t="shared" si="162"/>
        <v>2024</v>
      </c>
      <c r="C3499" t="str">
        <f t="shared" si="163"/>
        <v>2023-2024</v>
      </c>
      <c r="D3499" t="s">
        <v>147</v>
      </c>
      <c r="E3499" t="s">
        <v>145</v>
      </c>
      <c r="F3499" t="str">
        <f t="shared" si="164"/>
        <v>New South Wales</v>
      </c>
      <c r="G3499" t="s">
        <v>10</v>
      </c>
      <c r="H3499">
        <v>2101</v>
      </c>
      <c r="I3499" t="s">
        <v>11</v>
      </c>
      <c r="J3499" t="s">
        <v>27</v>
      </c>
      <c r="K3499" t="s">
        <v>19</v>
      </c>
      <c r="L3499" t="s">
        <v>23</v>
      </c>
      <c r="M3499" s="5">
        <v>798.23</v>
      </c>
      <c r="N3499">
        <v>1</v>
      </c>
    </row>
    <row r="3500" spans="1:14" x14ac:dyDescent="0.2">
      <c r="A3500" s="2">
        <v>45193</v>
      </c>
      <c r="B3500" s="3">
        <f t="shared" si="162"/>
        <v>2024</v>
      </c>
      <c r="C3500" t="str">
        <f t="shared" si="163"/>
        <v>2023-2024</v>
      </c>
      <c r="D3500" t="s">
        <v>147</v>
      </c>
      <c r="E3500" t="s">
        <v>132</v>
      </c>
      <c r="F3500" t="str">
        <f t="shared" si="164"/>
        <v>New South Wales</v>
      </c>
      <c r="G3500" t="s">
        <v>10</v>
      </c>
      <c r="H3500">
        <v>2800</v>
      </c>
      <c r="I3500" t="s">
        <v>11</v>
      </c>
      <c r="J3500" t="s">
        <v>25</v>
      </c>
      <c r="K3500" t="s">
        <v>155</v>
      </c>
      <c r="L3500" t="s">
        <v>20</v>
      </c>
      <c r="M3500" s="5">
        <v>798.24</v>
      </c>
      <c r="N3500">
        <v>1</v>
      </c>
    </row>
    <row r="3501" spans="1:14" x14ac:dyDescent="0.2">
      <c r="A3501" s="2">
        <v>45084</v>
      </c>
      <c r="B3501" s="3">
        <f t="shared" si="162"/>
        <v>2023</v>
      </c>
      <c r="C3501" t="str">
        <f t="shared" si="163"/>
        <v>2022-2023</v>
      </c>
      <c r="D3501" t="s">
        <v>147</v>
      </c>
      <c r="E3501" t="s">
        <v>133</v>
      </c>
      <c r="F3501" t="str">
        <f t="shared" si="164"/>
        <v>Queensland</v>
      </c>
      <c r="G3501" t="s">
        <v>35</v>
      </c>
      <c r="H3501">
        <v>4305</v>
      </c>
      <c r="I3501" t="s">
        <v>11</v>
      </c>
      <c r="J3501" t="s">
        <v>104</v>
      </c>
      <c r="K3501" t="s">
        <v>149</v>
      </c>
      <c r="L3501" t="s">
        <v>15</v>
      </c>
      <c r="M3501" s="5">
        <v>798.52</v>
      </c>
      <c r="N3501">
        <v>1</v>
      </c>
    </row>
    <row r="3502" spans="1:14" x14ac:dyDescent="0.2">
      <c r="A3502" s="2">
        <v>45142</v>
      </c>
      <c r="B3502" s="3">
        <f t="shared" si="162"/>
        <v>2024</v>
      </c>
      <c r="C3502" t="str">
        <f t="shared" si="163"/>
        <v>2023-2024</v>
      </c>
      <c r="D3502" t="s">
        <v>148</v>
      </c>
      <c r="E3502" t="s">
        <v>143</v>
      </c>
      <c r="F3502" t="str">
        <f t="shared" si="164"/>
        <v>New South Wales</v>
      </c>
      <c r="G3502" t="s">
        <v>10</v>
      </c>
      <c r="H3502">
        <v>2154</v>
      </c>
      <c r="I3502" t="s">
        <v>11</v>
      </c>
      <c r="J3502" t="s">
        <v>27</v>
      </c>
      <c r="K3502" t="s">
        <v>152</v>
      </c>
      <c r="L3502" t="s">
        <v>13</v>
      </c>
      <c r="M3502" s="5">
        <v>799.67</v>
      </c>
      <c r="N3502">
        <v>1</v>
      </c>
    </row>
    <row r="3503" spans="1:14" x14ac:dyDescent="0.2">
      <c r="A3503" s="2">
        <v>45215</v>
      </c>
      <c r="B3503" s="3">
        <f t="shared" si="162"/>
        <v>2024</v>
      </c>
      <c r="C3503" t="str">
        <f t="shared" si="163"/>
        <v>2023-2024</v>
      </c>
      <c r="D3503" t="s">
        <v>147</v>
      </c>
      <c r="E3503" t="s">
        <v>24</v>
      </c>
      <c r="F3503" t="str">
        <f t="shared" si="164"/>
        <v>New South Wales</v>
      </c>
      <c r="G3503" t="s">
        <v>10</v>
      </c>
      <c r="H3503">
        <v>2795</v>
      </c>
      <c r="I3503" t="s">
        <v>11</v>
      </c>
      <c r="J3503" t="s">
        <v>25</v>
      </c>
      <c r="K3503" t="s">
        <v>150</v>
      </c>
      <c r="L3503" t="s">
        <v>18</v>
      </c>
      <c r="M3503" s="5">
        <v>800.1</v>
      </c>
      <c r="N3503">
        <v>1</v>
      </c>
    </row>
    <row r="3504" spans="1:14" x14ac:dyDescent="0.2">
      <c r="A3504" s="2">
        <v>45282</v>
      </c>
      <c r="B3504" s="3">
        <f t="shared" si="162"/>
        <v>2024</v>
      </c>
      <c r="C3504" t="str">
        <f t="shared" si="163"/>
        <v>2023-2024</v>
      </c>
      <c r="D3504" t="s">
        <v>147</v>
      </c>
      <c r="E3504" t="s">
        <v>99</v>
      </c>
      <c r="F3504" t="str">
        <f t="shared" si="164"/>
        <v>Victoria</v>
      </c>
      <c r="G3504" t="s">
        <v>45</v>
      </c>
      <c r="H3504">
        <v>3148</v>
      </c>
      <c r="I3504" t="s">
        <v>11</v>
      </c>
      <c r="J3504" t="s">
        <v>63</v>
      </c>
      <c r="K3504" t="s">
        <v>156</v>
      </c>
      <c r="L3504" t="s">
        <v>17</v>
      </c>
      <c r="M3504" s="5">
        <v>800.23</v>
      </c>
      <c r="N3504">
        <v>1</v>
      </c>
    </row>
    <row r="3505" spans="1:14" x14ac:dyDescent="0.2">
      <c r="A3505" s="2">
        <v>45515</v>
      </c>
      <c r="B3505" s="3">
        <f t="shared" si="162"/>
        <v>2025</v>
      </c>
      <c r="C3505" t="str">
        <f t="shared" si="163"/>
        <v>2024-2025</v>
      </c>
      <c r="D3505" t="s">
        <v>147</v>
      </c>
      <c r="E3505" t="s">
        <v>106</v>
      </c>
      <c r="F3505" t="str">
        <f t="shared" si="164"/>
        <v>Victoria</v>
      </c>
      <c r="G3505" t="s">
        <v>45</v>
      </c>
      <c r="H3505">
        <v>3915</v>
      </c>
      <c r="I3505" t="s">
        <v>11</v>
      </c>
      <c r="J3505" t="s">
        <v>55</v>
      </c>
      <c r="K3505" t="s">
        <v>149</v>
      </c>
      <c r="L3505" t="s">
        <v>15</v>
      </c>
      <c r="M3505" s="5">
        <v>801.37</v>
      </c>
      <c r="N3505">
        <v>1</v>
      </c>
    </row>
    <row r="3506" spans="1:14" x14ac:dyDescent="0.2">
      <c r="A3506" s="2">
        <v>45409</v>
      </c>
      <c r="B3506" s="3">
        <f t="shared" si="162"/>
        <v>2024</v>
      </c>
      <c r="C3506" t="str">
        <f t="shared" si="163"/>
        <v>2023-2024</v>
      </c>
      <c r="D3506" t="s">
        <v>147</v>
      </c>
      <c r="E3506" t="s">
        <v>115</v>
      </c>
      <c r="F3506" t="str">
        <f t="shared" si="164"/>
        <v>Western Australia</v>
      </c>
      <c r="G3506" t="s">
        <v>48</v>
      </c>
      <c r="H3506">
        <v>6280</v>
      </c>
      <c r="I3506" t="s">
        <v>11</v>
      </c>
      <c r="J3506" t="s">
        <v>94</v>
      </c>
      <c r="K3506" t="s">
        <v>156</v>
      </c>
      <c r="L3506" t="s">
        <v>17</v>
      </c>
      <c r="M3506" s="5">
        <v>801.48000000000013</v>
      </c>
      <c r="N3506">
        <v>1</v>
      </c>
    </row>
    <row r="3507" spans="1:14" x14ac:dyDescent="0.2">
      <c r="A3507" s="2">
        <v>44991</v>
      </c>
      <c r="B3507" s="3">
        <f t="shared" si="162"/>
        <v>2023</v>
      </c>
      <c r="C3507" t="str">
        <f t="shared" si="163"/>
        <v>2022-2023</v>
      </c>
      <c r="D3507" t="s">
        <v>147</v>
      </c>
      <c r="E3507" t="s">
        <v>98</v>
      </c>
      <c r="F3507" t="str">
        <f t="shared" si="164"/>
        <v>Victoria</v>
      </c>
      <c r="G3507" t="s">
        <v>45</v>
      </c>
      <c r="H3507">
        <v>3429</v>
      </c>
      <c r="I3507" t="s">
        <v>11</v>
      </c>
      <c r="J3507" t="s">
        <v>60</v>
      </c>
      <c r="K3507" t="s">
        <v>155</v>
      </c>
      <c r="L3507" t="s">
        <v>20</v>
      </c>
      <c r="M3507" s="5">
        <v>801.68000000000006</v>
      </c>
      <c r="N3507">
        <v>1</v>
      </c>
    </row>
    <row r="3508" spans="1:14" x14ac:dyDescent="0.2">
      <c r="A3508" s="2">
        <v>45480</v>
      </c>
      <c r="B3508" s="3">
        <f t="shared" si="162"/>
        <v>2025</v>
      </c>
      <c r="C3508" t="str">
        <f t="shared" si="163"/>
        <v>2024-2025</v>
      </c>
      <c r="D3508" t="s">
        <v>147</v>
      </c>
      <c r="E3508" t="s">
        <v>108</v>
      </c>
      <c r="F3508" t="str">
        <f t="shared" si="164"/>
        <v>Victoria</v>
      </c>
      <c r="G3508" t="s">
        <v>45</v>
      </c>
      <c r="H3508">
        <v>3018</v>
      </c>
      <c r="I3508" t="s">
        <v>11</v>
      </c>
      <c r="J3508" t="s">
        <v>46</v>
      </c>
      <c r="K3508" t="s">
        <v>152</v>
      </c>
      <c r="L3508" t="s">
        <v>13</v>
      </c>
      <c r="M3508" s="5">
        <v>801.97</v>
      </c>
      <c r="N3508">
        <v>1</v>
      </c>
    </row>
    <row r="3509" spans="1:14" x14ac:dyDescent="0.2">
      <c r="A3509" s="2">
        <v>45406</v>
      </c>
      <c r="B3509" s="3">
        <f t="shared" si="162"/>
        <v>2024</v>
      </c>
      <c r="C3509" t="str">
        <f t="shared" si="163"/>
        <v>2023-2024</v>
      </c>
      <c r="D3509" t="s">
        <v>147</v>
      </c>
      <c r="E3509" t="s">
        <v>142</v>
      </c>
      <c r="F3509" t="str">
        <f t="shared" si="164"/>
        <v>Australian Capital Territory</v>
      </c>
      <c r="G3509" t="s">
        <v>80</v>
      </c>
      <c r="H3509">
        <v>2609</v>
      </c>
      <c r="I3509" t="s">
        <v>11</v>
      </c>
      <c r="J3509" t="s">
        <v>58</v>
      </c>
      <c r="K3509" t="s">
        <v>150</v>
      </c>
      <c r="L3509" t="s">
        <v>18</v>
      </c>
      <c r="M3509" s="5">
        <v>802.67</v>
      </c>
      <c r="N3509">
        <v>1</v>
      </c>
    </row>
    <row r="3510" spans="1:14" x14ac:dyDescent="0.2">
      <c r="A3510" s="2">
        <v>45042</v>
      </c>
      <c r="B3510" s="3">
        <f t="shared" si="162"/>
        <v>2023</v>
      </c>
      <c r="C3510" t="str">
        <f t="shared" si="163"/>
        <v>2022-2023</v>
      </c>
      <c r="D3510" t="s">
        <v>148</v>
      </c>
      <c r="E3510" t="s">
        <v>72</v>
      </c>
      <c r="F3510" t="str">
        <f t="shared" si="164"/>
        <v>Western Australia</v>
      </c>
      <c r="G3510" t="s">
        <v>48</v>
      </c>
      <c r="H3510">
        <v>6010</v>
      </c>
      <c r="I3510" t="s">
        <v>11</v>
      </c>
      <c r="J3510" t="s">
        <v>49</v>
      </c>
      <c r="K3510" t="s">
        <v>150</v>
      </c>
      <c r="L3510" t="s">
        <v>18</v>
      </c>
      <c r="M3510" s="5">
        <v>802.75000000000011</v>
      </c>
      <c r="N3510">
        <v>1</v>
      </c>
    </row>
    <row r="3511" spans="1:14" x14ac:dyDescent="0.2">
      <c r="A3511" s="2">
        <v>45284</v>
      </c>
      <c r="B3511" s="3">
        <f t="shared" si="162"/>
        <v>2024</v>
      </c>
      <c r="C3511" t="str">
        <f t="shared" si="163"/>
        <v>2023-2024</v>
      </c>
      <c r="D3511" t="s">
        <v>148</v>
      </c>
      <c r="E3511" t="s">
        <v>138</v>
      </c>
      <c r="F3511" t="str">
        <f t="shared" si="164"/>
        <v>Queensland</v>
      </c>
      <c r="G3511" t="s">
        <v>35</v>
      </c>
      <c r="H3511">
        <v>4558</v>
      </c>
      <c r="I3511" t="s">
        <v>11</v>
      </c>
      <c r="J3511" t="s">
        <v>120</v>
      </c>
      <c r="K3511" t="s">
        <v>154</v>
      </c>
      <c r="L3511" t="s">
        <v>14</v>
      </c>
      <c r="M3511" s="5">
        <v>803.27</v>
      </c>
      <c r="N3511">
        <v>1</v>
      </c>
    </row>
    <row r="3512" spans="1:14" x14ac:dyDescent="0.2">
      <c r="A3512" s="2">
        <v>45177</v>
      </c>
      <c r="B3512" s="3">
        <f t="shared" si="162"/>
        <v>2024</v>
      </c>
      <c r="C3512" t="str">
        <f t="shared" si="163"/>
        <v>2023-2024</v>
      </c>
      <c r="D3512" t="s">
        <v>148</v>
      </c>
      <c r="E3512" t="s">
        <v>91</v>
      </c>
      <c r="F3512" t="str">
        <f t="shared" si="164"/>
        <v>Victoria</v>
      </c>
      <c r="G3512" t="s">
        <v>45</v>
      </c>
      <c r="H3512">
        <v>3690</v>
      </c>
      <c r="I3512" t="s">
        <v>11</v>
      </c>
      <c r="J3512" t="s">
        <v>55</v>
      </c>
      <c r="K3512" t="s">
        <v>151</v>
      </c>
      <c r="L3512" t="s">
        <v>21</v>
      </c>
      <c r="M3512" s="5">
        <v>803.61999999999989</v>
      </c>
      <c r="N3512">
        <v>1</v>
      </c>
    </row>
    <row r="3513" spans="1:14" x14ac:dyDescent="0.2">
      <c r="A3513" s="2">
        <v>45358</v>
      </c>
      <c r="B3513" s="3">
        <f t="shared" si="162"/>
        <v>2024</v>
      </c>
      <c r="C3513" t="str">
        <f t="shared" si="163"/>
        <v>2023-2024</v>
      </c>
      <c r="D3513" t="s">
        <v>147</v>
      </c>
      <c r="E3513" t="s">
        <v>117</v>
      </c>
      <c r="F3513" t="str">
        <f t="shared" si="164"/>
        <v>Queensland</v>
      </c>
      <c r="G3513" t="s">
        <v>35</v>
      </c>
      <c r="H3513">
        <v>4119</v>
      </c>
      <c r="I3513" t="s">
        <v>11</v>
      </c>
      <c r="J3513" t="s">
        <v>43</v>
      </c>
      <c r="K3513" t="s">
        <v>154</v>
      </c>
      <c r="L3513" t="s">
        <v>14</v>
      </c>
      <c r="M3513" s="5">
        <v>803.81</v>
      </c>
      <c r="N3513">
        <v>1</v>
      </c>
    </row>
    <row r="3514" spans="1:14" x14ac:dyDescent="0.2">
      <c r="A3514" s="2">
        <v>44976</v>
      </c>
      <c r="B3514" s="3">
        <f t="shared" si="162"/>
        <v>2023</v>
      </c>
      <c r="C3514" t="str">
        <f t="shared" si="163"/>
        <v>2022-2023</v>
      </c>
      <c r="D3514" t="s">
        <v>147</v>
      </c>
      <c r="E3514" t="s">
        <v>117</v>
      </c>
      <c r="F3514" t="str">
        <f t="shared" si="164"/>
        <v>Queensland</v>
      </c>
      <c r="G3514" t="s">
        <v>35</v>
      </c>
      <c r="H3514">
        <v>4119</v>
      </c>
      <c r="I3514" t="s">
        <v>11</v>
      </c>
      <c r="J3514" t="s">
        <v>43</v>
      </c>
      <c r="K3514" t="s">
        <v>152</v>
      </c>
      <c r="L3514" t="s">
        <v>13</v>
      </c>
      <c r="M3514" s="5">
        <v>807.66999999999985</v>
      </c>
      <c r="N3514">
        <v>1</v>
      </c>
    </row>
    <row r="3515" spans="1:14" x14ac:dyDescent="0.2">
      <c r="A3515" s="2">
        <v>45411</v>
      </c>
      <c r="B3515" s="3">
        <f t="shared" si="162"/>
        <v>2024</v>
      </c>
      <c r="C3515" t="str">
        <f t="shared" si="163"/>
        <v>2023-2024</v>
      </c>
      <c r="D3515" t="s">
        <v>147</v>
      </c>
      <c r="E3515" t="s">
        <v>112</v>
      </c>
      <c r="F3515" t="str">
        <f t="shared" si="164"/>
        <v>Victoria</v>
      </c>
      <c r="G3515" t="s">
        <v>45</v>
      </c>
      <c r="H3515">
        <v>3076</v>
      </c>
      <c r="I3515" t="s">
        <v>11</v>
      </c>
      <c r="J3515" t="s">
        <v>46</v>
      </c>
      <c r="K3515" t="s">
        <v>151</v>
      </c>
      <c r="L3515" t="s">
        <v>21</v>
      </c>
      <c r="M3515" s="5">
        <v>808.07</v>
      </c>
      <c r="N3515">
        <v>1</v>
      </c>
    </row>
    <row r="3516" spans="1:14" x14ac:dyDescent="0.2">
      <c r="A3516" s="2">
        <v>45635</v>
      </c>
      <c r="B3516" s="3">
        <f t="shared" si="162"/>
        <v>2025</v>
      </c>
      <c r="C3516" t="str">
        <f t="shared" si="163"/>
        <v>2024-2025</v>
      </c>
      <c r="D3516" t="s">
        <v>147</v>
      </c>
      <c r="E3516" t="s">
        <v>59</v>
      </c>
      <c r="F3516" t="str">
        <f t="shared" si="164"/>
        <v>Victoria</v>
      </c>
      <c r="G3516" t="s">
        <v>45</v>
      </c>
      <c r="H3516">
        <v>3280</v>
      </c>
      <c r="I3516" t="s">
        <v>11</v>
      </c>
      <c r="J3516" t="s">
        <v>60</v>
      </c>
      <c r="K3516" t="s">
        <v>154</v>
      </c>
      <c r="L3516" t="s">
        <v>14</v>
      </c>
      <c r="M3516" s="5">
        <v>809.27</v>
      </c>
      <c r="N3516">
        <v>1</v>
      </c>
    </row>
    <row r="3517" spans="1:14" x14ac:dyDescent="0.2">
      <c r="A3517" s="2">
        <v>45161</v>
      </c>
      <c r="B3517" s="3">
        <f t="shared" si="162"/>
        <v>2024</v>
      </c>
      <c r="C3517" t="str">
        <f t="shared" si="163"/>
        <v>2023-2024</v>
      </c>
      <c r="D3517" t="s">
        <v>147</v>
      </c>
      <c r="E3517" t="s">
        <v>52</v>
      </c>
      <c r="F3517" t="str">
        <f t="shared" si="164"/>
        <v>Victoria</v>
      </c>
      <c r="G3517" t="s">
        <v>45</v>
      </c>
      <c r="H3517">
        <v>3030</v>
      </c>
      <c r="I3517" t="s">
        <v>11</v>
      </c>
      <c r="J3517" t="s">
        <v>46</v>
      </c>
      <c r="K3517" t="s">
        <v>149</v>
      </c>
      <c r="L3517" t="s">
        <v>15</v>
      </c>
      <c r="M3517" s="5">
        <v>809.31000000000006</v>
      </c>
      <c r="N3517">
        <v>1</v>
      </c>
    </row>
    <row r="3518" spans="1:14" x14ac:dyDescent="0.2">
      <c r="A3518" s="2">
        <v>45310</v>
      </c>
      <c r="B3518" s="3">
        <f t="shared" si="162"/>
        <v>2024</v>
      </c>
      <c r="C3518" t="str">
        <f t="shared" si="163"/>
        <v>2023-2024</v>
      </c>
      <c r="D3518" t="s">
        <v>148</v>
      </c>
      <c r="E3518" t="s">
        <v>146</v>
      </c>
      <c r="F3518" t="str">
        <f t="shared" si="164"/>
        <v>Victoria</v>
      </c>
      <c r="G3518" t="s">
        <v>45</v>
      </c>
      <c r="H3518">
        <v>3353</v>
      </c>
      <c r="I3518" t="s">
        <v>11</v>
      </c>
      <c r="J3518" t="s">
        <v>60</v>
      </c>
      <c r="K3518" t="s">
        <v>154</v>
      </c>
      <c r="L3518" t="s">
        <v>14</v>
      </c>
      <c r="M3518" s="5">
        <v>809.47</v>
      </c>
      <c r="N3518">
        <v>1</v>
      </c>
    </row>
    <row r="3519" spans="1:14" x14ac:dyDescent="0.2">
      <c r="A3519" s="2">
        <v>44971</v>
      </c>
      <c r="B3519" s="3">
        <f t="shared" si="162"/>
        <v>2023</v>
      </c>
      <c r="C3519" t="str">
        <f t="shared" si="163"/>
        <v>2022-2023</v>
      </c>
      <c r="D3519" t="s">
        <v>147</v>
      </c>
      <c r="E3519" t="s">
        <v>84</v>
      </c>
      <c r="F3519" t="str">
        <f t="shared" si="164"/>
        <v>Queensland</v>
      </c>
      <c r="G3519" t="s">
        <v>35</v>
      </c>
      <c r="H3519">
        <v>4740</v>
      </c>
      <c r="I3519" t="s">
        <v>11</v>
      </c>
      <c r="J3519" t="s">
        <v>51</v>
      </c>
      <c r="K3519" t="s">
        <v>154</v>
      </c>
      <c r="L3519" t="s">
        <v>14</v>
      </c>
      <c r="M3519" s="5">
        <v>811.31</v>
      </c>
      <c r="N3519">
        <v>1</v>
      </c>
    </row>
    <row r="3520" spans="1:14" x14ac:dyDescent="0.2">
      <c r="A3520" s="2">
        <v>45602</v>
      </c>
      <c r="B3520" s="3">
        <f t="shared" si="162"/>
        <v>2025</v>
      </c>
      <c r="C3520" t="str">
        <f t="shared" si="163"/>
        <v>2024-2025</v>
      </c>
      <c r="D3520" t="s">
        <v>148</v>
      </c>
      <c r="E3520" t="s">
        <v>129</v>
      </c>
      <c r="F3520" t="str">
        <f t="shared" si="164"/>
        <v>Tasmania</v>
      </c>
      <c r="G3520" t="s">
        <v>70</v>
      </c>
      <c r="H3520">
        <v>7010</v>
      </c>
      <c r="I3520" t="s">
        <v>11</v>
      </c>
      <c r="J3520" t="s">
        <v>71</v>
      </c>
      <c r="K3520" t="s">
        <v>150</v>
      </c>
      <c r="L3520" t="s">
        <v>18</v>
      </c>
      <c r="M3520" s="5">
        <v>812.18999999999994</v>
      </c>
      <c r="N3520">
        <v>1</v>
      </c>
    </row>
    <row r="3521" spans="1:14" x14ac:dyDescent="0.2">
      <c r="A3521" s="2">
        <v>45042</v>
      </c>
      <c r="B3521" s="3">
        <f t="shared" si="162"/>
        <v>2023</v>
      </c>
      <c r="C3521" t="str">
        <f t="shared" si="163"/>
        <v>2022-2023</v>
      </c>
      <c r="D3521" t="s">
        <v>147</v>
      </c>
      <c r="E3521" t="s">
        <v>103</v>
      </c>
      <c r="F3521" t="str">
        <f t="shared" si="164"/>
        <v>Queensland</v>
      </c>
      <c r="G3521" t="s">
        <v>35</v>
      </c>
      <c r="H3521">
        <v>4509</v>
      </c>
      <c r="I3521" t="s">
        <v>11</v>
      </c>
      <c r="J3521" t="s">
        <v>104</v>
      </c>
      <c r="K3521" t="s">
        <v>150</v>
      </c>
      <c r="L3521" t="s">
        <v>18</v>
      </c>
      <c r="M3521" s="5">
        <v>813.89</v>
      </c>
      <c r="N3521">
        <v>1</v>
      </c>
    </row>
    <row r="3522" spans="1:14" x14ac:dyDescent="0.2">
      <c r="A3522" s="2">
        <v>45073</v>
      </c>
      <c r="B3522" s="3">
        <f t="shared" ref="B3522:B3585" si="165">IF(MONTH(A3522)&gt;=7,YEAR(A3522)+1,YEAR(A3522))</f>
        <v>2023</v>
      </c>
      <c r="C3522" t="str">
        <f t="shared" ref="C3522:C3585" si="166">IF(MONTH(A3522) &gt;= 7, YEAR(A3522) &amp; "-" &amp; YEAR(A3522) + 1, YEAR(A3522) - 1 &amp; "-" &amp; YEAR(A3522))</f>
        <v>2022-2023</v>
      </c>
      <c r="D3522" t="s">
        <v>147</v>
      </c>
      <c r="E3522" t="s">
        <v>105</v>
      </c>
      <c r="F3522" t="str">
        <f t="shared" ref="F3522:F3585" si="167">IF(G3522="WA","Western Australia",
IF(G3522="NSW","New South Wales",
IF(G3522="QLD","Queensland",
IF(G3522="VIC","Victoria",
IF(G3522="TAS","Tasmania",
IF(G3522="SA","South Australia",
IF(G3522="NT","Northern Territory",
IF(G3522="ACT","Australian Capital Territory",G3522))))))))</f>
        <v>Victoria</v>
      </c>
      <c r="G3522" t="s">
        <v>45</v>
      </c>
      <c r="H3522">
        <v>3500</v>
      </c>
      <c r="I3522" t="s">
        <v>11</v>
      </c>
      <c r="J3522" t="s">
        <v>60</v>
      </c>
      <c r="K3522" t="s">
        <v>149</v>
      </c>
      <c r="L3522" t="s">
        <v>15</v>
      </c>
      <c r="M3522" s="5">
        <v>815.31</v>
      </c>
      <c r="N3522">
        <v>1</v>
      </c>
    </row>
    <row r="3523" spans="1:14" x14ac:dyDescent="0.2">
      <c r="A3523" s="2">
        <v>45430</v>
      </c>
      <c r="B3523" s="3">
        <f t="shared" si="165"/>
        <v>2024</v>
      </c>
      <c r="C3523" t="str">
        <f t="shared" si="166"/>
        <v>2023-2024</v>
      </c>
      <c r="D3523" t="s">
        <v>147</v>
      </c>
      <c r="E3523" t="s">
        <v>113</v>
      </c>
      <c r="F3523" t="str">
        <f t="shared" si="167"/>
        <v>Queensland</v>
      </c>
      <c r="G3523" t="s">
        <v>35</v>
      </c>
      <c r="H3523">
        <v>4215</v>
      </c>
      <c r="I3523" t="s">
        <v>11</v>
      </c>
      <c r="J3523" t="s">
        <v>104</v>
      </c>
      <c r="K3523" t="s">
        <v>152</v>
      </c>
      <c r="L3523" t="s">
        <v>13</v>
      </c>
      <c r="M3523" s="5">
        <v>815.60999999999979</v>
      </c>
      <c r="N3523">
        <v>1</v>
      </c>
    </row>
    <row r="3524" spans="1:14" x14ac:dyDescent="0.2">
      <c r="A3524" s="2">
        <v>45191</v>
      </c>
      <c r="B3524" s="3">
        <f t="shared" si="165"/>
        <v>2024</v>
      </c>
      <c r="C3524" t="str">
        <f t="shared" si="166"/>
        <v>2023-2024</v>
      </c>
      <c r="D3524" t="s">
        <v>148</v>
      </c>
      <c r="E3524" t="s">
        <v>34</v>
      </c>
      <c r="F3524" t="str">
        <f t="shared" si="167"/>
        <v>Queensland</v>
      </c>
      <c r="G3524" t="s">
        <v>35</v>
      </c>
      <c r="H3524">
        <v>4802</v>
      </c>
      <c r="I3524" t="s">
        <v>11</v>
      </c>
      <c r="J3524" t="s">
        <v>36</v>
      </c>
      <c r="K3524" t="s">
        <v>150</v>
      </c>
      <c r="L3524" t="s">
        <v>18</v>
      </c>
      <c r="M3524" s="5">
        <v>816.8900000000001</v>
      </c>
      <c r="N3524">
        <v>1</v>
      </c>
    </row>
    <row r="3525" spans="1:14" x14ac:dyDescent="0.2">
      <c r="A3525" s="2">
        <v>45597</v>
      </c>
      <c r="B3525" s="3">
        <f t="shared" si="165"/>
        <v>2025</v>
      </c>
      <c r="C3525" t="str">
        <f t="shared" si="166"/>
        <v>2024-2025</v>
      </c>
      <c r="D3525" t="s">
        <v>148</v>
      </c>
      <c r="E3525" t="s">
        <v>96</v>
      </c>
      <c r="F3525" t="str">
        <f t="shared" si="167"/>
        <v>Western Australia</v>
      </c>
      <c r="G3525" t="s">
        <v>48</v>
      </c>
      <c r="H3525">
        <v>6330</v>
      </c>
      <c r="I3525" t="s">
        <v>11</v>
      </c>
      <c r="J3525" t="s">
        <v>94</v>
      </c>
      <c r="K3525" t="s">
        <v>19</v>
      </c>
      <c r="L3525" t="s">
        <v>23</v>
      </c>
      <c r="M3525" s="5">
        <v>816.98000000000013</v>
      </c>
      <c r="N3525">
        <v>1</v>
      </c>
    </row>
    <row r="3526" spans="1:14" x14ac:dyDescent="0.2">
      <c r="A3526" s="2">
        <v>45628</v>
      </c>
      <c r="B3526" s="3">
        <f t="shared" si="165"/>
        <v>2025</v>
      </c>
      <c r="C3526" t="str">
        <f t="shared" si="166"/>
        <v>2024-2025</v>
      </c>
      <c r="D3526" t="s">
        <v>147</v>
      </c>
      <c r="E3526" t="s">
        <v>126</v>
      </c>
      <c r="F3526" t="str">
        <f t="shared" si="167"/>
        <v>Queensland</v>
      </c>
      <c r="G3526" t="s">
        <v>35</v>
      </c>
      <c r="H3526">
        <v>4551</v>
      </c>
      <c r="I3526" t="s">
        <v>11</v>
      </c>
      <c r="J3526" t="s">
        <v>120</v>
      </c>
      <c r="K3526" t="s">
        <v>152</v>
      </c>
      <c r="L3526" t="s">
        <v>13</v>
      </c>
      <c r="M3526" s="5">
        <v>817.61000000000013</v>
      </c>
      <c r="N3526">
        <v>1</v>
      </c>
    </row>
    <row r="3527" spans="1:14" x14ac:dyDescent="0.2">
      <c r="A3527" s="2">
        <v>44997</v>
      </c>
      <c r="B3527" s="3">
        <f t="shared" si="165"/>
        <v>2023</v>
      </c>
      <c r="C3527" t="str">
        <f t="shared" si="166"/>
        <v>2022-2023</v>
      </c>
      <c r="D3527" t="s">
        <v>148</v>
      </c>
      <c r="E3527" t="s">
        <v>108</v>
      </c>
      <c r="F3527" t="str">
        <f t="shared" si="167"/>
        <v>Victoria</v>
      </c>
      <c r="G3527" t="s">
        <v>45</v>
      </c>
      <c r="H3527">
        <v>3018</v>
      </c>
      <c r="I3527" t="s">
        <v>11</v>
      </c>
      <c r="J3527" t="s">
        <v>46</v>
      </c>
      <c r="K3527" t="s">
        <v>151</v>
      </c>
      <c r="L3527" t="s">
        <v>21</v>
      </c>
      <c r="M3527" s="5">
        <v>817.70000000000016</v>
      </c>
      <c r="N3527">
        <v>1</v>
      </c>
    </row>
    <row r="3528" spans="1:14" x14ac:dyDescent="0.2">
      <c r="A3528" s="2">
        <v>44991</v>
      </c>
      <c r="B3528" s="3">
        <f t="shared" si="165"/>
        <v>2023</v>
      </c>
      <c r="C3528" t="str">
        <f t="shared" si="166"/>
        <v>2022-2023</v>
      </c>
      <c r="D3528" t="s">
        <v>147</v>
      </c>
      <c r="E3528" t="s">
        <v>42</v>
      </c>
      <c r="F3528" t="str">
        <f t="shared" si="167"/>
        <v>Queensland</v>
      </c>
      <c r="G3528" t="s">
        <v>35</v>
      </c>
      <c r="H3528">
        <v>4053</v>
      </c>
      <c r="I3528" t="s">
        <v>11</v>
      </c>
      <c r="J3528" t="s">
        <v>43</v>
      </c>
      <c r="K3528" t="s">
        <v>154</v>
      </c>
      <c r="L3528" t="s">
        <v>14</v>
      </c>
      <c r="M3528" s="5">
        <v>818.34</v>
      </c>
      <c r="N3528">
        <v>1</v>
      </c>
    </row>
    <row r="3529" spans="1:14" x14ac:dyDescent="0.2">
      <c r="A3529" s="2">
        <v>45584</v>
      </c>
      <c r="B3529" s="3">
        <f t="shared" si="165"/>
        <v>2025</v>
      </c>
      <c r="C3529" t="str">
        <f t="shared" si="166"/>
        <v>2024-2025</v>
      </c>
      <c r="D3529" t="s">
        <v>147</v>
      </c>
      <c r="E3529" t="s">
        <v>69</v>
      </c>
      <c r="F3529" t="str">
        <f t="shared" si="167"/>
        <v>Tasmania</v>
      </c>
      <c r="G3529" t="s">
        <v>70</v>
      </c>
      <c r="H3529">
        <v>7018</v>
      </c>
      <c r="I3529" t="s">
        <v>11</v>
      </c>
      <c r="J3529" t="s">
        <v>71</v>
      </c>
      <c r="K3529" t="s">
        <v>152</v>
      </c>
      <c r="L3529" t="s">
        <v>13</v>
      </c>
      <c r="M3529" s="5">
        <v>819.13</v>
      </c>
      <c r="N3529">
        <v>1</v>
      </c>
    </row>
    <row r="3530" spans="1:14" x14ac:dyDescent="0.2">
      <c r="A3530" s="2">
        <v>45510</v>
      </c>
      <c r="B3530" s="3">
        <f t="shared" si="165"/>
        <v>2025</v>
      </c>
      <c r="C3530" t="str">
        <f t="shared" si="166"/>
        <v>2024-2025</v>
      </c>
      <c r="D3530" t="s">
        <v>147</v>
      </c>
      <c r="E3530" t="s">
        <v>9</v>
      </c>
      <c r="F3530" t="str">
        <f t="shared" si="167"/>
        <v>New South Wales</v>
      </c>
      <c r="G3530" t="s">
        <v>10</v>
      </c>
      <c r="H3530">
        <v>2067</v>
      </c>
      <c r="I3530" t="s">
        <v>11</v>
      </c>
      <c r="J3530" t="s">
        <v>12</v>
      </c>
      <c r="K3530" t="s">
        <v>149</v>
      </c>
      <c r="L3530" t="s">
        <v>15</v>
      </c>
      <c r="M3530" s="5">
        <v>819.1400000000001</v>
      </c>
      <c r="N3530">
        <v>1</v>
      </c>
    </row>
    <row r="3531" spans="1:14" x14ac:dyDescent="0.2">
      <c r="A3531" s="2">
        <v>45588</v>
      </c>
      <c r="B3531" s="3">
        <f t="shared" si="165"/>
        <v>2025</v>
      </c>
      <c r="C3531" t="str">
        <f t="shared" si="166"/>
        <v>2024-2025</v>
      </c>
      <c r="D3531" t="s">
        <v>147</v>
      </c>
      <c r="E3531" t="s">
        <v>74</v>
      </c>
      <c r="F3531" t="str">
        <f t="shared" si="167"/>
        <v>South Australia</v>
      </c>
      <c r="G3531" t="s">
        <v>32</v>
      </c>
      <c r="H3531">
        <v>5043</v>
      </c>
      <c r="I3531" t="s">
        <v>11</v>
      </c>
      <c r="J3531" t="s">
        <v>33</v>
      </c>
      <c r="K3531" t="s">
        <v>150</v>
      </c>
      <c r="L3531" t="s">
        <v>18</v>
      </c>
      <c r="M3531" s="5">
        <v>819.16</v>
      </c>
      <c r="N3531">
        <v>1</v>
      </c>
    </row>
    <row r="3532" spans="1:14" x14ac:dyDescent="0.2">
      <c r="A3532" s="2">
        <v>45431</v>
      </c>
      <c r="B3532" s="3">
        <f t="shared" si="165"/>
        <v>2024</v>
      </c>
      <c r="C3532" t="str">
        <f t="shared" si="166"/>
        <v>2023-2024</v>
      </c>
      <c r="D3532" t="s">
        <v>147</v>
      </c>
      <c r="E3532" t="s">
        <v>115</v>
      </c>
      <c r="F3532" t="str">
        <f t="shared" si="167"/>
        <v>Western Australia</v>
      </c>
      <c r="G3532" t="s">
        <v>48</v>
      </c>
      <c r="H3532">
        <v>6280</v>
      </c>
      <c r="I3532" t="s">
        <v>11</v>
      </c>
      <c r="J3532" t="s">
        <v>94</v>
      </c>
      <c r="K3532" t="s">
        <v>157</v>
      </c>
      <c r="L3532" t="s">
        <v>22</v>
      </c>
      <c r="M3532" s="5">
        <v>821.3599999999999</v>
      </c>
      <c r="N3532">
        <v>1</v>
      </c>
    </row>
    <row r="3533" spans="1:14" x14ac:dyDescent="0.2">
      <c r="A3533" s="2">
        <v>44945</v>
      </c>
      <c r="B3533" s="3">
        <f t="shared" si="165"/>
        <v>2023</v>
      </c>
      <c r="C3533" t="str">
        <f t="shared" si="166"/>
        <v>2022-2023</v>
      </c>
      <c r="D3533" t="s">
        <v>147</v>
      </c>
      <c r="E3533" t="s">
        <v>121</v>
      </c>
      <c r="F3533" t="str">
        <f t="shared" si="167"/>
        <v>Queensland</v>
      </c>
      <c r="G3533" t="s">
        <v>35</v>
      </c>
      <c r="H3533">
        <v>4700</v>
      </c>
      <c r="I3533" t="s">
        <v>11</v>
      </c>
      <c r="J3533" t="s">
        <v>51</v>
      </c>
      <c r="K3533" t="s">
        <v>151</v>
      </c>
      <c r="L3533" t="s">
        <v>21</v>
      </c>
      <c r="M3533" s="5">
        <v>827.26</v>
      </c>
      <c r="N3533">
        <v>1</v>
      </c>
    </row>
    <row r="3534" spans="1:14" x14ac:dyDescent="0.2">
      <c r="A3534" s="2">
        <v>45577</v>
      </c>
      <c r="B3534" s="3">
        <f t="shared" si="165"/>
        <v>2025</v>
      </c>
      <c r="C3534" t="str">
        <f t="shared" si="166"/>
        <v>2024-2025</v>
      </c>
      <c r="D3534" t="s">
        <v>147</v>
      </c>
      <c r="E3534" t="s">
        <v>39</v>
      </c>
      <c r="F3534" t="str">
        <f t="shared" si="167"/>
        <v>South Australia</v>
      </c>
      <c r="G3534" t="s">
        <v>32</v>
      </c>
      <c r="H3534">
        <v>5343</v>
      </c>
      <c r="I3534" t="s">
        <v>11</v>
      </c>
      <c r="J3534" t="s">
        <v>38</v>
      </c>
      <c r="K3534" t="s">
        <v>149</v>
      </c>
      <c r="L3534" t="s">
        <v>15</v>
      </c>
      <c r="M3534" s="5">
        <v>829.82</v>
      </c>
      <c r="N3534">
        <v>1</v>
      </c>
    </row>
    <row r="3535" spans="1:14" x14ac:dyDescent="0.2">
      <c r="A3535" s="2">
        <v>45548</v>
      </c>
      <c r="B3535" s="3">
        <f t="shared" si="165"/>
        <v>2025</v>
      </c>
      <c r="C3535" t="str">
        <f t="shared" si="166"/>
        <v>2024-2025</v>
      </c>
      <c r="D3535" t="s">
        <v>147</v>
      </c>
      <c r="E3535" t="s">
        <v>66</v>
      </c>
      <c r="F3535" t="str">
        <f t="shared" si="167"/>
        <v>South Australia</v>
      </c>
      <c r="G3535" t="s">
        <v>32</v>
      </c>
      <c r="H3535">
        <v>5169</v>
      </c>
      <c r="I3535" t="s">
        <v>11</v>
      </c>
      <c r="J3535" t="s">
        <v>33</v>
      </c>
      <c r="K3535" t="s">
        <v>151</v>
      </c>
      <c r="L3535" t="s">
        <v>21</v>
      </c>
      <c r="M3535" s="5">
        <v>833.69999999999993</v>
      </c>
      <c r="N3535">
        <v>1</v>
      </c>
    </row>
    <row r="3536" spans="1:14" x14ac:dyDescent="0.2">
      <c r="A3536" s="2">
        <v>45393</v>
      </c>
      <c r="B3536" s="3">
        <f t="shared" si="165"/>
        <v>2024</v>
      </c>
      <c r="C3536" t="str">
        <f t="shared" si="166"/>
        <v>2023-2024</v>
      </c>
      <c r="D3536" t="s">
        <v>147</v>
      </c>
      <c r="E3536" t="s">
        <v>126</v>
      </c>
      <c r="F3536" t="str">
        <f t="shared" si="167"/>
        <v>Queensland</v>
      </c>
      <c r="G3536" t="s">
        <v>35</v>
      </c>
      <c r="H3536">
        <v>4551</v>
      </c>
      <c r="I3536" t="s">
        <v>11</v>
      </c>
      <c r="J3536" t="s">
        <v>120</v>
      </c>
      <c r="K3536" t="s">
        <v>156</v>
      </c>
      <c r="L3536" t="s">
        <v>17</v>
      </c>
      <c r="M3536" s="5">
        <v>833.85</v>
      </c>
      <c r="N3536">
        <v>1</v>
      </c>
    </row>
    <row r="3537" spans="1:14" x14ac:dyDescent="0.2">
      <c r="A3537" s="2">
        <v>45027</v>
      </c>
      <c r="B3537" s="3">
        <f t="shared" si="165"/>
        <v>2023</v>
      </c>
      <c r="C3537" t="str">
        <f t="shared" si="166"/>
        <v>2022-2023</v>
      </c>
      <c r="D3537" t="s">
        <v>147</v>
      </c>
      <c r="E3537" t="s">
        <v>47</v>
      </c>
      <c r="F3537" t="str">
        <f t="shared" si="167"/>
        <v>Western Australia</v>
      </c>
      <c r="G3537" t="s">
        <v>48</v>
      </c>
      <c r="H3537">
        <v>6030</v>
      </c>
      <c r="I3537" t="s">
        <v>11</v>
      </c>
      <c r="J3537" t="s">
        <v>49</v>
      </c>
      <c r="K3537" t="s">
        <v>151</v>
      </c>
      <c r="L3537" t="s">
        <v>21</v>
      </c>
      <c r="M3537" s="5">
        <v>833.92</v>
      </c>
      <c r="N3537">
        <v>1</v>
      </c>
    </row>
    <row r="3538" spans="1:14" x14ac:dyDescent="0.2">
      <c r="A3538" s="2">
        <v>45029</v>
      </c>
      <c r="B3538" s="3">
        <f t="shared" si="165"/>
        <v>2023</v>
      </c>
      <c r="C3538" t="str">
        <f t="shared" si="166"/>
        <v>2022-2023</v>
      </c>
      <c r="D3538" t="s">
        <v>147</v>
      </c>
      <c r="E3538" t="s">
        <v>67</v>
      </c>
      <c r="F3538" t="str">
        <f t="shared" si="167"/>
        <v>New South Wales</v>
      </c>
      <c r="G3538" t="s">
        <v>10</v>
      </c>
      <c r="H3538">
        <v>2478</v>
      </c>
      <c r="I3538" t="s">
        <v>11</v>
      </c>
      <c r="J3538" t="s">
        <v>68</v>
      </c>
      <c r="K3538" t="s">
        <v>151</v>
      </c>
      <c r="L3538" t="s">
        <v>21</v>
      </c>
      <c r="M3538" s="5">
        <v>837.2700000000001</v>
      </c>
      <c r="N3538">
        <v>1</v>
      </c>
    </row>
    <row r="3539" spans="1:14" x14ac:dyDescent="0.2">
      <c r="A3539" s="2">
        <v>45399</v>
      </c>
      <c r="B3539" s="3">
        <f t="shared" si="165"/>
        <v>2024</v>
      </c>
      <c r="C3539" t="str">
        <f t="shared" si="166"/>
        <v>2023-2024</v>
      </c>
      <c r="D3539" t="s">
        <v>147</v>
      </c>
      <c r="E3539" t="s">
        <v>145</v>
      </c>
      <c r="F3539" t="str">
        <f t="shared" si="167"/>
        <v>New South Wales</v>
      </c>
      <c r="G3539" t="s">
        <v>10</v>
      </c>
      <c r="H3539">
        <v>2101</v>
      </c>
      <c r="I3539" t="s">
        <v>11</v>
      </c>
      <c r="J3539" t="s">
        <v>27</v>
      </c>
      <c r="K3539" t="s">
        <v>152</v>
      </c>
      <c r="L3539" t="s">
        <v>13</v>
      </c>
      <c r="M3539" s="5">
        <v>837.6400000000001</v>
      </c>
      <c r="N3539">
        <v>1</v>
      </c>
    </row>
    <row r="3540" spans="1:14" x14ac:dyDescent="0.2">
      <c r="A3540" s="2">
        <v>45112</v>
      </c>
      <c r="B3540" s="3">
        <f t="shared" si="165"/>
        <v>2024</v>
      </c>
      <c r="C3540" t="str">
        <f t="shared" si="166"/>
        <v>2023-2024</v>
      </c>
      <c r="D3540" t="s">
        <v>147</v>
      </c>
      <c r="E3540" t="s">
        <v>136</v>
      </c>
      <c r="F3540" t="str">
        <f t="shared" si="167"/>
        <v>Victoria</v>
      </c>
      <c r="G3540" t="s">
        <v>45</v>
      </c>
      <c r="H3540">
        <v>3175</v>
      </c>
      <c r="I3540" t="s">
        <v>11</v>
      </c>
      <c r="J3540" t="s">
        <v>63</v>
      </c>
      <c r="K3540" t="s">
        <v>154</v>
      </c>
      <c r="L3540" t="s">
        <v>14</v>
      </c>
      <c r="M3540" s="5">
        <v>842.62</v>
      </c>
      <c r="N3540">
        <v>1</v>
      </c>
    </row>
    <row r="3541" spans="1:14" x14ac:dyDescent="0.2">
      <c r="A3541" s="2">
        <v>45095</v>
      </c>
      <c r="B3541" s="3">
        <f t="shared" si="165"/>
        <v>2023</v>
      </c>
      <c r="C3541" t="str">
        <f t="shared" si="166"/>
        <v>2022-2023</v>
      </c>
      <c r="D3541" t="s">
        <v>148</v>
      </c>
      <c r="E3541" t="s">
        <v>135</v>
      </c>
      <c r="F3541" t="str">
        <f t="shared" si="167"/>
        <v>Victoria</v>
      </c>
      <c r="G3541" t="s">
        <v>45</v>
      </c>
      <c r="H3541">
        <v>3550</v>
      </c>
      <c r="I3541" t="s">
        <v>11</v>
      </c>
      <c r="J3541" t="s">
        <v>60</v>
      </c>
      <c r="K3541" t="s">
        <v>150</v>
      </c>
      <c r="L3541" t="s">
        <v>18</v>
      </c>
      <c r="M3541" s="5">
        <v>843.84</v>
      </c>
      <c r="N3541">
        <v>1</v>
      </c>
    </row>
    <row r="3542" spans="1:14" x14ac:dyDescent="0.2">
      <c r="A3542" s="2">
        <v>45639</v>
      </c>
      <c r="B3542" s="3">
        <f t="shared" si="165"/>
        <v>2025</v>
      </c>
      <c r="C3542" t="str">
        <f t="shared" si="166"/>
        <v>2024-2025</v>
      </c>
      <c r="D3542" t="s">
        <v>147</v>
      </c>
      <c r="E3542" t="s">
        <v>126</v>
      </c>
      <c r="F3542" t="str">
        <f t="shared" si="167"/>
        <v>Queensland</v>
      </c>
      <c r="G3542" t="s">
        <v>35</v>
      </c>
      <c r="H3542">
        <v>4551</v>
      </c>
      <c r="I3542" t="s">
        <v>11</v>
      </c>
      <c r="J3542" t="s">
        <v>120</v>
      </c>
      <c r="K3542" t="s">
        <v>150</v>
      </c>
      <c r="L3542" t="s">
        <v>18</v>
      </c>
      <c r="M3542" s="5">
        <v>844.2299999999999</v>
      </c>
      <c r="N3542">
        <v>1</v>
      </c>
    </row>
    <row r="3543" spans="1:14" x14ac:dyDescent="0.2">
      <c r="A3543" s="2">
        <v>45527</v>
      </c>
      <c r="B3543" s="3">
        <f t="shared" si="165"/>
        <v>2025</v>
      </c>
      <c r="C3543" t="str">
        <f t="shared" si="166"/>
        <v>2024-2025</v>
      </c>
      <c r="D3543" t="s">
        <v>148</v>
      </c>
      <c r="E3543" t="s">
        <v>24</v>
      </c>
      <c r="F3543" t="str">
        <f t="shared" si="167"/>
        <v>New South Wales</v>
      </c>
      <c r="G3543" t="s">
        <v>10</v>
      </c>
      <c r="H3543">
        <v>2795</v>
      </c>
      <c r="I3543" t="s">
        <v>11</v>
      </c>
      <c r="J3543" t="s">
        <v>25</v>
      </c>
      <c r="K3543" t="s">
        <v>149</v>
      </c>
      <c r="L3543" t="s">
        <v>15</v>
      </c>
      <c r="M3543" s="5">
        <v>844.36</v>
      </c>
      <c r="N3543">
        <v>1</v>
      </c>
    </row>
    <row r="3544" spans="1:14" x14ac:dyDescent="0.2">
      <c r="A3544" s="2">
        <v>45611</v>
      </c>
      <c r="B3544" s="3">
        <f t="shared" si="165"/>
        <v>2025</v>
      </c>
      <c r="C3544" t="str">
        <f t="shared" si="166"/>
        <v>2024-2025</v>
      </c>
      <c r="D3544" t="s">
        <v>147</v>
      </c>
      <c r="E3544" t="s">
        <v>117</v>
      </c>
      <c r="F3544" t="str">
        <f t="shared" si="167"/>
        <v>Queensland</v>
      </c>
      <c r="G3544" t="s">
        <v>35</v>
      </c>
      <c r="H3544">
        <v>4119</v>
      </c>
      <c r="I3544" t="s">
        <v>11</v>
      </c>
      <c r="J3544" t="s">
        <v>43</v>
      </c>
      <c r="K3544" t="s">
        <v>152</v>
      </c>
      <c r="L3544" t="s">
        <v>13</v>
      </c>
      <c r="M3544" s="5">
        <v>845.60000000000014</v>
      </c>
      <c r="N3544">
        <v>1</v>
      </c>
    </row>
    <row r="3545" spans="1:14" x14ac:dyDescent="0.2">
      <c r="A3545" s="2">
        <v>45469</v>
      </c>
      <c r="B3545" s="3">
        <f t="shared" si="165"/>
        <v>2024</v>
      </c>
      <c r="C3545" t="str">
        <f t="shared" si="166"/>
        <v>2023-2024</v>
      </c>
      <c r="D3545" t="s">
        <v>147</v>
      </c>
      <c r="E3545" t="s">
        <v>67</v>
      </c>
      <c r="F3545" t="str">
        <f t="shared" si="167"/>
        <v>New South Wales</v>
      </c>
      <c r="G3545" t="s">
        <v>10</v>
      </c>
      <c r="H3545">
        <v>2478</v>
      </c>
      <c r="I3545" t="s">
        <v>11</v>
      </c>
      <c r="J3545" t="s">
        <v>68</v>
      </c>
      <c r="K3545" t="s">
        <v>153</v>
      </c>
      <c r="L3545" t="s">
        <v>16</v>
      </c>
      <c r="M3545" s="5">
        <v>845.82999999999993</v>
      </c>
      <c r="N3545">
        <v>1</v>
      </c>
    </row>
    <row r="3546" spans="1:14" x14ac:dyDescent="0.2">
      <c r="A3546" s="2">
        <v>45161</v>
      </c>
      <c r="B3546" s="3">
        <f t="shared" si="165"/>
        <v>2024</v>
      </c>
      <c r="C3546" t="str">
        <f t="shared" si="166"/>
        <v>2023-2024</v>
      </c>
      <c r="D3546" t="s">
        <v>147</v>
      </c>
      <c r="E3546" t="s">
        <v>98</v>
      </c>
      <c r="F3546" t="str">
        <f t="shared" si="167"/>
        <v>Victoria</v>
      </c>
      <c r="G3546" t="s">
        <v>45</v>
      </c>
      <c r="H3546">
        <v>3429</v>
      </c>
      <c r="I3546" t="s">
        <v>11</v>
      </c>
      <c r="J3546" t="s">
        <v>60</v>
      </c>
      <c r="K3546" t="s">
        <v>150</v>
      </c>
      <c r="L3546" t="s">
        <v>18</v>
      </c>
      <c r="M3546" s="5">
        <v>846.90000000000009</v>
      </c>
      <c r="N3546">
        <v>1</v>
      </c>
    </row>
    <row r="3547" spans="1:14" x14ac:dyDescent="0.2">
      <c r="A3547" s="2">
        <v>45197</v>
      </c>
      <c r="B3547" s="3">
        <f t="shared" si="165"/>
        <v>2024</v>
      </c>
      <c r="C3547" t="str">
        <f t="shared" si="166"/>
        <v>2023-2024</v>
      </c>
      <c r="D3547" t="s">
        <v>147</v>
      </c>
      <c r="E3547" t="s">
        <v>122</v>
      </c>
      <c r="F3547" t="str">
        <f t="shared" si="167"/>
        <v>New South Wales</v>
      </c>
      <c r="G3547" t="s">
        <v>10</v>
      </c>
      <c r="H3547">
        <v>2650</v>
      </c>
      <c r="I3547" t="s">
        <v>11</v>
      </c>
      <c r="J3547" t="s">
        <v>25</v>
      </c>
      <c r="K3547" t="s">
        <v>155</v>
      </c>
      <c r="L3547" t="s">
        <v>20</v>
      </c>
      <c r="M3547" s="5">
        <v>847.17</v>
      </c>
      <c r="N3547">
        <v>1</v>
      </c>
    </row>
    <row r="3548" spans="1:14" x14ac:dyDescent="0.2">
      <c r="A3548" s="2">
        <v>45351</v>
      </c>
      <c r="B3548" s="3">
        <f t="shared" si="165"/>
        <v>2024</v>
      </c>
      <c r="C3548" t="str">
        <f t="shared" si="166"/>
        <v>2023-2024</v>
      </c>
      <c r="D3548" t="s">
        <v>147</v>
      </c>
      <c r="E3548" t="s">
        <v>135</v>
      </c>
      <c r="F3548" t="str">
        <f t="shared" si="167"/>
        <v>Victoria</v>
      </c>
      <c r="G3548" t="s">
        <v>45</v>
      </c>
      <c r="H3548">
        <v>3550</v>
      </c>
      <c r="I3548" t="s">
        <v>11</v>
      </c>
      <c r="J3548" t="s">
        <v>60</v>
      </c>
      <c r="K3548" t="s">
        <v>149</v>
      </c>
      <c r="L3548" t="s">
        <v>15</v>
      </c>
      <c r="M3548" s="5">
        <v>848.59</v>
      </c>
      <c r="N3548">
        <v>1</v>
      </c>
    </row>
    <row r="3549" spans="1:14" x14ac:dyDescent="0.2">
      <c r="A3549" s="2">
        <v>45508</v>
      </c>
      <c r="B3549" s="3">
        <f t="shared" si="165"/>
        <v>2025</v>
      </c>
      <c r="C3549" t="str">
        <f t="shared" si="166"/>
        <v>2024-2025</v>
      </c>
      <c r="D3549" t="s">
        <v>148</v>
      </c>
      <c r="E3549" t="s">
        <v>134</v>
      </c>
      <c r="F3549" t="str">
        <f t="shared" si="167"/>
        <v>Queensland</v>
      </c>
      <c r="G3549" t="s">
        <v>35</v>
      </c>
      <c r="H3549">
        <v>4825</v>
      </c>
      <c r="I3549" t="s">
        <v>11</v>
      </c>
      <c r="J3549" t="s">
        <v>36</v>
      </c>
      <c r="K3549" t="s">
        <v>151</v>
      </c>
      <c r="L3549" t="s">
        <v>21</v>
      </c>
      <c r="M3549" s="5">
        <v>848.81999999999994</v>
      </c>
      <c r="N3549">
        <v>1</v>
      </c>
    </row>
    <row r="3550" spans="1:14" x14ac:dyDescent="0.2">
      <c r="A3550" s="2">
        <v>45158</v>
      </c>
      <c r="B3550" s="3">
        <f t="shared" si="165"/>
        <v>2024</v>
      </c>
      <c r="C3550" t="str">
        <f t="shared" si="166"/>
        <v>2023-2024</v>
      </c>
      <c r="D3550" t="s">
        <v>147</v>
      </c>
      <c r="E3550" t="s">
        <v>117</v>
      </c>
      <c r="F3550" t="str">
        <f t="shared" si="167"/>
        <v>Queensland</v>
      </c>
      <c r="G3550" t="s">
        <v>35</v>
      </c>
      <c r="H3550">
        <v>4119</v>
      </c>
      <c r="I3550" t="s">
        <v>11</v>
      </c>
      <c r="J3550" t="s">
        <v>43</v>
      </c>
      <c r="K3550" t="s">
        <v>19</v>
      </c>
      <c r="L3550" t="s">
        <v>23</v>
      </c>
      <c r="M3550" s="5">
        <v>850.43000000000006</v>
      </c>
      <c r="N3550">
        <v>1</v>
      </c>
    </row>
    <row r="3551" spans="1:14" x14ac:dyDescent="0.2">
      <c r="A3551" s="2">
        <v>45137</v>
      </c>
      <c r="B3551" s="3">
        <f t="shared" si="165"/>
        <v>2024</v>
      </c>
      <c r="C3551" t="str">
        <f t="shared" si="166"/>
        <v>2023-2024</v>
      </c>
      <c r="D3551" t="s">
        <v>147</v>
      </c>
      <c r="E3551" t="s">
        <v>134</v>
      </c>
      <c r="F3551" t="str">
        <f t="shared" si="167"/>
        <v>Queensland</v>
      </c>
      <c r="G3551" t="s">
        <v>35</v>
      </c>
      <c r="H3551">
        <v>4825</v>
      </c>
      <c r="I3551" t="s">
        <v>11</v>
      </c>
      <c r="J3551" t="s">
        <v>36</v>
      </c>
      <c r="K3551" t="s">
        <v>149</v>
      </c>
      <c r="L3551" t="s">
        <v>15</v>
      </c>
      <c r="M3551" s="5">
        <v>850.7299999999999</v>
      </c>
      <c r="N3551">
        <v>1</v>
      </c>
    </row>
    <row r="3552" spans="1:14" x14ac:dyDescent="0.2">
      <c r="A3552" s="2">
        <v>45416</v>
      </c>
      <c r="B3552" s="3">
        <f t="shared" si="165"/>
        <v>2024</v>
      </c>
      <c r="C3552" t="str">
        <f t="shared" si="166"/>
        <v>2023-2024</v>
      </c>
      <c r="D3552" t="s">
        <v>148</v>
      </c>
      <c r="E3552" t="s">
        <v>82</v>
      </c>
      <c r="F3552" t="str">
        <f t="shared" si="167"/>
        <v>Queensland</v>
      </c>
      <c r="G3552" t="s">
        <v>35</v>
      </c>
      <c r="H3552">
        <v>4012</v>
      </c>
      <c r="I3552" t="s">
        <v>11</v>
      </c>
      <c r="J3552" t="s">
        <v>43</v>
      </c>
      <c r="K3552" t="s">
        <v>149</v>
      </c>
      <c r="L3552" t="s">
        <v>15</v>
      </c>
      <c r="M3552" s="5">
        <v>852.90000000000009</v>
      </c>
      <c r="N3552">
        <v>1</v>
      </c>
    </row>
    <row r="3553" spans="1:14" x14ac:dyDescent="0.2">
      <c r="A3553" s="2">
        <v>45157</v>
      </c>
      <c r="B3553" s="3">
        <f t="shared" si="165"/>
        <v>2024</v>
      </c>
      <c r="C3553" t="str">
        <f t="shared" si="166"/>
        <v>2023-2024</v>
      </c>
      <c r="D3553" t="s">
        <v>148</v>
      </c>
      <c r="E3553" t="s">
        <v>108</v>
      </c>
      <c r="F3553" t="str">
        <f t="shared" si="167"/>
        <v>Victoria</v>
      </c>
      <c r="G3553" t="s">
        <v>45</v>
      </c>
      <c r="H3553">
        <v>3018</v>
      </c>
      <c r="I3553" t="s">
        <v>11</v>
      </c>
      <c r="J3553" t="s">
        <v>46</v>
      </c>
      <c r="K3553" t="s">
        <v>153</v>
      </c>
      <c r="L3553" t="s">
        <v>16</v>
      </c>
      <c r="M3553" s="5">
        <v>853.53</v>
      </c>
      <c r="N3553">
        <v>1</v>
      </c>
    </row>
    <row r="3554" spans="1:14" x14ac:dyDescent="0.2">
      <c r="A3554" s="2">
        <v>44957</v>
      </c>
      <c r="B3554" s="3">
        <f t="shared" si="165"/>
        <v>2023</v>
      </c>
      <c r="C3554" t="str">
        <f t="shared" si="166"/>
        <v>2022-2023</v>
      </c>
      <c r="D3554" t="s">
        <v>147</v>
      </c>
      <c r="E3554" t="s">
        <v>41</v>
      </c>
      <c r="F3554" t="str">
        <f t="shared" si="167"/>
        <v>New South Wales</v>
      </c>
      <c r="G3554" t="s">
        <v>10</v>
      </c>
      <c r="H3554">
        <v>2830</v>
      </c>
      <c r="I3554" t="s">
        <v>11</v>
      </c>
      <c r="J3554" t="s">
        <v>25</v>
      </c>
      <c r="K3554" t="s">
        <v>156</v>
      </c>
      <c r="L3554" t="s">
        <v>17</v>
      </c>
      <c r="M3554" s="5">
        <v>855.37000000000012</v>
      </c>
      <c r="N3554">
        <v>1</v>
      </c>
    </row>
    <row r="3555" spans="1:14" x14ac:dyDescent="0.2">
      <c r="A3555" s="2">
        <v>45525</v>
      </c>
      <c r="B3555" s="3">
        <f t="shared" si="165"/>
        <v>2025</v>
      </c>
      <c r="C3555" t="str">
        <f t="shared" si="166"/>
        <v>2024-2025</v>
      </c>
      <c r="D3555" t="s">
        <v>147</v>
      </c>
      <c r="E3555" t="s">
        <v>101</v>
      </c>
      <c r="F3555" t="str">
        <f t="shared" si="167"/>
        <v>Victoria</v>
      </c>
      <c r="G3555" t="s">
        <v>45</v>
      </c>
      <c r="H3555">
        <v>3131</v>
      </c>
      <c r="I3555" t="s">
        <v>11</v>
      </c>
      <c r="J3555" t="s">
        <v>63</v>
      </c>
      <c r="K3555" t="s">
        <v>150</v>
      </c>
      <c r="L3555" t="s">
        <v>18</v>
      </c>
      <c r="M3555" s="5">
        <v>858.84</v>
      </c>
      <c r="N3555">
        <v>1</v>
      </c>
    </row>
    <row r="3556" spans="1:14" x14ac:dyDescent="0.2">
      <c r="A3556" s="2">
        <v>45379</v>
      </c>
      <c r="B3556" s="3">
        <f t="shared" si="165"/>
        <v>2024</v>
      </c>
      <c r="C3556" t="str">
        <f t="shared" si="166"/>
        <v>2023-2024</v>
      </c>
      <c r="D3556" t="s">
        <v>148</v>
      </c>
      <c r="E3556" t="s">
        <v>146</v>
      </c>
      <c r="F3556" t="str">
        <f t="shared" si="167"/>
        <v>Victoria</v>
      </c>
      <c r="G3556" t="s">
        <v>45</v>
      </c>
      <c r="H3556">
        <v>3353</v>
      </c>
      <c r="I3556" t="s">
        <v>11</v>
      </c>
      <c r="J3556" t="s">
        <v>60</v>
      </c>
      <c r="K3556" t="s">
        <v>152</v>
      </c>
      <c r="L3556" t="s">
        <v>13</v>
      </c>
      <c r="M3556" s="5">
        <v>858.88999999999987</v>
      </c>
      <c r="N3556">
        <v>1</v>
      </c>
    </row>
    <row r="3557" spans="1:14" x14ac:dyDescent="0.2">
      <c r="A3557" s="2">
        <v>45036</v>
      </c>
      <c r="B3557" s="3">
        <f t="shared" si="165"/>
        <v>2023</v>
      </c>
      <c r="C3557" t="str">
        <f t="shared" si="166"/>
        <v>2022-2023</v>
      </c>
      <c r="D3557" t="s">
        <v>148</v>
      </c>
      <c r="E3557" t="s">
        <v>56</v>
      </c>
      <c r="F3557" t="str">
        <f t="shared" si="167"/>
        <v>Northern Territory</v>
      </c>
      <c r="G3557" t="s">
        <v>29</v>
      </c>
      <c r="H3557">
        <v>870</v>
      </c>
      <c r="I3557" t="s">
        <v>11</v>
      </c>
      <c r="J3557" t="s">
        <v>30</v>
      </c>
      <c r="K3557" t="s">
        <v>151</v>
      </c>
      <c r="L3557" t="s">
        <v>21</v>
      </c>
      <c r="M3557" s="5">
        <v>858.9</v>
      </c>
      <c r="N3557">
        <v>1</v>
      </c>
    </row>
    <row r="3558" spans="1:14" x14ac:dyDescent="0.2">
      <c r="A3558" s="2">
        <v>44977</v>
      </c>
      <c r="B3558" s="3">
        <f t="shared" si="165"/>
        <v>2023</v>
      </c>
      <c r="C3558" t="str">
        <f t="shared" si="166"/>
        <v>2022-2023</v>
      </c>
      <c r="D3558" t="s">
        <v>147</v>
      </c>
      <c r="E3558" t="s">
        <v>121</v>
      </c>
      <c r="F3558" t="str">
        <f t="shared" si="167"/>
        <v>Queensland</v>
      </c>
      <c r="G3558" t="s">
        <v>35</v>
      </c>
      <c r="H3558">
        <v>4700</v>
      </c>
      <c r="I3558" t="s">
        <v>11</v>
      </c>
      <c r="J3558" t="s">
        <v>51</v>
      </c>
      <c r="K3558" t="s">
        <v>155</v>
      </c>
      <c r="L3558" t="s">
        <v>20</v>
      </c>
      <c r="M3558" s="5">
        <v>858.96</v>
      </c>
      <c r="N3558">
        <v>1</v>
      </c>
    </row>
    <row r="3559" spans="1:14" x14ac:dyDescent="0.2">
      <c r="A3559" s="2">
        <v>45164</v>
      </c>
      <c r="B3559" s="3">
        <f t="shared" si="165"/>
        <v>2024</v>
      </c>
      <c r="C3559" t="str">
        <f t="shared" si="166"/>
        <v>2023-2024</v>
      </c>
      <c r="D3559" t="s">
        <v>147</v>
      </c>
      <c r="E3559" t="s">
        <v>44</v>
      </c>
      <c r="F3559" t="str">
        <f t="shared" si="167"/>
        <v>Victoria</v>
      </c>
      <c r="G3559" t="s">
        <v>45</v>
      </c>
      <c r="H3559">
        <v>3066</v>
      </c>
      <c r="I3559" t="s">
        <v>11</v>
      </c>
      <c r="J3559" t="s">
        <v>46</v>
      </c>
      <c r="K3559" t="s">
        <v>154</v>
      </c>
      <c r="L3559" t="s">
        <v>14</v>
      </c>
      <c r="M3559" s="5">
        <v>860.88000000000011</v>
      </c>
      <c r="N3559">
        <v>1</v>
      </c>
    </row>
    <row r="3560" spans="1:14" x14ac:dyDescent="0.2">
      <c r="A3560" s="2">
        <v>45182</v>
      </c>
      <c r="B3560" s="3">
        <f t="shared" si="165"/>
        <v>2024</v>
      </c>
      <c r="C3560" t="str">
        <f t="shared" si="166"/>
        <v>2023-2024</v>
      </c>
      <c r="D3560" t="s">
        <v>147</v>
      </c>
      <c r="E3560" t="s">
        <v>37</v>
      </c>
      <c r="F3560" t="str">
        <f t="shared" si="167"/>
        <v>South Australia</v>
      </c>
      <c r="G3560" t="s">
        <v>32</v>
      </c>
      <c r="H3560">
        <v>5607</v>
      </c>
      <c r="I3560" t="s">
        <v>11</v>
      </c>
      <c r="J3560" t="s">
        <v>38</v>
      </c>
      <c r="K3560" t="s">
        <v>151</v>
      </c>
      <c r="L3560" t="s">
        <v>21</v>
      </c>
      <c r="M3560" s="5">
        <v>861.81999999999994</v>
      </c>
      <c r="N3560">
        <v>1</v>
      </c>
    </row>
    <row r="3561" spans="1:14" x14ac:dyDescent="0.2">
      <c r="A3561" s="2">
        <v>45411</v>
      </c>
      <c r="B3561" s="3">
        <f t="shared" si="165"/>
        <v>2024</v>
      </c>
      <c r="C3561" t="str">
        <f t="shared" si="166"/>
        <v>2023-2024</v>
      </c>
      <c r="D3561" t="s">
        <v>147</v>
      </c>
      <c r="E3561" t="s">
        <v>143</v>
      </c>
      <c r="F3561" t="str">
        <f t="shared" si="167"/>
        <v>New South Wales</v>
      </c>
      <c r="G3561" t="s">
        <v>10</v>
      </c>
      <c r="H3561">
        <v>2154</v>
      </c>
      <c r="I3561" t="s">
        <v>11</v>
      </c>
      <c r="J3561" t="s">
        <v>27</v>
      </c>
      <c r="K3561" t="s">
        <v>152</v>
      </c>
      <c r="L3561" t="s">
        <v>13</v>
      </c>
      <c r="M3561" s="5">
        <v>865.65999999999985</v>
      </c>
      <c r="N3561">
        <v>1</v>
      </c>
    </row>
    <row r="3562" spans="1:14" x14ac:dyDescent="0.2">
      <c r="A3562" s="2">
        <v>45073</v>
      </c>
      <c r="B3562" s="3">
        <f t="shared" si="165"/>
        <v>2023</v>
      </c>
      <c r="C3562" t="str">
        <f t="shared" si="166"/>
        <v>2022-2023</v>
      </c>
      <c r="D3562" t="s">
        <v>147</v>
      </c>
      <c r="E3562" t="s">
        <v>137</v>
      </c>
      <c r="F3562" t="str">
        <f t="shared" si="167"/>
        <v>New South Wales</v>
      </c>
      <c r="G3562" t="s">
        <v>10</v>
      </c>
      <c r="H3562">
        <v>2031</v>
      </c>
      <c r="I3562" t="s">
        <v>11</v>
      </c>
      <c r="J3562" t="s">
        <v>12</v>
      </c>
      <c r="K3562" t="s">
        <v>154</v>
      </c>
      <c r="L3562" t="s">
        <v>14</v>
      </c>
      <c r="M3562" s="5">
        <v>866.43000000000006</v>
      </c>
      <c r="N3562">
        <v>1</v>
      </c>
    </row>
    <row r="3563" spans="1:14" x14ac:dyDescent="0.2">
      <c r="A3563" s="2">
        <v>45530</v>
      </c>
      <c r="B3563" s="3">
        <f t="shared" si="165"/>
        <v>2025</v>
      </c>
      <c r="C3563" t="str">
        <f t="shared" si="166"/>
        <v>2024-2025</v>
      </c>
      <c r="D3563" t="s">
        <v>147</v>
      </c>
      <c r="E3563" t="s">
        <v>47</v>
      </c>
      <c r="F3563" t="str">
        <f t="shared" si="167"/>
        <v>Western Australia</v>
      </c>
      <c r="G3563" t="s">
        <v>48</v>
      </c>
      <c r="H3563">
        <v>6030</v>
      </c>
      <c r="I3563" t="s">
        <v>11</v>
      </c>
      <c r="J3563" t="s">
        <v>49</v>
      </c>
      <c r="K3563" t="s">
        <v>155</v>
      </c>
      <c r="L3563" t="s">
        <v>20</v>
      </c>
      <c r="M3563" s="5">
        <v>866.95</v>
      </c>
      <c r="N3563">
        <v>1</v>
      </c>
    </row>
    <row r="3564" spans="1:14" x14ac:dyDescent="0.2">
      <c r="A3564" s="2">
        <v>45525</v>
      </c>
      <c r="B3564" s="3">
        <f t="shared" si="165"/>
        <v>2025</v>
      </c>
      <c r="C3564" t="str">
        <f t="shared" si="166"/>
        <v>2024-2025</v>
      </c>
      <c r="D3564" t="s">
        <v>147</v>
      </c>
      <c r="E3564" t="s">
        <v>126</v>
      </c>
      <c r="F3564" t="str">
        <f t="shared" si="167"/>
        <v>Queensland</v>
      </c>
      <c r="G3564" t="s">
        <v>35</v>
      </c>
      <c r="H3564">
        <v>4551</v>
      </c>
      <c r="I3564" t="s">
        <v>11</v>
      </c>
      <c r="J3564" t="s">
        <v>120</v>
      </c>
      <c r="K3564" t="s">
        <v>154</v>
      </c>
      <c r="L3564" t="s">
        <v>14</v>
      </c>
      <c r="M3564" s="5">
        <v>869.43000000000006</v>
      </c>
      <c r="N3564">
        <v>1</v>
      </c>
    </row>
    <row r="3565" spans="1:14" x14ac:dyDescent="0.2">
      <c r="A3565" s="2">
        <v>45025</v>
      </c>
      <c r="B3565" s="3">
        <f t="shared" si="165"/>
        <v>2023</v>
      </c>
      <c r="C3565" t="str">
        <f t="shared" si="166"/>
        <v>2022-2023</v>
      </c>
      <c r="D3565" t="s">
        <v>148</v>
      </c>
      <c r="E3565" t="s">
        <v>34</v>
      </c>
      <c r="F3565" t="str">
        <f t="shared" si="167"/>
        <v>Queensland</v>
      </c>
      <c r="G3565" t="s">
        <v>35</v>
      </c>
      <c r="H3565">
        <v>4802</v>
      </c>
      <c r="I3565" t="s">
        <v>11</v>
      </c>
      <c r="J3565" t="s">
        <v>36</v>
      </c>
      <c r="K3565" t="s">
        <v>155</v>
      </c>
      <c r="L3565" t="s">
        <v>20</v>
      </c>
      <c r="M3565" s="5">
        <v>870.44999999999993</v>
      </c>
      <c r="N3565">
        <v>1</v>
      </c>
    </row>
    <row r="3566" spans="1:14" x14ac:dyDescent="0.2">
      <c r="A3566" s="2">
        <v>45323</v>
      </c>
      <c r="B3566" s="3">
        <f t="shared" si="165"/>
        <v>2024</v>
      </c>
      <c r="C3566" t="str">
        <f t="shared" si="166"/>
        <v>2023-2024</v>
      </c>
      <c r="D3566" t="s">
        <v>147</v>
      </c>
      <c r="E3566" t="s">
        <v>128</v>
      </c>
      <c r="F3566" t="str">
        <f t="shared" si="167"/>
        <v>Western Australia</v>
      </c>
      <c r="G3566" t="s">
        <v>48</v>
      </c>
      <c r="H3566">
        <v>6027</v>
      </c>
      <c r="I3566" t="s">
        <v>11</v>
      </c>
      <c r="J3566" t="s">
        <v>49</v>
      </c>
      <c r="K3566" t="s">
        <v>150</v>
      </c>
      <c r="L3566" t="s">
        <v>18</v>
      </c>
      <c r="M3566" s="5">
        <v>870.48</v>
      </c>
      <c r="N3566">
        <v>1</v>
      </c>
    </row>
    <row r="3567" spans="1:14" x14ac:dyDescent="0.2">
      <c r="A3567" s="2">
        <v>45570</v>
      </c>
      <c r="B3567" s="3">
        <f t="shared" si="165"/>
        <v>2025</v>
      </c>
      <c r="C3567" t="str">
        <f t="shared" si="166"/>
        <v>2024-2025</v>
      </c>
      <c r="D3567" t="s">
        <v>147</v>
      </c>
      <c r="E3567" t="s">
        <v>144</v>
      </c>
      <c r="F3567" t="str">
        <f t="shared" si="167"/>
        <v>Queensland</v>
      </c>
      <c r="G3567" t="s">
        <v>35</v>
      </c>
      <c r="H3567">
        <v>4566</v>
      </c>
      <c r="I3567" t="s">
        <v>11</v>
      </c>
      <c r="J3567" t="s">
        <v>120</v>
      </c>
      <c r="K3567" t="s">
        <v>153</v>
      </c>
      <c r="L3567" t="s">
        <v>16</v>
      </c>
      <c r="M3567" s="5">
        <v>872.49000000000012</v>
      </c>
      <c r="N3567">
        <v>1</v>
      </c>
    </row>
    <row r="3568" spans="1:14" x14ac:dyDescent="0.2">
      <c r="A3568" s="2">
        <v>45391</v>
      </c>
      <c r="B3568" s="3">
        <f t="shared" si="165"/>
        <v>2024</v>
      </c>
      <c r="C3568" t="str">
        <f t="shared" si="166"/>
        <v>2023-2024</v>
      </c>
      <c r="D3568" t="s">
        <v>147</v>
      </c>
      <c r="E3568" t="s">
        <v>113</v>
      </c>
      <c r="F3568" t="str">
        <f t="shared" si="167"/>
        <v>Queensland</v>
      </c>
      <c r="G3568" t="s">
        <v>35</v>
      </c>
      <c r="H3568">
        <v>4215</v>
      </c>
      <c r="I3568" t="s">
        <v>11</v>
      </c>
      <c r="J3568" t="s">
        <v>104</v>
      </c>
      <c r="K3568" t="s">
        <v>154</v>
      </c>
      <c r="L3568" t="s">
        <v>14</v>
      </c>
      <c r="M3568" s="5">
        <v>872.91000000000008</v>
      </c>
      <c r="N3568">
        <v>1</v>
      </c>
    </row>
    <row r="3569" spans="1:14" x14ac:dyDescent="0.2">
      <c r="A3569" s="2">
        <v>45400</v>
      </c>
      <c r="B3569" s="3">
        <f t="shared" si="165"/>
        <v>2024</v>
      </c>
      <c r="C3569" t="str">
        <f t="shared" si="166"/>
        <v>2023-2024</v>
      </c>
      <c r="D3569" t="s">
        <v>147</v>
      </c>
      <c r="E3569" t="s">
        <v>126</v>
      </c>
      <c r="F3569" t="str">
        <f t="shared" si="167"/>
        <v>Queensland</v>
      </c>
      <c r="G3569" t="s">
        <v>35</v>
      </c>
      <c r="H3569">
        <v>4551</v>
      </c>
      <c r="I3569" t="s">
        <v>11</v>
      </c>
      <c r="J3569" t="s">
        <v>120</v>
      </c>
      <c r="K3569" t="s">
        <v>151</v>
      </c>
      <c r="L3569" t="s">
        <v>21</v>
      </c>
      <c r="M3569" s="5">
        <v>873.34</v>
      </c>
      <c r="N3569">
        <v>1</v>
      </c>
    </row>
    <row r="3570" spans="1:14" x14ac:dyDescent="0.2">
      <c r="A3570" s="2">
        <v>45459</v>
      </c>
      <c r="B3570" s="3">
        <f t="shared" si="165"/>
        <v>2024</v>
      </c>
      <c r="C3570" t="str">
        <f t="shared" si="166"/>
        <v>2023-2024</v>
      </c>
      <c r="D3570" t="s">
        <v>148</v>
      </c>
      <c r="E3570" t="s">
        <v>138</v>
      </c>
      <c r="F3570" t="str">
        <f t="shared" si="167"/>
        <v>Queensland</v>
      </c>
      <c r="G3570" t="s">
        <v>35</v>
      </c>
      <c r="H3570">
        <v>4558</v>
      </c>
      <c r="I3570" t="s">
        <v>11</v>
      </c>
      <c r="J3570" t="s">
        <v>120</v>
      </c>
      <c r="K3570" t="s">
        <v>151</v>
      </c>
      <c r="L3570" t="s">
        <v>21</v>
      </c>
      <c r="M3570" s="5">
        <v>873.59</v>
      </c>
      <c r="N3570">
        <v>1</v>
      </c>
    </row>
    <row r="3571" spans="1:14" x14ac:dyDescent="0.2">
      <c r="A3571" s="2">
        <v>45520</v>
      </c>
      <c r="B3571" s="3">
        <f t="shared" si="165"/>
        <v>2025</v>
      </c>
      <c r="C3571" t="str">
        <f t="shared" si="166"/>
        <v>2024-2025</v>
      </c>
      <c r="D3571" t="s">
        <v>147</v>
      </c>
      <c r="E3571" t="s">
        <v>145</v>
      </c>
      <c r="F3571" t="str">
        <f t="shared" si="167"/>
        <v>New South Wales</v>
      </c>
      <c r="G3571" t="s">
        <v>10</v>
      </c>
      <c r="H3571">
        <v>2101</v>
      </c>
      <c r="I3571" t="s">
        <v>11</v>
      </c>
      <c r="J3571" t="s">
        <v>27</v>
      </c>
      <c r="K3571" t="s">
        <v>152</v>
      </c>
      <c r="L3571" t="s">
        <v>13</v>
      </c>
      <c r="M3571" s="5">
        <v>875</v>
      </c>
      <c r="N3571">
        <v>1</v>
      </c>
    </row>
    <row r="3572" spans="1:14" x14ac:dyDescent="0.2">
      <c r="A3572" s="2">
        <v>45090</v>
      </c>
      <c r="B3572" s="3">
        <f t="shared" si="165"/>
        <v>2023</v>
      </c>
      <c r="C3572" t="str">
        <f t="shared" si="166"/>
        <v>2022-2023</v>
      </c>
      <c r="D3572" t="s">
        <v>148</v>
      </c>
      <c r="E3572" t="s">
        <v>34</v>
      </c>
      <c r="F3572" t="str">
        <f t="shared" si="167"/>
        <v>Queensland</v>
      </c>
      <c r="G3572" t="s">
        <v>35</v>
      </c>
      <c r="H3572">
        <v>4802</v>
      </c>
      <c r="I3572" t="s">
        <v>11</v>
      </c>
      <c r="J3572" t="s">
        <v>36</v>
      </c>
      <c r="K3572" t="s">
        <v>150</v>
      </c>
      <c r="L3572" t="s">
        <v>18</v>
      </c>
      <c r="M3572" s="5">
        <v>876.85</v>
      </c>
      <c r="N3572">
        <v>1</v>
      </c>
    </row>
    <row r="3573" spans="1:14" x14ac:dyDescent="0.2">
      <c r="A3573" s="2">
        <v>45064</v>
      </c>
      <c r="B3573" s="3">
        <f t="shared" si="165"/>
        <v>2023</v>
      </c>
      <c r="C3573" t="str">
        <f t="shared" si="166"/>
        <v>2022-2023</v>
      </c>
      <c r="D3573" t="s">
        <v>147</v>
      </c>
      <c r="E3573" t="s">
        <v>123</v>
      </c>
      <c r="F3573" t="str">
        <f t="shared" si="167"/>
        <v>Western Australia</v>
      </c>
      <c r="G3573" t="s">
        <v>48</v>
      </c>
      <c r="H3573">
        <v>6109</v>
      </c>
      <c r="I3573" t="s">
        <v>11</v>
      </c>
      <c r="J3573" t="s">
        <v>94</v>
      </c>
      <c r="K3573" t="s">
        <v>151</v>
      </c>
      <c r="L3573" t="s">
        <v>21</v>
      </c>
      <c r="M3573" s="5">
        <v>877.06999999999994</v>
      </c>
      <c r="N3573">
        <v>1</v>
      </c>
    </row>
    <row r="3574" spans="1:14" x14ac:dyDescent="0.2">
      <c r="A3574" s="2">
        <v>45415</v>
      </c>
      <c r="B3574" s="3">
        <f t="shared" si="165"/>
        <v>2024</v>
      </c>
      <c r="C3574" t="str">
        <f t="shared" si="166"/>
        <v>2023-2024</v>
      </c>
      <c r="D3574" t="s">
        <v>147</v>
      </c>
      <c r="E3574" t="s">
        <v>137</v>
      </c>
      <c r="F3574" t="str">
        <f t="shared" si="167"/>
        <v>New South Wales</v>
      </c>
      <c r="G3574" t="s">
        <v>10</v>
      </c>
      <c r="H3574">
        <v>2031</v>
      </c>
      <c r="I3574" t="s">
        <v>11</v>
      </c>
      <c r="J3574" t="s">
        <v>12</v>
      </c>
      <c r="K3574" t="s">
        <v>19</v>
      </c>
      <c r="L3574" t="s">
        <v>23</v>
      </c>
      <c r="M3574" s="5">
        <v>878.53</v>
      </c>
      <c r="N3574">
        <v>1</v>
      </c>
    </row>
    <row r="3575" spans="1:14" x14ac:dyDescent="0.2">
      <c r="A3575" s="2">
        <v>45286</v>
      </c>
      <c r="B3575" s="3">
        <f t="shared" si="165"/>
        <v>2024</v>
      </c>
      <c r="C3575" t="str">
        <f t="shared" si="166"/>
        <v>2023-2024</v>
      </c>
      <c r="D3575" t="s">
        <v>147</v>
      </c>
      <c r="E3575" t="s">
        <v>89</v>
      </c>
      <c r="F3575" t="str">
        <f t="shared" si="167"/>
        <v>Queensland</v>
      </c>
      <c r="G3575" t="s">
        <v>35</v>
      </c>
      <c r="H3575">
        <v>4655</v>
      </c>
      <c r="I3575" t="s">
        <v>11</v>
      </c>
      <c r="J3575" t="s">
        <v>51</v>
      </c>
      <c r="K3575" t="s">
        <v>151</v>
      </c>
      <c r="L3575" t="s">
        <v>21</v>
      </c>
      <c r="M3575" s="5">
        <v>879.85</v>
      </c>
      <c r="N3575">
        <v>1</v>
      </c>
    </row>
    <row r="3576" spans="1:14" x14ac:dyDescent="0.2">
      <c r="A3576" s="2">
        <v>45174</v>
      </c>
      <c r="B3576" s="3">
        <f t="shared" si="165"/>
        <v>2024</v>
      </c>
      <c r="C3576" t="str">
        <f t="shared" si="166"/>
        <v>2023-2024</v>
      </c>
      <c r="D3576" t="s">
        <v>147</v>
      </c>
      <c r="E3576" t="s">
        <v>83</v>
      </c>
      <c r="F3576" t="str">
        <f t="shared" si="167"/>
        <v>New South Wales</v>
      </c>
      <c r="G3576" t="s">
        <v>10</v>
      </c>
      <c r="H3576">
        <v>2750</v>
      </c>
      <c r="I3576" t="s">
        <v>11</v>
      </c>
      <c r="J3576" t="s">
        <v>25</v>
      </c>
      <c r="K3576" t="s">
        <v>151</v>
      </c>
      <c r="L3576" t="s">
        <v>21</v>
      </c>
      <c r="M3576" s="5">
        <v>879.87</v>
      </c>
      <c r="N3576">
        <v>1</v>
      </c>
    </row>
    <row r="3577" spans="1:14" x14ac:dyDescent="0.2">
      <c r="A3577" s="2">
        <v>45274</v>
      </c>
      <c r="B3577" s="3">
        <f t="shared" si="165"/>
        <v>2024</v>
      </c>
      <c r="C3577" t="str">
        <f t="shared" si="166"/>
        <v>2023-2024</v>
      </c>
      <c r="D3577" t="s">
        <v>147</v>
      </c>
      <c r="E3577" t="s">
        <v>95</v>
      </c>
      <c r="F3577" t="str">
        <f t="shared" si="167"/>
        <v>Victoria</v>
      </c>
      <c r="G3577" t="s">
        <v>45</v>
      </c>
      <c r="H3577">
        <v>3931</v>
      </c>
      <c r="I3577" t="s">
        <v>11</v>
      </c>
      <c r="J3577" t="s">
        <v>55</v>
      </c>
      <c r="K3577" t="s">
        <v>149</v>
      </c>
      <c r="L3577" t="s">
        <v>15</v>
      </c>
      <c r="M3577" s="5">
        <v>882.53</v>
      </c>
      <c r="N3577">
        <v>1</v>
      </c>
    </row>
    <row r="3578" spans="1:14" x14ac:dyDescent="0.2">
      <c r="A3578" s="2">
        <v>45582</v>
      </c>
      <c r="B3578" s="3">
        <f t="shared" si="165"/>
        <v>2025</v>
      </c>
      <c r="C3578" t="str">
        <f t="shared" si="166"/>
        <v>2024-2025</v>
      </c>
      <c r="D3578" t="s">
        <v>147</v>
      </c>
      <c r="E3578" t="s">
        <v>138</v>
      </c>
      <c r="F3578" t="str">
        <f t="shared" si="167"/>
        <v>Queensland</v>
      </c>
      <c r="G3578" t="s">
        <v>35</v>
      </c>
      <c r="H3578">
        <v>4558</v>
      </c>
      <c r="I3578" t="s">
        <v>11</v>
      </c>
      <c r="J3578" t="s">
        <v>120</v>
      </c>
      <c r="K3578" t="s">
        <v>152</v>
      </c>
      <c r="L3578" t="s">
        <v>13</v>
      </c>
      <c r="M3578" s="5">
        <v>882.84</v>
      </c>
      <c r="N3578">
        <v>1</v>
      </c>
    </row>
    <row r="3579" spans="1:14" x14ac:dyDescent="0.2">
      <c r="A3579" s="2">
        <v>45065</v>
      </c>
      <c r="B3579" s="3">
        <f t="shared" si="165"/>
        <v>2023</v>
      </c>
      <c r="C3579" t="str">
        <f t="shared" si="166"/>
        <v>2022-2023</v>
      </c>
      <c r="D3579" t="s">
        <v>147</v>
      </c>
      <c r="E3579" t="s">
        <v>101</v>
      </c>
      <c r="F3579" t="str">
        <f t="shared" si="167"/>
        <v>Victoria</v>
      </c>
      <c r="G3579" t="s">
        <v>45</v>
      </c>
      <c r="H3579">
        <v>3131</v>
      </c>
      <c r="I3579" t="s">
        <v>11</v>
      </c>
      <c r="J3579" t="s">
        <v>63</v>
      </c>
      <c r="K3579" t="s">
        <v>150</v>
      </c>
      <c r="L3579" t="s">
        <v>18</v>
      </c>
      <c r="M3579" s="5">
        <v>884.31999999999994</v>
      </c>
      <c r="N3579">
        <v>1</v>
      </c>
    </row>
    <row r="3580" spans="1:14" x14ac:dyDescent="0.2">
      <c r="A3580" s="2">
        <v>45398</v>
      </c>
      <c r="B3580" s="3">
        <f t="shared" si="165"/>
        <v>2024</v>
      </c>
      <c r="C3580" t="str">
        <f t="shared" si="166"/>
        <v>2023-2024</v>
      </c>
      <c r="D3580" t="s">
        <v>147</v>
      </c>
      <c r="E3580" t="s">
        <v>103</v>
      </c>
      <c r="F3580" t="str">
        <f t="shared" si="167"/>
        <v>Queensland</v>
      </c>
      <c r="G3580" t="s">
        <v>35</v>
      </c>
      <c r="H3580">
        <v>4509</v>
      </c>
      <c r="I3580" t="s">
        <v>11</v>
      </c>
      <c r="J3580" t="s">
        <v>104</v>
      </c>
      <c r="K3580" t="s">
        <v>152</v>
      </c>
      <c r="L3580" t="s">
        <v>13</v>
      </c>
      <c r="M3580" s="5">
        <v>886.66999999999973</v>
      </c>
      <c r="N3580">
        <v>1</v>
      </c>
    </row>
    <row r="3581" spans="1:14" x14ac:dyDescent="0.2">
      <c r="A3581" s="2">
        <v>45315</v>
      </c>
      <c r="B3581" s="3">
        <f t="shared" si="165"/>
        <v>2024</v>
      </c>
      <c r="C3581" t="str">
        <f t="shared" si="166"/>
        <v>2023-2024</v>
      </c>
      <c r="D3581" t="s">
        <v>148</v>
      </c>
      <c r="E3581" t="s">
        <v>72</v>
      </c>
      <c r="F3581" t="str">
        <f t="shared" si="167"/>
        <v>Western Australia</v>
      </c>
      <c r="G3581" t="s">
        <v>48</v>
      </c>
      <c r="H3581">
        <v>6010</v>
      </c>
      <c r="I3581" t="s">
        <v>11</v>
      </c>
      <c r="J3581" t="s">
        <v>49</v>
      </c>
      <c r="K3581" t="s">
        <v>149</v>
      </c>
      <c r="L3581" t="s">
        <v>15</v>
      </c>
      <c r="M3581" s="5">
        <v>887.64</v>
      </c>
      <c r="N3581">
        <v>1</v>
      </c>
    </row>
    <row r="3582" spans="1:14" x14ac:dyDescent="0.2">
      <c r="A3582" s="2">
        <v>45607</v>
      </c>
      <c r="B3582" s="3">
        <f t="shared" si="165"/>
        <v>2025</v>
      </c>
      <c r="C3582" t="str">
        <f t="shared" si="166"/>
        <v>2024-2025</v>
      </c>
      <c r="D3582" t="s">
        <v>147</v>
      </c>
      <c r="E3582" t="s">
        <v>64</v>
      </c>
      <c r="F3582" t="str">
        <f t="shared" si="167"/>
        <v>Victoria</v>
      </c>
      <c r="G3582" t="s">
        <v>45</v>
      </c>
      <c r="H3582">
        <v>3199</v>
      </c>
      <c r="I3582" t="s">
        <v>11</v>
      </c>
      <c r="J3582" t="s">
        <v>63</v>
      </c>
      <c r="K3582" t="s">
        <v>154</v>
      </c>
      <c r="L3582" t="s">
        <v>14</v>
      </c>
      <c r="M3582" s="5">
        <v>887.92999999999984</v>
      </c>
      <c r="N3582">
        <v>1</v>
      </c>
    </row>
    <row r="3583" spans="1:14" x14ac:dyDescent="0.2">
      <c r="A3583" s="2">
        <v>45476</v>
      </c>
      <c r="B3583" s="3">
        <f t="shared" si="165"/>
        <v>2025</v>
      </c>
      <c r="C3583" t="str">
        <f t="shared" si="166"/>
        <v>2024-2025</v>
      </c>
      <c r="D3583" t="s">
        <v>147</v>
      </c>
      <c r="E3583" t="s">
        <v>39</v>
      </c>
      <c r="F3583" t="str">
        <f t="shared" si="167"/>
        <v>South Australia</v>
      </c>
      <c r="G3583" t="s">
        <v>32</v>
      </c>
      <c r="H3583">
        <v>5343</v>
      </c>
      <c r="I3583" t="s">
        <v>11</v>
      </c>
      <c r="J3583" t="s">
        <v>38</v>
      </c>
      <c r="K3583" t="s">
        <v>149</v>
      </c>
      <c r="L3583" t="s">
        <v>15</v>
      </c>
      <c r="M3583" s="5">
        <v>888.10000000000014</v>
      </c>
      <c r="N3583">
        <v>1</v>
      </c>
    </row>
    <row r="3584" spans="1:14" x14ac:dyDescent="0.2">
      <c r="A3584" s="2">
        <v>45364</v>
      </c>
      <c r="B3584" s="3">
        <f t="shared" si="165"/>
        <v>2024</v>
      </c>
      <c r="C3584" t="str">
        <f t="shared" si="166"/>
        <v>2023-2024</v>
      </c>
      <c r="D3584" t="s">
        <v>147</v>
      </c>
      <c r="E3584" t="s">
        <v>132</v>
      </c>
      <c r="F3584" t="str">
        <f t="shared" si="167"/>
        <v>New South Wales</v>
      </c>
      <c r="G3584" t="s">
        <v>10</v>
      </c>
      <c r="H3584">
        <v>2800</v>
      </c>
      <c r="I3584" t="s">
        <v>11</v>
      </c>
      <c r="J3584" t="s">
        <v>25</v>
      </c>
      <c r="K3584" t="s">
        <v>157</v>
      </c>
      <c r="L3584" t="s">
        <v>22</v>
      </c>
      <c r="M3584" s="5">
        <v>891.40000000000009</v>
      </c>
      <c r="N3584">
        <v>1</v>
      </c>
    </row>
    <row r="3585" spans="1:14" x14ac:dyDescent="0.2">
      <c r="A3585" s="2">
        <v>45180</v>
      </c>
      <c r="B3585" s="3">
        <f t="shared" si="165"/>
        <v>2024</v>
      </c>
      <c r="C3585" t="str">
        <f t="shared" si="166"/>
        <v>2023-2024</v>
      </c>
      <c r="D3585" t="s">
        <v>147</v>
      </c>
      <c r="E3585" t="s">
        <v>65</v>
      </c>
      <c r="F3585" t="str">
        <f t="shared" si="167"/>
        <v>New South Wales</v>
      </c>
      <c r="G3585" t="s">
        <v>10</v>
      </c>
      <c r="H3585">
        <v>2541</v>
      </c>
      <c r="I3585" t="s">
        <v>11</v>
      </c>
      <c r="J3585" t="s">
        <v>58</v>
      </c>
      <c r="K3585" t="s">
        <v>154</v>
      </c>
      <c r="L3585" t="s">
        <v>14</v>
      </c>
      <c r="M3585" s="5">
        <v>892.11000000000013</v>
      </c>
      <c r="N3585">
        <v>1</v>
      </c>
    </row>
    <row r="3586" spans="1:14" x14ac:dyDescent="0.2">
      <c r="A3586" s="2">
        <v>44927</v>
      </c>
      <c r="B3586" s="3">
        <f t="shared" ref="B3586:B3649" si="168">IF(MONTH(A3586)&gt;=7,YEAR(A3586)+1,YEAR(A3586))</f>
        <v>2023</v>
      </c>
      <c r="C3586" t="str">
        <f t="shared" ref="C3586:C3649" si="169">IF(MONTH(A3586) &gt;= 7, YEAR(A3586) &amp; "-" &amp; YEAR(A3586) + 1, YEAR(A3586) - 1 &amp; "-" &amp; YEAR(A3586))</f>
        <v>2022-2023</v>
      </c>
      <c r="D3586" t="s">
        <v>147</v>
      </c>
      <c r="E3586" t="s">
        <v>69</v>
      </c>
      <c r="F3586" t="str">
        <f t="shared" ref="F3586:F3649" si="170">IF(G3586="WA","Western Australia",
IF(G3586="NSW","New South Wales",
IF(G3586="QLD","Queensland",
IF(G3586="VIC","Victoria",
IF(G3586="TAS","Tasmania",
IF(G3586="SA","South Australia",
IF(G3586="NT","Northern Territory",
IF(G3586="ACT","Australian Capital Territory",G3586))))))))</f>
        <v>Tasmania</v>
      </c>
      <c r="G3586" t="s">
        <v>70</v>
      </c>
      <c r="H3586">
        <v>7018</v>
      </c>
      <c r="I3586" t="s">
        <v>11</v>
      </c>
      <c r="J3586" t="s">
        <v>71</v>
      </c>
      <c r="K3586" t="s">
        <v>153</v>
      </c>
      <c r="L3586" t="s">
        <v>16</v>
      </c>
      <c r="M3586" s="5">
        <v>893.23</v>
      </c>
      <c r="N3586">
        <v>1</v>
      </c>
    </row>
    <row r="3587" spans="1:14" x14ac:dyDescent="0.2">
      <c r="A3587" s="2">
        <v>45107</v>
      </c>
      <c r="B3587" s="3">
        <f t="shared" si="168"/>
        <v>2023</v>
      </c>
      <c r="C3587" t="str">
        <f t="shared" si="169"/>
        <v>2022-2023</v>
      </c>
      <c r="D3587" t="s">
        <v>147</v>
      </c>
      <c r="E3587" t="s">
        <v>85</v>
      </c>
      <c r="F3587" t="str">
        <f t="shared" si="170"/>
        <v>Queensland</v>
      </c>
      <c r="G3587" t="s">
        <v>35</v>
      </c>
      <c r="H3587">
        <v>4883</v>
      </c>
      <c r="I3587" t="s">
        <v>11</v>
      </c>
      <c r="J3587" t="s">
        <v>36</v>
      </c>
      <c r="K3587" t="s">
        <v>151</v>
      </c>
      <c r="L3587" t="s">
        <v>21</v>
      </c>
      <c r="M3587" s="5">
        <v>893.95</v>
      </c>
      <c r="N3587">
        <v>1</v>
      </c>
    </row>
    <row r="3588" spans="1:14" x14ac:dyDescent="0.2">
      <c r="A3588" s="2">
        <v>45495</v>
      </c>
      <c r="B3588" s="3">
        <f t="shared" si="168"/>
        <v>2025</v>
      </c>
      <c r="C3588" t="str">
        <f t="shared" si="169"/>
        <v>2024-2025</v>
      </c>
      <c r="D3588" t="s">
        <v>147</v>
      </c>
      <c r="E3588" t="s">
        <v>79</v>
      </c>
      <c r="F3588" t="str">
        <f t="shared" si="170"/>
        <v>Australian Capital Territory</v>
      </c>
      <c r="G3588" t="s">
        <v>80</v>
      </c>
      <c r="H3588">
        <v>2617</v>
      </c>
      <c r="I3588" t="s">
        <v>11</v>
      </c>
      <c r="J3588" t="s">
        <v>58</v>
      </c>
      <c r="K3588" t="s">
        <v>155</v>
      </c>
      <c r="L3588" t="s">
        <v>20</v>
      </c>
      <c r="M3588" s="5">
        <v>893.98999999999978</v>
      </c>
      <c r="N3588">
        <v>1</v>
      </c>
    </row>
    <row r="3589" spans="1:14" x14ac:dyDescent="0.2">
      <c r="A3589" s="2">
        <v>45158</v>
      </c>
      <c r="B3589" s="3">
        <f t="shared" si="168"/>
        <v>2024</v>
      </c>
      <c r="C3589" t="str">
        <f t="shared" si="169"/>
        <v>2023-2024</v>
      </c>
      <c r="D3589" t="s">
        <v>147</v>
      </c>
      <c r="E3589" t="s">
        <v>139</v>
      </c>
      <c r="F3589" t="str">
        <f t="shared" si="170"/>
        <v>New South Wales</v>
      </c>
      <c r="G3589" t="s">
        <v>10</v>
      </c>
      <c r="H3589">
        <v>2020</v>
      </c>
      <c r="I3589" t="s">
        <v>11</v>
      </c>
      <c r="J3589" t="s">
        <v>12</v>
      </c>
      <c r="K3589" t="s">
        <v>151</v>
      </c>
      <c r="L3589" t="s">
        <v>21</v>
      </c>
      <c r="M3589" s="5">
        <v>894.97</v>
      </c>
      <c r="N3589">
        <v>1</v>
      </c>
    </row>
    <row r="3590" spans="1:14" x14ac:dyDescent="0.2">
      <c r="A3590" s="2">
        <v>45034</v>
      </c>
      <c r="B3590" s="3">
        <f t="shared" si="168"/>
        <v>2023</v>
      </c>
      <c r="C3590" t="str">
        <f t="shared" si="169"/>
        <v>2022-2023</v>
      </c>
      <c r="D3590" t="s">
        <v>148</v>
      </c>
      <c r="E3590" t="s">
        <v>54</v>
      </c>
      <c r="F3590" t="str">
        <f t="shared" si="170"/>
        <v>Victoria</v>
      </c>
      <c r="G3590" t="s">
        <v>45</v>
      </c>
      <c r="H3590">
        <v>3977</v>
      </c>
      <c r="I3590" t="s">
        <v>11</v>
      </c>
      <c r="J3590" t="s">
        <v>55</v>
      </c>
      <c r="K3590" t="s">
        <v>150</v>
      </c>
      <c r="L3590" t="s">
        <v>18</v>
      </c>
      <c r="M3590" s="5">
        <v>895.24</v>
      </c>
      <c r="N3590">
        <v>1</v>
      </c>
    </row>
    <row r="3591" spans="1:14" x14ac:dyDescent="0.2">
      <c r="A3591" s="2">
        <v>45220</v>
      </c>
      <c r="B3591" s="3">
        <f t="shared" si="168"/>
        <v>2024</v>
      </c>
      <c r="C3591" t="str">
        <f t="shared" si="169"/>
        <v>2023-2024</v>
      </c>
      <c r="D3591" t="s">
        <v>147</v>
      </c>
      <c r="E3591" t="s">
        <v>131</v>
      </c>
      <c r="F3591" t="str">
        <f t="shared" si="170"/>
        <v>Western Australia</v>
      </c>
      <c r="G3591" t="s">
        <v>48</v>
      </c>
      <c r="H3591">
        <v>6530</v>
      </c>
      <c r="I3591" t="s">
        <v>11</v>
      </c>
      <c r="J3591" t="s">
        <v>77</v>
      </c>
      <c r="K3591" t="s">
        <v>154</v>
      </c>
      <c r="L3591" t="s">
        <v>14</v>
      </c>
      <c r="M3591" s="5">
        <v>895.92000000000007</v>
      </c>
      <c r="N3591">
        <v>1</v>
      </c>
    </row>
    <row r="3592" spans="1:14" x14ac:dyDescent="0.2">
      <c r="A3592" s="2">
        <v>45002</v>
      </c>
      <c r="B3592" s="3">
        <f t="shared" si="168"/>
        <v>2023</v>
      </c>
      <c r="C3592" t="str">
        <f t="shared" si="169"/>
        <v>2022-2023</v>
      </c>
      <c r="D3592" t="s">
        <v>147</v>
      </c>
      <c r="E3592" t="s">
        <v>114</v>
      </c>
      <c r="F3592" t="str">
        <f t="shared" si="170"/>
        <v>Victoria</v>
      </c>
      <c r="G3592" t="s">
        <v>45</v>
      </c>
      <c r="H3592">
        <v>3551</v>
      </c>
      <c r="I3592" t="s">
        <v>11</v>
      </c>
      <c r="J3592" t="s">
        <v>60</v>
      </c>
      <c r="K3592" t="s">
        <v>19</v>
      </c>
      <c r="L3592" t="s">
        <v>23</v>
      </c>
      <c r="M3592" s="5">
        <v>896.08</v>
      </c>
      <c r="N3592">
        <v>1</v>
      </c>
    </row>
    <row r="3593" spans="1:14" x14ac:dyDescent="0.2">
      <c r="A3593" s="2">
        <v>45069</v>
      </c>
      <c r="B3593" s="3">
        <f t="shared" si="168"/>
        <v>2023</v>
      </c>
      <c r="C3593" t="str">
        <f t="shared" si="169"/>
        <v>2022-2023</v>
      </c>
      <c r="D3593" t="s">
        <v>147</v>
      </c>
      <c r="E3593" t="s">
        <v>137</v>
      </c>
      <c r="F3593" t="str">
        <f t="shared" si="170"/>
        <v>New South Wales</v>
      </c>
      <c r="G3593" t="s">
        <v>10</v>
      </c>
      <c r="H3593">
        <v>2031</v>
      </c>
      <c r="I3593" t="s">
        <v>11</v>
      </c>
      <c r="J3593" t="s">
        <v>12</v>
      </c>
      <c r="K3593" t="s">
        <v>150</v>
      </c>
      <c r="L3593" t="s">
        <v>18</v>
      </c>
      <c r="M3593" s="5">
        <v>898.7</v>
      </c>
      <c r="N3593">
        <v>1</v>
      </c>
    </row>
    <row r="3594" spans="1:14" x14ac:dyDescent="0.2">
      <c r="A3594" s="2">
        <v>45038</v>
      </c>
      <c r="B3594" s="3">
        <f t="shared" si="168"/>
        <v>2023</v>
      </c>
      <c r="C3594" t="str">
        <f t="shared" si="169"/>
        <v>2022-2023</v>
      </c>
      <c r="D3594" t="s">
        <v>148</v>
      </c>
      <c r="E3594" t="s">
        <v>100</v>
      </c>
      <c r="F3594" t="str">
        <f t="shared" si="170"/>
        <v>Western Australia</v>
      </c>
      <c r="G3594" t="s">
        <v>48</v>
      </c>
      <c r="H3594">
        <v>6021</v>
      </c>
      <c r="I3594" t="s">
        <v>11</v>
      </c>
      <c r="J3594" t="s">
        <v>49</v>
      </c>
      <c r="K3594" t="s">
        <v>151</v>
      </c>
      <c r="L3594" t="s">
        <v>21</v>
      </c>
      <c r="M3594" s="5">
        <v>898.84</v>
      </c>
      <c r="N3594">
        <v>1</v>
      </c>
    </row>
    <row r="3595" spans="1:14" x14ac:dyDescent="0.2">
      <c r="A3595" s="2">
        <v>45544</v>
      </c>
      <c r="B3595" s="3">
        <f t="shared" si="168"/>
        <v>2025</v>
      </c>
      <c r="C3595" t="str">
        <f t="shared" si="169"/>
        <v>2024-2025</v>
      </c>
      <c r="D3595" t="s">
        <v>147</v>
      </c>
      <c r="E3595" t="s">
        <v>86</v>
      </c>
      <c r="F3595" t="str">
        <f t="shared" si="170"/>
        <v>New South Wales</v>
      </c>
      <c r="G3595" t="s">
        <v>10</v>
      </c>
      <c r="H3595">
        <v>2064</v>
      </c>
      <c r="I3595" t="s">
        <v>11</v>
      </c>
      <c r="J3595" t="s">
        <v>12</v>
      </c>
      <c r="K3595" t="s">
        <v>151</v>
      </c>
      <c r="L3595" t="s">
        <v>21</v>
      </c>
      <c r="M3595" s="5">
        <v>898.8599999999999</v>
      </c>
      <c r="N3595">
        <v>1</v>
      </c>
    </row>
    <row r="3596" spans="1:14" x14ac:dyDescent="0.2">
      <c r="A3596" s="2">
        <v>45169</v>
      </c>
      <c r="B3596" s="3">
        <f t="shared" si="168"/>
        <v>2024</v>
      </c>
      <c r="C3596" t="str">
        <f t="shared" si="169"/>
        <v>2023-2024</v>
      </c>
      <c r="D3596" t="s">
        <v>148</v>
      </c>
      <c r="E3596" t="s">
        <v>85</v>
      </c>
      <c r="F3596" t="str">
        <f t="shared" si="170"/>
        <v>Queensland</v>
      </c>
      <c r="G3596" t="s">
        <v>35</v>
      </c>
      <c r="H3596">
        <v>4883</v>
      </c>
      <c r="I3596" t="s">
        <v>11</v>
      </c>
      <c r="J3596" t="s">
        <v>36</v>
      </c>
      <c r="K3596" t="s">
        <v>151</v>
      </c>
      <c r="L3596" t="s">
        <v>21</v>
      </c>
      <c r="M3596" s="5">
        <v>899.55</v>
      </c>
      <c r="N3596">
        <v>1</v>
      </c>
    </row>
    <row r="3597" spans="1:14" x14ac:dyDescent="0.2">
      <c r="A3597" s="2">
        <v>45336</v>
      </c>
      <c r="B3597" s="3">
        <f t="shared" si="168"/>
        <v>2024</v>
      </c>
      <c r="C3597" t="str">
        <f t="shared" si="169"/>
        <v>2023-2024</v>
      </c>
      <c r="D3597" t="s">
        <v>148</v>
      </c>
      <c r="E3597" t="s">
        <v>135</v>
      </c>
      <c r="F3597" t="str">
        <f t="shared" si="170"/>
        <v>Victoria</v>
      </c>
      <c r="G3597" t="s">
        <v>45</v>
      </c>
      <c r="H3597">
        <v>3550</v>
      </c>
      <c r="I3597" t="s">
        <v>11</v>
      </c>
      <c r="J3597" t="s">
        <v>60</v>
      </c>
      <c r="K3597" t="s">
        <v>19</v>
      </c>
      <c r="L3597" t="s">
        <v>23</v>
      </c>
      <c r="M3597" s="5">
        <v>901.28999999999985</v>
      </c>
      <c r="N3597">
        <v>1</v>
      </c>
    </row>
    <row r="3598" spans="1:14" x14ac:dyDescent="0.2">
      <c r="A3598" s="2">
        <v>45533</v>
      </c>
      <c r="B3598" s="3">
        <f t="shared" si="168"/>
        <v>2025</v>
      </c>
      <c r="C3598" t="str">
        <f t="shared" si="169"/>
        <v>2024-2025</v>
      </c>
      <c r="D3598" t="s">
        <v>147</v>
      </c>
      <c r="E3598" t="s">
        <v>113</v>
      </c>
      <c r="F3598" t="str">
        <f t="shared" si="170"/>
        <v>Queensland</v>
      </c>
      <c r="G3598" t="s">
        <v>35</v>
      </c>
      <c r="H3598">
        <v>4215</v>
      </c>
      <c r="I3598" t="s">
        <v>11</v>
      </c>
      <c r="J3598" t="s">
        <v>104</v>
      </c>
      <c r="K3598" t="s">
        <v>156</v>
      </c>
      <c r="L3598" t="s">
        <v>17</v>
      </c>
      <c r="M3598" s="5">
        <v>902.49</v>
      </c>
      <c r="N3598">
        <v>1</v>
      </c>
    </row>
    <row r="3599" spans="1:14" x14ac:dyDescent="0.2">
      <c r="A3599" s="2">
        <v>45405</v>
      </c>
      <c r="B3599" s="3">
        <f t="shared" si="168"/>
        <v>2024</v>
      </c>
      <c r="C3599" t="str">
        <f t="shared" si="169"/>
        <v>2023-2024</v>
      </c>
      <c r="D3599" t="s">
        <v>147</v>
      </c>
      <c r="E3599" t="s">
        <v>136</v>
      </c>
      <c r="F3599" t="str">
        <f t="shared" si="170"/>
        <v>Victoria</v>
      </c>
      <c r="G3599" t="s">
        <v>45</v>
      </c>
      <c r="H3599">
        <v>3175</v>
      </c>
      <c r="I3599" t="s">
        <v>11</v>
      </c>
      <c r="J3599" t="s">
        <v>63</v>
      </c>
      <c r="K3599" t="s">
        <v>151</v>
      </c>
      <c r="L3599" t="s">
        <v>21</v>
      </c>
      <c r="M3599" s="5">
        <v>903.78</v>
      </c>
      <c r="N3599">
        <v>1</v>
      </c>
    </row>
    <row r="3600" spans="1:14" x14ac:dyDescent="0.2">
      <c r="A3600" s="2">
        <v>45599</v>
      </c>
      <c r="B3600" s="3">
        <f t="shared" si="168"/>
        <v>2025</v>
      </c>
      <c r="C3600" t="str">
        <f t="shared" si="169"/>
        <v>2024-2025</v>
      </c>
      <c r="D3600" t="s">
        <v>148</v>
      </c>
      <c r="E3600" t="s">
        <v>135</v>
      </c>
      <c r="F3600" t="str">
        <f t="shared" si="170"/>
        <v>Victoria</v>
      </c>
      <c r="G3600" t="s">
        <v>45</v>
      </c>
      <c r="H3600">
        <v>3550</v>
      </c>
      <c r="I3600" t="s">
        <v>11</v>
      </c>
      <c r="J3600" t="s">
        <v>60</v>
      </c>
      <c r="K3600" t="s">
        <v>157</v>
      </c>
      <c r="L3600" t="s">
        <v>22</v>
      </c>
      <c r="M3600" s="5">
        <v>903.89</v>
      </c>
      <c r="N3600">
        <v>1</v>
      </c>
    </row>
    <row r="3601" spans="1:14" x14ac:dyDescent="0.2">
      <c r="A3601" s="2">
        <v>45135</v>
      </c>
      <c r="B3601" s="3">
        <f t="shared" si="168"/>
        <v>2024</v>
      </c>
      <c r="C3601" t="str">
        <f t="shared" si="169"/>
        <v>2023-2024</v>
      </c>
      <c r="D3601" t="s">
        <v>147</v>
      </c>
      <c r="E3601" t="s">
        <v>57</v>
      </c>
      <c r="F3601" t="str">
        <f t="shared" si="170"/>
        <v>New South Wales</v>
      </c>
      <c r="G3601" t="s">
        <v>10</v>
      </c>
      <c r="H3601">
        <v>2560</v>
      </c>
      <c r="I3601" t="s">
        <v>11</v>
      </c>
      <c r="J3601" t="s">
        <v>58</v>
      </c>
      <c r="K3601" t="s">
        <v>19</v>
      </c>
      <c r="L3601" t="s">
        <v>23</v>
      </c>
      <c r="M3601" s="5">
        <v>903.99</v>
      </c>
      <c r="N3601">
        <v>1</v>
      </c>
    </row>
    <row r="3602" spans="1:14" x14ac:dyDescent="0.2">
      <c r="A3602" s="2">
        <v>45400</v>
      </c>
      <c r="B3602" s="3">
        <f t="shared" si="168"/>
        <v>2024</v>
      </c>
      <c r="C3602" t="str">
        <f t="shared" si="169"/>
        <v>2023-2024</v>
      </c>
      <c r="D3602" t="s">
        <v>148</v>
      </c>
      <c r="E3602" t="s">
        <v>54</v>
      </c>
      <c r="F3602" t="str">
        <f t="shared" si="170"/>
        <v>Victoria</v>
      </c>
      <c r="G3602" t="s">
        <v>45</v>
      </c>
      <c r="H3602">
        <v>3977</v>
      </c>
      <c r="I3602" t="s">
        <v>11</v>
      </c>
      <c r="J3602" t="s">
        <v>55</v>
      </c>
      <c r="K3602" t="s">
        <v>153</v>
      </c>
      <c r="L3602" t="s">
        <v>16</v>
      </c>
      <c r="M3602" s="5">
        <v>906.07999999999993</v>
      </c>
      <c r="N3602">
        <v>1</v>
      </c>
    </row>
    <row r="3603" spans="1:14" x14ac:dyDescent="0.2">
      <c r="A3603" s="2">
        <v>45390</v>
      </c>
      <c r="B3603" s="3">
        <f t="shared" si="168"/>
        <v>2024</v>
      </c>
      <c r="C3603" t="str">
        <f t="shared" si="169"/>
        <v>2023-2024</v>
      </c>
      <c r="D3603" t="s">
        <v>148</v>
      </c>
      <c r="E3603" t="s">
        <v>131</v>
      </c>
      <c r="F3603" t="str">
        <f t="shared" si="170"/>
        <v>Western Australia</v>
      </c>
      <c r="G3603" t="s">
        <v>48</v>
      </c>
      <c r="H3603">
        <v>6530</v>
      </c>
      <c r="I3603" t="s">
        <v>11</v>
      </c>
      <c r="J3603" t="s">
        <v>77</v>
      </c>
      <c r="K3603" t="s">
        <v>154</v>
      </c>
      <c r="L3603" t="s">
        <v>14</v>
      </c>
      <c r="M3603" s="5">
        <v>908.5100000000001</v>
      </c>
      <c r="N3603">
        <v>1</v>
      </c>
    </row>
    <row r="3604" spans="1:14" x14ac:dyDescent="0.2">
      <c r="A3604" s="2">
        <v>44951</v>
      </c>
      <c r="B3604" s="3">
        <f t="shared" si="168"/>
        <v>2023</v>
      </c>
      <c r="C3604" t="str">
        <f t="shared" si="169"/>
        <v>2022-2023</v>
      </c>
      <c r="D3604" t="s">
        <v>147</v>
      </c>
      <c r="E3604" t="s">
        <v>121</v>
      </c>
      <c r="F3604" t="str">
        <f t="shared" si="170"/>
        <v>Queensland</v>
      </c>
      <c r="G3604" t="s">
        <v>35</v>
      </c>
      <c r="H3604">
        <v>4700</v>
      </c>
      <c r="I3604" t="s">
        <v>11</v>
      </c>
      <c r="J3604" t="s">
        <v>51</v>
      </c>
      <c r="K3604" t="s">
        <v>153</v>
      </c>
      <c r="L3604" t="s">
        <v>16</v>
      </c>
      <c r="M3604" s="5">
        <v>912.27</v>
      </c>
      <c r="N3604">
        <v>1</v>
      </c>
    </row>
    <row r="3605" spans="1:14" x14ac:dyDescent="0.2">
      <c r="A3605" s="2">
        <v>44985</v>
      </c>
      <c r="B3605" s="3">
        <f t="shared" si="168"/>
        <v>2023</v>
      </c>
      <c r="C3605" t="str">
        <f t="shared" si="169"/>
        <v>2022-2023</v>
      </c>
      <c r="D3605" t="s">
        <v>147</v>
      </c>
      <c r="E3605" t="s">
        <v>107</v>
      </c>
      <c r="F3605" t="str">
        <f t="shared" si="170"/>
        <v>Queensland</v>
      </c>
      <c r="G3605" t="s">
        <v>35</v>
      </c>
      <c r="H3605">
        <v>4220</v>
      </c>
      <c r="I3605" t="s">
        <v>11</v>
      </c>
      <c r="J3605" t="s">
        <v>104</v>
      </c>
      <c r="K3605" t="s">
        <v>152</v>
      </c>
      <c r="L3605" t="s">
        <v>13</v>
      </c>
      <c r="M3605" s="5">
        <v>915.31999999999982</v>
      </c>
      <c r="N3605">
        <v>1</v>
      </c>
    </row>
    <row r="3606" spans="1:14" x14ac:dyDescent="0.2">
      <c r="A3606" s="2">
        <v>45426</v>
      </c>
      <c r="B3606" s="3">
        <f t="shared" si="168"/>
        <v>2024</v>
      </c>
      <c r="C3606" t="str">
        <f t="shared" si="169"/>
        <v>2023-2024</v>
      </c>
      <c r="D3606" t="s">
        <v>147</v>
      </c>
      <c r="E3606" t="s">
        <v>145</v>
      </c>
      <c r="F3606" t="str">
        <f t="shared" si="170"/>
        <v>New South Wales</v>
      </c>
      <c r="G3606" t="s">
        <v>10</v>
      </c>
      <c r="H3606">
        <v>2101</v>
      </c>
      <c r="I3606" t="s">
        <v>11</v>
      </c>
      <c r="J3606" t="s">
        <v>27</v>
      </c>
      <c r="K3606" t="s">
        <v>151</v>
      </c>
      <c r="L3606" t="s">
        <v>21</v>
      </c>
      <c r="M3606" s="5">
        <v>915.68</v>
      </c>
      <c r="N3606">
        <v>1</v>
      </c>
    </row>
    <row r="3607" spans="1:14" x14ac:dyDescent="0.2">
      <c r="A3607" s="2">
        <v>45557</v>
      </c>
      <c r="B3607" s="3">
        <f t="shared" si="168"/>
        <v>2025</v>
      </c>
      <c r="C3607" t="str">
        <f t="shared" si="169"/>
        <v>2024-2025</v>
      </c>
      <c r="D3607" t="s">
        <v>147</v>
      </c>
      <c r="E3607" t="s">
        <v>123</v>
      </c>
      <c r="F3607" t="str">
        <f t="shared" si="170"/>
        <v>Western Australia</v>
      </c>
      <c r="G3607" t="s">
        <v>48</v>
      </c>
      <c r="H3607">
        <v>6109</v>
      </c>
      <c r="I3607" t="s">
        <v>11</v>
      </c>
      <c r="J3607" t="s">
        <v>94</v>
      </c>
      <c r="K3607" t="s">
        <v>151</v>
      </c>
      <c r="L3607" t="s">
        <v>21</v>
      </c>
      <c r="M3607" s="5">
        <v>915.68000000000006</v>
      </c>
      <c r="N3607">
        <v>1</v>
      </c>
    </row>
    <row r="3608" spans="1:14" x14ac:dyDescent="0.2">
      <c r="A3608" s="2">
        <v>45322</v>
      </c>
      <c r="B3608" s="3">
        <f t="shared" si="168"/>
        <v>2024</v>
      </c>
      <c r="C3608" t="str">
        <f t="shared" si="169"/>
        <v>2023-2024</v>
      </c>
      <c r="D3608" t="s">
        <v>147</v>
      </c>
      <c r="E3608" t="s">
        <v>132</v>
      </c>
      <c r="F3608" t="str">
        <f t="shared" si="170"/>
        <v>New South Wales</v>
      </c>
      <c r="G3608" t="s">
        <v>10</v>
      </c>
      <c r="H3608">
        <v>2800</v>
      </c>
      <c r="I3608" t="s">
        <v>11</v>
      </c>
      <c r="J3608" t="s">
        <v>25</v>
      </c>
      <c r="K3608" t="s">
        <v>156</v>
      </c>
      <c r="L3608" t="s">
        <v>17</v>
      </c>
      <c r="M3608" s="5">
        <v>915.76</v>
      </c>
      <c r="N3608">
        <v>1</v>
      </c>
    </row>
    <row r="3609" spans="1:14" x14ac:dyDescent="0.2">
      <c r="A3609" s="2">
        <v>45220</v>
      </c>
      <c r="B3609" s="3">
        <f t="shared" si="168"/>
        <v>2024</v>
      </c>
      <c r="C3609" t="str">
        <f t="shared" si="169"/>
        <v>2023-2024</v>
      </c>
      <c r="D3609" t="s">
        <v>147</v>
      </c>
      <c r="E3609" t="s">
        <v>57</v>
      </c>
      <c r="F3609" t="str">
        <f t="shared" si="170"/>
        <v>New South Wales</v>
      </c>
      <c r="G3609" t="s">
        <v>10</v>
      </c>
      <c r="H3609">
        <v>2560</v>
      </c>
      <c r="I3609" t="s">
        <v>11</v>
      </c>
      <c r="J3609" t="s">
        <v>58</v>
      </c>
      <c r="K3609" t="s">
        <v>152</v>
      </c>
      <c r="L3609" t="s">
        <v>13</v>
      </c>
      <c r="M3609" s="5">
        <v>918.01999999999975</v>
      </c>
      <c r="N3609">
        <v>1</v>
      </c>
    </row>
    <row r="3610" spans="1:14" x14ac:dyDescent="0.2">
      <c r="A3610" s="2">
        <v>45143</v>
      </c>
      <c r="B3610" s="3">
        <f t="shared" si="168"/>
        <v>2024</v>
      </c>
      <c r="C3610" t="str">
        <f t="shared" si="169"/>
        <v>2023-2024</v>
      </c>
      <c r="D3610" t="s">
        <v>148</v>
      </c>
      <c r="E3610" t="s">
        <v>91</v>
      </c>
      <c r="F3610" t="str">
        <f t="shared" si="170"/>
        <v>Victoria</v>
      </c>
      <c r="G3610" t="s">
        <v>45</v>
      </c>
      <c r="H3610">
        <v>3690</v>
      </c>
      <c r="I3610" t="s">
        <v>11</v>
      </c>
      <c r="J3610" t="s">
        <v>55</v>
      </c>
      <c r="K3610" t="s">
        <v>151</v>
      </c>
      <c r="L3610" t="s">
        <v>21</v>
      </c>
      <c r="M3610" s="5">
        <v>918.2399999999999</v>
      </c>
      <c r="N3610">
        <v>1</v>
      </c>
    </row>
    <row r="3611" spans="1:14" x14ac:dyDescent="0.2">
      <c r="A3611" s="2">
        <v>45107</v>
      </c>
      <c r="B3611" s="3">
        <f t="shared" si="168"/>
        <v>2023</v>
      </c>
      <c r="C3611" t="str">
        <f t="shared" si="169"/>
        <v>2022-2023</v>
      </c>
      <c r="D3611" t="s">
        <v>148</v>
      </c>
      <c r="E3611" t="s">
        <v>86</v>
      </c>
      <c r="F3611" t="str">
        <f t="shared" si="170"/>
        <v>New South Wales</v>
      </c>
      <c r="G3611" t="s">
        <v>10</v>
      </c>
      <c r="H3611">
        <v>2064</v>
      </c>
      <c r="I3611" t="s">
        <v>11</v>
      </c>
      <c r="J3611" t="s">
        <v>12</v>
      </c>
      <c r="K3611" t="s">
        <v>149</v>
      </c>
      <c r="L3611" t="s">
        <v>15</v>
      </c>
      <c r="M3611" s="5">
        <v>918.24</v>
      </c>
      <c r="N3611">
        <v>1</v>
      </c>
    </row>
    <row r="3612" spans="1:14" x14ac:dyDescent="0.2">
      <c r="A3612" s="2">
        <v>45588</v>
      </c>
      <c r="B3612" s="3">
        <f t="shared" si="168"/>
        <v>2025</v>
      </c>
      <c r="C3612" t="str">
        <f t="shared" si="169"/>
        <v>2024-2025</v>
      </c>
      <c r="D3612" t="s">
        <v>147</v>
      </c>
      <c r="E3612" t="s">
        <v>99</v>
      </c>
      <c r="F3612" t="str">
        <f t="shared" si="170"/>
        <v>Victoria</v>
      </c>
      <c r="G3612" t="s">
        <v>45</v>
      </c>
      <c r="H3612">
        <v>3148</v>
      </c>
      <c r="I3612" t="s">
        <v>11</v>
      </c>
      <c r="J3612" t="s">
        <v>63</v>
      </c>
      <c r="K3612" t="s">
        <v>154</v>
      </c>
      <c r="L3612" t="s">
        <v>14</v>
      </c>
      <c r="M3612" s="5">
        <v>920.17000000000007</v>
      </c>
      <c r="N3612">
        <v>1</v>
      </c>
    </row>
    <row r="3613" spans="1:14" x14ac:dyDescent="0.2">
      <c r="A3613" s="2">
        <v>45280</v>
      </c>
      <c r="B3613" s="3">
        <f t="shared" si="168"/>
        <v>2024</v>
      </c>
      <c r="C3613" t="str">
        <f t="shared" si="169"/>
        <v>2023-2024</v>
      </c>
      <c r="D3613" t="s">
        <v>147</v>
      </c>
      <c r="E3613" t="s">
        <v>57</v>
      </c>
      <c r="F3613" t="str">
        <f t="shared" si="170"/>
        <v>New South Wales</v>
      </c>
      <c r="G3613" t="s">
        <v>10</v>
      </c>
      <c r="H3613">
        <v>2560</v>
      </c>
      <c r="I3613" t="s">
        <v>11</v>
      </c>
      <c r="J3613" t="s">
        <v>58</v>
      </c>
      <c r="K3613" t="s">
        <v>154</v>
      </c>
      <c r="L3613" t="s">
        <v>14</v>
      </c>
      <c r="M3613" s="5">
        <v>921.45999999999992</v>
      </c>
      <c r="N3613">
        <v>1</v>
      </c>
    </row>
    <row r="3614" spans="1:14" x14ac:dyDescent="0.2">
      <c r="A3614" s="2">
        <v>45473</v>
      </c>
      <c r="B3614" s="3">
        <f t="shared" si="168"/>
        <v>2024</v>
      </c>
      <c r="C3614" t="str">
        <f t="shared" si="169"/>
        <v>2023-2024</v>
      </c>
      <c r="D3614" t="s">
        <v>147</v>
      </c>
      <c r="E3614" t="s">
        <v>145</v>
      </c>
      <c r="F3614" t="str">
        <f t="shared" si="170"/>
        <v>New South Wales</v>
      </c>
      <c r="G3614" t="s">
        <v>10</v>
      </c>
      <c r="H3614">
        <v>2101</v>
      </c>
      <c r="I3614" t="s">
        <v>11</v>
      </c>
      <c r="J3614" t="s">
        <v>27</v>
      </c>
      <c r="K3614" t="s">
        <v>154</v>
      </c>
      <c r="L3614" t="s">
        <v>14</v>
      </c>
      <c r="M3614" s="5">
        <v>921.67</v>
      </c>
      <c r="N3614">
        <v>1</v>
      </c>
    </row>
    <row r="3615" spans="1:14" x14ac:dyDescent="0.2">
      <c r="A3615" s="2">
        <v>45578</v>
      </c>
      <c r="B3615" s="3">
        <f t="shared" si="168"/>
        <v>2025</v>
      </c>
      <c r="C3615" t="str">
        <f t="shared" si="169"/>
        <v>2024-2025</v>
      </c>
      <c r="D3615" t="s">
        <v>147</v>
      </c>
      <c r="E3615" t="s">
        <v>41</v>
      </c>
      <c r="F3615" t="str">
        <f t="shared" si="170"/>
        <v>New South Wales</v>
      </c>
      <c r="G3615" t="s">
        <v>10</v>
      </c>
      <c r="H3615">
        <v>2830</v>
      </c>
      <c r="I3615" t="s">
        <v>11</v>
      </c>
      <c r="J3615" t="s">
        <v>25</v>
      </c>
      <c r="K3615" t="s">
        <v>149</v>
      </c>
      <c r="L3615" t="s">
        <v>15</v>
      </c>
      <c r="M3615" s="5">
        <v>922.07</v>
      </c>
      <c r="N3615">
        <v>1</v>
      </c>
    </row>
    <row r="3616" spans="1:14" x14ac:dyDescent="0.2">
      <c r="A3616" s="2">
        <v>45170</v>
      </c>
      <c r="B3616" s="3">
        <f t="shared" si="168"/>
        <v>2024</v>
      </c>
      <c r="C3616" t="str">
        <f t="shared" si="169"/>
        <v>2023-2024</v>
      </c>
      <c r="D3616" t="s">
        <v>148</v>
      </c>
      <c r="E3616" t="s">
        <v>28</v>
      </c>
      <c r="F3616" t="str">
        <f t="shared" si="170"/>
        <v>Northern Territory</v>
      </c>
      <c r="G3616" t="s">
        <v>29</v>
      </c>
      <c r="H3616">
        <v>800</v>
      </c>
      <c r="I3616" t="s">
        <v>11</v>
      </c>
      <c r="J3616" t="s">
        <v>30</v>
      </c>
      <c r="K3616" t="s">
        <v>19</v>
      </c>
      <c r="L3616" t="s">
        <v>23</v>
      </c>
      <c r="M3616" s="5">
        <v>922.41</v>
      </c>
      <c r="N3616">
        <v>1</v>
      </c>
    </row>
    <row r="3617" spans="1:14" x14ac:dyDescent="0.2">
      <c r="A3617" s="2">
        <v>45558</v>
      </c>
      <c r="B3617" s="3">
        <f t="shared" si="168"/>
        <v>2025</v>
      </c>
      <c r="C3617" t="str">
        <f t="shared" si="169"/>
        <v>2024-2025</v>
      </c>
      <c r="D3617" t="s">
        <v>147</v>
      </c>
      <c r="E3617" t="s">
        <v>9</v>
      </c>
      <c r="F3617" t="str">
        <f t="shared" si="170"/>
        <v>New South Wales</v>
      </c>
      <c r="G3617" t="s">
        <v>10</v>
      </c>
      <c r="H3617">
        <v>2067</v>
      </c>
      <c r="I3617" t="s">
        <v>11</v>
      </c>
      <c r="J3617" t="s">
        <v>12</v>
      </c>
      <c r="K3617" t="s">
        <v>154</v>
      </c>
      <c r="L3617" t="s">
        <v>14</v>
      </c>
      <c r="M3617" s="5">
        <v>924.90000000000009</v>
      </c>
      <c r="N3617">
        <v>1</v>
      </c>
    </row>
    <row r="3618" spans="1:14" x14ac:dyDescent="0.2">
      <c r="A3618" s="2">
        <v>45435</v>
      </c>
      <c r="B3618" s="3">
        <f t="shared" si="168"/>
        <v>2024</v>
      </c>
      <c r="C3618" t="str">
        <f t="shared" si="169"/>
        <v>2023-2024</v>
      </c>
      <c r="D3618" t="s">
        <v>148</v>
      </c>
      <c r="E3618" t="s">
        <v>28</v>
      </c>
      <c r="F3618" t="str">
        <f t="shared" si="170"/>
        <v>Northern Territory</v>
      </c>
      <c r="G3618" t="s">
        <v>29</v>
      </c>
      <c r="H3618">
        <v>800</v>
      </c>
      <c r="I3618" t="s">
        <v>11</v>
      </c>
      <c r="J3618" t="s">
        <v>30</v>
      </c>
      <c r="K3618" t="s">
        <v>150</v>
      </c>
      <c r="L3618" t="s">
        <v>18</v>
      </c>
      <c r="M3618" s="5">
        <v>926.19999999999993</v>
      </c>
      <c r="N3618">
        <v>1</v>
      </c>
    </row>
    <row r="3619" spans="1:14" x14ac:dyDescent="0.2">
      <c r="A3619" s="2">
        <v>45656</v>
      </c>
      <c r="B3619" s="3">
        <f t="shared" si="168"/>
        <v>2025</v>
      </c>
      <c r="C3619" t="str">
        <f t="shared" si="169"/>
        <v>2024-2025</v>
      </c>
      <c r="D3619" t="s">
        <v>147</v>
      </c>
      <c r="E3619" t="s">
        <v>9</v>
      </c>
      <c r="F3619" t="str">
        <f t="shared" si="170"/>
        <v>New South Wales</v>
      </c>
      <c r="G3619" t="s">
        <v>10</v>
      </c>
      <c r="H3619">
        <v>2067</v>
      </c>
      <c r="I3619" t="s">
        <v>11</v>
      </c>
      <c r="J3619" t="s">
        <v>12</v>
      </c>
      <c r="K3619" t="s">
        <v>152</v>
      </c>
      <c r="L3619" t="s">
        <v>13</v>
      </c>
      <c r="M3619" s="5">
        <v>928.56000000000017</v>
      </c>
      <c r="N3619">
        <v>1</v>
      </c>
    </row>
    <row r="3620" spans="1:14" x14ac:dyDescent="0.2">
      <c r="A3620" s="2">
        <v>45165</v>
      </c>
      <c r="B3620" s="3">
        <f t="shared" si="168"/>
        <v>2024</v>
      </c>
      <c r="C3620" t="str">
        <f t="shared" si="169"/>
        <v>2023-2024</v>
      </c>
      <c r="D3620" t="s">
        <v>147</v>
      </c>
      <c r="E3620" t="s">
        <v>44</v>
      </c>
      <c r="F3620" t="str">
        <f t="shared" si="170"/>
        <v>Victoria</v>
      </c>
      <c r="G3620" t="s">
        <v>45</v>
      </c>
      <c r="H3620">
        <v>3066</v>
      </c>
      <c r="I3620" t="s">
        <v>11</v>
      </c>
      <c r="J3620" t="s">
        <v>46</v>
      </c>
      <c r="K3620" t="s">
        <v>152</v>
      </c>
      <c r="L3620" t="s">
        <v>13</v>
      </c>
      <c r="M3620" s="5">
        <v>928.68999999999983</v>
      </c>
      <c r="N3620">
        <v>1</v>
      </c>
    </row>
    <row r="3621" spans="1:14" x14ac:dyDescent="0.2">
      <c r="A3621" s="2">
        <v>45361</v>
      </c>
      <c r="B3621" s="3">
        <f t="shared" si="168"/>
        <v>2024</v>
      </c>
      <c r="C3621" t="str">
        <f t="shared" si="169"/>
        <v>2023-2024</v>
      </c>
      <c r="D3621" t="s">
        <v>147</v>
      </c>
      <c r="E3621" t="s">
        <v>53</v>
      </c>
      <c r="F3621" t="str">
        <f t="shared" si="170"/>
        <v>South Australia</v>
      </c>
      <c r="G3621" t="s">
        <v>32</v>
      </c>
      <c r="H3621">
        <v>5082</v>
      </c>
      <c r="I3621" t="s">
        <v>11</v>
      </c>
      <c r="J3621" t="s">
        <v>33</v>
      </c>
      <c r="K3621" t="s">
        <v>149</v>
      </c>
      <c r="L3621" t="s">
        <v>15</v>
      </c>
      <c r="M3621" s="5">
        <v>929.83</v>
      </c>
      <c r="N3621">
        <v>1</v>
      </c>
    </row>
    <row r="3622" spans="1:14" x14ac:dyDescent="0.2">
      <c r="A3622" s="2">
        <v>45488</v>
      </c>
      <c r="B3622" s="3">
        <f t="shared" si="168"/>
        <v>2025</v>
      </c>
      <c r="C3622" t="str">
        <f t="shared" si="169"/>
        <v>2024-2025</v>
      </c>
      <c r="D3622" t="s">
        <v>147</v>
      </c>
      <c r="E3622" t="s">
        <v>99</v>
      </c>
      <c r="F3622" t="str">
        <f t="shared" si="170"/>
        <v>Victoria</v>
      </c>
      <c r="G3622" t="s">
        <v>45</v>
      </c>
      <c r="H3622">
        <v>3148</v>
      </c>
      <c r="I3622" t="s">
        <v>11</v>
      </c>
      <c r="J3622" t="s">
        <v>63</v>
      </c>
      <c r="K3622" t="s">
        <v>151</v>
      </c>
      <c r="L3622" t="s">
        <v>21</v>
      </c>
      <c r="M3622" s="5">
        <v>931.80999999999972</v>
      </c>
      <c r="N3622">
        <v>1</v>
      </c>
    </row>
    <row r="3623" spans="1:14" x14ac:dyDescent="0.2">
      <c r="A3623" s="2">
        <v>45229</v>
      </c>
      <c r="B3623" s="3">
        <f t="shared" si="168"/>
        <v>2024</v>
      </c>
      <c r="C3623" t="str">
        <f t="shared" si="169"/>
        <v>2023-2024</v>
      </c>
      <c r="D3623" t="s">
        <v>147</v>
      </c>
      <c r="E3623" t="s">
        <v>135</v>
      </c>
      <c r="F3623" t="str">
        <f t="shared" si="170"/>
        <v>Victoria</v>
      </c>
      <c r="G3623" t="s">
        <v>45</v>
      </c>
      <c r="H3623">
        <v>3550</v>
      </c>
      <c r="I3623" t="s">
        <v>11</v>
      </c>
      <c r="J3623" t="s">
        <v>60</v>
      </c>
      <c r="K3623" t="s">
        <v>156</v>
      </c>
      <c r="L3623" t="s">
        <v>17</v>
      </c>
      <c r="M3623" s="5">
        <v>931.83999999999992</v>
      </c>
      <c r="N3623">
        <v>1</v>
      </c>
    </row>
    <row r="3624" spans="1:14" x14ac:dyDescent="0.2">
      <c r="A3624" s="2">
        <v>45099</v>
      </c>
      <c r="B3624" s="3">
        <f t="shared" si="168"/>
        <v>2023</v>
      </c>
      <c r="C3624" t="str">
        <f t="shared" si="169"/>
        <v>2022-2023</v>
      </c>
      <c r="D3624" t="s">
        <v>148</v>
      </c>
      <c r="E3624" t="s">
        <v>96</v>
      </c>
      <c r="F3624" t="str">
        <f t="shared" si="170"/>
        <v>Western Australia</v>
      </c>
      <c r="G3624" t="s">
        <v>48</v>
      </c>
      <c r="H3624">
        <v>6330</v>
      </c>
      <c r="I3624" t="s">
        <v>11</v>
      </c>
      <c r="J3624" t="s">
        <v>94</v>
      </c>
      <c r="K3624" t="s">
        <v>19</v>
      </c>
      <c r="L3624" t="s">
        <v>23</v>
      </c>
      <c r="M3624" s="5">
        <v>932.92000000000007</v>
      </c>
      <c r="N3624">
        <v>1</v>
      </c>
    </row>
    <row r="3625" spans="1:14" x14ac:dyDescent="0.2">
      <c r="A3625" s="2">
        <v>45613</v>
      </c>
      <c r="B3625" s="3">
        <f t="shared" si="168"/>
        <v>2025</v>
      </c>
      <c r="C3625" t="str">
        <f t="shared" si="169"/>
        <v>2024-2025</v>
      </c>
      <c r="D3625" t="s">
        <v>147</v>
      </c>
      <c r="E3625" t="s">
        <v>122</v>
      </c>
      <c r="F3625" t="str">
        <f t="shared" si="170"/>
        <v>New South Wales</v>
      </c>
      <c r="G3625" t="s">
        <v>10</v>
      </c>
      <c r="H3625">
        <v>2650</v>
      </c>
      <c r="I3625" t="s">
        <v>11</v>
      </c>
      <c r="J3625" t="s">
        <v>25</v>
      </c>
      <c r="K3625" t="s">
        <v>151</v>
      </c>
      <c r="L3625" t="s">
        <v>21</v>
      </c>
      <c r="M3625" s="5">
        <v>933.93999999999994</v>
      </c>
      <c r="N3625">
        <v>1</v>
      </c>
    </row>
    <row r="3626" spans="1:14" x14ac:dyDescent="0.2">
      <c r="A3626" s="2">
        <v>45089</v>
      </c>
      <c r="B3626" s="3">
        <f t="shared" si="168"/>
        <v>2023</v>
      </c>
      <c r="C3626" t="str">
        <f t="shared" si="169"/>
        <v>2022-2023</v>
      </c>
      <c r="D3626" t="s">
        <v>147</v>
      </c>
      <c r="E3626" t="s">
        <v>137</v>
      </c>
      <c r="F3626" t="str">
        <f t="shared" si="170"/>
        <v>New South Wales</v>
      </c>
      <c r="G3626" t="s">
        <v>10</v>
      </c>
      <c r="H3626">
        <v>2031</v>
      </c>
      <c r="I3626" t="s">
        <v>11</v>
      </c>
      <c r="J3626" t="s">
        <v>12</v>
      </c>
      <c r="K3626" t="s">
        <v>150</v>
      </c>
      <c r="L3626" t="s">
        <v>18</v>
      </c>
      <c r="M3626" s="5">
        <v>934.16</v>
      </c>
      <c r="N3626">
        <v>1</v>
      </c>
    </row>
    <row r="3627" spans="1:14" x14ac:dyDescent="0.2">
      <c r="A3627" s="2">
        <v>45091</v>
      </c>
      <c r="B3627" s="3">
        <f t="shared" si="168"/>
        <v>2023</v>
      </c>
      <c r="C3627" t="str">
        <f t="shared" si="169"/>
        <v>2022-2023</v>
      </c>
      <c r="D3627" t="s">
        <v>147</v>
      </c>
      <c r="E3627" t="s">
        <v>40</v>
      </c>
      <c r="F3627" t="str">
        <f t="shared" si="170"/>
        <v>New South Wales</v>
      </c>
      <c r="G3627" t="s">
        <v>10</v>
      </c>
      <c r="H3627">
        <v>2116</v>
      </c>
      <c r="I3627" t="s">
        <v>11</v>
      </c>
      <c r="J3627" t="s">
        <v>27</v>
      </c>
      <c r="K3627" t="s">
        <v>157</v>
      </c>
      <c r="L3627" t="s">
        <v>22</v>
      </c>
      <c r="M3627" s="5">
        <v>935.17</v>
      </c>
      <c r="N3627">
        <v>1</v>
      </c>
    </row>
    <row r="3628" spans="1:14" x14ac:dyDescent="0.2">
      <c r="A3628" s="2">
        <v>45438</v>
      </c>
      <c r="B3628" s="3">
        <f t="shared" si="168"/>
        <v>2024</v>
      </c>
      <c r="C3628" t="str">
        <f t="shared" si="169"/>
        <v>2023-2024</v>
      </c>
      <c r="D3628" t="s">
        <v>147</v>
      </c>
      <c r="E3628" t="s">
        <v>97</v>
      </c>
      <c r="F3628" t="str">
        <f t="shared" si="170"/>
        <v>Tasmania</v>
      </c>
      <c r="G3628" t="s">
        <v>70</v>
      </c>
      <c r="H3628">
        <v>7250</v>
      </c>
      <c r="I3628" t="s">
        <v>11</v>
      </c>
      <c r="J3628" t="s">
        <v>71</v>
      </c>
      <c r="K3628" t="s">
        <v>149</v>
      </c>
      <c r="L3628" t="s">
        <v>15</v>
      </c>
      <c r="M3628" s="5">
        <v>939.82999999999993</v>
      </c>
      <c r="N3628">
        <v>1</v>
      </c>
    </row>
    <row r="3629" spans="1:14" x14ac:dyDescent="0.2">
      <c r="A3629" s="2">
        <v>45346</v>
      </c>
      <c r="B3629" s="3">
        <f t="shared" si="168"/>
        <v>2024</v>
      </c>
      <c r="C3629" t="str">
        <f t="shared" si="169"/>
        <v>2023-2024</v>
      </c>
      <c r="D3629" t="s">
        <v>148</v>
      </c>
      <c r="E3629" t="s">
        <v>108</v>
      </c>
      <c r="F3629" t="str">
        <f t="shared" si="170"/>
        <v>Victoria</v>
      </c>
      <c r="G3629" t="s">
        <v>45</v>
      </c>
      <c r="H3629">
        <v>3018</v>
      </c>
      <c r="I3629" t="s">
        <v>11</v>
      </c>
      <c r="J3629" t="s">
        <v>46</v>
      </c>
      <c r="K3629" t="s">
        <v>154</v>
      </c>
      <c r="L3629" t="s">
        <v>14</v>
      </c>
      <c r="M3629" s="5">
        <v>940.20999999999992</v>
      </c>
      <c r="N3629">
        <v>1</v>
      </c>
    </row>
    <row r="3630" spans="1:14" x14ac:dyDescent="0.2">
      <c r="A3630" s="2">
        <v>45439</v>
      </c>
      <c r="B3630" s="3">
        <f t="shared" si="168"/>
        <v>2024</v>
      </c>
      <c r="C3630" t="str">
        <f t="shared" si="169"/>
        <v>2023-2024</v>
      </c>
      <c r="D3630" t="s">
        <v>147</v>
      </c>
      <c r="E3630" t="s">
        <v>143</v>
      </c>
      <c r="F3630" t="str">
        <f t="shared" si="170"/>
        <v>New South Wales</v>
      </c>
      <c r="G3630" t="s">
        <v>10</v>
      </c>
      <c r="H3630">
        <v>2154</v>
      </c>
      <c r="I3630" t="s">
        <v>11</v>
      </c>
      <c r="J3630" t="s">
        <v>27</v>
      </c>
      <c r="K3630" t="s">
        <v>157</v>
      </c>
      <c r="L3630" t="s">
        <v>22</v>
      </c>
      <c r="M3630" s="5">
        <v>940.69999999999993</v>
      </c>
      <c r="N3630">
        <v>1</v>
      </c>
    </row>
    <row r="3631" spans="1:14" x14ac:dyDescent="0.2">
      <c r="A3631" s="2">
        <v>45189</v>
      </c>
      <c r="B3631" s="3">
        <f t="shared" si="168"/>
        <v>2024</v>
      </c>
      <c r="C3631" t="str">
        <f t="shared" si="169"/>
        <v>2023-2024</v>
      </c>
      <c r="D3631" t="s">
        <v>147</v>
      </c>
      <c r="E3631" t="s">
        <v>134</v>
      </c>
      <c r="F3631" t="str">
        <f t="shared" si="170"/>
        <v>Queensland</v>
      </c>
      <c r="G3631" t="s">
        <v>35</v>
      </c>
      <c r="H3631">
        <v>4825</v>
      </c>
      <c r="I3631" t="s">
        <v>11</v>
      </c>
      <c r="J3631" t="s">
        <v>36</v>
      </c>
      <c r="K3631" t="s">
        <v>149</v>
      </c>
      <c r="L3631" t="s">
        <v>15</v>
      </c>
      <c r="M3631" s="5">
        <v>940.89</v>
      </c>
      <c r="N3631">
        <v>1</v>
      </c>
    </row>
    <row r="3632" spans="1:14" x14ac:dyDescent="0.2">
      <c r="A3632" s="2">
        <v>45226</v>
      </c>
      <c r="B3632" s="3">
        <f t="shared" si="168"/>
        <v>2024</v>
      </c>
      <c r="C3632" t="str">
        <f t="shared" si="169"/>
        <v>2023-2024</v>
      </c>
      <c r="D3632" t="s">
        <v>147</v>
      </c>
      <c r="E3632" t="s">
        <v>57</v>
      </c>
      <c r="F3632" t="str">
        <f t="shared" si="170"/>
        <v>New South Wales</v>
      </c>
      <c r="G3632" t="s">
        <v>10</v>
      </c>
      <c r="H3632">
        <v>2560</v>
      </c>
      <c r="I3632" t="s">
        <v>11</v>
      </c>
      <c r="J3632" t="s">
        <v>58</v>
      </c>
      <c r="K3632" t="s">
        <v>151</v>
      </c>
      <c r="L3632" t="s">
        <v>21</v>
      </c>
      <c r="M3632" s="5">
        <v>941.62</v>
      </c>
      <c r="N3632">
        <v>1</v>
      </c>
    </row>
    <row r="3633" spans="1:14" x14ac:dyDescent="0.2">
      <c r="A3633" s="2">
        <v>45418</v>
      </c>
      <c r="B3633" s="3">
        <f t="shared" si="168"/>
        <v>2024</v>
      </c>
      <c r="C3633" t="str">
        <f t="shared" si="169"/>
        <v>2023-2024</v>
      </c>
      <c r="D3633" t="s">
        <v>148</v>
      </c>
      <c r="E3633" t="s">
        <v>131</v>
      </c>
      <c r="F3633" t="str">
        <f t="shared" si="170"/>
        <v>Western Australia</v>
      </c>
      <c r="G3633" t="s">
        <v>48</v>
      </c>
      <c r="H3633">
        <v>6530</v>
      </c>
      <c r="I3633" t="s">
        <v>11</v>
      </c>
      <c r="J3633" t="s">
        <v>77</v>
      </c>
      <c r="K3633" t="s">
        <v>150</v>
      </c>
      <c r="L3633" t="s">
        <v>18</v>
      </c>
      <c r="M3633" s="5">
        <v>942.92</v>
      </c>
      <c r="N3633">
        <v>1</v>
      </c>
    </row>
    <row r="3634" spans="1:14" x14ac:dyDescent="0.2">
      <c r="A3634" s="2">
        <v>45362</v>
      </c>
      <c r="B3634" s="3">
        <f t="shared" si="168"/>
        <v>2024</v>
      </c>
      <c r="C3634" t="str">
        <f t="shared" si="169"/>
        <v>2023-2024</v>
      </c>
      <c r="D3634" t="s">
        <v>147</v>
      </c>
      <c r="E3634" t="s">
        <v>66</v>
      </c>
      <c r="F3634" t="str">
        <f t="shared" si="170"/>
        <v>South Australia</v>
      </c>
      <c r="G3634" t="s">
        <v>32</v>
      </c>
      <c r="H3634">
        <v>5169</v>
      </c>
      <c r="I3634" t="s">
        <v>11</v>
      </c>
      <c r="J3634" t="s">
        <v>33</v>
      </c>
      <c r="K3634" t="s">
        <v>149</v>
      </c>
      <c r="L3634" t="s">
        <v>15</v>
      </c>
      <c r="M3634" s="5">
        <v>942.95</v>
      </c>
      <c r="N3634">
        <v>1</v>
      </c>
    </row>
    <row r="3635" spans="1:14" x14ac:dyDescent="0.2">
      <c r="A3635" s="2">
        <v>45405</v>
      </c>
      <c r="B3635" s="3">
        <f t="shared" si="168"/>
        <v>2024</v>
      </c>
      <c r="C3635" t="str">
        <f t="shared" si="169"/>
        <v>2023-2024</v>
      </c>
      <c r="D3635" t="s">
        <v>148</v>
      </c>
      <c r="E3635" t="s">
        <v>111</v>
      </c>
      <c r="F3635" t="str">
        <f t="shared" si="170"/>
        <v>New South Wales</v>
      </c>
      <c r="G3635" t="s">
        <v>10</v>
      </c>
      <c r="H3635">
        <v>2120</v>
      </c>
      <c r="I3635" t="s">
        <v>11</v>
      </c>
      <c r="J3635" t="s">
        <v>27</v>
      </c>
      <c r="K3635" t="s">
        <v>149</v>
      </c>
      <c r="L3635" t="s">
        <v>15</v>
      </c>
      <c r="M3635" s="5">
        <v>943.72</v>
      </c>
      <c r="N3635">
        <v>1</v>
      </c>
    </row>
    <row r="3636" spans="1:14" x14ac:dyDescent="0.2">
      <c r="A3636" s="2">
        <v>45001</v>
      </c>
      <c r="B3636" s="3">
        <f t="shared" si="168"/>
        <v>2023</v>
      </c>
      <c r="C3636" t="str">
        <f t="shared" si="169"/>
        <v>2022-2023</v>
      </c>
      <c r="D3636" t="s">
        <v>147</v>
      </c>
      <c r="E3636" t="s">
        <v>112</v>
      </c>
      <c r="F3636" t="str">
        <f t="shared" si="170"/>
        <v>Victoria</v>
      </c>
      <c r="G3636" t="s">
        <v>45</v>
      </c>
      <c r="H3636">
        <v>3076</v>
      </c>
      <c r="I3636" t="s">
        <v>11</v>
      </c>
      <c r="J3636" t="s">
        <v>46</v>
      </c>
      <c r="K3636" t="s">
        <v>154</v>
      </c>
      <c r="L3636" t="s">
        <v>14</v>
      </c>
      <c r="M3636" s="5">
        <v>945.3</v>
      </c>
      <c r="N3636">
        <v>1</v>
      </c>
    </row>
    <row r="3637" spans="1:14" x14ac:dyDescent="0.2">
      <c r="A3637" s="2">
        <v>44971</v>
      </c>
      <c r="B3637" s="3">
        <f t="shared" si="168"/>
        <v>2023</v>
      </c>
      <c r="C3637" t="str">
        <f t="shared" si="169"/>
        <v>2022-2023</v>
      </c>
      <c r="D3637" t="s">
        <v>147</v>
      </c>
      <c r="E3637" t="s">
        <v>41</v>
      </c>
      <c r="F3637" t="str">
        <f t="shared" si="170"/>
        <v>New South Wales</v>
      </c>
      <c r="G3637" t="s">
        <v>10</v>
      </c>
      <c r="H3637">
        <v>2830</v>
      </c>
      <c r="I3637" t="s">
        <v>11</v>
      </c>
      <c r="J3637" t="s">
        <v>25</v>
      </c>
      <c r="K3637" t="s">
        <v>156</v>
      </c>
      <c r="L3637" t="s">
        <v>17</v>
      </c>
      <c r="M3637" s="5">
        <v>946.79000000000008</v>
      </c>
      <c r="N3637">
        <v>1</v>
      </c>
    </row>
    <row r="3638" spans="1:14" x14ac:dyDescent="0.2">
      <c r="A3638" s="2">
        <v>44978</v>
      </c>
      <c r="B3638" s="3">
        <f t="shared" si="168"/>
        <v>2023</v>
      </c>
      <c r="C3638" t="str">
        <f t="shared" si="169"/>
        <v>2022-2023</v>
      </c>
      <c r="D3638" t="s">
        <v>147</v>
      </c>
      <c r="E3638" t="s">
        <v>101</v>
      </c>
      <c r="F3638" t="str">
        <f t="shared" si="170"/>
        <v>Victoria</v>
      </c>
      <c r="G3638" t="s">
        <v>45</v>
      </c>
      <c r="H3638">
        <v>3131</v>
      </c>
      <c r="I3638" t="s">
        <v>11</v>
      </c>
      <c r="J3638" t="s">
        <v>63</v>
      </c>
      <c r="K3638" t="s">
        <v>155</v>
      </c>
      <c r="L3638" t="s">
        <v>20</v>
      </c>
      <c r="M3638" s="5">
        <v>948.54</v>
      </c>
      <c r="N3638">
        <v>1</v>
      </c>
    </row>
    <row r="3639" spans="1:14" x14ac:dyDescent="0.2">
      <c r="A3639" s="2">
        <v>45134</v>
      </c>
      <c r="B3639" s="3">
        <f t="shared" si="168"/>
        <v>2024</v>
      </c>
      <c r="C3639" t="str">
        <f t="shared" si="169"/>
        <v>2023-2024</v>
      </c>
      <c r="D3639" t="s">
        <v>147</v>
      </c>
      <c r="E3639" t="s">
        <v>127</v>
      </c>
      <c r="F3639" t="str">
        <f t="shared" si="170"/>
        <v>New South Wales</v>
      </c>
      <c r="G3639" t="s">
        <v>10</v>
      </c>
      <c r="H3639">
        <v>2131</v>
      </c>
      <c r="I3639" t="s">
        <v>11</v>
      </c>
      <c r="J3639" t="s">
        <v>27</v>
      </c>
      <c r="K3639" t="s">
        <v>151</v>
      </c>
      <c r="L3639" t="s">
        <v>21</v>
      </c>
      <c r="M3639" s="5">
        <v>948.81</v>
      </c>
      <c r="N3639">
        <v>1</v>
      </c>
    </row>
    <row r="3640" spans="1:14" x14ac:dyDescent="0.2">
      <c r="A3640" s="2">
        <v>45237</v>
      </c>
      <c r="B3640" s="3">
        <f t="shared" si="168"/>
        <v>2024</v>
      </c>
      <c r="C3640" t="str">
        <f t="shared" si="169"/>
        <v>2023-2024</v>
      </c>
      <c r="D3640" t="s">
        <v>147</v>
      </c>
      <c r="E3640" t="s">
        <v>24</v>
      </c>
      <c r="F3640" t="str">
        <f t="shared" si="170"/>
        <v>New South Wales</v>
      </c>
      <c r="G3640" t="s">
        <v>10</v>
      </c>
      <c r="H3640">
        <v>2795</v>
      </c>
      <c r="I3640" t="s">
        <v>11</v>
      </c>
      <c r="J3640" t="s">
        <v>25</v>
      </c>
      <c r="K3640" t="s">
        <v>157</v>
      </c>
      <c r="L3640" t="s">
        <v>22</v>
      </c>
      <c r="M3640" s="5">
        <v>951.57</v>
      </c>
      <c r="N3640">
        <v>1</v>
      </c>
    </row>
    <row r="3641" spans="1:14" x14ac:dyDescent="0.2">
      <c r="A3641" s="2">
        <v>45540</v>
      </c>
      <c r="B3641" s="3">
        <f t="shared" si="168"/>
        <v>2025</v>
      </c>
      <c r="C3641" t="str">
        <f t="shared" si="169"/>
        <v>2024-2025</v>
      </c>
      <c r="D3641" t="s">
        <v>147</v>
      </c>
      <c r="E3641" t="s">
        <v>96</v>
      </c>
      <c r="F3641" t="str">
        <f t="shared" si="170"/>
        <v>Western Australia</v>
      </c>
      <c r="G3641" t="s">
        <v>48</v>
      </c>
      <c r="H3641">
        <v>6330</v>
      </c>
      <c r="I3641" t="s">
        <v>11</v>
      </c>
      <c r="J3641" t="s">
        <v>94</v>
      </c>
      <c r="K3641" t="s">
        <v>152</v>
      </c>
      <c r="L3641" t="s">
        <v>13</v>
      </c>
      <c r="M3641" s="5">
        <v>951.83999999999958</v>
      </c>
      <c r="N3641">
        <v>1</v>
      </c>
    </row>
    <row r="3642" spans="1:14" x14ac:dyDescent="0.2">
      <c r="A3642" s="2">
        <v>44987</v>
      </c>
      <c r="B3642" s="3">
        <f t="shared" si="168"/>
        <v>2023</v>
      </c>
      <c r="C3642" t="str">
        <f t="shared" si="169"/>
        <v>2022-2023</v>
      </c>
      <c r="D3642" t="s">
        <v>147</v>
      </c>
      <c r="E3642" t="s">
        <v>42</v>
      </c>
      <c r="F3642" t="str">
        <f t="shared" si="170"/>
        <v>Queensland</v>
      </c>
      <c r="G3642" t="s">
        <v>35</v>
      </c>
      <c r="H3642">
        <v>4053</v>
      </c>
      <c r="I3642" t="s">
        <v>11</v>
      </c>
      <c r="J3642" t="s">
        <v>43</v>
      </c>
      <c r="K3642" t="s">
        <v>157</v>
      </c>
      <c r="L3642" t="s">
        <v>22</v>
      </c>
      <c r="M3642" s="5">
        <v>951.94</v>
      </c>
      <c r="N3642">
        <v>1</v>
      </c>
    </row>
    <row r="3643" spans="1:14" x14ac:dyDescent="0.2">
      <c r="A3643" s="2">
        <v>45633</v>
      </c>
      <c r="B3643" s="3">
        <f t="shared" si="168"/>
        <v>2025</v>
      </c>
      <c r="C3643" t="str">
        <f t="shared" si="169"/>
        <v>2024-2025</v>
      </c>
      <c r="D3643" t="s">
        <v>147</v>
      </c>
      <c r="E3643" t="s">
        <v>117</v>
      </c>
      <c r="F3643" t="str">
        <f t="shared" si="170"/>
        <v>Queensland</v>
      </c>
      <c r="G3643" t="s">
        <v>35</v>
      </c>
      <c r="H3643">
        <v>4119</v>
      </c>
      <c r="I3643" t="s">
        <v>11</v>
      </c>
      <c r="J3643" t="s">
        <v>43</v>
      </c>
      <c r="K3643" t="s">
        <v>154</v>
      </c>
      <c r="L3643" t="s">
        <v>14</v>
      </c>
      <c r="M3643" s="5">
        <v>954.63999999999987</v>
      </c>
      <c r="N3643">
        <v>1</v>
      </c>
    </row>
    <row r="3644" spans="1:14" x14ac:dyDescent="0.2">
      <c r="A3644" s="2">
        <v>45246</v>
      </c>
      <c r="B3644" s="3">
        <f t="shared" si="168"/>
        <v>2024</v>
      </c>
      <c r="C3644" t="str">
        <f t="shared" si="169"/>
        <v>2023-2024</v>
      </c>
      <c r="D3644" t="s">
        <v>147</v>
      </c>
      <c r="E3644" t="s">
        <v>62</v>
      </c>
      <c r="F3644" t="str">
        <f t="shared" si="170"/>
        <v>Victoria</v>
      </c>
      <c r="G3644" t="s">
        <v>45</v>
      </c>
      <c r="H3644">
        <v>3134</v>
      </c>
      <c r="I3644" t="s">
        <v>11</v>
      </c>
      <c r="J3644" t="s">
        <v>63</v>
      </c>
      <c r="K3644" t="s">
        <v>150</v>
      </c>
      <c r="L3644" t="s">
        <v>18</v>
      </c>
      <c r="M3644" s="5">
        <v>956.9</v>
      </c>
      <c r="N3644">
        <v>1</v>
      </c>
    </row>
    <row r="3645" spans="1:14" x14ac:dyDescent="0.2">
      <c r="A3645" s="2">
        <v>45513</v>
      </c>
      <c r="B3645" s="3">
        <f t="shared" si="168"/>
        <v>2025</v>
      </c>
      <c r="C3645" t="str">
        <f t="shared" si="169"/>
        <v>2024-2025</v>
      </c>
      <c r="D3645" t="s">
        <v>147</v>
      </c>
      <c r="E3645" t="s">
        <v>103</v>
      </c>
      <c r="F3645" t="str">
        <f t="shared" si="170"/>
        <v>Queensland</v>
      </c>
      <c r="G3645" t="s">
        <v>35</v>
      </c>
      <c r="H3645">
        <v>4509</v>
      </c>
      <c r="I3645" t="s">
        <v>11</v>
      </c>
      <c r="J3645" t="s">
        <v>104</v>
      </c>
      <c r="K3645" t="s">
        <v>152</v>
      </c>
      <c r="L3645" t="s">
        <v>13</v>
      </c>
      <c r="M3645" s="5">
        <v>963.69000000000028</v>
      </c>
      <c r="N3645">
        <v>1</v>
      </c>
    </row>
    <row r="3646" spans="1:14" x14ac:dyDescent="0.2">
      <c r="A3646" s="2">
        <v>45419</v>
      </c>
      <c r="B3646" s="3">
        <f t="shared" si="168"/>
        <v>2024</v>
      </c>
      <c r="C3646" t="str">
        <f t="shared" si="169"/>
        <v>2023-2024</v>
      </c>
      <c r="D3646" t="s">
        <v>147</v>
      </c>
      <c r="E3646" t="s">
        <v>110</v>
      </c>
      <c r="F3646" t="str">
        <f t="shared" si="170"/>
        <v>Queensland</v>
      </c>
      <c r="G3646" t="s">
        <v>35</v>
      </c>
      <c r="H3646">
        <v>4680</v>
      </c>
      <c r="I3646" t="s">
        <v>11</v>
      </c>
      <c r="J3646" t="s">
        <v>51</v>
      </c>
      <c r="K3646" t="s">
        <v>149</v>
      </c>
      <c r="L3646" t="s">
        <v>15</v>
      </c>
      <c r="M3646" s="5">
        <v>965.06</v>
      </c>
      <c r="N3646">
        <v>1</v>
      </c>
    </row>
    <row r="3647" spans="1:14" x14ac:dyDescent="0.2">
      <c r="A3647" s="2">
        <v>45487</v>
      </c>
      <c r="B3647" s="3">
        <f t="shared" si="168"/>
        <v>2025</v>
      </c>
      <c r="C3647" t="str">
        <f t="shared" si="169"/>
        <v>2024-2025</v>
      </c>
      <c r="D3647" t="s">
        <v>147</v>
      </c>
      <c r="E3647" t="s">
        <v>138</v>
      </c>
      <c r="F3647" t="str">
        <f t="shared" si="170"/>
        <v>Queensland</v>
      </c>
      <c r="G3647" t="s">
        <v>35</v>
      </c>
      <c r="H3647">
        <v>4558</v>
      </c>
      <c r="I3647" t="s">
        <v>11</v>
      </c>
      <c r="J3647" t="s">
        <v>120</v>
      </c>
      <c r="K3647" t="s">
        <v>152</v>
      </c>
      <c r="L3647" t="s">
        <v>13</v>
      </c>
      <c r="M3647" s="5">
        <v>965.93999999999971</v>
      </c>
      <c r="N3647">
        <v>1</v>
      </c>
    </row>
    <row r="3648" spans="1:14" x14ac:dyDescent="0.2">
      <c r="A3648" s="2">
        <v>45258</v>
      </c>
      <c r="B3648" s="3">
        <f t="shared" si="168"/>
        <v>2024</v>
      </c>
      <c r="C3648" t="str">
        <f t="shared" si="169"/>
        <v>2023-2024</v>
      </c>
      <c r="D3648" t="s">
        <v>147</v>
      </c>
      <c r="E3648" t="s">
        <v>99</v>
      </c>
      <c r="F3648" t="str">
        <f t="shared" si="170"/>
        <v>Victoria</v>
      </c>
      <c r="G3648" t="s">
        <v>45</v>
      </c>
      <c r="H3648">
        <v>3148</v>
      </c>
      <c r="I3648" t="s">
        <v>11</v>
      </c>
      <c r="J3648" t="s">
        <v>63</v>
      </c>
      <c r="K3648" t="s">
        <v>19</v>
      </c>
      <c r="L3648" t="s">
        <v>23</v>
      </c>
      <c r="M3648" s="5">
        <v>966.86000000000013</v>
      </c>
      <c r="N3648">
        <v>1</v>
      </c>
    </row>
    <row r="3649" spans="1:14" x14ac:dyDescent="0.2">
      <c r="A3649" s="2">
        <v>45483</v>
      </c>
      <c r="B3649" s="3">
        <f t="shared" si="168"/>
        <v>2025</v>
      </c>
      <c r="C3649" t="str">
        <f t="shared" si="169"/>
        <v>2024-2025</v>
      </c>
      <c r="D3649" t="s">
        <v>147</v>
      </c>
      <c r="E3649" t="s">
        <v>128</v>
      </c>
      <c r="F3649" t="str">
        <f t="shared" si="170"/>
        <v>Western Australia</v>
      </c>
      <c r="G3649" t="s">
        <v>48</v>
      </c>
      <c r="H3649">
        <v>6027</v>
      </c>
      <c r="I3649" t="s">
        <v>11</v>
      </c>
      <c r="J3649" t="s">
        <v>49</v>
      </c>
      <c r="K3649" t="s">
        <v>153</v>
      </c>
      <c r="L3649" t="s">
        <v>16</v>
      </c>
      <c r="M3649" s="5">
        <v>967.21</v>
      </c>
      <c r="N3649">
        <v>1</v>
      </c>
    </row>
    <row r="3650" spans="1:14" x14ac:dyDescent="0.2">
      <c r="A3650" s="2">
        <v>45053</v>
      </c>
      <c r="B3650" s="3">
        <f t="shared" ref="B3650:B3713" si="171">IF(MONTH(A3650)&gt;=7,YEAR(A3650)+1,YEAR(A3650))</f>
        <v>2023</v>
      </c>
      <c r="C3650" t="str">
        <f t="shared" ref="C3650:C3713" si="172">IF(MONTH(A3650) &gt;= 7, YEAR(A3650) &amp; "-" &amp; YEAR(A3650) + 1, YEAR(A3650) - 1 &amp; "-" &amp; YEAR(A3650))</f>
        <v>2022-2023</v>
      </c>
      <c r="D3650" t="s">
        <v>147</v>
      </c>
      <c r="E3650" t="s">
        <v>109</v>
      </c>
      <c r="F3650" t="str">
        <f t="shared" ref="F3650:F3713" si="173">IF(G3650="WA","Western Australia",
IF(G3650="NSW","New South Wales",
IF(G3650="QLD","Queensland",
IF(G3650="VIC","Victoria",
IF(G3650="TAS","Tasmania",
IF(G3650="SA","South Australia",
IF(G3650="NT","Northern Territory",
IF(G3650="ACT","Australian Capital Territory",G3650))))))))</f>
        <v>New South Wales</v>
      </c>
      <c r="G3650" t="s">
        <v>10</v>
      </c>
      <c r="H3650">
        <v>2480</v>
      </c>
      <c r="I3650" t="s">
        <v>11</v>
      </c>
      <c r="J3650" t="s">
        <v>68</v>
      </c>
      <c r="K3650" t="s">
        <v>19</v>
      </c>
      <c r="L3650" t="s">
        <v>23</v>
      </c>
      <c r="M3650" s="5">
        <v>972.04000000000008</v>
      </c>
      <c r="N3650">
        <v>1</v>
      </c>
    </row>
    <row r="3651" spans="1:14" x14ac:dyDescent="0.2">
      <c r="A3651" s="2">
        <v>45207</v>
      </c>
      <c r="B3651" s="3">
        <f t="shared" si="171"/>
        <v>2024</v>
      </c>
      <c r="C3651" t="str">
        <f t="shared" si="172"/>
        <v>2023-2024</v>
      </c>
      <c r="D3651" t="s">
        <v>147</v>
      </c>
      <c r="E3651" t="s">
        <v>75</v>
      </c>
      <c r="F3651" t="str">
        <f t="shared" si="173"/>
        <v>Victoria</v>
      </c>
      <c r="G3651" t="s">
        <v>45</v>
      </c>
      <c r="H3651">
        <v>3630</v>
      </c>
      <c r="I3651" t="s">
        <v>11</v>
      </c>
      <c r="J3651" t="s">
        <v>55</v>
      </c>
      <c r="K3651" t="s">
        <v>155</v>
      </c>
      <c r="L3651" t="s">
        <v>20</v>
      </c>
      <c r="M3651" s="5">
        <v>975.37000000000012</v>
      </c>
      <c r="N3651">
        <v>1</v>
      </c>
    </row>
    <row r="3652" spans="1:14" x14ac:dyDescent="0.2">
      <c r="A3652" s="2">
        <v>45084</v>
      </c>
      <c r="B3652" s="3">
        <f t="shared" si="171"/>
        <v>2023</v>
      </c>
      <c r="C3652" t="str">
        <f t="shared" si="172"/>
        <v>2022-2023</v>
      </c>
      <c r="D3652" t="s">
        <v>148</v>
      </c>
      <c r="E3652" t="s">
        <v>127</v>
      </c>
      <c r="F3652" t="str">
        <f t="shared" si="173"/>
        <v>New South Wales</v>
      </c>
      <c r="G3652" t="s">
        <v>10</v>
      </c>
      <c r="H3652">
        <v>2131</v>
      </c>
      <c r="I3652" t="s">
        <v>11</v>
      </c>
      <c r="J3652" t="s">
        <v>27</v>
      </c>
      <c r="K3652" t="s">
        <v>150</v>
      </c>
      <c r="L3652" t="s">
        <v>18</v>
      </c>
      <c r="M3652" s="5">
        <v>975.42000000000007</v>
      </c>
      <c r="N3652">
        <v>1</v>
      </c>
    </row>
    <row r="3653" spans="1:14" x14ac:dyDescent="0.2">
      <c r="A3653" s="2">
        <v>45236</v>
      </c>
      <c r="B3653" s="3">
        <f t="shared" si="171"/>
        <v>2024</v>
      </c>
      <c r="C3653" t="str">
        <f t="shared" si="172"/>
        <v>2023-2024</v>
      </c>
      <c r="D3653" t="s">
        <v>147</v>
      </c>
      <c r="E3653" t="s">
        <v>67</v>
      </c>
      <c r="F3653" t="str">
        <f t="shared" si="173"/>
        <v>New South Wales</v>
      </c>
      <c r="G3653" t="s">
        <v>10</v>
      </c>
      <c r="H3653">
        <v>2478</v>
      </c>
      <c r="I3653" t="s">
        <v>11</v>
      </c>
      <c r="J3653" t="s">
        <v>68</v>
      </c>
      <c r="K3653" t="s">
        <v>155</v>
      </c>
      <c r="L3653" t="s">
        <v>20</v>
      </c>
      <c r="M3653" s="5">
        <v>975.51999999999987</v>
      </c>
      <c r="N3653">
        <v>1</v>
      </c>
    </row>
    <row r="3654" spans="1:14" x14ac:dyDescent="0.2">
      <c r="A3654" s="2">
        <v>45413</v>
      </c>
      <c r="B3654" s="3">
        <f t="shared" si="171"/>
        <v>2024</v>
      </c>
      <c r="C3654" t="str">
        <f t="shared" si="172"/>
        <v>2023-2024</v>
      </c>
      <c r="D3654" t="s">
        <v>147</v>
      </c>
      <c r="E3654" t="s">
        <v>81</v>
      </c>
      <c r="F3654" t="str">
        <f t="shared" si="173"/>
        <v>New South Wales</v>
      </c>
      <c r="G3654" t="s">
        <v>10</v>
      </c>
      <c r="H3654">
        <v>2485</v>
      </c>
      <c r="I3654" t="s">
        <v>11</v>
      </c>
      <c r="J3654" t="s">
        <v>68</v>
      </c>
      <c r="K3654" t="s">
        <v>149</v>
      </c>
      <c r="L3654" t="s">
        <v>15</v>
      </c>
      <c r="M3654" s="5">
        <v>976.41</v>
      </c>
      <c r="N3654">
        <v>1</v>
      </c>
    </row>
    <row r="3655" spans="1:14" x14ac:dyDescent="0.2">
      <c r="A3655" s="2">
        <v>45026</v>
      </c>
      <c r="B3655" s="3">
        <f t="shared" si="171"/>
        <v>2023</v>
      </c>
      <c r="C3655" t="str">
        <f t="shared" si="172"/>
        <v>2022-2023</v>
      </c>
      <c r="D3655" t="s">
        <v>147</v>
      </c>
      <c r="E3655" t="s">
        <v>98</v>
      </c>
      <c r="F3655" t="str">
        <f t="shared" si="173"/>
        <v>Victoria</v>
      </c>
      <c r="G3655" t="s">
        <v>45</v>
      </c>
      <c r="H3655">
        <v>3429</v>
      </c>
      <c r="I3655" t="s">
        <v>11</v>
      </c>
      <c r="J3655" t="s">
        <v>60</v>
      </c>
      <c r="K3655" t="s">
        <v>149</v>
      </c>
      <c r="L3655" t="s">
        <v>15</v>
      </c>
      <c r="M3655" s="5">
        <v>977.03</v>
      </c>
      <c r="N3655">
        <v>1</v>
      </c>
    </row>
    <row r="3656" spans="1:14" x14ac:dyDescent="0.2">
      <c r="A3656" s="2">
        <v>45572</v>
      </c>
      <c r="B3656" s="3">
        <f t="shared" si="171"/>
        <v>2025</v>
      </c>
      <c r="C3656" t="str">
        <f t="shared" si="172"/>
        <v>2024-2025</v>
      </c>
      <c r="D3656" t="s">
        <v>148</v>
      </c>
      <c r="E3656" t="s">
        <v>136</v>
      </c>
      <c r="F3656" t="str">
        <f t="shared" si="173"/>
        <v>Victoria</v>
      </c>
      <c r="G3656" t="s">
        <v>45</v>
      </c>
      <c r="H3656">
        <v>3175</v>
      </c>
      <c r="I3656" t="s">
        <v>11</v>
      </c>
      <c r="J3656" t="s">
        <v>63</v>
      </c>
      <c r="K3656" t="s">
        <v>152</v>
      </c>
      <c r="L3656" t="s">
        <v>13</v>
      </c>
      <c r="M3656" s="5">
        <v>977.4899999999999</v>
      </c>
      <c r="N3656">
        <v>1</v>
      </c>
    </row>
    <row r="3657" spans="1:14" x14ac:dyDescent="0.2">
      <c r="A3657" s="2">
        <v>45243</v>
      </c>
      <c r="B3657" s="3">
        <f t="shared" si="171"/>
        <v>2024</v>
      </c>
      <c r="C3657" t="str">
        <f t="shared" si="172"/>
        <v>2023-2024</v>
      </c>
      <c r="D3657" t="s">
        <v>147</v>
      </c>
      <c r="E3657" t="s">
        <v>96</v>
      </c>
      <c r="F3657" t="str">
        <f t="shared" si="173"/>
        <v>Western Australia</v>
      </c>
      <c r="G3657" t="s">
        <v>48</v>
      </c>
      <c r="H3657">
        <v>6330</v>
      </c>
      <c r="I3657" t="s">
        <v>11</v>
      </c>
      <c r="J3657" t="s">
        <v>94</v>
      </c>
      <c r="K3657" t="s">
        <v>154</v>
      </c>
      <c r="L3657" t="s">
        <v>14</v>
      </c>
      <c r="M3657" s="5">
        <v>979.46</v>
      </c>
      <c r="N3657">
        <v>1</v>
      </c>
    </row>
    <row r="3658" spans="1:14" x14ac:dyDescent="0.2">
      <c r="A3658" s="2">
        <v>45413</v>
      </c>
      <c r="B3658" s="3">
        <f t="shared" si="171"/>
        <v>2024</v>
      </c>
      <c r="C3658" t="str">
        <f t="shared" si="172"/>
        <v>2023-2024</v>
      </c>
      <c r="D3658" t="s">
        <v>147</v>
      </c>
      <c r="E3658" t="s">
        <v>145</v>
      </c>
      <c r="F3658" t="str">
        <f t="shared" si="173"/>
        <v>New South Wales</v>
      </c>
      <c r="G3658" t="s">
        <v>10</v>
      </c>
      <c r="H3658">
        <v>2101</v>
      </c>
      <c r="I3658" t="s">
        <v>11</v>
      </c>
      <c r="J3658" t="s">
        <v>27</v>
      </c>
      <c r="K3658" t="s">
        <v>154</v>
      </c>
      <c r="L3658" t="s">
        <v>14</v>
      </c>
      <c r="M3658" s="5">
        <v>979.83999999999992</v>
      </c>
      <c r="N3658">
        <v>1</v>
      </c>
    </row>
    <row r="3659" spans="1:14" x14ac:dyDescent="0.2">
      <c r="A3659" s="2">
        <v>45140</v>
      </c>
      <c r="B3659" s="3">
        <f t="shared" si="171"/>
        <v>2024</v>
      </c>
      <c r="C3659" t="str">
        <f t="shared" si="172"/>
        <v>2023-2024</v>
      </c>
      <c r="D3659" t="s">
        <v>147</v>
      </c>
      <c r="E3659" t="s">
        <v>128</v>
      </c>
      <c r="F3659" t="str">
        <f t="shared" si="173"/>
        <v>Western Australia</v>
      </c>
      <c r="G3659" t="s">
        <v>48</v>
      </c>
      <c r="H3659">
        <v>6027</v>
      </c>
      <c r="I3659" t="s">
        <v>11</v>
      </c>
      <c r="J3659" t="s">
        <v>49</v>
      </c>
      <c r="K3659" t="s">
        <v>151</v>
      </c>
      <c r="L3659" t="s">
        <v>21</v>
      </c>
      <c r="M3659" s="5">
        <v>981.68000000000006</v>
      </c>
      <c r="N3659">
        <v>1</v>
      </c>
    </row>
    <row r="3660" spans="1:14" x14ac:dyDescent="0.2">
      <c r="A3660" s="2">
        <v>45007</v>
      </c>
      <c r="B3660" s="3">
        <f t="shared" si="171"/>
        <v>2023</v>
      </c>
      <c r="C3660" t="str">
        <f t="shared" si="172"/>
        <v>2022-2023</v>
      </c>
      <c r="D3660" t="s">
        <v>147</v>
      </c>
      <c r="E3660" t="s">
        <v>64</v>
      </c>
      <c r="F3660" t="str">
        <f t="shared" si="173"/>
        <v>Victoria</v>
      </c>
      <c r="G3660" t="s">
        <v>45</v>
      </c>
      <c r="H3660">
        <v>3199</v>
      </c>
      <c r="I3660" t="s">
        <v>11</v>
      </c>
      <c r="J3660" t="s">
        <v>63</v>
      </c>
      <c r="K3660" t="s">
        <v>154</v>
      </c>
      <c r="L3660" t="s">
        <v>14</v>
      </c>
      <c r="M3660" s="5">
        <v>981.79000000000008</v>
      </c>
      <c r="N3660">
        <v>1</v>
      </c>
    </row>
    <row r="3661" spans="1:14" x14ac:dyDescent="0.2">
      <c r="A3661" s="2">
        <v>45423</v>
      </c>
      <c r="B3661" s="3">
        <f t="shared" si="171"/>
        <v>2024</v>
      </c>
      <c r="C3661" t="str">
        <f t="shared" si="172"/>
        <v>2023-2024</v>
      </c>
      <c r="D3661" t="s">
        <v>147</v>
      </c>
      <c r="E3661" t="s">
        <v>64</v>
      </c>
      <c r="F3661" t="str">
        <f t="shared" si="173"/>
        <v>Victoria</v>
      </c>
      <c r="G3661" t="s">
        <v>45</v>
      </c>
      <c r="H3661">
        <v>3199</v>
      </c>
      <c r="I3661" t="s">
        <v>11</v>
      </c>
      <c r="J3661" t="s">
        <v>63</v>
      </c>
      <c r="K3661" t="s">
        <v>19</v>
      </c>
      <c r="L3661" t="s">
        <v>23</v>
      </c>
      <c r="M3661" s="5">
        <v>982.18999999999983</v>
      </c>
      <c r="N3661">
        <v>1</v>
      </c>
    </row>
    <row r="3662" spans="1:14" x14ac:dyDescent="0.2">
      <c r="A3662" s="2">
        <v>44947</v>
      </c>
      <c r="B3662" s="3">
        <f t="shared" si="171"/>
        <v>2023</v>
      </c>
      <c r="C3662" t="str">
        <f t="shared" si="172"/>
        <v>2022-2023</v>
      </c>
      <c r="D3662" t="s">
        <v>147</v>
      </c>
      <c r="E3662" t="s">
        <v>102</v>
      </c>
      <c r="F3662" t="str">
        <f t="shared" si="173"/>
        <v>Queensland</v>
      </c>
      <c r="G3662" t="s">
        <v>35</v>
      </c>
      <c r="H3662">
        <v>4870</v>
      </c>
      <c r="I3662" t="s">
        <v>11</v>
      </c>
      <c r="J3662" t="s">
        <v>36</v>
      </c>
      <c r="K3662" t="s">
        <v>149</v>
      </c>
      <c r="L3662" t="s">
        <v>15</v>
      </c>
      <c r="M3662" s="5">
        <v>983.55000000000007</v>
      </c>
      <c r="N3662">
        <v>1</v>
      </c>
    </row>
    <row r="3663" spans="1:14" x14ac:dyDescent="0.2">
      <c r="A3663" s="2">
        <v>45634</v>
      </c>
      <c r="B3663" s="3">
        <f t="shared" si="171"/>
        <v>2025</v>
      </c>
      <c r="C3663" t="str">
        <f t="shared" si="172"/>
        <v>2024-2025</v>
      </c>
      <c r="D3663" t="s">
        <v>148</v>
      </c>
      <c r="E3663" t="s">
        <v>40</v>
      </c>
      <c r="F3663" t="str">
        <f t="shared" si="173"/>
        <v>New South Wales</v>
      </c>
      <c r="G3663" t="s">
        <v>10</v>
      </c>
      <c r="H3663">
        <v>2116</v>
      </c>
      <c r="I3663" t="s">
        <v>11</v>
      </c>
      <c r="J3663" t="s">
        <v>27</v>
      </c>
      <c r="K3663" t="s">
        <v>151</v>
      </c>
      <c r="L3663" t="s">
        <v>21</v>
      </c>
      <c r="M3663" s="5">
        <v>983.78</v>
      </c>
      <c r="N3663">
        <v>1</v>
      </c>
    </row>
    <row r="3664" spans="1:14" x14ac:dyDescent="0.2">
      <c r="A3664" s="2">
        <v>44970</v>
      </c>
      <c r="B3664" s="3">
        <f t="shared" si="171"/>
        <v>2023</v>
      </c>
      <c r="C3664" t="str">
        <f t="shared" si="172"/>
        <v>2022-2023</v>
      </c>
      <c r="D3664" t="s">
        <v>147</v>
      </c>
      <c r="E3664" t="s">
        <v>89</v>
      </c>
      <c r="F3664" t="str">
        <f t="shared" si="173"/>
        <v>Queensland</v>
      </c>
      <c r="G3664" t="s">
        <v>35</v>
      </c>
      <c r="H3664">
        <v>4655</v>
      </c>
      <c r="I3664" t="s">
        <v>11</v>
      </c>
      <c r="J3664" t="s">
        <v>51</v>
      </c>
      <c r="K3664" t="s">
        <v>153</v>
      </c>
      <c r="L3664" t="s">
        <v>16</v>
      </c>
      <c r="M3664" s="5">
        <v>983.98</v>
      </c>
      <c r="N3664">
        <v>1</v>
      </c>
    </row>
    <row r="3665" spans="1:14" x14ac:dyDescent="0.2">
      <c r="A3665" s="2">
        <v>45573</v>
      </c>
      <c r="B3665" s="3">
        <f t="shared" si="171"/>
        <v>2025</v>
      </c>
      <c r="C3665" t="str">
        <f t="shared" si="172"/>
        <v>2024-2025</v>
      </c>
      <c r="D3665" t="s">
        <v>147</v>
      </c>
      <c r="E3665" t="s">
        <v>41</v>
      </c>
      <c r="F3665" t="str">
        <f t="shared" si="173"/>
        <v>New South Wales</v>
      </c>
      <c r="G3665" t="s">
        <v>10</v>
      </c>
      <c r="H3665">
        <v>2830</v>
      </c>
      <c r="I3665" t="s">
        <v>11</v>
      </c>
      <c r="J3665" t="s">
        <v>25</v>
      </c>
      <c r="K3665" t="s">
        <v>150</v>
      </c>
      <c r="L3665" t="s">
        <v>18</v>
      </c>
      <c r="M3665" s="5">
        <v>984.29</v>
      </c>
      <c r="N3665">
        <v>1</v>
      </c>
    </row>
    <row r="3666" spans="1:14" x14ac:dyDescent="0.2">
      <c r="A3666" s="2">
        <v>45017</v>
      </c>
      <c r="B3666" s="3">
        <f t="shared" si="171"/>
        <v>2023</v>
      </c>
      <c r="C3666" t="str">
        <f t="shared" si="172"/>
        <v>2022-2023</v>
      </c>
      <c r="D3666" t="s">
        <v>147</v>
      </c>
      <c r="E3666" t="s">
        <v>118</v>
      </c>
      <c r="F3666" t="str">
        <f t="shared" si="173"/>
        <v>New South Wales</v>
      </c>
      <c r="G3666" t="s">
        <v>10</v>
      </c>
      <c r="H3666">
        <v>2158</v>
      </c>
      <c r="I3666" t="s">
        <v>11</v>
      </c>
      <c r="J3666" t="s">
        <v>27</v>
      </c>
      <c r="K3666" t="s">
        <v>155</v>
      </c>
      <c r="L3666" t="s">
        <v>20</v>
      </c>
      <c r="M3666" s="5">
        <v>984.48</v>
      </c>
      <c r="N3666">
        <v>1</v>
      </c>
    </row>
    <row r="3667" spans="1:14" x14ac:dyDescent="0.2">
      <c r="A3667" s="2">
        <v>45408</v>
      </c>
      <c r="B3667" s="3">
        <f t="shared" si="171"/>
        <v>2024</v>
      </c>
      <c r="C3667" t="str">
        <f t="shared" si="172"/>
        <v>2023-2024</v>
      </c>
      <c r="D3667" t="s">
        <v>147</v>
      </c>
      <c r="E3667" t="s">
        <v>57</v>
      </c>
      <c r="F3667" t="str">
        <f t="shared" si="173"/>
        <v>New South Wales</v>
      </c>
      <c r="G3667" t="s">
        <v>10</v>
      </c>
      <c r="H3667">
        <v>2560</v>
      </c>
      <c r="I3667" t="s">
        <v>11</v>
      </c>
      <c r="J3667" t="s">
        <v>58</v>
      </c>
      <c r="K3667" t="s">
        <v>153</v>
      </c>
      <c r="L3667" t="s">
        <v>16</v>
      </c>
      <c r="M3667" s="5">
        <v>986.02</v>
      </c>
      <c r="N3667">
        <v>1</v>
      </c>
    </row>
    <row r="3668" spans="1:14" x14ac:dyDescent="0.2">
      <c r="A3668" s="2">
        <v>45498</v>
      </c>
      <c r="B3668" s="3">
        <f t="shared" si="171"/>
        <v>2025</v>
      </c>
      <c r="C3668" t="str">
        <f t="shared" si="172"/>
        <v>2024-2025</v>
      </c>
      <c r="D3668" t="s">
        <v>147</v>
      </c>
      <c r="E3668" t="s">
        <v>89</v>
      </c>
      <c r="F3668" t="str">
        <f t="shared" si="173"/>
        <v>Queensland</v>
      </c>
      <c r="G3668" t="s">
        <v>35</v>
      </c>
      <c r="H3668">
        <v>4655</v>
      </c>
      <c r="I3668" t="s">
        <v>11</v>
      </c>
      <c r="J3668" t="s">
        <v>51</v>
      </c>
      <c r="K3668" t="s">
        <v>151</v>
      </c>
      <c r="L3668" t="s">
        <v>21</v>
      </c>
      <c r="M3668" s="5">
        <v>988.03</v>
      </c>
      <c r="N3668">
        <v>1</v>
      </c>
    </row>
    <row r="3669" spans="1:14" x14ac:dyDescent="0.2">
      <c r="A3669" s="2">
        <v>45475</v>
      </c>
      <c r="B3669" s="3">
        <f t="shared" si="171"/>
        <v>2025</v>
      </c>
      <c r="C3669" t="str">
        <f t="shared" si="172"/>
        <v>2024-2025</v>
      </c>
      <c r="D3669" t="s">
        <v>147</v>
      </c>
      <c r="E3669" t="s">
        <v>114</v>
      </c>
      <c r="F3669" t="str">
        <f t="shared" si="173"/>
        <v>Victoria</v>
      </c>
      <c r="G3669" t="s">
        <v>45</v>
      </c>
      <c r="H3669">
        <v>3551</v>
      </c>
      <c r="I3669" t="s">
        <v>11</v>
      </c>
      <c r="J3669" t="s">
        <v>60</v>
      </c>
      <c r="K3669" t="s">
        <v>154</v>
      </c>
      <c r="L3669" t="s">
        <v>14</v>
      </c>
      <c r="M3669" s="5">
        <v>989.2</v>
      </c>
      <c r="N3669">
        <v>1</v>
      </c>
    </row>
    <row r="3670" spans="1:14" x14ac:dyDescent="0.2">
      <c r="A3670" s="2">
        <v>45261</v>
      </c>
      <c r="B3670" s="3">
        <f t="shared" si="171"/>
        <v>2024</v>
      </c>
      <c r="C3670" t="str">
        <f t="shared" si="172"/>
        <v>2023-2024</v>
      </c>
      <c r="D3670" t="s">
        <v>147</v>
      </c>
      <c r="E3670" t="s">
        <v>83</v>
      </c>
      <c r="F3670" t="str">
        <f t="shared" si="173"/>
        <v>New South Wales</v>
      </c>
      <c r="G3670" t="s">
        <v>10</v>
      </c>
      <c r="H3670">
        <v>2750</v>
      </c>
      <c r="I3670" t="s">
        <v>11</v>
      </c>
      <c r="J3670" t="s">
        <v>25</v>
      </c>
      <c r="K3670" t="s">
        <v>153</v>
      </c>
      <c r="L3670" t="s">
        <v>16</v>
      </c>
      <c r="M3670" s="5">
        <v>990.40000000000009</v>
      </c>
      <c r="N3670">
        <v>1</v>
      </c>
    </row>
    <row r="3671" spans="1:14" x14ac:dyDescent="0.2">
      <c r="A3671" s="2">
        <v>45464</v>
      </c>
      <c r="B3671" s="3">
        <f t="shared" si="171"/>
        <v>2024</v>
      </c>
      <c r="C3671" t="str">
        <f t="shared" si="172"/>
        <v>2023-2024</v>
      </c>
      <c r="D3671" t="s">
        <v>147</v>
      </c>
      <c r="E3671" t="s">
        <v>136</v>
      </c>
      <c r="F3671" t="str">
        <f t="shared" si="173"/>
        <v>Victoria</v>
      </c>
      <c r="G3671" t="s">
        <v>45</v>
      </c>
      <c r="H3671">
        <v>3175</v>
      </c>
      <c r="I3671" t="s">
        <v>11</v>
      </c>
      <c r="J3671" t="s">
        <v>63</v>
      </c>
      <c r="K3671" t="s">
        <v>152</v>
      </c>
      <c r="L3671" t="s">
        <v>13</v>
      </c>
      <c r="M3671" s="5">
        <v>991.14999999999975</v>
      </c>
      <c r="N3671">
        <v>1</v>
      </c>
    </row>
    <row r="3672" spans="1:14" x14ac:dyDescent="0.2">
      <c r="A3672" s="2">
        <v>45621</v>
      </c>
      <c r="B3672" s="3">
        <f t="shared" si="171"/>
        <v>2025</v>
      </c>
      <c r="C3672" t="str">
        <f t="shared" si="172"/>
        <v>2024-2025</v>
      </c>
      <c r="D3672" t="s">
        <v>148</v>
      </c>
      <c r="E3672" t="s">
        <v>34</v>
      </c>
      <c r="F3672" t="str">
        <f t="shared" si="173"/>
        <v>Queensland</v>
      </c>
      <c r="G3672" t="s">
        <v>35</v>
      </c>
      <c r="H3672">
        <v>4802</v>
      </c>
      <c r="I3672" t="s">
        <v>11</v>
      </c>
      <c r="J3672" t="s">
        <v>36</v>
      </c>
      <c r="K3672" t="s">
        <v>151</v>
      </c>
      <c r="L3672" t="s">
        <v>21</v>
      </c>
      <c r="M3672" s="5">
        <v>991.59</v>
      </c>
      <c r="N3672">
        <v>1</v>
      </c>
    </row>
    <row r="3673" spans="1:14" x14ac:dyDescent="0.2">
      <c r="A3673" s="2">
        <v>45288</v>
      </c>
      <c r="B3673" s="3">
        <f t="shared" si="171"/>
        <v>2024</v>
      </c>
      <c r="C3673" t="str">
        <f t="shared" si="172"/>
        <v>2023-2024</v>
      </c>
      <c r="D3673" t="s">
        <v>147</v>
      </c>
      <c r="E3673" t="s">
        <v>82</v>
      </c>
      <c r="F3673" t="str">
        <f t="shared" si="173"/>
        <v>Queensland</v>
      </c>
      <c r="G3673" t="s">
        <v>35</v>
      </c>
      <c r="H3673">
        <v>4012</v>
      </c>
      <c r="I3673" t="s">
        <v>11</v>
      </c>
      <c r="J3673" t="s">
        <v>43</v>
      </c>
      <c r="K3673" t="s">
        <v>150</v>
      </c>
      <c r="L3673" t="s">
        <v>18</v>
      </c>
      <c r="M3673" s="5">
        <v>995.30000000000007</v>
      </c>
      <c r="N3673">
        <v>1</v>
      </c>
    </row>
    <row r="3674" spans="1:14" x14ac:dyDescent="0.2">
      <c r="A3674" s="2">
        <v>45523</v>
      </c>
      <c r="B3674" s="3">
        <f t="shared" si="171"/>
        <v>2025</v>
      </c>
      <c r="C3674" t="str">
        <f t="shared" si="172"/>
        <v>2024-2025</v>
      </c>
      <c r="D3674" t="s">
        <v>148</v>
      </c>
      <c r="E3674" t="s">
        <v>108</v>
      </c>
      <c r="F3674" t="str">
        <f t="shared" si="173"/>
        <v>Victoria</v>
      </c>
      <c r="G3674" t="s">
        <v>45</v>
      </c>
      <c r="H3674">
        <v>3018</v>
      </c>
      <c r="I3674" t="s">
        <v>11</v>
      </c>
      <c r="J3674" t="s">
        <v>46</v>
      </c>
      <c r="K3674" t="s">
        <v>150</v>
      </c>
      <c r="L3674" t="s">
        <v>18</v>
      </c>
      <c r="M3674" s="5">
        <v>995.43</v>
      </c>
      <c r="N3674">
        <v>1</v>
      </c>
    </row>
    <row r="3675" spans="1:14" x14ac:dyDescent="0.2">
      <c r="A3675" s="2">
        <v>45491</v>
      </c>
      <c r="B3675" s="3">
        <f t="shared" si="171"/>
        <v>2025</v>
      </c>
      <c r="C3675" t="str">
        <f t="shared" si="172"/>
        <v>2024-2025</v>
      </c>
      <c r="D3675" t="s">
        <v>147</v>
      </c>
      <c r="E3675" t="s">
        <v>111</v>
      </c>
      <c r="F3675" t="str">
        <f t="shared" si="173"/>
        <v>New South Wales</v>
      </c>
      <c r="G3675" t="s">
        <v>10</v>
      </c>
      <c r="H3675">
        <v>2120</v>
      </c>
      <c r="I3675" t="s">
        <v>11</v>
      </c>
      <c r="J3675" t="s">
        <v>27</v>
      </c>
      <c r="K3675" t="s">
        <v>151</v>
      </c>
      <c r="L3675" t="s">
        <v>21</v>
      </c>
      <c r="M3675" s="5">
        <v>1002.6700000000001</v>
      </c>
      <c r="N3675">
        <v>1</v>
      </c>
    </row>
    <row r="3676" spans="1:14" x14ac:dyDescent="0.2">
      <c r="A3676" s="2">
        <v>45458</v>
      </c>
      <c r="B3676" s="3">
        <f t="shared" si="171"/>
        <v>2024</v>
      </c>
      <c r="C3676" t="str">
        <f t="shared" si="172"/>
        <v>2023-2024</v>
      </c>
      <c r="D3676" t="s">
        <v>147</v>
      </c>
      <c r="E3676" t="s">
        <v>140</v>
      </c>
      <c r="F3676" t="str">
        <f t="shared" si="173"/>
        <v>Tasmania</v>
      </c>
      <c r="G3676" t="s">
        <v>70</v>
      </c>
      <c r="H3676">
        <v>7320</v>
      </c>
      <c r="I3676" t="s">
        <v>11</v>
      </c>
      <c r="J3676" t="s">
        <v>71</v>
      </c>
      <c r="K3676" t="s">
        <v>151</v>
      </c>
      <c r="L3676" t="s">
        <v>21</v>
      </c>
      <c r="M3676" s="5">
        <v>1003.5</v>
      </c>
      <c r="N3676">
        <v>1</v>
      </c>
    </row>
    <row r="3677" spans="1:14" x14ac:dyDescent="0.2">
      <c r="A3677" s="2">
        <v>45336</v>
      </c>
      <c r="B3677" s="3">
        <f t="shared" si="171"/>
        <v>2024</v>
      </c>
      <c r="C3677" t="str">
        <f t="shared" si="172"/>
        <v>2023-2024</v>
      </c>
      <c r="D3677" t="s">
        <v>147</v>
      </c>
      <c r="E3677" t="s">
        <v>106</v>
      </c>
      <c r="F3677" t="str">
        <f t="shared" si="173"/>
        <v>Victoria</v>
      </c>
      <c r="G3677" t="s">
        <v>45</v>
      </c>
      <c r="H3677">
        <v>3915</v>
      </c>
      <c r="I3677" t="s">
        <v>11</v>
      </c>
      <c r="J3677" t="s">
        <v>55</v>
      </c>
      <c r="K3677" t="s">
        <v>150</v>
      </c>
      <c r="L3677" t="s">
        <v>18</v>
      </c>
      <c r="M3677" s="5">
        <v>1005.53</v>
      </c>
      <c r="N3677">
        <v>1</v>
      </c>
    </row>
    <row r="3678" spans="1:14" x14ac:dyDescent="0.2">
      <c r="A3678" s="2">
        <v>45104</v>
      </c>
      <c r="B3678" s="3">
        <f t="shared" si="171"/>
        <v>2023</v>
      </c>
      <c r="C3678" t="str">
        <f t="shared" si="172"/>
        <v>2022-2023</v>
      </c>
      <c r="D3678" t="s">
        <v>147</v>
      </c>
      <c r="E3678" t="s">
        <v>107</v>
      </c>
      <c r="F3678" t="str">
        <f t="shared" si="173"/>
        <v>Queensland</v>
      </c>
      <c r="G3678" t="s">
        <v>35</v>
      </c>
      <c r="H3678">
        <v>4220</v>
      </c>
      <c r="I3678" t="s">
        <v>11</v>
      </c>
      <c r="J3678" t="s">
        <v>104</v>
      </c>
      <c r="K3678" t="s">
        <v>153</v>
      </c>
      <c r="L3678" t="s">
        <v>16</v>
      </c>
      <c r="M3678" s="5">
        <v>1006.6500000000001</v>
      </c>
      <c r="N3678">
        <v>1</v>
      </c>
    </row>
    <row r="3679" spans="1:14" x14ac:dyDescent="0.2">
      <c r="A3679" s="2">
        <v>45369</v>
      </c>
      <c r="B3679" s="3">
        <f t="shared" si="171"/>
        <v>2024</v>
      </c>
      <c r="C3679" t="str">
        <f t="shared" si="172"/>
        <v>2023-2024</v>
      </c>
      <c r="D3679" t="s">
        <v>148</v>
      </c>
      <c r="E3679" t="s">
        <v>146</v>
      </c>
      <c r="F3679" t="str">
        <f t="shared" si="173"/>
        <v>Victoria</v>
      </c>
      <c r="G3679" t="s">
        <v>45</v>
      </c>
      <c r="H3679">
        <v>3353</v>
      </c>
      <c r="I3679" t="s">
        <v>11</v>
      </c>
      <c r="J3679" t="s">
        <v>60</v>
      </c>
      <c r="K3679" t="s">
        <v>151</v>
      </c>
      <c r="L3679" t="s">
        <v>21</v>
      </c>
      <c r="M3679" s="5">
        <v>1007.1499999999999</v>
      </c>
      <c r="N3679">
        <v>1</v>
      </c>
    </row>
    <row r="3680" spans="1:14" x14ac:dyDescent="0.2">
      <c r="A3680" s="2">
        <v>45464</v>
      </c>
      <c r="B3680" s="3">
        <f t="shared" si="171"/>
        <v>2024</v>
      </c>
      <c r="C3680" t="str">
        <f t="shared" si="172"/>
        <v>2023-2024</v>
      </c>
      <c r="D3680" t="s">
        <v>147</v>
      </c>
      <c r="E3680" t="s">
        <v>141</v>
      </c>
      <c r="F3680" t="str">
        <f t="shared" si="173"/>
        <v>Western Australia</v>
      </c>
      <c r="G3680" t="s">
        <v>48</v>
      </c>
      <c r="H3680">
        <v>6052</v>
      </c>
      <c r="I3680" t="s">
        <v>11</v>
      </c>
      <c r="J3680" t="s">
        <v>49</v>
      </c>
      <c r="K3680" t="s">
        <v>153</v>
      </c>
      <c r="L3680" t="s">
        <v>16</v>
      </c>
      <c r="M3680" s="5">
        <v>1007.7</v>
      </c>
      <c r="N3680">
        <v>1</v>
      </c>
    </row>
    <row r="3681" spans="1:14" x14ac:dyDescent="0.2">
      <c r="A3681" s="2">
        <v>45425</v>
      </c>
      <c r="B3681" s="3">
        <f t="shared" si="171"/>
        <v>2024</v>
      </c>
      <c r="C3681" t="str">
        <f t="shared" si="172"/>
        <v>2023-2024</v>
      </c>
      <c r="D3681" t="s">
        <v>148</v>
      </c>
      <c r="E3681" t="s">
        <v>72</v>
      </c>
      <c r="F3681" t="str">
        <f t="shared" si="173"/>
        <v>Western Australia</v>
      </c>
      <c r="G3681" t="s">
        <v>48</v>
      </c>
      <c r="H3681">
        <v>6010</v>
      </c>
      <c r="I3681" t="s">
        <v>11</v>
      </c>
      <c r="J3681" t="s">
        <v>49</v>
      </c>
      <c r="K3681" t="s">
        <v>153</v>
      </c>
      <c r="L3681" t="s">
        <v>16</v>
      </c>
      <c r="M3681" s="5">
        <v>1010.25</v>
      </c>
      <c r="N3681">
        <v>1</v>
      </c>
    </row>
    <row r="3682" spans="1:14" x14ac:dyDescent="0.2">
      <c r="A3682" s="2">
        <v>45483</v>
      </c>
      <c r="B3682" s="3">
        <f t="shared" si="171"/>
        <v>2025</v>
      </c>
      <c r="C3682" t="str">
        <f t="shared" si="172"/>
        <v>2024-2025</v>
      </c>
      <c r="D3682" t="s">
        <v>148</v>
      </c>
      <c r="E3682" t="s">
        <v>138</v>
      </c>
      <c r="F3682" t="str">
        <f t="shared" si="173"/>
        <v>Queensland</v>
      </c>
      <c r="G3682" t="s">
        <v>35</v>
      </c>
      <c r="H3682">
        <v>4558</v>
      </c>
      <c r="I3682" t="s">
        <v>11</v>
      </c>
      <c r="J3682" t="s">
        <v>120</v>
      </c>
      <c r="K3682" t="s">
        <v>150</v>
      </c>
      <c r="L3682" t="s">
        <v>18</v>
      </c>
      <c r="M3682" s="5">
        <v>1013.1399999999999</v>
      </c>
      <c r="N3682">
        <v>1</v>
      </c>
    </row>
    <row r="3683" spans="1:14" x14ac:dyDescent="0.2">
      <c r="A3683" s="2">
        <v>45553</v>
      </c>
      <c r="B3683" s="3">
        <f t="shared" si="171"/>
        <v>2025</v>
      </c>
      <c r="C3683" t="str">
        <f t="shared" si="172"/>
        <v>2024-2025</v>
      </c>
      <c r="D3683" t="s">
        <v>147</v>
      </c>
      <c r="E3683" t="s">
        <v>115</v>
      </c>
      <c r="F3683" t="str">
        <f t="shared" si="173"/>
        <v>Western Australia</v>
      </c>
      <c r="G3683" t="s">
        <v>48</v>
      </c>
      <c r="H3683">
        <v>6280</v>
      </c>
      <c r="I3683" t="s">
        <v>11</v>
      </c>
      <c r="J3683" t="s">
        <v>94</v>
      </c>
      <c r="K3683" t="s">
        <v>150</v>
      </c>
      <c r="L3683" t="s">
        <v>18</v>
      </c>
      <c r="M3683" s="5">
        <v>1013.6600000000001</v>
      </c>
      <c r="N3683">
        <v>1</v>
      </c>
    </row>
    <row r="3684" spans="1:14" x14ac:dyDescent="0.2">
      <c r="A3684" s="2">
        <v>44957</v>
      </c>
      <c r="B3684" s="3">
        <f t="shared" si="171"/>
        <v>2023</v>
      </c>
      <c r="C3684" t="str">
        <f t="shared" si="172"/>
        <v>2022-2023</v>
      </c>
      <c r="D3684" t="s">
        <v>147</v>
      </c>
      <c r="E3684" t="s">
        <v>64</v>
      </c>
      <c r="F3684" t="str">
        <f t="shared" si="173"/>
        <v>Victoria</v>
      </c>
      <c r="G3684" t="s">
        <v>45</v>
      </c>
      <c r="H3684">
        <v>3199</v>
      </c>
      <c r="I3684" t="s">
        <v>11</v>
      </c>
      <c r="J3684" t="s">
        <v>63</v>
      </c>
      <c r="K3684" t="s">
        <v>19</v>
      </c>
      <c r="L3684" t="s">
        <v>23</v>
      </c>
      <c r="M3684" s="5">
        <v>1014.3299999999999</v>
      </c>
      <c r="N3684">
        <v>1</v>
      </c>
    </row>
    <row r="3685" spans="1:14" x14ac:dyDescent="0.2">
      <c r="A3685" s="2">
        <v>45236</v>
      </c>
      <c r="B3685" s="3">
        <f t="shared" si="171"/>
        <v>2024</v>
      </c>
      <c r="C3685" t="str">
        <f t="shared" si="172"/>
        <v>2023-2024</v>
      </c>
      <c r="D3685" t="s">
        <v>147</v>
      </c>
      <c r="E3685" t="s">
        <v>74</v>
      </c>
      <c r="F3685" t="str">
        <f t="shared" si="173"/>
        <v>South Australia</v>
      </c>
      <c r="G3685" t="s">
        <v>32</v>
      </c>
      <c r="H3685">
        <v>5043</v>
      </c>
      <c r="I3685" t="s">
        <v>11</v>
      </c>
      <c r="J3685" t="s">
        <v>33</v>
      </c>
      <c r="K3685" t="s">
        <v>155</v>
      </c>
      <c r="L3685" t="s">
        <v>20</v>
      </c>
      <c r="M3685" s="5">
        <v>1017.76</v>
      </c>
      <c r="N3685">
        <v>1</v>
      </c>
    </row>
    <row r="3686" spans="1:14" x14ac:dyDescent="0.2">
      <c r="A3686" s="2">
        <v>45058</v>
      </c>
      <c r="B3686" s="3">
        <f t="shared" si="171"/>
        <v>2023</v>
      </c>
      <c r="C3686" t="str">
        <f t="shared" si="172"/>
        <v>2022-2023</v>
      </c>
      <c r="D3686" t="s">
        <v>147</v>
      </c>
      <c r="E3686" t="s">
        <v>139</v>
      </c>
      <c r="F3686" t="str">
        <f t="shared" si="173"/>
        <v>New South Wales</v>
      </c>
      <c r="G3686" t="s">
        <v>10</v>
      </c>
      <c r="H3686">
        <v>2020</v>
      </c>
      <c r="I3686" t="s">
        <v>11</v>
      </c>
      <c r="J3686" t="s">
        <v>12</v>
      </c>
      <c r="K3686" t="s">
        <v>153</v>
      </c>
      <c r="L3686" t="s">
        <v>16</v>
      </c>
      <c r="M3686" s="5">
        <v>1021.88</v>
      </c>
      <c r="N3686">
        <v>1</v>
      </c>
    </row>
    <row r="3687" spans="1:14" x14ac:dyDescent="0.2">
      <c r="A3687" s="2">
        <v>45164</v>
      </c>
      <c r="B3687" s="3">
        <f t="shared" si="171"/>
        <v>2024</v>
      </c>
      <c r="C3687" t="str">
        <f t="shared" si="172"/>
        <v>2023-2024</v>
      </c>
      <c r="D3687" t="s">
        <v>148</v>
      </c>
      <c r="E3687" t="s">
        <v>129</v>
      </c>
      <c r="F3687" t="str">
        <f t="shared" si="173"/>
        <v>Tasmania</v>
      </c>
      <c r="G3687" t="s">
        <v>70</v>
      </c>
      <c r="H3687">
        <v>7010</v>
      </c>
      <c r="I3687" t="s">
        <v>11</v>
      </c>
      <c r="J3687" t="s">
        <v>71</v>
      </c>
      <c r="K3687" t="s">
        <v>149</v>
      </c>
      <c r="L3687" t="s">
        <v>15</v>
      </c>
      <c r="M3687" s="5">
        <v>1024.46</v>
      </c>
      <c r="N3687">
        <v>1</v>
      </c>
    </row>
    <row r="3688" spans="1:14" x14ac:dyDescent="0.2">
      <c r="A3688" s="2">
        <v>45209</v>
      </c>
      <c r="B3688" s="3">
        <f t="shared" si="171"/>
        <v>2024</v>
      </c>
      <c r="C3688" t="str">
        <f t="shared" si="172"/>
        <v>2023-2024</v>
      </c>
      <c r="D3688" t="s">
        <v>147</v>
      </c>
      <c r="E3688" t="s">
        <v>90</v>
      </c>
      <c r="F3688" t="str">
        <f t="shared" si="173"/>
        <v>Victoria</v>
      </c>
      <c r="G3688" t="s">
        <v>45</v>
      </c>
      <c r="H3688">
        <v>3179</v>
      </c>
      <c r="I3688" t="s">
        <v>11</v>
      </c>
      <c r="J3688" t="s">
        <v>63</v>
      </c>
      <c r="K3688" t="s">
        <v>149</v>
      </c>
      <c r="L3688" t="s">
        <v>15</v>
      </c>
      <c r="M3688" s="5">
        <v>1024.8800000000001</v>
      </c>
      <c r="N3688">
        <v>1</v>
      </c>
    </row>
    <row r="3689" spans="1:14" x14ac:dyDescent="0.2">
      <c r="A3689" s="2">
        <v>45478</v>
      </c>
      <c r="B3689" s="3">
        <f t="shared" si="171"/>
        <v>2025</v>
      </c>
      <c r="C3689" t="str">
        <f t="shared" si="172"/>
        <v>2024-2025</v>
      </c>
      <c r="D3689" t="s">
        <v>147</v>
      </c>
      <c r="E3689" t="s">
        <v>79</v>
      </c>
      <c r="F3689" t="str">
        <f t="shared" si="173"/>
        <v>Australian Capital Territory</v>
      </c>
      <c r="G3689" t="s">
        <v>80</v>
      </c>
      <c r="H3689">
        <v>2617</v>
      </c>
      <c r="I3689" t="s">
        <v>11</v>
      </c>
      <c r="J3689" t="s">
        <v>58</v>
      </c>
      <c r="K3689" t="s">
        <v>150</v>
      </c>
      <c r="L3689" t="s">
        <v>18</v>
      </c>
      <c r="M3689" s="5">
        <v>1025.23</v>
      </c>
      <c r="N3689">
        <v>1</v>
      </c>
    </row>
    <row r="3690" spans="1:14" x14ac:dyDescent="0.2">
      <c r="A3690" s="2">
        <v>44957</v>
      </c>
      <c r="B3690" s="3">
        <f t="shared" si="171"/>
        <v>2023</v>
      </c>
      <c r="C3690" t="str">
        <f t="shared" si="172"/>
        <v>2022-2023</v>
      </c>
      <c r="D3690" t="s">
        <v>148</v>
      </c>
      <c r="E3690" t="s">
        <v>87</v>
      </c>
      <c r="F3690" t="str">
        <f t="shared" si="173"/>
        <v>New South Wales</v>
      </c>
      <c r="G3690" t="s">
        <v>10</v>
      </c>
      <c r="H3690">
        <v>2790</v>
      </c>
      <c r="I3690" t="s">
        <v>11</v>
      </c>
      <c r="J3690" t="s">
        <v>25</v>
      </c>
      <c r="K3690" t="s">
        <v>150</v>
      </c>
      <c r="L3690" t="s">
        <v>18</v>
      </c>
      <c r="M3690" s="5">
        <v>1028.55</v>
      </c>
      <c r="N3690">
        <v>1</v>
      </c>
    </row>
    <row r="3691" spans="1:14" x14ac:dyDescent="0.2">
      <c r="A3691" s="2">
        <v>45518</v>
      </c>
      <c r="B3691" s="3">
        <f t="shared" si="171"/>
        <v>2025</v>
      </c>
      <c r="C3691" t="str">
        <f t="shared" si="172"/>
        <v>2024-2025</v>
      </c>
      <c r="D3691" t="s">
        <v>147</v>
      </c>
      <c r="E3691" t="s">
        <v>26</v>
      </c>
      <c r="F3691" t="str">
        <f t="shared" si="173"/>
        <v>New South Wales</v>
      </c>
      <c r="G3691" t="s">
        <v>10</v>
      </c>
      <c r="H3691">
        <v>2141</v>
      </c>
      <c r="I3691" t="s">
        <v>11</v>
      </c>
      <c r="J3691" t="s">
        <v>27</v>
      </c>
      <c r="K3691" t="s">
        <v>150</v>
      </c>
      <c r="L3691" t="s">
        <v>18</v>
      </c>
      <c r="M3691" s="5">
        <v>1029.47</v>
      </c>
      <c r="N3691">
        <v>1</v>
      </c>
    </row>
    <row r="3692" spans="1:14" x14ac:dyDescent="0.2">
      <c r="A3692" s="2">
        <v>45465</v>
      </c>
      <c r="B3692" s="3">
        <f t="shared" si="171"/>
        <v>2024</v>
      </c>
      <c r="C3692" t="str">
        <f t="shared" si="172"/>
        <v>2023-2024</v>
      </c>
      <c r="D3692" t="s">
        <v>147</v>
      </c>
      <c r="E3692" t="s">
        <v>103</v>
      </c>
      <c r="F3692" t="str">
        <f t="shared" si="173"/>
        <v>Queensland</v>
      </c>
      <c r="G3692" t="s">
        <v>35</v>
      </c>
      <c r="H3692">
        <v>4509</v>
      </c>
      <c r="I3692" t="s">
        <v>11</v>
      </c>
      <c r="J3692" t="s">
        <v>104</v>
      </c>
      <c r="K3692" t="s">
        <v>19</v>
      </c>
      <c r="L3692" t="s">
        <v>23</v>
      </c>
      <c r="M3692" s="5">
        <v>1034.22</v>
      </c>
      <c r="N3692">
        <v>1</v>
      </c>
    </row>
    <row r="3693" spans="1:14" x14ac:dyDescent="0.2">
      <c r="A3693" s="2">
        <v>45618</v>
      </c>
      <c r="B3693" s="3">
        <f t="shared" si="171"/>
        <v>2025</v>
      </c>
      <c r="C3693" t="str">
        <f t="shared" si="172"/>
        <v>2024-2025</v>
      </c>
      <c r="D3693" t="s">
        <v>147</v>
      </c>
      <c r="E3693" t="s">
        <v>98</v>
      </c>
      <c r="F3693" t="str">
        <f t="shared" si="173"/>
        <v>Victoria</v>
      </c>
      <c r="G3693" t="s">
        <v>45</v>
      </c>
      <c r="H3693">
        <v>3429</v>
      </c>
      <c r="I3693" t="s">
        <v>11</v>
      </c>
      <c r="J3693" t="s">
        <v>60</v>
      </c>
      <c r="K3693" t="s">
        <v>149</v>
      </c>
      <c r="L3693" t="s">
        <v>15</v>
      </c>
      <c r="M3693" s="5">
        <v>1034.95</v>
      </c>
      <c r="N3693">
        <v>1</v>
      </c>
    </row>
    <row r="3694" spans="1:14" x14ac:dyDescent="0.2">
      <c r="A3694" s="2">
        <v>45107</v>
      </c>
      <c r="B3694" s="3">
        <f t="shared" si="171"/>
        <v>2023</v>
      </c>
      <c r="C3694" t="str">
        <f t="shared" si="172"/>
        <v>2022-2023</v>
      </c>
      <c r="D3694" t="s">
        <v>147</v>
      </c>
      <c r="E3694" t="s">
        <v>119</v>
      </c>
      <c r="F3694" t="str">
        <f t="shared" si="173"/>
        <v>Queensland</v>
      </c>
      <c r="G3694" t="s">
        <v>35</v>
      </c>
      <c r="H3694">
        <v>4570</v>
      </c>
      <c r="I3694" t="s">
        <v>11</v>
      </c>
      <c r="J3694" t="s">
        <v>120</v>
      </c>
      <c r="K3694" t="s">
        <v>153</v>
      </c>
      <c r="L3694" t="s">
        <v>16</v>
      </c>
      <c r="M3694" s="5">
        <v>1037.0300000000002</v>
      </c>
      <c r="N3694">
        <v>1</v>
      </c>
    </row>
    <row r="3695" spans="1:14" x14ac:dyDescent="0.2">
      <c r="A3695" s="2">
        <v>45399</v>
      </c>
      <c r="B3695" s="3">
        <f t="shared" si="171"/>
        <v>2024</v>
      </c>
      <c r="C3695" t="str">
        <f t="shared" si="172"/>
        <v>2023-2024</v>
      </c>
      <c r="D3695" t="s">
        <v>147</v>
      </c>
      <c r="E3695" t="s">
        <v>139</v>
      </c>
      <c r="F3695" t="str">
        <f t="shared" si="173"/>
        <v>New South Wales</v>
      </c>
      <c r="G3695" t="s">
        <v>10</v>
      </c>
      <c r="H3695">
        <v>2020</v>
      </c>
      <c r="I3695" t="s">
        <v>11</v>
      </c>
      <c r="J3695" t="s">
        <v>12</v>
      </c>
      <c r="K3695" t="s">
        <v>150</v>
      </c>
      <c r="L3695" t="s">
        <v>18</v>
      </c>
      <c r="M3695" s="5">
        <v>1040.9100000000001</v>
      </c>
      <c r="N3695">
        <v>1</v>
      </c>
    </row>
    <row r="3696" spans="1:14" x14ac:dyDescent="0.2">
      <c r="A3696" s="2">
        <v>45333</v>
      </c>
      <c r="B3696" s="3">
        <f t="shared" si="171"/>
        <v>2024</v>
      </c>
      <c r="C3696" t="str">
        <f t="shared" si="172"/>
        <v>2023-2024</v>
      </c>
      <c r="D3696" t="s">
        <v>147</v>
      </c>
      <c r="E3696" t="s">
        <v>113</v>
      </c>
      <c r="F3696" t="str">
        <f t="shared" si="173"/>
        <v>Queensland</v>
      </c>
      <c r="G3696" t="s">
        <v>35</v>
      </c>
      <c r="H3696">
        <v>4215</v>
      </c>
      <c r="I3696" t="s">
        <v>11</v>
      </c>
      <c r="J3696" t="s">
        <v>104</v>
      </c>
      <c r="K3696" t="s">
        <v>153</v>
      </c>
      <c r="L3696" t="s">
        <v>16</v>
      </c>
      <c r="M3696" s="5">
        <v>1043.78</v>
      </c>
      <c r="N3696">
        <v>1</v>
      </c>
    </row>
    <row r="3697" spans="1:14" x14ac:dyDescent="0.2">
      <c r="A3697" s="2">
        <v>45116</v>
      </c>
      <c r="B3697" s="3">
        <f t="shared" si="171"/>
        <v>2024</v>
      </c>
      <c r="C3697" t="str">
        <f t="shared" si="172"/>
        <v>2023-2024</v>
      </c>
      <c r="D3697" t="s">
        <v>147</v>
      </c>
      <c r="E3697" t="s">
        <v>131</v>
      </c>
      <c r="F3697" t="str">
        <f t="shared" si="173"/>
        <v>Western Australia</v>
      </c>
      <c r="G3697" t="s">
        <v>48</v>
      </c>
      <c r="H3697">
        <v>6530</v>
      </c>
      <c r="I3697" t="s">
        <v>11</v>
      </c>
      <c r="J3697" t="s">
        <v>77</v>
      </c>
      <c r="K3697" t="s">
        <v>153</v>
      </c>
      <c r="L3697" t="s">
        <v>16</v>
      </c>
      <c r="M3697" s="5">
        <v>1045.5699999999997</v>
      </c>
      <c r="N3697">
        <v>1</v>
      </c>
    </row>
    <row r="3698" spans="1:14" x14ac:dyDescent="0.2">
      <c r="A3698" s="2">
        <v>45278</v>
      </c>
      <c r="B3698" s="3">
        <f t="shared" si="171"/>
        <v>2024</v>
      </c>
      <c r="C3698" t="str">
        <f t="shared" si="172"/>
        <v>2023-2024</v>
      </c>
      <c r="D3698" t="s">
        <v>147</v>
      </c>
      <c r="E3698" t="s">
        <v>44</v>
      </c>
      <c r="F3698" t="str">
        <f t="shared" si="173"/>
        <v>Victoria</v>
      </c>
      <c r="G3698" t="s">
        <v>45</v>
      </c>
      <c r="H3698">
        <v>3066</v>
      </c>
      <c r="I3698" t="s">
        <v>11</v>
      </c>
      <c r="J3698" t="s">
        <v>46</v>
      </c>
      <c r="K3698" t="s">
        <v>19</v>
      </c>
      <c r="L3698" t="s">
        <v>23</v>
      </c>
      <c r="M3698" s="5">
        <v>1047.31</v>
      </c>
      <c r="N3698">
        <v>1</v>
      </c>
    </row>
    <row r="3699" spans="1:14" x14ac:dyDescent="0.2">
      <c r="A3699" s="2">
        <v>44986</v>
      </c>
      <c r="B3699" s="3">
        <f t="shared" si="171"/>
        <v>2023</v>
      </c>
      <c r="C3699" t="str">
        <f t="shared" si="172"/>
        <v>2022-2023</v>
      </c>
      <c r="D3699" t="s">
        <v>147</v>
      </c>
      <c r="E3699" t="s">
        <v>107</v>
      </c>
      <c r="F3699" t="str">
        <f t="shared" si="173"/>
        <v>Queensland</v>
      </c>
      <c r="G3699" t="s">
        <v>35</v>
      </c>
      <c r="H3699">
        <v>4220</v>
      </c>
      <c r="I3699" t="s">
        <v>11</v>
      </c>
      <c r="J3699" t="s">
        <v>104</v>
      </c>
      <c r="K3699" t="s">
        <v>150</v>
      </c>
      <c r="L3699" t="s">
        <v>18</v>
      </c>
      <c r="M3699" s="5">
        <v>1047.9899999999998</v>
      </c>
      <c r="N3699">
        <v>1</v>
      </c>
    </row>
    <row r="3700" spans="1:14" x14ac:dyDescent="0.2">
      <c r="A3700" s="2">
        <v>45312</v>
      </c>
      <c r="B3700" s="3">
        <f t="shared" si="171"/>
        <v>2024</v>
      </c>
      <c r="C3700" t="str">
        <f t="shared" si="172"/>
        <v>2023-2024</v>
      </c>
      <c r="D3700" t="s">
        <v>147</v>
      </c>
      <c r="E3700" t="s">
        <v>132</v>
      </c>
      <c r="F3700" t="str">
        <f t="shared" si="173"/>
        <v>New South Wales</v>
      </c>
      <c r="G3700" t="s">
        <v>10</v>
      </c>
      <c r="H3700">
        <v>2800</v>
      </c>
      <c r="I3700" t="s">
        <v>11</v>
      </c>
      <c r="J3700" t="s">
        <v>25</v>
      </c>
      <c r="K3700" t="s">
        <v>156</v>
      </c>
      <c r="L3700" t="s">
        <v>17</v>
      </c>
      <c r="M3700" s="5">
        <v>1048.3099999999997</v>
      </c>
      <c r="N3700">
        <v>1</v>
      </c>
    </row>
    <row r="3701" spans="1:14" x14ac:dyDescent="0.2">
      <c r="A3701" s="2">
        <v>45365</v>
      </c>
      <c r="B3701" s="3">
        <f t="shared" si="171"/>
        <v>2024</v>
      </c>
      <c r="C3701" t="str">
        <f t="shared" si="172"/>
        <v>2023-2024</v>
      </c>
      <c r="D3701" t="s">
        <v>147</v>
      </c>
      <c r="E3701" t="s">
        <v>59</v>
      </c>
      <c r="F3701" t="str">
        <f t="shared" si="173"/>
        <v>Victoria</v>
      </c>
      <c r="G3701" t="s">
        <v>45</v>
      </c>
      <c r="H3701">
        <v>3280</v>
      </c>
      <c r="I3701" t="s">
        <v>11</v>
      </c>
      <c r="J3701" t="s">
        <v>60</v>
      </c>
      <c r="K3701" t="s">
        <v>150</v>
      </c>
      <c r="L3701" t="s">
        <v>18</v>
      </c>
      <c r="M3701" s="5">
        <v>1049.07</v>
      </c>
      <c r="N3701">
        <v>1</v>
      </c>
    </row>
    <row r="3702" spans="1:14" x14ac:dyDescent="0.2">
      <c r="A3702" s="2">
        <v>45336</v>
      </c>
      <c r="B3702" s="3">
        <f t="shared" si="171"/>
        <v>2024</v>
      </c>
      <c r="C3702" t="str">
        <f t="shared" si="172"/>
        <v>2023-2024</v>
      </c>
      <c r="D3702" t="s">
        <v>147</v>
      </c>
      <c r="E3702" t="s">
        <v>136</v>
      </c>
      <c r="F3702" t="str">
        <f t="shared" si="173"/>
        <v>Victoria</v>
      </c>
      <c r="G3702" t="s">
        <v>45</v>
      </c>
      <c r="H3702">
        <v>3175</v>
      </c>
      <c r="I3702" t="s">
        <v>11</v>
      </c>
      <c r="J3702" t="s">
        <v>63</v>
      </c>
      <c r="K3702" t="s">
        <v>150</v>
      </c>
      <c r="L3702" t="s">
        <v>18</v>
      </c>
      <c r="M3702" s="5">
        <v>1050.08</v>
      </c>
      <c r="N3702">
        <v>1</v>
      </c>
    </row>
    <row r="3703" spans="1:14" x14ac:dyDescent="0.2">
      <c r="A3703" s="2">
        <v>45439</v>
      </c>
      <c r="B3703" s="3">
        <f t="shared" si="171"/>
        <v>2024</v>
      </c>
      <c r="C3703" t="str">
        <f t="shared" si="172"/>
        <v>2023-2024</v>
      </c>
      <c r="D3703" t="s">
        <v>148</v>
      </c>
      <c r="E3703" t="s">
        <v>127</v>
      </c>
      <c r="F3703" t="str">
        <f t="shared" si="173"/>
        <v>New South Wales</v>
      </c>
      <c r="G3703" t="s">
        <v>10</v>
      </c>
      <c r="H3703">
        <v>2131</v>
      </c>
      <c r="I3703" t="s">
        <v>11</v>
      </c>
      <c r="J3703" t="s">
        <v>27</v>
      </c>
      <c r="K3703" t="s">
        <v>149</v>
      </c>
      <c r="L3703" t="s">
        <v>15</v>
      </c>
      <c r="M3703" s="5">
        <v>1053.53</v>
      </c>
      <c r="N3703">
        <v>1</v>
      </c>
    </row>
    <row r="3704" spans="1:14" x14ac:dyDescent="0.2">
      <c r="A3704" s="2">
        <v>44964</v>
      </c>
      <c r="B3704" s="3">
        <f t="shared" si="171"/>
        <v>2023</v>
      </c>
      <c r="C3704" t="str">
        <f t="shared" si="172"/>
        <v>2022-2023</v>
      </c>
      <c r="D3704" t="s">
        <v>147</v>
      </c>
      <c r="E3704" t="s">
        <v>62</v>
      </c>
      <c r="F3704" t="str">
        <f t="shared" si="173"/>
        <v>Victoria</v>
      </c>
      <c r="G3704" t="s">
        <v>45</v>
      </c>
      <c r="H3704">
        <v>3134</v>
      </c>
      <c r="I3704" t="s">
        <v>11</v>
      </c>
      <c r="J3704" t="s">
        <v>63</v>
      </c>
      <c r="K3704" t="s">
        <v>153</v>
      </c>
      <c r="L3704" t="s">
        <v>16</v>
      </c>
      <c r="M3704" s="5">
        <v>1058.18</v>
      </c>
      <c r="N3704">
        <v>1</v>
      </c>
    </row>
    <row r="3705" spans="1:14" x14ac:dyDescent="0.2">
      <c r="A3705" s="2">
        <v>44961</v>
      </c>
      <c r="B3705" s="3">
        <f t="shared" si="171"/>
        <v>2023</v>
      </c>
      <c r="C3705" t="str">
        <f t="shared" si="172"/>
        <v>2022-2023</v>
      </c>
      <c r="D3705" t="s">
        <v>147</v>
      </c>
      <c r="E3705" t="s">
        <v>141</v>
      </c>
      <c r="F3705" t="str">
        <f t="shared" si="173"/>
        <v>Western Australia</v>
      </c>
      <c r="G3705" t="s">
        <v>48</v>
      </c>
      <c r="H3705">
        <v>6052</v>
      </c>
      <c r="I3705" t="s">
        <v>11</v>
      </c>
      <c r="J3705" t="s">
        <v>49</v>
      </c>
      <c r="K3705" t="s">
        <v>151</v>
      </c>
      <c r="L3705" t="s">
        <v>21</v>
      </c>
      <c r="M3705" s="5">
        <v>1059.79</v>
      </c>
      <c r="N3705">
        <v>1</v>
      </c>
    </row>
    <row r="3706" spans="1:14" x14ac:dyDescent="0.2">
      <c r="A3706" s="2">
        <v>45552</v>
      </c>
      <c r="B3706" s="3">
        <f t="shared" si="171"/>
        <v>2025</v>
      </c>
      <c r="C3706" t="str">
        <f t="shared" si="172"/>
        <v>2024-2025</v>
      </c>
      <c r="D3706" t="s">
        <v>148</v>
      </c>
      <c r="E3706" t="s">
        <v>81</v>
      </c>
      <c r="F3706" t="str">
        <f t="shared" si="173"/>
        <v>New South Wales</v>
      </c>
      <c r="G3706" t="s">
        <v>10</v>
      </c>
      <c r="H3706">
        <v>2485</v>
      </c>
      <c r="I3706" t="s">
        <v>11</v>
      </c>
      <c r="J3706" t="s">
        <v>68</v>
      </c>
      <c r="K3706" t="s">
        <v>151</v>
      </c>
      <c r="L3706" t="s">
        <v>21</v>
      </c>
      <c r="M3706" s="5">
        <v>1059.8399999999999</v>
      </c>
      <c r="N3706">
        <v>1</v>
      </c>
    </row>
    <row r="3707" spans="1:14" x14ac:dyDescent="0.2">
      <c r="A3707" s="2">
        <v>45027</v>
      </c>
      <c r="B3707" s="3">
        <f t="shared" si="171"/>
        <v>2023</v>
      </c>
      <c r="C3707" t="str">
        <f t="shared" si="172"/>
        <v>2022-2023</v>
      </c>
      <c r="D3707" t="s">
        <v>148</v>
      </c>
      <c r="E3707" t="s">
        <v>78</v>
      </c>
      <c r="F3707" t="str">
        <f t="shared" si="173"/>
        <v>New South Wales</v>
      </c>
      <c r="G3707" t="s">
        <v>10</v>
      </c>
      <c r="H3707">
        <v>2350</v>
      </c>
      <c r="I3707" t="s">
        <v>11</v>
      </c>
      <c r="J3707" t="s">
        <v>68</v>
      </c>
      <c r="K3707" t="s">
        <v>154</v>
      </c>
      <c r="L3707" t="s">
        <v>14</v>
      </c>
      <c r="M3707" s="5">
        <v>1063.3899999999999</v>
      </c>
      <c r="N3707">
        <v>1</v>
      </c>
    </row>
    <row r="3708" spans="1:14" x14ac:dyDescent="0.2">
      <c r="A3708" s="2">
        <v>45425</v>
      </c>
      <c r="B3708" s="3">
        <f t="shared" si="171"/>
        <v>2024</v>
      </c>
      <c r="C3708" t="str">
        <f t="shared" si="172"/>
        <v>2023-2024</v>
      </c>
      <c r="D3708" t="s">
        <v>147</v>
      </c>
      <c r="E3708" t="s">
        <v>103</v>
      </c>
      <c r="F3708" t="str">
        <f t="shared" si="173"/>
        <v>Queensland</v>
      </c>
      <c r="G3708" t="s">
        <v>35</v>
      </c>
      <c r="H3708">
        <v>4509</v>
      </c>
      <c r="I3708" t="s">
        <v>11</v>
      </c>
      <c r="J3708" t="s">
        <v>104</v>
      </c>
      <c r="K3708" t="s">
        <v>151</v>
      </c>
      <c r="L3708" t="s">
        <v>21</v>
      </c>
      <c r="M3708" s="5">
        <v>1065.18</v>
      </c>
      <c r="N3708">
        <v>1</v>
      </c>
    </row>
    <row r="3709" spans="1:14" x14ac:dyDescent="0.2">
      <c r="A3709" s="2">
        <v>45083</v>
      </c>
      <c r="B3709" s="3">
        <f t="shared" si="171"/>
        <v>2023</v>
      </c>
      <c r="C3709" t="str">
        <f t="shared" si="172"/>
        <v>2022-2023</v>
      </c>
      <c r="D3709" t="s">
        <v>147</v>
      </c>
      <c r="E3709" t="s">
        <v>113</v>
      </c>
      <c r="F3709" t="str">
        <f t="shared" si="173"/>
        <v>Queensland</v>
      </c>
      <c r="G3709" t="s">
        <v>35</v>
      </c>
      <c r="H3709">
        <v>4215</v>
      </c>
      <c r="I3709" t="s">
        <v>11</v>
      </c>
      <c r="J3709" t="s">
        <v>104</v>
      </c>
      <c r="K3709" t="s">
        <v>154</v>
      </c>
      <c r="L3709" t="s">
        <v>14</v>
      </c>
      <c r="M3709" s="5">
        <v>1065.98</v>
      </c>
      <c r="N3709">
        <v>1</v>
      </c>
    </row>
    <row r="3710" spans="1:14" x14ac:dyDescent="0.2">
      <c r="A3710" s="2">
        <v>45370</v>
      </c>
      <c r="B3710" s="3">
        <f t="shared" si="171"/>
        <v>2024</v>
      </c>
      <c r="C3710" t="str">
        <f t="shared" si="172"/>
        <v>2023-2024</v>
      </c>
      <c r="D3710" t="s">
        <v>147</v>
      </c>
      <c r="E3710" t="s">
        <v>96</v>
      </c>
      <c r="F3710" t="str">
        <f t="shared" si="173"/>
        <v>Western Australia</v>
      </c>
      <c r="G3710" t="s">
        <v>48</v>
      </c>
      <c r="H3710">
        <v>6330</v>
      </c>
      <c r="I3710" t="s">
        <v>11</v>
      </c>
      <c r="J3710" t="s">
        <v>94</v>
      </c>
      <c r="K3710" t="s">
        <v>149</v>
      </c>
      <c r="L3710" t="s">
        <v>15</v>
      </c>
      <c r="M3710" s="5">
        <v>1066.8999999999999</v>
      </c>
      <c r="N3710">
        <v>1</v>
      </c>
    </row>
    <row r="3711" spans="1:14" x14ac:dyDescent="0.2">
      <c r="A3711" s="2">
        <v>45623</v>
      </c>
      <c r="B3711" s="3">
        <f t="shared" si="171"/>
        <v>2025</v>
      </c>
      <c r="C3711" t="str">
        <f t="shared" si="172"/>
        <v>2024-2025</v>
      </c>
      <c r="D3711" t="s">
        <v>147</v>
      </c>
      <c r="E3711" t="s">
        <v>137</v>
      </c>
      <c r="F3711" t="str">
        <f t="shared" si="173"/>
        <v>New South Wales</v>
      </c>
      <c r="G3711" t="s">
        <v>10</v>
      </c>
      <c r="H3711">
        <v>2031</v>
      </c>
      <c r="I3711" t="s">
        <v>11</v>
      </c>
      <c r="J3711" t="s">
        <v>12</v>
      </c>
      <c r="K3711" t="s">
        <v>154</v>
      </c>
      <c r="L3711" t="s">
        <v>14</v>
      </c>
      <c r="M3711" s="5">
        <v>1067.18</v>
      </c>
      <c r="N3711">
        <v>1</v>
      </c>
    </row>
    <row r="3712" spans="1:14" x14ac:dyDescent="0.2">
      <c r="A3712" s="2">
        <v>45066</v>
      </c>
      <c r="B3712" s="3">
        <f t="shared" si="171"/>
        <v>2023</v>
      </c>
      <c r="C3712" t="str">
        <f t="shared" si="172"/>
        <v>2022-2023</v>
      </c>
      <c r="D3712" t="s">
        <v>147</v>
      </c>
      <c r="E3712" t="s">
        <v>109</v>
      </c>
      <c r="F3712" t="str">
        <f t="shared" si="173"/>
        <v>New South Wales</v>
      </c>
      <c r="G3712" t="s">
        <v>10</v>
      </c>
      <c r="H3712">
        <v>2480</v>
      </c>
      <c r="I3712" t="s">
        <v>11</v>
      </c>
      <c r="J3712" t="s">
        <v>68</v>
      </c>
      <c r="K3712" t="s">
        <v>151</v>
      </c>
      <c r="L3712" t="s">
        <v>21</v>
      </c>
      <c r="M3712" s="5">
        <v>1068.93</v>
      </c>
      <c r="N3712">
        <v>1</v>
      </c>
    </row>
    <row r="3713" spans="1:14" x14ac:dyDescent="0.2">
      <c r="A3713" s="2">
        <v>45654</v>
      </c>
      <c r="B3713" s="3">
        <f t="shared" si="171"/>
        <v>2025</v>
      </c>
      <c r="C3713" t="str">
        <f t="shared" si="172"/>
        <v>2024-2025</v>
      </c>
      <c r="D3713" t="s">
        <v>148</v>
      </c>
      <c r="E3713" t="s">
        <v>61</v>
      </c>
      <c r="F3713" t="str">
        <f t="shared" si="173"/>
        <v>New South Wales</v>
      </c>
      <c r="G3713" t="s">
        <v>10</v>
      </c>
      <c r="H3713">
        <v>2539</v>
      </c>
      <c r="I3713" t="s">
        <v>11</v>
      </c>
      <c r="J3713" t="s">
        <v>58</v>
      </c>
      <c r="K3713" t="s">
        <v>151</v>
      </c>
      <c r="L3713" t="s">
        <v>21</v>
      </c>
      <c r="M3713" s="5">
        <v>1070.0999999999999</v>
      </c>
      <c r="N3713">
        <v>1</v>
      </c>
    </row>
    <row r="3714" spans="1:14" x14ac:dyDescent="0.2">
      <c r="A3714" s="2">
        <v>45162</v>
      </c>
      <c r="B3714" s="3">
        <f t="shared" ref="B3714:B3777" si="174">IF(MONTH(A3714)&gt;=7,YEAR(A3714)+1,YEAR(A3714))</f>
        <v>2024</v>
      </c>
      <c r="C3714" t="str">
        <f t="shared" ref="C3714:C3777" si="175">IF(MONTH(A3714) &gt;= 7, YEAR(A3714) &amp; "-" &amp; YEAR(A3714) + 1, YEAR(A3714) - 1 &amp; "-" &amp; YEAR(A3714))</f>
        <v>2023-2024</v>
      </c>
      <c r="D3714" t="s">
        <v>147</v>
      </c>
      <c r="E3714" t="s">
        <v>102</v>
      </c>
      <c r="F3714" t="str">
        <f t="shared" ref="F3714:F3777" si="176">IF(G3714="WA","Western Australia",
IF(G3714="NSW","New South Wales",
IF(G3714="QLD","Queensland",
IF(G3714="VIC","Victoria",
IF(G3714="TAS","Tasmania",
IF(G3714="SA","South Australia",
IF(G3714="NT","Northern Territory",
IF(G3714="ACT","Australian Capital Territory",G3714))))))))</f>
        <v>Queensland</v>
      </c>
      <c r="G3714" t="s">
        <v>35</v>
      </c>
      <c r="H3714">
        <v>4870</v>
      </c>
      <c r="I3714" t="s">
        <v>11</v>
      </c>
      <c r="J3714" t="s">
        <v>36</v>
      </c>
      <c r="K3714" t="s">
        <v>150</v>
      </c>
      <c r="L3714" t="s">
        <v>18</v>
      </c>
      <c r="M3714" s="5">
        <v>1072.78</v>
      </c>
      <c r="N3714">
        <v>1</v>
      </c>
    </row>
    <row r="3715" spans="1:14" x14ac:dyDescent="0.2">
      <c r="A3715" s="2">
        <v>45282</v>
      </c>
      <c r="B3715" s="3">
        <f t="shared" si="174"/>
        <v>2024</v>
      </c>
      <c r="C3715" t="str">
        <f t="shared" si="175"/>
        <v>2023-2024</v>
      </c>
      <c r="D3715" t="s">
        <v>147</v>
      </c>
      <c r="E3715" t="s">
        <v>138</v>
      </c>
      <c r="F3715" t="str">
        <f t="shared" si="176"/>
        <v>Queensland</v>
      </c>
      <c r="G3715" t="s">
        <v>35</v>
      </c>
      <c r="H3715">
        <v>4558</v>
      </c>
      <c r="I3715" t="s">
        <v>11</v>
      </c>
      <c r="J3715" t="s">
        <v>120</v>
      </c>
      <c r="K3715" t="s">
        <v>157</v>
      </c>
      <c r="L3715" t="s">
        <v>22</v>
      </c>
      <c r="M3715" s="5">
        <v>1076.07</v>
      </c>
      <c r="N3715">
        <v>1</v>
      </c>
    </row>
    <row r="3716" spans="1:14" x14ac:dyDescent="0.2">
      <c r="A3716" s="2">
        <v>45188</v>
      </c>
      <c r="B3716" s="3">
        <f t="shared" si="174"/>
        <v>2024</v>
      </c>
      <c r="C3716" t="str">
        <f t="shared" si="175"/>
        <v>2023-2024</v>
      </c>
      <c r="D3716" t="s">
        <v>147</v>
      </c>
      <c r="E3716" t="s">
        <v>50</v>
      </c>
      <c r="F3716" t="str">
        <f t="shared" si="176"/>
        <v>Queensland</v>
      </c>
      <c r="G3716" t="s">
        <v>35</v>
      </c>
      <c r="H3716">
        <v>4703</v>
      </c>
      <c r="I3716" t="s">
        <v>11</v>
      </c>
      <c r="J3716" t="s">
        <v>51</v>
      </c>
      <c r="K3716" t="s">
        <v>150</v>
      </c>
      <c r="L3716" t="s">
        <v>18</v>
      </c>
      <c r="M3716" s="5">
        <v>1077.06</v>
      </c>
      <c r="N3716">
        <v>1</v>
      </c>
    </row>
    <row r="3717" spans="1:14" x14ac:dyDescent="0.2">
      <c r="A3717" s="2">
        <v>45340</v>
      </c>
      <c r="B3717" s="3">
        <f t="shared" si="174"/>
        <v>2024</v>
      </c>
      <c r="C3717" t="str">
        <f t="shared" si="175"/>
        <v>2023-2024</v>
      </c>
      <c r="D3717" t="s">
        <v>147</v>
      </c>
      <c r="E3717" t="s">
        <v>9</v>
      </c>
      <c r="F3717" t="str">
        <f t="shared" si="176"/>
        <v>New South Wales</v>
      </c>
      <c r="G3717" t="s">
        <v>10</v>
      </c>
      <c r="H3717">
        <v>2067</v>
      </c>
      <c r="I3717" t="s">
        <v>11</v>
      </c>
      <c r="J3717" t="s">
        <v>12</v>
      </c>
      <c r="K3717" t="s">
        <v>154</v>
      </c>
      <c r="L3717" t="s">
        <v>14</v>
      </c>
      <c r="M3717" s="5">
        <v>1077.3699999999999</v>
      </c>
      <c r="N3717">
        <v>1</v>
      </c>
    </row>
    <row r="3718" spans="1:14" x14ac:dyDescent="0.2">
      <c r="A3718" s="2">
        <v>45181</v>
      </c>
      <c r="B3718" s="3">
        <f t="shared" si="174"/>
        <v>2024</v>
      </c>
      <c r="C3718" t="str">
        <f t="shared" si="175"/>
        <v>2023-2024</v>
      </c>
      <c r="D3718" t="s">
        <v>147</v>
      </c>
      <c r="E3718" t="s">
        <v>93</v>
      </c>
      <c r="F3718" t="str">
        <f t="shared" si="176"/>
        <v>Western Australia</v>
      </c>
      <c r="G3718" t="s">
        <v>48</v>
      </c>
      <c r="H3718">
        <v>6112</v>
      </c>
      <c r="I3718" t="s">
        <v>11</v>
      </c>
      <c r="J3718" t="s">
        <v>94</v>
      </c>
      <c r="K3718" t="s">
        <v>151</v>
      </c>
      <c r="L3718" t="s">
        <v>21</v>
      </c>
      <c r="M3718" s="5">
        <v>1079.81</v>
      </c>
      <c r="N3718">
        <v>1</v>
      </c>
    </row>
    <row r="3719" spans="1:14" x14ac:dyDescent="0.2">
      <c r="A3719" s="2">
        <v>45162</v>
      </c>
      <c r="B3719" s="3">
        <f t="shared" si="174"/>
        <v>2024</v>
      </c>
      <c r="C3719" t="str">
        <f t="shared" si="175"/>
        <v>2023-2024</v>
      </c>
      <c r="D3719" t="s">
        <v>147</v>
      </c>
      <c r="E3719" t="s">
        <v>106</v>
      </c>
      <c r="F3719" t="str">
        <f t="shared" si="176"/>
        <v>Victoria</v>
      </c>
      <c r="G3719" t="s">
        <v>45</v>
      </c>
      <c r="H3719">
        <v>3915</v>
      </c>
      <c r="I3719" t="s">
        <v>11</v>
      </c>
      <c r="J3719" t="s">
        <v>55</v>
      </c>
      <c r="K3719" t="s">
        <v>153</v>
      </c>
      <c r="L3719" t="s">
        <v>16</v>
      </c>
      <c r="M3719" s="5">
        <v>1080.56</v>
      </c>
      <c r="N3719">
        <v>1</v>
      </c>
    </row>
    <row r="3720" spans="1:14" x14ac:dyDescent="0.2">
      <c r="A3720" s="2">
        <v>45374</v>
      </c>
      <c r="B3720" s="3">
        <f t="shared" si="174"/>
        <v>2024</v>
      </c>
      <c r="C3720" t="str">
        <f t="shared" si="175"/>
        <v>2023-2024</v>
      </c>
      <c r="D3720" t="s">
        <v>147</v>
      </c>
      <c r="E3720" t="s">
        <v>81</v>
      </c>
      <c r="F3720" t="str">
        <f t="shared" si="176"/>
        <v>New South Wales</v>
      </c>
      <c r="G3720" t="s">
        <v>10</v>
      </c>
      <c r="H3720">
        <v>2485</v>
      </c>
      <c r="I3720" t="s">
        <v>11</v>
      </c>
      <c r="J3720" t="s">
        <v>68</v>
      </c>
      <c r="K3720" t="s">
        <v>149</v>
      </c>
      <c r="L3720" t="s">
        <v>15</v>
      </c>
      <c r="M3720" s="5">
        <v>1084.98</v>
      </c>
      <c r="N3720">
        <v>1</v>
      </c>
    </row>
    <row r="3721" spans="1:14" x14ac:dyDescent="0.2">
      <c r="A3721" s="2">
        <v>45340</v>
      </c>
      <c r="B3721" s="3">
        <f t="shared" si="174"/>
        <v>2024</v>
      </c>
      <c r="C3721" t="str">
        <f t="shared" si="175"/>
        <v>2023-2024</v>
      </c>
      <c r="D3721" t="s">
        <v>147</v>
      </c>
      <c r="E3721" t="s">
        <v>135</v>
      </c>
      <c r="F3721" t="str">
        <f t="shared" si="176"/>
        <v>Victoria</v>
      </c>
      <c r="G3721" t="s">
        <v>45</v>
      </c>
      <c r="H3721">
        <v>3550</v>
      </c>
      <c r="I3721" t="s">
        <v>11</v>
      </c>
      <c r="J3721" t="s">
        <v>60</v>
      </c>
      <c r="K3721" t="s">
        <v>150</v>
      </c>
      <c r="L3721" t="s">
        <v>18</v>
      </c>
      <c r="M3721" s="5">
        <v>1085.72</v>
      </c>
      <c r="N3721">
        <v>1</v>
      </c>
    </row>
    <row r="3722" spans="1:14" x14ac:dyDescent="0.2">
      <c r="A3722" s="2">
        <v>45365</v>
      </c>
      <c r="B3722" s="3">
        <f t="shared" si="174"/>
        <v>2024</v>
      </c>
      <c r="C3722" t="str">
        <f t="shared" si="175"/>
        <v>2023-2024</v>
      </c>
      <c r="D3722" t="s">
        <v>147</v>
      </c>
      <c r="E3722" t="s">
        <v>111</v>
      </c>
      <c r="F3722" t="str">
        <f t="shared" si="176"/>
        <v>New South Wales</v>
      </c>
      <c r="G3722" t="s">
        <v>10</v>
      </c>
      <c r="H3722">
        <v>2120</v>
      </c>
      <c r="I3722" t="s">
        <v>11</v>
      </c>
      <c r="J3722" t="s">
        <v>27</v>
      </c>
      <c r="K3722" t="s">
        <v>153</v>
      </c>
      <c r="L3722" t="s">
        <v>16</v>
      </c>
      <c r="M3722" s="5">
        <v>1088.4699999999998</v>
      </c>
      <c r="N3722">
        <v>1</v>
      </c>
    </row>
    <row r="3723" spans="1:14" x14ac:dyDescent="0.2">
      <c r="A3723" s="2">
        <v>45390</v>
      </c>
      <c r="B3723" s="3">
        <f t="shared" si="174"/>
        <v>2024</v>
      </c>
      <c r="C3723" t="str">
        <f t="shared" si="175"/>
        <v>2023-2024</v>
      </c>
      <c r="D3723" t="s">
        <v>147</v>
      </c>
      <c r="E3723" t="s">
        <v>39</v>
      </c>
      <c r="F3723" t="str">
        <f t="shared" si="176"/>
        <v>South Australia</v>
      </c>
      <c r="G3723" t="s">
        <v>32</v>
      </c>
      <c r="H3723">
        <v>5343</v>
      </c>
      <c r="I3723" t="s">
        <v>11</v>
      </c>
      <c r="J3723" t="s">
        <v>38</v>
      </c>
      <c r="K3723" t="s">
        <v>151</v>
      </c>
      <c r="L3723" t="s">
        <v>21</v>
      </c>
      <c r="M3723" s="5">
        <v>1088.77</v>
      </c>
      <c r="N3723">
        <v>1</v>
      </c>
    </row>
    <row r="3724" spans="1:14" x14ac:dyDescent="0.2">
      <c r="A3724" s="2">
        <v>45135</v>
      </c>
      <c r="B3724" s="3">
        <f t="shared" si="174"/>
        <v>2024</v>
      </c>
      <c r="C3724" t="str">
        <f t="shared" si="175"/>
        <v>2023-2024</v>
      </c>
      <c r="D3724" t="s">
        <v>147</v>
      </c>
      <c r="E3724" t="s">
        <v>31</v>
      </c>
      <c r="F3724" t="str">
        <f t="shared" si="176"/>
        <v>South Australia</v>
      </c>
      <c r="G3724" t="s">
        <v>32</v>
      </c>
      <c r="H3724">
        <v>5168</v>
      </c>
      <c r="I3724" t="s">
        <v>11</v>
      </c>
      <c r="J3724" t="s">
        <v>33</v>
      </c>
      <c r="K3724" t="s">
        <v>149</v>
      </c>
      <c r="L3724" t="s">
        <v>15</v>
      </c>
      <c r="M3724" s="5">
        <v>1089.1500000000001</v>
      </c>
      <c r="N3724">
        <v>1</v>
      </c>
    </row>
    <row r="3725" spans="1:14" x14ac:dyDescent="0.2">
      <c r="A3725" s="2">
        <v>45446</v>
      </c>
      <c r="B3725" s="3">
        <f t="shared" si="174"/>
        <v>2024</v>
      </c>
      <c r="C3725" t="str">
        <f t="shared" si="175"/>
        <v>2023-2024</v>
      </c>
      <c r="D3725" t="s">
        <v>148</v>
      </c>
      <c r="E3725" t="s">
        <v>34</v>
      </c>
      <c r="F3725" t="str">
        <f t="shared" si="176"/>
        <v>Queensland</v>
      </c>
      <c r="G3725" t="s">
        <v>35</v>
      </c>
      <c r="H3725">
        <v>4802</v>
      </c>
      <c r="I3725" t="s">
        <v>11</v>
      </c>
      <c r="J3725" t="s">
        <v>36</v>
      </c>
      <c r="K3725" t="s">
        <v>150</v>
      </c>
      <c r="L3725" t="s">
        <v>18</v>
      </c>
      <c r="M3725" s="5">
        <v>1090.05</v>
      </c>
      <c r="N3725">
        <v>1</v>
      </c>
    </row>
    <row r="3726" spans="1:14" x14ac:dyDescent="0.2">
      <c r="A3726" s="2">
        <v>45632</v>
      </c>
      <c r="B3726" s="3">
        <f t="shared" si="174"/>
        <v>2025</v>
      </c>
      <c r="C3726" t="str">
        <f t="shared" si="175"/>
        <v>2024-2025</v>
      </c>
      <c r="D3726" t="s">
        <v>148</v>
      </c>
      <c r="E3726" t="s">
        <v>61</v>
      </c>
      <c r="F3726" t="str">
        <f t="shared" si="176"/>
        <v>New South Wales</v>
      </c>
      <c r="G3726" t="s">
        <v>10</v>
      </c>
      <c r="H3726">
        <v>2539</v>
      </c>
      <c r="I3726" t="s">
        <v>11</v>
      </c>
      <c r="J3726" t="s">
        <v>58</v>
      </c>
      <c r="K3726" t="s">
        <v>150</v>
      </c>
      <c r="L3726" t="s">
        <v>18</v>
      </c>
      <c r="M3726" s="5">
        <v>1091.2200000000003</v>
      </c>
      <c r="N3726">
        <v>1</v>
      </c>
    </row>
    <row r="3727" spans="1:14" x14ac:dyDescent="0.2">
      <c r="A3727" s="2">
        <v>45442</v>
      </c>
      <c r="B3727" s="3">
        <f t="shared" si="174"/>
        <v>2024</v>
      </c>
      <c r="C3727" t="str">
        <f t="shared" si="175"/>
        <v>2023-2024</v>
      </c>
      <c r="D3727" t="s">
        <v>148</v>
      </c>
      <c r="E3727" t="s">
        <v>87</v>
      </c>
      <c r="F3727" t="str">
        <f t="shared" si="176"/>
        <v>New South Wales</v>
      </c>
      <c r="G3727" t="s">
        <v>10</v>
      </c>
      <c r="H3727">
        <v>2790</v>
      </c>
      <c r="I3727" t="s">
        <v>11</v>
      </c>
      <c r="J3727" t="s">
        <v>25</v>
      </c>
      <c r="K3727" t="s">
        <v>155</v>
      </c>
      <c r="L3727" t="s">
        <v>20</v>
      </c>
      <c r="M3727" s="5">
        <v>1093.4399999999998</v>
      </c>
      <c r="N3727">
        <v>1</v>
      </c>
    </row>
    <row r="3728" spans="1:14" x14ac:dyDescent="0.2">
      <c r="A3728" s="2">
        <v>45076</v>
      </c>
      <c r="B3728" s="3">
        <f t="shared" si="174"/>
        <v>2023</v>
      </c>
      <c r="C3728" t="str">
        <f t="shared" si="175"/>
        <v>2022-2023</v>
      </c>
      <c r="D3728" t="s">
        <v>147</v>
      </c>
      <c r="E3728" t="s">
        <v>117</v>
      </c>
      <c r="F3728" t="str">
        <f t="shared" si="176"/>
        <v>Queensland</v>
      </c>
      <c r="G3728" t="s">
        <v>35</v>
      </c>
      <c r="H3728">
        <v>4119</v>
      </c>
      <c r="I3728" t="s">
        <v>11</v>
      </c>
      <c r="J3728" t="s">
        <v>43</v>
      </c>
      <c r="K3728" t="s">
        <v>157</v>
      </c>
      <c r="L3728" t="s">
        <v>22</v>
      </c>
      <c r="M3728" s="5">
        <v>1093.68</v>
      </c>
      <c r="N3728">
        <v>1</v>
      </c>
    </row>
    <row r="3729" spans="1:14" x14ac:dyDescent="0.2">
      <c r="A3729" s="2">
        <v>45424</v>
      </c>
      <c r="B3729" s="3">
        <f t="shared" si="174"/>
        <v>2024</v>
      </c>
      <c r="C3729" t="str">
        <f t="shared" si="175"/>
        <v>2023-2024</v>
      </c>
      <c r="D3729" t="s">
        <v>147</v>
      </c>
      <c r="E3729" t="s">
        <v>113</v>
      </c>
      <c r="F3729" t="str">
        <f t="shared" si="176"/>
        <v>Queensland</v>
      </c>
      <c r="G3729" t="s">
        <v>35</v>
      </c>
      <c r="H3729">
        <v>4215</v>
      </c>
      <c r="I3729" t="s">
        <v>11</v>
      </c>
      <c r="J3729" t="s">
        <v>104</v>
      </c>
      <c r="K3729" t="s">
        <v>154</v>
      </c>
      <c r="L3729" t="s">
        <v>14</v>
      </c>
      <c r="M3729" s="5">
        <v>1094.07</v>
      </c>
      <c r="N3729">
        <v>1</v>
      </c>
    </row>
    <row r="3730" spans="1:14" x14ac:dyDescent="0.2">
      <c r="A3730" s="2">
        <v>45550</v>
      </c>
      <c r="B3730" s="3">
        <f t="shared" si="174"/>
        <v>2025</v>
      </c>
      <c r="C3730" t="str">
        <f t="shared" si="175"/>
        <v>2024-2025</v>
      </c>
      <c r="D3730" t="s">
        <v>148</v>
      </c>
      <c r="E3730" t="s">
        <v>100</v>
      </c>
      <c r="F3730" t="str">
        <f t="shared" si="176"/>
        <v>Western Australia</v>
      </c>
      <c r="G3730" t="s">
        <v>48</v>
      </c>
      <c r="H3730">
        <v>6021</v>
      </c>
      <c r="I3730" t="s">
        <v>11</v>
      </c>
      <c r="J3730" t="s">
        <v>49</v>
      </c>
      <c r="K3730" t="s">
        <v>151</v>
      </c>
      <c r="L3730" t="s">
        <v>21</v>
      </c>
      <c r="M3730" s="5">
        <v>1095.78</v>
      </c>
      <c r="N3730">
        <v>1</v>
      </c>
    </row>
    <row r="3731" spans="1:14" x14ac:dyDescent="0.2">
      <c r="A3731" s="2">
        <v>45131</v>
      </c>
      <c r="B3731" s="3">
        <f t="shared" si="174"/>
        <v>2024</v>
      </c>
      <c r="C3731" t="str">
        <f t="shared" si="175"/>
        <v>2023-2024</v>
      </c>
      <c r="D3731" t="s">
        <v>147</v>
      </c>
      <c r="E3731" t="s">
        <v>99</v>
      </c>
      <c r="F3731" t="str">
        <f t="shared" si="176"/>
        <v>Victoria</v>
      </c>
      <c r="G3731" t="s">
        <v>45</v>
      </c>
      <c r="H3731">
        <v>3148</v>
      </c>
      <c r="I3731" t="s">
        <v>11</v>
      </c>
      <c r="J3731" t="s">
        <v>63</v>
      </c>
      <c r="K3731" t="s">
        <v>149</v>
      </c>
      <c r="L3731" t="s">
        <v>15</v>
      </c>
      <c r="M3731" s="5">
        <v>1096.19</v>
      </c>
      <c r="N3731">
        <v>1</v>
      </c>
    </row>
    <row r="3732" spans="1:14" x14ac:dyDescent="0.2">
      <c r="A3732" s="2">
        <v>45135</v>
      </c>
      <c r="B3732" s="3">
        <f t="shared" si="174"/>
        <v>2024</v>
      </c>
      <c r="C3732" t="str">
        <f t="shared" si="175"/>
        <v>2023-2024</v>
      </c>
      <c r="D3732" t="s">
        <v>147</v>
      </c>
      <c r="E3732" t="s">
        <v>64</v>
      </c>
      <c r="F3732" t="str">
        <f t="shared" si="176"/>
        <v>Victoria</v>
      </c>
      <c r="G3732" t="s">
        <v>45</v>
      </c>
      <c r="H3732">
        <v>3199</v>
      </c>
      <c r="I3732" t="s">
        <v>11</v>
      </c>
      <c r="J3732" t="s">
        <v>63</v>
      </c>
      <c r="K3732" t="s">
        <v>154</v>
      </c>
      <c r="L3732" t="s">
        <v>14</v>
      </c>
      <c r="M3732" s="5">
        <v>1099.27</v>
      </c>
      <c r="N3732">
        <v>1</v>
      </c>
    </row>
    <row r="3733" spans="1:14" x14ac:dyDescent="0.2">
      <c r="A3733" s="2">
        <v>45202</v>
      </c>
      <c r="B3733" s="3">
        <f t="shared" si="174"/>
        <v>2024</v>
      </c>
      <c r="C3733" t="str">
        <f t="shared" si="175"/>
        <v>2023-2024</v>
      </c>
      <c r="D3733" t="s">
        <v>147</v>
      </c>
      <c r="E3733" t="s">
        <v>88</v>
      </c>
      <c r="F3733" t="str">
        <f t="shared" si="176"/>
        <v>South Australia</v>
      </c>
      <c r="G3733" t="s">
        <v>32</v>
      </c>
      <c r="H3733">
        <v>5011</v>
      </c>
      <c r="I3733" t="s">
        <v>11</v>
      </c>
      <c r="J3733" t="s">
        <v>33</v>
      </c>
      <c r="K3733" t="s">
        <v>149</v>
      </c>
      <c r="L3733" t="s">
        <v>15</v>
      </c>
      <c r="M3733" s="5">
        <v>1100.4099999999999</v>
      </c>
      <c r="N3733">
        <v>1</v>
      </c>
    </row>
    <row r="3734" spans="1:14" x14ac:dyDescent="0.2">
      <c r="A3734" s="2">
        <v>45529</v>
      </c>
      <c r="B3734" s="3">
        <f t="shared" si="174"/>
        <v>2025</v>
      </c>
      <c r="C3734" t="str">
        <f t="shared" si="175"/>
        <v>2024-2025</v>
      </c>
      <c r="D3734" t="s">
        <v>147</v>
      </c>
      <c r="E3734" t="s">
        <v>52</v>
      </c>
      <c r="F3734" t="str">
        <f t="shared" si="176"/>
        <v>Victoria</v>
      </c>
      <c r="G3734" t="s">
        <v>45</v>
      </c>
      <c r="H3734">
        <v>3030</v>
      </c>
      <c r="I3734" t="s">
        <v>11</v>
      </c>
      <c r="J3734" t="s">
        <v>46</v>
      </c>
      <c r="K3734" t="s">
        <v>153</v>
      </c>
      <c r="L3734" t="s">
        <v>16</v>
      </c>
      <c r="M3734" s="5">
        <v>1101.0899999999999</v>
      </c>
      <c r="N3734">
        <v>1</v>
      </c>
    </row>
    <row r="3735" spans="1:14" x14ac:dyDescent="0.2">
      <c r="A3735" s="2">
        <v>45629</v>
      </c>
      <c r="B3735" s="3">
        <f t="shared" si="174"/>
        <v>2025</v>
      </c>
      <c r="C3735" t="str">
        <f t="shared" si="175"/>
        <v>2024-2025</v>
      </c>
      <c r="D3735" t="s">
        <v>147</v>
      </c>
      <c r="E3735" t="s">
        <v>141</v>
      </c>
      <c r="F3735" t="str">
        <f t="shared" si="176"/>
        <v>Western Australia</v>
      </c>
      <c r="G3735" t="s">
        <v>48</v>
      </c>
      <c r="H3735">
        <v>6052</v>
      </c>
      <c r="I3735" t="s">
        <v>11</v>
      </c>
      <c r="J3735" t="s">
        <v>49</v>
      </c>
      <c r="K3735" t="s">
        <v>151</v>
      </c>
      <c r="L3735" t="s">
        <v>21</v>
      </c>
      <c r="M3735" s="5">
        <v>1105.31</v>
      </c>
      <c r="N3735">
        <v>1</v>
      </c>
    </row>
    <row r="3736" spans="1:14" x14ac:dyDescent="0.2">
      <c r="A3736" s="2">
        <v>45037</v>
      </c>
      <c r="B3736" s="3">
        <f t="shared" si="174"/>
        <v>2023</v>
      </c>
      <c r="C3736" t="str">
        <f t="shared" si="175"/>
        <v>2022-2023</v>
      </c>
      <c r="D3736" t="s">
        <v>147</v>
      </c>
      <c r="E3736" t="s">
        <v>9</v>
      </c>
      <c r="F3736" t="str">
        <f t="shared" si="176"/>
        <v>New South Wales</v>
      </c>
      <c r="G3736" t="s">
        <v>10</v>
      </c>
      <c r="H3736">
        <v>2067</v>
      </c>
      <c r="I3736" t="s">
        <v>11</v>
      </c>
      <c r="J3736" t="s">
        <v>12</v>
      </c>
      <c r="K3736" t="s">
        <v>154</v>
      </c>
      <c r="L3736" t="s">
        <v>14</v>
      </c>
      <c r="M3736" s="5">
        <v>1105.97</v>
      </c>
      <c r="N3736">
        <v>1</v>
      </c>
    </row>
    <row r="3737" spans="1:14" x14ac:dyDescent="0.2">
      <c r="A3737" s="2">
        <v>45441</v>
      </c>
      <c r="B3737" s="3">
        <f t="shared" si="174"/>
        <v>2024</v>
      </c>
      <c r="C3737" t="str">
        <f t="shared" si="175"/>
        <v>2023-2024</v>
      </c>
      <c r="D3737" t="s">
        <v>147</v>
      </c>
      <c r="E3737" t="s">
        <v>113</v>
      </c>
      <c r="F3737" t="str">
        <f t="shared" si="176"/>
        <v>Queensland</v>
      </c>
      <c r="G3737" t="s">
        <v>35</v>
      </c>
      <c r="H3737">
        <v>4215</v>
      </c>
      <c r="I3737" t="s">
        <v>11</v>
      </c>
      <c r="J3737" t="s">
        <v>104</v>
      </c>
      <c r="K3737" t="s">
        <v>150</v>
      </c>
      <c r="L3737" t="s">
        <v>18</v>
      </c>
      <c r="M3737" s="5">
        <v>1106.07</v>
      </c>
      <c r="N3737">
        <v>1</v>
      </c>
    </row>
    <row r="3738" spans="1:14" x14ac:dyDescent="0.2">
      <c r="A3738" s="2">
        <v>44957</v>
      </c>
      <c r="B3738" s="3">
        <f t="shared" si="174"/>
        <v>2023</v>
      </c>
      <c r="C3738" t="str">
        <f t="shared" si="175"/>
        <v>2022-2023</v>
      </c>
      <c r="D3738" t="s">
        <v>147</v>
      </c>
      <c r="E3738" t="s">
        <v>101</v>
      </c>
      <c r="F3738" t="str">
        <f t="shared" si="176"/>
        <v>Victoria</v>
      </c>
      <c r="G3738" t="s">
        <v>45</v>
      </c>
      <c r="H3738">
        <v>3131</v>
      </c>
      <c r="I3738" t="s">
        <v>11</v>
      </c>
      <c r="J3738" t="s">
        <v>63</v>
      </c>
      <c r="K3738" t="s">
        <v>149</v>
      </c>
      <c r="L3738" t="s">
        <v>15</v>
      </c>
      <c r="M3738" s="5">
        <v>1107.77</v>
      </c>
      <c r="N3738">
        <v>1</v>
      </c>
    </row>
    <row r="3739" spans="1:14" x14ac:dyDescent="0.2">
      <c r="A3739" s="2">
        <v>44940</v>
      </c>
      <c r="B3739" s="3">
        <f t="shared" si="174"/>
        <v>2023</v>
      </c>
      <c r="C3739" t="str">
        <f t="shared" si="175"/>
        <v>2022-2023</v>
      </c>
      <c r="D3739" t="s">
        <v>148</v>
      </c>
      <c r="E3739" t="s">
        <v>96</v>
      </c>
      <c r="F3739" t="str">
        <f t="shared" si="176"/>
        <v>Western Australia</v>
      </c>
      <c r="G3739" t="s">
        <v>48</v>
      </c>
      <c r="H3739">
        <v>6330</v>
      </c>
      <c r="I3739" t="s">
        <v>11</v>
      </c>
      <c r="J3739" t="s">
        <v>94</v>
      </c>
      <c r="K3739" t="s">
        <v>154</v>
      </c>
      <c r="L3739" t="s">
        <v>14</v>
      </c>
      <c r="M3739" s="5">
        <v>1111.06</v>
      </c>
      <c r="N3739">
        <v>1</v>
      </c>
    </row>
    <row r="3740" spans="1:14" x14ac:dyDescent="0.2">
      <c r="A3740" s="2">
        <v>45179</v>
      </c>
      <c r="B3740" s="3">
        <f t="shared" si="174"/>
        <v>2024</v>
      </c>
      <c r="C3740" t="str">
        <f t="shared" si="175"/>
        <v>2023-2024</v>
      </c>
      <c r="D3740" t="s">
        <v>147</v>
      </c>
      <c r="E3740" t="s">
        <v>116</v>
      </c>
      <c r="F3740" t="str">
        <f t="shared" si="176"/>
        <v>Western Australia</v>
      </c>
      <c r="G3740" t="s">
        <v>48</v>
      </c>
      <c r="H3740">
        <v>6725</v>
      </c>
      <c r="I3740" t="s">
        <v>11</v>
      </c>
      <c r="J3740" t="s">
        <v>77</v>
      </c>
      <c r="K3740" t="s">
        <v>151</v>
      </c>
      <c r="L3740" t="s">
        <v>21</v>
      </c>
      <c r="M3740" s="5">
        <v>1115.3800000000001</v>
      </c>
      <c r="N3740">
        <v>1</v>
      </c>
    </row>
    <row r="3741" spans="1:14" x14ac:dyDescent="0.2">
      <c r="A3741" s="2">
        <v>45349</v>
      </c>
      <c r="B3741" s="3">
        <f t="shared" si="174"/>
        <v>2024</v>
      </c>
      <c r="C3741" t="str">
        <f t="shared" si="175"/>
        <v>2023-2024</v>
      </c>
      <c r="D3741" t="s">
        <v>147</v>
      </c>
      <c r="E3741" t="s">
        <v>41</v>
      </c>
      <c r="F3741" t="str">
        <f t="shared" si="176"/>
        <v>New South Wales</v>
      </c>
      <c r="G3741" t="s">
        <v>10</v>
      </c>
      <c r="H3741">
        <v>2830</v>
      </c>
      <c r="I3741" t="s">
        <v>11</v>
      </c>
      <c r="J3741" t="s">
        <v>25</v>
      </c>
      <c r="K3741" t="s">
        <v>157</v>
      </c>
      <c r="L3741" t="s">
        <v>22</v>
      </c>
      <c r="M3741" s="5">
        <v>1115.45</v>
      </c>
      <c r="N3741">
        <v>1</v>
      </c>
    </row>
    <row r="3742" spans="1:14" x14ac:dyDescent="0.2">
      <c r="A3742" s="2">
        <v>45062</v>
      </c>
      <c r="B3742" s="3">
        <f t="shared" si="174"/>
        <v>2023</v>
      </c>
      <c r="C3742" t="str">
        <f t="shared" si="175"/>
        <v>2022-2023</v>
      </c>
      <c r="D3742" t="s">
        <v>147</v>
      </c>
      <c r="E3742" t="s">
        <v>107</v>
      </c>
      <c r="F3742" t="str">
        <f t="shared" si="176"/>
        <v>Queensland</v>
      </c>
      <c r="G3742" t="s">
        <v>35</v>
      </c>
      <c r="H3742">
        <v>4220</v>
      </c>
      <c r="I3742" t="s">
        <v>11</v>
      </c>
      <c r="J3742" t="s">
        <v>104</v>
      </c>
      <c r="K3742" t="s">
        <v>155</v>
      </c>
      <c r="L3742" t="s">
        <v>20</v>
      </c>
      <c r="M3742" s="5">
        <v>1115.72</v>
      </c>
      <c r="N3742">
        <v>1</v>
      </c>
    </row>
    <row r="3743" spans="1:14" x14ac:dyDescent="0.2">
      <c r="A3743" s="2">
        <v>45053</v>
      </c>
      <c r="B3743" s="3">
        <f t="shared" si="174"/>
        <v>2023</v>
      </c>
      <c r="C3743" t="str">
        <f t="shared" si="175"/>
        <v>2022-2023</v>
      </c>
      <c r="D3743" t="s">
        <v>147</v>
      </c>
      <c r="E3743" t="s">
        <v>124</v>
      </c>
      <c r="F3743" t="str">
        <f t="shared" si="176"/>
        <v>New South Wales</v>
      </c>
      <c r="G3743" t="s">
        <v>10</v>
      </c>
      <c r="H3743">
        <v>2015</v>
      </c>
      <c r="I3743" t="s">
        <v>11</v>
      </c>
      <c r="J3743" t="s">
        <v>12</v>
      </c>
      <c r="K3743" t="s">
        <v>19</v>
      </c>
      <c r="L3743" t="s">
        <v>23</v>
      </c>
      <c r="M3743" s="5">
        <v>1115.99</v>
      </c>
      <c r="N3743">
        <v>1</v>
      </c>
    </row>
    <row r="3744" spans="1:14" x14ac:dyDescent="0.2">
      <c r="A3744" s="2">
        <v>45541</v>
      </c>
      <c r="B3744" s="3">
        <f t="shared" si="174"/>
        <v>2025</v>
      </c>
      <c r="C3744" t="str">
        <f t="shared" si="175"/>
        <v>2024-2025</v>
      </c>
      <c r="D3744" t="s">
        <v>147</v>
      </c>
      <c r="E3744" t="s">
        <v>134</v>
      </c>
      <c r="F3744" t="str">
        <f t="shared" si="176"/>
        <v>Queensland</v>
      </c>
      <c r="G3744" t="s">
        <v>35</v>
      </c>
      <c r="H3744">
        <v>4825</v>
      </c>
      <c r="I3744" t="s">
        <v>11</v>
      </c>
      <c r="J3744" t="s">
        <v>36</v>
      </c>
      <c r="K3744" t="s">
        <v>153</v>
      </c>
      <c r="L3744" t="s">
        <v>16</v>
      </c>
      <c r="M3744" s="5">
        <v>1119.6600000000001</v>
      </c>
      <c r="N3744">
        <v>1</v>
      </c>
    </row>
    <row r="3745" spans="1:14" x14ac:dyDescent="0.2">
      <c r="A3745" s="2">
        <v>45420</v>
      </c>
      <c r="B3745" s="3">
        <f t="shared" si="174"/>
        <v>2024</v>
      </c>
      <c r="C3745" t="str">
        <f t="shared" si="175"/>
        <v>2023-2024</v>
      </c>
      <c r="D3745" t="s">
        <v>148</v>
      </c>
      <c r="E3745" t="s">
        <v>76</v>
      </c>
      <c r="F3745" t="str">
        <f t="shared" si="176"/>
        <v>Western Australia</v>
      </c>
      <c r="G3745" t="s">
        <v>48</v>
      </c>
      <c r="H3745">
        <v>6450</v>
      </c>
      <c r="I3745" t="s">
        <v>11</v>
      </c>
      <c r="J3745" t="s">
        <v>77</v>
      </c>
      <c r="K3745" t="s">
        <v>150</v>
      </c>
      <c r="L3745" t="s">
        <v>18</v>
      </c>
      <c r="M3745" s="5">
        <v>1120.5</v>
      </c>
      <c r="N3745">
        <v>1</v>
      </c>
    </row>
    <row r="3746" spans="1:14" x14ac:dyDescent="0.2">
      <c r="A3746" s="2">
        <v>45465</v>
      </c>
      <c r="B3746" s="3">
        <f t="shared" si="174"/>
        <v>2024</v>
      </c>
      <c r="C3746" t="str">
        <f t="shared" si="175"/>
        <v>2023-2024</v>
      </c>
      <c r="D3746" t="s">
        <v>147</v>
      </c>
      <c r="E3746" t="s">
        <v>37</v>
      </c>
      <c r="F3746" t="str">
        <f t="shared" si="176"/>
        <v>South Australia</v>
      </c>
      <c r="G3746" t="s">
        <v>32</v>
      </c>
      <c r="H3746">
        <v>5607</v>
      </c>
      <c r="I3746" t="s">
        <v>11</v>
      </c>
      <c r="J3746" t="s">
        <v>38</v>
      </c>
      <c r="K3746" t="s">
        <v>150</v>
      </c>
      <c r="L3746" t="s">
        <v>18</v>
      </c>
      <c r="M3746" s="5">
        <v>1120.9100000000001</v>
      </c>
      <c r="N3746">
        <v>1</v>
      </c>
    </row>
    <row r="3747" spans="1:14" x14ac:dyDescent="0.2">
      <c r="A3747" s="2">
        <v>45172</v>
      </c>
      <c r="B3747" s="3">
        <f t="shared" si="174"/>
        <v>2024</v>
      </c>
      <c r="C3747" t="str">
        <f t="shared" si="175"/>
        <v>2023-2024</v>
      </c>
      <c r="D3747" t="s">
        <v>147</v>
      </c>
      <c r="E3747" t="s">
        <v>67</v>
      </c>
      <c r="F3747" t="str">
        <f t="shared" si="176"/>
        <v>New South Wales</v>
      </c>
      <c r="G3747" t="s">
        <v>10</v>
      </c>
      <c r="H3747">
        <v>2478</v>
      </c>
      <c r="I3747" t="s">
        <v>11</v>
      </c>
      <c r="J3747" t="s">
        <v>68</v>
      </c>
      <c r="K3747" t="s">
        <v>150</v>
      </c>
      <c r="L3747" t="s">
        <v>18</v>
      </c>
      <c r="M3747" s="5">
        <v>1123.33</v>
      </c>
      <c r="N3747">
        <v>1</v>
      </c>
    </row>
    <row r="3748" spans="1:14" x14ac:dyDescent="0.2">
      <c r="A3748" s="2">
        <v>45247</v>
      </c>
      <c r="B3748" s="3">
        <f t="shared" si="174"/>
        <v>2024</v>
      </c>
      <c r="C3748" t="str">
        <f t="shared" si="175"/>
        <v>2023-2024</v>
      </c>
      <c r="D3748" t="s">
        <v>148</v>
      </c>
      <c r="E3748" t="s">
        <v>56</v>
      </c>
      <c r="F3748" t="str">
        <f t="shared" si="176"/>
        <v>Northern Territory</v>
      </c>
      <c r="G3748" t="s">
        <v>29</v>
      </c>
      <c r="H3748">
        <v>870</v>
      </c>
      <c r="I3748" t="s">
        <v>11</v>
      </c>
      <c r="J3748" t="s">
        <v>30</v>
      </c>
      <c r="K3748" t="s">
        <v>150</v>
      </c>
      <c r="L3748" t="s">
        <v>18</v>
      </c>
      <c r="M3748" s="5">
        <v>1124.42</v>
      </c>
      <c r="N3748">
        <v>1</v>
      </c>
    </row>
    <row r="3749" spans="1:14" x14ac:dyDescent="0.2">
      <c r="A3749" s="2">
        <v>45429</v>
      </c>
      <c r="B3749" s="3">
        <f t="shared" si="174"/>
        <v>2024</v>
      </c>
      <c r="C3749" t="str">
        <f t="shared" si="175"/>
        <v>2023-2024</v>
      </c>
      <c r="D3749" t="s">
        <v>148</v>
      </c>
      <c r="E3749" t="s">
        <v>127</v>
      </c>
      <c r="F3749" t="str">
        <f t="shared" si="176"/>
        <v>New South Wales</v>
      </c>
      <c r="G3749" t="s">
        <v>10</v>
      </c>
      <c r="H3749">
        <v>2131</v>
      </c>
      <c r="I3749" t="s">
        <v>11</v>
      </c>
      <c r="J3749" t="s">
        <v>27</v>
      </c>
      <c r="K3749" t="s">
        <v>153</v>
      </c>
      <c r="L3749" t="s">
        <v>16</v>
      </c>
      <c r="M3749" s="5">
        <v>1126.3499999999999</v>
      </c>
      <c r="N3749">
        <v>1</v>
      </c>
    </row>
    <row r="3750" spans="1:14" x14ac:dyDescent="0.2">
      <c r="A3750" s="2">
        <v>45242</v>
      </c>
      <c r="B3750" s="3">
        <f t="shared" si="174"/>
        <v>2024</v>
      </c>
      <c r="C3750" t="str">
        <f t="shared" si="175"/>
        <v>2023-2024</v>
      </c>
      <c r="D3750" t="s">
        <v>147</v>
      </c>
      <c r="E3750" t="s">
        <v>89</v>
      </c>
      <c r="F3750" t="str">
        <f t="shared" si="176"/>
        <v>Queensland</v>
      </c>
      <c r="G3750" t="s">
        <v>35</v>
      </c>
      <c r="H3750">
        <v>4655</v>
      </c>
      <c r="I3750" t="s">
        <v>11</v>
      </c>
      <c r="J3750" t="s">
        <v>51</v>
      </c>
      <c r="K3750" t="s">
        <v>151</v>
      </c>
      <c r="L3750" t="s">
        <v>21</v>
      </c>
      <c r="M3750" s="5">
        <v>1127.54</v>
      </c>
      <c r="N3750">
        <v>1</v>
      </c>
    </row>
    <row r="3751" spans="1:14" x14ac:dyDescent="0.2">
      <c r="A3751" s="2">
        <v>45578</v>
      </c>
      <c r="B3751" s="3">
        <f t="shared" si="174"/>
        <v>2025</v>
      </c>
      <c r="C3751" t="str">
        <f t="shared" si="175"/>
        <v>2024-2025</v>
      </c>
      <c r="D3751" t="s">
        <v>147</v>
      </c>
      <c r="E3751" t="s">
        <v>66</v>
      </c>
      <c r="F3751" t="str">
        <f t="shared" si="176"/>
        <v>South Australia</v>
      </c>
      <c r="G3751" t="s">
        <v>32</v>
      </c>
      <c r="H3751">
        <v>5169</v>
      </c>
      <c r="I3751" t="s">
        <v>11</v>
      </c>
      <c r="J3751" t="s">
        <v>33</v>
      </c>
      <c r="K3751" t="s">
        <v>153</v>
      </c>
      <c r="L3751" t="s">
        <v>16</v>
      </c>
      <c r="M3751" s="5">
        <v>1130.8800000000001</v>
      </c>
      <c r="N3751">
        <v>1</v>
      </c>
    </row>
    <row r="3752" spans="1:14" x14ac:dyDescent="0.2">
      <c r="A3752" s="2">
        <v>45043</v>
      </c>
      <c r="B3752" s="3">
        <f t="shared" si="174"/>
        <v>2023</v>
      </c>
      <c r="C3752" t="str">
        <f t="shared" si="175"/>
        <v>2022-2023</v>
      </c>
      <c r="D3752" t="s">
        <v>147</v>
      </c>
      <c r="E3752" t="s">
        <v>130</v>
      </c>
      <c r="F3752" t="str">
        <f t="shared" si="176"/>
        <v>South Australia</v>
      </c>
      <c r="G3752" t="s">
        <v>32</v>
      </c>
      <c r="H3752">
        <v>5290</v>
      </c>
      <c r="I3752" t="s">
        <v>11</v>
      </c>
      <c r="J3752" t="s">
        <v>38</v>
      </c>
      <c r="K3752" t="s">
        <v>150</v>
      </c>
      <c r="L3752" t="s">
        <v>18</v>
      </c>
      <c r="M3752" s="5">
        <v>1131.2800000000002</v>
      </c>
      <c r="N3752">
        <v>1</v>
      </c>
    </row>
    <row r="3753" spans="1:14" x14ac:dyDescent="0.2">
      <c r="A3753" s="2">
        <v>44944</v>
      </c>
      <c r="B3753" s="3">
        <f t="shared" si="174"/>
        <v>2023</v>
      </c>
      <c r="C3753" t="str">
        <f t="shared" si="175"/>
        <v>2022-2023</v>
      </c>
      <c r="D3753" t="s">
        <v>147</v>
      </c>
      <c r="E3753" t="s">
        <v>64</v>
      </c>
      <c r="F3753" t="str">
        <f t="shared" si="176"/>
        <v>Victoria</v>
      </c>
      <c r="G3753" t="s">
        <v>45</v>
      </c>
      <c r="H3753">
        <v>3199</v>
      </c>
      <c r="I3753" t="s">
        <v>11</v>
      </c>
      <c r="J3753" t="s">
        <v>63</v>
      </c>
      <c r="K3753" t="s">
        <v>152</v>
      </c>
      <c r="L3753" t="s">
        <v>13</v>
      </c>
      <c r="M3753" s="5">
        <v>1131.7300000000002</v>
      </c>
      <c r="N3753">
        <v>1</v>
      </c>
    </row>
    <row r="3754" spans="1:14" x14ac:dyDescent="0.2">
      <c r="A3754" s="2">
        <v>45099</v>
      </c>
      <c r="B3754" s="3">
        <f t="shared" si="174"/>
        <v>2023</v>
      </c>
      <c r="C3754" t="str">
        <f t="shared" si="175"/>
        <v>2022-2023</v>
      </c>
      <c r="D3754" t="s">
        <v>147</v>
      </c>
      <c r="E3754" t="s">
        <v>139</v>
      </c>
      <c r="F3754" t="str">
        <f t="shared" si="176"/>
        <v>New South Wales</v>
      </c>
      <c r="G3754" t="s">
        <v>10</v>
      </c>
      <c r="H3754">
        <v>2020</v>
      </c>
      <c r="I3754" t="s">
        <v>11</v>
      </c>
      <c r="J3754" t="s">
        <v>12</v>
      </c>
      <c r="K3754" t="s">
        <v>156</v>
      </c>
      <c r="L3754" t="s">
        <v>17</v>
      </c>
      <c r="M3754" s="5">
        <v>1133.6300000000001</v>
      </c>
      <c r="N3754">
        <v>1</v>
      </c>
    </row>
    <row r="3755" spans="1:14" x14ac:dyDescent="0.2">
      <c r="A3755" s="2">
        <v>45259</v>
      </c>
      <c r="B3755" s="3">
        <f t="shared" si="174"/>
        <v>2024</v>
      </c>
      <c r="C3755" t="str">
        <f t="shared" si="175"/>
        <v>2023-2024</v>
      </c>
      <c r="D3755" t="s">
        <v>147</v>
      </c>
      <c r="E3755" t="s">
        <v>83</v>
      </c>
      <c r="F3755" t="str">
        <f t="shared" si="176"/>
        <v>New South Wales</v>
      </c>
      <c r="G3755" t="s">
        <v>10</v>
      </c>
      <c r="H3755">
        <v>2750</v>
      </c>
      <c r="I3755" t="s">
        <v>11</v>
      </c>
      <c r="J3755" t="s">
        <v>25</v>
      </c>
      <c r="K3755" t="s">
        <v>155</v>
      </c>
      <c r="L3755" t="s">
        <v>20</v>
      </c>
      <c r="M3755" s="5">
        <v>1135.1099999999999</v>
      </c>
      <c r="N3755">
        <v>1</v>
      </c>
    </row>
    <row r="3756" spans="1:14" x14ac:dyDescent="0.2">
      <c r="A3756" s="2">
        <v>45095</v>
      </c>
      <c r="B3756" s="3">
        <f t="shared" si="174"/>
        <v>2023</v>
      </c>
      <c r="C3756" t="str">
        <f t="shared" si="175"/>
        <v>2022-2023</v>
      </c>
      <c r="D3756" t="s">
        <v>148</v>
      </c>
      <c r="E3756" t="s">
        <v>61</v>
      </c>
      <c r="F3756" t="str">
        <f t="shared" si="176"/>
        <v>New South Wales</v>
      </c>
      <c r="G3756" t="s">
        <v>10</v>
      </c>
      <c r="H3756">
        <v>2539</v>
      </c>
      <c r="I3756" t="s">
        <v>11</v>
      </c>
      <c r="J3756" t="s">
        <v>58</v>
      </c>
      <c r="K3756" t="s">
        <v>155</v>
      </c>
      <c r="L3756" t="s">
        <v>20</v>
      </c>
      <c r="M3756" s="5">
        <v>1135.7600000000002</v>
      </c>
      <c r="N3756">
        <v>1</v>
      </c>
    </row>
    <row r="3757" spans="1:14" x14ac:dyDescent="0.2">
      <c r="A3757" s="2">
        <v>45054</v>
      </c>
      <c r="B3757" s="3">
        <f t="shared" si="174"/>
        <v>2023</v>
      </c>
      <c r="C3757" t="str">
        <f t="shared" si="175"/>
        <v>2022-2023</v>
      </c>
      <c r="D3757" t="s">
        <v>147</v>
      </c>
      <c r="E3757" t="s">
        <v>140</v>
      </c>
      <c r="F3757" t="str">
        <f t="shared" si="176"/>
        <v>Tasmania</v>
      </c>
      <c r="G3757" t="s">
        <v>70</v>
      </c>
      <c r="H3757">
        <v>7320</v>
      </c>
      <c r="I3757" t="s">
        <v>11</v>
      </c>
      <c r="J3757" t="s">
        <v>71</v>
      </c>
      <c r="K3757" t="s">
        <v>149</v>
      </c>
      <c r="L3757" t="s">
        <v>15</v>
      </c>
      <c r="M3757" s="5">
        <v>1136.53</v>
      </c>
      <c r="N3757">
        <v>1</v>
      </c>
    </row>
    <row r="3758" spans="1:14" x14ac:dyDescent="0.2">
      <c r="A3758" s="2">
        <v>45035</v>
      </c>
      <c r="B3758" s="3">
        <f t="shared" si="174"/>
        <v>2023</v>
      </c>
      <c r="C3758" t="str">
        <f t="shared" si="175"/>
        <v>2022-2023</v>
      </c>
      <c r="D3758" t="s">
        <v>147</v>
      </c>
      <c r="E3758" t="s">
        <v>145</v>
      </c>
      <c r="F3758" t="str">
        <f t="shared" si="176"/>
        <v>New South Wales</v>
      </c>
      <c r="G3758" t="s">
        <v>10</v>
      </c>
      <c r="H3758">
        <v>2101</v>
      </c>
      <c r="I3758" t="s">
        <v>11</v>
      </c>
      <c r="J3758" t="s">
        <v>27</v>
      </c>
      <c r="K3758" t="s">
        <v>154</v>
      </c>
      <c r="L3758" t="s">
        <v>14</v>
      </c>
      <c r="M3758" s="5">
        <v>1137.77</v>
      </c>
      <c r="N3758">
        <v>1</v>
      </c>
    </row>
    <row r="3759" spans="1:14" x14ac:dyDescent="0.2">
      <c r="A3759" s="2">
        <v>45626</v>
      </c>
      <c r="B3759" s="3">
        <f t="shared" si="174"/>
        <v>2025</v>
      </c>
      <c r="C3759" t="str">
        <f t="shared" si="175"/>
        <v>2024-2025</v>
      </c>
      <c r="D3759" t="s">
        <v>147</v>
      </c>
      <c r="E3759" t="s">
        <v>99</v>
      </c>
      <c r="F3759" t="str">
        <f t="shared" si="176"/>
        <v>Victoria</v>
      </c>
      <c r="G3759" t="s">
        <v>45</v>
      </c>
      <c r="H3759">
        <v>3148</v>
      </c>
      <c r="I3759" t="s">
        <v>11</v>
      </c>
      <c r="J3759" t="s">
        <v>63</v>
      </c>
      <c r="K3759" t="s">
        <v>149</v>
      </c>
      <c r="L3759" t="s">
        <v>15</v>
      </c>
      <c r="M3759" s="5">
        <v>1138.04</v>
      </c>
      <c r="N3759">
        <v>1</v>
      </c>
    </row>
    <row r="3760" spans="1:14" x14ac:dyDescent="0.2">
      <c r="A3760" s="2">
        <v>45507</v>
      </c>
      <c r="B3760" s="3">
        <f t="shared" si="174"/>
        <v>2025</v>
      </c>
      <c r="C3760" t="str">
        <f t="shared" si="175"/>
        <v>2024-2025</v>
      </c>
      <c r="D3760" t="s">
        <v>148</v>
      </c>
      <c r="E3760" t="s">
        <v>87</v>
      </c>
      <c r="F3760" t="str">
        <f t="shared" si="176"/>
        <v>New South Wales</v>
      </c>
      <c r="G3760" t="s">
        <v>10</v>
      </c>
      <c r="H3760">
        <v>2790</v>
      </c>
      <c r="I3760" t="s">
        <v>11</v>
      </c>
      <c r="J3760" t="s">
        <v>25</v>
      </c>
      <c r="K3760" t="s">
        <v>153</v>
      </c>
      <c r="L3760" t="s">
        <v>16</v>
      </c>
      <c r="M3760" s="5">
        <v>1138.8799999999999</v>
      </c>
      <c r="N3760">
        <v>1</v>
      </c>
    </row>
    <row r="3761" spans="1:14" x14ac:dyDescent="0.2">
      <c r="A3761" s="2">
        <v>45362</v>
      </c>
      <c r="B3761" s="3">
        <f t="shared" si="174"/>
        <v>2024</v>
      </c>
      <c r="C3761" t="str">
        <f t="shared" si="175"/>
        <v>2023-2024</v>
      </c>
      <c r="D3761" t="s">
        <v>147</v>
      </c>
      <c r="E3761" t="s">
        <v>90</v>
      </c>
      <c r="F3761" t="str">
        <f t="shared" si="176"/>
        <v>Victoria</v>
      </c>
      <c r="G3761" t="s">
        <v>45</v>
      </c>
      <c r="H3761">
        <v>3179</v>
      </c>
      <c r="I3761" t="s">
        <v>11</v>
      </c>
      <c r="J3761" t="s">
        <v>63</v>
      </c>
      <c r="K3761" t="s">
        <v>151</v>
      </c>
      <c r="L3761" t="s">
        <v>21</v>
      </c>
      <c r="M3761" s="5">
        <v>1139.74</v>
      </c>
      <c r="N3761">
        <v>1</v>
      </c>
    </row>
    <row r="3762" spans="1:14" x14ac:dyDescent="0.2">
      <c r="A3762" s="2">
        <v>45351</v>
      </c>
      <c r="B3762" s="3">
        <f t="shared" si="174"/>
        <v>2024</v>
      </c>
      <c r="C3762" t="str">
        <f t="shared" si="175"/>
        <v>2023-2024</v>
      </c>
      <c r="D3762" t="s">
        <v>147</v>
      </c>
      <c r="E3762" t="s">
        <v>69</v>
      </c>
      <c r="F3762" t="str">
        <f t="shared" si="176"/>
        <v>Tasmania</v>
      </c>
      <c r="G3762" t="s">
        <v>70</v>
      </c>
      <c r="H3762">
        <v>7018</v>
      </c>
      <c r="I3762" t="s">
        <v>11</v>
      </c>
      <c r="J3762" t="s">
        <v>71</v>
      </c>
      <c r="K3762" t="s">
        <v>150</v>
      </c>
      <c r="L3762" t="s">
        <v>18</v>
      </c>
      <c r="M3762" s="5">
        <v>1140.44</v>
      </c>
      <c r="N3762">
        <v>1</v>
      </c>
    </row>
    <row r="3763" spans="1:14" x14ac:dyDescent="0.2">
      <c r="A3763" s="2">
        <v>45040</v>
      </c>
      <c r="B3763" s="3">
        <f t="shared" si="174"/>
        <v>2023</v>
      </c>
      <c r="C3763" t="str">
        <f t="shared" si="175"/>
        <v>2022-2023</v>
      </c>
      <c r="D3763" t="s">
        <v>147</v>
      </c>
      <c r="E3763" t="s">
        <v>26</v>
      </c>
      <c r="F3763" t="str">
        <f t="shared" si="176"/>
        <v>New South Wales</v>
      </c>
      <c r="G3763" t="s">
        <v>10</v>
      </c>
      <c r="H3763">
        <v>2141</v>
      </c>
      <c r="I3763" t="s">
        <v>11</v>
      </c>
      <c r="J3763" t="s">
        <v>27</v>
      </c>
      <c r="K3763" t="s">
        <v>150</v>
      </c>
      <c r="L3763" t="s">
        <v>18</v>
      </c>
      <c r="M3763" s="5">
        <v>1141.2800000000002</v>
      </c>
      <c r="N3763">
        <v>1</v>
      </c>
    </row>
    <row r="3764" spans="1:14" x14ac:dyDescent="0.2">
      <c r="A3764" s="2">
        <v>45286</v>
      </c>
      <c r="B3764" s="3">
        <f t="shared" si="174"/>
        <v>2024</v>
      </c>
      <c r="C3764" t="str">
        <f t="shared" si="175"/>
        <v>2023-2024</v>
      </c>
      <c r="D3764" t="s">
        <v>147</v>
      </c>
      <c r="E3764" t="s">
        <v>65</v>
      </c>
      <c r="F3764" t="str">
        <f t="shared" si="176"/>
        <v>New South Wales</v>
      </c>
      <c r="G3764" t="s">
        <v>10</v>
      </c>
      <c r="H3764">
        <v>2541</v>
      </c>
      <c r="I3764" t="s">
        <v>11</v>
      </c>
      <c r="J3764" t="s">
        <v>58</v>
      </c>
      <c r="K3764" t="s">
        <v>19</v>
      </c>
      <c r="L3764" t="s">
        <v>23</v>
      </c>
      <c r="M3764" s="5">
        <v>1141.6099999999999</v>
      </c>
      <c r="N3764">
        <v>1</v>
      </c>
    </row>
    <row r="3765" spans="1:14" x14ac:dyDescent="0.2">
      <c r="A3765" s="2">
        <v>45463</v>
      </c>
      <c r="B3765" s="3">
        <f t="shared" si="174"/>
        <v>2024</v>
      </c>
      <c r="C3765" t="str">
        <f t="shared" si="175"/>
        <v>2023-2024</v>
      </c>
      <c r="D3765" t="s">
        <v>147</v>
      </c>
      <c r="E3765" t="s">
        <v>39</v>
      </c>
      <c r="F3765" t="str">
        <f t="shared" si="176"/>
        <v>South Australia</v>
      </c>
      <c r="G3765" t="s">
        <v>32</v>
      </c>
      <c r="H3765">
        <v>5343</v>
      </c>
      <c r="I3765" t="s">
        <v>11</v>
      </c>
      <c r="J3765" t="s">
        <v>38</v>
      </c>
      <c r="K3765" t="s">
        <v>153</v>
      </c>
      <c r="L3765" t="s">
        <v>16</v>
      </c>
      <c r="M3765" s="5">
        <v>1150.03</v>
      </c>
      <c r="N3765">
        <v>1</v>
      </c>
    </row>
    <row r="3766" spans="1:14" x14ac:dyDescent="0.2">
      <c r="A3766" s="2">
        <v>45103</v>
      </c>
      <c r="B3766" s="3">
        <f t="shared" si="174"/>
        <v>2023</v>
      </c>
      <c r="C3766" t="str">
        <f t="shared" si="175"/>
        <v>2022-2023</v>
      </c>
      <c r="D3766" t="s">
        <v>147</v>
      </c>
      <c r="E3766" t="s">
        <v>142</v>
      </c>
      <c r="F3766" t="str">
        <f t="shared" si="176"/>
        <v>Australian Capital Territory</v>
      </c>
      <c r="G3766" t="s">
        <v>80</v>
      </c>
      <c r="H3766">
        <v>2609</v>
      </c>
      <c r="I3766" t="s">
        <v>11</v>
      </c>
      <c r="J3766" t="s">
        <v>58</v>
      </c>
      <c r="K3766" t="s">
        <v>153</v>
      </c>
      <c r="L3766" t="s">
        <v>16</v>
      </c>
      <c r="M3766" s="5">
        <v>1150.03</v>
      </c>
      <c r="N3766">
        <v>1</v>
      </c>
    </row>
    <row r="3767" spans="1:14" x14ac:dyDescent="0.2">
      <c r="A3767" s="2">
        <v>45087</v>
      </c>
      <c r="B3767" s="3">
        <f t="shared" si="174"/>
        <v>2023</v>
      </c>
      <c r="C3767" t="str">
        <f t="shared" si="175"/>
        <v>2022-2023</v>
      </c>
      <c r="D3767" t="s">
        <v>147</v>
      </c>
      <c r="E3767" t="s">
        <v>26</v>
      </c>
      <c r="F3767" t="str">
        <f t="shared" si="176"/>
        <v>New South Wales</v>
      </c>
      <c r="G3767" t="s">
        <v>10</v>
      </c>
      <c r="H3767">
        <v>2141</v>
      </c>
      <c r="I3767" t="s">
        <v>11</v>
      </c>
      <c r="J3767" t="s">
        <v>27</v>
      </c>
      <c r="K3767" t="s">
        <v>155</v>
      </c>
      <c r="L3767" t="s">
        <v>20</v>
      </c>
      <c r="M3767" s="5">
        <v>1151.5899999999999</v>
      </c>
      <c r="N3767">
        <v>1</v>
      </c>
    </row>
    <row r="3768" spans="1:14" x14ac:dyDescent="0.2">
      <c r="A3768" s="2">
        <v>45154</v>
      </c>
      <c r="B3768" s="3">
        <f t="shared" si="174"/>
        <v>2024</v>
      </c>
      <c r="C3768" t="str">
        <f t="shared" si="175"/>
        <v>2023-2024</v>
      </c>
      <c r="D3768" t="s">
        <v>148</v>
      </c>
      <c r="E3768" t="s">
        <v>108</v>
      </c>
      <c r="F3768" t="str">
        <f t="shared" si="176"/>
        <v>Victoria</v>
      </c>
      <c r="G3768" t="s">
        <v>45</v>
      </c>
      <c r="H3768">
        <v>3018</v>
      </c>
      <c r="I3768" t="s">
        <v>11</v>
      </c>
      <c r="J3768" t="s">
        <v>46</v>
      </c>
      <c r="K3768" t="s">
        <v>149</v>
      </c>
      <c r="L3768" t="s">
        <v>15</v>
      </c>
      <c r="M3768" s="5">
        <v>1152.6500000000001</v>
      </c>
      <c r="N3768">
        <v>1</v>
      </c>
    </row>
    <row r="3769" spans="1:14" x14ac:dyDescent="0.2">
      <c r="A3769" s="2">
        <v>45519</v>
      </c>
      <c r="B3769" s="3">
        <f t="shared" si="174"/>
        <v>2025</v>
      </c>
      <c r="C3769" t="str">
        <f t="shared" si="175"/>
        <v>2024-2025</v>
      </c>
      <c r="D3769" t="s">
        <v>147</v>
      </c>
      <c r="E3769" t="s">
        <v>113</v>
      </c>
      <c r="F3769" t="str">
        <f t="shared" si="176"/>
        <v>Queensland</v>
      </c>
      <c r="G3769" t="s">
        <v>35</v>
      </c>
      <c r="H3769">
        <v>4215</v>
      </c>
      <c r="I3769" t="s">
        <v>11</v>
      </c>
      <c r="J3769" t="s">
        <v>104</v>
      </c>
      <c r="K3769" t="s">
        <v>150</v>
      </c>
      <c r="L3769" t="s">
        <v>18</v>
      </c>
      <c r="M3769" s="5">
        <v>1158.8400000000001</v>
      </c>
      <c r="N3769">
        <v>1</v>
      </c>
    </row>
    <row r="3770" spans="1:14" x14ac:dyDescent="0.2">
      <c r="A3770" s="2">
        <v>44976</v>
      </c>
      <c r="B3770" s="3">
        <f t="shared" si="174"/>
        <v>2023</v>
      </c>
      <c r="C3770" t="str">
        <f t="shared" si="175"/>
        <v>2022-2023</v>
      </c>
      <c r="D3770" t="s">
        <v>147</v>
      </c>
      <c r="E3770" t="s">
        <v>64</v>
      </c>
      <c r="F3770" t="str">
        <f t="shared" si="176"/>
        <v>Victoria</v>
      </c>
      <c r="G3770" t="s">
        <v>45</v>
      </c>
      <c r="H3770">
        <v>3199</v>
      </c>
      <c r="I3770" t="s">
        <v>11</v>
      </c>
      <c r="J3770" t="s">
        <v>63</v>
      </c>
      <c r="K3770" t="s">
        <v>156</v>
      </c>
      <c r="L3770" t="s">
        <v>17</v>
      </c>
      <c r="M3770" s="5">
        <v>1159.49</v>
      </c>
      <c r="N3770">
        <v>1</v>
      </c>
    </row>
    <row r="3771" spans="1:14" x14ac:dyDescent="0.2">
      <c r="A3771" s="2">
        <v>45177</v>
      </c>
      <c r="B3771" s="3">
        <f t="shared" si="174"/>
        <v>2024</v>
      </c>
      <c r="C3771" t="str">
        <f t="shared" si="175"/>
        <v>2023-2024</v>
      </c>
      <c r="D3771" t="s">
        <v>147</v>
      </c>
      <c r="E3771" t="s">
        <v>133</v>
      </c>
      <c r="F3771" t="str">
        <f t="shared" si="176"/>
        <v>Queensland</v>
      </c>
      <c r="G3771" t="s">
        <v>35</v>
      </c>
      <c r="H3771">
        <v>4305</v>
      </c>
      <c r="I3771" t="s">
        <v>11</v>
      </c>
      <c r="J3771" t="s">
        <v>104</v>
      </c>
      <c r="K3771" t="s">
        <v>153</v>
      </c>
      <c r="L3771" t="s">
        <v>16</v>
      </c>
      <c r="M3771" s="5">
        <v>1163.9799999999998</v>
      </c>
      <c r="N3771">
        <v>1</v>
      </c>
    </row>
    <row r="3772" spans="1:14" x14ac:dyDescent="0.2">
      <c r="A3772" s="2">
        <v>45336</v>
      </c>
      <c r="B3772" s="3">
        <f t="shared" si="174"/>
        <v>2024</v>
      </c>
      <c r="C3772" t="str">
        <f t="shared" si="175"/>
        <v>2023-2024</v>
      </c>
      <c r="D3772" t="s">
        <v>147</v>
      </c>
      <c r="E3772" t="s">
        <v>44</v>
      </c>
      <c r="F3772" t="str">
        <f t="shared" si="176"/>
        <v>Victoria</v>
      </c>
      <c r="G3772" t="s">
        <v>45</v>
      </c>
      <c r="H3772">
        <v>3066</v>
      </c>
      <c r="I3772" t="s">
        <v>11</v>
      </c>
      <c r="J3772" t="s">
        <v>46</v>
      </c>
      <c r="K3772" t="s">
        <v>150</v>
      </c>
      <c r="L3772" t="s">
        <v>18</v>
      </c>
      <c r="M3772" s="5">
        <v>1167.53</v>
      </c>
      <c r="N3772">
        <v>1</v>
      </c>
    </row>
    <row r="3773" spans="1:14" x14ac:dyDescent="0.2">
      <c r="A3773" s="2">
        <v>45531</v>
      </c>
      <c r="B3773" s="3">
        <f t="shared" si="174"/>
        <v>2025</v>
      </c>
      <c r="C3773" t="str">
        <f t="shared" si="175"/>
        <v>2024-2025</v>
      </c>
      <c r="D3773" t="s">
        <v>147</v>
      </c>
      <c r="E3773" t="s">
        <v>112</v>
      </c>
      <c r="F3773" t="str">
        <f t="shared" si="176"/>
        <v>Victoria</v>
      </c>
      <c r="G3773" t="s">
        <v>45</v>
      </c>
      <c r="H3773">
        <v>3076</v>
      </c>
      <c r="I3773" t="s">
        <v>11</v>
      </c>
      <c r="J3773" t="s">
        <v>46</v>
      </c>
      <c r="K3773" t="s">
        <v>156</v>
      </c>
      <c r="L3773" t="s">
        <v>17</v>
      </c>
      <c r="M3773" s="5">
        <v>1167.8700000000003</v>
      </c>
      <c r="N3773">
        <v>1</v>
      </c>
    </row>
    <row r="3774" spans="1:14" x14ac:dyDescent="0.2">
      <c r="A3774" s="2">
        <v>45463</v>
      </c>
      <c r="B3774" s="3">
        <f t="shared" si="174"/>
        <v>2024</v>
      </c>
      <c r="C3774" t="str">
        <f t="shared" si="175"/>
        <v>2023-2024</v>
      </c>
      <c r="D3774" t="s">
        <v>147</v>
      </c>
      <c r="E3774" t="s">
        <v>92</v>
      </c>
      <c r="F3774" t="str">
        <f t="shared" si="176"/>
        <v>Queensland</v>
      </c>
      <c r="G3774" t="s">
        <v>35</v>
      </c>
      <c r="H3774">
        <v>4068</v>
      </c>
      <c r="I3774" t="s">
        <v>11</v>
      </c>
      <c r="J3774" t="s">
        <v>43</v>
      </c>
      <c r="K3774" t="s">
        <v>154</v>
      </c>
      <c r="L3774" t="s">
        <v>14</v>
      </c>
      <c r="M3774" s="5">
        <v>1171.06</v>
      </c>
      <c r="N3774">
        <v>1</v>
      </c>
    </row>
    <row r="3775" spans="1:14" x14ac:dyDescent="0.2">
      <c r="A3775" s="2">
        <v>45560</v>
      </c>
      <c r="B3775" s="3">
        <f t="shared" si="174"/>
        <v>2025</v>
      </c>
      <c r="C3775" t="str">
        <f t="shared" si="175"/>
        <v>2024-2025</v>
      </c>
      <c r="D3775" t="s">
        <v>147</v>
      </c>
      <c r="E3775" t="s">
        <v>110</v>
      </c>
      <c r="F3775" t="str">
        <f t="shared" si="176"/>
        <v>Queensland</v>
      </c>
      <c r="G3775" t="s">
        <v>35</v>
      </c>
      <c r="H3775">
        <v>4680</v>
      </c>
      <c r="I3775" t="s">
        <v>11</v>
      </c>
      <c r="J3775" t="s">
        <v>51</v>
      </c>
      <c r="K3775" t="s">
        <v>151</v>
      </c>
      <c r="L3775" t="s">
        <v>21</v>
      </c>
      <c r="M3775" s="5">
        <v>1173.55</v>
      </c>
      <c r="N3775">
        <v>1</v>
      </c>
    </row>
    <row r="3776" spans="1:14" x14ac:dyDescent="0.2">
      <c r="A3776" s="2">
        <v>45115</v>
      </c>
      <c r="B3776" s="3">
        <f t="shared" si="174"/>
        <v>2024</v>
      </c>
      <c r="C3776" t="str">
        <f t="shared" si="175"/>
        <v>2023-2024</v>
      </c>
      <c r="D3776" t="s">
        <v>147</v>
      </c>
      <c r="E3776" t="s">
        <v>117</v>
      </c>
      <c r="F3776" t="str">
        <f t="shared" si="176"/>
        <v>Queensland</v>
      </c>
      <c r="G3776" t="s">
        <v>35</v>
      </c>
      <c r="H3776">
        <v>4119</v>
      </c>
      <c r="I3776" t="s">
        <v>11</v>
      </c>
      <c r="J3776" t="s">
        <v>43</v>
      </c>
      <c r="K3776" t="s">
        <v>150</v>
      </c>
      <c r="L3776" t="s">
        <v>18</v>
      </c>
      <c r="M3776" s="5">
        <v>1174.28</v>
      </c>
      <c r="N3776">
        <v>1</v>
      </c>
    </row>
    <row r="3777" spans="1:14" x14ac:dyDescent="0.2">
      <c r="A3777" s="2">
        <v>45389</v>
      </c>
      <c r="B3777" s="3">
        <f t="shared" si="174"/>
        <v>2024</v>
      </c>
      <c r="C3777" t="str">
        <f t="shared" si="175"/>
        <v>2023-2024</v>
      </c>
      <c r="D3777" t="s">
        <v>147</v>
      </c>
      <c r="E3777" t="s">
        <v>31</v>
      </c>
      <c r="F3777" t="str">
        <f t="shared" si="176"/>
        <v>South Australia</v>
      </c>
      <c r="G3777" t="s">
        <v>32</v>
      </c>
      <c r="H3777">
        <v>5168</v>
      </c>
      <c r="I3777" t="s">
        <v>11</v>
      </c>
      <c r="J3777" t="s">
        <v>33</v>
      </c>
      <c r="K3777" t="s">
        <v>151</v>
      </c>
      <c r="L3777" t="s">
        <v>21</v>
      </c>
      <c r="M3777" s="5">
        <v>1174.5700000000002</v>
      </c>
      <c r="N3777">
        <v>1</v>
      </c>
    </row>
    <row r="3778" spans="1:14" x14ac:dyDescent="0.2">
      <c r="A3778" s="2">
        <v>44974</v>
      </c>
      <c r="B3778" s="3">
        <f t="shared" ref="B3778:B3841" si="177">IF(MONTH(A3778)&gt;=7,YEAR(A3778)+1,YEAR(A3778))</f>
        <v>2023</v>
      </c>
      <c r="C3778" t="str">
        <f t="shared" ref="C3778:C3841" si="178">IF(MONTH(A3778) &gt;= 7, YEAR(A3778) &amp; "-" &amp; YEAR(A3778) + 1, YEAR(A3778) - 1 &amp; "-" &amp; YEAR(A3778))</f>
        <v>2022-2023</v>
      </c>
      <c r="D3778" t="s">
        <v>147</v>
      </c>
      <c r="E3778" t="s">
        <v>59</v>
      </c>
      <c r="F3778" t="str">
        <f t="shared" ref="F3778:F3841" si="179">IF(G3778="WA","Western Australia",
IF(G3778="NSW","New South Wales",
IF(G3778="QLD","Queensland",
IF(G3778="VIC","Victoria",
IF(G3778="TAS","Tasmania",
IF(G3778="SA","South Australia",
IF(G3778="NT","Northern Territory",
IF(G3778="ACT","Australian Capital Territory",G3778))))))))</f>
        <v>Victoria</v>
      </c>
      <c r="G3778" t="s">
        <v>45</v>
      </c>
      <c r="H3778">
        <v>3280</v>
      </c>
      <c r="I3778" t="s">
        <v>11</v>
      </c>
      <c r="J3778" t="s">
        <v>60</v>
      </c>
      <c r="K3778" t="s">
        <v>155</v>
      </c>
      <c r="L3778" t="s">
        <v>20</v>
      </c>
      <c r="M3778" s="5">
        <v>1175.0899999999999</v>
      </c>
      <c r="N3778">
        <v>1</v>
      </c>
    </row>
    <row r="3779" spans="1:14" x14ac:dyDescent="0.2">
      <c r="A3779" s="2">
        <v>45452</v>
      </c>
      <c r="B3779" s="3">
        <f t="shared" si="177"/>
        <v>2024</v>
      </c>
      <c r="C3779" t="str">
        <f t="shared" si="178"/>
        <v>2023-2024</v>
      </c>
      <c r="D3779" t="s">
        <v>147</v>
      </c>
      <c r="E3779" t="s">
        <v>103</v>
      </c>
      <c r="F3779" t="str">
        <f t="shared" si="179"/>
        <v>Queensland</v>
      </c>
      <c r="G3779" t="s">
        <v>35</v>
      </c>
      <c r="H3779">
        <v>4509</v>
      </c>
      <c r="I3779" t="s">
        <v>11</v>
      </c>
      <c r="J3779" t="s">
        <v>104</v>
      </c>
      <c r="K3779" t="s">
        <v>150</v>
      </c>
      <c r="L3779" t="s">
        <v>18</v>
      </c>
      <c r="M3779" s="5">
        <v>1175.1600000000001</v>
      </c>
      <c r="N3779">
        <v>1</v>
      </c>
    </row>
    <row r="3780" spans="1:14" x14ac:dyDescent="0.2">
      <c r="A3780" s="2">
        <v>45526</v>
      </c>
      <c r="B3780" s="3">
        <f t="shared" si="177"/>
        <v>2025</v>
      </c>
      <c r="C3780" t="str">
        <f t="shared" si="178"/>
        <v>2024-2025</v>
      </c>
      <c r="D3780" t="s">
        <v>147</v>
      </c>
      <c r="E3780" t="s">
        <v>95</v>
      </c>
      <c r="F3780" t="str">
        <f t="shared" si="179"/>
        <v>Victoria</v>
      </c>
      <c r="G3780" t="s">
        <v>45</v>
      </c>
      <c r="H3780">
        <v>3931</v>
      </c>
      <c r="I3780" t="s">
        <v>11</v>
      </c>
      <c r="J3780" t="s">
        <v>55</v>
      </c>
      <c r="K3780" t="s">
        <v>151</v>
      </c>
      <c r="L3780" t="s">
        <v>21</v>
      </c>
      <c r="M3780" s="5">
        <v>1178.76</v>
      </c>
      <c r="N3780">
        <v>1</v>
      </c>
    </row>
    <row r="3781" spans="1:14" x14ac:dyDescent="0.2">
      <c r="A3781" s="2">
        <v>45358</v>
      </c>
      <c r="B3781" s="3">
        <f t="shared" si="177"/>
        <v>2024</v>
      </c>
      <c r="C3781" t="str">
        <f t="shared" si="178"/>
        <v>2023-2024</v>
      </c>
      <c r="D3781" t="s">
        <v>147</v>
      </c>
      <c r="E3781" t="s">
        <v>41</v>
      </c>
      <c r="F3781" t="str">
        <f t="shared" si="179"/>
        <v>New South Wales</v>
      </c>
      <c r="G3781" t="s">
        <v>10</v>
      </c>
      <c r="H3781">
        <v>2830</v>
      </c>
      <c r="I3781" t="s">
        <v>11</v>
      </c>
      <c r="J3781" t="s">
        <v>25</v>
      </c>
      <c r="K3781" t="s">
        <v>153</v>
      </c>
      <c r="L3781" t="s">
        <v>16</v>
      </c>
      <c r="M3781" s="5">
        <v>1180.1300000000001</v>
      </c>
      <c r="N3781">
        <v>1</v>
      </c>
    </row>
    <row r="3782" spans="1:14" x14ac:dyDescent="0.2">
      <c r="A3782" s="2">
        <v>44927</v>
      </c>
      <c r="B3782" s="3">
        <f t="shared" si="177"/>
        <v>2023</v>
      </c>
      <c r="C3782" t="str">
        <f t="shared" si="178"/>
        <v>2022-2023</v>
      </c>
      <c r="D3782" t="s">
        <v>148</v>
      </c>
      <c r="E3782" t="s">
        <v>82</v>
      </c>
      <c r="F3782" t="str">
        <f t="shared" si="179"/>
        <v>Queensland</v>
      </c>
      <c r="G3782" t="s">
        <v>35</v>
      </c>
      <c r="H3782">
        <v>4012</v>
      </c>
      <c r="I3782" t="s">
        <v>11</v>
      </c>
      <c r="J3782" t="s">
        <v>43</v>
      </c>
      <c r="K3782" t="s">
        <v>151</v>
      </c>
      <c r="L3782" t="s">
        <v>21</v>
      </c>
      <c r="M3782" s="5">
        <v>1180.27</v>
      </c>
      <c r="N3782">
        <v>1</v>
      </c>
    </row>
    <row r="3783" spans="1:14" x14ac:dyDescent="0.2">
      <c r="A3783" s="2">
        <v>45126</v>
      </c>
      <c r="B3783" s="3">
        <f t="shared" si="177"/>
        <v>2024</v>
      </c>
      <c r="C3783" t="str">
        <f t="shared" si="178"/>
        <v>2023-2024</v>
      </c>
      <c r="D3783" t="s">
        <v>147</v>
      </c>
      <c r="E3783" t="s">
        <v>114</v>
      </c>
      <c r="F3783" t="str">
        <f t="shared" si="179"/>
        <v>Victoria</v>
      </c>
      <c r="G3783" t="s">
        <v>45</v>
      </c>
      <c r="H3783">
        <v>3551</v>
      </c>
      <c r="I3783" t="s">
        <v>11</v>
      </c>
      <c r="J3783" t="s">
        <v>60</v>
      </c>
      <c r="K3783" t="s">
        <v>157</v>
      </c>
      <c r="L3783" t="s">
        <v>22</v>
      </c>
      <c r="M3783" s="5">
        <v>1184.68</v>
      </c>
      <c r="N3783">
        <v>1</v>
      </c>
    </row>
    <row r="3784" spans="1:14" x14ac:dyDescent="0.2">
      <c r="A3784" s="2">
        <v>44940</v>
      </c>
      <c r="B3784" s="3">
        <f t="shared" si="177"/>
        <v>2023</v>
      </c>
      <c r="C3784" t="str">
        <f t="shared" si="178"/>
        <v>2022-2023</v>
      </c>
      <c r="D3784" t="s">
        <v>147</v>
      </c>
      <c r="E3784" t="s">
        <v>131</v>
      </c>
      <c r="F3784" t="str">
        <f t="shared" si="179"/>
        <v>Western Australia</v>
      </c>
      <c r="G3784" t="s">
        <v>48</v>
      </c>
      <c r="H3784">
        <v>6530</v>
      </c>
      <c r="I3784" t="s">
        <v>11</v>
      </c>
      <c r="J3784" t="s">
        <v>77</v>
      </c>
      <c r="K3784" t="s">
        <v>150</v>
      </c>
      <c r="L3784" t="s">
        <v>18</v>
      </c>
      <c r="M3784" s="5">
        <v>1188.6799999999998</v>
      </c>
      <c r="N3784">
        <v>1</v>
      </c>
    </row>
    <row r="3785" spans="1:14" x14ac:dyDescent="0.2">
      <c r="A3785" s="2">
        <v>45526</v>
      </c>
      <c r="B3785" s="3">
        <f t="shared" si="177"/>
        <v>2025</v>
      </c>
      <c r="C3785" t="str">
        <f t="shared" si="178"/>
        <v>2024-2025</v>
      </c>
      <c r="D3785" t="s">
        <v>148</v>
      </c>
      <c r="E3785" t="s">
        <v>146</v>
      </c>
      <c r="F3785" t="str">
        <f t="shared" si="179"/>
        <v>Victoria</v>
      </c>
      <c r="G3785" t="s">
        <v>45</v>
      </c>
      <c r="H3785">
        <v>3353</v>
      </c>
      <c r="I3785" t="s">
        <v>11</v>
      </c>
      <c r="J3785" t="s">
        <v>60</v>
      </c>
      <c r="K3785" t="s">
        <v>154</v>
      </c>
      <c r="L3785" t="s">
        <v>14</v>
      </c>
      <c r="M3785" s="5">
        <v>1189.83</v>
      </c>
      <c r="N3785">
        <v>1</v>
      </c>
    </row>
    <row r="3786" spans="1:14" x14ac:dyDescent="0.2">
      <c r="A3786" s="2">
        <v>45428</v>
      </c>
      <c r="B3786" s="3">
        <f t="shared" si="177"/>
        <v>2024</v>
      </c>
      <c r="C3786" t="str">
        <f t="shared" si="178"/>
        <v>2023-2024</v>
      </c>
      <c r="D3786" t="s">
        <v>147</v>
      </c>
      <c r="E3786" t="s">
        <v>47</v>
      </c>
      <c r="F3786" t="str">
        <f t="shared" si="179"/>
        <v>Western Australia</v>
      </c>
      <c r="G3786" t="s">
        <v>48</v>
      </c>
      <c r="H3786">
        <v>6030</v>
      </c>
      <c r="I3786" t="s">
        <v>11</v>
      </c>
      <c r="J3786" t="s">
        <v>49</v>
      </c>
      <c r="K3786" t="s">
        <v>150</v>
      </c>
      <c r="L3786" t="s">
        <v>18</v>
      </c>
      <c r="M3786" s="5">
        <v>1190.6799999999998</v>
      </c>
      <c r="N3786">
        <v>1</v>
      </c>
    </row>
    <row r="3787" spans="1:14" x14ac:dyDescent="0.2">
      <c r="A3787" s="2">
        <v>44988</v>
      </c>
      <c r="B3787" s="3">
        <f t="shared" si="177"/>
        <v>2023</v>
      </c>
      <c r="C3787" t="str">
        <f t="shared" si="178"/>
        <v>2022-2023</v>
      </c>
      <c r="D3787" t="s">
        <v>147</v>
      </c>
      <c r="E3787" t="s">
        <v>24</v>
      </c>
      <c r="F3787" t="str">
        <f t="shared" si="179"/>
        <v>New South Wales</v>
      </c>
      <c r="G3787" t="s">
        <v>10</v>
      </c>
      <c r="H3787">
        <v>2795</v>
      </c>
      <c r="I3787" t="s">
        <v>11</v>
      </c>
      <c r="J3787" t="s">
        <v>25</v>
      </c>
      <c r="K3787" t="s">
        <v>154</v>
      </c>
      <c r="L3787" t="s">
        <v>14</v>
      </c>
      <c r="M3787" s="5">
        <v>1191.03</v>
      </c>
      <c r="N3787">
        <v>1</v>
      </c>
    </row>
    <row r="3788" spans="1:14" x14ac:dyDescent="0.2">
      <c r="A3788" s="2">
        <v>44976</v>
      </c>
      <c r="B3788" s="3">
        <f t="shared" si="177"/>
        <v>2023</v>
      </c>
      <c r="C3788" t="str">
        <f t="shared" si="178"/>
        <v>2022-2023</v>
      </c>
      <c r="D3788" t="s">
        <v>148</v>
      </c>
      <c r="E3788" t="s">
        <v>34</v>
      </c>
      <c r="F3788" t="str">
        <f t="shared" si="179"/>
        <v>Queensland</v>
      </c>
      <c r="G3788" t="s">
        <v>35</v>
      </c>
      <c r="H3788">
        <v>4802</v>
      </c>
      <c r="I3788" t="s">
        <v>11</v>
      </c>
      <c r="J3788" t="s">
        <v>36</v>
      </c>
      <c r="K3788" t="s">
        <v>149</v>
      </c>
      <c r="L3788" t="s">
        <v>15</v>
      </c>
      <c r="M3788" s="5">
        <v>1191.32</v>
      </c>
      <c r="N3788">
        <v>1</v>
      </c>
    </row>
    <row r="3789" spans="1:14" x14ac:dyDescent="0.2">
      <c r="A3789" s="2">
        <v>45479</v>
      </c>
      <c r="B3789" s="3">
        <f t="shared" si="177"/>
        <v>2025</v>
      </c>
      <c r="C3789" t="str">
        <f t="shared" si="178"/>
        <v>2024-2025</v>
      </c>
      <c r="D3789" t="s">
        <v>147</v>
      </c>
      <c r="E3789" t="s">
        <v>122</v>
      </c>
      <c r="F3789" t="str">
        <f t="shared" si="179"/>
        <v>New South Wales</v>
      </c>
      <c r="G3789" t="s">
        <v>10</v>
      </c>
      <c r="H3789">
        <v>2650</v>
      </c>
      <c r="I3789" t="s">
        <v>11</v>
      </c>
      <c r="J3789" t="s">
        <v>25</v>
      </c>
      <c r="K3789" t="s">
        <v>157</v>
      </c>
      <c r="L3789" t="s">
        <v>22</v>
      </c>
      <c r="M3789" s="5">
        <v>1191.7600000000002</v>
      </c>
      <c r="N3789">
        <v>1</v>
      </c>
    </row>
    <row r="3790" spans="1:14" x14ac:dyDescent="0.2">
      <c r="A3790" s="2">
        <v>45396</v>
      </c>
      <c r="B3790" s="3">
        <f t="shared" si="177"/>
        <v>2024</v>
      </c>
      <c r="C3790" t="str">
        <f t="shared" si="178"/>
        <v>2023-2024</v>
      </c>
      <c r="D3790" t="s">
        <v>147</v>
      </c>
      <c r="E3790" t="s">
        <v>109</v>
      </c>
      <c r="F3790" t="str">
        <f t="shared" si="179"/>
        <v>New South Wales</v>
      </c>
      <c r="G3790" t="s">
        <v>10</v>
      </c>
      <c r="H3790">
        <v>2480</v>
      </c>
      <c r="I3790" t="s">
        <v>11</v>
      </c>
      <c r="J3790" t="s">
        <v>68</v>
      </c>
      <c r="K3790" t="s">
        <v>154</v>
      </c>
      <c r="L3790" t="s">
        <v>14</v>
      </c>
      <c r="M3790" s="5">
        <v>1194.6299999999999</v>
      </c>
      <c r="N3790">
        <v>1</v>
      </c>
    </row>
    <row r="3791" spans="1:14" x14ac:dyDescent="0.2">
      <c r="A3791" s="2">
        <v>44945</v>
      </c>
      <c r="B3791" s="3">
        <f t="shared" si="177"/>
        <v>2023</v>
      </c>
      <c r="C3791" t="str">
        <f t="shared" si="178"/>
        <v>2022-2023</v>
      </c>
      <c r="D3791" t="s">
        <v>148</v>
      </c>
      <c r="E3791" t="s">
        <v>127</v>
      </c>
      <c r="F3791" t="str">
        <f t="shared" si="179"/>
        <v>New South Wales</v>
      </c>
      <c r="G3791" t="s">
        <v>10</v>
      </c>
      <c r="H3791">
        <v>2131</v>
      </c>
      <c r="I3791" t="s">
        <v>11</v>
      </c>
      <c r="J3791" t="s">
        <v>27</v>
      </c>
      <c r="K3791" t="s">
        <v>149</v>
      </c>
      <c r="L3791" t="s">
        <v>15</v>
      </c>
      <c r="M3791" s="5">
        <v>1198.1999999999998</v>
      </c>
      <c r="N3791">
        <v>1</v>
      </c>
    </row>
    <row r="3792" spans="1:14" x14ac:dyDescent="0.2">
      <c r="A3792" s="2">
        <v>45298</v>
      </c>
      <c r="B3792" s="3">
        <f t="shared" si="177"/>
        <v>2024</v>
      </c>
      <c r="C3792" t="str">
        <f t="shared" si="178"/>
        <v>2023-2024</v>
      </c>
      <c r="D3792" t="s">
        <v>147</v>
      </c>
      <c r="E3792" t="s">
        <v>99</v>
      </c>
      <c r="F3792" t="str">
        <f t="shared" si="179"/>
        <v>Victoria</v>
      </c>
      <c r="G3792" t="s">
        <v>45</v>
      </c>
      <c r="H3792">
        <v>3148</v>
      </c>
      <c r="I3792" t="s">
        <v>11</v>
      </c>
      <c r="J3792" t="s">
        <v>63</v>
      </c>
      <c r="K3792" t="s">
        <v>156</v>
      </c>
      <c r="L3792" t="s">
        <v>17</v>
      </c>
      <c r="M3792" s="5">
        <v>1198.24</v>
      </c>
      <c r="N3792">
        <v>1</v>
      </c>
    </row>
    <row r="3793" spans="1:14" x14ac:dyDescent="0.2">
      <c r="A3793" s="2">
        <v>45478</v>
      </c>
      <c r="B3793" s="3">
        <f t="shared" si="177"/>
        <v>2025</v>
      </c>
      <c r="C3793" t="str">
        <f t="shared" si="178"/>
        <v>2024-2025</v>
      </c>
      <c r="D3793" t="s">
        <v>147</v>
      </c>
      <c r="E3793" t="s">
        <v>92</v>
      </c>
      <c r="F3793" t="str">
        <f t="shared" si="179"/>
        <v>Queensland</v>
      </c>
      <c r="G3793" t="s">
        <v>35</v>
      </c>
      <c r="H3793">
        <v>4068</v>
      </c>
      <c r="I3793" t="s">
        <v>11</v>
      </c>
      <c r="J3793" t="s">
        <v>43</v>
      </c>
      <c r="K3793" t="s">
        <v>157</v>
      </c>
      <c r="L3793" t="s">
        <v>22</v>
      </c>
      <c r="M3793" s="5">
        <v>1199.75</v>
      </c>
      <c r="N3793">
        <v>1</v>
      </c>
    </row>
    <row r="3794" spans="1:14" x14ac:dyDescent="0.2">
      <c r="A3794" s="2">
        <v>45595</v>
      </c>
      <c r="B3794" s="3">
        <f t="shared" si="177"/>
        <v>2025</v>
      </c>
      <c r="C3794" t="str">
        <f t="shared" si="178"/>
        <v>2024-2025</v>
      </c>
      <c r="D3794" t="s">
        <v>147</v>
      </c>
      <c r="E3794" t="s">
        <v>99</v>
      </c>
      <c r="F3794" t="str">
        <f t="shared" si="179"/>
        <v>Victoria</v>
      </c>
      <c r="G3794" t="s">
        <v>45</v>
      </c>
      <c r="H3794">
        <v>3148</v>
      </c>
      <c r="I3794" t="s">
        <v>11</v>
      </c>
      <c r="J3794" t="s">
        <v>63</v>
      </c>
      <c r="K3794" t="s">
        <v>154</v>
      </c>
      <c r="L3794" t="s">
        <v>14</v>
      </c>
      <c r="M3794" s="5">
        <v>1203.6600000000001</v>
      </c>
      <c r="N3794">
        <v>1</v>
      </c>
    </row>
    <row r="3795" spans="1:14" x14ac:dyDescent="0.2">
      <c r="A3795" s="2">
        <v>45610</v>
      </c>
      <c r="B3795" s="3">
        <f t="shared" si="177"/>
        <v>2025</v>
      </c>
      <c r="C3795" t="str">
        <f t="shared" si="178"/>
        <v>2024-2025</v>
      </c>
      <c r="D3795" t="s">
        <v>147</v>
      </c>
      <c r="E3795" t="s">
        <v>50</v>
      </c>
      <c r="F3795" t="str">
        <f t="shared" si="179"/>
        <v>Queensland</v>
      </c>
      <c r="G3795" t="s">
        <v>35</v>
      </c>
      <c r="H3795">
        <v>4703</v>
      </c>
      <c r="I3795" t="s">
        <v>11</v>
      </c>
      <c r="J3795" t="s">
        <v>51</v>
      </c>
      <c r="K3795" t="s">
        <v>153</v>
      </c>
      <c r="L3795" t="s">
        <v>16</v>
      </c>
      <c r="M3795" s="5">
        <v>1207.02</v>
      </c>
      <c r="N3795">
        <v>1</v>
      </c>
    </row>
    <row r="3796" spans="1:14" x14ac:dyDescent="0.2">
      <c r="A3796" s="2">
        <v>44997</v>
      </c>
      <c r="B3796" s="3">
        <f t="shared" si="177"/>
        <v>2023</v>
      </c>
      <c r="C3796" t="str">
        <f t="shared" si="178"/>
        <v>2022-2023</v>
      </c>
      <c r="D3796" t="s">
        <v>147</v>
      </c>
      <c r="E3796" t="s">
        <v>92</v>
      </c>
      <c r="F3796" t="str">
        <f t="shared" si="179"/>
        <v>Queensland</v>
      </c>
      <c r="G3796" t="s">
        <v>35</v>
      </c>
      <c r="H3796">
        <v>4068</v>
      </c>
      <c r="I3796" t="s">
        <v>11</v>
      </c>
      <c r="J3796" t="s">
        <v>43</v>
      </c>
      <c r="K3796" t="s">
        <v>154</v>
      </c>
      <c r="L3796" t="s">
        <v>14</v>
      </c>
      <c r="M3796" s="5">
        <v>1207.94</v>
      </c>
      <c r="N3796">
        <v>1</v>
      </c>
    </row>
    <row r="3797" spans="1:14" x14ac:dyDescent="0.2">
      <c r="A3797" s="2">
        <v>45480</v>
      </c>
      <c r="B3797" s="3">
        <f t="shared" si="177"/>
        <v>2025</v>
      </c>
      <c r="C3797" t="str">
        <f t="shared" si="178"/>
        <v>2024-2025</v>
      </c>
      <c r="D3797" t="s">
        <v>147</v>
      </c>
      <c r="E3797" t="s">
        <v>92</v>
      </c>
      <c r="F3797" t="str">
        <f t="shared" si="179"/>
        <v>Queensland</v>
      </c>
      <c r="G3797" t="s">
        <v>35</v>
      </c>
      <c r="H3797">
        <v>4068</v>
      </c>
      <c r="I3797" t="s">
        <v>11</v>
      </c>
      <c r="J3797" t="s">
        <v>43</v>
      </c>
      <c r="K3797" t="s">
        <v>156</v>
      </c>
      <c r="L3797" t="s">
        <v>17</v>
      </c>
      <c r="M3797" s="5">
        <v>1209.1500000000001</v>
      </c>
      <c r="N3797">
        <v>1</v>
      </c>
    </row>
    <row r="3798" spans="1:14" x14ac:dyDescent="0.2">
      <c r="A3798" s="2">
        <v>45446</v>
      </c>
      <c r="B3798" s="3">
        <f t="shared" si="177"/>
        <v>2024</v>
      </c>
      <c r="C3798" t="str">
        <f t="shared" si="178"/>
        <v>2023-2024</v>
      </c>
      <c r="D3798" t="s">
        <v>148</v>
      </c>
      <c r="E3798" t="s">
        <v>61</v>
      </c>
      <c r="F3798" t="str">
        <f t="shared" si="179"/>
        <v>New South Wales</v>
      </c>
      <c r="G3798" t="s">
        <v>10</v>
      </c>
      <c r="H3798">
        <v>2539</v>
      </c>
      <c r="I3798" t="s">
        <v>11</v>
      </c>
      <c r="J3798" t="s">
        <v>58</v>
      </c>
      <c r="K3798" t="s">
        <v>153</v>
      </c>
      <c r="L3798" t="s">
        <v>16</v>
      </c>
      <c r="M3798" s="5">
        <v>1211.1400000000001</v>
      </c>
      <c r="N3798">
        <v>1</v>
      </c>
    </row>
    <row r="3799" spans="1:14" x14ac:dyDescent="0.2">
      <c r="A3799" s="2">
        <v>45513</v>
      </c>
      <c r="B3799" s="3">
        <f t="shared" si="177"/>
        <v>2025</v>
      </c>
      <c r="C3799" t="str">
        <f t="shared" si="178"/>
        <v>2024-2025</v>
      </c>
      <c r="D3799" t="s">
        <v>147</v>
      </c>
      <c r="E3799" t="s">
        <v>99</v>
      </c>
      <c r="F3799" t="str">
        <f t="shared" si="179"/>
        <v>Victoria</v>
      </c>
      <c r="G3799" t="s">
        <v>45</v>
      </c>
      <c r="H3799">
        <v>3148</v>
      </c>
      <c r="I3799" t="s">
        <v>11</v>
      </c>
      <c r="J3799" t="s">
        <v>63</v>
      </c>
      <c r="K3799" t="s">
        <v>154</v>
      </c>
      <c r="L3799" t="s">
        <v>14</v>
      </c>
      <c r="M3799" s="5">
        <v>1211.68</v>
      </c>
      <c r="N3799">
        <v>1</v>
      </c>
    </row>
    <row r="3800" spans="1:14" x14ac:dyDescent="0.2">
      <c r="A3800" s="2">
        <v>45290</v>
      </c>
      <c r="B3800" s="3">
        <f t="shared" si="177"/>
        <v>2024</v>
      </c>
      <c r="C3800" t="str">
        <f t="shared" si="178"/>
        <v>2023-2024</v>
      </c>
      <c r="D3800" t="s">
        <v>147</v>
      </c>
      <c r="E3800" t="s">
        <v>115</v>
      </c>
      <c r="F3800" t="str">
        <f t="shared" si="179"/>
        <v>Western Australia</v>
      </c>
      <c r="G3800" t="s">
        <v>48</v>
      </c>
      <c r="H3800">
        <v>6280</v>
      </c>
      <c r="I3800" t="s">
        <v>11</v>
      </c>
      <c r="J3800" t="s">
        <v>94</v>
      </c>
      <c r="K3800" t="s">
        <v>19</v>
      </c>
      <c r="L3800" t="s">
        <v>23</v>
      </c>
      <c r="M3800" s="5">
        <v>1212.0899999999999</v>
      </c>
      <c r="N3800">
        <v>1</v>
      </c>
    </row>
    <row r="3801" spans="1:14" x14ac:dyDescent="0.2">
      <c r="A3801" s="2">
        <v>45396</v>
      </c>
      <c r="B3801" s="3">
        <f t="shared" si="177"/>
        <v>2024</v>
      </c>
      <c r="C3801" t="str">
        <f t="shared" si="178"/>
        <v>2023-2024</v>
      </c>
      <c r="D3801" t="s">
        <v>147</v>
      </c>
      <c r="E3801" t="s">
        <v>57</v>
      </c>
      <c r="F3801" t="str">
        <f t="shared" si="179"/>
        <v>New South Wales</v>
      </c>
      <c r="G3801" t="s">
        <v>10</v>
      </c>
      <c r="H3801">
        <v>2560</v>
      </c>
      <c r="I3801" t="s">
        <v>11</v>
      </c>
      <c r="J3801" t="s">
        <v>58</v>
      </c>
      <c r="K3801" t="s">
        <v>149</v>
      </c>
      <c r="L3801" t="s">
        <v>15</v>
      </c>
      <c r="M3801" s="5">
        <v>1212.42</v>
      </c>
      <c r="N3801">
        <v>1</v>
      </c>
    </row>
    <row r="3802" spans="1:14" x14ac:dyDescent="0.2">
      <c r="A3802" s="2">
        <v>45088</v>
      </c>
      <c r="B3802" s="3">
        <f t="shared" si="177"/>
        <v>2023</v>
      </c>
      <c r="C3802" t="str">
        <f t="shared" si="178"/>
        <v>2022-2023</v>
      </c>
      <c r="D3802" t="s">
        <v>147</v>
      </c>
      <c r="E3802" t="s">
        <v>47</v>
      </c>
      <c r="F3802" t="str">
        <f t="shared" si="179"/>
        <v>Western Australia</v>
      </c>
      <c r="G3802" t="s">
        <v>48</v>
      </c>
      <c r="H3802">
        <v>6030</v>
      </c>
      <c r="I3802" t="s">
        <v>11</v>
      </c>
      <c r="J3802" t="s">
        <v>49</v>
      </c>
      <c r="K3802" t="s">
        <v>151</v>
      </c>
      <c r="L3802" t="s">
        <v>21</v>
      </c>
      <c r="M3802" s="5">
        <v>1213.28</v>
      </c>
      <c r="N3802">
        <v>1</v>
      </c>
    </row>
    <row r="3803" spans="1:14" x14ac:dyDescent="0.2">
      <c r="A3803" s="2">
        <v>45412</v>
      </c>
      <c r="B3803" s="3">
        <f t="shared" si="177"/>
        <v>2024</v>
      </c>
      <c r="C3803" t="str">
        <f t="shared" si="178"/>
        <v>2023-2024</v>
      </c>
      <c r="D3803" t="s">
        <v>148</v>
      </c>
      <c r="E3803" t="s">
        <v>87</v>
      </c>
      <c r="F3803" t="str">
        <f t="shared" si="179"/>
        <v>New South Wales</v>
      </c>
      <c r="G3803" t="s">
        <v>10</v>
      </c>
      <c r="H3803">
        <v>2790</v>
      </c>
      <c r="I3803" t="s">
        <v>11</v>
      </c>
      <c r="J3803" t="s">
        <v>25</v>
      </c>
      <c r="K3803" t="s">
        <v>151</v>
      </c>
      <c r="L3803" t="s">
        <v>21</v>
      </c>
      <c r="M3803" s="5">
        <v>1214.6100000000001</v>
      </c>
      <c r="N3803">
        <v>1</v>
      </c>
    </row>
    <row r="3804" spans="1:14" x14ac:dyDescent="0.2">
      <c r="A3804" s="2">
        <v>45406</v>
      </c>
      <c r="B3804" s="3">
        <f t="shared" si="177"/>
        <v>2024</v>
      </c>
      <c r="C3804" t="str">
        <f t="shared" si="178"/>
        <v>2023-2024</v>
      </c>
      <c r="D3804" t="s">
        <v>147</v>
      </c>
      <c r="E3804" t="s">
        <v>107</v>
      </c>
      <c r="F3804" t="str">
        <f t="shared" si="179"/>
        <v>Queensland</v>
      </c>
      <c r="G3804" t="s">
        <v>35</v>
      </c>
      <c r="H3804">
        <v>4220</v>
      </c>
      <c r="I3804" t="s">
        <v>11</v>
      </c>
      <c r="J3804" t="s">
        <v>104</v>
      </c>
      <c r="K3804" t="s">
        <v>151</v>
      </c>
      <c r="L3804" t="s">
        <v>21</v>
      </c>
      <c r="M3804" s="5">
        <v>1215.47</v>
      </c>
      <c r="N3804">
        <v>1</v>
      </c>
    </row>
    <row r="3805" spans="1:14" x14ac:dyDescent="0.2">
      <c r="A3805" s="2">
        <v>45318</v>
      </c>
      <c r="B3805" s="3">
        <f t="shared" si="177"/>
        <v>2024</v>
      </c>
      <c r="C3805" t="str">
        <f t="shared" si="178"/>
        <v>2023-2024</v>
      </c>
      <c r="D3805" t="s">
        <v>148</v>
      </c>
      <c r="E3805" t="s">
        <v>108</v>
      </c>
      <c r="F3805" t="str">
        <f t="shared" si="179"/>
        <v>Victoria</v>
      </c>
      <c r="G3805" t="s">
        <v>45</v>
      </c>
      <c r="H3805">
        <v>3018</v>
      </c>
      <c r="I3805" t="s">
        <v>11</v>
      </c>
      <c r="J3805" t="s">
        <v>46</v>
      </c>
      <c r="K3805" t="s">
        <v>154</v>
      </c>
      <c r="L3805" t="s">
        <v>14</v>
      </c>
      <c r="M3805" s="5">
        <v>1217.6699999999998</v>
      </c>
      <c r="N3805">
        <v>1</v>
      </c>
    </row>
    <row r="3806" spans="1:14" x14ac:dyDescent="0.2">
      <c r="A3806" s="2">
        <v>45554</v>
      </c>
      <c r="B3806" s="3">
        <f t="shared" si="177"/>
        <v>2025</v>
      </c>
      <c r="C3806" t="str">
        <f t="shared" si="178"/>
        <v>2024-2025</v>
      </c>
      <c r="D3806" t="s">
        <v>147</v>
      </c>
      <c r="E3806" t="s">
        <v>115</v>
      </c>
      <c r="F3806" t="str">
        <f t="shared" si="179"/>
        <v>Western Australia</v>
      </c>
      <c r="G3806" t="s">
        <v>48</v>
      </c>
      <c r="H3806">
        <v>6280</v>
      </c>
      <c r="I3806" t="s">
        <v>11</v>
      </c>
      <c r="J3806" t="s">
        <v>94</v>
      </c>
      <c r="K3806" t="s">
        <v>150</v>
      </c>
      <c r="L3806" t="s">
        <v>18</v>
      </c>
      <c r="M3806" s="5">
        <v>1219.3799999999999</v>
      </c>
      <c r="N3806">
        <v>1</v>
      </c>
    </row>
    <row r="3807" spans="1:14" x14ac:dyDescent="0.2">
      <c r="A3807" s="2">
        <v>45479</v>
      </c>
      <c r="B3807" s="3">
        <f t="shared" si="177"/>
        <v>2025</v>
      </c>
      <c r="C3807" t="str">
        <f t="shared" si="178"/>
        <v>2024-2025</v>
      </c>
      <c r="D3807" t="s">
        <v>147</v>
      </c>
      <c r="E3807" t="s">
        <v>115</v>
      </c>
      <c r="F3807" t="str">
        <f t="shared" si="179"/>
        <v>Western Australia</v>
      </c>
      <c r="G3807" t="s">
        <v>48</v>
      </c>
      <c r="H3807">
        <v>6280</v>
      </c>
      <c r="I3807" t="s">
        <v>11</v>
      </c>
      <c r="J3807" t="s">
        <v>94</v>
      </c>
      <c r="K3807" t="s">
        <v>153</v>
      </c>
      <c r="L3807" t="s">
        <v>16</v>
      </c>
      <c r="M3807" s="5">
        <v>1224.49</v>
      </c>
      <c r="N3807">
        <v>1</v>
      </c>
    </row>
    <row r="3808" spans="1:14" x14ac:dyDescent="0.2">
      <c r="A3808" s="2">
        <v>45423</v>
      </c>
      <c r="B3808" s="3">
        <f t="shared" si="177"/>
        <v>2024</v>
      </c>
      <c r="C3808" t="str">
        <f t="shared" si="178"/>
        <v>2023-2024</v>
      </c>
      <c r="D3808" t="s">
        <v>147</v>
      </c>
      <c r="E3808" t="s">
        <v>102</v>
      </c>
      <c r="F3808" t="str">
        <f t="shared" si="179"/>
        <v>Queensland</v>
      </c>
      <c r="G3808" t="s">
        <v>35</v>
      </c>
      <c r="H3808">
        <v>4870</v>
      </c>
      <c r="I3808" t="s">
        <v>11</v>
      </c>
      <c r="J3808" t="s">
        <v>36</v>
      </c>
      <c r="K3808" t="s">
        <v>153</v>
      </c>
      <c r="L3808" t="s">
        <v>16</v>
      </c>
      <c r="M3808" s="5">
        <v>1233.97</v>
      </c>
      <c r="N3808">
        <v>1</v>
      </c>
    </row>
    <row r="3809" spans="1:14" x14ac:dyDescent="0.2">
      <c r="A3809" s="2">
        <v>45237</v>
      </c>
      <c r="B3809" s="3">
        <f t="shared" si="177"/>
        <v>2024</v>
      </c>
      <c r="C3809" t="str">
        <f t="shared" si="178"/>
        <v>2023-2024</v>
      </c>
      <c r="D3809" t="s">
        <v>147</v>
      </c>
      <c r="E3809" t="s">
        <v>110</v>
      </c>
      <c r="F3809" t="str">
        <f t="shared" si="179"/>
        <v>Queensland</v>
      </c>
      <c r="G3809" t="s">
        <v>35</v>
      </c>
      <c r="H3809">
        <v>4680</v>
      </c>
      <c r="I3809" t="s">
        <v>11</v>
      </c>
      <c r="J3809" t="s">
        <v>51</v>
      </c>
      <c r="K3809" t="s">
        <v>149</v>
      </c>
      <c r="L3809" t="s">
        <v>15</v>
      </c>
      <c r="M3809" s="5">
        <v>1235.45</v>
      </c>
      <c r="N3809">
        <v>1</v>
      </c>
    </row>
    <row r="3810" spans="1:14" x14ac:dyDescent="0.2">
      <c r="A3810" s="2">
        <v>45382</v>
      </c>
      <c r="B3810" s="3">
        <f t="shared" si="177"/>
        <v>2024</v>
      </c>
      <c r="C3810" t="str">
        <f t="shared" si="178"/>
        <v>2023-2024</v>
      </c>
      <c r="D3810" t="s">
        <v>147</v>
      </c>
      <c r="E3810" t="s">
        <v>65</v>
      </c>
      <c r="F3810" t="str">
        <f t="shared" si="179"/>
        <v>New South Wales</v>
      </c>
      <c r="G3810" t="s">
        <v>10</v>
      </c>
      <c r="H3810">
        <v>2541</v>
      </c>
      <c r="I3810" t="s">
        <v>11</v>
      </c>
      <c r="J3810" t="s">
        <v>58</v>
      </c>
      <c r="K3810" t="s">
        <v>156</v>
      </c>
      <c r="L3810" t="s">
        <v>17</v>
      </c>
      <c r="M3810" s="5">
        <v>1238.4000000000001</v>
      </c>
      <c r="N3810">
        <v>1</v>
      </c>
    </row>
    <row r="3811" spans="1:14" x14ac:dyDescent="0.2">
      <c r="A3811" s="2">
        <v>45046</v>
      </c>
      <c r="B3811" s="3">
        <f t="shared" si="177"/>
        <v>2023</v>
      </c>
      <c r="C3811" t="str">
        <f t="shared" si="178"/>
        <v>2022-2023</v>
      </c>
      <c r="D3811" t="s">
        <v>147</v>
      </c>
      <c r="E3811" t="s">
        <v>143</v>
      </c>
      <c r="F3811" t="str">
        <f t="shared" si="179"/>
        <v>New South Wales</v>
      </c>
      <c r="G3811" t="s">
        <v>10</v>
      </c>
      <c r="H3811">
        <v>2154</v>
      </c>
      <c r="I3811" t="s">
        <v>11</v>
      </c>
      <c r="J3811" t="s">
        <v>27</v>
      </c>
      <c r="K3811" t="s">
        <v>156</v>
      </c>
      <c r="L3811" t="s">
        <v>17</v>
      </c>
      <c r="M3811" s="5">
        <v>1239.77</v>
      </c>
      <c r="N3811">
        <v>1</v>
      </c>
    </row>
    <row r="3812" spans="1:14" x14ac:dyDescent="0.2">
      <c r="A3812" s="2">
        <v>45280</v>
      </c>
      <c r="B3812" s="3">
        <f t="shared" si="177"/>
        <v>2024</v>
      </c>
      <c r="C3812" t="str">
        <f t="shared" si="178"/>
        <v>2023-2024</v>
      </c>
      <c r="D3812" t="s">
        <v>147</v>
      </c>
      <c r="E3812" t="s">
        <v>88</v>
      </c>
      <c r="F3812" t="str">
        <f t="shared" si="179"/>
        <v>South Australia</v>
      </c>
      <c r="G3812" t="s">
        <v>32</v>
      </c>
      <c r="H3812">
        <v>5011</v>
      </c>
      <c r="I3812" t="s">
        <v>11</v>
      </c>
      <c r="J3812" t="s">
        <v>33</v>
      </c>
      <c r="K3812" t="s">
        <v>150</v>
      </c>
      <c r="L3812" t="s">
        <v>18</v>
      </c>
      <c r="M3812" s="5">
        <v>1242.19</v>
      </c>
      <c r="N3812">
        <v>1</v>
      </c>
    </row>
    <row r="3813" spans="1:14" x14ac:dyDescent="0.2">
      <c r="A3813" s="2">
        <v>45081</v>
      </c>
      <c r="B3813" s="3">
        <f t="shared" si="177"/>
        <v>2023</v>
      </c>
      <c r="C3813" t="str">
        <f t="shared" si="178"/>
        <v>2022-2023</v>
      </c>
      <c r="D3813" t="s">
        <v>147</v>
      </c>
      <c r="E3813" t="s">
        <v>140</v>
      </c>
      <c r="F3813" t="str">
        <f t="shared" si="179"/>
        <v>Tasmania</v>
      </c>
      <c r="G3813" t="s">
        <v>70</v>
      </c>
      <c r="H3813">
        <v>7320</v>
      </c>
      <c r="I3813" t="s">
        <v>11</v>
      </c>
      <c r="J3813" t="s">
        <v>71</v>
      </c>
      <c r="K3813" t="s">
        <v>151</v>
      </c>
      <c r="L3813" t="s">
        <v>21</v>
      </c>
      <c r="M3813" s="5">
        <v>1243.44</v>
      </c>
      <c r="N3813">
        <v>1</v>
      </c>
    </row>
    <row r="3814" spans="1:14" x14ac:dyDescent="0.2">
      <c r="A3814" s="2">
        <v>45144</v>
      </c>
      <c r="B3814" s="3">
        <f t="shared" si="177"/>
        <v>2024</v>
      </c>
      <c r="C3814" t="str">
        <f t="shared" si="178"/>
        <v>2023-2024</v>
      </c>
      <c r="D3814" t="s">
        <v>147</v>
      </c>
      <c r="E3814" t="s">
        <v>117</v>
      </c>
      <c r="F3814" t="str">
        <f t="shared" si="179"/>
        <v>Queensland</v>
      </c>
      <c r="G3814" t="s">
        <v>35</v>
      </c>
      <c r="H3814">
        <v>4119</v>
      </c>
      <c r="I3814" t="s">
        <v>11</v>
      </c>
      <c r="J3814" t="s">
        <v>43</v>
      </c>
      <c r="K3814" t="s">
        <v>156</v>
      </c>
      <c r="L3814" t="s">
        <v>17</v>
      </c>
      <c r="M3814" s="5">
        <v>1245.8799999999999</v>
      </c>
      <c r="N3814">
        <v>1</v>
      </c>
    </row>
    <row r="3815" spans="1:14" x14ac:dyDescent="0.2">
      <c r="A3815" s="2">
        <v>45135</v>
      </c>
      <c r="B3815" s="3">
        <f t="shared" si="177"/>
        <v>2024</v>
      </c>
      <c r="C3815" t="str">
        <f t="shared" si="178"/>
        <v>2023-2024</v>
      </c>
      <c r="D3815" t="s">
        <v>148</v>
      </c>
      <c r="E3815" t="s">
        <v>28</v>
      </c>
      <c r="F3815" t="str">
        <f t="shared" si="179"/>
        <v>Northern Territory</v>
      </c>
      <c r="G3815" t="s">
        <v>29</v>
      </c>
      <c r="H3815">
        <v>800</v>
      </c>
      <c r="I3815" t="s">
        <v>11</v>
      </c>
      <c r="J3815" t="s">
        <v>30</v>
      </c>
      <c r="K3815" t="s">
        <v>153</v>
      </c>
      <c r="L3815" t="s">
        <v>16</v>
      </c>
      <c r="M3815" s="5">
        <v>1248.6600000000001</v>
      </c>
      <c r="N3815">
        <v>1</v>
      </c>
    </row>
    <row r="3816" spans="1:14" x14ac:dyDescent="0.2">
      <c r="A3816" s="2">
        <v>45468</v>
      </c>
      <c r="B3816" s="3">
        <f t="shared" si="177"/>
        <v>2024</v>
      </c>
      <c r="C3816" t="str">
        <f t="shared" si="178"/>
        <v>2023-2024</v>
      </c>
      <c r="D3816" t="s">
        <v>147</v>
      </c>
      <c r="E3816" t="s">
        <v>117</v>
      </c>
      <c r="F3816" t="str">
        <f t="shared" si="179"/>
        <v>Queensland</v>
      </c>
      <c r="G3816" t="s">
        <v>35</v>
      </c>
      <c r="H3816">
        <v>4119</v>
      </c>
      <c r="I3816" t="s">
        <v>11</v>
      </c>
      <c r="J3816" t="s">
        <v>43</v>
      </c>
      <c r="K3816" t="s">
        <v>156</v>
      </c>
      <c r="L3816" t="s">
        <v>17</v>
      </c>
      <c r="M3816" s="5">
        <v>1249.0400000000002</v>
      </c>
      <c r="N3816">
        <v>1</v>
      </c>
    </row>
    <row r="3817" spans="1:14" x14ac:dyDescent="0.2">
      <c r="A3817" s="2">
        <v>45607</v>
      </c>
      <c r="B3817" s="3">
        <f t="shared" si="177"/>
        <v>2025</v>
      </c>
      <c r="C3817" t="str">
        <f t="shared" si="178"/>
        <v>2024-2025</v>
      </c>
      <c r="D3817" t="s">
        <v>148</v>
      </c>
      <c r="E3817" t="s">
        <v>87</v>
      </c>
      <c r="F3817" t="str">
        <f t="shared" si="179"/>
        <v>New South Wales</v>
      </c>
      <c r="G3817" t="s">
        <v>10</v>
      </c>
      <c r="H3817">
        <v>2790</v>
      </c>
      <c r="I3817" t="s">
        <v>11</v>
      </c>
      <c r="J3817" t="s">
        <v>25</v>
      </c>
      <c r="K3817" t="s">
        <v>149</v>
      </c>
      <c r="L3817" t="s">
        <v>15</v>
      </c>
      <c r="M3817" s="5">
        <v>1250.54</v>
      </c>
      <c r="N3817">
        <v>1</v>
      </c>
    </row>
    <row r="3818" spans="1:14" x14ac:dyDescent="0.2">
      <c r="A3818" s="2">
        <v>45267</v>
      </c>
      <c r="B3818" s="3">
        <f t="shared" si="177"/>
        <v>2024</v>
      </c>
      <c r="C3818" t="str">
        <f t="shared" si="178"/>
        <v>2023-2024</v>
      </c>
      <c r="D3818" t="s">
        <v>147</v>
      </c>
      <c r="E3818" t="s">
        <v>139</v>
      </c>
      <c r="F3818" t="str">
        <f t="shared" si="179"/>
        <v>New South Wales</v>
      </c>
      <c r="G3818" t="s">
        <v>10</v>
      </c>
      <c r="H3818">
        <v>2020</v>
      </c>
      <c r="I3818" t="s">
        <v>11</v>
      </c>
      <c r="J3818" t="s">
        <v>12</v>
      </c>
      <c r="K3818" t="s">
        <v>150</v>
      </c>
      <c r="L3818" t="s">
        <v>18</v>
      </c>
      <c r="M3818" s="5">
        <v>1252.6200000000001</v>
      </c>
      <c r="N3818">
        <v>1</v>
      </c>
    </row>
    <row r="3819" spans="1:14" x14ac:dyDescent="0.2">
      <c r="A3819" s="2">
        <v>45097</v>
      </c>
      <c r="B3819" s="3">
        <f t="shared" si="177"/>
        <v>2023</v>
      </c>
      <c r="C3819" t="str">
        <f t="shared" si="178"/>
        <v>2022-2023</v>
      </c>
      <c r="D3819" t="s">
        <v>148</v>
      </c>
      <c r="E3819" t="s">
        <v>40</v>
      </c>
      <c r="F3819" t="str">
        <f t="shared" si="179"/>
        <v>New South Wales</v>
      </c>
      <c r="G3819" t="s">
        <v>10</v>
      </c>
      <c r="H3819">
        <v>2116</v>
      </c>
      <c r="I3819" t="s">
        <v>11</v>
      </c>
      <c r="J3819" t="s">
        <v>27</v>
      </c>
      <c r="K3819" t="s">
        <v>150</v>
      </c>
      <c r="L3819" t="s">
        <v>18</v>
      </c>
      <c r="M3819" s="5">
        <v>1253.29</v>
      </c>
      <c r="N3819">
        <v>1</v>
      </c>
    </row>
    <row r="3820" spans="1:14" x14ac:dyDescent="0.2">
      <c r="A3820" s="2">
        <v>45260</v>
      </c>
      <c r="B3820" s="3">
        <f t="shared" si="177"/>
        <v>2024</v>
      </c>
      <c r="C3820" t="str">
        <f t="shared" si="178"/>
        <v>2023-2024</v>
      </c>
      <c r="D3820" t="s">
        <v>148</v>
      </c>
      <c r="E3820" t="s">
        <v>124</v>
      </c>
      <c r="F3820" t="str">
        <f t="shared" si="179"/>
        <v>New South Wales</v>
      </c>
      <c r="G3820" t="s">
        <v>10</v>
      </c>
      <c r="H3820">
        <v>2015</v>
      </c>
      <c r="I3820" t="s">
        <v>11</v>
      </c>
      <c r="J3820" t="s">
        <v>12</v>
      </c>
      <c r="K3820" t="s">
        <v>150</v>
      </c>
      <c r="L3820" t="s">
        <v>18</v>
      </c>
      <c r="M3820" s="5">
        <v>1254.3599999999999</v>
      </c>
      <c r="N3820">
        <v>1</v>
      </c>
    </row>
    <row r="3821" spans="1:14" x14ac:dyDescent="0.2">
      <c r="A3821" s="2">
        <v>44977</v>
      </c>
      <c r="B3821" s="3">
        <f t="shared" si="177"/>
        <v>2023</v>
      </c>
      <c r="C3821" t="str">
        <f t="shared" si="178"/>
        <v>2022-2023</v>
      </c>
      <c r="D3821" t="s">
        <v>148</v>
      </c>
      <c r="E3821" t="s">
        <v>111</v>
      </c>
      <c r="F3821" t="str">
        <f t="shared" si="179"/>
        <v>New South Wales</v>
      </c>
      <c r="G3821" t="s">
        <v>10</v>
      </c>
      <c r="H3821">
        <v>2120</v>
      </c>
      <c r="I3821" t="s">
        <v>11</v>
      </c>
      <c r="J3821" t="s">
        <v>27</v>
      </c>
      <c r="K3821" t="s">
        <v>151</v>
      </c>
      <c r="L3821" t="s">
        <v>21</v>
      </c>
      <c r="M3821" s="5">
        <v>1254.73</v>
      </c>
      <c r="N3821">
        <v>1</v>
      </c>
    </row>
    <row r="3822" spans="1:14" x14ac:dyDescent="0.2">
      <c r="A3822" s="2">
        <v>45296</v>
      </c>
      <c r="B3822" s="3">
        <f t="shared" si="177"/>
        <v>2024</v>
      </c>
      <c r="C3822" t="str">
        <f t="shared" si="178"/>
        <v>2023-2024</v>
      </c>
      <c r="D3822" t="s">
        <v>147</v>
      </c>
      <c r="E3822" t="s">
        <v>62</v>
      </c>
      <c r="F3822" t="str">
        <f t="shared" si="179"/>
        <v>Victoria</v>
      </c>
      <c r="G3822" t="s">
        <v>45</v>
      </c>
      <c r="H3822">
        <v>3134</v>
      </c>
      <c r="I3822" t="s">
        <v>11</v>
      </c>
      <c r="J3822" t="s">
        <v>63</v>
      </c>
      <c r="K3822" t="s">
        <v>151</v>
      </c>
      <c r="L3822" t="s">
        <v>21</v>
      </c>
      <c r="M3822" s="5">
        <v>1254.78</v>
      </c>
      <c r="N3822">
        <v>1</v>
      </c>
    </row>
    <row r="3823" spans="1:14" x14ac:dyDescent="0.2">
      <c r="A3823" s="2">
        <v>45513</v>
      </c>
      <c r="B3823" s="3">
        <f t="shared" si="177"/>
        <v>2025</v>
      </c>
      <c r="C3823" t="str">
        <f t="shared" si="178"/>
        <v>2024-2025</v>
      </c>
      <c r="D3823" t="s">
        <v>147</v>
      </c>
      <c r="E3823" t="s">
        <v>57</v>
      </c>
      <c r="F3823" t="str">
        <f t="shared" si="179"/>
        <v>New South Wales</v>
      </c>
      <c r="G3823" t="s">
        <v>10</v>
      </c>
      <c r="H3823">
        <v>2560</v>
      </c>
      <c r="I3823" t="s">
        <v>11</v>
      </c>
      <c r="J3823" t="s">
        <v>58</v>
      </c>
      <c r="K3823" t="s">
        <v>154</v>
      </c>
      <c r="L3823" t="s">
        <v>14</v>
      </c>
      <c r="M3823" s="5">
        <v>1257.97</v>
      </c>
      <c r="N3823">
        <v>1</v>
      </c>
    </row>
    <row r="3824" spans="1:14" x14ac:dyDescent="0.2">
      <c r="A3824" s="2">
        <v>45028</v>
      </c>
      <c r="B3824" s="3">
        <f t="shared" si="177"/>
        <v>2023</v>
      </c>
      <c r="C3824" t="str">
        <f t="shared" si="178"/>
        <v>2022-2023</v>
      </c>
      <c r="D3824" t="s">
        <v>148</v>
      </c>
      <c r="E3824" t="s">
        <v>64</v>
      </c>
      <c r="F3824" t="str">
        <f t="shared" si="179"/>
        <v>Victoria</v>
      </c>
      <c r="G3824" t="s">
        <v>45</v>
      </c>
      <c r="H3824">
        <v>3199</v>
      </c>
      <c r="I3824" t="s">
        <v>11</v>
      </c>
      <c r="J3824" t="s">
        <v>63</v>
      </c>
      <c r="K3824" t="s">
        <v>152</v>
      </c>
      <c r="L3824" t="s">
        <v>13</v>
      </c>
      <c r="M3824" s="5">
        <v>1261.9399999999996</v>
      </c>
      <c r="N3824">
        <v>1</v>
      </c>
    </row>
    <row r="3825" spans="1:14" x14ac:dyDescent="0.2">
      <c r="A3825" s="2">
        <v>45449</v>
      </c>
      <c r="B3825" s="3">
        <f t="shared" si="177"/>
        <v>2024</v>
      </c>
      <c r="C3825" t="str">
        <f t="shared" si="178"/>
        <v>2023-2024</v>
      </c>
      <c r="D3825" t="s">
        <v>148</v>
      </c>
      <c r="E3825" t="s">
        <v>87</v>
      </c>
      <c r="F3825" t="str">
        <f t="shared" si="179"/>
        <v>New South Wales</v>
      </c>
      <c r="G3825" t="s">
        <v>10</v>
      </c>
      <c r="H3825">
        <v>2790</v>
      </c>
      <c r="I3825" t="s">
        <v>11</v>
      </c>
      <c r="J3825" t="s">
        <v>25</v>
      </c>
      <c r="K3825" t="s">
        <v>151</v>
      </c>
      <c r="L3825" t="s">
        <v>21</v>
      </c>
      <c r="M3825" s="5">
        <v>1266.28</v>
      </c>
      <c r="N3825">
        <v>1</v>
      </c>
    </row>
    <row r="3826" spans="1:14" x14ac:dyDescent="0.2">
      <c r="A3826" s="2">
        <v>45518</v>
      </c>
      <c r="B3826" s="3">
        <f t="shared" si="177"/>
        <v>2025</v>
      </c>
      <c r="C3826" t="str">
        <f t="shared" si="178"/>
        <v>2024-2025</v>
      </c>
      <c r="D3826" t="s">
        <v>147</v>
      </c>
      <c r="E3826" t="s">
        <v>92</v>
      </c>
      <c r="F3826" t="str">
        <f t="shared" si="179"/>
        <v>Queensland</v>
      </c>
      <c r="G3826" t="s">
        <v>35</v>
      </c>
      <c r="H3826">
        <v>4068</v>
      </c>
      <c r="I3826" t="s">
        <v>11</v>
      </c>
      <c r="J3826" t="s">
        <v>43</v>
      </c>
      <c r="K3826" t="s">
        <v>150</v>
      </c>
      <c r="L3826" t="s">
        <v>18</v>
      </c>
      <c r="M3826" s="5">
        <v>1267.02</v>
      </c>
      <c r="N3826">
        <v>1</v>
      </c>
    </row>
    <row r="3827" spans="1:14" x14ac:dyDescent="0.2">
      <c r="A3827" s="2">
        <v>45105</v>
      </c>
      <c r="B3827" s="3">
        <f t="shared" si="177"/>
        <v>2023</v>
      </c>
      <c r="C3827" t="str">
        <f t="shared" si="178"/>
        <v>2022-2023</v>
      </c>
      <c r="D3827" t="s">
        <v>147</v>
      </c>
      <c r="E3827" t="s">
        <v>141</v>
      </c>
      <c r="F3827" t="str">
        <f t="shared" si="179"/>
        <v>Western Australia</v>
      </c>
      <c r="G3827" t="s">
        <v>48</v>
      </c>
      <c r="H3827">
        <v>6052</v>
      </c>
      <c r="I3827" t="s">
        <v>11</v>
      </c>
      <c r="J3827" t="s">
        <v>49</v>
      </c>
      <c r="K3827" t="s">
        <v>151</v>
      </c>
      <c r="L3827" t="s">
        <v>21</v>
      </c>
      <c r="M3827" s="5">
        <v>1267.2700000000002</v>
      </c>
      <c r="N3827">
        <v>1</v>
      </c>
    </row>
    <row r="3828" spans="1:14" x14ac:dyDescent="0.2">
      <c r="A3828" s="2">
        <v>45225</v>
      </c>
      <c r="B3828" s="3">
        <f t="shared" si="177"/>
        <v>2024</v>
      </c>
      <c r="C3828" t="str">
        <f t="shared" si="178"/>
        <v>2023-2024</v>
      </c>
      <c r="D3828" t="s">
        <v>147</v>
      </c>
      <c r="E3828" t="s">
        <v>142</v>
      </c>
      <c r="F3828" t="str">
        <f t="shared" si="179"/>
        <v>Australian Capital Territory</v>
      </c>
      <c r="G3828" t="s">
        <v>80</v>
      </c>
      <c r="H3828">
        <v>2609</v>
      </c>
      <c r="I3828" t="s">
        <v>11</v>
      </c>
      <c r="J3828" t="s">
        <v>58</v>
      </c>
      <c r="K3828" t="s">
        <v>151</v>
      </c>
      <c r="L3828" t="s">
        <v>21</v>
      </c>
      <c r="M3828" s="5">
        <v>1268.5500000000002</v>
      </c>
      <c r="N3828">
        <v>1</v>
      </c>
    </row>
    <row r="3829" spans="1:14" x14ac:dyDescent="0.2">
      <c r="A3829" s="2">
        <v>45205</v>
      </c>
      <c r="B3829" s="3">
        <f t="shared" si="177"/>
        <v>2024</v>
      </c>
      <c r="C3829" t="str">
        <f t="shared" si="178"/>
        <v>2023-2024</v>
      </c>
      <c r="D3829" t="s">
        <v>147</v>
      </c>
      <c r="E3829" t="s">
        <v>81</v>
      </c>
      <c r="F3829" t="str">
        <f t="shared" si="179"/>
        <v>New South Wales</v>
      </c>
      <c r="G3829" t="s">
        <v>10</v>
      </c>
      <c r="H3829">
        <v>2485</v>
      </c>
      <c r="I3829" t="s">
        <v>11</v>
      </c>
      <c r="J3829" t="s">
        <v>68</v>
      </c>
      <c r="K3829" t="s">
        <v>151</v>
      </c>
      <c r="L3829" t="s">
        <v>21</v>
      </c>
      <c r="M3829" s="5">
        <v>1268.6399999999999</v>
      </c>
      <c r="N3829">
        <v>1</v>
      </c>
    </row>
    <row r="3830" spans="1:14" x14ac:dyDescent="0.2">
      <c r="A3830" s="2">
        <v>45185</v>
      </c>
      <c r="B3830" s="3">
        <f t="shared" si="177"/>
        <v>2024</v>
      </c>
      <c r="C3830" t="str">
        <f t="shared" si="178"/>
        <v>2023-2024</v>
      </c>
      <c r="D3830" t="s">
        <v>147</v>
      </c>
      <c r="E3830" t="s">
        <v>102</v>
      </c>
      <c r="F3830" t="str">
        <f t="shared" si="179"/>
        <v>Queensland</v>
      </c>
      <c r="G3830" t="s">
        <v>35</v>
      </c>
      <c r="H3830">
        <v>4870</v>
      </c>
      <c r="I3830" t="s">
        <v>11</v>
      </c>
      <c r="J3830" t="s">
        <v>36</v>
      </c>
      <c r="K3830" t="s">
        <v>151</v>
      </c>
      <c r="L3830" t="s">
        <v>21</v>
      </c>
      <c r="M3830" s="5">
        <v>1269.76</v>
      </c>
      <c r="N3830">
        <v>1</v>
      </c>
    </row>
    <row r="3831" spans="1:14" x14ac:dyDescent="0.2">
      <c r="A3831" s="2">
        <v>45082</v>
      </c>
      <c r="B3831" s="3">
        <f t="shared" si="177"/>
        <v>2023</v>
      </c>
      <c r="C3831" t="str">
        <f t="shared" si="178"/>
        <v>2022-2023</v>
      </c>
      <c r="D3831" t="s">
        <v>147</v>
      </c>
      <c r="E3831" t="s">
        <v>64</v>
      </c>
      <c r="F3831" t="str">
        <f t="shared" si="179"/>
        <v>Victoria</v>
      </c>
      <c r="G3831" t="s">
        <v>45</v>
      </c>
      <c r="H3831">
        <v>3199</v>
      </c>
      <c r="I3831" t="s">
        <v>11</v>
      </c>
      <c r="J3831" t="s">
        <v>63</v>
      </c>
      <c r="K3831" t="s">
        <v>151</v>
      </c>
      <c r="L3831" t="s">
        <v>21</v>
      </c>
      <c r="M3831" s="5">
        <v>1270.9699999999998</v>
      </c>
      <c r="N3831">
        <v>1</v>
      </c>
    </row>
    <row r="3832" spans="1:14" x14ac:dyDescent="0.2">
      <c r="A3832" s="2">
        <v>45461</v>
      </c>
      <c r="B3832" s="3">
        <f t="shared" si="177"/>
        <v>2024</v>
      </c>
      <c r="C3832" t="str">
        <f t="shared" si="178"/>
        <v>2023-2024</v>
      </c>
      <c r="D3832" t="s">
        <v>147</v>
      </c>
      <c r="E3832" t="s">
        <v>57</v>
      </c>
      <c r="F3832" t="str">
        <f t="shared" si="179"/>
        <v>New South Wales</v>
      </c>
      <c r="G3832" t="s">
        <v>10</v>
      </c>
      <c r="H3832">
        <v>2560</v>
      </c>
      <c r="I3832" t="s">
        <v>11</v>
      </c>
      <c r="J3832" t="s">
        <v>58</v>
      </c>
      <c r="K3832" t="s">
        <v>156</v>
      </c>
      <c r="L3832" t="s">
        <v>17</v>
      </c>
      <c r="M3832" s="5">
        <v>1271.2</v>
      </c>
      <c r="N3832">
        <v>1</v>
      </c>
    </row>
    <row r="3833" spans="1:14" x14ac:dyDescent="0.2">
      <c r="A3833" s="2">
        <v>45254</v>
      </c>
      <c r="B3833" s="3">
        <f t="shared" si="177"/>
        <v>2024</v>
      </c>
      <c r="C3833" t="str">
        <f t="shared" si="178"/>
        <v>2023-2024</v>
      </c>
      <c r="D3833" t="s">
        <v>148</v>
      </c>
      <c r="E3833" t="s">
        <v>105</v>
      </c>
      <c r="F3833" t="str">
        <f t="shared" si="179"/>
        <v>Victoria</v>
      </c>
      <c r="G3833" t="s">
        <v>45</v>
      </c>
      <c r="H3833">
        <v>3500</v>
      </c>
      <c r="I3833" t="s">
        <v>11</v>
      </c>
      <c r="J3833" t="s">
        <v>60</v>
      </c>
      <c r="K3833" t="s">
        <v>151</v>
      </c>
      <c r="L3833" t="s">
        <v>21</v>
      </c>
      <c r="M3833" s="5">
        <v>1271.7399999999998</v>
      </c>
      <c r="N3833">
        <v>1</v>
      </c>
    </row>
    <row r="3834" spans="1:14" x14ac:dyDescent="0.2">
      <c r="A3834" s="2">
        <v>45319</v>
      </c>
      <c r="B3834" s="3">
        <f t="shared" si="177"/>
        <v>2024</v>
      </c>
      <c r="C3834" t="str">
        <f t="shared" si="178"/>
        <v>2023-2024</v>
      </c>
      <c r="D3834" t="s">
        <v>147</v>
      </c>
      <c r="E3834" t="s">
        <v>91</v>
      </c>
      <c r="F3834" t="str">
        <f t="shared" si="179"/>
        <v>Victoria</v>
      </c>
      <c r="G3834" t="s">
        <v>45</v>
      </c>
      <c r="H3834">
        <v>3690</v>
      </c>
      <c r="I3834" t="s">
        <v>11</v>
      </c>
      <c r="J3834" t="s">
        <v>55</v>
      </c>
      <c r="K3834" t="s">
        <v>149</v>
      </c>
      <c r="L3834" t="s">
        <v>15</v>
      </c>
      <c r="M3834" s="5">
        <v>1274.1300000000001</v>
      </c>
      <c r="N3834">
        <v>1</v>
      </c>
    </row>
    <row r="3835" spans="1:14" x14ac:dyDescent="0.2">
      <c r="A3835" s="2">
        <v>45056</v>
      </c>
      <c r="B3835" s="3">
        <f t="shared" si="177"/>
        <v>2023</v>
      </c>
      <c r="C3835" t="str">
        <f t="shared" si="178"/>
        <v>2022-2023</v>
      </c>
      <c r="D3835" t="s">
        <v>147</v>
      </c>
      <c r="E3835" t="s">
        <v>41</v>
      </c>
      <c r="F3835" t="str">
        <f t="shared" si="179"/>
        <v>New South Wales</v>
      </c>
      <c r="G3835" t="s">
        <v>10</v>
      </c>
      <c r="H3835">
        <v>2830</v>
      </c>
      <c r="I3835" t="s">
        <v>11</v>
      </c>
      <c r="J3835" t="s">
        <v>25</v>
      </c>
      <c r="K3835" t="s">
        <v>19</v>
      </c>
      <c r="L3835" t="s">
        <v>23</v>
      </c>
      <c r="M3835" s="5">
        <v>1276.3699999999999</v>
      </c>
      <c r="N3835">
        <v>1</v>
      </c>
    </row>
    <row r="3836" spans="1:14" x14ac:dyDescent="0.2">
      <c r="A3836" s="2">
        <v>45049</v>
      </c>
      <c r="B3836" s="3">
        <f t="shared" si="177"/>
        <v>2023</v>
      </c>
      <c r="C3836" t="str">
        <f t="shared" si="178"/>
        <v>2022-2023</v>
      </c>
      <c r="D3836" t="s">
        <v>147</v>
      </c>
      <c r="E3836" t="s">
        <v>44</v>
      </c>
      <c r="F3836" t="str">
        <f t="shared" si="179"/>
        <v>Victoria</v>
      </c>
      <c r="G3836" t="s">
        <v>45</v>
      </c>
      <c r="H3836">
        <v>3066</v>
      </c>
      <c r="I3836" t="s">
        <v>11</v>
      </c>
      <c r="J3836" t="s">
        <v>46</v>
      </c>
      <c r="K3836" t="s">
        <v>19</v>
      </c>
      <c r="L3836" t="s">
        <v>23</v>
      </c>
      <c r="M3836" s="5">
        <v>1281.54</v>
      </c>
      <c r="N3836">
        <v>1</v>
      </c>
    </row>
    <row r="3837" spans="1:14" x14ac:dyDescent="0.2">
      <c r="A3837" s="2">
        <v>44999</v>
      </c>
      <c r="B3837" s="3">
        <f t="shared" si="177"/>
        <v>2023</v>
      </c>
      <c r="C3837" t="str">
        <f t="shared" si="178"/>
        <v>2022-2023</v>
      </c>
      <c r="D3837" t="s">
        <v>147</v>
      </c>
      <c r="E3837" t="s">
        <v>98</v>
      </c>
      <c r="F3837" t="str">
        <f t="shared" si="179"/>
        <v>Victoria</v>
      </c>
      <c r="G3837" t="s">
        <v>45</v>
      </c>
      <c r="H3837">
        <v>3429</v>
      </c>
      <c r="I3837" t="s">
        <v>11</v>
      </c>
      <c r="J3837" t="s">
        <v>60</v>
      </c>
      <c r="K3837" t="s">
        <v>151</v>
      </c>
      <c r="L3837" t="s">
        <v>21</v>
      </c>
      <c r="M3837" s="5">
        <v>1285.48</v>
      </c>
      <c r="N3837">
        <v>1</v>
      </c>
    </row>
    <row r="3838" spans="1:14" x14ac:dyDescent="0.2">
      <c r="A3838" s="2">
        <v>45185</v>
      </c>
      <c r="B3838" s="3">
        <f t="shared" si="177"/>
        <v>2024</v>
      </c>
      <c r="C3838" t="str">
        <f t="shared" si="178"/>
        <v>2023-2024</v>
      </c>
      <c r="D3838" t="s">
        <v>147</v>
      </c>
      <c r="E3838" t="s">
        <v>24</v>
      </c>
      <c r="F3838" t="str">
        <f t="shared" si="179"/>
        <v>New South Wales</v>
      </c>
      <c r="G3838" t="s">
        <v>10</v>
      </c>
      <c r="H3838">
        <v>2795</v>
      </c>
      <c r="I3838" t="s">
        <v>11</v>
      </c>
      <c r="J3838" t="s">
        <v>25</v>
      </c>
      <c r="K3838" t="s">
        <v>150</v>
      </c>
      <c r="L3838" t="s">
        <v>18</v>
      </c>
      <c r="M3838" s="5">
        <v>1290.23</v>
      </c>
      <c r="N3838">
        <v>1</v>
      </c>
    </row>
    <row r="3839" spans="1:14" x14ac:dyDescent="0.2">
      <c r="A3839" s="2">
        <v>45614</v>
      </c>
      <c r="B3839" s="3">
        <f t="shared" si="177"/>
        <v>2025</v>
      </c>
      <c r="C3839" t="str">
        <f t="shared" si="178"/>
        <v>2024-2025</v>
      </c>
      <c r="D3839" t="s">
        <v>147</v>
      </c>
      <c r="E3839" t="s">
        <v>114</v>
      </c>
      <c r="F3839" t="str">
        <f t="shared" si="179"/>
        <v>Victoria</v>
      </c>
      <c r="G3839" t="s">
        <v>45</v>
      </c>
      <c r="H3839">
        <v>3551</v>
      </c>
      <c r="I3839" t="s">
        <v>11</v>
      </c>
      <c r="J3839" t="s">
        <v>60</v>
      </c>
      <c r="K3839" t="s">
        <v>150</v>
      </c>
      <c r="L3839" t="s">
        <v>18</v>
      </c>
      <c r="M3839" s="5">
        <v>1291.3399999999999</v>
      </c>
      <c r="N3839">
        <v>1</v>
      </c>
    </row>
    <row r="3840" spans="1:14" x14ac:dyDescent="0.2">
      <c r="A3840" s="2">
        <v>45386</v>
      </c>
      <c r="B3840" s="3">
        <f t="shared" si="177"/>
        <v>2024</v>
      </c>
      <c r="C3840" t="str">
        <f t="shared" si="178"/>
        <v>2023-2024</v>
      </c>
      <c r="D3840" t="s">
        <v>148</v>
      </c>
      <c r="E3840" t="s">
        <v>28</v>
      </c>
      <c r="F3840" t="str">
        <f t="shared" si="179"/>
        <v>Northern Territory</v>
      </c>
      <c r="G3840" t="s">
        <v>29</v>
      </c>
      <c r="H3840">
        <v>800</v>
      </c>
      <c r="I3840" t="s">
        <v>11</v>
      </c>
      <c r="J3840" t="s">
        <v>30</v>
      </c>
      <c r="K3840" t="s">
        <v>19</v>
      </c>
      <c r="L3840" t="s">
        <v>23</v>
      </c>
      <c r="M3840" s="5">
        <v>1292.26</v>
      </c>
      <c r="N3840">
        <v>1</v>
      </c>
    </row>
    <row r="3841" spans="1:14" x14ac:dyDescent="0.2">
      <c r="A3841" s="2">
        <v>45521</v>
      </c>
      <c r="B3841" s="3">
        <f t="shared" si="177"/>
        <v>2025</v>
      </c>
      <c r="C3841" t="str">
        <f t="shared" si="178"/>
        <v>2024-2025</v>
      </c>
      <c r="D3841" t="s">
        <v>147</v>
      </c>
      <c r="E3841" t="s">
        <v>124</v>
      </c>
      <c r="F3841" t="str">
        <f t="shared" si="179"/>
        <v>New South Wales</v>
      </c>
      <c r="G3841" t="s">
        <v>10</v>
      </c>
      <c r="H3841">
        <v>2015</v>
      </c>
      <c r="I3841" t="s">
        <v>11</v>
      </c>
      <c r="J3841" t="s">
        <v>12</v>
      </c>
      <c r="K3841" t="s">
        <v>156</v>
      </c>
      <c r="L3841" t="s">
        <v>17</v>
      </c>
      <c r="M3841" s="5">
        <v>1294.3400000000001</v>
      </c>
      <c r="N3841">
        <v>1</v>
      </c>
    </row>
    <row r="3842" spans="1:14" x14ac:dyDescent="0.2">
      <c r="A3842" s="2">
        <v>45360</v>
      </c>
      <c r="B3842" s="3">
        <f t="shared" ref="B3842:B3905" si="180">IF(MONTH(A3842)&gt;=7,YEAR(A3842)+1,YEAR(A3842))</f>
        <v>2024</v>
      </c>
      <c r="C3842" t="str">
        <f t="shared" ref="C3842:C3905" si="181">IF(MONTH(A3842) &gt;= 7, YEAR(A3842) &amp; "-" &amp; YEAR(A3842) + 1, YEAR(A3842) - 1 &amp; "-" &amp; YEAR(A3842))</f>
        <v>2023-2024</v>
      </c>
      <c r="D3842" t="s">
        <v>147</v>
      </c>
      <c r="E3842" t="s">
        <v>97</v>
      </c>
      <c r="F3842" t="str">
        <f t="shared" ref="F3842:F3905" si="182">IF(G3842="WA","Western Australia",
IF(G3842="NSW","New South Wales",
IF(G3842="QLD","Queensland",
IF(G3842="VIC","Victoria",
IF(G3842="TAS","Tasmania",
IF(G3842="SA","South Australia",
IF(G3842="NT","Northern Territory",
IF(G3842="ACT","Australian Capital Territory",G3842))))))))</f>
        <v>Tasmania</v>
      </c>
      <c r="G3842" t="s">
        <v>70</v>
      </c>
      <c r="H3842">
        <v>7250</v>
      </c>
      <c r="I3842" t="s">
        <v>11</v>
      </c>
      <c r="J3842" t="s">
        <v>71</v>
      </c>
      <c r="K3842" t="s">
        <v>149</v>
      </c>
      <c r="L3842" t="s">
        <v>15</v>
      </c>
      <c r="M3842" s="5">
        <v>1294.73</v>
      </c>
      <c r="N3842">
        <v>1</v>
      </c>
    </row>
    <row r="3843" spans="1:14" x14ac:dyDescent="0.2">
      <c r="A3843" s="2">
        <v>45112</v>
      </c>
      <c r="B3843" s="3">
        <f t="shared" si="180"/>
        <v>2024</v>
      </c>
      <c r="C3843" t="str">
        <f t="shared" si="181"/>
        <v>2023-2024</v>
      </c>
      <c r="D3843" t="s">
        <v>147</v>
      </c>
      <c r="E3843" t="s">
        <v>96</v>
      </c>
      <c r="F3843" t="str">
        <f t="shared" si="182"/>
        <v>Western Australia</v>
      </c>
      <c r="G3843" t="s">
        <v>48</v>
      </c>
      <c r="H3843">
        <v>6330</v>
      </c>
      <c r="I3843" t="s">
        <v>11</v>
      </c>
      <c r="J3843" t="s">
        <v>94</v>
      </c>
      <c r="K3843" t="s">
        <v>157</v>
      </c>
      <c r="L3843" t="s">
        <v>22</v>
      </c>
      <c r="M3843" s="5">
        <v>1298.8799999999999</v>
      </c>
      <c r="N3843">
        <v>1</v>
      </c>
    </row>
    <row r="3844" spans="1:14" x14ac:dyDescent="0.2">
      <c r="A3844" s="2">
        <v>45202</v>
      </c>
      <c r="B3844" s="3">
        <f t="shared" si="180"/>
        <v>2024</v>
      </c>
      <c r="C3844" t="str">
        <f t="shared" si="181"/>
        <v>2023-2024</v>
      </c>
      <c r="D3844" t="s">
        <v>147</v>
      </c>
      <c r="E3844" t="s">
        <v>114</v>
      </c>
      <c r="F3844" t="str">
        <f t="shared" si="182"/>
        <v>Victoria</v>
      </c>
      <c r="G3844" t="s">
        <v>45</v>
      </c>
      <c r="H3844">
        <v>3551</v>
      </c>
      <c r="I3844" t="s">
        <v>11</v>
      </c>
      <c r="J3844" t="s">
        <v>60</v>
      </c>
      <c r="K3844" t="s">
        <v>153</v>
      </c>
      <c r="L3844" t="s">
        <v>16</v>
      </c>
      <c r="M3844" s="5">
        <v>1298.9299999999998</v>
      </c>
      <c r="N3844">
        <v>1</v>
      </c>
    </row>
    <row r="3845" spans="1:14" x14ac:dyDescent="0.2">
      <c r="A3845" s="2">
        <v>45525</v>
      </c>
      <c r="B3845" s="3">
        <f t="shared" si="180"/>
        <v>2025</v>
      </c>
      <c r="C3845" t="str">
        <f t="shared" si="181"/>
        <v>2024-2025</v>
      </c>
      <c r="D3845" t="s">
        <v>147</v>
      </c>
      <c r="E3845" t="s">
        <v>92</v>
      </c>
      <c r="F3845" t="str">
        <f t="shared" si="182"/>
        <v>Queensland</v>
      </c>
      <c r="G3845" t="s">
        <v>35</v>
      </c>
      <c r="H3845">
        <v>4068</v>
      </c>
      <c r="I3845" t="s">
        <v>11</v>
      </c>
      <c r="J3845" t="s">
        <v>43</v>
      </c>
      <c r="K3845" t="s">
        <v>150</v>
      </c>
      <c r="L3845" t="s">
        <v>18</v>
      </c>
      <c r="M3845" s="5">
        <v>1301.8</v>
      </c>
      <c r="N3845">
        <v>1</v>
      </c>
    </row>
    <row r="3846" spans="1:14" x14ac:dyDescent="0.2">
      <c r="A3846" s="2">
        <v>45608</v>
      </c>
      <c r="B3846" s="3">
        <f t="shared" si="180"/>
        <v>2025</v>
      </c>
      <c r="C3846" t="str">
        <f t="shared" si="181"/>
        <v>2024-2025</v>
      </c>
      <c r="D3846" t="s">
        <v>147</v>
      </c>
      <c r="E3846" t="s">
        <v>122</v>
      </c>
      <c r="F3846" t="str">
        <f t="shared" si="182"/>
        <v>New South Wales</v>
      </c>
      <c r="G3846" t="s">
        <v>10</v>
      </c>
      <c r="H3846">
        <v>2650</v>
      </c>
      <c r="I3846" t="s">
        <v>11</v>
      </c>
      <c r="J3846" t="s">
        <v>25</v>
      </c>
      <c r="K3846" t="s">
        <v>154</v>
      </c>
      <c r="L3846" t="s">
        <v>14</v>
      </c>
      <c r="M3846" s="5">
        <v>1306.3</v>
      </c>
      <c r="N3846">
        <v>1</v>
      </c>
    </row>
    <row r="3847" spans="1:14" x14ac:dyDescent="0.2">
      <c r="A3847" s="2">
        <v>44991</v>
      </c>
      <c r="B3847" s="3">
        <f t="shared" si="180"/>
        <v>2023</v>
      </c>
      <c r="C3847" t="str">
        <f t="shared" si="181"/>
        <v>2022-2023</v>
      </c>
      <c r="D3847" t="s">
        <v>147</v>
      </c>
      <c r="E3847" t="s">
        <v>137</v>
      </c>
      <c r="F3847" t="str">
        <f t="shared" si="182"/>
        <v>New South Wales</v>
      </c>
      <c r="G3847" t="s">
        <v>10</v>
      </c>
      <c r="H3847">
        <v>2031</v>
      </c>
      <c r="I3847" t="s">
        <v>11</v>
      </c>
      <c r="J3847" t="s">
        <v>12</v>
      </c>
      <c r="K3847" t="s">
        <v>156</v>
      </c>
      <c r="L3847" t="s">
        <v>17</v>
      </c>
      <c r="M3847" s="5">
        <v>1308.1899999999998</v>
      </c>
      <c r="N3847">
        <v>1</v>
      </c>
    </row>
    <row r="3848" spans="1:14" x14ac:dyDescent="0.2">
      <c r="A3848" s="2">
        <v>45114</v>
      </c>
      <c r="B3848" s="3">
        <f t="shared" si="180"/>
        <v>2024</v>
      </c>
      <c r="C3848" t="str">
        <f t="shared" si="181"/>
        <v>2023-2024</v>
      </c>
      <c r="D3848" t="s">
        <v>147</v>
      </c>
      <c r="E3848" t="s">
        <v>42</v>
      </c>
      <c r="F3848" t="str">
        <f t="shared" si="182"/>
        <v>Queensland</v>
      </c>
      <c r="G3848" t="s">
        <v>35</v>
      </c>
      <c r="H3848">
        <v>4053</v>
      </c>
      <c r="I3848" t="s">
        <v>11</v>
      </c>
      <c r="J3848" t="s">
        <v>43</v>
      </c>
      <c r="K3848" t="s">
        <v>153</v>
      </c>
      <c r="L3848" t="s">
        <v>16</v>
      </c>
      <c r="M3848" s="5">
        <v>1314.9799999999998</v>
      </c>
      <c r="N3848">
        <v>1</v>
      </c>
    </row>
    <row r="3849" spans="1:14" x14ac:dyDescent="0.2">
      <c r="A3849" s="2">
        <v>45039</v>
      </c>
      <c r="B3849" s="3">
        <f t="shared" si="180"/>
        <v>2023</v>
      </c>
      <c r="C3849" t="str">
        <f t="shared" si="181"/>
        <v>2022-2023</v>
      </c>
      <c r="D3849" t="s">
        <v>147</v>
      </c>
      <c r="E3849" t="s">
        <v>64</v>
      </c>
      <c r="F3849" t="str">
        <f t="shared" si="182"/>
        <v>Victoria</v>
      </c>
      <c r="G3849" t="s">
        <v>45</v>
      </c>
      <c r="H3849">
        <v>3199</v>
      </c>
      <c r="I3849" t="s">
        <v>11</v>
      </c>
      <c r="J3849" t="s">
        <v>63</v>
      </c>
      <c r="K3849" t="s">
        <v>154</v>
      </c>
      <c r="L3849" t="s">
        <v>14</v>
      </c>
      <c r="M3849" s="5">
        <v>1315.8399999999997</v>
      </c>
      <c r="N3849">
        <v>1</v>
      </c>
    </row>
    <row r="3850" spans="1:14" x14ac:dyDescent="0.2">
      <c r="A3850" s="2">
        <v>45028</v>
      </c>
      <c r="B3850" s="3">
        <f t="shared" si="180"/>
        <v>2023</v>
      </c>
      <c r="C3850" t="str">
        <f t="shared" si="181"/>
        <v>2022-2023</v>
      </c>
      <c r="D3850" t="s">
        <v>147</v>
      </c>
      <c r="E3850" t="s">
        <v>118</v>
      </c>
      <c r="F3850" t="str">
        <f t="shared" si="182"/>
        <v>New South Wales</v>
      </c>
      <c r="G3850" t="s">
        <v>10</v>
      </c>
      <c r="H3850">
        <v>2158</v>
      </c>
      <c r="I3850" t="s">
        <v>11</v>
      </c>
      <c r="J3850" t="s">
        <v>27</v>
      </c>
      <c r="K3850" t="s">
        <v>149</v>
      </c>
      <c r="L3850" t="s">
        <v>15</v>
      </c>
      <c r="M3850" s="5">
        <v>1316.53</v>
      </c>
      <c r="N3850">
        <v>1</v>
      </c>
    </row>
    <row r="3851" spans="1:14" x14ac:dyDescent="0.2">
      <c r="A3851" s="2">
        <v>44957</v>
      </c>
      <c r="B3851" s="3">
        <f t="shared" si="180"/>
        <v>2023</v>
      </c>
      <c r="C3851" t="str">
        <f t="shared" si="181"/>
        <v>2022-2023</v>
      </c>
      <c r="D3851" t="s">
        <v>147</v>
      </c>
      <c r="E3851" t="s">
        <v>143</v>
      </c>
      <c r="F3851" t="str">
        <f t="shared" si="182"/>
        <v>New South Wales</v>
      </c>
      <c r="G3851" t="s">
        <v>10</v>
      </c>
      <c r="H3851">
        <v>2154</v>
      </c>
      <c r="I3851" t="s">
        <v>11</v>
      </c>
      <c r="J3851" t="s">
        <v>27</v>
      </c>
      <c r="K3851" t="s">
        <v>150</v>
      </c>
      <c r="L3851" t="s">
        <v>18</v>
      </c>
      <c r="M3851" s="5">
        <v>1316.56</v>
      </c>
      <c r="N3851">
        <v>1</v>
      </c>
    </row>
    <row r="3852" spans="1:14" x14ac:dyDescent="0.2">
      <c r="A3852" s="2">
        <v>45031</v>
      </c>
      <c r="B3852" s="3">
        <f t="shared" si="180"/>
        <v>2023</v>
      </c>
      <c r="C3852" t="str">
        <f t="shared" si="181"/>
        <v>2022-2023</v>
      </c>
      <c r="D3852" t="s">
        <v>147</v>
      </c>
      <c r="E3852" t="s">
        <v>103</v>
      </c>
      <c r="F3852" t="str">
        <f t="shared" si="182"/>
        <v>Queensland</v>
      </c>
      <c r="G3852" t="s">
        <v>35</v>
      </c>
      <c r="H3852">
        <v>4509</v>
      </c>
      <c r="I3852" t="s">
        <v>11</v>
      </c>
      <c r="J3852" t="s">
        <v>104</v>
      </c>
      <c r="K3852" t="s">
        <v>150</v>
      </c>
      <c r="L3852" t="s">
        <v>18</v>
      </c>
      <c r="M3852" s="5">
        <v>1316.6</v>
      </c>
      <c r="N3852">
        <v>1</v>
      </c>
    </row>
    <row r="3853" spans="1:14" x14ac:dyDescent="0.2">
      <c r="A3853" s="2">
        <v>45290</v>
      </c>
      <c r="B3853" s="3">
        <f t="shared" si="180"/>
        <v>2024</v>
      </c>
      <c r="C3853" t="str">
        <f t="shared" si="181"/>
        <v>2023-2024</v>
      </c>
      <c r="D3853" t="s">
        <v>147</v>
      </c>
      <c r="E3853" t="s">
        <v>114</v>
      </c>
      <c r="F3853" t="str">
        <f t="shared" si="182"/>
        <v>Victoria</v>
      </c>
      <c r="G3853" t="s">
        <v>45</v>
      </c>
      <c r="H3853">
        <v>3551</v>
      </c>
      <c r="I3853" t="s">
        <v>11</v>
      </c>
      <c r="J3853" t="s">
        <v>60</v>
      </c>
      <c r="K3853" t="s">
        <v>154</v>
      </c>
      <c r="L3853" t="s">
        <v>14</v>
      </c>
      <c r="M3853" s="5">
        <v>1317.65</v>
      </c>
      <c r="N3853">
        <v>1</v>
      </c>
    </row>
    <row r="3854" spans="1:14" x14ac:dyDescent="0.2">
      <c r="A3854" s="2">
        <v>45001</v>
      </c>
      <c r="B3854" s="3">
        <f t="shared" si="180"/>
        <v>2023</v>
      </c>
      <c r="C3854" t="str">
        <f t="shared" si="181"/>
        <v>2022-2023</v>
      </c>
      <c r="D3854" t="s">
        <v>147</v>
      </c>
      <c r="E3854" t="s">
        <v>98</v>
      </c>
      <c r="F3854" t="str">
        <f t="shared" si="182"/>
        <v>Victoria</v>
      </c>
      <c r="G3854" t="s">
        <v>45</v>
      </c>
      <c r="H3854">
        <v>3429</v>
      </c>
      <c r="I3854" t="s">
        <v>11</v>
      </c>
      <c r="J3854" t="s">
        <v>60</v>
      </c>
      <c r="K3854" t="s">
        <v>153</v>
      </c>
      <c r="L3854" t="s">
        <v>16</v>
      </c>
      <c r="M3854" s="5">
        <v>1318.03</v>
      </c>
      <c r="N3854">
        <v>1</v>
      </c>
    </row>
    <row r="3855" spans="1:14" x14ac:dyDescent="0.2">
      <c r="A3855" s="2">
        <v>45200</v>
      </c>
      <c r="B3855" s="3">
        <f t="shared" si="180"/>
        <v>2024</v>
      </c>
      <c r="C3855" t="str">
        <f t="shared" si="181"/>
        <v>2023-2024</v>
      </c>
      <c r="D3855" t="s">
        <v>147</v>
      </c>
      <c r="E3855" t="s">
        <v>139</v>
      </c>
      <c r="F3855" t="str">
        <f t="shared" si="182"/>
        <v>New South Wales</v>
      </c>
      <c r="G3855" t="s">
        <v>10</v>
      </c>
      <c r="H3855">
        <v>2020</v>
      </c>
      <c r="I3855" t="s">
        <v>11</v>
      </c>
      <c r="J3855" t="s">
        <v>12</v>
      </c>
      <c r="K3855" t="s">
        <v>150</v>
      </c>
      <c r="L3855" t="s">
        <v>18</v>
      </c>
      <c r="M3855" s="5">
        <v>1322.81</v>
      </c>
      <c r="N3855">
        <v>1</v>
      </c>
    </row>
    <row r="3856" spans="1:14" x14ac:dyDescent="0.2">
      <c r="A3856" s="2">
        <v>45216</v>
      </c>
      <c r="B3856" s="3">
        <f t="shared" si="180"/>
        <v>2024</v>
      </c>
      <c r="C3856" t="str">
        <f t="shared" si="181"/>
        <v>2023-2024</v>
      </c>
      <c r="D3856" t="s">
        <v>147</v>
      </c>
      <c r="E3856" t="s">
        <v>135</v>
      </c>
      <c r="F3856" t="str">
        <f t="shared" si="182"/>
        <v>Victoria</v>
      </c>
      <c r="G3856" t="s">
        <v>45</v>
      </c>
      <c r="H3856">
        <v>3550</v>
      </c>
      <c r="I3856" t="s">
        <v>11</v>
      </c>
      <c r="J3856" t="s">
        <v>60</v>
      </c>
      <c r="K3856" t="s">
        <v>19</v>
      </c>
      <c r="L3856" t="s">
        <v>23</v>
      </c>
      <c r="M3856" s="5">
        <v>1322.8999999999999</v>
      </c>
      <c r="N3856">
        <v>1</v>
      </c>
    </row>
    <row r="3857" spans="1:14" x14ac:dyDescent="0.2">
      <c r="A3857" s="2">
        <v>45087</v>
      </c>
      <c r="B3857" s="3">
        <f t="shared" si="180"/>
        <v>2023</v>
      </c>
      <c r="C3857" t="str">
        <f t="shared" si="181"/>
        <v>2022-2023</v>
      </c>
      <c r="D3857" t="s">
        <v>147</v>
      </c>
      <c r="E3857" t="s">
        <v>119</v>
      </c>
      <c r="F3857" t="str">
        <f t="shared" si="182"/>
        <v>Queensland</v>
      </c>
      <c r="G3857" t="s">
        <v>35</v>
      </c>
      <c r="H3857">
        <v>4570</v>
      </c>
      <c r="I3857" t="s">
        <v>11</v>
      </c>
      <c r="J3857" t="s">
        <v>120</v>
      </c>
      <c r="K3857" t="s">
        <v>151</v>
      </c>
      <c r="L3857" t="s">
        <v>21</v>
      </c>
      <c r="M3857" s="5">
        <v>1324.48</v>
      </c>
      <c r="N3857">
        <v>1</v>
      </c>
    </row>
    <row r="3858" spans="1:14" x14ac:dyDescent="0.2">
      <c r="A3858" s="2">
        <v>45337</v>
      </c>
      <c r="B3858" s="3">
        <f t="shared" si="180"/>
        <v>2024</v>
      </c>
      <c r="C3858" t="str">
        <f t="shared" si="181"/>
        <v>2023-2024</v>
      </c>
      <c r="D3858" t="s">
        <v>147</v>
      </c>
      <c r="E3858" t="s">
        <v>66</v>
      </c>
      <c r="F3858" t="str">
        <f t="shared" si="182"/>
        <v>South Australia</v>
      </c>
      <c r="G3858" t="s">
        <v>32</v>
      </c>
      <c r="H3858">
        <v>5169</v>
      </c>
      <c r="I3858" t="s">
        <v>11</v>
      </c>
      <c r="J3858" t="s">
        <v>33</v>
      </c>
      <c r="K3858" t="s">
        <v>151</v>
      </c>
      <c r="L3858" t="s">
        <v>21</v>
      </c>
      <c r="M3858" s="5">
        <v>1325.69</v>
      </c>
      <c r="N3858">
        <v>1</v>
      </c>
    </row>
    <row r="3859" spans="1:14" x14ac:dyDescent="0.2">
      <c r="A3859" s="2">
        <v>45120</v>
      </c>
      <c r="B3859" s="3">
        <f t="shared" si="180"/>
        <v>2024</v>
      </c>
      <c r="C3859" t="str">
        <f t="shared" si="181"/>
        <v>2023-2024</v>
      </c>
      <c r="D3859" t="s">
        <v>147</v>
      </c>
      <c r="E3859" t="s">
        <v>24</v>
      </c>
      <c r="F3859" t="str">
        <f t="shared" si="182"/>
        <v>New South Wales</v>
      </c>
      <c r="G3859" t="s">
        <v>10</v>
      </c>
      <c r="H3859">
        <v>2795</v>
      </c>
      <c r="I3859" t="s">
        <v>11</v>
      </c>
      <c r="J3859" t="s">
        <v>25</v>
      </c>
      <c r="K3859" t="s">
        <v>156</v>
      </c>
      <c r="L3859" t="s">
        <v>17</v>
      </c>
      <c r="M3859" s="5">
        <v>1327.69</v>
      </c>
      <c r="N3859">
        <v>1</v>
      </c>
    </row>
    <row r="3860" spans="1:14" x14ac:dyDescent="0.2">
      <c r="A3860" s="2">
        <v>45103</v>
      </c>
      <c r="B3860" s="3">
        <f t="shared" si="180"/>
        <v>2023</v>
      </c>
      <c r="C3860" t="str">
        <f t="shared" si="181"/>
        <v>2022-2023</v>
      </c>
      <c r="D3860" t="s">
        <v>147</v>
      </c>
      <c r="E3860" t="s">
        <v>126</v>
      </c>
      <c r="F3860" t="str">
        <f t="shared" si="182"/>
        <v>Queensland</v>
      </c>
      <c r="G3860" t="s">
        <v>35</v>
      </c>
      <c r="H3860">
        <v>4551</v>
      </c>
      <c r="I3860" t="s">
        <v>11</v>
      </c>
      <c r="J3860" t="s">
        <v>120</v>
      </c>
      <c r="K3860" t="s">
        <v>150</v>
      </c>
      <c r="L3860" t="s">
        <v>18</v>
      </c>
      <c r="M3860" s="5">
        <v>1331.67</v>
      </c>
      <c r="N3860">
        <v>1</v>
      </c>
    </row>
    <row r="3861" spans="1:14" x14ac:dyDescent="0.2">
      <c r="A3861" s="2">
        <v>45364</v>
      </c>
      <c r="B3861" s="3">
        <f t="shared" si="180"/>
        <v>2024</v>
      </c>
      <c r="C3861" t="str">
        <f t="shared" si="181"/>
        <v>2023-2024</v>
      </c>
      <c r="D3861" t="s">
        <v>147</v>
      </c>
      <c r="E3861" t="s">
        <v>24</v>
      </c>
      <c r="F3861" t="str">
        <f t="shared" si="182"/>
        <v>New South Wales</v>
      </c>
      <c r="G3861" t="s">
        <v>10</v>
      </c>
      <c r="H3861">
        <v>2795</v>
      </c>
      <c r="I3861" t="s">
        <v>11</v>
      </c>
      <c r="J3861" t="s">
        <v>25</v>
      </c>
      <c r="K3861" t="s">
        <v>154</v>
      </c>
      <c r="L3861" t="s">
        <v>14</v>
      </c>
      <c r="M3861" s="5">
        <v>1331.9500000000003</v>
      </c>
      <c r="N3861">
        <v>1</v>
      </c>
    </row>
    <row r="3862" spans="1:14" x14ac:dyDescent="0.2">
      <c r="A3862" s="2">
        <v>45279</v>
      </c>
      <c r="B3862" s="3">
        <f t="shared" si="180"/>
        <v>2024</v>
      </c>
      <c r="C3862" t="str">
        <f t="shared" si="181"/>
        <v>2023-2024</v>
      </c>
      <c r="D3862" t="s">
        <v>147</v>
      </c>
      <c r="E3862" t="s">
        <v>126</v>
      </c>
      <c r="F3862" t="str">
        <f t="shared" si="182"/>
        <v>Queensland</v>
      </c>
      <c r="G3862" t="s">
        <v>35</v>
      </c>
      <c r="H3862">
        <v>4551</v>
      </c>
      <c r="I3862" t="s">
        <v>11</v>
      </c>
      <c r="J3862" t="s">
        <v>120</v>
      </c>
      <c r="K3862" t="s">
        <v>150</v>
      </c>
      <c r="L3862" t="s">
        <v>18</v>
      </c>
      <c r="M3862" s="5">
        <v>1334.1699999999998</v>
      </c>
      <c r="N3862">
        <v>1</v>
      </c>
    </row>
    <row r="3863" spans="1:14" x14ac:dyDescent="0.2">
      <c r="A3863" s="2">
        <v>45585</v>
      </c>
      <c r="B3863" s="3">
        <f t="shared" si="180"/>
        <v>2025</v>
      </c>
      <c r="C3863" t="str">
        <f t="shared" si="181"/>
        <v>2024-2025</v>
      </c>
      <c r="D3863" t="s">
        <v>147</v>
      </c>
      <c r="E3863" t="s">
        <v>90</v>
      </c>
      <c r="F3863" t="str">
        <f t="shared" si="182"/>
        <v>Victoria</v>
      </c>
      <c r="G3863" t="s">
        <v>45</v>
      </c>
      <c r="H3863">
        <v>3179</v>
      </c>
      <c r="I3863" t="s">
        <v>11</v>
      </c>
      <c r="J3863" t="s">
        <v>63</v>
      </c>
      <c r="K3863" t="s">
        <v>151</v>
      </c>
      <c r="L3863" t="s">
        <v>21</v>
      </c>
      <c r="M3863" s="5">
        <v>1335.4099999999999</v>
      </c>
      <c r="N3863">
        <v>1</v>
      </c>
    </row>
    <row r="3864" spans="1:14" x14ac:dyDescent="0.2">
      <c r="A3864" s="2">
        <v>45372</v>
      </c>
      <c r="B3864" s="3">
        <f t="shared" si="180"/>
        <v>2024</v>
      </c>
      <c r="C3864" t="str">
        <f t="shared" si="181"/>
        <v>2023-2024</v>
      </c>
      <c r="D3864" t="s">
        <v>147</v>
      </c>
      <c r="E3864" t="s">
        <v>131</v>
      </c>
      <c r="F3864" t="str">
        <f t="shared" si="182"/>
        <v>Western Australia</v>
      </c>
      <c r="G3864" t="s">
        <v>48</v>
      </c>
      <c r="H3864">
        <v>6530</v>
      </c>
      <c r="I3864" t="s">
        <v>11</v>
      </c>
      <c r="J3864" t="s">
        <v>77</v>
      </c>
      <c r="K3864" t="s">
        <v>154</v>
      </c>
      <c r="L3864" t="s">
        <v>14</v>
      </c>
      <c r="M3864" s="5">
        <v>1335.7900000000002</v>
      </c>
      <c r="N3864">
        <v>1</v>
      </c>
    </row>
    <row r="3865" spans="1:14" x14ac:dyDescent="0.2">
      <c r="A3865" s="2">
        <v>44946</v>
      </c>
      <c r="B3865" s="3">
        <f t="shared" si="180"/>
        <v>2023</v>
      </c>
      <c r="C3865" t="str">
        <f t="shared" si="181"/>
        <v>2022-2023</v>
      </c>
      <c r="D3865" t="s">
        <v>147</v>
      </c>
      <c r="E3865" t="s">
        <v>79</v>
      </c>
      <c r="F3865" t="str">
        <f t="shared" si="182"/>
        <v>Australian Capital Territory</v>
      </c>
      <c r="G3865" t="s">
        <v>80</v>
      </c>
      <c r="H3865">
        <v>2617</v>
      </c>
      <c r="I3865" t="s">
        <v>11</v>
      </c>
      <c r="J3865" t="s">
        <v>58</v>
      </c>
      <c r="K3865" t="s">
        <v>152</v>
      </c>
      <c r="L3865" t="s">
        <v>13</v>
      </c>
      <c r="M3865" s="5">
        <v>1340.7800000000002</v>
      </c>
      <c r="N3865">
        <v>1</v>
      </c>
    </row>
    <row r="3866" spans="1:14" x14ac:dyDescent="0.2">
      <c r="A3866" s="2">
        <v>45057</v>
      </c>
      <c r="B3866" s="3">
        <f t="shared" si="180"/>
        <v>2023</v>
      </c>
      <c r="C3866" t="str">
        <f t="shared" si="181"/>
        <v>2022-2023</v>
      </c>
      <c r="D3866" t="s">
        <v>148</v>
      </c>
      <c r="E3866" t="s">
        <v>86</v>
      </c>
      <c r="F3866" t="str">
        <f t="shared" si="182"/>
        <v>New South Wales</v>
      </c>
      <c r="G3866" t="s">
        <v>10</v>
      </c>
      <c r="H3866">
        <v>2064</v>
      </c>
      <c r="I3866" t="s">
        <v>11</v>
      </c>
      <c r="J3866" t="s">
        <v>12</v>
      </c>
      <c r="K3866" t="s">
        <v>151</v>
      </c>
      <c r="L3866" t="s">
        <v>21</v>
      </c>
      <c r="M3866" s="5">
        <v>1340.9499999999998</v>
      </c>
      <c r="N3866">
        <v>1</v>
      </c>
    </row>
    <row r="3867" spans="1:14" x14ac:dyDescent="0.2">
      <c r="A3867" s="2">
        <v>45371</v>
      </c>
      <c r="B3867" s="3">
        <f t="shared" si="180"/>
        <v>2024</v>
      </c>
      <c r="C3867" t="str">
        <f t="shared" si="181"/>
        <v>2023-2024</v>
      </c>
      <c r="D3867" t="s">
        <v>147</v>
      </c>
      <c r="E3867" t="s">
        <v>129</v>
      </c>
      <c r="F3867" t="str">
        <f t="shared" si="182"/>
        <v>Tasmania</v>
      </c>
      <c r="G3867" t="s">
        <v>70</v>
      </c>
      <c r="H3867">
        <v>7010</v>
      </c>
      <c r="I3867" t="s">
        <v>11</v>
      </c>
      <c r="J3867" t="s">
        <v>71</v>
      </c>
      <c r="K3867" t="s">
        <v>153</v>
      </c>
      <c r="L3867" t="s">
        <v>16</v>
      </c>
      <c r="M3867" s="5">
        <v>1343.96</v>
      </c>
      <c r="N3867">
        <v>1</v>
      </c>
    </row>
    <row r="3868" spans="1:14" x14ac:dyDescent="0.2">
      <c r="A3868" s="2">
        <v>45401</v>
      </c>
      <c r="B3868" s="3">
        <f t="shared" si="180"/>
        <v>2024</v>
      </c>
      <c r="C3868" t="str">
        <f t="shared" si="181"/>
        <v>2023-2024</v>
      </c>
      <c r="D3868" t="s">
        <v>147</v>
      </c>
      <c r="E3868" t="s">
        <v>47</v>
      </c>
      <c r="F3868" t="str">
        <f t="shared" si="182"/>
        <v>Western Australia</v>
      </c>
      <c r="G3868" t="s">
        <v>48</v>
      </c>
      <c r="H3868">
        <v>6030</v>
      </c>
      <c r="I3868" t="s">
        <v>11</v>
      </c>
      <c r="J3868" t="s">
        <v>49</v>
      </c>
      <c r="K3868" t="s">
        <v>151</v>
      </c>
      <c r="L3868" t="s">
        <v>21</v>
      </c>
      <c r="M3868" s="5">
        <v>1344.5700000000002</v>
      </c>
      <c r="N3868">
        <v>1</v>
      </c>
    </row>
    <row r="3869" spans="1:14" x14ac:dyDescent="0.2">
      <c r="A3869" s="2">
        <v>44939</v>
      </c>
      <c r="B3869" s="3">
        <f t="shared" si="180"/>
        <v>2023</v>
      </c>
      <c r="C3869" t="str">
        <f t="shared" si="181"/>
        <v>2022-2023</v>
      </c>
      <c r="D3869" t="s">
        <v>147</v>
      </c>
      <c r="E3869" t="s">
        <v>88</v>
      </c>
      <c r="F3869" t="str">
        <f t="shared" si="182"/>
        <v>South Australia</v>
      </c>
      <c r="G3869" t="s">
        <v>32</v>
      </c>
      <c r="H3869">
        <v>5011</v>
      </c>
      <c r="I3869" t="s">
        <v>11</v>
      </c>
      <c r="J3869" t="s">
        <v>33</v>
      </c>
      <c r="K3869" t="s">
        <v>153</v>
      </c>
      <c r="L3869" t="s">
        <v>16</v>
      </c>
      <c r="M3869" s="5">
        <v>1347.3</v>
      </c>
      <c r="N3869">
        <v>1</v>
      </c>
    </row>
    <row r="3870" spans="1:14" x14ac:dyDescent="0.2">
      <c r="A3870" s="2">
        <v>45169</v>
      </c>
      <c r="B3870" s="3">
        <f t="shared" si="180"/>
        <v>2024</v>
      </c>
      <c r="C3870" t="str">
        <f t="shared" si="181"/>
        <v>2023-2024</v>
      </c>
      <c r="D3870" t="s">
        <v>147</v>
      </c>
      <c r="E3870" t="s">
        <v>53</v>
      </c>
      <c r="F3870" t="str">
        <f t="shared" si="182"/>
        <v>South Australia</v>
      </c>
      <c r="G3870" t="s">
        <v>32</v>
      </c>
      <c r="H3870">
        <v>5082</v>
      </c>
      <c r="I3870" t="s">
        <v>11</v>
      </c>
      <c r="J3870" t="s">
        <v>33</v>
      </c>
      <c r="K3870" t="s">
        <v>151</v>
      </c>
      <c r="L3870" t="s">
        <v>21</v>
      </c>
      <c r="M3870" s="5">
        <v>1348.18</v>
      </c>
      <c r="N3870">
        <v>1</v>
      </c>
    </row>
    <row r="3871" spans="1:14" x14ac:dyDescent="0.2">
      <c r="A3871" s="2">
        <v>45444</v>
      </c>
      <c r="B3871" s="3">
        <f t="shared" si="180"/>
        <v>2024</v>
      </c>
      <c r="C3871" t="str">
        <f t="shared" si="181"/>
        <v>2023-2024</v>
      </c>
      <c r="D3871" t="s">
        <v>147</v>
      </c>
      <c r="E3871" t="s">
        <v>129</v>
      </c>
      <c r="F3871" t="str">
        <f t="shared" si="182"/>
        <v>Tasmania</v>
      </c>
      <c r="G3871" t="s">
        <v>70</v>
      </c>
      <c r="H3871">
        <v>7010</v>
      </c>
      <c r="I3871" t="s">
        <v>11</v>
      </c>
      <c r="J3871" t="s">
        <v>71</v>
      </c>
      <c r="K3871" t="s">
        <v>149</v>
      </c>
      <c r="L3871" t="s">
        <v>15</v>
      </c>
      <c r="M3871" s="5">
        <v>1349.51</v>
      </c>
      <c r="N3871">
        <v>1</v>
      </c>
    </row>
    <row r="3872" spans="1:14" x14ac:dyDescent="0.2">
      <c r="A3872" s="2">
        <v>45259</v>
      </c>
      <c r="B3872" s="3">
        <f t="shared" si="180"/>
        <v>2024</v>
      </c>
      <c r="C3872" t="str">
        <f t="shared" si="181"/>
        <v>2023-2024</v>
      </c>
      <c r="D3872" t="s">
        <v>147</v>
      </c>
      <c r="E3872" t="s">
        <v>91</v>
      </c>
      <c r="F3872" t="str">
        <f t="shared" si="182"/>
        <v>Victoria</v>
      </c>
      <c r="G3872" t="s">
        <v>45</v>
      </c>
      <c r="H3872">
        <v>3690</v>
      </c>
      <c r="I3872" t="s">
        <v>11</v>
      </c>
      <c r="J3872" t="s">
        <v>55</v>
      </c>
      <c r="K3872" t="s">
        <v>149</v>
      </c>
      <c r="L3872" t="s">
        <v>15</v>
      </c>
      <c r="M3872" s="5">
        <v>1352.06</v>
      </c>
      <c r="N3872">
        <v>1</v>
      </c>
    </row>
    <row r="3873" spans="1:14" x14ac:dyDescent="0.2">
      <c r="A3873" s="2">
        <v>44927</v>
      </c>
      <c r="B3873" s="3">
        <f t="shared" si="180"/>
        <v>2023</v>
      </c>
      <c r="C3873" t="str">
        <f t="shared" si="181"/>
        <v>2022-2023</v>
      </c>
      <c r="D3873" t="s">
        <v>147</v>
      </c>
      <c r="E3873" t="s">
        <v>103</v>
      </c>
      <c r="F3873" t="str">
        <f t="shared" si="182"/>
        <v>Queensland</v>
      </c>
      <c r="G3873" t="s">
        <v>35</v>
      </c>
      <c r="H3873">
        <v>4509</v>
      </c>
      <c r="I3873" t="s">
        <v>11</v>
      </c>
      <c r="J3873" t="s">
        <v>104</v>
      </c>
      <c r="K3873" t="s">
        <v>154</v>
      </c>
      <c r="L3873" t="s">
        <v>14</v>
      </c>
      <c r="M3873" s="5">
        <v>1354.21</v>
      </c>
      <c r="N3873">
        <v>1</v>
      </c>
    </row>
    <row r="3874" spans="1:14" x14ac:dyDescent="0.2">
      <c r="A3874" s="2">
        <v>45082</v>
      </c>
      <c r="B3874" s="3">
        <f t="shared" si="180"/>
        <v>2023</v>
      </c>
      <c r="C3874" t="str">
        <f t="shared" si="181"/>
        <v>2022-2023</v>
      </c>
      <c r="D3874" t="s">
        <v>148</v>
      </c>
      <c r="E3874" t="s">
        <v>78</v>
      </c>
      <c r="F3874" t="str">
        <f t="shared" si="182"/>
        <v>New South Wales</v>
      </c>
      <c r="G3874" t="s">
        <v>10</v>
      </c>
      <c r="H3874">
        <v>2350</v>
      </c>
      <c r="I3874" t="s">
        <v>11</v>
      </c>
      <c r="J3874" t="s">
        <v>68</v>
      </c>
      <c r="K3874" t="s">
        <v>150</v>
      </c>
      <c r="L3874" t="s">
        <v>18</v>
      </c>
      <c r="M3874" s="5">
        <v>1354.81</v>
      </c>
      <c r="N3874">
        <v>1</v>
      </c>
    </row>
    <row r="3875" spans="1:14" x14ac:dyDescent="0.2">
      <c r="A3875" s="2">
        <v>45226</v>
      </c>
      <c r="B3875" s="3">
        <f t="shared" si="180"/>
        <v>2024</v>
      </c>
      <c r="C3875" t="str">
        <f t="shared" si="181"/>
        <v>2023-2024</v>
      </c>
      <c r="D3875" t="s">
        <v>147</v>
      </c>
      <c r="E3875" t="s">
        <v>139</v>
      </c>
      <c r="F3875" t="str">
        <f t="shared" si="182"/>
        <v>New South Wales</v>
      </c>
      <c r="G3875" t="s">
        <v>10</v>
      </c>
      <c r="H3875">
        <v>2020</v>
      </c>
      <c r="I3875" t="s">
        <v>11</v>
      </c>
      <c r="J3875" t="s">
        <v>12</v>
      </c>
      <c r="K3875" t="s">
        <v>150</v>
      </c>
      <c r="L3875" t="s">
        <v>18</v>
      </c>
      <c r="M3875" s="5">
        <v>1357.43</v>
      </c>
      <c r="N3875">
        <v>1</v>
      </c>
    </row>
    <row r="3876" spans="1:14" x14ac:dyDescent="0.2">
      <c r="A3876" s="2">
        <v>45450</v>
      </c>
      <c r="B3876" s="3">
        <f t="shared" si="180"/>
        <v>2024</v>
      </c>
      <c r="C3876" t="str">
        <f t="shared" si="181"/>
        <v>2023-2024</v>
      </c>
      <c r="D3876" t="s">
        <v>147</v>
      </c>
      <c r="E3876" t="s">
        <v>113</v>
      </c>
      <c r="F3876" t="str">
        <f t="shared" si="182"/>
        <v>Queensland</v>
      </c>
      <c r="G3876" t="s">
        <v>35</v>
      </c>
      <c r="H3876">
        <v>4215</v>
      </c>
      <c r="I3876" t="s">
        <v>11</v>
      </c>
      <c r="J3876" t="s">
        <v>104</v>
      </c>
      <c r="K3876" t="s">
        <v>150</v>
      </c>
      <c r="L3876" t="s">
        <v>18</v>
      </c>
      <c r="M3876" s="5">
        <v>1361.63</v>
      </c>
      <c r="N3876">
        <v>1</v>
      </c>
    </row>
    <row r="3877" spans="1:14" x14ac:dyDescent="0.2">
      <c r="A3877" s="2">
        <v>45424</v>
      </c>
      <c r="B3877" s="3">
        <f t="shared" si="180"/>
        <v>2024</v>
      </c>
      <c r="C3877" t="str">
        <f t="shared" si="181"/>
        <v>2023-2024</v>
      </c>
      <c r="D3877" t="s">
        <v>147</v>
      </c>
      <c r="E3877" t="s">
        <v>122</v>
      </c>
      <c r="F3877" t="str">
        <f t="shared" si="182"/>
        <v>New South Wales</v>
      </c>
      <c r="G3877" t="s">
        <v>10</v>
      </c>
      <c r="H3877">
        <v>2650</v>
      </c>
      <c r="I3877" t="s">
        <v>11</v>
      </c>
      <c r="J3877" t="s">
        <v>25</v>
      </c>
      <c r="K3877" t="s">
        <v>150</v>
      </c>
      <c r="L3877" t="s">
        <v>18</v>
      </c>
      <c r="M3877" s="5">
        <v>1364.0400000000002</v>
      </c>
      <c r="N3877">
        <v>1</v>
      </c>
    </row>
    <row r="3878" spans="1:14" x14ac:dyDescent="0.2">
      <c r="A3878" s="2">
        <v>45655</v>
      </c>
      <c r="B3878" s="3">
        <f t="shared" si="180"/>
        <v>2025</v>
      </c>
      <c r="C3878" t="str">
        <f t="shared" si="181"/>
        <v>2024-2025</v>
      </c>
      <c r="D3878" t="s">
        <v>147</v>
      </c>
      <c r="E3878" t="s">
        <v>131</v>
      </c>
      <c r="F3878" t="str">
        <f t="shared" si="182"/>
        <v>Western Australia</v>
      </c>
      <c r="G3878" t="s">
        <v>48</v>
      </c>
      <c r="H3878">
        <v>6530</v>
      </c>
      <c r="I3878" t="s">
        <v>11</v>
      </c>
      <c r="J3878" t="s">
        <v>77</v>
      </c>
      <c r="K3878" t="s">
        <v>150</v>
      </c>
      <c r="L3878" t="s">
        <v>18</v>
      </c>
      <c r="M3878" s="5">
        <v>1369.14</v>
      </c>
      <c r="N3878">
        <v>1</v>
      </c>
    </row>
    <row r="3879" spans="1:14" x14ac:dyDescent="0.2">
      <c r="A3879" s="2">
        <v>44971</v>
      </c>
      <c r="B3879" s="3">
        <f t="shared" si="180"/>
        <v>2023</v>
      </c>
      <c r="C3879" t="str">
        <f t="shared" si="181"/>
        <v>2022-2023</v>
      </c>
      <c r="D3879" t="s">
        <v>147</v>
      </c>
      <c r="E3879" t="s">
        <v>81</v>
      </c>
      <c r="F3879" t="str">
        <f t="shared" si="182"/>
        <v>New South Wales</v>
      </c>
      <c r="G3879" t="s">
        <v>10</v>
      </c>
      <c r="H3879">
        <v>2485</v>
      </c>
      <c r="I3879" t="s">
        <v>11</v>
      </c>
      <c r="J3879" t="s">
        <v>68</v>
      </c>
      <c r="K3879" t="s">
        <v>151</v>
      </c>
      <c r="L3879" t="s">
        <v>21</v>
      </c>
      <c r="M3879" s="5">
        <v>1369.3999999999999</v>
      </c>
      <c r="N3879">
        <v>1</v>
      </c>
    </row>
    <row r="3880" spans="1:14" x14ac:dyDescent="0.2">
      <c r="A3880" s="2">
        <v>45597</v>
      </c>
      <c r="B3880" s="3">
        <f t="shared" si="180"/>
        <v>2025</v>
      </c>
      <c r="C3880" t="str">
        <f t="shared" si="181"/>
        <v>2024-2025</v>
      </c>
      <c r="D3880" t="s">
        <v>147</v>
      </c>
      <c r="E3880" t="s">
        <v>31</v>
      </c>
      <c r="F3880" t="str">
        <f t="shared" si="182"/>
        <v>South Australia</v>
      </c>
      <c r="G3880" t="s">
        <v>32</v>
      </c>
      <c r="H3880">
        <v>5168</v>
      </c>
      <c r="I3880" t="s">
        <v>11</v>
      </c>
      <c r="J3880" t="s">
        <v>33</v>
      </c>
      <c r="K3880" t="s">
        <v>149</v>
      </c>
      <c r="L3880" t="s">
        <v>15</v>
      </c>
      <c r="M3880" s="5">
        <v>1372.4099999999999</v>
      </c>
      <c r="N3880">
        <v>1</v>
      </c>
    </row>
    <row r="3881" spans="1:14" x14ac:dyDescent="0.2">
      <c r="A3881" s="2">
        <v>45414</v>
      </c>
      <c r="B3881" s="3">
        <f t="shared" si="180"/>
        <v>2024</v>
      </c>
      <c r="C3881" t="str">
        <f t="shared" si="181"/>
        <v>2023-2024</v>
      </c>
      <c r="D3881" t="s">
        <v>147</v>
      </c>
      <c r="E3881" t="s">
        <v>24</v>
      </c>
      <c r="F3881" t="str">
        <f t="shared" si="182"/>
        <v>New South Wales</v>
      </c>
      <c r="G3881" t="s">
        <v>10</v>
      </c>
      <c r="H3881">
        <v>2795</v>
      </c>
      <c r="I3881" t="s">
        <v>11</v>
      </c>
      <c r="J3881" t="s">
        <v>25</v>
      </c>
      <c r="K3881" t="s">
        <v>150</v>
      </c>
      <c r="L3881" t="s">
        <v>18</v>
      </c>
      <c r="M3881" s="5">
        <v>1379.7000000000003</v>
      </c>
      <c r="N3881">
        <v>1</v>
      </c>
    </row>
    <row r="3882" spans="1:14" x14ac:dyDescent="0.2">
      <c r="A3882" s="2">
        <v>45603</v>
      </c>
      <c r="B3882" s="3">
        <f t="shared" si="180"/>
        <v>2025</v>
      </c>
      <c r="C3882" t="str">
        <f t="shared" si="181"/>
        <v>2024-2025</v>
      </c>
      <c r="D3882" t="s">
        <v>148</v>
      </c>
      <c r="E3882" t="s">
        <v>108</v>
      </c>
      <c r="F3882" t="str">
        <f t="shared" si="182"/>
        <v>Victoria</v>
      </c>
      <c r="G3882" t="s">
        <v>45</v>
      </c>
      <c r="H3882">
        <v>3018</v>
      </c>
      <c r="I3882" t="s">
        <v>11</v>
      </c>
      <c r="J3882" t="s">
        <v>46</v>
      </c>
      <c r="K3882" t="s">
        <v>156</v>
      </c>
      <c r="L3882" t="s">
        <v>17</v>
      </c>
      <c r="M3882" s="5">
        <v>1388.12</v>
      </c>
      <c r="N3882">
        <v>1</v>
      </c>
    </row>
    <row r="3883" spans="1:14" x14ac:dyDescent="0.2">
      <c r="A3883" s="2">
        <v>45458</v>
      </c>
      <c r="B3883" s="3">
        <f t="shared" si="180"/>
        <v>2024</v>
      </c>
      <c r="C3883" t="str">
        <f t="shared" si="181"/>
        <v>2023-2024</v>
      </c>
      <c r="D3883" t="s">
        <v>147</v>
      </c>
      <c r="E3883" t="s">
        <v>134</v>
      </c>
      <c r="F3883" t="str">
        <f t="shared" si="182"/>
        <v>Queensland</v>
      </c>
      <c r="G3883" t="s">
        <v>35</v>
      </c>
      <c r="H3883">
        <v>4825</v>
      </c>
      <c r="I3883" t="s">
        <v>11</v>
      </c>
      <c r="J3883" t="s">
        <v>36</v>
      </c>
      <c r="K3883" t="s">
        <v>151</v>
      </c>
      <c r="L3883" t="s">
        <v>21</v>
      </c>
      <c r="M3883" s="5">
        <v>1392.32</v>
      </c>
      <c r="N3883">
        <v>1</v>
      </c>
    </row>
    <row r="3884" spans="1:14" x14ac:dyDescent="0.2">
      <c r="A3884" s="2">
        <v>45166</v>
      </c>
      <c r="B3884" s="3">
        <f t="shared" si="180"/>
        <v>2024</v>
      </c>
      <c r="C3884" t="str">
        <f t="shared" si="181"/>
        <v>2023-2024</v>
      </c>
      <c r="D3884" t="s">
        <v>147</v>
      </c>
      <c r="E3884" t="s">
        <v>115</v>
      </c>
      <c r="F3884" t="str">
        <f t="shared" si="182"/>
        <v>Western Australia</v>
      </c>
      <c r="G3884" t="s">
        <v>48</v>
      </c>
      <c r="H3884">
        <v>6280</v>
      </c>
      <c r="I3884" t="s">
        <v>11</v>
      </c>
      <c r="J3884" t="s">
        <v>94</v>
      </c>
      <c r="K3884" t="s">
        <v>150</v>
      </c>
      <c r="L3884" t="s">
        <v>18</v>
      </c>
      <c r="M3884" s="5">
        <v>1404.29</v>
      </c>
      <c r="N3884">
        <v>1</v>
      </c>
    </row>
    <row r="3885" spans="1:14" x14ac:dyDescent="0.2">
      <c r="A3885" s="2">
        <v>45353</v>
      </c>
      <c r="B3885" s="3">
        <f t="shared" si="180"/>
        <v>2024</v>
      </c>
      <c r="C3885" t="str">
        <f t="shared" si="181"/>
        <v>2023-2024</v>
      </c>
      <c r="D3885" t="s">
        <v>147</v>
      </c>
      <c r="E3885" t="s">
        <v>114</v>
      </c>
      <c r="F3885" t="str">
        <f t="shared" si="182"/>
        <v>Victoria</v>
      </c>
      <c r="G3885" t="s">
        <v>45</v>
      </c>
      <c r="H3885">
        <v>3551</v>
      </c>
      <c r="I3885" t="s">
        <v>11</v>
      </c>
      <c r="J3885" t="s">
        <v>60</v>
      </c>
      <c r="K3885" t="s">
        <v>150</v>
      </c>
      <c r="L3885" t="s">
        <v>18</v>
      </c>
      <c r="M3885" s="5">
        <v>1405.2700000000002</v>
      </c>
      <c r="N3885">
        <v>1</v>
      </c>
    </row>
    <row r="3886" spans="1:14" x14ac:dyDescent="0.2">
      <c r="A3886" s="2">
        <v>45090</v>
      </c>
      <c r="B3886" s="3">
        <f t="shared" si="180"/>
        <v>2023</v>
      </c>
      <c r="C3886" t="str">
        <f t="shared" si="181"/>
        <v>2022-2023</v>
      </c>
      <c r="D3886" t="s">
        <v>148</v>
      </c>
      <c r="E3886" t="s">
        <v>86</v>
      </c>
      <c r="F3886" t="str">
        <f t="shared" si="182"/>
        <v>New South Wales</v>
      </c>
      <c r="G3886" t="s">
        <v>10</v>
      </c>
      <c r="H3886">
        <v>2064</v>
      </c>
      <c r="I3886" t="s">
        <v>11</v>
      </c>
      <c r="J3886" t="s">
        <v>12</v>
      </c>
      <c r="K3886" t="s">
        <v>154</v>
      </c>
      <c r="L3886" t="s">
        <v>14</v>
      </c>
      <c r="M3886" s="5">
        <v>1406.6399999999999</v>
      </c>
      <c r="N3886">
        <v>1</v>
      </c>
    </row>
    <row r="3887" spans="1:14" x14ac:dyDescent="0.2">
      <c r="A3887" s="2">
        <v>45584</v>
      </c>
      <c r="B3887" s="3">
        <f t="shared" si="180"/>
        <v>2025</v>
      </c>
      <c r="C3887" t="str">
        <f t="shared" si="181"/>
        <v>2024-2025</v>
      </c>
      <c r="D3887" t="s">
        <v>147</v>
      </c>
      <c r="E3887" t="s">
        <v>64</v>
      </c>
      <c r="F3887" t="str">
        <f t="shared" si="182"/>
        <v>Victoria</v>
      </c>
      <c r="G3887" t="s">
        <v>45</v>
      </c>
      <c r="H3887">
        <v>3199</v>
      </c>
      <c r="I3887" t="s">
        <v>11</v>
      </c>
      <c r="J3887" t="s">
        <v>63</v>
      </c>
      <c r="K3887" t="s">
        <v>153</v>
      </c>
      <c r="L3887" t="s">
        <v>16</v>
      </c>
      <c r="M3887" s="5">
        <v>1409.15</v>
      </c>
      <c r="N3887">
        <v>1</v>
      </c>
    </row>
    <row r="3888" spans="1:14" x14ac:dyDescent="0.2">
      <c r="A3888" s="2">
        <v>45585</v>
      </c>
      <c r="B3888" s="3">
        <f t="shared" si="180"/>
        <v>2025</v>
      </c>
      <c r="C3888" t="str">
        <f t="shared" si="181"/>
        <v>2024-2025</v>
      </c>
      <c r="D3888" t="s">
        <v>147</v>
      </c>
      <c r="E3888" t="s">
        <v>41</v>
      </c>
      <c r="F3888" t="str">
        <f t="shared" si="182"/>
        <v>New South Wales</v>
      </c>
      <c r="G3888" t="s">
        <v>10</v>
      </c>
      <c r="H3888">
        <v>2830</v>
      </c>
      <c r="I3888" t="s">
        <v>11</v>
      </c>
      <c r="J3888" t="s">
        <v>25</v>
      </c>
      <c r="K3888" t="s">
        <v>154</v>
      </c>
      <c r="L3888" t="s">
        <v>14</v>
      </c>
      <c r="M3888" s="5">
        <v>1413.3300000000002</v>
      </c>
      <c r="N3888">
        <v>1</v>
      </c>
    </row>
    <row r="3889" spans="1:14" x14ac:dyDescent="0.2">
      <c r="A3889" s="2">
        <v>45015</v>
      </c>
      <c r="B3889" s="3">
        <f t="shared" si="180"/>
        <v>2023</v>
      </c>
      <c r="C3889" t="str">
        <f t="shared" si="181"/>
        <v>2022-2023</v>
      </c>
      <c r="D3889" t="s">
        <v>148</v>
      </c>
      <c r="E3889" t="s">
        <v>146</v>
      </c>
      <c r="F3889" t="str">
        <f t="shared" si="182"/>
        <v>Victoria</v>
      </c>
      <c r="G3889" t="s">
        <v>45</v>
      </c>
      <c r="H3889">
        <v>3353</v>
      </c>
      <c r="I3889" t="s">
        <v>11</v>
      </c>
      <c r="J3889" t="s">
        <v>60</v>
      </c>
      <c r="K3889" t="s">
        <v>157</v>
      </c>
      <c r="L3889" t="s">
        <v>22</v>
      </c>
      <c r="M3889" s="5">
        <v>1413.93</v>
      </c>
      <c r="N3889">
        <v>1</v>
      </c>
    </row>
    <row r="3890" spans="1:14" x14ac:dyDescent="0.2">
      <c r="A3890" s="2">
        <v>45389</v>
      </c>
      <c r="B3890" s="3">
        <f t="shared" si="180"/>
        <v>2024</v>
      </c>
      <c r="C3890" t="str">
        <f t="shared" si="181"/>
        <v>2023-2024</v>
      </c>
      <c r="D3890" t="s">
        <v>147</v>
      </c>
      <c r="E3890" t="s">
        <v>110</v>
      </c>
      <c r="F3890" t="str">
        <f t="shared" si="182"/>
        <v>Queensland</v>
      </c>
      <c r="G3890" t="s">
        <v>35</v>
      </c>
      <c r="H3890">
        <v>4680</v>
      </c>
      <c r="I3890" t="s">
        <v>11</v>
      </c>
      <c r="J3890" t="s">
        <v>51</v>
      </c>
      <c r="K3890" t="s">
        <v>153</v>
      </c>
      <c r="L3890" t="s">
        <v>16</v>
      </c>
      <c r="M3890" s="5">
        <v>1414.1299999999999</v>
      </c>
      <c r="N3890">
        <v>1</v>
      </c>
    </row>
    <row r="3891" spans="1:14" x14ac:dyDescent="0.2">
      <c r="A3891" s="2">
        <v>45115</v>
      </c>
      <c r="B3891" s="3">
        <f t="shared" si="180"/>
        <v>2024</v>
      </c>
      <c r="C3891" t="str">
        <f t="shared" si="181"/>
        <v>2023-2024</v>
      </c>
      <c r="D3891" t="s">
        <v>148</v>
      </c>
      <c r="E3891" t="s">
        <v>108</v>
      </c>
      <c r="F3891" t="str">
        <f t="shared" si="182"/>
        <v>Victoria</v>
      </c>
      <c r="G3891" t="s">
        <v>45</v>
      </c>
      <c r="H3891">
        <v>3018</v>
      </c>
      <c r="I3891" t="s">
        <v>11</v>
      </c>
      <c r="J3891" t="s">
        <v>46</v>
      </c>
      <c r="K3891" t="s">
        <v>153</v>
      </c>
      <c r="L3891" t="s">
        <v>16</v>
      </c>
      <c r="M3891" s="5">
        <v>1415.48</v>
      </c>
      <c r="N3891">
        <v>1</v>
      </c>
    </row>
    <row r="3892" spans="1:14" x14ac:dyDescent="0.2">
      <c r="A3892" s="2">
        <v>45371</v>
      </c>
      <c r="B3892" s="3">
        <f t="shared" si="180"/>
        <v>2024</v>
      </c>
      <c r="C3892" t="str">
        <f t="shared" si="181"/>
        <v>2023-2024</v>
      </c>
      <c r="D3892" t="s">
        <v>148</v>
      </c>
      <c r="E3892" t="s">
        <v>76</v>
      </c>
      <c r="F3892" t="str">
        <f t="shared" si="182"/>
        <v>Western Australia</v>
      </c>
      <c r="G3892" t="s">
        <v>48</v>
      </c>
      <c r="H3892">
        <v>6450</v>
      </c>
      <c r="I3892" t="s">
        <v>11</v>
      </c>
      <c r="J3892" t="s">
        <v>77</v>
      </c>
      <c r="K3892" t="s">
        <v>153</v>
      </c>
      <c r="L3892" t="s">
        <v>16</v>
      </c>
      <c r="M3892" s="5">
        <v>1416.15</v>
      </c>
      <c r="N3892">
        <v>1</v>
      </c>
    </row>
    <row r="3893" spans="1:14" x14ac:dyDescent="0.2">
      <c r="A3893" s="2">
        <v>45299</v>
      </c>
      <c r="B3893" s="3">
        <f t="shared" si="180"/>
        <v>2024</v>
      </c>
      <c r="C3893" t="str">
        <f t="shared" si="181"/>
        <v>2023-2024</v>
      </c>
      <c r="D3893" t="s">
        <v>147</v>
      </c>
      <c r="E3893" t="s">
        <v>84</v>
      </c>
      <c r="F3893" t="str">
        <f t="shared" si="182"/>
        <v>Queensland</v>
      </c>
      <c r="G3893" t="s">
        <v>35</v>
      </c>
      <c r="H3893">
        <v>4740</v>
      </c>
      <c r="I3893" t="s">
        <v>11</v>
      </c>
      <c r="J3893" t="s">
        <v>51</v>
      </c>
      <c r="K3893" t="s">
        <v>153</v>
      </c>
      <c r="L3893" t="s">
        <v>16</v>
      </c>
      <c r="M3893" s="5">
        <v>1419.4699999999996</v>
      </c>
      <c r="N3893">
        <v>1</v>
      </c>
    </row>
    <row r="3894" spans="1:14" x14ac:dyDescent="0.2">
      <c r="A3894" s="2">
        <v>45536</v>
      </c>
      <c r="B3894" s="3">
        <f t="shared" si="180"/>
        <v>2025</v>
      </c>
      <c r="C3894" t="str">
        <f t="shared" si="181"/>
        <v>2024-2025</v>
      </c>
      <c r="D3894" t="s">
        <v>147</v>
      </c>
      <c r="E3894" t="s">
        <v>112</v>
      </c>
      <c r="F3894" t="str">
        <f t="shared" si="182"/>
        <v>Victoria</v>
      </c>
      <c r="G3894" t="s">
        <v>45</v>
      </c>
      <c r="H3894">
        <v>3076</v>
      </c>
      <c r="I3894" t="s">
        <v>11</v>
      </c>
      <c r="J3894" t="s">
        <v>46</v>
      </c>
      <c r="K3894" t="s">
        <v>150</v>
      </c>
      <c r="L3894" t="s">
        <v>18</v>
      </c>
      <c r="M3894" s="5">
        <v>1419.69</v>
      </c>
      <c r="N3894">
        <v>1</v>
      </c>
    </row>
    <row r="3895" spans="1:14" x14ac:dyDescent="0.2">
      <c r="A3895" s="2">
        <v>45335</v>
      </c>
      <c r="B3895" s="3">
        <f t="shared" si="180"/>
        <v>2024</v>
      </c>
      <c r="C3895" t="str">
        <f t="shared" si="181"/>
        <v>2023-2024</v>
      </c>
      <c r="D3895" t="s">
        <v>148</v>
      </c>
      <c r="E3895" t="s">
        <v>108</v>
      </c>
      <c r="F3895" t="str">
        <f t="shared" si="182"/>
        <v>Victoria</v>
      </c>
      <c r="G3895" t="s">
        <v>45</v>
      </c>
      <c r="H3895">
        <v>3018</v>
      </c>
      <c r="I3895" t="s">
        <v>11</v>
      </c>
      <c r="J3895" t="s">
        <v>46</v>
      </c>
      <c r="K3895" t="s">
        <v>150</v>
      </c>
      <c r="L3895" t="s">
        <v>18</v>
      </c>
      <c r="M3895" s="5">
        <v>1421.04</v>
      </c>
      <c r="N3895">
        <v>1</v>
      </c>
    </row>
    <row r="3896" spans="1:14" x14ac:dyDescent="0.2">
      <c r="A3896" s="2">
        <v>44954</v>
      </c>
      <c r="B3896" s="3">
        <f t="shared" si="180"/>
        <v>2023</v>
      </c>
      <c r="C3896" t="str">
        <f t="shared" si="181"/>
        <v>2022-2023</v>
      </c>
      <c r="D3896" t="s">
        <v>147</v>
      </c>
      <c r="E3896" t="s">
        <v>139</v>
      </c>
      <c r="F3896" t="str">
        <f t="shared" si="182"/>
        <v>New South Wales</v>
      </c>
      <c r="G3896" t="s">
        <v>10</v>
      </c>
      <c r="H3896">
        <v>2020</v>
      </c>
      <c r="I3896" t="s">
        <v>11</v>
      </c>
      <c r="J3896" t="s">
        <v>12</v>
      </c>
      <c r="K3896" t="s">
        <v>154</v>
      </c>
      <c r="L3896" t="s">
        <v>14</v>
      </c>
      <c r="M3896" s="5">
        <v>1425.63</v>
      </c>
      <c r="N3896">
        <v>1</v>
      </c>
    </row>
    <row r="3897" spans="1:14" x14ac:dyDescent="0.2">
      <c r="A3897" s="2">
        <v>45283</v>
      </c>
      <c r="B3897" s="3">
        <f t="shared" si="180"/>
        <v>2024</v>
      </c>
      <c r="C3897" t="str">
        <f t="shared" si="181"/>
        <v>2023-2024</v>
      </c>
      <c r="D3897" t="s">
        <v>147</v>
      </c>
      <c r="E3897" t="s">
        <v>75</v>
      </c>
      <c r="F3897" t="str">
        <f t="shared" si="182"/>
        <v>Victoria</v>
      </c>
      <c r="G3897" t="s">
        <v>45</v>
      </c>
      <c r="H3897">
        <v>3630</v>
      </c>
      <c r="I3897" t="s">
        <v>11</v>
      </c>
      <c r="J3897" t="s">
        <v>55</v>
      </c>
      <c r="K3897" t="s">
        <v>149</v>
      </c>
      <c r="L3897" t="s">
        <v>15</v>
      </c>
      <c r="M3897" s="5">
        <v>1425.6599999999999</v>
      </c>
      <c r="N3897">
        <v>1</v>
      </c>
    </row>
    <row r="3898" spans="1:14" x14ac:dyDescent="0.2">
      <c r="A3898" s="2">
        <v>45562</v>
      </c>
      <c r="B3898" s="3">
        <f t="shared" si="180"/>
        <v>2025</v>
      </c>
      <c r="C3898" t="str">
        <f t="shared" si="181"/>
        <v>2024-2025</v>
      </c>
      <c r="D3898" t="s">
        <v>147</v>
      </c>
      <c r="E3898" t="s">
        <v>92</v>
      </c>
      <c r="F3898" t="str">
        <f t="shared" si="182"/>
        <v>Queensland</v>
      </c>
      <c r="G3898" t="s">
        <v>35</v>
      </c>
      <c r="H3898">
        <v>4068</v>
      </c>
      <c r="I3898" t="s">
        <v>11</v>
      </c>
      <c r="J3898" t="s">
        <v>43</v>
      </c>
      <c r="K3898" t="s">
        <v>150</v>
      </c>
      <c r="L3898" t="s">
        <v>18</v>
      </c>
      <c r="M3898" s="5">
        <v>1426.21</v>
      </c>
      <c r="N3898">
        <v>1</v>
      </c>
    </row>
    <row r="3899" spans="1:14" x14ac:dyDescent="0.2">
      <c r="A3899" s="2">
        <v>45212</v>
      </c>
      <c r="B3899" s="3">
        <f t="shared" si="180"/>
        <v>2024</v>
      </c>
      <c r="C3899" t="str">
        <f t="shared" si="181"/>
        <v>2023-2024</v>
      </c>
      <c r="D3899" t="s">
        <v>148</v>
      </c>
      <c r="E3899" t="s">
        <v>124</v>
      </c>
      <c r="F3899" t="str">
        <f t="shared" si="182"/>
        <v>New South Wales</v>
      </c>
      <c r="G3899" t="s">
        <v>10</v>
      </c>
      <c r="H3899">
        <v>2015</v>
      </c>
      <c r="I3899" t="s">
        <v>11</v>
      </c>
      <c r="J3899" t="s">
        <v>12</v>
      </c>
      <c r="K3899" t="s">
        <v>153</v>
      </c>
      <c r="L3899" t="s">
        <v>16</v>
      </c>
      <c r="M3899" s="5">
        <v>1428.9</v>
      </c>
      <c r="N3899">
        <v>1</v>
      </c>
    </row>
    <row r="3900" spans="1:14" x14ac:dyDescent="0.2">
      <c r="A3900" s="2">
        <v>45596</v>
      </c>
      <c r="B3900" s="3">
        <f t="shared" si="180"/>
        <v>2025</v>
      </c>
      <c r="C3900" t="str">
        <f t="shared" si="181"/>
        <v>2024-2025</v>
      </c>
      <c r="D3900" t="s">
        <v>148</v>
      </c>
      <c r="E3900" t="s">
        <v>78</v>
      </c>
      <c r="F3900" t="str">
        <f t="shared" si="182"/>
        <v>New South Wales</v>
      </c>
      <c r="G3900" t="s">
        <v>10</v>
      </c>
      <c r="H3900">
        <v>2350</v>
      </c>
      <c r="I3900" t="s">
        <v>11</v>
      </c>
      <c r="J3900" t="s">
        <v>68</v>
      </c>
      <c r="K3900" t="s">
        <v>154</v>
      </c>
      <c r="L3900" t="s">
        <v>14</v>
      </c>
      <c r="M3900" s="5">
        <v>1430.29</v>
      </c>
      <c r="N3900">
        <v>1</v>
      </c>
    </row>
    <row r="3901" spans="1:14" x14ac:dyDescent="0.2">
      <c r="A3901" s="2">
        <v>45064</v>
      </c>
      <c r="B3901" s="3">
        <f t="shared" si="180"/>
        <v>2023</v>
      </c>
      <c r="C3901" t="str">
        <f t="shared" si="181"/>
        <v>2022-2023</v>
      </c>
      <c r="D3901" t="s">
        <v>147</v>
      </c>
      <c r="E3901" t="s">
        <v>129</v>
      </c>
      <c r="F3901" t="str">
        <f t="shared" si="182"/>
        <v>Tasmania</v>
      </c>
      <c r="G3901" t="s">
        <v>70</v>
      </c>
      <c r="H3901">
        <v>7010</v>
      </c>
      <c r="I3901" t="s">
        <v>11</v>
      </c>
      <c r="J3901" t="s">
        <v>71</v>
      </c>
      <c r="K3901" t="s">
        <v>151</v>
      </c>
      <c r="L3901" t="s">
        <v>21</v>
      </c>
      <c r="M3901" s="5">
        <v>1431.45</v>
      </c>
      <c r="N3901">
        <v>1</v>
      </c>
    </row>
    <row r="3902" spans="1:14" x14ac:dyDescent="0.2">
      <c r="A3902" s="2">
        <v>45292</v>
      </c>
      <c r="B3902" s="3">
        <f t="shared" si="180"/>
        <v>2024</v>
      </c>
      <c r="C3902" t="str">
        <f t="shared" si="181"/>
        <v>2023-2024</v>
      </c>
      <c r="D3902" t="s">
        <v>147</v>
      </c>
      <c r="E3902" t="s">
        <v>98</v>
      </c>
      <c r="F3902" t="str">
        <f t="shared" si="182"/>
        <v>Victoria</v>
      </c>
      <c r="G3902" t="s">
        <v>45</v>
      </c>
      <c r="H3902">
        <v>3429</v>
      </c>
      <c r="I3902" t="s">
        <v>11</v>
      </c>
      <c r="J3902" t="s">
        <v>60</v>
      </c>
      <c r="K3902" t="s">
        <v>151</v>
      </c>
      <c r="L3902" t="s">
        <v>21</v>
      </c>
      <c r="M3902" s="5">
        <v>1434.67</v>
      </c>
      <c r="N3902">
        <v>1</v>
      </c>
    </row>
    <row r="3903" spans="1:14" x14ac:dyDescent="0.2">
      <c r="A3903" s="2">
        <v>45185</v>
      </c>
      <c r="B3903" s="3">
        <f t="shared" si="180"/>
        <v>2024</v>
      </c>
      <c r="C3903" t="str">
        <f t="shared" si="181"/>
        <v>2023-2024</v>
      </c>
      <c r="D3903" t="s">
        <v>148</v>
      </c>
      <c r="E3903" t="s">
        <v>85</v>
      </c>
      <c r="F3903" t="str">
        <f t="shared" si="182"/>
        <v>Queensland</v>
      </c>
      <c r="G3903" t="s">
        <v>35</v>
      </c>
      <c r="H3903">
        <v>4883</v>
      </c>
      <c r="I3903" t="s">
        <v>11</v>
      </c>
      <c r="J3903" t="s">
        <v>36</v>
      </c>
      <c r="K3903" t="s">
        <v>149</v>
      </c>
      <c r="L3903" t="s">
        <v>15</v>
      </c>
      <c r="M3903" s="5">
        <v>1434.96</v>
      </c>
      <c r="N3903">
        <v>1</v>
      </c>
    </row>
    <row r="3904" spans="1:14" x14ac:dyDescent="0.2">
      <c r="A3904" s="2">
        <v>45514</v>
      </c>
      <c r="B3904" s="3">
        <f t="shared" si="180"/>
        <v>2025</v>
      </c>
      <c r="C3904" t="str">
        <f t="shared" si="181"/>
        <v>2024-2025</v>
      </c>
      <c r="D3904" t="s">
        <v>148</v>
      </c>
      <c r="E3904" t="s">
        <v>78</v>
      </c>
      <c r="F3904" t="str">
        <f t="shared" si="182"/>
        <v>New South Wales</v>
      </c>
      <c r="G3904" t="s">
        <v>10</v>
      </c>
      <c r="H3904">
        <v>2350</v>
      </c>
      <c r="I3904" t="s">
        <v>11</v>
      </c>
      <c r="J3904" t="s">
        <v>68</v>
      </c>
      <c r="K3904" t="s">
        <v>151</v>
      </c>
      <c r="L3904" t="s">
        <v>21</v>
      </c>
      <c r="M3904" s="5">
        <v>1437.5700000000002</v>
      </c>
      <c r="N3904">
        <v>1</v>
      </c>
    </row>
    <row r="3905" spans="1:14" x14ac:dyDescent="0.2">
      <c r="A3905" s="2">
        <v>45104</v>
      </c>
      <c r="B3905" s="3">
        <f t="shared" si="180"/>
        <v>2023</v>
      </c>
      <c r="C3905" t="str">
        <f t="shared" si="181"/>
        <v>2022-2023</v>
      </c>
      <c r="D3905" t="s">
        <v>147</v>
      </c>
      <c r="E3905" t="s">
        <v>112</v>
      </c>
      <c r="F3905" t="str">
        <f t="shared" si="182"/>
        <v>Victoria</v>
      </c>
      <c r="G3905" t="s">
        <v>45</v>
      </c>
      <c r="H3905">
        <v>3076</v>
      </c>
      <c r="I3905" t="s">
        <v>11</v>
      </c>
      <c r="J3905" t="s">
        <v>46</v>
      </c>
      <c r="K3905" t="s">
        <v>155</v>
      </c>
      <c r="L3905" t="s">
        <v>20</v>
      </c>
      <c r="M3905" s="5">
        <v>1438.7499999999998</v>
      </c>
      <c r="N3905">
        <v>1</v>
      </c>
    </row>
    <row r="3906" spans="1:14" x14ac:dyDescent="0.2">
      <c r="A3906" s="2">
        <v>45106</v>
      </c>
      <c r="B3906" s="3">
        <f t="shared" ref="B3906:B3969" si="183">IF(MONTH(A3906)&gt;=7,YEAR(A3906)+1,YEAR(A3906))</f>
        <v>2023</v>
      </c>
      <c r="C3906" t="str">
        <f t="shared" ref="C3906:C3969" si="184">IF(MONTH(A3906) &gt;= 7, YEAR(A3906) &amp; "-" &amp; YEAR(A3906) + 1, YEAR(A3906) - 1 &amp; "-" &amp; YEAR(A3906))</f>
        <v>2022-2023</v>
      </c>
      <c r="D3906" t="s">
        <v>147</v>
      </c>
      <c r="E3906" t="s">
        <v>115</v>
      </c>
      <c r="F3906" t="str">
        <f t="shared" ref="F3906:F3969" si="185">IF(G3906="WA","Western Australia",
IF(G3906="NSW","New South Wales",
IF(G3906="QLD","Queensland",
IF(G3906="VIC","Victoria",
IF(G3906="TAS","Tasmania",
IF(G3906="SA","South Australia",
IF(G3906="NT","Northern Territory",
IF(G3906="ACT","Australian Capital Territory",G3906))))))))</f>
        <v>Western Australia</v>
      </c>
      <c r="G3906" t="s">
        <v>48</v>
      </c>
      <c r="H3906">
        <v>6280</v>
      </c>
      <c r="I3906" t="s">
        <v>11</v>
      </c>
      <c r="J3906" t="s">
        <v>94</v>
      </c>
      <c r="K3906" t="s">
        <v>154</v>
      </c>
      <c r="L3906" t="s">
        <v>14</v>
      </c>
      <c r="M3906" s="5">
        <v>1441.91</v>
      </c>
      <c r="N3906">
        <v>1</v>
      </c>
    </row>
    <row r="3907" spans="1:14" x14ac:dyDescent="0.2">
      <c r="A3907" s="2">
        <v>45646</v>
      </c>
      <c r="B3907" s="3">
        <f t="shared" si="183"/>
        <v>2025</v>
      </c>
      <c r="C3907" t="str">
        <f t="shared" si="184"/>
        <v>2024-2025</v>
      </c>
      <c r="D3907" t="s">
        <v>147</v>
      </c>
      <c r="E3907" t="s">
        <v>137</v>
      </c>
      <c r="F3907" t="str">
        <f t="shared" si="185"/>
        <v>New South Wales</v>
      </c>
      <c r="G3907" t="s">
        <v>10</v>
      </c>
      <c r="H3907">
        <v>2031</v>
      </c>
      <c r="I3907" t="s">
        <v>11</v>
      </c>
      <c r="J3907" t="s">
        <v>12</v>
      </c>
      <c r="K3907" t="s">
        <v>150</v>
      </c>
      <c r="L3907" t="s">
        <v>18</v>
      </c>
      <c r="M3907" s="5">
        <v>1442.9899999999998</v>
      </c>
      <c r="N3907">
        <v>1</v>
      </c>
    </row>
    <row r="3908" spans="1:14" x14ac:dyDescent="0.2">
      <c r="A3908" s="2">
        <v>45393</v>
      </c>
      <c r="B3908" s="3">
        <f t="shared" si="183"/>
        <v>2024</v>
      </c>
      <c r="C3908" t="str">
        <f t="shared" si="184"/>
        <v>2023-2024</v>
      </c>
      <c r="D3908" t="s">
        <v>147</v>
      </c>
      <c r="E3908" t="s">
        <v>69</v>
      </c>
      <c r="F3908" t="str">
        <f t="shared" si="185"/>
        <v>Tasmania</v>
      </c>
      <c r="G3908" t="s">
        <v>70</v>
      </c>
      <c r="H3908">
        <v>7018</v>
      </c>
      <c r="I3908" t="s">
        <v>11</v>
      </c>
      <c r="J3908" t="s">
        <v>71</v>
      </c>
      <c r="K3908" t="s">
        <v>151</v>
      </c>
      <c r="L3908" t="s">
        <v>21</v>
      </c>
      <c r="M3908" s="5">
        <v>1443.0800000000002</v>
      </c>
      <c r="N3908">
        <v>1</v>
      </c>
    </row>
    <row r="3909" spans="1:14" x14ac:dyDescent="0.2">
      <c r="A3909" s="2">
        <v>45520</v>
      </c>
      <c r="B3909" s="3">
        <f t="shared" si="183"/>
        <v>2025</v>
      </c>
      <c r="C3909" t="str">
        <f t="shared" si="184"/>
        <v>2024-2025</v>
      </c>
      <c r="D3909" t="s">
        <v>147</v>
      </c>
      <c r="E3909" t="s">
        <v>143</v>
      </c>
      <c r="F3909" t="str">
        <f t="shared" si="185"/>
        <v>New South Wales</v>
      </c>
      <c r="G3909" t="s">
        <v>10</v>
      </c>
      <c r="H3909">
        <v>2154</v>
      </c>
      <c r="I3909" t="s">
        <v>11</v>
      </c>
      <c r="J3909" t="s">
        <v>27</v>
      </c>
      <c r="K3909" t="s">
        <v>151</v>
      </c>
      <c r="L3909" t="s">
        <v>21</v>
      </c>
      <c r="M3909" s="5">
        <v>1444.28</v>
      </c>
      <c r="N3909">
        <v>1</v>
      </c>
    </row>
    <row r="3910" spans="1:14" x14ac:dyDescent="0.2">
      <c r="A3910" s="2">
        <v>45197</v>
      </c>
      <c r="B3910" s="3">
        <f t="shared" si="183"/>
        <v>2024</v>
      </c>
      <c r="C3910" t="str">
        <f t="shared" si="184"/>
        <v>2023-2024</v>
      </c>
      <c r="D3910" t="s">
        <v>147</v>
      </c>
      <c r="E3910" t="s">
        <v>135</v>
      </c>
      <c r="F3910" t="str">
        <f t="shared" si="185"/>
        <v>Victoria</v>
      </c>
      <c r="G3910" t="s">
        <v>45</v>
      </c>
      <c r="H3910">
        <v>3550</v>
      </c>
      <c r="I3910" t="s">
        <v>11</v>
      </c>
      <c r="J3910" t="s">
        <v>60</v>
      </c>
      <c r="K3910" t="s">
        <v>150</v>
      </c>
      <c r="L3910" t="s">
        <v>18</v>
      </c>
      <c r="M3910" s="5">
        <v>1448.8899999999999</v>
      </c>
      <c r="N3910">
        <v>1</v>
      </c>
    </row>
    <row r="3911" spans="1:14" x14ac:dyDescent="0.2">
      <c r="A3911" s="2">
        <v>45514</v>
      </c>
      <c r="B3911" s="3">
        <f t="shared" si="183"/>
        <v>2025</v>
      </c>
      <c r="C3911" t="str">
        <f t="shared" si="184"/>
        <v>2024-2025</v>
      </c>
      <c r="D3911" t="s">
        <v>147</v>
      </c>
      <c r="E3911" t="s">
        <v>126</v>
      </c>
      <c r="F3911" t="str">
        <f t="shared" si="185"/>
        <v>Queensland</v>
      </c>
      <c r="G3911" t="s">
        <v>35</v>
      </c>
      <c r="H3911">
        <v>4551</v>
      </c>
      <c r="I3911" t="s">
        <v>11</v>
      </c>
      <c r="J3911" t="s">
        <v>120</v>
      </c>
      <c r="K3911" t="s">
        <v>154</v>
      </c>
      <c r="L3911" t="s">
        <v>14</v>
      </c>
      <c r="M3911" s="5">
        <v>1450.49</v>
      </c>
      <c r="N3911">
        <v>1</v>
      </c>
    </row>
    <row r="3912" spans="1:14" x14ac:dyDescent="0.2">
      <c r="A3912" s="2">
        <v>45053</v>
      </c>
      <c r="B3912" s="3">
        <f t="shared" si="183"/>
        <v>2023</v>
      </c>
      <c r="C3912" t="str">
        <f t="shared" si="184"/>
        <v>2022-2023</v>
      </c>
      <c r="D3912" t="s">
        <v>148</v>
      </c>
      <c r="E3912" t="s">
        <v>110</v>
      </c>
      <c r="F3912" t="str">
        <f t="shared" si="185"/>
        <v>Queensland</v>
      </c>
      <c r="G3912" t="s">
        <v>35</v>
      </c>
      <c r="H3912">
        <v>4680</v>
      </c>
      <c r="I3912" t="s">
        <v>11</v>
      </c>
      <c r="J3912" t="s">
        <v>51</v>
      </c>
      <c r="K3912" t="s">
        <v>151</v>
      </c>
      <c r="L3912" t="s">
        <v>21</v>
      </c>
      <c r="M3912" s="5">
        <v>1452.26</v>
      </c>
      <c r="N3912">
        <v>1</v>
      </c>
    </row>
    <row r="3913" spans="1:14" x14ac:dyDescent="0.2">
      <c r="A3913" s="2">
        <v>45592</v>
      </c>
      <c r="B3913" s="3">
        <f t="shared" si="183"/>
        <v>2025</v>
      </c>
      <c r="C3913" t="str">
        <f t="shared" si="184"/>
        <v>2024-2025</v>
      </c>
      <c r="D3913" t="s">
        <v>147</v>
      </c>
      <c r="E3913" t="s">
        <v>91</v>
      </c>
      <c r="F3913" t="str">
        <f t="shared" si="185"/>
        <v>Victoria</v>
      </c>
      <c r="G3913" t="s">
        <v>45</v>
      </c>
      <c r="H3913">
        <v>3690</v>
      </c>
      <c r="I3913" t="s">
        <v>11</v>
      </c>
      <c r="J3913" t="s">
        <v>55</v>
      </c>
      <c r="K3913" t="s">
        <v>151</v>
      </c>
      <c r="L3913" t="s">
        <v>21</v>
      </c>
      <c r="M3913" s="5">
        <v>1458.73</v>
      </c>
      <c r="N3913">
        <v>1</v>
      </c>
    </row>
    <row r="3914" spans="1:14" x14ac:dyDescent="0.2">
      <c r="A3914" s="2">
        <v>45510</v>
      </c>
      <c r="B3914" s="3">
        <f t="shared" si="183"/>
        <v>2025</v>
      </c>
      <c r="C3914" t="str">
        <f t="shared" si="184"/>
        <v>2024-2025</v>
      </c>
      <c r="D3914" t="s">
        <v>147</v>
      </c>
      <c r="E3914" t="s">
        <v>101</v>
      </c>
      <c r="F3914" t="str">
        <f t="shared" si="185"/>
        <v>Victoria</v>
      </c>
      <c r="G3914" t="s">
        <v>45</v>
      </c>
      <c r="H3914">
        <v>3131</v>
      </c>
      <c r="I3914" t="s">
        <v>11</v>
      </c>
      <c r="J3914" t="s">
        <v>63</v>
      </c>
      <c r="K3914" t="s">
        <v>153</v>
      </c>
      <c r="L3914" t="s">
        <v>16</v>
      </c>
      <c r="M3914" s="5">
        <v>1460.24</v>
      </c>
      <c r="N3914">
        <v>1</v>
      </c>
    </row>
    <row r="3915" spans="1:14" x14ac:dyDescent="0.2">
      <c r="A3915" s="2">
        <v>45014</v>
      </c>
      <c r="B3915" s="3">
        <f t="shared" si="183"/>
        <v>2023</v>
      </c>
      <c r="C3915" t="str">
        <f t="shared" si="184"/>
        <v>2022-2023</v>
      </c>
      <c r="D3915" t="s">
        <v>147</v>
      </c>
      <c r="E3915" t="s">
        <v>44</v>
      </c>
      <c r="F3915" t="str">
        <f t="shared" si="185"/>
        <v>Victoria</v>
      </c>
      <c r="G3915" t="s">
        <v>45</v>
      </c>
      <c r="H3915">
        <v>3066</v>
      </c>
      <c r="I3915" t="s">
        <v>11</v>
      </c>
      <c r="J3915" t="s">
        <v>46</v>
      </c>
      <c r="K3915" t="s">
        <v>151</v>
      </c>
      <c r="L3915" t="s">
        <v>21</v>
      </c>
      <c r="M3915" s="5">
        <v>1461.2600000000002</v>
      </c>
      <c r="N3915">
        <v>1</v>
      </c>
    </row>
    <row r="3916" spans="1:14" x14ac:dyDescent="0.2">
      <c r="A3916" s="2">
        <v>45213</v>
      </c>
      <c r="B3916" s="3">
        <f t="shared" si="183"/>
        <v>2024</v>
      </c>
      <c r="C3916" t="str">
        <f t="shared" si="184"/>
        <v>2023-2024</v>
      </c>
      <c r="D3916" t="s">
        <v>148</v>
      </c>
      <c r="E3916" t="s">
        <v>78</v>
      </c>
      <c r="F3916" t="str">
        <f t="shared" si="185"/>
        <v>New South Wales</v>
      </c>
      <c r="G3916" t="s">
        <v>10</v>
      </c>
      <c r="H3916">
        <v>2350</v>
      </c>
      <c r="I3916" t="s">
        <v>11</v>
      </c>
      <c r="J3916" t="s">
        <v>68</v>
      </c>
      <c r="K3916" t="s">
        <v>157</v>
      </c>
      <c r="L3916" t="s">
        <v>22</v>
      </c>
      <c r="M3916" s="5">
        <v>1468.24</v>
      </c>
      <c r="N3916">
        <v>1</v>
      </c>
    </row>
    <row r="3917" spans="1:14" x14ac:dyDescent="0.2">
      <c r="A3917" s="2">
        <v>45559</v>
      </c>
      <c r="B3917" s="3">
        <f t="shared" si="183"/>
        <v>2025</v>
      </c>
      <c r="C3917" t="str">
        <f t="shared" si="184"/>
        <v>2024-2025</v>
      </c>
      <c r="D3917" t="s">
        <v>147</v>
      </c>
      <c r="E3917" t="s">
        <v>83</v>
      </c>
      <c r="F3917" t="str">
        <f t="shared" si="185"/>
        <v>New South Wales</v>
      </c>
      <c r="G3917" t="s">
        <v>10</v>
      </c>
      <c r="H3917">
        <v>2750</v>
      </c>
      <c r="I3917" t="s">
        <v>11</v>
      </c>
      <c r="J3917" t="s">
        <v>25</v>
      </c>
      <c r="K3917" t="s">
        <v>150</v>
      </c>
      <c r="L3917" t="s">
        <v>18</v>
      </c>
      <c r="M3917" s="5">
        <v>1470.4000000000003</v>
      </c>
      <c r="N3917">
        <v>1</v>
      </c>
    </row>
    <row r="3918" spans="1:14" x14ac:dyDescent="0.2">
      <c r="A3918" s="2">
        <v>45028</v>
      </c>
      <c r="B3918" s="3">
        <f t="shared" si="183"/>
        <v>2023</v>
      </c>
      <c r="C3918" t="str">
        <f t="shared" si="184"/>
        <v>2022-2023</v>
      </c>
      <c r="D3918" t="s">
        <v>147</v>
      </c>
      <c r="E3918" t="s">
        <v>93</v>
      </c>
      <c r="F3918" t="str">
        <f t="shared" si="185"/>
        <v>Western Australia</v>
      </c>
      <c r="G3918" t="s">
        <v>48</v>
      </c>
      <c r="H3918">
        <v>6112</v>
      </c>
      <c r="I3918" t="s">
        <v>11</v>
      </c>
      <c r="J3918" t="s">
        <v>94</v>
      </c>
      <c r="K3918" t="s">
        <v>150</v>
      </c>
      <c r="L3918" t="s">
        <v>18</v>
      </c>
      <c r="M3918" s="5">
        <v>1472.9199999999998</v>
      </c>
      <c r="N3918">
        <v>1</v>
      </c>
    </row>
    <row r="3919" spans="1:14" x14ac:dyDescent="0.2">
      <c r="A3919" s="2">
        <v>45302</v>
      </c>
      <c r="B3919" s="3">
        <f t="shared" si="183"/>
        <v>2024</v>
      </c>
      <c r="C3919" t="str">
        <f t="shared" si="184"/>
        <v>2023-2024</v>
      </c>
      <c r="D3919" t="s">
        <v>147</v>
      </c>
      <c r="E3919" t="s">
        <v>109</v>
      </c>
      <c r="F3919" t="str">
        <f t="shared" si="185"/>
        <v>New South Wales</v>
      </c>
      <c r="G3919" t="s">
        <v>10</v>
      </c>
      <c r="H3919">
        <v>2480</v>
      </c>
      <c r="I3919" t="s">
        <v>11</v>
      </c>
      <c r="J3919" t="s">
        <v>68</v>
      </c>
      <c r="K3919" t="s">
        <v>150</v>
      </c>
      <c r="L3919" t="s">
        <v>18</v>
      </c>
      <c r="M3919" s="5">
        <v>1473.54</v>
      </c>
      <c r="N3919">
        <v>1</v>
      </c>
    </row>
    <row r="3920" spans="1:14" x14ac:dyDescent="0.2">
      <c r="A3920" s="2">
        <v>44957</v>
      </c>
      <c r="B3920" s="3">
        <f t="shared" si="183"/>
        <v>2023</v>
      </c>
      <c r="C3920" t="str">
        <f t="shared" si="184"/>
        <v>2022-2023</v>
      </c>
      <c r="D3920" t="s">
        <v>147</v>
      </c>
      <c r="E3920" t="s">
        <v>9</v>
      </c>
      <c r="F3920" t="str">
        <f t="shared" si="185"/>
        <v>New South Wales</v>
      </c>
      <c r="G3920" t="s">
        <v>10</v>
      </c>
      <c r="H3920">
        <v>2067</v>
      </c>
      <c r="I3920" t="s">
        <v>11</v>
      </c>
      <c r="J3920" t="s">
        <v>12</v>
      </c>
      <c r="K3920" t="s">
        <v>150</v>
      </c>
      <c r="L3920" t="s">
        <v>18</v>
      </c>
      <c r="M3920" s="5">
        <v>1473.64</v>
      </c>
      <c r="N3920">
        <v>1</v>
      </c>
    </row>
    <row r="3921" spans="1:14" x14ac:dyDescent="0.2">
      <c r="A3921" s="2">
        <v>45061</v>
      </c>
      <c r="B3921" s="3">
        <f t="shared" si="183"/>
        <v>2023</v>
      </c>
      <c r="C3921" t="str">
        <f t="shared" si="184"/>
        <v>2022-2023</v>
      </c>
      <c r="D3921" t="s">
        <v>147</v>
      </c>
      <c r="E3921" t="s">
        <v>44</v>
      </c>
      <c r="F3921" t="str">
        <f t="shared" si="185"/>
        <v>Victoria</v>
      </c>
      <c r="G3921" t="s">
        <v>45</v>
      </c>
      <c r="H3921">
        <v>3066</v>
      </c>
      <c r="I3921" t="s">
        <v>11</v>
      </c>
      <c r="J3921" t="s">
        <v>46</v>
      </c>
      <c r="K3921" t="s">
        <v>150</v>
      </c>
      <c r="L3921" t="s">
        <v>18</v>
      </c>
      <c r="M3921" s="5">
        <v>1473.94</v>
      </c>
      <c r="N3921">
        <v>1</v>
      </c>
    </row>
    <row r="3922" spans="1:14" x14ac:dyDescent="0.2">
      <c r="A3922" s="2">
        <v>45646</v>
      </c>
      <c r="B3922" s="3">
        <f t="shared" si="183"/>
        <v>2025</v>
      </c>
      <c r="C3922" t="str">
        <f t="shared" si="184"/>
        <v>2024-2025</v>
      </c>
      <c r="D3922" t="s">
        <v>147</v>
      </c>
      <c r="E3922" t="s">
        <v>125</v>
      </c>
      <c r="F3922" t="str">
        <f t="shared" si="185"/>
        <v>Victoria</v>
      </c>
      <c r="G3922" t="s">
        <v>45</v>
      </c>
      <c r="H3922">
        <v>3400</v>
      </c>
      <c r="I3922" t="s">
        <v>11</v>
      </c>
      <c r="J3922" t="s">
        <v>60</v>
      </c>
      <c r="K3922" t="s">
        <v>150</v>
      </c>
      <c r="L3922" t="s">
        <v>18</v>
      </c>
      <c r="M3922" s="5">
        <v>1474.1</v>
      </c>
      <c r="N3922">
        <v>1</v>
      </c>
    </row>
    <row r="3923" spans="1:14" x14ac:dyDescent="0.2">
      <c r="A3923" s="2">
        <v>44952</v>
      </c>
      <c r="B3923" s="3">
        <f t="shared" si="183"/>
        <v>2023</v>
      </c>
      <c r="C3923" t="str">
        <f t="shared" si="184"/>
        <v>2022-2023</v>
      </c>
      <c r="D3923" t="s">
        <v>147</v>
      </c>
      <c r="E3923" t="s">
        <v>44</v>
      </c>
      <c r="F3923" t="str">
        <f t="shared" si="185"/>
        <v>Victoria</v>
      </c>
      <c r="G3923" t="s">
        <v>45</v>
      </c>
      <c r="H3923">
        <v>3066</v>
      </c>
      <c r="I3923" t="s">
        <v>11</v>
      </c>
      <c r="J3923" t="s">
        <v>46</v>
      </c>
      <c r="K3923" t="s">
        <v>157</v>
      </c>
      <c r="L3923" t="s">
        <v>22</v>
      </c>
      <c r="M3923" s="5">
        <v>1474.3000000000002</v>
      </c>
      <c r="N3923">
        <v>1</v>
      </c>
    </row>
    <row r="3924" spans="1:14" x14ac:dyDescent="0.2">
      <c r="A3924" s="2">
        <v>45186</v>
      </c>
      <c r="B3924" s="3">
        <f t="shared" si="183"/>
        <v>2024</v>
      </c>
      <c r="C3924" t="str">
        <f t="shared" si="184"/>
        <v>2023-2024</v>
      </c>
      <c r="D3924" t="s">
        <v>147</v>
      </c>
      <c r="E3924" t="s">
        <v>145</v>
      </c>
      <c r="F3924" t="str">
        <f t="shared" si="185"/>
        <v>New South Wales</v>
      </c>
      <c r="G3924" t="s">
        <v>10</v>
      </c>
      <c r="H3924">
        <v>2101</v>
      </c>
      <c r="I3924" t="s">
        <v>11</v>
      </c>
      <c r="J3924" t="s">
        <v>27</v>
      </c>
      <c r="K3924" t="s">
        <v>150</v>
      </c>
      <c r="L3924" t="s">
        <v>18</v>
      </c>
      <c r="M3924" s="5">
        <v>1475.4399999999998</v>
      </c>
      <c r="N3924">
        <v>1</v>
      </c>
    </row>
    <row r="3925" spans="1:14" x14ac:dyDescent="0.2">
      <c r="A3925" s="2">
        <v>45217</v>
      </c>
      <c r="B3925" s="3">
        <f t="shared" si="183"/>
        <v>2024</v>
      </c>
      <c r="C3925" t="str">
        <f t="shared" si="184"/>
        <v>2023-2024</v>
      </c>
      <c r="D3925" t="s">
        <v>147</v>
      </c>
      <c r="E3925" t="s">
        <v>145</v>
      </c>
      <c r="F3925" t="str">
        <f t="shared" si="185"/>
        <v>New South Wales</v>
      </c>
      <c r="G3925" t="s">
        <v>10</v>
      </c>
      <c r="H3925">
        <v>2101</v>
      </c>
      <c r="I3925" t="s">
        <v>11</v>
      </c>
      <c r="J3925" t="s">
        <v>27</v>
      </c>
      <c r="K3925" t="s">
        <v>157</v>
      </c>
      <c r="L3925" t="s">
        <v>22</v>
      </c>
      <c r="M3925" s="5">
        <v>1477.34</v>
      </c>
      <c r="N3925">
        <v>1</v>
      </c>
    </row>
    <row r="3926" spans="1:14" x14ac:dyDescent="0.2">
      <c r="A3926" s="2">
        <v>45594</v>
      </c>
      <c r="B3926" s="3">
        <f t="shared" si="183"/>
        <v>2025</v>
      </c>
      <c r="C3926" t="str">
        <f t="shared" si="184"/>
        <v>2024-2025</v>
      </c>
      <c r="D3926" t="s">
        <v>147</v>
      </c>
      <c r="E3926" t="s">
        <v>136</v>
      </c>
      <c r="F3926" t="str">
        <f t="shared" si="185"/>
        <v>Victoria</v>
      </c>
      <c r="G3926" t="s">
        <v>45</v>
      </c>
      <c r="H3926">
        <v>3175</v>
      </c>
      <c r="I3926" t="s">
        <v>11</v>
      </c>
      <c r="J3926" t="s">
        <v>63</v>
      </c>
      <c r="K3926" t="s">
        <v>157</v>
      </c>
      <c r="L3926" t="s">
        <v>22</v>
      </c>
      <c r="M3926" s="5">
        <v>1480.54</v>
      </c>
      <c r="N3926">
        <v>1</v>
      </c>
    </row>
    <row r="3927" spans="1:14" x14ac:dyDescent="0.2">
      <c r="A3927" s="2">
        <v>45140</v>
      </c>
      <c r="B3927" s="3">
        <f t="shared" si="183"/>
        <v>2024</v>
      </c>
      <c r="C3927" t="str">
        <f t="shared" si="184"/>
        <v>2023-2024</v>
      </c>
      <c r="D3927" t="s">
        <v>147</v>
      </c>
      <c r="E3927" t="s">
        <v>114</v>
      </c>
      <c r="F3927" t="str">
        <f t="shared" si="185"/>
        <v>Victoria</v>
      </c>
      <c r="G3927" t="s">
        <v>45</v>
      </c>
      <c r="H3927">
        <v>3551</v>
      </c>
      <c r="I3927" t="s">
        <v>11</v>
      </c>
      <c r="J3927" t="s">
        <v>60</v>
      </c>
      <c r="K3927" t="s">
        <v>155</v>
      </c>
      <c r="L3927" t="s">
        <v>20</v>
      </c>
      <c r="M3927" s="5">
        <v>1482.9900000000002</v>
      </c>
      <c r="N3927">
        <v>1</v>
      </c>
    </row>
    <row r="3928" spans="1:14" x14ac:dyDescent="0.2">
      <c r="A3928" s="2">
        <v>45229</v>
      </c>
      <c r="B3928" s="3">
        <f t="shared" si="183"/>
        <v>2024</v>
      </c>
      <c r="C3928" t="str">
        <f t="shared" si="184"/>
        <v>2023-2024</v>
      </c>
      <c r="D3928" t="s">
        <v>147</v>
      </c>
      <c r="E3928" t="s">
        <v>57</v>
      </c>
      <c r="F3928" t="str">
        <f t="shared" si="185"/>
        <v>New South Wales</v>
      </c>
      <c r="G3928" t="s">
        <v>10</v>
      </c>
      <c r="H3928">
        <v>2560</v>
      </c>
      <c r="I3928" t="s">
        <v>11</v>
      </c>
      <c r="J3928" t="s">
        <v>58</v>
      </c>
      <c r="K3928" t="s">
        <v>156</v>
      </c>
      <c r="L3928" t="s">
        <v>17</v>
      </c>
      <c r="M3928" s="5">
        <v>1484.6099999999997</v>
      </c>
      <c r="N3928">
        <v>1</v>
      </c>
    </row>
    <row r="3929" spans="1:14" x14ac:dyDescent="0.2">
      <c r="A3929" s="2">
        <v>45039</v>
      </c>
      <c r="B3929" s="3">
        <f t="shared" si="183"/>
        <v>2023</v>
      </c>
      <c r="C3929" t="str">
        <f t="shared" si="184"/>
        <v>2022-2023</v>
      </c>
      <c r="D3929" t="s">
        <v>147</v>
      </c>
      <c r="E3929" t="s">
        <v>136</v>
      </c>
      <c r="F3929" t="str">
        <f t="shared" si="185"/>
        <v>Victoria</v>
      </c>
      <c r="G3929" t="s">
        <v>45</v>
      </c>
      <c r="H3929">
        <v>3175</v>
      </c>
      <c r="I3929" t="s">
        <v>11</v>
      </c>
      <c r="J3929" t="s">
        <v>63</v>
      </c>
      <c r="K3929" t="s">
        <v>154</v>
      </c>
      <c r="L3929" t="s">
        <v>14</v>
      </c>
      <c r="M3929" s="5">
        <v>1485.79</v>
      </c>
      <c r="N3929">
        <v>1</v>
      </c>
    </row>
    <row r="3930" spans="1:14" x14ac:dyDescent="0.2">
      <c r="A3930" s="2">
        <v>45006</v>
      </c>
      <c r="B3930" s="3">
        <f t="shared" si="183"/>
        <v>2023</v>
      </c>
      <c r="C3930" t="str">
        <f t="shared" si="184"/>
        <v>2022-2023</v>
      </c>
      <c r="D3930" t="s">
        <v>147</v>
      </c>
      <c r="E3930" t="s">
        <v>131</v>
      </c>
      <c r="F3930" t="str">
        <f t="shared" si="185"/>
        <v>Western Australia</v>
      </c>
      <c r="G3930" t="s">
        <v>48</v>
      </c>
      <c r="H3930">
        <v>6530</v>
      </c>
      <c r="I3930" t="s">
        <v>11</v>
      </c>
      <c r="J3930" t="s">
        <v>77</v>
      </c>
      <c r="K3930" t="s">
        <v>150</v>
      </c>
      <c r="L3930" t="s">
        <v>18</v>
      </c>
      <c r="M3930" s="5">
        <v>1487.17</v>
      </c>
      <c r="N3930">
        <v>1</v>
      </c>
    </row>
    <row r="3931" spans="1:14" x14ac:dyDescent="0.2">
      <c r="A3931" s="2">
        <v>45283</v>
      </c>
      <c r="B3931" s="3">
        <f t="shared" si="183"/>
        <v>2024</v>
      </c>
      <c r="C3931" t="str">
        <f t="shared" si="184"/>
        <v>2023-2024</v>
      </c>
      <c r="D3931" t="s">
        <v>147</v>
      </c>
      <c r="E3931" t="s">
        <v>103</v>
      </c>
      <c r="F3931" t="str">
        <f t="shared" si="185"/>
        <v>Queensland</v>
      </c>
      <c r="G3931" t="s">
        <v>35</v>
      </c>
      <c r="H3931">
        <v>4509</v>
      </c>
      <c r="I3931" t="s">
        <v>11</v>
      </c>
      <c r="J3931" t="s">
        <v>104</v>
      </c>
      <c r="K3931" t="s">
        <v>153</v>
      </c>
      <c r="L3931" t="s">
        <v>16</v>
      </c>
      <c r="M3931" s="5">
        <v>1490.0799999999997</v>
      </c>
      <c r="N3931">
        <v>1</v>
      </c>
    </row>
    <row r="3932" spans="1:14" x14ac:dyDescent="0.2">
      <c r="A3932" s="2">
        <v>45120</v>
      </c>
      <c r="B3932" s="3">
        <f t="shared" si="183"/>
        <v>2024</v>
      </c>
      <c r="C3932" t="str">
        <f t="shared" si="184"/>
        <v>2023-2024</v>
      </c>
      <c r="D3932" t="s">
        <v>147</v>
      </c>
      <c r="E3932" t="s">
        <v>128</v>
      </c>
      <c r="F3932" t="str">
        <f t="shared" si="185"/>
        <v>Western Australia</v>
      </c>
      <c r="G3932" t="s">
        <v>48</v>
      </c>
      <c r="H3932">
        <v>6027</v>
      </c>
      <c r="I3932" t="s">
        <v>11</v>
      </c>
      <c r="J3932" t="s">
        <v>49</v>
      </c>
      <c r="K3932" t="s">
        <v>151</v>
      </c>
      <c r="L3932" t="s">
        <v>21</v>
      </c>
      <c r="M3932" s="5">
        <v>1490.72</v>
      </c>
      <c r="N3932">
        <v>1</v>
      </c>
    </row>
    <row r="3933" spans="1:14" x14ac:dyDescent="0.2">
      <c r="A3933" s="2">
        <v>45460</v>
      </c>
      <c r="B3933" s="3">
        <f t="shared" si="183"/>
        <v>2024</v>
      </c>
      <c r="C3933" t="str">
        <f t="shared" si="184"/>
        <v>2023-2024</v>
      </c>
      <c r="D3933" t="s">
        <v>148</v>
      </c>
      <c r="E3933" t="s">
        <v>78</v>
      </c>
      <c r="F3933" t="str">
        <f t="shared" si="185"/>
        <v>New South Wales</v>
      </c>
      <c r="G3933" t="s">
        <v>10</v>
      </c>
      <c r="H3933">
        <v>2350</v>
      </c>
      <c r="I3933" t="s">
        <v>11</v>
      </c>
      <c r="J3933" t="s">
        <v>68</v>
      </c>
      <c r="K3933" t="s">
        <v>150</v>
      </c>
      <c r="L3933" t="s">
        <v>18</v>
      </c>
      <c r="M3933" s="5">
        <v>1491.2399999999998</v>
      </c>
      <c r="N3933">
        <v>1</v>
      </c>
    </row>
    <row r="3934" spans="1:14" x14ac:dyDescent="0.2">
      <c r="A3934" s="2">
        <v>45307</v>
      </c>
      <c r="B3934" s="3">
        <f t="shared" si="183"/>
        <v>2024</v>
      </c>
      <c r="C3934" t="str">
        <f t="shared" si="184"/>
        <v>2023-2024</v>
      </c>
      <c r="D3934" t="s">
        <v>148</v>
      </c>
      <c r="E3934" t="s">
        <v>78</v>
      </c>
      <c r="F3934" t="str">
        <f t="shared" si="185"/>
        <v>New South Wales</v>
      </c>
      <c r="G3934" t="s">
        <v>10</v>
      </c>
      <c r="H3934">
        <v>2350</v>
      </c>
      <c r="I3934" t="s">
        <v>11</v>
      </c>
      <c r="J3934" t="s">
        <v>68</v>
      </c>
      <c r="K3934" t="s">
        <v>150</v>
      </c>
      <c r="L3934" t="s">
        <v>18</v>
      </c>
      <c r="M3934" s="5">
        <v>1492.09</v>
      </c>
      <c r="N3934">
        <v>1</v>
      </c>
    </row>
    <row r="3935" spans="1:14" x14ac:dyDescent="0.2">
      <c r="A3935" s="2">
        <v>45447</v>
      </c>
      <c r="B3935" s="3">
        <f t="shared" si="183"/>
        <v>2024</v>
      </c>
      <c r="C3935" t="str">
        <f t="shared" si="184"/>
        <v>2023-2024</v>
      </c>
      <c r="D3935" t="s">
        <v>147</v>
      </c>
      <c r="E3935" t="s">
        <v>44</v>
      </c>
      <c r="F3935" t="str">
        <f t="shared" si="185"/>
        <v>Victoria</v>
      </c>
      <c r="G3935" t="s">
        <v>45</v>
      </c>
      <c r="H3935">
        <v>3066</v>
      </c>
      <c r="I3935" t="s">
        <v>11</v>
      </c>
      <c r="J3935" t="s">
        <v>46</v>
      </c>
      <c r="K3935" t="s">
        <v>150</v>
      </c>
      <c r="L3935" t="s">
        <v>18</v>
      </c>
      <c r="M3935" s="5">
        <v>1493.2400000000002</v>
      </c>
      <c r="N3935">
        <v>1</v>
      </c>
    </row>
    <row r="3936" spans="1:14" x14ac:dyDescent="0.2">
      <c r="A3936" s="2">
        <v>45282</v>
      </c>
      <c r="B3936" s="3">
        <f t="shared" si="183"/>
        <v>2024</v>
      </c>
      <c r="C3936" t="str">
        <f t="shared" si="184"/>
        <v>2023-2024</v>
      </c>
      <c r="D3936" t="s">
        <v>148</v>
      </c>
      <c r="E3936" t="s">
        <v>124</v>
      </c>
      <c r="F3936" t="str">
        <f t="shared" si="185"/>
        <v>New South Wales</v>
      </c>
      <c r="G3936" t="s">
        <v>10</v>
      </c>
      <c r="H3936">
        <v>2015</v>
      </c>
      <c r="I3936" t="s">
        <v>11</v>
      </c>
      <c r="J3936" t="s">
        <v>12</v>
      </c>
      <c r="K3936" t="s">
        <v>150</v>
      </c>
      <c r="L3936" t="s">
        <v>18</v>
      </c>
      <c r="M3936" s="5">
        <v>1497.97</v>
      </c>
      <c r="N3936">
        <v>1</v>
      </c>
    </row>
    <row r="3937" spans="1:14" x14ac:dyDescent="0.2">
      <c r="A3937" s="2">
        <v>45310</v>
      </c>
      <c r="B3937" s="3">
        <f t="shared" si="183"/>
        <v>2024</v>
      </c>
      <c r="C3937" t="str">
        <f t="shared" si="184"/>
        <v>2023-2024</v>
      </c>
      <c r="D3937" t="s">
        <v>148</v>
      </c>
      <c r="E3937" t="s">
        <v>73</v>
      </c>
      <c r="F3937" t="str">
        <f t="shared" si="185"/>
        <v>Victoria</v>
      </c>
      <c r="G3937" t="s">
        <v>45</v>
      </c>
      <c r="H3937">
        <v>3136</v>
      </c>
      <c r="I3937" t="s">
        <v>11</v>
      </c>
      <c r="J3937" t="s">
        <v>63</v>
      </c>
      <c r="K3937" t="s">
        <v>153</v>
      </c>
      <c r="L3937" t="s">
        <v>16</v>
      </c>
      <c r="M3937" s="5">
        <v>1500.08</v>
      </c>
      <c r="N3937">
        <v>1</v>
      </c>
    </row>
    <row r="3938" spans="1:14" x14ac:dyDescent="0.2">
      <c r="A3938" s="2">
        <v>45452</v>
      </c>
      <c r="B3938" s="3">
        <f t="shared" si="183"/>
        <v>2024</v>
      </c>
      <c r="C3938" t="str">
        <f t="shared" si="184"/>
        <v>2023-2024</v>
      </c>
      <c r="D3938" t="s">
        <v>147</v>
      </c>
      <c r="E3938" t="s">
        <v>75</v>
      </c>
      <c r="F3938" t="str">
        <f t="shared" si="185"/>
        <v>Victoria</v>
      </c>
      <c r="G3938" t="s">
        <v>45</v>
      </c>
      <c r="H3938">
        <v>3630</v>
      </c>
      <c r="I3938" t="s">
        <v>11</v>
      </c>
      <c r="J3938" t="s">
        <v>55</v>
      </c>
      <c r="K3938" t="s">
        <v>150</v>
      </c>
      <c r="L3938" t="s">
        <v>18</v>
      </c>
      <c r="M3938" s="5">
        <v>1501.3999999999999</v>
      </c>
      <c r="N3938">
        <v>1</v>
      </c>
    </row>
    <row r="3939" spans="1:14" x14ac:dyDescent="0.2">
      <c r="A3939" s="2">
        <v>44999</v>
      </c>
      <c r="B3939" s="3">
        <f t="shared" si="183"/>
        <v>2023</v>
      </c>
      <c r="C3939" t="str">
        <f t="shared" si="184"/>
        <v>2022-2023</v>
      </c>
      <c r="D3939" t="s">
        <v>147</v>
      </c>
      <c r="E3939" t="s">
        <v>137</v>
      </c>
      <c r="F3939" t="str">
        <f t="shared" si="185"/>
        <v>New South Wales</v>
      </c>
      <c r="G3939" t="s">
        <v>10</v>
      </c>
      <c r="H3939">
        <v>2031</v>
      </c>
      <c r="I3939" t="s">
        <v>11</v>
      </c>
      <c r="J3939" t="s">
        <v>12</v>
      </c>
      <c r="K3939" t="s">
        <v>155</v>
      </c>
      <c r="L3939" t="s">
        <v>20</v>
      </c>
      <c r="M3939" s="5">
        <v>1513.3800000000006</v>
      </c>
      <c r="N3939">
        <v>1</v>
      </c>
    </row>
    <row r="3940" spans="1:14" x14ac:dyDescent="0.2">
      <c r="A3940" s="2">
        <v>45281</v>
      </c>
      <c r="B3940" s="3">
        <f t="shared" si="183"/>
        <v>2024</v>
      </c>
      <c r="C3940" t="str">
        <f t="shared" si="184"/>
        <v>2023-2024</v>
      </c>
      <c r="D3940" t="s">
        <v>147</v>
      </c>
      <c r="E3940" t="s">
        <v>62</v>
      </c>
      <c r="F3940" t="str">
        <f t="shared" si="185"/>
        <v>Victoria</v>
      </c>
      <c r="G3940" t="s">
        <v>45</v>
      </c>
      <c r="H3940">
        <v>3134</v>
      </c>
      <c r="I3940" t="s">
        <v>11</v>
      </c>
      <c r="J3940" t="s">
        <v>63</v>
      </c>
      <c r="K3940" t="s">
        <v>150</v>
      </c>
      <c r="L3940" t="s">
        <v>18</v>
      </c>
      <c r="M3940" s="5">
        <v>1513.91</v>
      </c>
      <c r="N3940">
        <v>1</v>
      </c>
    </row>
    <row r="3941" spans="1:14" x14ac:dyDescent="0.2">
      <c r="A3941" s="2">
        <v>45308</v>
      </c>
      <c r="B3941" s="3">
        <f t="shared" si="183"/>
        <v>2024</v>
      </c>
      <c r="C3941" t="str">
        <f t="shared" si="184"/>
        <v>2023-2024</v>
      </c>
      <c r="D3941" t="s">
        <v>147</v>
      </c>
      <c r="E3941" t="s">
        <v>139</v>
      </c>
      <c r="F3941" t="str">
        <f t="shared" si="185"/>
        <v>New South Wales</v>
      </c>
      <c r="G3941" t="s">
        <v>10</v>
      </c>
      <c r="H3941">
        <v>2020</v>
      </c>
      <c r="I3941" t="s">
        <v>11</v>
      </c>
      <c r="J3941" t="s">
        <v>12</v>
      </c>
      <c r="K3941" t="s">
        <v>152</v>
      </c>
      <c r="L3941" t="s">
        <v>13</v>
      </c>
      <c r="M3941" s="5">
        <v>1517.0400000000022</v>
      </c>
      <c r="N3941">
        <v>1</v>
      </c>
    </row>
    <row r="3942" spans="1:14" x14ac:dyDescent="0.2">
      <c r="A3942" s="2">
        <v>45009</v>
      </c>
      <c r="B3942" s="3">
        <f t="shared" si="183"/>
        <v>2023</v>
      </c>
      <c r="C3942" t="str">
        <f t="shared" si="184"/>
        <v>2022-2023</v>
      </c>
      <c r="D3942" t="s">
        <v>147</v>
      </c>
      <c r="E3942" t="s">
        <v>42</v>
      </c>
      <c r="F3942" t="str">
        <f t="shared" si="185"/>
        <v>Queensland</v>
      </c>
      <c r="G3942" t="s">
        <v>35</v>
      </c>
      <c r="H3942">
        <v>4053</v>
      </c>
      <c r="I3942" t="s">
        <v>11</v>
      </c>
      <c r="J3942" t="s">
        <v>43</v>
      </c>
      <c r="K3942" t="s">
        <v>150</v>
      </c>
      <c r="L3942" t="s">
        <v>18</v>
      </c>
      <c r="M3942" s="5">
        <v>1519.16</v>
      </c>
      <c r="N3942">
        <v>1</v>
      </c>
    </row>
    <row r="3943" spans="1:14" x14ac:dyDescent="0.2">
      <c r="A3943" s="2">
        <v>45321</v>
      </c>
      <c r="B3943" s="3">
        <f t="shared" si="183"/>
        <v>2024</v>
      </c>
      <c r="C3943" t="str">
        <f t="shared" si="184"/>
        <v>2023-2024</v>
      </c>
      <c r="D3943" t="s">
        <v>147</v>
      </c>
      <c r="E3943" t="s">
        <v>97</v>
      </c>
      <c r="F3943" t="str">
        <f t="shared" si="185"/>
        <v>Tasmania</v>
      </c>
      <c r="G3943" t="s">
        <v>70</v>
      </c>
      <c r="H3943">
        <v>7250</v>
      </c>
      <c r="I3943" t="s">
        <v>11</v>
      </c>
      <c r="J3943" t="s">
        <v>71</v>
      </c>
      <c r="K3943" t="s">
        <v>151</v>
      </c>
      <c r="L3943" t="s">
        <v>21</v>
      </c>
      <c r="M3943" s="5">
        <v>1522.7399999999998</v>
      </c>
      <c r="N3943">
        <v>1</v>
      </c>
    </row>
    <row r="3944" spans="1:14" x14ac:dyDescent="0.2">
      <c r="A3944" s="2">
        <v>45218</v>
      </c>
      <c r="B3944" s="3">
        <f t="shared" si="183"/>
        <v>2024</v>
      </c>
      <c r="C3944" t="str">
        <f t="shared" si="184"/>
        <v>2023-2024</v>
      </c>
      <c r="D3944" t="s">
        <v>147</v>
      </c>
      <c r="E3944" t="s">
        <v>131</v>
      </c>
      <c r="F3944" t="str">
        <f t="shared" si="185"/>
        <v>Western Australia</v>
      </c>
      <c r="G3944" t="s">
        <v>48</v>
      </c>
      <c r="H3944">
        <v>6530</v>
      </c>
      <c r="I3944" t="s">
        <v>11</v>
      </c>
      <c r="J3944" t="s">
        <v>77</v>
      </c>
      <c r="K3944" t="s">
        <v>151</v>
      </c>
      <c r="L3944" t="s">
        <v>21</v>
      </c>
      <c r="M3944" s="5">
        <v>1532.53</v>
      </c>
      <c r="N3944">
        <v>1</v>
      </c>
    </row>
    <row r="3945" spans="1:14" x14ac:dyDescent="0.2">
      <c r="A3945" s="2">
        <v>45315</v>
      </c>
      <c r="B3945" s="3">
        <f t="shared" si="183"/>
        <v>2024</v>
      </c>
      <c r="C3945" t="str">
        <f t="shared" si="184"/>
        <v>2023-2024</v>
      </c>
      <c r="D3945" t="s">
        <v>148</v>
      </c>
      <c r="E3945" t="s">
        <v>124</v>
      </c>
      <c r="F3945" t="str">
        <f t="shared" si="185"/>
        <v>New South Wales</v>
      </c>
      <c r="G3945" t="s">
        <v>10</v>
      </c>
      <c r="H3945">
        <v>2015</v>
      </c>
      <c r="I3945" t="s">
        <v>11</v>
      </c>
      <c r="J3945" t="s">
        <v>12</v>
      </c>
      <c r="K3945" t="s">
        <v>154</v>
      </c>
      <c r="L3945" t="s">
        <v>14</v>
      </c>
      <c r="M3945" s="5">
        <v>1540.18</v>
      </c>
      <c r="N3945">
        <v>1</v>
      </c>
    </row>
    <row r="3946" spans="1:14" x14ac:dyDescent="0.2">
      <c r="A3946" s="2">
        <v>45470</v>
      </c>
      <c r="B3946" s="3">
        <f t="shared" si="183"/>
        <v>2024</v>
      </c>
      <c r="C3946" t="str">
        <f t="shared" si="184"/>
        <v>2023-2024</v>
      </c>
      <c r="D3946" t="s">
        <v>147</v>
      </c>
      <c r="E3946" t="s">
        <v>114</v>
      </c>
      <c r="F3946" t="str">
        <f t="shared" si="185"/>
        <v>Victoria</v>
      </c>
      <c r="G3946" t="s">
        <v>45</v>
      </c>
      <c r="H3946">
        <v>3551</v>
      </c>
      <c r="I3946" t="s">
        <v>11</v>
      </c>
      <c r="J3946" t="s">
        <v>60</v>
      </c>
      <c r="K3946" t="s">
        <v>151</v>
      </c>
      <c r="L3946" t="s">
        <v>21</v>
      </c>
      <c r="M3946" s="5">
        <v>1548.9099999999999</v>
      </c>
      <c r="N3946">
        <v>1</v>
      </c>
    </row>
    <row r="3947" spans="1:14" x14ac:dyDescent="0.2">
      <c r="A3947" s="2">
        <v>45142</v>
      </c>
      <c r="B3947" s="3">
        <f t="shared" si="183"/>
        <v>2024</v>
      </c>
      <c r="C3947" t="str">
        <f t="shared" si="184"/>
        <v>2023-2024</v>
      </c>
      <c r="D3947" t="s">
        <v>147</v>
      </c>
      <c r="E3947" t="s">
        <v>103</v>
      </c>
      <c r="F3947" t="str">
        <f t="shared" si="185"/>
        <v>Queensland</v>
      </c>
      <c r="G3947" t="s">
        <v>35</v>
      </c>
      <c r="H3947">
        <v>4509</v>
      </c>
      <c r="I3947" t="s">
        <v>11</v>
      </c>
      <c r="J3947" t="s">
        <v>104</v>
      </c>
      <c r="K3947" t="s">
        <v>157</v>
      </c>
      <c r="L3947" t="s">
        <v>22</v>
      </c>
      <c r="M3947" s="5">
        <v>1550.3300000000002</v>
      </c>
      <c r="N3947">
        <v>1</v>
      </c>
    </row>
    <row r="3948" spans="1:14" x14ac:dyDescent="0.2">
      <c r="A3948" s="2">
        <v>45649</v>
      </c>
      <c r="B3948" s="3">
        <f t="shared" si="183"/>
        <v>2025</v>
      </c>
      <c r="C3948" t="str">
        <f t="shared" si="184"/>
        <v>2024-2025</v>
      </c>
      <c r="D3948" t="s">
        <v>148</v>
      </c>
      <c r="E3948" t="s">
        <v>40</v>
      </c>
      <c r="F3948" t="str">
        <f t="shared" si="185"/>
        <v>New South Wales</v>
      </c>
      <c r="G3948" t="s">
        <v>10</v>
      </c>
      <c r="H3948">
        <v>2116</v>
      </c>
      <c r="I3948" t="s">
        <v>11</v>
      </c>
      <c r="J3948" t="s">
        <v>27</v>
      </c>
      <c r="K3948" t="s">
        <v>154</v>
      </c>
      <c r="L3948" t="s">
        <v>14</v>
      </c>
      <c r="M3948" s="5">
        <v>1552.36</v>
      </c>
      <c r="N3948">
        <v>1</v>
      </c>
    </row>
    <row r="3949" spans="1:14" x14ac:dyDescent="0.2">
      <c r="A3949" s="2">
        <v>45383</v>
      </c>
      <c r="B3949" s="3">
        <f t="shared" si="183"/>
        <v>2024</v>
      </c>
      <c r="C3949" t="str">
        <f t="shared" si="184"/>
        <v>2023-2024</v>
      </c>
      <c r="D3949" t="s">
        <v>148</v>
      </c>
      <c r="E3949" t="s">
        <v>34</v>
      </c>
      <c r="F3949" t="str">
        <f t="shared" si="185"/>
        <v>Queensland</v>
      </c>
      <c r="G3949" t="s">
        <v>35</v>
      </c>
      <c r="H3949">
        <v>4802</v>
      </c>
      <c r="I3949" t="s">
        <v>11</v>
      </c>
      <c r="J3949" t="s">
        <v>36</v>
      </c>
      <c r="K3949" t="s">
        <v>153</v>
      </c>
      <c r="L3949" t="s">
        <v>16</v>
      </c>
      <c r="M3949" s="5">
        <v>1552.4099999999996</v>
      </c>
      <c r="N3949">
        <v>1</v>
      </c>
    </row>
    <row r="3950" spans="1:14" x14ac:dyDescent="0.2">
      <c r="A3950" s="2">
        <v>45227</v>
      </c>
      <c r="B3950" s="3">
        <f t="shared" si="183"/>
        <v>2024</v>
      </c>
      <c r="C3950" t="str">
        <f t="shared" si="184"/>
        <v>2023-2024</v>
      </c>
      <c r="D3950" t="s">
        <v>147</v>
      </c>
      <c r="E3950" t="s">
        <v>115</v>
      </c>
      <c r="F3950" t="str">
        <f t="shared" si="185"/>
        <v>Western Australia</v>
      </c>
      <c r="G3950" t="s">
        <v>48</v>
      </c>
      <c r="H3950">
        <v>6280</v>
      </c>
      <c r="I3950" t="s">
        <v>11</v>
      </c>
      <c r="J3950" t="s">
        <v>94</v>
      </c>
      <c r="K3950" t="s">
        <v>155</v>
      </c>
      <c r="L3950" t="s">
        <v>20</v>
      </c>
      <c r="M3950" s="5">
        <v>1554.86</v>
      </c>
      <c r="N3950">
        <v>1</v>
      </c>
    </row>
    <row r="3951" spans="1:14" x14ac:dyDescent="0.2">
      <c r="A3951" s="2">
        <v>45020</v>
      </c>
      <c r="B3951" s="3">
        <f t="shared" si="183"/>
        <v>2023</v>
      </c>
      <c r="C3951" t="str">
        <f t="shared" si="184"/>
        <v>2022-2023</v>
      </c>
      <c r="D3951" t="s">
        <v>147</v>
      </c>
      <c r="E3951" t="s">
        <v>75</v>
      </c>
      <c r="F3951" t="str">
        <f t="shared" si="185"/>
        <v>Victoria</v>
      </c>
      <c r="G3951" t="s">
        <v>45</v>
      </c>
      <c r="H3951">
        <v>3630</v>
      </c>
      <c r="I3951" t="s">
        <v>11</v>
      </c>
      <c r="J3951" t="s">
        <v>55</v>
      </c>
      <c r="K3951" t="s">
        <v>149</v>
      </c>
      <c r="L3951" t="s">
        <v>15</v>
      </c>
      <c r="M3951" s="5">
        <v>1564.75</v>
      </c>
      <c r="N3951">
        <v>1</v>
      </c>
    </row>
    <row r="3952" spans="1:14" x14ac:dyDescent="0.2">
      <c r="A3952" s="2">
        <v>45054</v>
      </c>
      <c r="B3952" s="3">
        <f t="shared" si="183"/>
        <v>2023</v>
      </c>
      <c r="C3952" t="str">
        <f t="shared" si="184"/>
        <v>2022-2023</v>
      </c>
      <c r="D3952" t="s">
        <v>147</v>
      </c>
      <c r="E3952" t="s">
        <v>28</v>
      </c>
      <c r="F3952" t="str">
        <f t="shared" si="185"/>
        <v>Northern Territory</v>
      </c>
      <c r="G3952" t="s">
        <v>29</v>
      </c>
      <c r="H3952">
        <v>800</v>
      </c>
      <c r="I3952" t="s">
        <v>11</v>
      </c>
      <c r="J3952" t="s">
        <v>30</v>
      </c>
      <c r="K3952" t="s">
        <v>155</v>
      </c>
      <c r="L3952" t="s">
        <v>20</v>
      </c>
      <c r="M3952" s="5">
        <v>1571.03</v>
      </c>
      <c r="N3952">
        <v>1</v>
      </c>
    </row>
    <row r="3953" spans="1:14" x14ac:dyDescent="0.2">
      <c r="A3953" s="2">
        <v>45292</v>
      </c>
      <c r="B3953" s="3">
        <f t="shared" si="183"/>
        <v>2024</v>
      </c>
      <c r="C3953" t="str">
        <f t="shared" si="184"/>
        <v>2023-2024</v>
      </c>
      <c r="D3953" t="s">
        <v>147</v>
      </c>
      <c r="E3953" t="s">
        <v>112</v>
      </c>
      <c r="F3953" t="str">
        <f t="shared" si="185"/>
        <v>Victoria</v>
      </c>
      <c r="G3953" t="s">
        <v>45</v>
      </c>
      <c r="H3953">
        <v>3076</v>
      </c>
      <c r="I3953" t="s">
        <v>11</v>
      </c>
      <c r="J3953" t="s">
        <v>46</v>
      </c>
      <c r="K3953" t="s">
        <v>150</v>
      </c>
      <c r="L3953" t="s">
        <v>18</v>
      </c>
      <c r="M3953" s="5">
        <v>1572.1400000000003</v>
      </c>
      <c r="N3953">
        <v>1</v>
      </c>
    </row>
    <row r="3954" spans="1:14" x14ac:dyDescent="0.2">
      <c r="A3954" s="2">
        <v>45073</v>
      </c>
      <c r="B3954" s="3">
        <f t="shared" si="183"/>
        <v>2023</v>
      </c>
      <c r="C3954" t="str">
        <f t="shared" si="184"/>
        <v>2022-2023</v>
      </c>
      <c r="D3954" t="s">
        <v>147</v>
      </c>
      <c r="E3954" t="s">
        <v>109</v>
      </c>
      <c r="F3954" t="str">
        <f t="shared" si="185"/>
        <v>New South Wales</v>
      </c>
      <c r="G3954" t="s">
        <v>10</v>
      </c>
      <c r="H3954">
        <v>2480</v>
      </c>
      <c r="I3954" t="s">
        <v>11</v>
      </c>
      <c r="J3954" t="s">
        <v>68</v>
      </c>
      <c r="K3954" t="s">
        <v>150</v>
      </c>
      <c r="L3954" t="s">
        <v>18</v>
      </c>
      <c r="M3954" s="5">
        <v>1574.01</v>
      </c>
      <c r="N3954">
        <v>1</v>
      </c>
    </row>
    <row r="3955" spans="1:14" x14ac:dyDescent="0.2">
      <c r="A3955" s="2">
        <v>45548</v>
      </c>
      <c r="B3955" s="3">
        <f t="shared" si="183"/>
        <v>2025</v>
      </c>
      <c r="C3955" t="str">
        <f t="shared" si="184"/>
        <v>2024-2025</v>
      </c>
      <c r="D3955" t="s">
        <v>148</v>
      </c>
      <c r="E3955" t="s">
        <v>56</v>
      </c>
      <c r="F3955" t="str">
        <f t="shared" si="185"/>
        <v>Northern Territory</v>
      </c>
      <c r="G3955" t="s">
        <v>29</v>
      </c>
      <c r="H3955">
        <v>870</v>
      </c>
      <c r="I3955" t="s">
        <v>11</v>
      </c>
      <c r="J3955" t="s">
        <v>30</v>
      </c>
      <c r="K3955" t="s">
        <v>150</v>
      </c>
      <c r="L3955" t="s">
        <v>18</v>
      </c>
      <c r="M3955" s="5">
        <v>1574.3799999999999</v>
      </c>
      <c r="N3955">
        <v>1</v>
      </c>
    </row>
    <row r="3956" spans="1:14" x14ac:dyDescent="0.2">
      <c r="A3956" s="2">
        <v>45212</v>
      </c>
      <c r="B3956" s="3">
        <f t="shared" si="183"/>
        <v>2024</v>
      </c>
      <c r="C3956" t="str">
        <f t="shared" si="184"/>
        <v>2023-2024</v>
      </c>
      <c r="D3956" t="s">
        <v>147</v>
      </c>
      <c r="E3956" t="s">
        <v>74</v>
      </c>
      <c r="F3956" t="str">
        <f t="shared" si="185"/>
        <v>South Australia</v>
      </c>
      <c r="G3956" t="s">
        <v>32</v>
      </c>
      <c r="H3956">
        <v>5043</v>
      </c>
      <c r="I3956" t="s">
        <v>11</v>
      </c>
      <c r="J3956" t="s">
        <v>33</v>
      </c>
      <c r="K3956" t="s">
        <v>153</v>
      </c>
      <c r="L3956" t="s">
        <v>16</v>
      </c>
      <c r="M3956" s="5">
        <v>1576.86</v>
      </c>
      <c r="N3956">
        <v>1</v>
      </c>
    </row>
    <row r="3957" spans="1:14" x14ac:dyDescent="0.2">
      <c r="A3957" s="2">
        <v>45213</v>
      </c>
      <c r="B3957" s="3">
        <f t="shared" si="183"/>
        <v>2024</v>
      </c>
      <c r="C3957" t="str">
        <f t="shared" si="184"/>
        <v>2023-2024</v>
      </c>
      <c r="D3957" t="s">
        <v>147</v>
      </c>
      <c r="E3957" t="s">
        <v>88</v>
      </c>
      <c r="F3957" t="str">
        <f t="shared" si="185"/>
        <v>South Australia</v>
      </c>
      <c r="G3957" t="s">
        <v>32</v>
      </c>
      <c r="H3957">
        <v>5011</v>
      </c>
      <c r="I3957" t="s">
        <v>11</v>
      </c>
      <c r="J3957" t="s">
        <v>33</v>
      </c>
      <c r="K3957" t="s">
        <v>151</v>
      </c>
      <c r="L3957" t="s">
        <v>21</v>
      </c>
      <c r="M3957" s="5">
        <v>1587.5</v>
      </c>
      <c r="N3957">
        <v>1</v>
      </c>
    </row>
    <row r="3958" spans="1:14" x14ac:dyDescent="0.2">
      <c r="A3958" s="2">
        <v>45482</v>
      </c>
      <c r="B3958" s="3">
        <f t="shared" si="183"/>
        <v>2025</v>
      </c>
      <c r="C3958" t="str">
        <f t="shared" si="184"/>
        <v>2024-2025</v>
      </c>
      <c r="D3958" t="s">
        <v>147</v>
      </c>
      <c r="E3958" t="s">
        <v>57</v>
      </c>
      <c r="F3958" t="str">
        <f t="shared" si="185"/>
        <v>New South Wales</v>
      </c>
      <c r="G3958" t="s">
        <v>10</v>
      </c>
      <c r="H3958">
        <v>2560</v>
      </c>
      <c r="I3958" t="s">
        <v>11</v>
      </c>
      <c r="J3958" t="s">
        <v>58</v>
      </c>
      <c r="K3958" t="s">
        <v>150</v>
      </c>
      <c r="L3958" t="s">
        <v>18</v>
      </c>
      <c r="M3958" s="5">
        <v>1590.76</v>
      </c>
      <c r="N3958">
        <v>1</v>
      </c>
    </row>
    <row r="3959" spans="1:14" x14ac:dyDescent="0.2">
      <c r="A3959" s="2">
        <v>45556</v>
      </c>
      <c r="B3959" s="3">
        <f t="shared" si="183"/>
        <v>2025</v>
      </c>
      <c r="C3959" t="str">
        <f t="shared" si="184"/>
        <v>2024-2025</v>
      </c>
      <c r="D3959" t="s">
        <v>147</v>
      </c>
      <c r="E3959" t="s">
        <v>75</v>
      </c>
      <c r="F3959" t="str">
        <f t="shared" si="185"/>
        <v>Victoria</v>
      </c>
      <c r="G3959" t="s">
        <v>45</v>
      </c>
      <c r="H3959">
        <v>3630</v>
      </c>
      <c r="I3959" t="s">
        <v>11</v>
      </c>
      <c r="J3959" t="s">
        <v>55</v>
      </c>
      <c r="K3959" t="s">
        <v>151</v>
      </c>
      <c r="L3959" t="s">
        <v>21</v>
      </c>
      <c r="M3959" s="5">
        <v>1591.8200000000004</v>
      </c>
      <c r="N3959">
        <v>1</v>
      </c>
    </row>
    <row r="3960" spans="1:14" x14ac:dyDescent="0.2">
      <c r="A3960" s="2">
        <v>45051</v>
      </c>
      <c r="B3960" s="3">
        <f t="shared" si="183"/>
        <v>2023</v>
      </c>
      <c r="C3960" t="str">
        <f t="shared" si="184"/>
        <v>2022-2023</v>
      </c>
      <c r="D3960" t="s">
        <v>147</v>
      </c>
      <c r="E3960" t="s">
        <v>39</v>
      </c>
      <c r="F3960" t="str">
        <f t="shared" si="185"/>
        <v>South Australia</v>
      </c>
      <c r="G3960" t="s">
        <v>32</v>
      </c>
      <c r="H3960">
        <v>5343</v>
      </c>
      <c r="I3960" t="s">
        <v>11</v>
      </c>
      <c r="J3960" t="s">
        <v>38</v>
      </c>
      <c r="K3960" t="s">
        <v>150</v>
      </c>
      <c r="L3960" t="s">
        <v>18</v>
      </c>
      <c r="M3960" s="5">
        <v>1596.6399999999999</v>
      </c>
      <c r="N3960">
        <v>1</v>
      </c>
    </row>
    <row r="3961" spans="1:14" x14ac:dyDescent="0.2">
      <c r="A3961" s="2">
        <v>45251</v>
      </c>
      <c r="B3961" s="3">
        <f t="shared" si="183"/>
        <v>2024</v>
      </c>
      <c r="C3961" t="str">
        <f t="shared" si="184"/>
        <v>2023-2024</v>
      </c>
      <c r="D3961" t="s">
        <v>148</v>
      </c>
      <c r="E3961" t="s">
        <v>138</v>
      </c>
      <c r="F3961" t="str">
        <f t="shared" si="185"/>
        <v>Queensland</v>
      </c>
      <c r="G3961" t="s">
        <v>35</v>
      </c>
      <c r="H3961">
        <v>4558</v>
      </c>
      <c r="I3961" t="s">
        <v>11</v>
      </c>
      <c r="J3961" t="s">
        <v>120</v>
      </c>
      <c r="K3961" t="s">
        <v>150</v>
      </c>
      <c r="L3961" t="s">
        <v>18</v>
      </c>
      <c r="M3961" s="5">
        <v>1599.8400000000004</v>
      </c>
      <c r="N3961">
        <v>1</v>
      </c>
    </row>
    <row r="3962" spans="1:14" x14ac:dyDescent="0.2">
      <c r="A3962" s="2">
        <v>45077</v>
      </c>
      <c r="B3962" s="3">
        <f t="shared" si="183"/>
        <v>2023</v>
      </c>
      <c r="C3962" t="str">
        <f t="shared" si="184"/>
        <v>2022-2023</v>
      </c>
      <c r="D3962" t="s">
        <v>148</v>
      </c>
      <c r="E3962" t="s">
        <v>40</v>
      </c>
      <c r="F3962" t="str">
        <f t="shared" si="185"/>
        <v>New South Wales</v>
      </c>
      <c r="G3962" t="s">
        <v>10</v>
      </c>
      <c r="H3962">
        <v>2116</v>
      </c>
      <c r="I3962" t="s">
        <v>11</v>
      </c>
      <c r="J3962" t="s">
        <v>27</v>
      </c>
      <c r="K3962" t="s">
        <v>150</v>
      </c>
      <c r="L3962" t="s">
        <v>18</v>
      </c>
      <c r="M3962" s="5">
        <v>1599.9899999999998</v>
      </c>
      <c r="N3962">
        <v>1</v>
      </c>
    </row>
    <row r="3963" spans="1:14" x14ac:dyDescent="0.2">
      <c r="A3963" s="2">
        <v>45015</v>
      </c>
      <c r="B3963" s="3">
        <f t="shared" si="183"/>
        <v>2023</v>
      </c>
      <c r="C3963" t="str">
        <f t="shared" si="184"/>
        <v>2022-2023</v>
      </c>
      <c r="D3963" t="s">
        <v>147</v>
      </c>
      <c r="E3963" t="s">
        <v>24</v>
      </c>
      <c r="F3963" t="str">
        <f t="shared" si="185"/>
        <v>New South Wales</v>
      </c>
      <c r="G3963" t="s">
        <v>10</v>
      </c>
      <c r="H3963">
        <v>2795</v>
      </c>
      <c r="I3963" t="s">
        <v>11</v>
      </c>
      <c r="J3963" t="s">
        <v>25</v>
      </c>
      <c r="K3963" t="s">
        <v>155</v>
      </c>
      <c r="L3963" t="s">
        <v>20</v>
      </c>
      <c r="M3963" s="5">
        <v>1601.73</v>
      </c>
      <c r="N3963">
        <v>1</v>
      </c>
    </row>
    <row r="3964" spans="1:14" x14ac:dyDescent="0.2">
      <c r="A3964" s="2">
        <v>45442</v>
      </c>
      <c r="B3964" s="3">
        <f t="shared" si="183"/>
        <v>2024</v>
      </c>
      <c r="C3964" t="str">
        <f t="shared" si="184"/>
        <v>2023-2024</v>
      </c>
      <c r="D3964" t="s">
        <v>147</v>
      </c>
      <c r="E3964" t="s">
        <v>112</v>
      </c>
      <c r="F3964" t="str">
        <f t="shared" si="185"/>
        <v>Victoria</v>
      </c>
      <c r="G3964" t="s">
        <v>45</v>
      </c>
      <c r="H3964">
        <v>3076</v>
      </c>
      <c r="I3964" t="s">
        <v>11</v>
      </c>
      <c r="J3964" t="s">
        <v>46</v>
      </c>
      <c r="K3964" t="s">
        <v>157</v>
      </c>
      <c r="L3964" t="s">
        <v>22</v>
      </c>
      <c r="M3964" s="5">
        <v>1606.3</v>
      </c>
      <c r="N3964">
        <v>1</v>
      </c>
    </row>
    <row r="3965" spans="1:14" x14ac:dyDescent="0.2">
      <c r="A3965" s="2">
        <v>45295</v>
      </c>
      <c r="B3965" s="3">
        <f t="shared" si="183"/>
        <v>2024</v>
      </c>
      <c r="C3965" t="str">
        <f t="shared" si="184"/>
        <v>2023-2024</v>
      </c>
      <c r="D3965" t="s">
        <v>147</v>
      </c>
      <c r="E3965" t="s">
        <v>9</v>
      </c>
      <c r="F3965" t="str">
        <f t="shared" si="185"/>
        <v>New South Wales</v>
      </c>
      <c r="G3965" t="s">
        <v>10</v>
      </c>
      <c r="H3965">
        <v>2067</v>
      </c>
      <c r="I3965" t="s">
        <v>11</v>
      </c>
      <c r="J3965" t="s">
        <v>12</v>
      </c>
      <c r="K3965" t="s">
        <v>153</v>
      </c>
      <c r="L3965" t="s">
        <v>16</v>
      </c>
      <c r="M3965" s="5">
        <v>1607.1399999999999</v>
      </c>
      <c r="N3965">
        <v>1</v>
      </c>
    </row>
    <row r="3966" spans="1:14" x14ac:dyDescent="0.2">
      <c r="A3966" s="2">
        <v>45347</v>
      </c>
      <c r="B3966" s="3">
        <f t="shared" si="183"/>
        <v>2024</v>
      </c>
      <c r="C3966" t="str">
        <f t="shared" si="184"/>
        <v>2023-2024</v>
      </c>
      <c r="D3966" t="s">
        <v>147</v>
      </c>
      <c r="E3966" t="s">
        <v>107</v>
      </c>
      <c r="F3966" t="str">
        <f t="shared" si="185"/>
        <v>Queensland</v>
      </c>
      <c r="G3966" t="s">
        <v>35</v>
      </c>
      <c r="H3966">
        <v>4220</v>
      </c>
      <c r="I3966" t="s">
        <v>11</v>
      </c>
      <c r="J3966" t="s">
        <v>104</v>
      </c>
      <c r="K3966" t="s">
        <v>151</v>
      </c>
      <c r="L3966" t="s">
        <v>21</v>
      </c>
      <c r="M3966" s="5">
        <v>1610.69</v>
      </c>
      <c r="N3966">
        <v>1</v>
      </c>
    </row>
    <row r="3967" spans="1:14" x14ac:dyDescent="0.2">
      <c r="A3967" s="2">
        <v>45028</v>
      </c>
      <c r="B3967" s="3">
        <f t="shared" si="183"/>
        <v>2023</v>
      </c>
      <c r="C3967" t="str">
        <f t="shared" si="184"/>
        <v>2022-2023</v>
      </c>
      <c r="D3967" t="s">
        <v>147</v>
      </c>
      <c r="E3967" t="s">
        <v>112</v>
      </c>
      <c r="F3967" t="str">
        <f t="shared" si="185"/>
        <v>Victoria</v>
      </c>
      <c r="G3967" t="s">
        <v>45</v>
      </c>
      <c r="H3967">
        <v>3076</v>
      </c>
      <c r="I3967" t="s">
        <v>11</v>
      </c>
      <c r="J3967" t="s">
        <v>46</v>
      </c>
      <c r="K3967" t="s">
        <v>153</v>
      </c>
      <c r="L3967" t="s">
        <v>16</v>
      </c>
      <c r="M3967" s="5">
        <v>1612.65</v>
      </c>
      <c r="N3967">
        <v>1</v>
      </c>
    </row>
    <row r="3968" spans="1:14" x14ac:dyDescent="0.2">
      <c r="A3968" s="2">
        <v>45612</v>
      </c>
      <c r="B3968" s="3">
        <f t="shared" si="183"/>
        <v>2025</v>
      </c>
      <c r="C3968" t="str">
        <f t="shared" si="184"/>
        <v>2024-2025</v>
      </c>
      <c r="D3968" t="s">
        <v>147</v>
      </c>
      <c r="E3968" t="s">
        <v>42</v>
      </c>
      <c r="F3968" t="str">
        <f t="shared" si="185"/>
        <v>Queensland</v>
      </c>
      <c r="G3968" t="s">
        <v>35</v>
      </c>
      <c r="H3968">
        <v>4053</v>
      </c>
      <c r="I3968" t="s">
        <v>11</v>
      </c>
      <c r="J3968" t="s">
        <v>43</v>
      </c>
      <c r="K3968" t="s">
        <v>155</v>
      </c>
      <c r="L3968" t="s">
        <v>20</v>
      </c>
      <c r="M3968" s="5">
        <v>1613.2200000000003</v>
      </c>
      <c r="N3968">
        <v>1</v>
      </c>
    </row>
    <row r="3969" spans="1:14" x14ac:dyDescent="0.2">
      <c r="A3969" s="2">
        <v>45130</v>
      </c>
      <c r="B3969" s="3">
        <f t="shared" si="183"/>
        <v>2024</v>
      </c>
      <c r="C3969" t="str">
        <f t="shared" si="184"/>
        <v>2023-2024</v>
      </c>
      <c r="D3969" t="s">
        <v>147</v>
      </c>
      <c r="E3969" t="s">
        <v>69</v>
      </c>
      <c r="F3969" t="str">
        <f t="shared" si="185"/>
        <v>Tasmania</v>
      </c>
      <c r="G3969" t="s">
        <v>70</v>
      </c>
      <c r="H3969">
        <v>7018</v>
      </c>
      <c r="I3969" t="s">
        <v>11</v>
      </c>
      <c r="J3969" t="s">
        <v>71</v>
      </c>
      <c r="K3969" t="s">
        <v>151</v>
      </c>
      <c r="L3969" t="s">
        <v>21</v>
      </c>
      <c r="M3969" s="5">
        <v>1613.69</v>
      </c>
      <c r="N3969">
        <v>1</v>
      </c>
    </row>
    <row r="3970" spans="1:14" x14ac:dyDescent="0.2">
      <c r="A3970" s="2">
        <v>45013</v>
      </c>
      <c r="B3970" s="3">
        <f t="shared" ref="B3970:B4033" si="186">IF(MONTH(A3970)&gt;=7,YEAR(A3970)+1,YEAR(A3970))</f>
        <v>2023</v>
      </c>
      <c r="C3970" t="str">
        <f t="shared" ref="C3970:C4033" si="187">IF(MONTH(A3970) &gt;= 7, YEAR(A3970) &amp; "-" &amp; YEAR(A3970) + 1, YEAR(A3970) - 1 &amp; "-" &amp; YEAR(A3970))</f>
        <v>2022-2023</v>
      </c>
      <c r="D3970" t="s">
        <v>148</v>
      </c>
      <c r="E3970" t="s">
        <v>96</v>
      </c>
      <c r="F3970" t="str">
        <f t="shared" ref="F3970:F4033" si="188">IF(G3970="WA","Western Australia",
IF(G3970="NSW","New South Wales",
IF(G3970="QLD","Queensland",
IF(G3970="VIC","Victoria",
IF(G3970="TAS","Tasmania",
IF(G3970="SA","South Australia",
IF(G3970="NT","Northern Territory",
IF(G3970="ACT","Australian Capital Territory",G3970))))))))</f>
        <v>Western Australia</v>
      </c>
      <c r="G3970" t="s">
        <v>48</v>
      </c>
      <c r="H3970">
        <v>6330</v>
      </c>
      <c r="I3970" t="s">
        <v>11</v>
      </c>
      <c r="J3970" t="s">
        <v>94</v>
      </c>
      <c r="K3970" t="s">
        <v>152</v>
      </c>
      <c r="L3970" t="s">
        <v>13</v>
      </c>
      <c r="M3970" s="5">
        <v>1618.07</v>
      </c>
      <c r="N3970">
        <v>1</v>
      </c>
    </row>
    <row r="3971" spans="1:14" x14ac:dyDescent="0.2">
      <c r="A3971" s="2">
        <v>44932</v>
      </c>
      <c r="B3971" s="3">
        <f t="shared" si="186"/>
        <v>2023</v>
      </c>
      <c r="C3971" t="str">
        <f t="shared" si="187"/>
        <v>2022-2023</v>
      </c>
      <c r="D3971" t="s">
        <v>148</v>
      </c>
      <c r="E3971" t="s">
        <v>100</v>
      </c>
      <c r="F3971" t="str">
        <f t="shared" si="188"/>
        <v>Western Australia</v>
      </c>
      <c r="G3971" t="s">
        <v>48</v>
      </c>
      <c r="H3971">
        <v>6021</v>
      </c>
      <c r="I3971" t="s">
        <v>11</v>
      </c>
      <c r="J3971" t="s">
        <v>49</v>
      </c>
      <c r="K3971" t="s">
        <v>151</v>
      </c>
      <c r="L3971" t="s">
        <v>21</v>
      </c>
      <c r="M3971" s="5">
        <v>1624.77</v>
      </c>
      <c r="N3971">
        <v>1</v>
      </c>
    </row>
    <row r="3972" spans="1:14" x14ac:dyDescent="0.2">
      <c r="A3972" s="2">
        <v>45258</v>
      </c>
      <c r="B3972" s="3">
        <f t="shared" si="186"/>
        <v>2024</v>
      </c>
      <c r="C3972" t="str">
        <f t="shared" si="187"/>
        <v>2023-2024</v>
      </c>
      <c r="D3972" t="s">
        <v>147</v>
      </c>
      <c r="E3972" t="s">
        <v>140</v>
      </c>
      <c r="F3972" t="str">
        <f t="shared" si="188"/>
        <v>Tasmania</v>
      </c>
      <c r="G3972" t="s">
        <v>70</v>
      </c>
      <c r="H3972">
        <v>7320</v>
      </c>
      <c r="I3972" t="s">
        <v>11</v>
      </c>
      <c r="J3972" t="s">
        <v>71</v>
      </c>
      <c r="K3972" t="s">
        <v>151</v>
      </c>
      <c r="L3972" t="s">
        <v>21</v>
      </c>
      <c r="M3972" s="5">
        <v>1626.0800000000002</v>
      </c>
      <c r="N3972">
        <v>1</v>
      </c>
    </row>
    <row r="3973" spans="1:14" x14ac:dyDescent="0.2">
      <c r="A3973" s="2">
        <v>45249</v>
      </c>
      <c r="B3973" s="3">
        <f t="shared" si="186"/>
        <v>2024</v>
      </c>
      <c r="C3973" t="str">
        <f t="shared" si="187"/>
        <v>2023-2024</v>
      </c>
      <c r="D3973" t="s">
        <v>147</v>
      </c>
      <c r="E3973" t="s">
        <v>122</v>
      </c>
      <c r="F3973" t="str">
        <f t="shared" si="188"/>
        <v>New South Wales</v>
      </c>
      <c r="G3973" t="s">
        <v>10</v>
      </c>
      <c r="H3973">
        <v>2650</v>
      </c>
      <c r="I3973" t="s">
        <v>11</v>
      </c>
      <c r="J3973" t="s">
        <v>25</v>
      </c>
      <c r="K3973" t="s">
        <v>150</v>
      </c>
      <c r="L3973" t="s">
        <v>18</v>
      </c>
      <c r="M3973" s="5">
        <v>1627.1999999999998</v>
      </c>
      <c r="N3973">
        <v>1</v>
      </c>
    </row>
    <row r="3974" spans="1:14" x14ac:dyDescent="0.2">
      <c r="A3974" s="2">
        <v>45454</v>
      </c>
      <c r="B3974" s="3">
        <f t="shared" si="186"/>
        <v>2024</v>
      </c>
      <c r="C3974" t="str">
        <f t="shared" si="187"/>
        <v>2023-2024</v>
      </c>
      <c r="D3974" t="s">
        <v>147</v>
      </c>
      <c r="E3974" t="s">
        <v>31</v>
      </c>
      <c r="F3974" t="str">
        <f t="shared" si="188"/>
        <v>South Australia</v>
      </c>
      <c r="G3974" t="s">
        <v>32</v>
      </c>
      <c r="H3974">
        <v>5168</v>
      </c>
      <c r="I3974" t="s">
        <v>11</v>
      </c>
      <c r="J3974" t="s">
        <v>33</v>
      </c>
      <c r="K3974" t="s">
        <v>150</v>
      </c>
      <c r="L3974" t="s">
        <v>18</v>
      </c>
      <c r="M3974" s="5">
        <v>1630.7900000000002</v>
      </c>
      <c r="N3974">
        <v>1</v>
      </c>
    </row>
    <row r="3975" spans="1:14" x14ac:dyDescent="0.2">
      <c r="A3975" s="2">
        <v>45511</v>
      </c>
      <c r="B3975" s="3">
        <f t="shared" si="186"/>
        <v>2025</v>
      </c>
      <c r="C3975" t="str">
        <f t="shared" si="187"/>
        <v>2024-2025</v>
      </c>
      <c r="D3975" t="s">
        <v>147</v>
      </c>
      <c r="E3975" t="s">
        <v>126</v>
      </c>
      <c r="F3975" t="str">
        <f t="shared" si="188"/>
        <v>Queensland</v>
      </c>
      <c r="G3975" t="s">
        <v>35</v>
      </c>
      <c r="H3975">
        <v>4551</v>
      </c>
      <c r="I3975" t="s">
        <v>11</v>
      </c>
      <c r="J3975" t="s">
        <v>120</v>
      </c>
      <c r="K3975" t="s">
        <v>157</v>
      </c>
      <c r="L3975" t="s">
        <v>22</v>
      </c>
      <c r="M3975" s="5">
        <v>1636.1100000000001</v>
      </c>
      <c r="N3975">
        <v>1</v>
      </c>
    </row>
    <row r="3976" spans="1:14" x14ac:dyDescent="0.2">
      <c r="A3976" s="2">
        <v>45507</v>
      </c>
      <c r="B3976" s="3">
        <f t="shared" si="186"/>
        <v>2025</v>
      </c>
      <c r="C3976" t="str">
        <f t="shared" si="187"/>
        <v>2024-2025</v>
      </c>
      <c r="D3976" t="s">
        <v>148</v>
      </c>
      <c r="E3976" t="s">
        <v>40</v>
      </c>
      <c r="F3976" t="str">
        <f t="shared" si="188"/>
        <v>New South Wales</v>
      </c>
      <c r="G3976" t="s">
        <v>10</v>
      </c>
      <c r="H3976">
        <v>2116</v>
      </c>
      <c r="I3976" t="s">
        <v>11</v>
      </c>
      <c r="J3976" t="s">
        <v>27</v>
      </c>
      <c r="K3976" t="s">
        <v>153</v>
      </c>
      <c r="L3976" t="s">
        <v>16</v>
      </c>
      <c r="M3976" s="5">
        <v>1637.24</v>
      </c>
      <c r="N3976">
        <v>1</v>
      </c>
    </row>
    <row r="3977" spans="1:14" x14ac:dyDescent="0.2">
      <c r="A3977" s="2">
        <v>45480</v>
      </c>
      <c r="B3977" s="3">
        <f t="shared" si="186"/>
        <v>2025</v>
      </c>
      <c r="C3977" t="str">
        <f t="shared" si="187"/>
        <v>2024-2025</v>
      </c>
      <c r="D3977" t="s">
        <v>147</v>
      </c>
      <c r="E3977" t="s">
        <v>118</v>
      </c>
      <c r="F3977" t="str">
        <f t="shared" si="188"/>
        <v>New South Wales</v>
      </c>
      <c r="G3977" t="s">
        <v>10</v>
      </c>
      <c r="H3977">
        <v>2158</v>
      </c>
      <c r="I3977" t="s">
        <v>11</v>
      </c>
      <c r="J3977" t="s">
        <v>27</v>
      </c>
      <c r="K3977" t="s">
        <v>153</v>
      </c>
      <c r="L3977" t="s">
        <v>16</v>
      </c>
      <c r="M3977" s="5">
        <v>1642.0000000000002</v>
      </c>
      <c r="N3977">
        <v>1</v>
      </c>
    </row>
    <row r="3978" spans="1:14" x14ac:dyDescent="0.2">
      <c r="A3978" s="2">
        <v>45370</v>
      </c>
      <c r="B3978" s="3">
        <f t="shared" si="186"/>
        <v>2024</v>
      </c>
      <c r="C3978" t="str">
        <f t="shared" si="187"/>
        <v>2023-2024</v>
      </c>
      <c r="D3978" t="s">
        <v>147</v>
      </c>
      <c r="E3978" t="s">
        <v>59</v>
      </c>
      <c r="F3978" t="str">
        <f t="shared" si="188"/>
        <v>Victoria</v>
      </c>
      <c r="G3978" t="s">
        <v>45</v>
      </c>
      <c r="H3978">
        <v>3280</v>
      </c>
      <c r="I3978" t="s">
        <v>11</v>
      </c>
      <c r="J3978" t="s">
        <v>60</v>
      </c>
      <c r="K3978" t="s">
        <v>149</v>
      </c>
      <c r="L3978" t="s">
        <v>15</v>
      </c>
      <c r="M3978" s="5">
        <v>1644.0900000000001</v>
      </c>
      <c r="N3978">
        <v>1</v>
      </c>
    </row>
    <row r="3979" spans="1:14" x14ac:dyDescent="0.2">
      <c r="A3979" s="2">
        <v>45103</v>
      </c>
      <c r="B3979" s="3">
        <f t="shared" si="186"/>
        <v>2023</v>
      </c>
      <c r="C3979" t="str">
        <f t="shared" si="187"/>
        <v>2022-2023</v>
      </c>
      <c r="D3979" t="s">
        <v>147</v>
      </c>
      <c r="E3979" t="s">
        <v>31</v>
      </c>
      <c r="F3979" t="str">
        <f t="shared" si="188"/>
        <v>South Australia</v>
      </c>
      <c r="G3979" t="s">
        <v>32</v>
      </c>
      <c r="H3979">
        <v>5168</v>
      </c>
      <c r="I3979" t="s">
        <v>11</v>
      </c>
      <c r="J3979" t="s">
        <v>33</v>
      </c>
      <c r="K3979" t="s">
        <v>153</v>
      </c>
      <c r="L3979" t="s">
        <v>16</v>
      </c>
      <c r="M3979" s="5">
        <v>1647.6399999999996</v>
      </c>
      <c r="N3979">
        <v>1</v>
      </c>
    </row>
    <row r="3980" spans="1:14" x14ac:dyDescent="0.2">
      <c r="A3980" s="2">
        <v>45184</v>
      </c>
      <c r="B3980" s="3">
        <f t="shared" si="186"/>
        <v>2024</v>
      </c>
      <c r="C3980" t="str">
        <f t="shared" si="187"/>
        <v>2023-2024</v>
      </c>
      <c r="D3980" t="s">
        <v>147</v>
      </c>
      <c r="E3980" t="s">
        <v>135</v>
      </c>
      <c r="F3980" t="str">
        <f t="shared" si="188"/>
        <v>Victoria</v>
      </c>
      <c r="G3980" t="s">
        <v>45</v>
      </c>
      <c r="H3980">
        <v>3550</v>
      </c>
      <c r="I3980" t="s">
        <v>11</v>
      </c>
      <c r="J3980" t="s">
        <v>60</v>
      </c>
      <c r="K3980" t="s">
        <v>154</v>
      </c>
      <c r="L3980" t="s">
        <v>14</v>
      </c>
      <c r="M3980" s="5">
        <v>1650.06</v>
      </c>
      <c r="N3980">
        <v>1</v>
      </c>
    </row>
    <row r="3981" spans="1:14" x14ac:dyDescent="0.2">
      <c r="A3981" s="2">
        <v>44978</v>
      </c>
      <c r="B3981" s="3">
        <f t="shared" si="186"/>
        <v>2023</v>
      </c>
      <c r="C3981" t="str">
        <f t="shared" si="187"/>
        <v>2022-2023</v>
      </c>
      <c r="D3981" t="s">
        <v>147</v>
      </c>
      <c r="E3981" t="s">
        <v>126</v>
      </c>
      <c r="F3981" t="str">
        <f t="shared" si="188"/>
        <v>Queensland</v>
      </c>
      <c r="G3981" t="s">
        <v>35</v>
      </c>
      <c r="H3981">
        <v>4551</v>
      </c>
      <c r="I3981" t="s">
        <v>11</v>
      </c>
      <c r="J3981" t="s">
        <v>120</v>
      </c>
      <c r="K3981" t="s">
        <v>153</v>
      </c>
      <c r="L3981" t="s">
        <v>16</v>
      </c>
      <c r="M3981" s="5">
        <v>1653.3899999999994</v>
      </c>
      <c r="N3981">
        <v>1</v>
      </c>
    </row>
    <row r="3982" spans="1:14" x14ac:dyDescent="0.2">
      <c r="A3982" s="2">
        <v>45439</v>
      </c>
      <c r="B3982" s="3">
        <f t="shared" si="186"/>
        <v>2024</v>
      </c>
      <c r="C3982" t="str">
        <f t="shared" si="187"/>
        <v>2023-2024</v>
      </c>
      <c r="D3982" t="s">
        <v>147</v>
      </c>
      <c r="E3982" t="s">
        <v>113</v>
      </c>
      <c r="F3982" t="str">
        <f t="shared" si="188"/>
        <v>Queensland</v>
      </c>
      <c r="G3982" t="s">
        <v>35</v>
      </c>
      <c r="H3982">
        <v>4215</v>
      </c>
      <c r="I3982" t="s">
        <v>11</v>
      </c>
      <c r="J3982" t="s">
        <v>104</v>
      </c>
      <c r="K3982" t="s">
        <v>157</v>
      </c>
      <c r="L3982" t="s">
        <v>22</v>
      </c>
      <c r="M3982" s="5">
        <v>1655.8599999999997</v>
      </c>
      <c r="N3982">
        <v>1</v>
      </c>
    </row>
    <row r="3983" spans="1:14" x14ac:dyDescent="0.2">
      <c r="A3983" s="2">
        <v>45534</v>
      </c>
      <c r="B3983" s="3">
        <f t="shared" si="186"/>
        <v>2025</v>
      </c>
      <c r="C3983" t="str">
        <f t="shared" si="187"/>
        <v>2024-2025</v>
      </c>
      <c r="D3983" t="s">
        <v>147</v>
      </c>
      <c r="E3983" t="s">
        <v>24</v>
      </c>
      <c r="F3983" t="str">
        <f t="shared" si="188"/>
        <v>New South Wales</v>
      </c>
      <c r="G3983" t="s">
        <v>10</v>
      </c>
      <c r="H3983">
        <v>2795</v>
      </c>
      <c r="I3983" t="s">
        <v>11</v>
      </c>
      <c r="J3983" t="s">
        <v>25</v>
      </c>
      <c r="K3983" t="s">
        <v>151</v>
      </c>
      <c r="L3983" t="s">
        <v>21</v>
      </c>
      <c r="M3983" s="5">
        <v>1659.3600000000001</v>
      </c>
      <c r="N3983">
        <v>1</v>
      </c>
    </row>
    <row r="3984" spans="1:14" x14ac:dyDescent="0.2">
      <c r="A3984" s="2">
        <v>45129</v>
      </c>
      <c r="B3984" s="3">
        <f t="shared" si="186"/>
        <v>2024</v>
      </c>
      <c r="C3984" t="str">
        <f t="shared" si="187"/>
        <v>2023-2024</v>
      </c>
      <c r="D3984" t="s">
        <v>148</v>
      </c>
      <c r="E3984" t="s">
        <v>56</v>
      </c>
      <c r="F3984" t="str">
        <f t="shared" si="188"/>
        <v>Northern Territory</v>
      </c>
      <c r="G3984" t="s">
        <v>29</v>
      </c>
      <c r="H3984">
        <v>870</v>
      </c>
      <c r="I3984" t="s">
        <v>11</v>
      </c>
      <c r="J3984" t="s">
        <v>30</v>
      </c>
      <c r="K3984" t="s">
        <v>151</v>
      </c>
      <c r="L3984" t="s">
        <v>21</v>
      </c>
      <c r="M3984" s="5">
        <v>1666.6100000000001</v>
      </c>
      <c r="N3984">
        <v>1</v>
      </c>
    </row>
    <row r="3985" spans="1:14" x14ac:dyDescent="0.2">
      <c r="A3985" s="2">
        <v>45638</v>
      </c>
      <c r="B3985" s="3">
        <f t="shared" si="186"/>
        <v>2025</v>
      </c>
      <c r="C3985" t="str">
        <f t="shared" si="187"/>
        <v>2024-2025</v>
      </c>
      <c r="D3985" t="s">
        <v>147</v>
      </c>
      <c r="E3985" t="s">
        <v>59</v>
      </c>
      <c r="F3985" t="str">
        <f t="shared" si="188"/>
        <v>Victoria</v>
      </c>
      <c r="G3985" t="s">
        <v>45</v>
      </c>
      <c r="H3985">
        <v>3280</v>
      </c>
      <c r="I3985" t="s">
        <v>11</v>
      </c>
      <c r="J3985" t="s">
        <v>60</v>
      </c>
      <c r="K3985" t="s">
        <v>149</v>
      </c>
      <c r="L3985" t="s">
        <v>15</v>
      </c>
      <c r="M3985" s="5">
        <v>1668.9800000000002</v>
      </c>
      <c r="N3985">
        <v>1</v>
      </c>
    </row>
    <row r="3986" spans="1:14" x14ac:dyDescent="0.2">
      <c r="A3986" s="2">
        <v>45170</v>
      </c>
      <c r="B3986" s="3">
        <f t="shared" si="186"/>
        <v>2024</v>
      </c>
      <c r="C3986" t="str">
        <f t="shared" si="187"/>
        <v>2023-2024</v>
      </c>
      <c r="D3986" t="s">
        <v>148</v>
      </c>
      <c r="E3986" t="s">
        <v>124</v>
      </c>
      <c r="F3986" t="str">
        <f t="shared" si="188"/>
        <v>New South Wales</v>
      </c>
      <c r="G3986" t="s">
        <v>10</v>
      </c>
      <c r="H3986">
        <v>2015</v>
      </c>
      <c r="I3986" t="s">
        <v>11</v>
      </c>
      <c r="J3986" t="s">
        <v>12</v>
      </c>
      <c r="K3986" t="s">
        <v>151</v>
      </c>
      <c r="L3986" t="s">
        <v>21</v>
      </c>
      <c r="M3986" s="5">
        <v>1676.7599999999998</v>
      </c>
      <c r="N3986">
        <v>1</v>
      </c>
    </row>
    <row r="3987" spans="1:14" x14ac:dyDescent="0.2">
      <c r="A3987" s="2">
        <v>44957</v>
      </c>
      <c r="B3987" s="3">
        <f t="shared" si="186"/>
        <v>2023</v>
      </c>
      <c r="C3987" t="str">
        <f t="shared" si="187"/>
        <v>2022-2023</v>
      </c>
      <c r="D3987" t="s">
        <v>148</v>
      </c>
      <c r="E3987" t="s">
        <v>138</v>
      </c>
      <c r="F3987" t="str">
        <f t="shared" si="188"/>
        <v>Queensland</v>
      </c>
      <c r="G3987" t="s">
        <v>35</v>
      </c>
      <c r="H3987">
        <v>4558</v>
      </c>
      <c r="I3987" t="s">
        <v>11</v>
      </c>
      <c r="J3987" t="s">
        <v>120</v>
      </c>
      <c r="K3987" t="s">
        <v>153</v>
      </c>
      <c r="L3987" t="s">
        <v>16</v>
      </c>
      <c r="M3987" s="5">
        <v>1678.2399999999998</v>
      </c>
      <c r="N3987">
        <v>1</v>
      </c>
    </row>
    <row r="3988" spans="1:14" x14ac:dyDescent="0.2">
      <c r="A3988" s="2">
        <v>45627</v>
      </c>
      <c r="B3988" s="3">
        <f t="shared" si="186"/>
        <v>2025</v>
      </c>
      <c r="C3988" t="str">
        <f t="shared" si="187"/>
        <v>2024-2025</v>
      </c>
      <c r="D3988" t="s">
        <v>147</v>
      </c>
      <c r="E3988" t="s">
        <v>109</v>
      </c>
      <c r="F3988" t="str">
        <f t="shared" si="188"/>
        <v>New South Wales</v>
      </c>
      <c r="G3988" t="s">
        <v>10</v>
      </c>
      <c r="H3988">
        <v>2480</v>
      </c>
      <c r="I3988" t="s">
        <v>11</v>
      </c>
      <c r="J3988" t="s">
        <v>68</v>
      </c>
      <c r="K3988" t="s">
        <v>150</v>
      </c>
      <c r="L3988" t="s">
        <v>18</v>
      </c>
      <c r="M3988" s="5">
        <v>1679.6999999999998</v>
      </c>
      <c r="N3988">
        <v>1</v>
      </c>
    </row>
    <row r="3989" spans="1:14" x14ac:dyDescent="0.2">
      <c r="A3989" s="2">
        <v>45600</v>
      </c>
      <c r="B3989" s="3">
        <f t="shared" si="186"/>
        <v>2025</v>
      </c>
      <c r="C3989" t="str">
        <f t="shared" si="187"/>
        <v>2024-2025</v>
      </c>
      <c r="D3989" t="s">
        <v>147</v>
      </c>
      <c r="E3989" t="s">
        <v>102</v>
      </c>
      <c r="F3989" t="str">
        <f t="shared" si="188"/>
        <v>Queensland</v>
      </c>
      <c r="G3989" t="s">
        <v>35</v>
      </c>
      <c r="H3989">
        <v>4870</v>
      </c>
      <c r="I3989" t="s">
        <v>11</v>
      </c>
      <c r="J3989" t="s">
        <v>36</v>
      </c>
      <c r="K3989" t="s">
        <v>151</v>
      </c>
      <c r="L3989" t="s">
        <v>21</v>
      </c>
      <c r="M3989" s="5">
        <v>1681.4099999999999</v>
      </c>
      <c r="N3989">
        <v>1</v>
      </c>
    </row>
    <row r="3990" spans="1:14" x14ac:dyDescent="0.2">
      <c r="A3990" s="2">
        <v>44940</v>
      </c>
      <c r="B3990" s="3">
        <f t="shared" si="186"/>
        <v>2023</v>
      </c>
      <c r="C3990" t="str">
        <f t="shared" si="187"/>
        <v>2022-2023</v>
      </c>
      <c r="D3990" t="s">
        <v>148</v>
      </c>
      <c r="E3990" t="s">
        <v>124</v>
      </c>
      <c r="F3990" t="str">
        <f t="shared" si="188"/>
        <v>New South Wales</v>
      </c>
      <c r="G3990" t="s">
        <v>10</v>
      </c>
      <c r="H3990">
        <v>2015</v>
      </c>
      <c r="I3990" t="s">
        <v>11</v>
      </c>
      <c r="J3990" t="s">
        <v>12</v>
      </c>
      <c r="K3990" t="s">
        <v>150</v>
      </c>
      <c r="L3990" t="s">
        <v>18</v>
      </c>
      <c r="M3990" s="5">
        <v>1685.24</v>
      </c>
      <c r="N3990">
        <v>1</v>
      </c>
    </row>
    <row r="3991" spans="1:14" x14ac:dyDescent="0.2">
      <c r="A3991" s="2">
        <v>45455</v>
      </c>
      <c r="B3991" s="3">
        <f t="shared" si="186"/>
        <v>2024</v>
      </c>
      <c r="C3991" t="str">
        <f t="shared" si="187"/>
        <v>2023-2024</v>
      </c>
      <c r="D3991" t="s">
        <v>147</v>
      </c>
      <c r="E3991" t="s">
        <v>24</v>
      </c>
      <c r="F3991" t="str">
        <f t="shared" si="188"/>
        <v>New South Wales</v>
      </c>
      <c r="G3991" t="s">
        <v>10</v>
      </c>
      <c r="H3991">
        <v>2795</v>
      </c>
      <c r="I3991" t="s">
        <v>11</v>
      </c>
      <c r="J3991" t="s">
        <v>25</v>
      </c>
      <c r="K3991" t="s">
        <v>150</v>
      </c>
      <c r="L3991" t="s">
        <v>18</v>
      </c>
      <c r="M3991" s="5">
        <v>1685.32</v>
      </c>
      <c r="N3991">
        <v>1</v>
      </c>
    </row>
    <row r="3992" spans="1:14" x14ac:dyDescent="0.2">
      <c r="A3992" s="2">
        <v>45234</v>
      </c>
      <c r="B3992" s="3">
        <f t="shared" si="186"/>
        <v>2024</v>
      </c>
      <c r="C3992" t="str">
        <f t="shared" si="187"/>
        <v>2023-2024</v>
      </c>
      <c r="D3992" t="s">
        <v>147</v>
      </c>
      <c r="E3992" t="s">
        <v>105</v>
      </c>
      <c r="F3992" t="str">
        <f t="shared" si="188"/>
        <v>Victoria</v>
      </c>
      <c r="G3992" t="s">
        <v>45</v>
      </c>
      <c r="H3992">
        <v>3500</v>
      </c>
      <c r="I3992" t="s">
        <v>11</v>
      </c>
      <c r="J3992" t="s">
        <v>60</v>
      </c>
      <c r="K3992" t="s">
        <v>150</v>
      </c>
      <c r="L3992" t="s">
        <v>18</v>
      </c>
      <c r="M3992" s="5">
        <v>1694</v>
      </c>
      <c r="N3992">
        <v>1</v>
      </c>
    </row>
    <row r="3993" spans="1:14" x14ac:dyDescent="0.2">
      <c r="A3993" s="2">
        <v>45035</v>
      </c>
      <c r="B3993" s="3">
        <f t="shared" si="186"/>
        <v>2023</v>
      </c>
      <c r="C3993" t="str">
        <f t="shared" si="187"/>
        <v>2022-2023</v>
      </c>
      <c r="D3993" t="s">
        <v>148</v>
      </c>
      <c r="E3993" t="s">
        <v>72</v>
      </c>
      <c r="F3993" t="str">
        <f t="shared" si="188"/>
        <v>Western Australia</v>
      </c>
      <c r="G3993" t="s">
        <v>48</v>
      </c>
      <c r="H3993">
        <v>6010</v>
      </c>
      <c r="I3993" t="s">
        <v>11</v>
      </c>
      <c r="J3993" t="s">
        <v>49</v>
      </c>
      <c r="K3993" t="s">
        <v>151</v>
      </c>
      <c r="L3993" t="s">
        <v>21</v>
      </c>
      <c r="M3993" s="5">
        <v>1695.33</v>
      </c>
      <c r="N3993">
        <v>1</v>
      </c>
    </row>
    <row r="3994" spans="1:14" x14ac:dyDescent="0.2">
      <c r="A3994" s="2">
        <v>45574</v>
      </c>
      <c r="B3994" s="3">
        <f t="shared" si="186"/>
        <v>2025</v>
      </c>
      <c r="C3994" t="str">
        <f t="shared" si="187"/>
        <v>2024-2025</v>
      </c>
      <c r="D3994" t="s">
        <v>148</v>
      </c>
      <c r="E3994" t="s">
        <v>96</v>
      </c>
      <c r="F3994" t="str">
        <f t="shared" si="188"/>
        <v>Western Australia</v>
      </c>
      <c r="G3994" t="s">
        <v>48</v>
      </c>
      <c r="H3994">
        <v>6330</v>
      </c>
      <c r="I3994" t="s">
        <v>11</v>
      </c>
      <c r="J3994" t="s">
        <v>94</v>
      </c>
      <c r="K3994" t="s">
        <v>151</v>
      </c>
      <c r="L3994" t="s">
        <v>21</v>
      </c>
      <c r="M3994" s="5">
        <v>1696.4499999999998</v>
      </c>
      <c r="N3994">
        <v>1</v>
      </c>
    </row>
    <row r="3995" spans="1:14" x14ac:dyDescent="0.2">
      <c r="A3995" s="2">
        <v>45627</v>
      </c>
      <c r="B3995" s="3">
        <f t="shared" si="186"/>
        <v>2025</v>
      </c>
      <c r="C3995" t="str">
        <f t="shared" si="187"/>
        <v>2024-2025</v>
      </c>
      <c r="D3995" t="s">
        <v>147</v>
      </c>
      <c r="E3995" t="s">
        <v>126</v>
      </c>
      <c r="F3995" t="str">
        <f t="shared" si="188"/>
        <v>Queensland</v>
      </c>
      <c r="G3995" t="s">
        <v>35</v>
      </c>
      <c r="H3995">
        <v>4551</v>
      </c>
      <c r="I3995" t="s">
        <v>11</v>
      </c>
      <c r="J3995" t="s">
        <v>120</v>
      </c>
      <c r="K3995" t="s">
        <v>150</v>
      </c>
      <c r="L3995" t="s">
        <v>18</v>
      </c>
      <c r="M3995" s="5">
        <v>1700.33</v>
      </c>
      <c r="N3995">
        <v>1</v>
      </c>
    </row>
    <row r="3996" spans="1:14" x14ac:dyDescent="0.2">
      <c r="A3996" s="2">
        <v>45470</v>
      </c>
      <c r="B3996" s="3">
        <f t="shared" si="186"/>
        <v>2024</v>
      </c>
      <c r="C3996" t="str">
        <f t="shared" si="187"/>
        <v>2023-2024</v>
      </c>
      <c r="D3996" t="s">
        <v>147</v>
      </c>
      <c r="E3996" t="s">
        <v>65</v>
      </c>
      <c r="F3996" t="str">
        <f t="shared" si="188"/>
        <v>New South Wales</v>
      </c>
      <c r="G3996" t="s">
        <v>10</v>
      </c>
      <c r="H3996">
        <v>2541</v>
      </c>
      <c r="I3996" t="s">
        <v>11</v>
      </c>
      <c r="J3996" t="s">
        <v>58</v>
      </c>
      <c r="K3996" t="s">
        <v>150</v>
      </c>
      <c r="L3996" t="s">
        <v>18</v>
      </c>
      <c r="M3996" s="5">
        <v>1704.66</v>
      </c>
      <c r="N3996">
        <v>1</v>
      </c>
    </row>
    <row r="3997" spans="1:14" x14ac:dyDescent="0.2">
      <c r="A3997" s="2">
        <v>45176</v>
      </c>
      <c r="B3997" s="3">
        <f t="shared" si="186"/>
        <v>2024</v>
      </c>
      <c r="C3997" t="str">
        <f t="shared" si="187"/>
        <v>2023-2024</v>
      </c>
      <c r="D3997" t="s">
        <v>147</v>
      </c>
      <c r="E3997" t="s">
        <v>109</v>
      </c>
      <c r="F3997" t="str">
        <f t="shared" si="188"/>
        <v>New South Wales</v>
      </c>
      <c r="G3997" t="s">
        <v>10</v>
      </c>
      <c r="H3997">
        <v>2480</v>
      </c>
      <c r="I3997" t="s">
        <v>11</v>
      </c>
      <c r="J3997" t="s">
        <v>68</v>
      </c>
      <c r="K3997" t="s">
        <v>151</v>
      </c>
      <c r="L3997" t="s">
        <v>21</v>
      </c>
      <c r="M3997" s="5">
        <v>1710.4299999999998</v>
      </c>
      <c r="N3997">
        <v>1</v>
      </c>
    </row>
    <row r="3998" spans="1:14" x14ac:dyDescent="0.2">
      <c r="A3998" s="2">
        <v>45394</v>
      </c>
      <c r="B3998" s="3">
        <f t="shared" si="186"/>
        <v>2024</v>
      </c>
      <c r="C3998" t="str">
        <f t="shared" si="187"/>
        <v>2023-2024</v>
      </c>
      <c r="D3998" t="s">
        <v>148</v>
      </c>
      <c r="E3998" t="s">
        <v>111</v>
      </c>
      <c r="F3998" t="str">
        <f t="shared" si="188"/>
        <v>New South Wales</v>
      </c>
      <c r="G3998" t="s">
        <v>10</v>
      </c>
      <c r="H3998">
        <v>2120</v>
      </c>
      <c r="I3998" t="s">
        <v>11</v>
      </c>
      <c r="J3998" t="s">
        <v>27</v>
      </c>
      <c r="K3998" t="s">
        <v>151</v>
      </c>
      <c r="L3998" t="s">
        <v>21</v>
      </c>
      <c r="M3998" s="5">
        <v>1712.8899999999999</v>
      </c>
      <c r="N3998">
        <v>1</v>
      </c>
    </row>
    <row r="3999" spans="1:14" x14ac:dyDescent="0.2">
      <c r="A3999" s="2">
        <v>45008</v>
      </c>
      <c r="B3999" s="3">
        <f t="shared" si="186"/>
        <v>2023</v>
      </c>
      <c r="C3999" t="str">
        <f t="shared" si="187"/>
        <v>2022-2023</v>
      </c>
      <c r="D3999" t="s">
        <v>147</v>
      </c>
      <c r="E3999" t="s">
        <v>64</v>
      </c>
      <c r="F3999" t="str">
        <f t="shared" si="188"/>
        <v>Victoria</v>
      </c>
      <c r="G3999" t="s">
        <v>45</v>
      </c>
      <c r="H3999">
        <v>3199</v>
      </c>
      <c r="I3999" t="s">
        <v>11</v>
      </c>
      <c r="J3999" t="s">
        <v>63</v>
      </c>
      <c r="K3999" t="s">
        <v>19</v>
      </c>
      <c r="L3999" t="s">
        <v>23</v>
      </c>
      <c r="M3999" s="5">
        <v>1717.0900000000004</v>
      </c>
      <c r="N3999">
        <v>1</v>
      </c>
    </row>
    <row r="4000" spans="1:14" x14ac:dyDescent="0.2">
      <c r="A4000" s="2">
        <v>45605</v>
      </c>
      <c r="B4000" s="3">
        <f t="shared" si="186"/>
        <v>2025</v>
      </c>
      <c r="C4000" t="str">
        <f t="shared" si="187"/>
        <v>2024-2025</v>
      </c>
      <c r="D4000" t="s">
        <v>148</v>
      </c>
      <c r="E4000" t="s">
        <v>108</v>
      </c>
      <c r="F4000" t="str">
        <f t="shared" si="188"/>
        <v>Victoria</v>
      </c>
      <c r="G4000" t="s">
        <v>45</v>
      </c>
      <c r="H4000">
        <v>3018</v>
      </c>
      <c r="I4000" t="s">
        <v>11</v>
      </c>
      <c r="J4000" t="s">
        <v>46</v>
      </c>
      <c r="K4000" t="s">
        <v>150</v>
      </c>
      <c r="L4000" t="s">
        <v>18</v>
      </c>
      <c r="M4000" s="5">
        <v>1719.85</v>
      </c>
      <c r="N4000">
        <v>1</v>
      </c>
    </row>
    <row r="4001" spans="1:14" x14ac:dyDescent="0.2">
      <c r="A4001" s="2">
        <v>45631</v>
      </c>
      <c r="B4001" s="3">
        <f t="shared" si="186"/>
        <v>2025</v>
      </c>
      <c r="C4001" t="str">
        <f t="shared" si="187"/>
        <v>2024-2025</v>
      </c>
      <c r="D4001" t="s">
        <v>148</v>
      </c>
      <c r="E4001" t="s">
        <v>108</v>
      </c>
      <c r="F4001" t="str">
        <f t="shared" si="188"/>
        <v>Victoria</v>
      </c>
      <c r="G4001" t="s">
        <v>45</v>
      </c>
      <c r="H4001">
        <v>3018</v>
      </c>
      <c r="I4001" t="s">
        <v>11</v>
      </c>
      <c r="J4001" t="s">
        <v>46</v>
      </c>
      <c r="K4001" t="s">
        <v>154</v>
      </c>
      <c r="L4001" t="s">
        <v>14</v>
      </c>
      <c r="M4001" s="5">
        <v>1721.62</v>
      </c>
      <c r="N4001">
        <v>1</v>
      </c>
    </row>
    <row r="4002" spans="1:14" x14ac:dyDescent="0.2">
      <c r="A4002" s="2">
        <v>44975</v>
      </c>
      <c r="B4002" s="3">
        <f t="shared" si="186"/>
        <v>2023</v>
      </c>
      <c r="C4002" t="str">
        <f t="shared" si="187"/>
        <v>2022-2023</v>
      </c>
      <c r="D4002" t="s">
        <v>147</v>
      </c>
      <c r="E4002" t="s">
        <v>72</v>
      </c>
      <c r="F4002" t="str">
        <f t="shared" si="188"/>
        <v>Western Australia</v>
      </c>
      <c r="G4002" t="s">
        <v>48</v>
      </c>
      <c r="H4002">
        <v>6010</v>
      </c>
      <c r="I4002" t="s">
        <v>11</v>
      </c>
      <c r="J4002" t="s">
        <v>49</v>
      </c>
      <c r="K4002" t="s">
        <v>151</v>
      </c>
      <c r="L4002" t="s">
        <v>21</v>
      </c>
      <c r="M4002" s="5">
        <v>1722.97</v>
      </c>
      <c r="N4002">
        <v>1</v>
      </c>
    </row>
    <row r="4003" spans="1:14" x14ac:dyDescent="0.2">
      <c r="A4003" s="2">
        <v>45603</v>
      </c>
      <c r="B4003" s="3">
        <f t="shared" si="186"/>
        <v>2025</v>
      </c>
      <c r="C4003" t="str">
        <f t="shared" si="187"/>
        <v>2024-2025</v>
      </c>
      <c r="D4003" t="s">
        <v>147</v>
      </c>
      <c r="E4003" t="s">
        <v>65</v>
      </c>
      <c r="F4003" t="str">
        <f t="shared" si="188"/>
        <v>New South Wales</v>
      </c>
      <c r="G4003" t="s">
        <v>10</v>
      </c>
      <c r="H4003">
        <v>2541</v>
      </c>
      <c r="I4003" t="s">
        <v>11</v>
      </c>
      <c r="J4003" t="s">
        <v>58</v>
      </c>
      <c r="K4003" t="s">
        <v>150</v>
      </c>
      <c r="L4003" t="s">
        <v>18</v>
      </c>
      <c r="M4003" s="5">
        <v>1724.36</v>
      </c>
      <c r="N4003">
        <v>1</v>
      </c>
    </row>
    <row r="4004" spans="1:14" x14ac:dyDescent="0.2">
      <c r="A4004" s="2">
        <v>45481</v>
      </c>
      <c r="B4004" s="3">
        <f t="shared" si="186"/>
        <v>2025</v>
      </c>
      <c r="C4004" t="str">
        <f t="shared" si="187"/>
        <v>2024-2025</v>
      </c>
      <c r="D4004" t="s">
        <v>147</v>
      </c>
      <c r="E4004" t="s">
        <v>115</v>
      </c>
      <c r="F4004" t="str">
        <f t="shared" si="188"/>
        <v>Western Australia</v>
      </c>
      <c r="G4004" t="s">
        <v>48</v>
      </c>
      <c r="H4004">
        <v>6280</v>
      </c>
      <c r="I4004" t="s">
        <v>11</v>
      </c>
      <c r="J4004" t="s">
        <v>94</v>
      </c>
      <c r="K4004" t="s">
        <v>150</v>
      </c>
      <c r="L4004" t="s">
        <v>18</v>
      </c>
      <c r="M4004" s="5">
        <v>1724.3700000000001</v>
      </c>
      <c r="N4004">
        <v>1</v>
      </c>
    </row>
    <row r="4005" spans="1:14" x14ac:dyDescent="0.2">
      <c r="A4005" s="2">
        <v>45639</v>
      </c>
      <c r="B4005" s="3">
        <f t="shared" si="186"/>
        <v>2025</v>
      </c>
      <c r="C4005" t="str">
        <f t="shared" si="187"/>
        <v>2024-2025</v>
      </c>
      <c r="D4005" t="s">
        <v>147</v>
      </c>
      <c r="E4005" t="s">
        <v>116</v>
      </c>
      <c r="F4005" t="str">
        <f t="shared" si="188"/>
        <v>Western Australia</v>
      </c>
      <c r="G4005" t="s">
        <v>48</v>
      </c>
      <c r="H4005">
        <v>6725</v>
      </c>
      <c r="I4005" t="s">
        <v>11</v>
      </c>
      <c r="J4005" t="s">
        <v>77</v>
      </c>
      <c r="K4005" t="s">
        <v>153</v>
      </c>
      <c r="L4005" t="s">
        <v>16</v>
      </c>
      <c r="M4005" s="5">
        <v>1725.2199999999998</v>
      </c>
      <c r="N4005">
        <v>1</v>
      </c>
    </row>
    <row r="4006" spans="1:14" x14ac:dyDescent="0.2">
      <c r="A4006" s="2">
        <v>45281</v>
      </c>
      <c r="B4006" s="3">
        <f t="shared" si="186"/>
        <v>2024</v>
      </c>
      <c r="C4006" t="str">
        <f t="shared" si="187"/>
        <v>2023-2024</v>
      </c>
      <c r="D4006" t="s">
        <v>147</v>
      </c>
      <c r="E4006" t="s">
        <v>123</v>
      </c>
      <c r="F4006" t="str">
        <f t="shared" si="188"/>
        <v>Western Australia</v>
      </c>
      <c r="G4006" t="s">
        <v>48</v>
      </c>
      <c r="H4006">
        <v>6109</v>
      </c>
      <c r="I4006" t="s">
        <v>11</v>
      </c>
      <c r="J4006" t="s">
        <v>94</v>
      </c>
      <c r="K4006" t="s">
        <v>153</v>
      </c>
      <c r="L4006" t="s">
        <v>16</v>
      </c>
      <c r="M4006" s="5">
        <v>1726.45</v>
      </c>
      <c r="N4006">
        <v>1</v>
      </c>
    </row>
    <row r="4007" spans="1:14" x14ac:dyDescent="0.2">
      <c r="A4007" s="2">
        <v>45316</v>
      </c>
      <c r="B4007" s="3">
        <f t="shared" si="186"/>
        <v>2024</v>
      </c>
      <c r="C4007" t="str">
        <f t="shared" si="187"/>
        <v>2023-2024</v>
      </c>
      <c r="D4007" t="s">
        <v>148</v>
      </c>
      <c r="E4007" t="s">
        <v>78</v>
      </c>
      <c r="F4007" t="str">
        <f t="shared" si="188"/>
        <v>New South Wales</v>
      </c>
      <c r="G4007" t="s">
        <v>10</v>
      </c>
      <c r="H4007">
        <v>2350</v>
      </c>
      <c r="I4007" t="s">
        <v>11</v>
      </c>
      <c r="J4007" t="s">
        <v>68</v>
      </c>
      <c r="K4007" t="s">
        <v>156</v>
      </c>
      <c r="L4007" t="s">
        <v>17</v>
      </c>
      <c r="M4007" s="5">
        <v>1739.97</v>
      </c>
      <c r="N4007">
        <v>1</v>
      </c>
    </row>
    <row r="4008" spans="1:14" x14ac:dyDescent="0.2">
      <c r="A4008" s="2">
        <v>44957</v>
      </c>
      <c r="B4008" s="3">
        <f t="shared" si="186"/>
        <v>2023</v>
      </c>
      <c r="C4008" t="str">
        <f t="shared" si="187"/>
        <v>2022-2023</v>
      </c>
      <c r="D4008" t="s">
        <v>147</v>
      </c>
      <c r="E4008" t="s">
        <v>9</v>
      </c>
      <c r="F4008" t="str">
        <f t="shared" si="188"/>
        <v>New South Wales</v>
      </c>
      <c r="G4008" t="s">
        <v>10</v>
      </c>
      <c r="H4008">
        <v>2067</v>
      </c>
      <c r="I4008" t="s">
        <v>11</v>
      </c>
      <c r="J4008" t="s">
        <v>12</v>
      </c>
      <c r="K4008" t="s">
        <v>151</v>
      </c>
      <c r="L4008" t="s">
        <v>21</v>
      </c>
      <c r="M4008" s="5">
        <v>1741.8</v>
      </c>
      <c r="N4008">
        <v>1</v>
      </c>
    </row>
    <row r="4009" spans="1:14" x14ac:dyDescent="0.2">
      <c r="A4009" s="2">
        <v>45144</v>
      </c>
      <c r="B4009" s="3">
        <f t="shared" si="186"/>
        <v>2024</v>
      </c>
      <c r="C4009" t="str">
        <f t="shared" si="187"/>
        <v>2023-2024</v>
      </c>
      <c r="D4009" t="s">
        <v>148</v>
      </c>
      <c r="E4009" t="s">
        <v>146</v>
      </c>
      <c r="F4009" t="str">
        <f t="shared" si="188"/>
        <v>Victoria</v>
      </c>
      <c r="G4009" t="s">
        <v>45</v>
      </c>
      <c r="H4009">
        <v>3353</v>
      </c>
      <c r="I4009" t="s">
        <v>11</v>
      </c>
      <c r="J4009" t="s">
        <v>60</v>
      </c>
      <c r="K4009" t="s">
        <v>150</v>
      </c>
      <c r="L4009" t="s">
        <v>18</v>
      </c>
      <c r="M4009" s="5">
        <v>1744.54</v>
      </c>
      <c r="N4009">
        <v>1</v>
      </c>
    </row>
    <row r="4010" spans="1:14" x14ac:dyDescent="0.2">
      <c r="A4010" s="2">
        <v>45491</v>
      </c>
      <c r="B4010" s="3">
        <f t="shared" si="186"/>
        <v>2025</v>
      </c>
      <c r="C4010" t="str">
        <f t="shared" si="187"/>
        <v>2024-2025</v>
      </c>
      <c r="D4010" t="s">
        <v>147</v>
      </c>
      <c r="E4010" t="s">
        <v>65</v>
      </c>
      <c r="F4010" t="str">
        <f t="shared" si="188"/>
        <v>New South Wales</v>
      </c>
      <c r="G4010" t="s">
        <v>10</v>
      </c>
      <c r="H4010">
        <v>2541</v>
      </c>
      <c r="I4010" t="s">
        <v>11</v>
      </c>
      <c r="J4010" t="s">
        <v>58</v>
      </c>
      <c r="K4010" t="s">
        <v>154</v>
      </c>
      <c r="L4010" t="s">
        <v>14</v>
      </c>
      <c r="M4010" s="5">
        <v>1745.6</v>
      </c>
      <c r="N4010">
        <v>1</v>
      </c>
    </row>
    <row r="4011" spans="1:14" x14ac:dyDescent="0.2">
      <c r="A4011" s="2">
        <v>45601</v>
      </c>
      <c r="B4011" s="3">
        <f t="shared" si="186"/>
        <v>2025</v>
      </c>
      <c r="C4011" t="str">
        <f t="shared" si="187"/>
        <v>2024-2025</v>
      </c>
      <c r="D4011" t="s">
        <v>148</v>
      </c>
      <c r="E4011" t="s">
        <v>100</v>
      </c>
      <c r="F4011" t="str">
        <f t="shared" si="188"/>
        <v>Western Australia</v>
      </c>
      <c r="G4011" t="s">
        <v>48</v>
      </c>
      <c r="H4011">
        <v>6021</v>
      </c>
      <c r="I4011" t="s">
        <v>11</v>
      </c>
      <c r="J4011" t="s">
        <v>49</v>
      </c>
      <c r="K4011" t="s">
        <v>153</v>
      </c>
      <c r="L4011" t="s">
        <v>16</v>
      </c>
      <c r="M4011" s="5">
        <v>1746.3400000000001</v>
      </c>
      <c r="N4011">
        <v>1</v>
      </c>
    </row>
    <row r="4012" spans="1:14" x14ac:dyDescent="0.2">
      <c r="A4012" s="2">
        <v>45414</v>
      </c>
      <c r="B4012" s="3">
        <f t="shared" si="186"/>
        <v>2024</v>
      </c>
      <c r="C4012" t="str">
        <f t="shared" si="187"/>
        <v>2023-2024</v>
      </c>
      <c r="D4012" t="s">
        <v>147</v>
      </c>
      <c r="E4012" t="s">
        <v>133</v>
      </c>
      <c r="F4012" t="str">
        <f t="shared" si="188"/>
        <v>Queensland</v>
      </c>
      <c r="G4012" t="s">
        <v>35</v>
      </c>
      <c r="H4012">
        <v>4305</v>
      </c>
      <c r="I4012" t="s">
        <v>11</v>
      </c>
      <c r="J4012" t="s">
        <v>104</v>
      </c>
      <c r="K4012" t="s">
        <v>150</v>
      </c>
      <c r="L4012" t="s">
        <v>18</v>
      </c>
      <c r="M4012" s="5">
        <v>1751.7700000000002</v>
      </c>
      <c r="N4012">
        <v>1</v>
      </c>
    </row>
    <row r="4013" spans="1:14" x14ac:dyDescent="0.2">
      <c r="A4013" s="2">
        <v>45461</v>
      </c>
      <c r="B4013" s="3">
        <f t="shared" si="186"/>
        <v>2024</v>
      </c>
      <c r="C4013" t="str">
        <f t="shared" si="187"/>
        <v>2023-2024</v>
      </c>
      <c r="D4013" t="s">
        <v>147</v>
      </c>
      <c r="E4013" t="s">
        <v>24</v>
      </c>
      <c r="F4013" t="str">
        <f t="shared" si="188"/>
        <v>New South Wales</v>
      </c>
      <c r="G4013" t="s">
        <v>10</v>
      </c>
      <c r="H4013">
        <v>2795</v>
      </c>
      <c r="I4013" t="s">
        <v>11</v>
      </c>
      <c r="J4013" t="s">
        <v>25</v>
      </c>
      <c r="K4013" t="s">
        <v>153</v>
      </c>
      <c r="L4013" t="s">
        <v>16</v>
      </c>
      <c r="M4013" s="5">
        <v>1754.39</v>
      </c>
      <c r="N4013">
        <v>1</v>
      </c>
    </row>
    <row r="4014" spans="1:14" x14ac:dyDescent="0.2">
      <c r="A4014" s="2">
        <v>45306</v>
      </c>
      <c r="B4014" s="3">
        <f t="shared" si="186"/>
        <v>2024</v>
      </c>
      <c r="C4014" t="str">
        <f t="shared" si="187"/>
        <v>2023-2024</v>
      </c>
      <c r="D4014" t="s">
        <v>147</v>
      </c>
      <c r="E4014" t="s">
        <v>143</v>
      </c>
      <c r="F4014" t="str">
        <f t="shared" si="188"/>
        <v>New South Wales</v>
      </c>
      <c r="G4014" t="s">
        <v>10</v>
      </c>
      <c r="H4014">
        <v>2154</v>
      </c>
      <c r="I4014" t="s">
        <v>11</v>
      </c>
      <c r="J4014" t="s">
        <v>27</v>
      </c>
      <c r="K4014" t="s">
        <v>154</v>
      </c>
      <c r="L4014" t="s">
        <v>14</v>
      </c>
      <c r="M4014" s="5">
        <v>1761.7900000000002</v>
      </c>
      <c r="N4014">
        <v>1</v>
      </c>
    </row>
    <row r="4015" spans="1:14" x14ac:dyDescent="0.2">
      <c r="A4015" s="2">
        <v>45536</v>
      </c>
      <c r="B4015" s="3">
        <f t="shared" si="186"/>
        <v>2025</v>
      </c>
      <c r="C4015" t="str">
        <f t="shared" si="187"/>
        <v>2024-2025</v>
      </c>
      <c r="D4015" t="s">
        <v>147</v>
      </c>
      <c r="E4015" t="s">
        <v>84</v>
      </c>
      <c r="F4015" t="str">
        <f t="shared" si="188"/>
        <v>Queensland</v>
      </c>
      <c r="G4015" t="s">
        <v>35</v>
      </c>
      <c r="H4015">
        <v>4740</v>
      </c>
      <c r="I4015" t="s">
        <v>11</v>
      </c>
      <c r="J4015" t="s">
        <v>51</v>
      </c>
      <c r="K4015" t="s">
        <v>151</v>
      </c>
      <c r="L4015" t="s">
        <v>21</v>
      </c>
      <c r="M4015" s="5">
        <v>1764.82</v>
      </c>
      <c r="N4015">
        <v>1</v>
      </c>
    </row>
    <row r="4016" spans="1:14" x14ac:dyDescent="0.2">
      <c r="A4016" s="2">
        <v>45281</v>
      </c>
      <c r="B4016" s="3">
        <f t="shared" si="186"/>
        <v>2024</v>
      </c>
      <c r="C4016" t="str">
        <f t="shared" si="187"/>
        <v>2023-2024</v>
      </c>
      <c r="D4016" t="s">
        <v>148</v>
      </c>
      <c r="E4016" t="s">
        <v>96</v>
      </c>
      <c r="F4016" t="str">
        <f t="shared" si="188"/>
        <v>Western Australia</v>
      </c>
      <c r="G4016" t="s">
        <v>48</v>
      </c>
      <c r="H4016">
        <v>6330</v>
      </c>
      <c r="I4016" t="s">
        <v>11</v>
      </c>
      <c r="J4016" t="s">
        <v>94</v>
      </c>
      <c r="K4016" t="s">
        <v>150</v>
      </c>
      <c r="L4016" t="s">
        <v>18</v>
      </c>
      <c r="M4016" s="5">
        <v>1765.1</v>
      </c>
      <c r="N4016">
        <v>1</v>
      </c>
    </row>
    <row r="4017" spans="1:14" x14ac:dyDescent="0.2">
      <c r="A4017" s="2">
        <v>44952</v>
      </c>
      <c r="B4017" s="3">
        <f t="shared" si="186"/>
        <v>2023</v>
      </c>
      <c r="C4017" t="str">
        <f t="shared" si="187"/>
        <v>2022-2023</v>
      </c>
      <c r="D4017" t="s">
        <v>147</v>
      </c>
      <c r="E4017" t="s">
        <v>140</v>
      </c>
      <c r="F4017" t="str">
        <f t="shared" si="188"/>
        <v>Tasmania</v>
      </c>
      <c r="G4017" t="s">
        <v>70</v>
      </c>
      <c r="H4017">
        <v>7320</v>
      </c>
      <c r="I4017" t="s">
        <v>11</v>
      </c>
      <c r="J4017" t="s">
        <v>71</v>
      </c>
      <c r="K4017" t="s">
        <v>153</v>
      </c>
      <c r="L4017" t="s">
        <v>16</v>
      </c>
      <c r="M4017" s="5">
        <v>1765.4799999999993</v>
      </c>
      <c r="N4017">
        <v>1</v>
      </c>
    </row>
    <row r="4018" spans="1:14" x14ac:dyDescent="0.2">
      <c r="A4018" s="2">
        <v>45208</v>
      </c>
      <c r="B4018" s="3">
        <f t="shared" si="186"/>
        <v>2024</v>
      </c>
      <c r="C4018" t="str">
        <f t="shared" si="187"/>
        <v>2023-2024</v>
      </c>
      <c r="D4018" t="s">
        <v>147</v>
      </c>
      <c r="E4018" t="s">
        <v>62</v>
      </c>
      <c r="F4018" t="str">
        <f t="shared" si="188"/>
        <v>Victoria</v>
      </c>
      <c r="G4018" t="s">
        <v>45</v>
      </c>
      <c r="H4018">
        <v>3134</v>
      </c>
      <c r="I4018" t="s">
        <v>11</v>
      </c>
      <c r="J4018" t="s">
        <v>63</v>
      </c>
      <c r="K4018" t="s">
        <v>150</v>
      </c>
      <c r="L4018" t="s">
        <v>18</v>
      </c>
      <c r="M4018" s="5">
        <v>1774.84</v>
      </c>
      <c r="N4018">
        <v>1</v>
      </c>
    </row>
    <row r="4019" spans="1:14" x14ac:dyDescent="0.2">
      <c r="A4019" s="2">
        <v>45518</v>
      </c>
      <c r="B4019" s="3">
        <f t="shared" si="186"/>
        <v>2025</v>
      </c>
      <c r="C4019" t="str">
        <f t="shared" si="187"/>
        <v>2024-2025</v>
      </c>
      <c r="D4019" t="s">
        <v>147</v>
      </c>
      <c r="E4019" t="s">
        <v>44</v>
      </c>
      <c r="F4019" t="str">
        <f t="shared" si="188"/>
        <v>Victoria</v>
      </c>
      <c r="G4019" t="s">
        <v>45</v>
      </c>
      <c r="H4019">
        <v>3066</v>
      </c>
      <c r="I4019" t="s">
        <v>11</v>
      </c>
      <c r="J4019" t="s">
        <v>46</v>
      </c>
      <c r="K4019" t="s">
        <v>154</v>
      </c>
      <c r="L4019" t="s">
        <v>14</v>
      </c>
      <c r="M4019" s="5">
        <v>1778.2000000000003</v>
      </c>
      <c r="N4019">
        <v>1</v>
      </c>
    </row>
    <row r="4020" spans="1:14" x14ac:dyDescent="0.2">
      <c r="A4020" s="2">
        <v>45342</v>
      </c>
      <c r="B4020" s="3">
        <f t="shared" si="186"/>
        <v>2024</v>
      </c>
      <c r="C4020" t="str">
        <f t="shared" si="187"/>
        <v>2023-2024</v>
      </c>
      <c r="D4020" t="s">
        <v>147</v>
      </c>
      <c r="E4020" t="s">
        <v>41</v>
      </c>
      <c r="F4020" t="str">
        <f t="shared" si="188"/>
        <v>New South Wales</v>
      </c>
      <c r="G4020" t="s">
        <v>10</v>
      </c>
      <c r="H4020">
        <v>2830</v>
      </c>
      <c r="I4020" t="s">
        <v>11</v>
      </c>
      <c r="J4020" t="s">
        <v>25</v>
      </c>
      <c r="K4020" t="s">
        <v>151</v>
      </c>
      <c r="L4020" t="s">
        <v>21</v>
      </c>
      <c r="M4020" s="5">
        <v>1780.1200000000001</v>
      </c>
      <c r="N4020">
        <v>1</v>
      </c>
    </row>
    <row r="4021" spans="1:14" x14ac:dyDescent="0.2">
      <c r="A4021" s="2">
        <v>45219</v>
      </c>
      <c r="B4021" s="3">
        <f t="shared" si="186"/>
        <v>2024</v>
      </c>
      <c r="C4021" t="str">
        <f t="shared" si="187"/>
        <v>2023-2024</v>
      </c>
      <c r="D4021" t="s">
        <v>148</v>
      </c>
      <c r="E4021" t="s">
        <v>88</v>
      </c>
      <c r="F4021" t="str">
        <f t="shared" si="188"/>
        <v>South Australia</v>
      </c>
      <c r="G4021" t="s">
        <v>32</v>
      </c>
      <c r="H4021">
        <v>5011</v>
      </c>
      <c r="I4021" t="s">
        <v>11</v>
      </c>
      <c r="J4021" t="s">
        <v>33</v>
      </c>
      <c r="K4021" t="s">
        <v>151</v>
      </c>
      <c r="L4021" t="s">
        <v>21</v>
      </c>
      <c r="M4021" s="5">
        <v>1784.0700000000002</v>
      </c>
      <c r="N4021">
        <v>1</v>
      </c>
    </row>
    <row r="4022" spans="1:14" x14ac:dyDescent="0.2">
      <c r="A4022" s="2">
        <v>45423</v>
      </c>
      <c r="B4022" s="3">
        <f t="shared" si="186"/>
        <v>2024</v>
      </c>
      <c r="C4022" t="str">
        <f t="shared" si="187"/>
        <v>2023-2024</v>
      </c>
      <c r="D4022" t="s">
        <v>147</v>
      </c>
      <c r="E4022" t="s">
        <v>137</v>
      </c>
      <c r="F4022" t="str">
        <f t="shared" si="188"/>
        <v>New South Wales</v>
      </c>
      <c r="G4022" t="s">
        <v>10</v>
      </c>
      <c r="H4022">
        <v>2031</v>
      </c>
      <c r="I4022" t="s">
        <v>11</v>
      </c>
      <c r="J4022" t="s">
        <v>12</v>
      </c>
      <c r="K4022" t="s">
        <v>153</v>
      </c>
      <c r="L4022" t="s">
        <v>16</v>
      </c>
      <c r="M4022" s="5">
        <v>1789.2100000000003</v>
      </c>
      <c r="N4022">
        <v>1</v>
      </c>
    </row>
    <row r="4023" spans="1:14" x14ac:dyDescent="0.2">
      <c r="A4023" s="2">
        <v>45290</v>
      </c>
      <c r="B4023" s="3">
        <f t="shared" si="186"/>
        <v>2024</v>
      </c>
      <c r="C4023" t="str">
        <f t="shared" si="187"/>
        <v>2023-2024</v>
      </c>
      <c r="D4023" t="s">
        <v>148</v>
      </c>
      <c r="E4023" t="s">
        <v>40</v>
      </c>
      <c r="F4023" t="str">
        <f t="shared" si="188"/>
        <v>New South Wales</v>
      </c>
      <c r="G4023" t="s">
        <v>10</v>
      </c>
      <c r="H4023">
        <v>2116</v>
      </c>
      <c r="I4023" t="s">
        <v>11</v>
      </c>
      <c r="J4023" t="s">
        <v>27</v>
      </c>
      <c r="K4023" t="s">
        <v>155</v>
      </c>
      <c r="L4023" t="s">
        <v>20</v>
      </c>
      <c r="M4023" s="5">
        <v>1791.0299999999997</v>
      </c>
      <c r="N4023">
        <v>1</v>
      </c>
    </row>
    <row r="4024" spans="1:14" x14ac:dyDescent="0.2">
      <c r="A4024" s="2">
        <v>45525</v>
      </c>
      <c r="B4024" s="3">
        <f t="shared" si="186"/>
        <v>2025</v>
      </c>
      <c r="C4024" t="str">
        <f t="shared" si="187"/>
        <v>2024-2025</v>
      </c>
      <c r="D4024" t="s">
        <v>147</v>
      </c>
      <c r="E4024" t="s">
        <v>122</v>
      </c>
      <c r="F4024" t="str">
        <f t="shared" si="188"/>
        <v>New South Wales</v>
      </c>
      <c r="G4024" t="s">
        <v>10</v>
      </c>
      <c r="H4024">
        <v>2650</v>
      </c>
      <c r="I4024" t="s">
        <v>11</v>
      </c>
      <c r="J4024" t="s">
        <v>25</v>
      </c>
      <c r="K4024" t="s">
        <v>153</v>
      </c>
      <c r="L4024" t="s">
        <v>16</v>
      </c>
      <c r="M4024" s="5">
        <v>1791.4500000000003</v>
      </c>
      <c r="N4024">
        <v>1</v>
      </c>
    </row>
    <row r="4025" spans="1:14" x14ac:dyDescent="0.2">
      <c r="A4025" s="2">
        <v>45502</v>
      </c>
      <c r="B4025" s="3">
        <f t="shared" si="186"/>
        <v>2025</v>
      </c>
      <c r="C4025" t="str">
        <f t="shared" si="187"/>
        <v>2024-2025</v>
      </c>
      <c r="D4025" t="s">
        <v>148</v>
      </c>
      <c r="E4025" t="s">
        <v>86</v>
      </c>
      <c r="F4025" t="str">
        <f t="shared" si="188"/>
        <v>New South Wales</v>
      </c>
      <c r="G4025" t="s">
        <v>10</v>
      </c>
      <c r="H4025">
        <v>2064</v>
      </c>
      <c r="I4025" t="s">
        <v>11</v>
      </c>
      <c r="J4025" t="s">
        <v>12</v>
      </c>
      <c r="K4025" t="s">
        <v>155</v>
      </c>
      <c r="L4025" t="s">
        <v>20</v>
      </c>
      <c r="M4025" s="5">
        <v>1793.64</v>
      </c>
      <c r="N4025">
        <v>1</v>
      </c>
    </row>
    <row r="4026" spans="1:14" x14ac:dyDescent="0.2">
      <c r="A4026" s="2">
        <v>45104</v>
      </c>
      <c r="B4026" s="3">
        <f t="shared" si="186"/>
        <v>2023</v>
      </c>
      <c r="C4026" t="str">
        <f t="shared" si="187"/>
        <v>2022-2023</v>
      </c>
      <c r="D4026" t="s">
        <v>147</v>
      </c>
      <c r="E4026" t="s">
        <v>92</v>
      </c>
      <c r="F4026" t="str">
        <f t="shared" si="188"/>
        <v>Queensland</v>
      </c>
      <c r="G4026" t="s">
        <v>35</v>
      </c>
      <c r="H4026">
        <v>4068</v>
      </c>
      <c r="I4026" t="s">
        <v>11</v>
      </c>
      <c r="J4026" t="s">
        <v>43</v>
      </c>
      <c r="K4026" t="s">
        <v>152</v>
      </c>
      <c r="L4026" t="s">
        <v>13</v>
      </c>
      <c r="M4026" s="5">
        <v>1803.82</v>
      </c>
      <c r="N4026">
        <v>1</v>
      </c>
    </row>
    <row r="4027" spans="1:14" x14ac:dyDescent="0.2">
      <c r="A4027" s="2">
        <v>45428</v>
      </c>
      <c r="B4027" s="3">
        <f t="shared" si="186"/>
        <v>2024</v>
      </c>
      <c r="C4027" t="str">
        <f t="shared" si="187"/>
        <v>2023-2024</v>
      </c>
      <c r="D4027" t="s">
        <v>147</v>
      </c>
      <c r="E4027" t="s">
        <v>99</v>
      </c>
      <c r="F4027" t="str">
        <f t="shared" si="188"/>
        <v>Victoria</v>
      </c>
      <c r="G4027" t="s">
        <v>45</v>
      </c>
      <c r="H4027">
        <v>3148</v>
      </c>
      <c r="I4027" t="s">
        <v>11</v>
      </c>
      <c r="J4027" t="s">
        <v>63</v>
      </c>
      <c r="K4027" t="s">
        <v>150</v>
      </c>
      <c r="L4027" t="s">
        <v>18</v>
      </c>
      <c r="M4027" s="5">
        <v>1807.66</v>
      </c>
      <c r="N4027">
        <v>1</v>
      </c>
    </row>
    <row r="4028" spans="1:14" x14ac:dyDescent="0.2">
      <c r="A4028" s="2">
        <v>45221</v>
      </c>
      <c r="B4028" s="3">
        <f t="shared" si="186"/>
        <v>2024</v>
      </c>
      <c r="C4028" t="str">
        <f t="shared" si="187"/>
        <v>2023-2024</v>
      </c>
      <c r="D4028" t="s">
        <v>147</v>
      </c>
      <c r="E4028" t="s">
        <v>137</v>
      </c>
      <c r="F4028" t="str">
        <f t="shared" si="188"/>
        <v>New South Wales</v>
      </c>
      <c r="G4028" t="s">
        <v>10</v>
      </c>
      <c r="H4028">
        <v>2031</v>
      </c>
      <c r="I4028" t="s">
        <v>11</v>
      </c>
      <c r="J4028" t="s">
        <v>12</v>
      </c>
      <c r="K4028" t="s">
        <v>157</v>
      </c>
      <c r="L4028" t="s">
        <v>22</v>
      </c>
      <c r="M4028" s="5">
        <v>1809.2499999999998</v>
      </c>
      <c r="N4028">
        <v>1</v>
      </c>
    </row>
    <row r="4029" spans="1:14" x14ac:dyDescent="0.2">
      <c r="A4029" s="2">
        <v>45198</v>
      </c>
      <c r="B4029" s="3">
        <f t="shared" si="186"/>
        <v>2024</v>
      </c>
      <c r="C4029" t="str">
        <f t="shared" si="187"/>
        <v>2023-2024</v>
      </c>
      <c r="D4029" t="s">
        <v>148</v>
      </c>
      <c r="E4029" t="s">
        <v>78</v>
      </c>
      <c r="F4029" t="str">
        <f t="shared" si="188"/>
        <v>New South Wales</v>
      </c>
      <c r="G4029" t="s">
        <v>10</v>
      </c>
      <c r="H4029">
        <v>2350</v>
      </c>
      <c r="I4029" t="s">
        <v>11</v>
      </c>
      <c r="J4029" t="s">
        <v>68</v>
      </c>
      <c r="K4029" t="s">
        <v>152</v>
      </c>
      <c r="L4029" t="s">
        <v>13</v>
      </c>
      <c r="M4029" s="5">
        <v>1810.51</v>
      </c>
      <c r="N4029">
        <v>1</v>
      </c>
    </row>
    <row r="4030" spans="1:14" x14ac:dyDescent="0.2">
      <c r="A4030" s="2">
        <v>45617</v>
      </c>
      <c r="B4030" s="3">
        <f t="shared" si="186"/>
        <v>2025</v>
      </c>
      <c r="C4030" t="str">
        <f t="shared" si="187"/>
        <v>2024-2025</v>
      </c>
      <c r="D4030" t="s">
        <v>147</v>
      </c>
      <c r="E4030" t="s">
        <v>136</v>
      </c>
      <c r="F4030" t="str">
        <f t="shared" si="188"/>
        <v>Victoria</v>
      </c>
      <c r="G4030" t="s">
        <v>45</v>
      </c>
      <c r="H4030">
        <v>3175</v>
      </c>
      <c r="I4030" t="s">
        <v>11</v>
      </c>
      <c r="J4030" t="s">
        <v>63</v>
      </c>
      <c r="K4030" t="s">
        <v>150</v>
      </c>
      <c r="L4030" t="s">
        <v>18</v>
      </c>
      <c r="M4030" s="5">
        <v>1817.0900000000001</v>
      </c>
      <c r="N4030">
        <v>1</v>
      </c>
    </row>
    <row r="4031" spans="1:14" x14ac:dyDescent="0.2">
      <c r="A4031" s="2">
        <v>45541</v>
      </c>
      <c r="B4031" s="3">
        <f t="shared" si="186"/>
        <v>2025</v>
      </c>
      <c r="C4031" t="str">
        <f t="shared" si="187"/>
        <v>2024-2025</v>
      </c>
      <c r="D4031" t="s">
        <v>147</v>
      </c>
      <c r="E4031" t="s">
        <v>59</v>
      </c>
      <c r="F4031" t="str">
        <f t="shared" si="188"/>
        <v>Victoria</v>
      </c>
      <c r="G4031" t="s">
        <v>45</v>
      </c>
      <c r="H4031">
        <v>3280</v>
      </c>
      <c r="I4031" t="s">
        <v>11</v>
      </c>
      <c r="J4031" t="s">
        <v>60</v>
      </c>
      <c r="K4031" t="s">
        <v>151</v>
      </c>
      <c r="L4031" t="s">
        <v>21</v>
      </c>
      <c r="M4031" s="5">
        <v>1821.3399999999997</v>
      </c>
      <c r="N4031">
        <v>1</v>
      </c>
    </row>
    <row r="4032" spans="1:14" x14ac:dyDescent="0.2">
      <c r="A4032" s="2">
        <v>45217</v>
      </c>
      <c r="B4032" s="3">
        <f t="shared" si="186"/>
        <v>2024</v>
      </c>
      <c r="C4032" t="str">
        <f t="shared" si="187"/>
        <v>2023-2024</v>
      </c>
      <c r="D4032" t="s">
        <v>147</v>
      </c>
      <c r="E4032" t="s">
        <v>99</v>
      </c>
      <c r="F4032" t="str">
        <f t="shared" si="188"/>
        <v>Victoria</v>
      </c>
      <c r="G4032" t="s">
        <v>45</v>
      </c>
      <c r="H4032">
        <v>3148</v>
      </c>
      <c r="I4032" t="s">
        <v>11</v>
      </c>
      <c r="J4032" t="s">
        <v>63</v>
      </c>
      <c r="K4032" t="s">
        <v>150</v>
      </c>
      <c r="L4032" t="s">
        <v>18</v>
      </c>
      <c r="M4032" s="5">
        <v>1821.5799999999997</v>
      </c>
      <c r="N4032">
        <v>1</v>
      </c>
    </row>
    <row r="4033" spans="1:14" x14ac:dyDescent="0.2">
      <c r="A4033" s="2">
        <v>45641</v>
      </c>
      <c r="B4033" s="3">
        <f t="shared" si="186"/>
        <v>2025</v>
      </c>
      <c r="C4033" t="str">
        <f t="shared" si="187"/>
        <v>2024-2025</v>
      </c>
      <c r="D4033" t="s">
        <v>147</v>
      </c>
      <c r="E4033" t="s">
        <v>26</v>
      </c>
      <c r="F4033" t="str">
        <f t="shared" si="188"/>
        <v>New South Wales</v>
      </c>
      <c r="G4033" t="s">
        <v>10</v>
      </c>
      <c r="H4033">
        <v>2141</v>
      </c>
      <c r="I4033" t="s">
        <v>11</v>
      </c>
      <c r="J4033" t="s">
        <v>27</v>
      </c>
      <c r="K4033" t="s">
        <v>151</v>
      </c>
      <c r="L4033" t="s">
        <v>21</v>
      </c>
      <c r="M4033" s="5">
        <v>1825.67</v>
      </c>
      <c r="N4033">
        <v>1</v>
      </c>
    </row>
    <row r="4034" spans="1:14" x14ac:dyDescent="0.2">
      <c r="A4034" s="2">
        <v>45133</v>
      </c>
      <c r="B4034" s="3">
        <f t="shared" ref="B4034:B4097" si="189">IF(MONTH(A4034)&gt;=7,YEAR(A4034)+1,YEAR(A4034))</f>
        <v>2024</v>
      </c>
      <c r="C4034" t="str">
        <f t="shared" ref="C4034:C4097" si="190">IF(MONTH(A4034) &gt;= 7, YEAR(A4034) &amp; "-" &amp; YEAR(A4034) + 1, YEAR(A4034) - 1 &amp; "-" &amp; YEAR(A4034))</f>
        <v>2023-2024</v>
      </c>
      <c r="D4034" t="s">
        <v>147</v>
      </c>
      <c r="E4034" t="s">
        <v>145</v>
      </c>
      <c r="F4034" t="str">
        <f t="shared" ref="F4034:F4097" si="191">IF(G4034="WA","Western Australia",
IF(G4034="NSW","New South Wales",
IF(G4034="QLD","Queensland",
IF(G4034="VIC","Victoria",
IF(G4034="TAS","Tasmania",
IF(G4034="SA","South Australia",
IF(G4034="NT","Northern Territory",
IF(G4034="ACT","Australian Capital Territory",G4034))))))))</f>
        <v>New South Wales</v>
      </c>
      <c r="G4034" t="s">
        <v>10</v>
      </c>
      <c r="H4034">
        <v>2101</v>
      </c>
      <c r="I4034" t="s">
        <v>11</v>
      </c>
      <c r="J4034" t="s">
        <v>27</v>
      </c>
      <c r="K4034" t="s">
        <v>153</v>
      </c>
      <c r="L4034" t="s">
        <v>16</v>
      </c>
      <c r="M4034" s="5">
        <v>1826.9199999999998</v>
      </c>
      <c r="N4034">
        <v>1</v>
      </c>
    </row>
    <row r="4035" spans="1:14" x14ac:dyDescent="0.2">
      <c r="A4035" s="2">
        <v>45528</v>
      </c>
      <c r="B4035" s="3">
        <f t="shared" si="189"/>
        <v>2025</v>
      </c>
      <c r="C4035" t="str">
        <f t="shared" si="190"/>
        <v>2024-2025</v>
      </c>
      <c r="D4035" t="s">
        <v>147</v>
      </c>
      <c r="E4035" t="s">
        <v>112</v>
      </c>
      <c r="F4035" t="str">
        <f t="shared" si="191"/>
        <v>Victoria</v>
      </c>
      <c r="G4035" t="s">
        <v>45</v>
      </c>
      <c r="H4035">
        <v>3076</v>
      </c>
      <c r="I4035" t="s">
        <v>11</v>
      </c>
      <c r="J4035" t="s">
        <v>46</v>
      </c>
      <c r="K4035" t="s">
        <v>150</v>
      </c>
      <c r="L4035" t="s">
        <v>18</v>
      </c>
      <c r="M4035" s="5">
        <v>1828.1499999999999</v>
      </c>
      <c r="N4035">
        <v>1</v>
      </c>
    </row>
    <row r="4036" spans="1:14" x14ac:dyDescent="0.2">
      <c r="A4036" s="2">
        <v>45543</v>
      </c>
      <c r="B4036" s="3">
        <f t="shared" si="189"/>
        <v>2025</v>
      </c>
      <c r="C4036" t="str">
        <f t="shared" si="190"/>
        <v>2024-2025</v>
      </c>
      <c r="D4036" t="s">
        <v>147</v>
      </c>
      <c r="E4036" t="s">
        <v>119</v>
      </c>
      <c r="F4036" t="str">
        <f t="shared" si="191"/>
        <v>Queensland</v>
      </c>
      <c r="G4036" t="s">
        <v>35</v>
      </c>
      <c r="H4036">
        <v>4570</v>
      </c>
      <c r="I4036" t="s">
        <v>11</v>
      </c>
      <c r="J4036" t="s">
        <v>120</v>
      </c>
      <c r="K4036" t="s">
        <v>150</v>
      </c>
      <c r="L4036" t="s">
        <v>18</v>
      </c>
      <c r="M4036" s="5">
        <v>1836.5</v>
      </c>
      <c r="N4036">
        <v>1</v>
      </c>
    </row>
    <row r="4037" spans="1:14" x14ac:dyDescent="0.2">
      <c r="A4037" s="2">
        <v>45491</v>
      </c>
      <c r="B4037" s="3">
        <f t="shared" si="189"/>
        <v>2025</v>
      </c>
      <c r="C4037" t="str">
        <f t="shared" si="190"/>
        <v>2024-2025</v>
      </c>
      <c r="D4037" t="s">
        <v>147</v>
      </c>
      <c r="E4037" t="s">
        <v>121</v>
      </c>
      <c r="F4037" t="str">
        <f t="shared" si="191"/>
        <v>Queensland</v>
      </c>
      <c r="G4037" t="s">
        <v>35</v>
      </c>
      <c r="H4037">
        <v>4700</v>
      </c>
      <c r="I4037" t="s">
        <v>11</v>
      </c>
      <c r="J4037" t="s">
        <v>51</v>
      </c>
      <c r="K4037" t="s">
        <v>150</v>
      </c>
      <c r="L4037" t="s">
        <v>18</v>
      </c>
      <c r="M4037" s="5">
        <v>1839.3799999999997</v>
      </c>
      <c r="N4037">
        <v>1</v>
      </c>
    </row>
    <row r="4038" spans="1:14" x14ac:dyDescent="0.2">
      <c r="A4038" s="2">
        <v>44979</v>
      </c>
      <c r="B4038" s="3">
        <f t="shared" si="189"/>
        <v>2023</v>
      </c>
      <c r="C4038" t="str">
        <f t="shared" si="190"/>
        <v>2022-2023</v>
      </c>
      <c r="D4038" t="s">
        <v>147</v>
      </c>
      <c r="E4038" t="s">
        <v>131</v>
      </c>
      <c r="F4038" t="str">
        <f t="shared" si="191"/>
        <v>Western Australia</v>
      </c>
      <c r="G4038" t="s">
        <v>48</v>
      </c>
      <c r="H4038">
        <v>6530</v>
      </c>
      <c r="I4038" t="s">
        <v>11</v>
      </c>
      <c r="J4038" t="s">
        <v>77</v>
      </c>
      <c r="K4038" t="s">
        <v>19</v>
      </c>
      <c r="L4038" t="s">
        <v>23</v>
      </c>
      <c r="M4038" s="5">
        <v>1849.1499999999999</v>
      </c>
      <c r="N4038">
        <v>1</v>
      </c>
    </row>
    <row r="4039" spans="1:14" x14ac:dyDescent="0.2">
      <c r="A4039" s="2">
        <v>45612</v>
      </c>
      <c r="B4039" s="3">
        <f t="shared" si="189"/>
        <v>2025</v>
      </c>
      <c r="C4039" t="str">
        <f t="shared" si="190"/>
        <v>2024-2025</v>
      </c>
      <c r="D4039" t="s">
        <v>147</v>
      </c>
      <c r="E4039" t="s">
        <v>145</v>
      </c>
      <c r="F4039" t="str">
        <f t="shared" si="191"/>
        <v>New South Wales</v>
      </c>
      <c r="G4039" t="s">
        <v>10</v>
      </c>
      <c r="H4039">
        <v>2101</v>
      </c>
      <c r="I4039" t="s">
        <v>11</v>
      </c>
      <c r="J4039" t="s">
        <v>27</v>
      </c>
      <c r="K4039" t="s">
        <v>150</v>
      </c>
      <c r="L4039" t="s">
        <v>18</v>
      </c>
      <c r="M4039" s="5">
        <v>1851.43</v>
      </c>
      <c r="N4039">
        <v>1</v>
      </c>
    </row>
    <row r="4040" spans="1:14" x14ac:dyDescent="0.2">
      <c r="A4040" s="2">
        <v>45345</v>
      </c>
      <c r="B4040" s="3">
        <f t="shared" si="189"/>
        <v>2024</v>
      </c>
      <c r="C4040" t="str">
        <f t="shared" si="190"/>
        <v>2023-2024</v>
      </c>
      <c r="D4040" t="s">
        <v>148</v>
      </c>
      <c r="E4040" t="s">
        <v>129</v>
      </c>
      <c r="F4040" t="str">
        <f t="shared" si="191"/>
        <v>Tasmania</v>
      </c>
      <c r="G4040" t="s">
        <v>70</v>
      </c>
      <c r="H4040">
        <v>7010</v>
      </c>
      <c r="I4040" t="s">
        <v>11</v>
      </c>
      <c r="J4040" t="s">
        <v>71</v>
      </c>
      <c r="K4040" t="s">
        <v>151</v>
      </c>
      <c r="L4040" t="s">
        <v>21</v>
      </c>
      <c r="M4040" s="5">
        <v>1853.17</v>
      </c>
      <c r="N4040">
        <v>1</v>
      </c>
    </row>
    <row r="4041" spans="1:14" x14ac:dyDescent="0.2">
      <c r="A4041" s="2">
        <v>45083</v>
      </c>
      <c r="B4041" s="3">
        <f t="shared" si="189"/>
        <v>2023</v>
      </c>
      <c r="C4041" t="str">
        <f t="shared" si="190"/>
        <v>2022-2023</v>
      </c>
      <c r="D4041" t="s">
        <v>147</v>
      </c>
      <c r="E4041" t="s">
        <v>90</v>
      </c>
      <c r="F4041" t="str">
        <f t="shared" si="191"/>
        <v>Victoria</v>
      </c>
      <c r="G4041" t="s">
        <v>45</v>
      </c>
      <c r="H4041">
        <v>3179</v>
      </c>
      <c r="I4041" t="s">
        <v>11</v>
      </c>
      <c r="J4041" t="s">
        <v>63</v>
      </c>
      <c r="K4041" t="s">
        <v>150</v>
      </c>
      <c r="L4041" t="s">
        <v>18</v>
      </c>
      <c r="M4041" s="5">
        <v>1854.48</v>
      </c>
      <c r="N4041">
        <v>1</v>
      </c>
    </row>
    <row r="4042" spans="1:14" x14ac:dyDescent="0.2">
      <c r="A4042" s="2">
        <v>45070</v>
      </c>
      <c r="B4042" s="3">
        <f t="shared" si="189"/>
        <v>2023</v>
      </c>
      <c r="C4042" t="str">
        <f t="shared" si="190"/>
        <v>2022-2023</v>
      </c>
      <c r="D4042" t="s">
        <v>148</v>
      </c>
      <c r="E4042" t="s">
        <v>76</v>
      </c>
      <c r="F4042" t="str">
        <f t="shared" si="191"/>
        <v>Western Australia</v>
      </c>
      <c r="G4042" t="s">
        <v>48</v>
      </c>
      <c r="H4042">
        <v>6450</v>
      </c>
      <c r="I4042" t="s">
        <v>11</v>
      </c>
      <c r="J4042" t="s">
        <v>77</v>
      </c>
      <c r="K4042" t="s">
        <v>151</v>
      </c>
      <c r="L4042" t="s">
        <v>21</v>
      </c>
      <c r="M4042" s="5">
        <v>1857.1200000000001</v>
      </c>
      <c r="N4042">
        <v>1</v>
      </c>
    </row>
    <row r="4043" spans="1:14" x14ac:dyDescent="0.2">
      <c r="A4043" s="2">
        <v>45101</v>
      </c>
      <c r="B4043" s="3">
        <f t="shared" si="189"/>
        <v>2023</v>
      </c>
      <c r="C4043" t="str">
        <f t="shared" si="190"/>
        <v>2022-2023</v>
      </c>
      <c r="D4043" t="s">
        <v>147</v>
      </c>
      <c r="E4043" t="s">
        <v>131</v>
      </c>
      <c r="F4043" t="str">
        <f t="shared" si="191"/>
        <v>Western Australia</v>
      </c>
      <c r="G4043" t="s">
        <v>48</v>
      </c>
      <c r="H4043">
        <v>6530</v>
      </c>
      <c r="I4043" t="s">
        <v>11</v>
      </c>
      <c r="J4043" t="s">
        <v>77</v>
      </c>
      <c r="K4043" t="s">
        <v>157</v>
      </c>
      <c r="L4043" t="s">
        <v>22</v>
      </c>
      <c r="M4043" s="5">
        <v>1859.42</v>
      </c>
      <c r="N4043">
        <v>1</v>
      </c>
    </row>
    <row r="4044" spans="1:14" x14ac:dyDescent="0.2">
      <c r="A4044" s="2">
        <v>45385</v>
      </c>
      <c r="B4044" s="3">
        <f t="shared" si="189"/>
        <v>2024</v>
      </c>
      <c r="C4044" t="str">
        <f t="shared" si="190"/>
        <v>2023-2024</v>
      </c>
      <c r="D4044" t="s">
        <v>147</v>
      </c>
      <c r="E4044" t="s">
        <v>44</v>
      </c>
      <c r="F4044" t="str">
        <f t="shared" si="191"/>
        <v>Victoria</v>
      </c>
      <c r="G4044" t="s">
        <v>45</v>
      </c>
      <c r="H4044">
        <v>3066</v>
      </c>
      <c r="I4044" t="s">
        <v>11</v>
      </c>
      <c r="J4044" t="s">
        <v>46</v>
      </c>
      <c r="K4044" t="s">
        <v>155</v>
      </c>
      <c r="L4044" t="s">
        <v>20</v>
      </c>
      <c r="M4044" s="5">
        <v>1870.0700000000002</v>
      </c>
      <c r="N4044">
        <v>1</v>
      </c>
    </row>
    <row r="4045" spans="1:14" x14ac:dyDescent="0.2">
      <c r="A4045" s="2">
        <v>45426</v>
      </c>
      <c r="B4045" s="3">
        <f t="shared" si="189"/>
        <v>2024</v>
      </c>
      <c r="C4045" t="str">
        <f t="shared" si="190"/>
        <v>2023-2024</v>
      </c>
      <c r="D4045" t="s">
        <v>148</v>
      </c>
      <c r="E4045" t="s">
        <v>96</v>
      </c>
      <c r="F4045" t="str">
        <f t="shared" si="191"/>
        <v>Western Australia</v>
      </c>
      <c r="G4045" t="s">
        <v>48</v>
      </c>
      <c r="H4045">
        <v>6330</v>
      </c>
      <c r="I4045" t="s">
        <v>11</v>
      </c>
      <c r="J4045" t="s">
        <v>94</v>
      </c>
      <c r="K4045" t="s">
        <v>150</v>
      </c>
      <c r="L4045" t="s">
        <v>18</v>
      </c>
      <c r="M4045" s="5">
        <v>1870.51</v>
      </c>
      <c r="N4045">
        <v>1</v>
      </c>
    </row>
    <row r="4046" spans="1:14" x14ac:dyDescent="0.2">
      <c r="A4046" s="2">
        <v>45637</v>
      </c>
      <c r="B4046" s="3">
        <f t="shared" si="189"/>
        <v>2025</v>
      </c>
      <c r="C4046" t="str">
        <f t="shared" si="190"/>
        <v>2024-2025</v>
      </c>
      <c r="D4046" t="s">
        <v>147</v>
      </c>
      <c r="E4046" t="s">
        <v>83</v>
      </c>
      <c r="F4046" t="str">
        <f t="shared" si="191"/>
        <v>New South Wales</v>
      </c>
      <c r="G4046" t="s">
        <v>10</v>
      </c>
      <c r="H4046">
        <v>2750</v>
      </c>
      <c r="I4046" t="s">
        <v>11</v>
      </c>
      <c r="J4046" t="s">
        <v>25</v>
      </c>
      <c r="K4046" t="s">
        <v>150</v>
      </c>
      <c r="L4046" t="s">
        <v>18</v>
      </c>
      <c r="M4046" s="5">
        <v>1872.8100000000002</v>
      </c>
      <c r="N4046">
        <v>1</v>
      </c>
    </row>
    <row r="4047" spans="1:14" x14ac:dyDescent="0.2">
      <c r="A4047" s="2">
        <v>45094</v>
      </c>
      <c r="B4047" s="3">
        <f t="shared" si="189"/>
        <v>2023</v>
      </c>
      <c r="C4047" t="str">
        <f t="shared" si="190"/>
        <v>2022-2023</v>
      </c>
      <c r="D4047" t="s">
        <v>147</v>
      </c>
      <c r="E4047" t="s">
        <v>90</v>
      </c>
      <c r="F4047" t="str">
        <f t="shared" si="191"/>
        <v>Victoria</v>
      </c>
      <c r="G4047" t="s">
        <v>45</v>
      </c>
      <c r="H4047">
        <v>3179</v>
      </c>
      <c r="I4047" t="s">
        <v>11</v>
      </c>
      <c r="J4047" t="s">
        <v>63</v>
      </c>
      <c r="K4047" t="s">
        <v>153</v>
      </c>
      <c r="L4047" t="s">
        <v>16</v>
      </c>
      <c r="M4047" s="5">
        <v>1878.0900000000001</v>
      </c>
      <c r="N4047">
        <v>1</v>
      </c>
    </row>
    <row r="4048" spans="1:14" x14ac:dyDescent="0.2">
      <c r="A4048" s="2">
        <v>45307</v>
      </c>
      <c r="B4048" s="3">
        <f t="shared" si="189"/>
        <v>2024</v>
      </c>
      <c r="C4048" t="str">
        <f t="shared" si="190"/>
        <v>2023-2024</v>
      </c>
      <c r="D4048" t="s">
        <v>147</v>
      </c>
      <c r="E4048" t="s">
        <v>42</v>
      </c>
      <c r="F4048" t="str">
        <f t="shared" si="191"/>
        <v>Queensland</v>
      </c>
      <c r="G4048" t="s">
        <v>35</v>
      </c>
      <c r="H4048">
        <v>4053</v>
      </c>
      <c r="I4048" t="s">
        <v>11</v>
      </c>
      <c r="J4048" t="s">
        <v>43</v>
      </c>
      <c r="K4048" t="s">
        <v>154</v>
      </c>
      <c r="L4048" t="s">
        <v>14</v>
      </c>
      <c r="M4048" s="5">
        <v>1882.03</v>
      </c>
      <c r="N4048">
        <v>1</v>
      </c>
    </row>
    <row r="4049" spans="1:14" x14ac:dyDescent="0.2">
      <c r="A4049" s="2">
        <v>45405</v>
      </c>
      <c r="B4049" s="3">
        <f t="shared" si="189"/>
        <v>2024</v>
      </c>
      <c r="C4049" t="str">
        <f t="shared" si="190"/>
        <v>2023-2024</v>
      </c>
      <c r="D4049" t="s">
        <v>147</v>
      </c>
      <c r="E4049" t="s">
        <v>26</v>
      </c>
      <c r="F4049" t="str">
        <f t="shared" si="191"/>
        <v>New South Wales</v>
      </c>
      <c r="G4049" t="s">
        <v>10</v>
      </c>
      <c r="H4049">
        <v>2141</v>
      </c>
      <c r="I4049" t="s">
        <v>11</v>
      </c>
      <c r="J4049" t="s">
        <v>27</v>
      </c>
      <c r="K4049" t="s">
        <v>151</v>
      </c>
      <c r="L4049" t="s">
        <v>21</v>
      </c>
      <c r="M4049" s="5">
        <v>1884.95</v>
      </c>
      <c r="N4049">
        <v>1</v>
      </c>
    </row>
    <row r="4050" spans="1:14" x14ac:dyDescent="0.2">
      <c r="A4050" s="2">
        <v>45150</v>
      </c>
      <c r="B4050" s="3">
        <f t="shared" si="189"/>
        <v>2024</v>
      </c>
      <c r="C4050" t="str">
        <f t="shared" si="190"/>
        <v>2023-2024</v>
      </c>
      <c r="D4050" t="s">
        <v>147</v>
      </c>
      <c r="E4050" t="s">
        <v>81</v>
      </c>
      <c r="F4050" t="str">
        <f t="shared" si="191"/>
        <v>New South Wales</v>
      </c>
      <c r="G4050" t="s">
        <v>10</v>
      </c>
      <c r="H4050">
        <v>2485</v>
      </c>
      <c r="I4050" t="s">
        <v>11</v>
      </c>
      <c r="J4050" t="s">
        <v>68</v>
      </c>
      <c r="K4050" t="s">
        <v>153</v>
      </c>
      <c r="L4050" t="s">
        <v>16</v>
      </c>
      <c r="M4050" s="5">
        <v>1888.4100000000003</v>
      </c>
      <c r="N4050">
        <v>1</v>
      </c>
    </row>
    <row r="4051" spans="1:14" x14ac:dyDescent="0.2">
      <c r="A4051" s="2">
        <v>44939</v>
      </c>
      <c r="B4051" s="3">
        <f t="shared" si="189"/>
        <v>2023</v>
      </c>
      <c r="C4051" t="str">
        <f t="shared" si="190"/>
        <v>2022-2023</v>
      </c>
      <c r="D4051" t="s">
        <v>147</v>
      </c>
      <c r="E4051" t="s">
        <v>41</v>
      </c>
      <c r="F4051" t="str">
        <f t="shared" si="191"/>
        <v>New South Wales</v>
      </c>
      <c r="G4051" t="s">
        <v>10</v>
      </c>
      <c r="H4051">
        <v>2830</v>
      </c>
      <c r="I4051" t="s">
        <v>11</v>
      </c>
      <c r="J4051" t="s">
        <v>25</v>
      </c>
      <c r="K4051" t="s">
        <v>155</v>
      </c>
      <c r="L4051" t="s">
        <v>20</v>
      </c>
      <c r="M4051" s="5">
        <v>1890.1700000000008</v>
      </c>
      <c r="N4051">
        <v>1</v>
      </c>
    </row>
    <row r="4052" spans="1:14" x14ac:dyDescent="0.2">
      <c r="A4052" s="2">
        <v>45300</v>
      </c>
      <c r="B4052" s="3">
        <f t="shared" si="189"/>
        <v>2024</v>
      </c>
      <c r="C4052" t="str">
        <f t="shared" si="190"/>
        <v>2023-2024</v>
      </c>
      <c r="D4052" t="s">
        <v>148</v>
      </c>
      <c r="E4052" t="s">
        <v>127</v>
      </c>
      <c r="F4052" t="str">
        <f t="shared" si="191"/>
        <v>New South Wales</v>
      </c>
      <c r="G4052" t="s">
        <v>10</v>
      </c>
      <c r="H4052">
        <v>2131</v>
      </c>
      <c r="I4052" t="s">
        <v>11</v>
      </c>
      <c r="J4052" t="s">
        <v>27</v>
      </c>
      <c r="K4052" t="s">
        <v>150</v>
      </c>
      <c r="L4052" t="s">
        <v>18</v>
      </c>
      <c r="M4052" s="5">
        <v>1892.6399999999999</v>
      </c>
      <c r="N4052">
        <v>1</v>
      </c>
    </row>
    <row r="4053" spans="1:14" x14ac:dyDescent="0.2">
      <c r="A4053" s="2">
        <v>45197</v>
      </c>
      <c r="B4053" s="3">
        <f t="shared" si="189"/>
        <v>2024</v>
      </c>
      <c r="C4053" t="str">
        <f t="shared" si="190"/>
        <v>2023-2024</v>
      </c>
      <c r="D4053" t="s">
        <v>147</v>
      </c>
      <c r="E4053" t="s">
        <v>126</v>
      </c>
      <c r="F4053" t="str">
        <f t="shared" si="191"/>
        <v>Queensland</v>
      </c>
      <c r="G4053" t="s">
        <v>35</v>
      </c>
      <c r="H4053">
        <v>4551</v>
      </c>
      <c r="I4053" t="s">
        <v>11</v>
      </c>
      <c r="J4053" t="s">
        <v>120</v>
      </c>
      <c r="K4053" t="s">
        <v>155</v>
      </c>
      <c r="L4053" t="s">
        <v>20</v>
      </c>
      <c r="M4053" s="5">
        <v>1893.1000000000008</v>
      </c>
      <c r="N4053">
        <v>1</v>
      </c>
    </row>
    <row r="4054" spans="1:14" x14ac:dyDescent="0.2">
      <c r="A4054" s="2">
        <v>45033</v>
      </c>
      <c r="B4054" s="3">
        <f t="shared" si="189"/>
        <v>2023</v>
      </c>
      <c r="C4054" t="str">
        <f t="shared" si="190"/>
        <v>2022-2023</v>
      </c>
      <c r="D4054" t="s">
        <v>147</v>
      </c>
      <c r="E4054" t="s">
        <v>79</v>
      </c>
      <c r="F4054" t="str">
        <f t="shared" si="191"/>
        <v>Australian Capital Territory</v>
      </c>
      <c r="G4054" t="s">
        <v>80</v>
      </c>
      <c r="H4054">
        <v>2617</v>
      </c>
      <c r="I4054" t="s">
        <v>11</v>
      </c>
      <c r="J4054" t="s">
        <v>58</v>
      </c>
      <c r="K4054" t="s">
        <v>151</v>
      </c>
      <c r="L4054" t="s">
        <v>21</v>
      </c>
      <c r="M4054" s="5">
        <v>1905.38</v>
      </c>
      <c r="N4054">
        <v>1</v>
      </c>
    </row>
    <row r="4055" spans="1:14" x14ac:dyDescent="0.2">
      <c r="A4055" s="2">
        <v>45063</v>
      </c>
      <c r="B4055" s="3">
        <f t="shared" si="189"/>
        <v>2023</v>
      </c>
      <c r="C4055" t="str">
        <f t="shared" si="190"/>
        <v>2022-2023</v>
      </c>
      <c r="D4055" t="s">
        <v>147</v>
      </c>
      <c r="E4055" t="s">
        <v>136</v>
      </c>
      <c r="F4055" t="str">
        <f t="shared" si="191"/>
        <v>Victoria</v>
      </c>
      <c r="G4055" t="s">
        <v>45</v>
      </c>
      <c r="H4055">
        <v>3175</v>
      </c>
      <c r="I4055" t="s">
        <v>11</v>
      </c>
      <c r="J4055" t="s">
        <v>63</v>
      </c>
      <c r="K4055" t="s">
        <v>153</v>
      </c>
      <c r="L4055" t="s">
        <v>16</v>
      </c>
      <c r="M4055" s="5">
        <v>1905.3900000000003</v>
      </c>
      <c r="N4055">
        <v>1</v>
      </c>
    </row>
    <row r="4056" spans="1:14" x14ac:dyDescent="0.2">
      <c r="A4056" s="2">
        <v>45186</v>
      </c>
      <c r="B4056" s="3">
        <f t="shared" si="189"/>
        <v>2024</v>
      </c>
      <c r="C4056" t="str">
        <f t="shared" si="190"/>
        <v>2023-2024</v>
      </c>
      <c r="D4056" t="s">
        <v>147</v>
      </c>
      <c r="E4056" t="s">
        <v>52</v>
      </c>
      <c r="F4056" t="str">
        <f t="shared" si="191"/>
        <v>Victoria</v>
      </c>
      <c r="G4056" t="s">
        <v>45</v>
      </c>
      <c r="H4056">
        <v>3030</v>
      </c>
      <c r="I4056" t="s">
        <v>11</v>
      </c>
      <c r="J4056" t="s">
        <v>46</v>
      </c>
      <c r="K4056" t="s">
        <v>150</v>
      </c>
      <c r="L4056" t="s">
        <v>18</v>
      </c>
      <c r="M4056" s="5">
        <v>1906.3600000000001</v>
      </c>
      <c r="N4056">
        <v>1</v>
      </c>
    </row>
    <row r="4057" spans="1:14" x14ac:dyDescent="0.2">
      <c r="A4057" s="2">
        <v>45492</v>
      </c>
      <c r="B4057" s="3">
        <f t="shared" si="189"/>
        <v>2025</v>
      </c>
      <c r="C4057" t="str">
        <f t="shared" si="190"/>
        <v>2024-2025</v>
      </c>
      <c r="D4057" t="s">
        <v>147</v>
      </c>
      <c r="E4057" t="s">
        <v>82</v>
      </c>
      <c r="F4057" t="str">
        <f t="shared" si="191"/>
        <v>Queensland</v>
      </c>
      <c r="G4057" t="s">
        <v>35</v>
      </c>
      <c r="H4057">
        <v>4012</v>
      </c>
      <c r="I4057" t="s">
        <v>11</v>
      </c>
      <c r="J4057" t="s">
        <v>43</v>
      </c>
      <c r="K4057" t="s">
        <v>151</v>
      </c>
      <c r="L4057" t="s">
        <v>21</v>
      </c>
      <c r="M4057" s="5">
        <v>1913.18</v>
      </c>
      <c r="N4057">
        <v>1</v>
      </c>
    </row>
    <row r="4058" spans="1:14" x14ac:dyDescent="0.2">
      <c r="A4058" s="2">
        <v>45613</v>
      </c>
      <c r="B4058" s="3">
        <f t="shared" si="189"/>
        <v>2025</v>
      </c>
      <c r="C4058" t="str">
        <f t="shared" si="190"/>
        <v>2024-2025</v>
      </c>
      <c r="D4058" t="s">
        <v>147</v>
      </c>
      <c r="E4058" t="s">
        <v>75</v>
      </c>
      <c r="F4058" t="str">
        <f t="shared" si="191"/>
        <v>Victoria</v>
      </c>
      <c r="G4058" t="s">
        <v>45</v>
      </c>
      <c r="H4058">
        <v>3630</v>
      </c>
      <c r="I4058" t="s">
        <v>11</v>
      </c>
      <c r="J4058" t="s">
        <v>55</v>
      </c>
      <c r="K4058" t="s">
        <v>153</v>
      </c>
      <c r="L4058" t="s">
        <v>16</v>
      </c>
      <c r="M4058" s="5">
        <v>1921.9499999999998</v>
      </c>
      <c r="N4058">
        <v>1</v>
      </c>
    </row>
    <row r="4059" spans="1:14" x14ac:dyDescent="0.2">
      <c r="A4059" s="2">
        <v>45030</v>
      </c>
      <c r="B4059" s="3">
        <f t="shared" si="189"/>
        <v>2023</v>
      </c>
      <c r="C4059" t="str">
        <f t="shared" si="190"/>
        <v>2022-2023</v>
      </c>
      <c r="D4059" t="s">
        <v>147</v>
      </c>
      <c r="E4059" t="s">
        <v>117</v>
      </c>
      <c r="F4059" t="str">
        <f t="shared" si="191"/>
        <v>Queensland</v>
      </c>
      <c r="G4059" t="s">
        <v>35</v>
      </c>
      <c r="H4059">
        <v>4119</v>
      </c>
      <c r="I4059" t="s">
        <v>11</v>
      </c>
      <c r="J4059" t="s">
        <v>43</v>
      </c>
      <c r="K4059" t="s">
        <v>150</v>
      </c>
      <c r="L4059" t="s">
        <v>18</v>
      </c>
      <c r="M4059" s="5">
        <v>1925.47</v>
      </c>
      <c r="N4059">
        <v>1</v>
      </c>
    </row>
    <row r="4060" spans="1:14" x14ac:dyDescent="0.2">
      <c r="A4060" s="2">
        <v>44946</v>
      </c>
      <c r="B4060" s="3">
        <f t="shared" si="189"/>
        <v>2023</v>
      </c>
      <c r="C4060" t="str">
        <f t="shared" si="190"/>
        <v>2022-2023</v>
      </c>
      <c r="D4060" t="s">
        <v>147</v>
      </c>
      <c r="E4060" t="s">
        <v>105</v>
      </c>
      <c r="F4060" t="str">
        <f t="shared" si="191"/>
        <v>Victoria</v>
      </c>
      <c r="G4060" t="s">
        <v>45</v>
      </c>
      <c r="H4060">
        <v>3500</v>
      </c>
      <c r="I4060" t="s">
        <v>11</v>
      </c>
      <c r="J4060" t="s">
        <v>60</v>
      </c>
      <c r="K4060" t="s">
        <v>153</v>
      </c>
      <c r="L4060" t="s">
        <v>16</v>
      </c>
      <c r="M4060" s="5">
        <v>1927.9600000000003</v>
      </c>
      <c r="N4060">
        <v>1</v>
      </c>
    </row>
    <row r="4061" spans="1:14" x14ac:dyDescent="0.2">
      <c r="A4061" s="2">
        <v>45328</v>
      </c>
      <c r="B4061" s="3">
        <f t="shared" si="189"/>
        <v>2024</v>
      </c>
      <c r="C4061" t="str">
        <f t="shared" si="190"/>
        <v>2023-2024</v>
      </c>
      <c r="D4061" t="s">
        <v>147</v>
      </c>
      <c r="E4061" t="s">
        <v>135</v>
      </c>
      <c r="F4061" t="str">
        <f t="shared" si="191"/>
        <v>Victoria</v>
      </c>
      <c r="G4061" t="s">
        <v>45</v>
      </c>
      <c r="H4061">
        <v>3550</v>
      </c>
      <c r="I4061" t="s">
        <v>11</v>
      </c>
      <c r="J4061" t="s">
        <v>60</v>
      </c>
      <c r="K4061" t="s">
        <v>153</v>
      </c>
      <c r="L4061" t="s">
        <v>16</v>
      </c>
      <c r="M4061" s="5">
        <v>1930.6699999999998</v>
      </c>
      <c r="N4061">
        <v>1</v>
      </c>
    </row>
    <row r="4062" spans="1:14" x14ac:dyDescent="0.2">
      <c r="A4062" s="2">
        <v>45028</v>
      </c>
      <c r="B4062" s="3">
        <f t="shared" si="189"/>
        <v>2023</v>
      </c>
      <c r="C4062" t="str">
        <f t="shared" si="190"/>
        <v>2022-2023</v>
      </c>
      <c r="D4062" t="s">
        <v>148</v>
      </c>
      <c r="E4062" t="s">
        <v>61</v>
      </c>
      <c r="F4062" t="str">
        <f t="shared" si="191"/>
        <v>New South Wales</v>
      </c>
      <c r="G4062" t="s">
        <v>10</v>
      </c>
      <c r="H4062">
        <v>2539</v>
      </c>
      <c r="I4062" t="s">
        <v>11</v>
      </c>
      <c r="J4062" t="s">
        <v>58</v>
      </c>
      <c r="K4062" t="s">
        <v>151</v>
      </c>
      <c r="L4062" t="s">
        <v>21</v>
      </c>
      <c r="M4062" s="5">
        <v>1933.56</v>
      </c>
      <c r="N4062">
        <v>1</v>
      </c>
    </row>
    <row r="4063" spans="1:14" x14ac:dyDescent="0.2">
      <c r="A4063" s="2">
        <v>45183</v>
      </c>
      <c r="B4063" s="3">
        <f t="shared" si="189"/>
        <v>2024</v>
      </c>
      <c r="C4063" t="str">
        <f t="shared" si="190"/>
        <v>2023-2024</v>
      </c>
      <c r="D4063" t="s">
        <v>147</v>
      </c>
      <c r="E4063" t="s">
        <v>92</v>
      </c>
      <c r="F4063" t="str">
        <f t="shared" si="191"/>
        <v>Queensland</v>
      </c>
      <c r="G4063" t="s">
        <v>35</v>
      </c>
      <c r="H4063">
        <v>4068</v>
      </c>
      <c r="I4063" t="s">
        <v>11</v>
      </c>
      <c r="J4063" t="s">
        <v>43</v>
      </c>
      <c r="K4063" t="s">
        <v>150</v>
      </c>
      <c r="L4063" t="s">
        <v>18</v>
      </c>
      <c r="M4063" s="5">
        <v>1942.3200000000002</v>
      </c>
      <c r="N4063">
        <v>1</v>
      </c>
    </row>
    <row r="4064" spans="1:14" x14ac:dyDescent="0.2">
      <c r="A4064" s="2">
        <v>45218</v>
      </c>
      <c r="B4064" s="3">
        <f t="shared" si="189"/>
        <v>2024</v>
      </c>
      <c r="C4064" t="str">
        <f t="shared" si="190"/>
        <v>2023-2024</v>
      </c>
      <c r="D4064" t="s">
        <v>147</v>
      </c>
      <c r="E4064" t="s">
        <v>97</v>
      </c>
      <c r="F4064" t="str">
        <f t="shared" si="191"/>
        <v>Tasmania</v>
      </c>
      <c r="G4064" t="s">
        <v>70</v>
      </c>
      <c r="H4064">
        <v>7250</v>
      </c>
      <c r="I4064" t="s">
        <v>11</v>
      </c>
      <c r="J4064" t="s">
        <v>71</v>
      </c>
      <c r="K4064" t="s">
        <v>153</v>
      </c>
      <c r="L4064" t="s">
        <v>16</v>
      </c>
      <c r="M4064" s="5">
        <v>1944.79</v>
      </c>
      <c r="N4064">
        <v>1</v>
      </c>
    </row>
    <row r="4065" spans="1:14" x14ac:dyDescent="0.2">
      <c r="A4065" s="2">
        <v>45018</v>
      </c>
      <c r="B4065" s="3">
        <f t="shared" si="189"/>
        <v>2023</v>
      </c>
      <c r="C4065" t="str">
        <f t="shared" si="190"/>
        <v>2022-2023</v>
      </c>
      <c r="D4065" t="s">
        <v>147</v>
      </c>
      <c r="E4065" t="s">
        <v>132</v>
      </c>
      <c r="F4065" t="str">
        <f t="shared" si="191"/>
        <v>New South Wales</v>
      </c>
      <c r="G4065" t="s">
        <v>10</v>
      </c>
      <c r="H4065">
        <v>2800</v>
      </c>
      <c r="I4065" t="s">
        <v>11</v>
      </c>
      <c r="J4065" t="s">
        <v>25</v>
      </c>
      <c r="K4065" t="s">
        <v>150</v>
      </c>
      <c r="L4065" t="s">
        <v>18</v>
      </c>
      <c r="M4065" s="5">
        <v>1945.35</v>
      </c>
      <c r="N4065">
        <v>1</v>
      </c>
    </row>
    <row r="4066" spans="1:14" x14ac:dyDescent="0.2">
      <c r="A4066" s="2">
        <v>45399</v>
      </c>
      <c r="B4066" s="3">
        <f t="shared" si="189"/>
        <v>2024</v>
      </c>
      <c r="C4066" t="str">
        <f t="shared" si="190"/>
        <v>2023-2024</v>
      </c>
      <c r="D4066" t="s">
        <v>147</v>
      </c>
      <c r="E4066" t="s">
        <v>144</v>
      </c>
      <c r="F4066" t="str">
        <f t="shared" si="191"/>
        <v>Queensland</v>
      </c>
      <c r="G4066" t="s">
        <v>35</v>
      </c>
      <c r="H4066">
        <v>4566</v>
      </c>
      <c r="I4066" t="s">
        <v>11</v>
      </c>
      <c r="J4066" t="s">
        <v>120</v>
      </c>
      <c r="K4066" t="s">
        <v>150</v>
      </c>
      <c r="L4066" t="s">
        <v>18</v>
      </c>
      <c r="M4066" s="5">
        <v>1948.58</v>
      </c>
      <c r="N4066">
        <v>1</v>
      </c>
    </row>
    <row r="4067" spans="1:14" x14ac:dyDescent="0.2">
      <c r="A4067" s="2">
        <v>45151</v>
      </c>
      <c r="B4067" s="3">
        <f t="shared" si="189"/>
        <v>2024</v>
      </c>
      <c r="C4067" t="str">
        <f t="shared" si="190"/>
        <v>2023-2024</v>
      </c>
      <c r="D4067" t="s">
        <v>147</v>
      </c>
      <c r="E4067" t="s">
        <v>59</v>
      </c>
      <c r="F4067" t="str">
        <f t="shared" si="191"/>
        <v>Victoria</v>
      </c>
      <c r="G4067" t="s">
        <v>45</v>
      </c>
      <c r="H4067">
        <v>3280</v>
      </c>
      <c r="I4067" t="s">
        <v>11</v>
      </c>
      <c r="J4067" t="s">
        <v>60</v>
      </c>
      <c r="K4067" t="s">
        <v>151</v>
      </c>
      <c r="L4067" t="s">
        <v>21</v>
      </c>
      <c r="M4067" s="5">
        <v>1952.6000000000001</v>
      </c>
      <c r="N4067">
        <v>1</v>
      </c>
    </row>
    <row r="4068" spans="1:14" x14ac:dyDescent="0.2">
      <c r="A4068" s="2">
        <v>45135</v>
      </c>
      <c r="B4068" s="3">
        <f t="shared" si="189"/>
        <v>2024</v>
      </c>
      <c r="C4068" t="str">
        <f t="shared" si="190"/>
        <v>2023-2024</v>
      </c>
      <c r="D4068" t="s">
        <v>147</v>
      </c>
      <c r="E4068" t="s">
        <v>143</v>
      </c>
      <c r="F4068" t="str">
        <f t="shared" si="191"/>
        <v>New South Wales</v>
      </c>
      <c r="G4068" t="s">
        <v>10</v>
      </c>
      <c r="H4068">
        <v>2154</v>
      </c>
      <c r="I4068" t="s">
        <v>11</v>
      </c>
      <c r="J4068" t="s">
        <v>27</v>
      </c>
      <c r="K4068" t="s">
        <v>151</v>
      </c>
      <c r="L4068" t="s">
        <v>21</v>
      </c>
      <c r="M4068" s="5">
        <v>1956.56</v>
      </c>
      <c r="N4068">
        <v>1</v>
      </c>
    </row>
    <row r="4069" spans="1:14" x14ac:dyDescent="0.2">
      <c r="A4069" s="2">
        <v>44963</v>
      </c>
      <c r="B4069" s="3">
        <f t="shared" si="189"/>
        <v>2023</v>
      </c>
      <c r="C4069" t="str">
        <f t="shared" si="190"/>
        <v>2022-2023</v>
      </c>
      <c r="D4069" t="s">
        <v>147</v>
      </c>
      <c r="E4069" t="s">
        <v>28</v>
      </c>
      <c r="F4069" t="str">
        <f t="shared" si="191"/>
        <v>Northern Territory</v>
      </c>
      <c r="G4069" t="s">
        <v>29</v>
      </c>
      <c r="H4069">
        <v>800</v>
      </c>
      <c r="I4069" t="s">
        <v>11</v>
      </c>
      <c r="J4069" t="s">
        <v>30</v>
      </c>
      <c r="K4069" t="s">
        <v>150</v>
      </c>
      <c r="L4069" t="s">
        <v>18</v>
      </c>
      <c r="M4069" s="5">
        <v>1956.58</v>
      </c>
      <c r="N4069">
        <v>1</v>
      </c>
    </row>
    <row r="4070" spans="1:14" x14ac:dyDescent="0.2">
      <c r="A4070" s="2">
        <v>45605</v>
      </c>
      <c r="B4070" s="3">
        <f t="shared" si="189"/>
        <v>2025</v>
      </c>
      <c r="C4070" t="str">
        <f t="shared" si="190"/>
        <v>2024-2025</v>
      </c>
      <c r="D4070" t="s">
        <v>147</v>
      </c>
      <c r="E4070" t="s">
        <v>122</v>
      </c>
      <c r="F4070" t="str">
        <f t="shared" si="191"/>
        <v>New South Wales</v>
      </c>
      <c r="G4070" t="s">
        <v>10</v>
      </c>
      <c r="H4070">
        <v>2650</v>
      </c>
      <c r="I4070" t="s">
        <v>11</v>
      </c>
      <c r="J4070" t="s">
        <v>25</v>
      </c>
      <c r="K4070" t="s">
        <v>150</v>
      </c>
      <c r="L4070" t="s">
        <v>18</v>
      </c>
      <c r="M4070" s="5">
        <v>1970.0800000000002</v>
      </c>
      <c r="N4070">
        <v>1</v>
      </c>
    </row>
    <row r="4071" spans="1:14" x14ac:dyDescent="0.2">
      <c r="A4071" s="2">
        <v>45653</v>
      </c>
      <c r="B4071" s="3">
        <f t="shared" si="189"/>
        <v>2025</v>
      </c>
      <c r="C4071" t="str">
        <f t="shared" si="190"/>
        <v>2024-2025</v>
      </c>
      <c r="D4071" t="s">
        <v>147</v>
      </c>
      <c r="E4071" t="s">
        <v>99</v>
      </c>
      <c r="F4071" t="str">
        <f t="shared" si="191"/>
        <v>Victoria</v>
      </c>
      <c r="G4071" t="s">
        <v>45</v>
      </c>
      <c r="H4071">
        <v>3148</v>
      </c>
      <c r="I4071" t="s">
        <v>11</v>
      </c>
      <c r="J4071" t="s">
        <v>63</v>
      </c>
      <c r="K4071" t="s">
        <v>153</v>
      </c>
      <c r="L4071" t="s">
        <v>16</v>
      </c>
      <c r="M4071" s="5">
        <v>1970.7899999999995</v>
      </c>
      <c r="N4071">
        <v>1</v>
      </c>
    </row>
    <row r="4072" spans="1:14" x14ac:dyDescent="0.2">
      <c r="A4072" s="2">
        <v>45254</v>
      </c>
      <c r="B4072" s="3">
        <f t="shared" si="189"/>
        <v>2024</v>
      </c>
      <c r="C4072" t="str">
        <f t="shared" si="190"/>
        <v>2023-2024</v>
      </c>
      <c r="D4072" t="s">
        <v>148</v>
      </c>
      <c r="E4072" t="s">
        <v>108</v>
      </c>
      <c r="F4072" t="str">
        <f t="shared" si="191"/>
        <v>Victoria</v>
      </c>
      <c r="G4072" t="s">
        <v>45</v>
      </c>
      <c r="H4072">
        <v>3018</v>
      </c>
      <c r="I4072" t="s">
        <v>11</v>
      </c>
      <c r="J4072" t="s">
        <v>46</v>
      </c>
      <c r="K4072" t="s">
        <v>157</v>
      </c>
      <c r="L4072" t="s">
        <v>22</v>
      </c>
      <c r="M4072" s="5">
        <v>1985.2800000000002</v>
      </c>
      <c r="N4072">
        <v>1</v>
      </c>
    </row>
    <row r="4073" spans="1:14" x14ac:dyDescent="0.2">
      <c r="A4073" s="2">
        <v>45455</v>
      </c>
      <c r="B4073" s="3">
        <f t="shared" si="189"/>
        <v>2024</v>
      </c>
      <c r="C4073" t="str">
        <f t="shared" si="190"/>
        <v>2023-2024</v>
      </c>
      <c r="D4073" t="s">
        <v>148</v>
      </c>
      <c r="E4073" t="s">
        <v>61</v>
      </c>
      <c r="F4073" t="str">
        <f t="shared" si="191"/>
        <v>New South Wales</v>
      </c>
      <c r="G4073" t="s">
        <v>10</v>
      </c>
      <c r="H4073">
        <v>2539</v>
      </c>
      <c r="I4073" t="s">
        <v>11</v>
      </c>
      <c r="J4073" t="s">
        <v>58</v>
      </c>
      <c r="K4073" t="s">
        <v>150</v>
      </c>
      <c r="L4073" t="s">
        <v>18</v>
      </c>
      <c r="M4073" s="5">
        <v>1987.97</v>
      </c>
      <c r="N4073">
        <v>1</v>
      </c>
    </row>
    <row r="4074" spans="1:14" x14ac:dyDescent="0.2">
      <c r="A4074" s="2">
        <v>45086</v>
      </c>
      <c r="B4074" s="3">
        <f t="shared" si="189"/>
        <v>2023</v>
      </c>
      <c r="C4074" t="str">
        <f t="shared" si="190"/>
        <v>2022-2023</v>
      </c>
      <c r="D4074" t="s">
        <v>148</v>
      </c>
      <c r="E4074" t="s">
        <v>85</v>
      </c>
      <c r="F4074" t="str">
        <f t="shared" si="191"/>
        <v>Queensland</v>
      </c>
      <c r="G4074" t="s">
        <v>35</v>
      </c>
      <c r="H4074">
        <v>4883</v>
      </c>
      <c r="I4074" t="s">
        <v>11</v>
      </c>
      <c r="J4074" t="s">
        <v>36</v>
      </c>
      <c r="K4074" t="s">
        <v>153</v>
      </c>
      <c r="L4074" t="s">
        <v>16</v>
      </c>
      <c r="M4074" s="5">
        <v>1998.7800000000004</v>
      </c>
      <c r="N4074">
        <v>1</v>
      </c>
    </row>
    <row r="4075" spans="1:14" x14ac:dyDescent="0.2">
      <c r="A4075" s="2">
        <v>45495</v>
      </c>
      <c r="B4075" s="3">
        <f t="shared" si="189"/>
        <v>2025</v>
      </c>
      <c r="C4075" t="str">
        <f t="shared" si="190"/>
        <v>2024-2025</v>
      </c>
      <c r="D4075" t="s">
        <v>147</v>
      </c>
      <c r="E4075" t="s">
        <v>122</v>
      </c>
      <c r="F4075" t="str">
        <f t="shared" si="191"/>
        <v>New South Wales</v>
      </c>
      <c r="G4075" t="s">
        <v>10</v>
      </c>
      <c r="H4075">
        <v>2650</v>
      </c>
      <c r="I4075" t="s">
        <v>11</v>
      </c>
      <c r="J4075" t="s">
        <v>25</v>
      </c>
      <c r="K4075" t="s">
        <v>154</v>
      </c>
      <c r="L4075" t="s">
        <v>14</v>
      </c>
      <c r="M4075" s="5">
        <v>2003.5599999999995</v>
      </c>
      <c r="N4075">
        <v>1</v>
      </c>
    </row>
    <row r="4076" spans="1:14" x14ac:dyDescent="0.2">
      <c r="A4076" s="2">
        <v>45021</v>
      </c>
      <c r="B4076" s="3">
        <f t="shared" si="189"/>
        <v>2023</v>
      </c>
      <c r="C4076" t="str">
        <f t="shared" si="190"/>
        <v>2022-2023</v>
      </c>
      <c r="D4076" t="s">
        <v>147</v>
      </c>
      <c r="E4076" t="s">
        <v>28</v>
      </c>
      <c r="F4076" t="str">
        <f t="shared" si="191"/>
        <v>Northern Territory</v>
      </c>
      <c r="G4076" t="s">
        <v>29</v>
      </c>
      <c r="H4076">
        <v>800</v>
      </c>
      <c r="I4076" t="s">
        <v>11</v>
      </c>
      <c r="J4076" t="s">
        <v>30</v>
      </c>
      <c r="K4076" t="s">
        <v>154</v>
      </c>
      <c r="L4076" t="s">
        <v>14</v>
      </c>
      <c r="M4076" s="5">
        <v>2004.58</v>
      </c>
      <c r="N4076">
        <v>1</v>
      </c>
    </row>
    <row r="4077" spans="1:14" x14ac:dyDescent="0.2">
      <c r="A4077" s="2">
        <v>45372</v>
      </c>
      <c r="B4077" s="3">
        <f t="shared" si="189"/>
        <v>2024</v>
      </c>
      <c r="C4077" t="str">
        <f t="shared" si="190"/>
        <v>2023-2024</v>
      </c>
      <c r="D4077" t="s">
        <v>147</v>
      </c>
      <c r="E4077" t="s">
        <v>9</v>
      </c>
      <c r="F4077" t="str">
        <f t="shared" si="191"/>
        <v>New South Wales</v>
      </c>
      <c r="G4077" t="s">
        <v>10</v>
      </c>
      <c r="H4077">
        <v>2067</v>
      </c>
      <c r="I4077" t="s">
        <v>11</v>
      </c>
      <c r="J4077" t="s">
        <v>12</v>
      </c>
      <c r="K4077" t="s">
        <v>150</v>
      </c>
      <c r="L4077" t="s">
        <v>18</v>
      </c>
      <c r="M4077" s="5">
        <v>2005.3999999999999</v>
      </c>
      <c r="N4077">
        <v>1</v>
      </c>
    </row>
    <row r="4078" spans="1:14" x14ac:dyDescent="0.2">
      <c r="A4078" s="2">
        <v>45129</v>
      </c>
      <c r="B4078" s="3">
        <f t="shared" si="189"/>
        <v>2024</v>
      </c>
      <c r="C4078" t="str">
        <f t="shared" si="190"/>
        <v>2023-2024</v>
      </c>
      <c r="D4078" t="s">
        <v>147</v>
      </c>
      <c r="E4078" t="s">
        <v>79</v>
      </c>
      <c r="F4078" t="str">
        <f t="shared" si="191"/>
        <v>Australian Capital Territory</v>
      </c>
      <c r="G4078" t="s">
        <v>80</v>
      </c>
      <c r="H4078">
        <v>2617</v>
      </c>
      <c r="I4078" t="s">
        <v>11</v>
      </c>
      <c r="J4078" t="s">
        <v>58</v>
      </c>
      <c r="K4078" t="s">
        <v>151</v>
      </c>
      <c r="L4078" t="s">
        <v>21</v>
      </c>
      <c r="M4078" s="5">
        <v>2006.2800000000002</v>
      </c>
      <c r="N4078">
        <v>1</v>
      </c>
    </row>
    <row r="4079" spans="1:14" x14ac:dyDescent="0.2">
      <c r="A4079" s="2">
        <v>45173</v>
      </c>
      <c r="B4079" s="3">
        <f t="shared" si="189"/>
        <v>2024</v>
      </c>
      <c r="C4079" t="str">
        <f t="shared" si="190"/>
        <v>2023-2024</v>
      </c>
      <c r="D4079" t="s">
        <v>147</v>
      </c>
      <c r="E4079" t="s">
        <v>132</v>
      </c>
      <c r="F4079" t="str">
        <f t="shared" si="191"/>
        <v>New South Wales</v>
      </c>
      <c r="G4079" t="s">
        <v>10</v>
      </c>
      <c r="H4079">
        <v>2800</v>
      </c>
      <c r="I4079" t="s">
        <v>11</v>
      </c>
      <c r="J4079" t="s">
        <v>25</v>
      </c>
      <c r="K4079" t="s">
        <v>155</v>
      </c>
      <c r="L4079" t="s">
        <v>20</v>
      </c>
      <c r="M4079" s="5">
        <v>2011.12</v>
      </c>
      <c r="N4079">
        <v>1</v>
      </c>
    </row>
    <row r="4080" spans="1:14" x14ac:dyDescent="0.2">
      <c r="A4080" s="2">
        <v>45005</v>
      </c>
      <c r="B4080" s="3">
        <f t="shared" si="189"/>
        <v>2023</v>
      </c>
      <c r="C4080" t="str">
        <f t="shared" si="190"/>
        <v>2022-2023</v>
      </c>
      <c r="D4080" t="s">
        <v>147</v>
      </c>
      <c r="E4080" t="s">
        <v>118</v>
      </c>
      <c r="F4080" t="str">
        <f t="shared" si="191"/>
        <v>New South Wales</v>
      </c>
      <c r="G4080" t="s">
        <v>10</v>
      </c>
      <c r="H4080">
        <v>2158</v>
      </c>
      <c r="I4080" t="s">
        <v>11</v>
      </c>
      <c r="J4080" t="s">
        <v>27</v>
      </c>
      <c r="K4080" t="s">
        <v>151</v>
      </c>
      <c r="L4080" t="s">
        <v>21</v>
      </c>
      <c r="M4080" s="5">
        <v>2013.6899999999998</v>
      </c>
      <c r="N4080">
        <v>1</v>
      </c>
    </row>
    <row r="4081" spans="1:14" x14ac:dyDescent="0.2">
      <c r="A4081" s="2">
        <v>45528</v>
      </c>
      <c r="B4081" s="3">
        <f t="shared" si="189"/>
        <v>2025</v>
      </c>
      <c r="C4081" t="str">
        <f t="shared" si="190"/>
        <v>2024-2025</v>
      </c>
      <c r="D4081" t="s">
        <v>148</v>
      </c>
      <c r="E4081" t="s">
        <v>124</v>
      </c>
      <c r="F4081" t="str">
        <f t="shared" si="191"/>
        <v>New South Wales</v>
      </c>
      <c r="G4081" t="s">
        <v>10</v>
      </c>
      <c r="H4081">
        <v>2015</v>
      </c>
      <c r="I4081" t="s">
        <v>11</v>
      </c>
      <c r="J4081" t="s">
        <v>12</v>
      </c>
      <c r="K4081" t="s">
        <v>155</v>
      </c>
      <c r="L4081" t="s">
        <v>20</v>
      </c>
      <c r="M4081" s="5">
        <v>2017.0000000000005</v>
      </c>
      <c r="N4081">
        <v>1</v>
      </c>
    </row>
    <row r="4082" spans="1:14" x14ac:dyDescent="0.2">
      <c r="A4082" s="2">
        <v>45154</v>
      </c>
      <c r="B4082" s="3">
        <f t="shared" si="189"/>
        <v>2024</v>
      </c>
      <c r="C4082" t="str">
        <f t="shared" si="190"/>
        <v>2023-2024</v>
      </c>
      <c r="D4082" t="s">
        <v>148</v>
      </c>
      <c r="E4082" t="s">
        <v>96</v>
      </c>
      <c r="F4082" t="str">
        <f t="shared" si="191"/>
        <v>Western Australia</v>
      </c>
      <c r="G4082" t="s">
        <v>48</v>
      </c>
      <c r="H4082">
        <v>6330</v>
      </c>
      <c r="I4082" t="s">
        <v>11</v>
      </c>
      <c r="J4082" t="s">
        <v>94</v>
      </c>
      <c r="K4082" t="s">
        <v>153</v>
      </c>
      <c r="L4082" t="s">
        <v>16</v>
      </c>
      <c r="M4082" s="5">
        <v>2022.7499999999995</v>
      </c>
      <c r="N4082">
        <v>1</v>
      </c>
    </row>
    <row r="4083" spans="1:14" x14ac:dyDescent="0.2">
      <c r="A4083" s="2">
        <v>44967</v>
      </c>
      <c r="B4083" s="3">
        <f t="shared" si="189"/>
        <v>2023</v>
      </c>
      <c r="C4083" t="str">
        <f t="shared" si="190"/>
        <v>2022-2023</v>
      </c>
      <c r="D4083" t="s">
        <v>147</v>
      </c>
      <c r="E4083" t="s">
        <v>126</v>
      </c>
      <c r="F4083" t="str">
        <f t="shared" si="191"/>
        <v>Queensland</v>
      </c>
      <c r="G4083" t="s">
        <v>35</v>
      </c>
      <c r="H4083">
        <v>4551</v>
      </c>
      <c r="I4083" t="s">
        <v>11</v>
      </c>
      <c r="J4083" t="s">
        <v>120</v>
      </c>
      <c r="K4083" t="s">
        <v>154</v>
      </c>
      <c r="L4083" t="s">
        <v>14</v>
      </c>
      <c r="M4083" s="5">
        <v>2026.4899999999998</v>
      </c>
      <c r="N4083">
        <v>1</v>
      </c>
    </row>
    <row r="4084" spans="1:14" x14ac:dyDescent="0.2">
      <c r="A4084" s="2">
        <v>45290</v>
      </c>
      <c r="B4084" s="3">
        <f t="shared" si="189"/>
        <v>2024</v>
      </c>
      <c r="C4084" t="str">
        <f t="shared" si="190"/>
        <v>2023-2024</v>
      </c>
      <c r="D4084" t="s">
        <v>147</v>
      </c>
      <c r="E4084" t="s">
        <v>103</v>
      </c>
      <c r="F4084" t="str">
        <f t="shared" si="191"/>
        <v>Queensland</v>
      </c>
      <c r="G4084" t="s">
        <v>35</v>
      </c>
      <c r="H4084">
        <v>4509</v>
      </c>
      <c r="I4084" t="s">
        <v>11</v>
      </c>
      <c r="J4084" t="s">
        <v>104</v>
      </c>
      <c r="K4084" t="s">
        <v>150</v>
      </c>
      <c r="L4084" t="s">
        <v>18</v>
      </c>
      <c r="M4084" s="5">
        <v>2028.3</v>
      </c>
      <c r="N4084">
        <v>1</v>
      </c>
    </row>
    <row r="4085" spans="1:14" x14ac:dyDescent="0.2">
      <c r="A4085" s="2">
        <v>45133</v>
      </c>
      <c r="B4085" s="3">
        <f t="shared" si="189"/>
        <v>2024</v>
      </c>
      <c r="C4085" t="str">
        <f t="shared" si="190"/>
        <v>2023-2024</v>
      </c>
      <c r="D4085" t="s">
        <v>147</v>
      </c>
      <c r="E4085" t="s">
        <v>117</v>
      </c>
      <c r="F4085" t="str">
        <f t="shared" si="191"/>
        <v>Queensland</v>
      </c>
      <c r="G4085" t="s">
        <v>35</v>
      </c>
      <c r="H4085">
        <v>4119</v>
      </c>
      <c r="I4085" t="s">
        <v>11</v>
      </c>
      <c r="J4085" t="s">
        <v>43</v>
      </c>
      <c r="K4085" t="s">
        <v>154</v>
      </c>
      <c r="L4085" t="s">
        <v>14</v>
      </c>
      <c r="M4085" s="5">
        <v>2031.5599999999997</v>
      </c>
      <c r="N4085">
        <v>1</v>
      </c>
    </row>
    <row r="4086" spans="1:14" x14ac:dyDescent="0.2">
      <c r="A4086" s="2">
        <v>45428</v>
      </c>
      <c r="B4086" s="3">
        <f t="shared" si="189"/>
        <v>2024</v>
      </c>
      <c r="C4086" t="str">
        <f t="shared" si="190"/>
        <v>2023-2024</v>
      </c>
      <c r="D4086" t="s">
        <v>147</v>
      </c>
      <c r="E4086" t="s">
        <v>79</v>
      </c>
      <c r="F4086" t="str">
        <f t="shared" si="191"/>
        <v>Australian Capital Territory</v>
      </c>
      <c r="G4086" t="s">
        <v>80</v>
      </c>
      <c r="H4086">
        <v>2617</v>
      </c>
      <c r="I4086" t="s">
        <v>11</v>
      </c>
      <c r="J4086" t="s">
        <v>58</v>
      </c>
      <c r="K4086" t="s">
        <v>152</v>
      </c>
      <c r="L4086" t="s">
        <v>13</v>
      </c>
      <c r="M4086" s="5">
        <v>2032.0600000000009</v>
      </c>
      <c r="N4086">
        <v>1</v>
      </c>
    </row>
    <row r="4087" spans="1:14" x14ac:dyDescent="0.2">
      <c r="A4087" s="2">
        <v>45596</v>
      </c>
      <c r="B4087" s="3">
        <f t="shared" si="189"/>
        <v>2025</v>
      </c>
      <c r="C4087" t="str">
        <f t="shared" si="190"/>
        <v>2024-2025</v>
      </c>
      <c r="D4087" t="s">
        <v>147</v>
      </c>
      <c r="E4087" t="s">
        <v>53</v>
      </c>
      <c r="F4087" t="str">
        <f t="shared" si="191"/>
        <v>South Australia</v>
      </c>
      <c r="G4087" t="s">
        <v>32</v>
      </c>
      <c r="H4087">
        <v>5082</v>
      </c>
      <c r="I4087" t="s">
        <v>11</v>
      </c>
      <c r="J4087" t="s">
        <v>33</v>
      </c>
      <c r="K4087" t="s">
        <v>151</v>
      </c>
      <c r="L4087" t="s">
        <v>21</v>
      </c>
      <c r="M4087" s="5">
        <v>2034.7</v>
      </c>
      <c r="N4087">
        <v>1</v>
      </c>
    </row>
    <row r="4088" spans="1:14" x14ac:dyDescent="0.2">
      <c r="A4088" s="2">
        <v>45288</v>
      </c>
      <c r="B4088" s="3">
        <f t="shared" si="189"/>
        <v>2024</v>
      </c>
      <c r="C4088" t="str">
        <f t="shared" si="190"/>
        <v>2023-2024</v>
      </c>
      <c r="D4088" t="s">
        <v>147</v>
      </c>
      <c r="E4088" t="s">
        <v>99</v>
      </c>
      <c r="F4088" t="str">
        <f t="shared" si="191"/>
        <v>Victoria</v>
      </c>
      <c r="G4088" t="s">
        <v>45</v>
      </c>
      <c r="H4088">
        <v>3148</v>
      </c>
      <c r="I4088" t="s">
        <v>11</v>
      </c>
      <c r="J4088" t="s">
        <v>63</v>
      </c>
      <c r="K4088" t="s">
        <v>150</v>
      </c>
      <c r="L4088" t="s">
        <v>18</v>
      </c>
      <c r="M4088" s="5">
        <v>2036.75</v>
      </c>
      <c r="N4088">
        <v>1</v>
      </c>
    </row>
    <row r="4089" spans="1:14" x14ac:dyDescent="0.2">
      <c r="A4089" s="2">
        <v>45533</v>
      </c>
      <c r="B4089" s="3">
        <f t="shared" si="189"/>
        <v>2025</v>
      </c>
      <c r="C4089" t="str">
        <f t="shared" si="190"/>
        <v>2024-2025</v>
      </c>
      <c r="D4089" t="s">
        <v>148</v>
      </c>
      <c r="E4089" t="s">
        <v>146</v>
      </c>
      <c r="F4089" t="str">
        <f t="shared" si="191"/>
        <v>Victoria</v>
      </c>
      <c r="G4089" t="s">
        <v>45</v>
      </c>
      <c r="H4089">
        <v>3353</v>
      </c>
      <c r="I4089" t="s">
        <v>11</v>
      </c>
      <c r="J4089" t="s">
        <v>60</v>
      </c>
      <c r="K4089" t="s">
        <v>150</v>
      </c>
      <c r="L4089" t="s">
        <v>18</v>
      </c>
      <c r="M4089" s="5">
        <v>2037.5700000000002</v>
      </c>
      <c r="N4089">
        <v>1</v>
      </c>
    </row>
    <row r="4090" spans="1:14" x14ac:dyDescent="0.2">
      <c r="A4090" s="2">
        <v>44945</v>
      </c>
      <c r="B4090" s="3">
        <f t="shared" si="189"/>
        <v>2023</v>
      </c>
      <c r="C4090" t="str">
        <f t="shared" si="190"/>
        <v>2022-2023</v>
      </c>
      <c r="D4090" t="s">
        <v>148</v>
      </c>
      <c r="E4090" t="s">
        <v>146</v>
      </c>
      <c r="F4090" t="str">
        <f t="shared" si="191"/>
        <v>Victoria</v>
      </c>
      <c r="G4090" t="s">
        <v>45</v>
      </c>
      <c r="H4090">
        <v>3353</v>
      </c>
      <c r="I4090" t="s">
        <v>11</v>
      </c>
      <c r="J4090" t="s">
        <v>60</v>
      </c>
      <c r="K4090" t="s">
        <v>153</v>
      </c>
      <c r="L4090" t="s">
        <v>16</v>
      </c>
      <c r="M4090" s="5">
        <v>2043.5500000000002</v>
      </c>
      <c r="N4090">
        <v>1</v>
      </c>
    </row>
    <row r="4091" spans="1:14" x14ac:dyDescent="0.2">
      <c r="A4091" s="2">
        <v>45395</v>
      </c>
      <c r="B4091" s="3">
        <f t="shared" si="189"/>
        <v>2024</v>
      </c>
      <c r="C4091" t="str">
        <f t="shared" si="190"/>
        <v>2023-2024</v>
      </c>
      <c r="D4091" t="s">
        <v>148</v>
      </c>
      <c r="E4091" t="s">
        <v>44</v>
      </c>
      <c r="F4091" t="str">
        <f t="shared" si="191"/>
        <v>Victoria</v>
      </c>
      <c r="G4091" t="s">
        <v>45</v>
      </c>
      <c r="H4091">
        <v>3066</v>
      </c>
      <c r="I4091" t="s">
        <v>11</v>
      </c>
      <c r="J4091" t="s">
        <v>46</v>
      </c>
      <c r="K4091" t="s">
        <v>153</v>
      </c>
      <c r="L4091" t="s">
        <v>16</v>
      </c>
      <c r="M4091" s="5">
        <v>2046.0099999999998</v>
      </c>
      <c r="N4091">
        <v>1</v>
      </c>
    </row>
    <row r="4092" spans="1:14" x14ac:dyDescent="0.2">
      <c r="A4092" s="2">
        <v>45299</v>
      </c>
      <c r="B4092" s="3">
        <f t="shared" si="189"/>
        <v>2024</v>
      </c>
      <c r="C4092" t="str">
        <f t="shared" si="190"/>
        <v>2023-2024</v>
      </c>
      <c r="D4092" t="s">
        <v>147</v>
      </c>
      <c r="E4092" t="s">
        <v>57</v>
      </c>
      <c r="F4092" t="str">
        <f t="shared" si="191"/>
        <v>New South Wales</v>
      </c>
      <c r="G4092" t="s">
        <v>10</v>
      </c>
      <c r="H4092">
        <v>2560</v>
      </c>
      <c r="I4092" t="s">
        <v>11</v>
      </c>
      <c r="J4092" t="s">
        <v>58</v>
      </c>
      <c r="K4092" t="s">
        <v>154</v>
      </c>
      <c r="L4092" t="s">
        <v>14</v>
      </c>
      <c r="M4092" s="5">
        <v>2050.27</v>
      </c>
      <c r="N4092">
        <v>1</v>
      </c>
    </row>
    <row r="4093" spans="1:14" x14ac:dyDescent="0.2">
      <c r="A4093" s="2">
        <v>45012</v>
      </c>
      <c r="B4093" s="3">
        <f t="shared" si="189"/>
        <v>2023</v>
      </c>
      <c r="C4093" t="str">
        <f t="shared" si="190"/>
        <v>2022-2023</v>
      </c>
      <c r="D4093" t="s">
        <v>148</v>
      </c>
      <c r="E4093" t="s">
        <v>108</v>
      </c>
      <c r="F4093" t="str">
        <f t="shared" si="191"/>
        <v>Victoria</v>
      </c>
      <c r="G4093" t="s">
        <v>45</v>
      </c>
      <c r="H4093">
        <v>3018</v>
      </c>
      <c r="I4093" t="s">
        <v>11</v>
      </c>
      <c r="J4093" t="s">
        <v>46</v>
      </c>
      <c r="K4093" t="s">
        <v>155</v>
      </c>
      <c r="L4093" t="s">
        <v>20</v>
      </c>
      <c r="M4093" s="5">
        <v>2052.5300000000007</v>
      </c>
      <c r="N4093">
        <v>1</v>
      </c>
    </row>
    <row r="4094" spans="1:14" x14ac:dyDescent="0.2">
      <c r="A4094" s="2">
        <v>44986</v>
      </c>
      <c r="B4094" s="3">
        <f t="shared" si="189"/>
        <v>2023</v>
      </c>
      <c r="C4094" t="str">
        <f t="shared" si="190"/>
        <v>2022-2023</v>
      </c>
      <c r="D4094" t="s">
        <v>147</v>
      </c>
      <c r="E4094" t="s">
        <v>146</v>
      </c>
      <c r="F4094" t="str">
        <f t="shared" si="191"/>
        <v>Victoria</v>
      </c>
      <c r="G4094" t="s">
        <v>45</v>
      </c>
      <c r="H4094">
        <v>3353</v>
      </c>
      <c r="I4094" t="s">
        <v>11</v>
      </c>
      <c r="J4094" t="s">
        <v>60</v>
      </c>
      <c r="K4094" t="s">
        <v>155</v>
      </c>
      <c r="L4094" t="s">
        <v>20</v>
      </c>
      <c r="M4094" s="5">
        <v>2054.2000000000003</v>
      </c>
      <c r="N4094">
        <v>1</v>
      </c>
    </row>
    <row r="4095" spans="1:14" x14ac:dyDescent="0.2">
      <c r="A4095" s="2">
        <v>45336</v>
      </c>
      <c r="B4095" s="3">
        <f t="shared" si="189"/>
        <v>2024</v>
      </c>
      <c r="C4095" t="str">
        <f t="shared" si="190"/>
        <v>2023-2024</v>
      </c>
      <c r="D4095" t="s">
        <v>147</v>
      </c>
      <c r="E4095" t="s">
        <v>42</v>
      </c>
      <c r="F4095" t="str">
        <f t="shared" si="191"/>
        <v>Queensland</v>
      </c>
      <c r="G4095" t="s">
        <v>35</v>
      </c>
      <c r="H4095">
        <v>4053</v>
      </c>
      <c r="I4095" t="s">
        <v>11</v>
      </c>
      <c r="J4095" t="s">
        <v>43</v>
      </c>
      <c r="K4095" t="s">
        <v>150</v>
      </c>
      <c r="L4095" t="s">
        <v>18</v>
      </c>
      <c r="M4095" s="5">
        <v>2064.2299999999996</v>
      </c>
      <c r="N4095">
        <v>1</v>
      </c>
    </row>
    <row r="4096" spans="1:14" x14ac:dyDescent="0.2">
      <c r="A4096" s="2">
        <v>45318</v>
      </c>
      <c r="B4096" s="3">
        <f t="shared" si="189"/>
        <v>2024</v>
      </c>
      <c r="C4096" t="str">
        <f t="shared" si="190"/>
        <v>2023-2024</v>
      </c>
      <c r="D4096" t="s">
        <v>147</v>
      </c>
      <c r="E4096" t="s">
        <v>135</v>
      </c>
      <c r="F4096" t="str">
        <f t="shared" si="191"/>
        <v>Victoria</v>
      </c>
      <c r="G4096" t="s">
        <v>45</v>
      </c>
      <c r="H4096">
        <v>3550</v>
      </c>
      <c r="I4096" t="s">
        <v>11</v>
      </c>
      <c r="J4096" t="s">
        <v>60</v>
      </c>
      <c r="K4096" t="s">
        <v>150</v>
      </c>
      <c r="L4096" t="s">
        <v>18</v>
      </c>
      <c r="M4096" s="5">
        <v>2070.02</v>
      </c>
      <c r="N4096">
        <v>1</v>
      </c>
    </row>
    <row r="4097" spans="1:14" x14ac:dyDescent="0.2">
      <c r="A4097" s="2">
        <v>45290</v>
      </c>
      <c r="B4097" s="3">
        <f t="shared" si="189"/>
        <v>2024</v>
      </c>
      <c r="C4097" t="str">
        <f t="shared" si="190"/>
        <v>2023-2024</v>
      </c>
      <c r="D4097" t="s">
        <v>147</v>
      </c>
      <c r="E4097" t="s">
        <v>132</v>
      </c>
      <c r="F4097" t="str">
        <f t="shared" si="191"/>
        <v>New South Wales</v>
      </c>
      <c r="G4097" t="s">
        <v>10</v>
      </c>
      <c r="H4097">
        <v>2800</v>
      </c>
      <c r="I4097" t="s">
        <v>11</v>
      </c>
      <c r="J4097" t="s">
        <v>25</v>
      </c>
      <c r="K4097" t="s">
        <v>154</v>
      </c>
      <c r="L4097" t="s">
        <v>14</v>
      </c>
      <c r="M4097" s="5">
        <v>2075.1999999999998</v>
      </c>
      <c r="N4097">
        <v>1</v>
      </c>
    </row>
    <row r="4098" spans="1:14" x14ac:dyDescent="0.2">
      <c r="A4098" s="2">
        <v>45047</v>
      </c>
      <c r="B4098" s="3">
        <f t="shared" ref="B4098:B4161" si="192">IF(MONTH(A4098)&gt;=7,YEAR(A4098)+1,YEAR(A4098))</f>
        <v>2023</v>
      </c>
      <c r="C4098" t="str">
        <f t="shared" ref="C4098:C4161" si="193">IF(MONTH(A4098) &gt;= 7, YEAR(A4098) &amp; "-" &amp; YEAR(A4098) + 1, YEAR(A4098) - 1 &amp; "-" &amp; YEAR(A4098))</f>
        <v>2022-2023</v>
      </c>
      <c r="D4098" t="s">
        <v>148</v>
      </c>
      <c r="E4098" t="s">
        <v>127</v>
      </c>
      <c r="F4098" t="str">
        <f t="shared" ref="F4098:F4161" si="194">IF(G4098="WA","Western Australia",
IF(G4098="NSW","New South Wales",
IF(G4098="QLD","Queensland",
IF(G4098="VIC","Victoria",
IF(G4098="TAS","Tasmania",
IF(G4098="SA","South Australia",
IF(G4098="NT","Northern Territory",
IF(G4098="ACT","Australian Capital Territory",G4098))))))))</f>
        <v>New South Wales</v>
      </c>
      <c r="G4098" t="s">
        <v>10</v>
      </c>
      <c r="H4098">
        <v>2131</v>
      </c>
      <c r="I4098" t="s">
        <v>11</v>
      </c>
      <c r="J4098" t="s">
        <v>27</v>
      </c>
      <c r="K4098" t="s">
        <v>153</v>
      </c>
      <c r="L4098" t="s">
        <v>16</v>
      </c>
      <c r="M4098" s="5">
        <v>2075.67</v>
      </c>
      <c r="N4098">
        <v>1</v>
      </c>
    </row>
    <row r="4099" spans="1:14" x14ac:dyDescent="0.2">
      <c r="A4099" s="2">
        <v>44972</v>
      </c>
      <c r="B4099" s="3">
        <f t="shared" si="192"/>
        <v>2023</v>
      </c>
      <c r="C4099" t="str">
        <f t="shared" si="193"/>
        <v>2022-2023</v>
      </c>
      <c r="D4099" t="s">
        <v>147</v>
      </c>
      <c r="E4099" t="s">
        <v>50</v>
      </c>
      <c r="F4099" t="str">
        <f t="shared" si="194"/>
        <v>Queensland</v>
      </c>
      <c r="G4099" t="s">
        <v>35</v>
      </c>
      <c r="H4099">
        <v>4703</v>
      </c>
      <c r="I4099" t="s">
        <v>11</v>
      </c>
      <c r="J4099" t="s">
        <v>51</v>
      </c>
      <c r="K4099" t="s">
        <v>150</v>
      </c>
      <c r="L4099" t="s">
        <v>18</v>
      </c>
      <c r="M4099" s="5">
        <v>2078.84</v>
      </c>
      <c r="N4099">
        <v>1</v>
      </c>
    </row>
    <row r="4100" spans="1:14" x14ac:dyDescent="0.2">
      <c r="A4100" s="2">
        <v>45192</v>
      </c>
      <c r="B4100" s="3">
        <f t="shared" si="192"/>
        <v>2024</v>
      </c>
      <c r="C4100" t="str">
        <f t="shared" si="193"/>
        <v>2023-2024</v>
      </c>
      <c r="D4100" t="s">
        <v>147</v>
      </c>
      <c r="E4100" t="s">
        <v>99</v>
      </c>
      <c r="F4100" t="str">
        <f t="shared" si="194"/>
        <v>Victoria</v>
      </c>
      <c r="G4100" t="s">
        <v>45</v>
      </c>
      <c r="H4100">
        <v>3148</v>
      </c>
      <c r="I4100" t="s">
        <v>11</v>
      </c>
      <c r="J4100" t="s">
        <v>63</v>
      </c>
      <c r="K4100" t="s">
        <v>157</v>
      </c>
      <c r="L4100" t="s">
        <v>22</v>
      </c>
      <c r="M4100" s="5">
        <v>2084.89</v>
      </c>
      <c r="N4100">
        <v>1</v>
      </c>
    </row>
    <row r="4101" spans="1:14" x14ac:dyDescent="0.2">
      <c r="A4101" s="2">
        <v>44968</v>
      </c>
      <c r="B4101" s="3">
        <f t="shared" si="192"/>
        <v>2023</v>
      </c>
      <c r="C4101" t="str">
        <f t="shared" si="193"/>
        <v>2022-2023</v>
      </c>
      <c r="D4101" t="s">
        <v>147</v>
      </c>
      <c r="E4101" t="s">
        <v>26</v>
      </c>
      <c r="F4101" t="str">
        <f t="shared" si="194"/>
        <v>New South Wales</v>
      </c>
      <c r="G4101" t="s">
        <v>10</v>
      </c>
      <c r="H4101">
        <v>2141</v>
      </c>
      <c r="I4101" t="s">
        <v>11</v>
      </c>
      <c r="J4101" t="s">
        <v>27</v>
      </c>
      <c r="K4101" t="s">
        <v>153</v>
      </c>
      <c r="L4101" t="s">
        <v>16</v>
      </c>
      <c r="M4101" s="5">
        <v>2088.8900000000003</v>
      </c>
      <c r="N4101">
        <v>1</v>
      </c>
    </row>
    <row r="4102" spans="1:14" x14ac:dyDescent="0.2">
      <c r="A4102" s="2">
        <v>45102</v>
      </c>
      <c r="B4102" s="3">
        <f t="shared" si="192"/>
        <v>2023</v>
      </c>
      <c r="C4102" t="str">
        <f t="shared" si="193"/>
        <v>2022-2023</v>
      </c>
      <c r="D4102" t="s">
        <v>147</v>
      </c>
      <c r="E4102" t="s">
        <v>82</v>
      </c>
      <c r="F4102" t="str">
        <f t="shared" si="194"/>
        <v>Queensland</v>
      </c>
      <c r="G4102" t="s">
        <v>35</v>
      </c>
      <c r="H4102">
        <v>4012</v>
      </c>
      <c r="I4102" t="s">
        <v>11</v>
      </c>
      <c r="J4102" t="s">
        <v>43</v>
      </c>
      <c r="K4102" t="s">
        <v>149</v>
      </c>
      <c r="L4102" t="s">
        <v>15</v>
      </c>
      <c r="M4102" s="5">
        <v>2096.44</v>
      </c>
      <c r="N4102">
        <v>1</v>
      </c>
    </row>
    <row r="4103" spans="1:14" x14ac:dyDescent="0.2">
      <c r="A4103" s="2">
        <v>45542</v>
      </c>
      <c r="B4103" s="3">
        <f t="shared" si="192"/>
        <v>2025</v>
      </c>
      <c r="C4103" t="str">
        <f t="shared" si="193"/>
        <v>2024-2025</v>
      </c>
      <c r="D4103" t="s">
        <v>148</v>
      </c>
      <c r="E4103" t="s">
        <v>40</v>
      </c>
      <c r="F4103" t="str">
        <f t="shared" si="194"/>
        <v>New South Wales</v>
      </c>
      <c r="G4103" t="s">
        <v>10</v>
      </c>
      <c r="H4103">
        <v>2116</v>
      </c>
      <c r="I4103" t="s">
        <v>11</v>
      </c>
      <c r="J4103" t="s">
        <v>27</v>
      </c>
      <c r="K4103" t="s">
        <v>150</v>
      </c>
      <c r="L4103" t="s">
        <v>18</v>
      </c>
      <c r="M4103" s="5">
        <v>2100.3100000000004</v>
      </c>
      <c r="N4103">
        <v>1</v>
      </c>
    </row>
    <row r="4104" spans="1:14" x14ac:dyDescent="0.2">
      <c r="A4104" s="2">
        <v>44958</v>
      </c>
      <c r="B4104" s="3">
        <f t="shared" si="192"/>
        <v>2023</v>
      </c>
      <c r="C4104" t="str">
        <f t="shared" si="193"/>
        <v>2022-2023</v>
      </c>
      <c r="D4104" t="s">
        <v>147</v>
      </c>
      <c r="E4104" t="s">
        <v>139</v>
      </c>
      <c r="F4104" t="str">
        <f t="shared" si="194"/>
        <v>New South Wales</v>
      </c>
      <c r="G4104" t="s">
        <v>10</v>
      </c>
      <c r="H4104">
        <v>2020</v>
      </c>
      <c r="I4104" t="s">
        <v>11</v>
      </c>
      <c r="J4104" t="s">
        <v>12</v>
      </c>
      <c r="K4104" t="s">
        <v>155</v>
      </c>
      <c r="L4104" t="s">
        <v>20</v>
      </c>
      <c r="M4104" s="5">
        <v>2102.9300000000007</v>
      </c>
      <c r="N4104">
        <v>1</v>
      </c>
    </row>
    <row r="4105" spans="1:14" x14ac:dyDescent="0.2">
      <c r="A4105" s="2">
        <v>44941</v>
      </c>
      <c r="B4105" s="3">
        <f t="shared" si="192"/>
        <v>2023</v>
      </c>
      <c r="C4105" t="str">
        <f t="shared" si="193"/>
        <v>2022-2023</v>
      </c>
      <c r="D4105" t="s">
        <v>147</v>
      </c>
      <c r="E4105" t="s">
        <v>117</v>
      </c>
      <c r="F4105" t="str">
        <f t="shared" si="194"/>
        <v>Queensland</v>
      </c>
      <c r="G4105" t="s">
        <v>35</v>
      </c>
      <c r="H4105">
        <v>4119</v>
      </c>
      <c r="I4105" t="s">
        <v>11</v>
      </c>
      <c r="J4105" t="s">
        <v>43</v>
      </c>
      <c r="K4105" t="s">
        <v>155</v>
      </c>
      <c r="L4105" t="s">
        <v>20</v>
      </c>
      <c r="M4105" s="5">
        <v>2104.5300000000007</v>
      </c>
      <c r="N4105">
        <v>1</v>
      </c>
    </row>
    <row r="4106" spans="1:14" x14ac:dyDescent="0.2">
      <c r="A4106" s="2">
        <v>45400</v>
      </c>
      <c r="B4106" s="3">
        <f t="shared" si="192"/>
        <v>2024</v>
      </c>
      <c r="C4106" t="str">
        <f t="shared" si="193"/>
        <v>2023-2024</v>
      </c>
      <c r="D4106" t="s">
        <v>147</v>
      </c>
      <c r="E4106" t="s">
        <v>64</v>
      </c>
      <c r="F4106" t="str">
        <f t="shared" si="194"/>
        <v>Victoria</v>
      </c>
      <c r="G4106" t="s">
        <v>45</v>
      </c>
      <c r="H4106">
        <v>3199</v>
      </c>
      <c r="I4106" t="s">
        <v>11</v>
      </c>
      <c r="J4106" t="s">
        <v>63</v>
      </c>
      <c r="K4106" t="s">
        <v>150</v>
      </c>
      <c r="L4106" t="s">
        <v>18</v>
      </c>
      <c r="M4106" s="5">
        <v>2109.84</v>
      </c>
      <c r="N4106">
        <v>1</v>
      </c>
    </row>
    <row r="4107" spans="1:14" x14ac:dyDescent="0.2">
      <c r="A4107" s="2">
        <v>45576</v>
      </c>
      <c r="B4107" s="3">
        <f t="shared" si="192"/>
        <v>2025</v>
      </c>
      <c r="C4107" t="str">
        <f t="shared" si="193"/>
        <v>2024-2025</v>
      </c>
      <c r="D4107" t="s">
        <v>147</v>
      </c>
      <c r="E4107" t="s">
        <v>92</v>
      </c>
      <c r="F4107" t="str">
        <f t="shared" si="194"/>
        <v>Queensland</v>
      </c>
      <c r="G4107" t="s">
        <v>35</v>
      </c>
      <c r="H4107">
        <v>4068</v>
      </c>
      <c r="I4107" t="s">
        <v>11</v>
      </c>
      <c r="J4107" t="s">
        <v>43</v>
      </c>
      <c r="K4107" t="s">
        <v>153</v>
      </c>
      <c r="L4107" t="s">
        <v>16</v>
      </c>
      <c r="M4107" s="5">
        <v>2111.92</v>
      </c>
      <c r="N4107">
        <v>1</v>
      </c>
    </row>
    <row r="4108" spans="1:14" x14ac:dyDescent="0.2">
      <c r="A4108" s="2">
        <v>45115</v>
      </c>
      <c r="B4108" s="3">
        <f t="shared" si="192"/>
        <v>2024</v>
      </c>
      <c r="C4108" t="str">
        <f t="shared" si="193"/>
        <v>2023-2024</v>
      </c>
      <c r="D4108" t="s">
        <v>148</v>
      </c>
      <c r="E4108" t="s">
        <v>146</v>
      </c>
      <c r="F4108" t="str">
        <f t="shared" si="194"/>
        <v>Victoria</v>
      </c>
      <c r="G4108" t="s">
        <v>45</v>
      </c>
      <c r="H4108">
        <v>3353</v>
      </c>
      <c r="I4108" t="s">
        <v>11</v>
      </c>
      <c r="J4108" t="s">
        <v>60</v>
      </c>
      <c r="K4108" t="s">
        <v>150</v>
      </c>
      <c r="L4108" t="s">
        <v>18</v>
      </c>
      <c r="M4108" s="5">
        <v>2117.17</v>
      </c>
      <c r="N4108">
        <v>1</v>
      </c>
    </row>
    <row r="4109" spans="1:14" x14ac:dyDescent="0.2">
      <c r="A4109" s="2">
        <v>45020</v>
      </c>
      <c r="B4109" s="3">
        <f t="shared" si="192"/>
        <v>2023</v>
      </c>
      <c r="C4109" t="str">
        <f t="shared" si="193"/>
        <v>2022-2023</v>
      </c>
      <c r="D4109" t="s">
        <v>147</v>
      </c>
      <c r="E4109" t="s">
        <v>145</v>
      </c>
      <c r="F4109" t="str">
        <f t="shared" si="194"/>
        <v>New South Wales</v>
      </c>
      <c r="G4109" t="s">
        <v>10</v>
      </c>
      <c r="H4109">
        <v>2101</v>
      </c>
      <c r="I4109" t="s">
        <v>11</v>
      </c>
      <c r="J4109" t="s">
        <v>27</v>
      </c>
      <c r="K4109" t="s">
        <v>150</v>
      </c>
      <c r="L4109" t="s">
        <v>18</v>
      </c>
      <c r="M4109" s="5">
        <v>2121.4</v>
      </c>
      <c r="N4109">
        <v>1</v>
      </c>
    </row>
    <row r="4110" spans="1:14" x14ac:dyDescent="0.2">
      <c r="A4110" s="2">
        <v>45032</v>
      </c>
      <c r="B4110" s="3">
        <f t="shared" si="192"/>
        <v>2023</v>
      </c>
      <c r="C4110" t="str">
        <f t="shared" si="193"/>
        <v>2022-2023</v>
      </c>
      <c r="D4110" t="s">
        <v>147</v>
      </c>
      <c r="E4110" t="s">
        <v>113</v>
      </c>
      <c r="F4110" t="str">
        <f t="shared" si="194"/>
        <v>Queensland</v>
      </c>
      <c r="G4110" t="s">
        <v>35</v>
      </c>
      <c r="H4110">
        <v>4215</v>
      </c>
      <c r="I4110" t="s">
        <v>11</v>
      </c>
      <c r="J4110" t="s">
        <v>104</v>
      </c>
      <c r="K4110" t="s">
        <v>155</v>
      </c>
      <c r="L4110" t="s">
        <v>20</v>
      </c>
      <c r="M4110" s="5">
        <v>2139.3100000000004</v>
      </c>
      <c r="N4110">
        <v>1</v>
      </c>
    </row>
    <row r="4111" spans="1:14" x14ac:dyDescent="0.2">
      <c r="A4111" s="2">
        <v>45486</v>
      </c>
      <c r="B4111" s="3">
        <f t="shared" si="192"/>
        <v>2025</v>
      </c>
      <c r="C4111" t="str">
        <f t="shared" si="193"/>
        <v>2024-2025</v>
      </c>
      <c r="D4111" t="s">
        <v>147</v>
      </c>
      <c r="E4111" t="s">
        <v>110</v>
      </c>
      <c r="F4111" t="str">
        <f t="shared" si="194"/>
        <v>Queensland</v>
      </c>
      <c r="G4111" t="s">
        <v>35</v>
      </c>
      <c r="H4111">
        <v>4680</v>
      </c>
      <c r="I4111" t="s">
        <v>11</v>
      </c>
      <c r="J4111" t="s">
        <v>51</v>
      </c>
      <c r="K4111" t="s">
        <v>150</v>
      </c>
      <c r="L4111" t="s">
        <v>18</v>
      </c>
      <c r="M4111" s="5">
        <v>2140.92</v>
      </c>
      <c r="N4111">
        <v>1</v>
      </c>
    </row>
    <row r="4112" spans="1:14" x14ac:dyDescent="0.2">
      <c r="A4112" s="2">
        <v>45254</v>
      </c>
      <c r="B4112" s="3">
        <f t="shared" si="192"/>
        <v>2024</v>
      </c>
      <c r="C4112" t="str">
        <f t="shared" si="193"/>
        <v>2023-2024</v>
      </c>
      <c r="D4112" t="s">
        <v>147</v>
      </c>
      <c r="E4112" t="s">
        <v>146</v>
      </c>
      <c r="F4112" t="str">
        <f t="shared" si="194"/>
        <v>Victoria</v>
      </c>
      <c r="G4112" t="s">
        <v>45</v>
      </c>
      <c r="H4112">
        <v>3353</v>
      </c>
      <c r="I4112" t="s">
        <v>11</v>
      </c>
      <c r="J4112" t="s">
        <v>60</v>
      </c>
      <c r="K4112" t="s">
        <v>154</v>
      </c>
      <c r="L4112" t="s">
        <v>14</v>
      </c>
      <c r="M4112" s="5">
        <v>2150.0699999999997</v>
      </c>
      <c r="N4112">
        <v>1</v>
      </c>
    </row>
    <row r="4113" spans="1:14" x14ac:dyDescent="0.2">
      <c r="A4113" s="2">
        <v>45396</v>
      </c>
      <c r="B4113" s="3">
        <f t="shared" si="192"/>
        <v>2024</v>
      </c>
      <c r="C4113" t="str">
        <f t="shared" si="193"/>
        <v>2023-2024</v>
      </c>
      <c r="D4113" t="s">
        <v>148</v>
      </c>
      <c r="E4113" t="s">
        <v>124</v>
      </c>
      <c r="F4113" t="str">
        <f t="shared" si="194"/>
        <v>New South Wales</v>
      </c>
      <c r="G4113" t="s">
        <v>10</v>
      </c>
      <c r="H4113">
        <v>2015</v>
      </c>
      <c r="I4113" t="s">
        <v>11</v>
      </c>
      <c r="J4113" t="s">
        <v>12</v>
      </c>
      <c r="K4113" t="s">
        <v>151</v>
      </c>
      <c r="L4113" t="s">
        <v>21</v>
      </c>
      <c r="M4113" s="5">
        <v>2150.67</v>
      </c>
      <c r="N4113">
        <v>1</v>
      </c>
    </row>
    <row r="4114" spans="1:14" x14ac:dyDescent="0.2">
      <c r="A4114" s="2">
        <v>45443</v>
      </c>
      <c r="B4114" s="3">
        <f t="shared" si="192"/>
        <v>2024</v>
      </c>
      <c r="C4114" t="str">
        <f t="shared" si="193"/>
        <v>2023-2024</v>
      </c>
      <c r="D4114" t="s">
        <v>147</v>
      </c>
      <c r="E4114" t="s">
        <v>59</v>
      </c>
      <c r="F4114" t="str">
        <f t="shared" si="194"/>
        <v>Victoria</v>
      </c>
      <c r="G4114" t="s">
        <v>45</v>
      </c>
      <c r="H4114">
        <v>3280</v>
      </c>
      <c r="I4114" t="s">
        <v>11</v>
      </c>
      <c r="J4114" t="s">
        <v>60</v>
      </c>
      <c r="K4114" t="s">
        <v>151</v>
      </c>
      <c r="L4114" t="s">
        <v>21</v>
      </c>
      <c r="M4114" s="5">
        <v>2151.63</v>
      </c>
      <c r="N4114">
        <v>1</v>
      </c>
    </row>
    <row r="4115" spans="1:14" x14ac:dyDescent="0.2">
      <c r="A4115" s="2">
        <v>45004</v>
      </c>
      <c r="B4115" s="3">
        <f t="shared" si="192"/>
        <v>2023</v>
      </c>
      <c r="C4115" t="str">
        <f t="shared" si="193"/>
        <v>2022-2023</v>
      </c>
      <c r="D4115" t="s">
        <v>147</v>
      </c>
      <c r="E4115" t="s">
        <v>57</v>
      </c>
      <c r="F4115" t="str">
        <f t="shared" si="194"/>
        <v>New South Wales</v>
      </c>
      <c r="G4115" t="s">
        <v>10</v>
      </c>
      <c r="H4115">
        <v>2560</v>
      </c>
      <c r="I4115" t="s">
        <v>11</v>
      </c>
      <c r="J4115" t="s">
        <v>58</v>
      </c>
      <c r="K4115" t="s">
        <v>150</v>
      </c>
      <c r="L4115" t="s">
        <v>18</v>
      </c>
      <c r="M4115" s="5">
        <v>2156.38</v>
      </c>
      <c r="N4115">
        <v>1</v>
      </c>
    </row>
    <row r="4116" spans="1:14" x14ac:dyDescent="0.2">
      <c r="A4116" s="2">
        <v>45431</v>
      </c>
      <c r="B4116" s="3">
        <f t="shared" si="192"/>
        <v>2024</v>
      </c>
      <c r="C4116" t="str">
        <f t="shared" si="193"/>
        <v>2023-2024</v>
      </c>
      <c r="D4116" t="s">
        <v>148</v>
      </c>
      <c r="E4116" t="s">
        <v>78</v>
      </c>
      <c r="F4116" t="str">
        <f t="shared" si="194"/>
        <v>New South Wales</v>
      </c>
      <c r="G4116" t="s">
        <v>10</v>
      </c>
      <c r="H4116">
        <v>2350</v>
      </c>
      <c r="I4116" t="s">
        <v>11</v>
      </c>
      <c r="J4116" t="s">
        <v>68</v>
      </c>
      <c r="K4116" t="s">
        <v>150</v>
      </c>
      <c r="L4116" t="s">
        <v>18</v>
      </c>
      <c r="M4116" s="5">
        <v>2156.83</v>
      </c>
      <c r="N4116">
        <v>1</v>
      </c>
    </row>
    <row r="4117" spans="1:14" x14ac:dyDescent="0.2">
      <c r="A4117" s="2">
        <v>44984</v>
      </c>
      <c r="B4117" s="3">
        <f t="shared" si="192"/>
        <v>2023</v>
      </c>
      <c r="C4117" t="str">
        <f t="shared" si="193"/>
        <v>2022-2023</v>
      </c>
      <c r="D4117" t="s">
        <v>147</v>
      </c>
      <c r="E4117" t="s">
        <v>140</v>
      </c>
      <c r="F4117" t="str">
        <f t="shared" si="194"/>
        <v>Tasmania</v>
      </c>
      <c r="G4117" t="s">
        <v>70</v>
      </c>
      <c r="H4117">
        <v>7320</v>
      </c>
      <c r="I4117" t="s">
        <v>11</v>
      </c>
      <c r="J4117" t="s">
        <v>71</v>
      </c>
      <c r="K4117" t="s">
        <v>150</v>
      </c>
      <c r="L4117" t="s">
        <v>18</v>
      </c>
      <c r="M4117" s="5">
        <v>2156.9399999999996</v>
      </c>
      <c r="N4117">
        <v>1</v>
      </c>
    </row>
    <row r="4118" spans="1:14" x14ac:dyDescent="0.2">
      <c r="A4118" s="2">
        <v>45265</v>
      </c>
      <c r="B4118" s="3">
        <f t="shared" si="192"/>
        <v>2024</v>
      </c>
      <c r="C4118" t="str">
        <f t="shared" si="193"/>
        <v>2023-2024</v>
      </c>
      <c r="D4118" t="s">
        <v>147</v>
      </c>
      <c r="E4118" t="s">
        <v>41</v>
      </c>
      <c r="F4118" t="str">
        <f t="shared" si="194"/>
        <v>New South Wales</v>
      </c>
      <c r="G4118" t="s">
        <v>10</v>
      </c>
      <c r="H4118">
        <v>2830</v>
      </c>
      <c r="I4118" t="s">
        <v>11</v>
      </c>
      <c r="J4118" t="s">
        <v>25</v>
      </c>
      <c r="K4118" t="s">
        <v>150</v>
      </c>
      <c r="L4118" t="s">
        <v>18</v>
      </c>
      <c r="M4118" s="5">
        <v>2169.37</v>
      </c>
      <c r="N4118">
        <v>1</v>
      </c>
    </row>
    <row r="4119" spans="1:14" x14ac:dyDescent="0.2">
      <c r="A4119" s="2">
        <v>45509</v>
      </c>
      <c r="B4119" s="3">
        <f t="shared" si="192"/>
        <v>2025</v>
      </c>
      <c r="C4119" t="str">
        <f t="shared" si="193"/>
        <v>2024-2025</v>
      </c>
      <c r="D4119" t="s">
        <v>147</v>
      </c>
      <c r="E4119" t="s">
        <v>65</v>
      </c>
      <c r="F4119" t="str">
        <f t="shared" si="194"/>
        <v>New South Wales</v>
      </c>
      <c r="G4119" t="s">
        <v>10</v>
      </c>
      <c r="H4119">
        <v>2541</v>
      </c>
      <c r="I4119" t="s">
        <v>11</v>
      </c>
      <c r="J4119" t="s">
        <v>58</v>
      </c>
      <c r="K4119" t="s">
        <v>155</v>
      </c>
      <c r="L4119" t="s">
        <v>20</v>
      </c>
      <c r="M4119" s="5">
        <v>2171.88</v>
      </c>
      <c r="N4119">
        <v>1</v>
      </c>
    </row>
    <row r="4120" spans="1:14" x14ac:dyDescent="0.2">
      <c r="A4120" s="2">
        <v>45496</v>
      </c>
      <c r="B4120" s="3">
        <f t="shared" si="192"/>
        <v>2025</v>
      </c>
      <c r="C4120" t="str">
        <f t="shared" si="193"/>
        <v>2024-2025</v>
      </c>
      <c r="D4120" t="s">
        <v>147</v>
      </c>
      <c r="E4120" t="s">
        <v>67</v>
      </c>
      <c r="F4120" t="str">
        <f t="shared" si="194"/>
        <v>New South Wales</v>
      </c>
      <c r="G4120" t="s">
        <v>10</v>
      </c>
      <c r="H4120">
        <v>2478</v>
      </c>
      <c r="I4120" t="s">
        <v>11</v>
      </c>
      <c r="J4120" t="s">
        <v>68</v>
      </c>
      <c r="K4120" t="s">
        <v>151</v>
      </c>
      <c r="L4120" t="s">
        <v>21</v>
      </c>
      <c r="M4120" s="5">
        <v>2181.59</v>
      </c>
      <c r="N4120">
        <v>1</v>
      </c>
    </row>
    <row r="4121" spans="1:14" x14ac:dyDescent="0.2">
      <c r="A4121" s="2">
        <v>45576</v>
      </c>
      <c r="B4121" s="3">
        <f t="shared" si="192"/>
        <v>2025</v>
      </c>
      <c r="C4121" t="str">
        <f t="shared" si="193"/>
        <v>2024-2025</v>
      </c>
      <c r="D4121" t="s">
        <v>148</v>
      </c>
      <c r="E4121" t="s">
        <v>100</v>
      </c>
      <c r="F4121" t="str">
        <f t="shared" si="194"/>
        <v>Western Australia</v>
      </c>
      <c r="G4121" t="s">
        <v>48</v>
      </c>
      <c r="H4121">
        <v>6021</v>
      </c>
      <c r="I4121" t="s">
        <v>11</v>
      </c>
      <c r="J4121" t="s">
        <v>49</v>
      </c>
      <c r="K4121" t="s">
        <v>150</v>
      </c>
      <c r="L4121" t="s">
        <v>18</v>
      </c>
      <c r="M4121" s="5">
        <v>2190.23</v>
      </c>
      <c r="N4121">
        <v>1</v>
      </c>
    </row>
    <row r="4122" spans="1:14" x14ac:dyDescent="0.2">
      <c r="A4122" s="2">
        <v>45596</v>
      </c>
      <c r="B4122" s="3">
        <f t="shared" si="192"/>
        <v>2025</v>
      </c>
      <c r="C4122" t="str">
        <f t="shared" si="193"/>
        <v>2024-2025</v>
      </c>
      <c r="D4122" t="s">
        <v>147</v>
      </c>
      <c r="E4122" t="s">
        <v>65</v>
      </c>
      <c r="F4122" t="str">
        <f t="shared" si="194"/>
        <v>New South Wales</v>
      </c>
      <c r="G4122" t="s">
        <v>10</v>
      </c>
      <c r="H4122">
        <v>2541</v>
      </c>
      <c r="I4122" t="s">
        <v>11</v>
      </c>
      <c r="J4122" t="s">
        <v>58</v>
      </c>
      <c r="K4122" t="s">
        <v>151</v>
      </c>
      <c r="L4122" t="s">
        <v>21</v>
      </c>
      <c r="M4122" s="5">
        <v>2200.87</v>
      </c>
      <c r="N4122">
        <v>1</v>
      </c>
    </row>
    <row r="4123" spans="1:14" x14ac:dyDescent="0.2">
      <c r="A4123" s="2">
        <v>45343</v>
      </c>
      <c r="B4123" s="3">
        <f t="shared" si="192"/>
        <v>2024</v>
      </c>
      <c r="C4123" t="str">
        <f t="shared" si="193"/>
        <v>2023-2024</v>
      </c>
      <c r="D4123" t="s">
        <v>147</v>
      </c>
      <c r="E4123" t="s">
        <v>135</v>
      </c>
      <c r="F4123" t="str">
        <f t="shared" si="194"/>
        <v>Victoria</v>
      </c>
      <c r="G4123" t="s">
        <v>45</v>
      </c>
      <c r="H4123">
        <v>3550</v>
      </c>
      <c r="I4123" t="s">
        <v>11</v>
      </c>
      <c r="J4123" t="s">
        <v>60</v>
      </c>
      <c r="K4123" t="s">
        <v>155</v>
      </c>
      <c r="L4123" t="s">
        <v>20</v>
      </c>
      <c r="M4123" s="5">
        <v>2202.71</v>
      </c>
      <c r="N4123">
        <v>1</v>
      </c>
    </row>
    <row r="4124" spans="1:14" x14ac:dyDescent="0.2">
      <c r="A4124" s="2">
        <v>45278</v>
      </c>
      <c r="B4124" s="3">
        <f t="shared" si="192"/>
        <v>2024</v>
      </c>
      <c r="C4124" t="str">
        <f t="shared" si="193"/>
        <v>2023-2024</v>
      </c>
      <c r="D4124" t="s">
        <v>147</v>
      </c>
      <c r="E4124" t="s">
        <v>139</v>
      </c>
      <c r="F4124" t="str">
        <f t="shared" si="194"/>
        <v>New South Wales</v>
      </c>
      <c r="G4124" t="s">
        <v>10</v>
      </c>
      <c r="H4124">
        <v>2020</v>
      </c>
      <c r="I4124" t="s">
        <v>11</v>
      </c>
      <c r="J4124" t="s">
        <v>12</v>
      </c>
      <c r="K4124" t="s">
        <v>152</v>
      </c>
      <c r="L4124" t="s">
        <v>13</v>
      </c>
      <c r="M4124" s="5">
        <v>2210.1600000000008</v>
      </c>
      <c r="N4124">
        <v>1</v>
      </c>
    </row>
    <row r="4125" spans="1:14" x14ac:dyDescent="0.2">
      <c r="A4125" s="2">
        <v>45367</v>
      </c>
      <c r="B4125" s="3">
        <f t="shared" si="192"/>
        <v>2024</v>
      </c>
      <c r="C4125" t="str">
        <f t="shared" si="193"/>
        <v>2023-2024</v>
      </c>
      <c r="D4125" t="s">
        <v>147</v>
      </c>
      <c r="E4125" t="s">
        <v>28</v>
      </c>
      <c r="F4125" t="str">
        <f t="shared" si="194"/>
        <v>Northern Territory</v>
      </c>
      <c r="G4125" t="s">
        <v>29</v>
      </c>
      <c r="H4125">
        <v>800</v>
      </c>
      <c r="I4125" t="s">
        <v>11</v>
      </c>
      <c r="J4125" t="s">
        <v>30</v>
      </c>
      <c r="K4125" t="s">
        <v>150</v>
      </c>
      <c r="L4125" t="s">
        <v>18</v>
      </c>
      <c r="M4125" s="5">
        <v>2210.5899999999997</v>
      </c>
      <c r="N4125">
        <v>1</v>
      </c>
    </row>
    <row r="4126" spans="1:14" x14ac:dyDescent="0.2">
      <c r="A4126" s="2">
        <v>45436</v>
      </c>
      <c r="B4126" s="3">
        <f t="shared" si="192"/>
        <v>2024</v>
      </c>
      <c r="C4126" t="str">
        <f t="shared" si="193"/>
        <v>2023-2024</v>
      </c>
      <c r="D4126" t="s">
        <v>147</v>
      </c>
      <c r="E4126" t="s">
        <v>103</v>
      </c>
      <c r="F4126" t="str">
        <f t="shared" si="194"/>
        <v>Queensland</v>
      </c>
      <c r="G4126" t="s">
        <v>35</v>
      </c>
      <c r="H4126">
        <v>4509</v>
      </c>
      <c r="I4126" t="s">
        <v>11</v>
      </c>
      <c r="J4126" t="s">
        <v>104</v>
      </c>
      <c r="K4126" t="s">
        <v>155</v>
      </c>
      <c r="L4126" t="s">
        <v>20</v>
      </c>
      <c r="M4126" s="5">
        <v>2217.2600000000007</v>
      </c>
      <c r="N4126">
        <v>1</v>
      </c>
    </row>
    <row r="4127" spans="1:14" x14ac:dyDescent="0.2">
      <c r="A4127" s="2">
        <v>45389</v>
      </c>
      <c r="B4127" s="3">
        <f t="shared" si="192"/>
        <v>2024</v>
      </c>
      <c r="C4127" t="str">
        <f t="shared" si="193"/>
        <v>2023-2024</v>
      </c>
      <c r="D4127" t="s">
        <v>147</v>
      </c>
      <c r="E4127" t="s">
        <v>138</v>
      </c>
      <c r="F4127" t="str">
        <f t="shared" si="194"/>
        <v>Queensland</v>
      </c>
      <c r="G4127" t="s">
        <v>35</v>
      </c>
      <c r="H4127">
        <v>4558</v>
      </c>
      <c r="I4127" t="s">
        <v>11</v>
      </c>
      <c r="J4127" t="s">
        <v>120</v>
      </c>
      <c r="K4127" t="s">
        <v>154</v>
      </c>
      <c r="L4127" t="s">
        <v>14</v>
      </c>
      <c r="M4127" s="5">
        <v>2248.13</v>
      </c>
      <c r="N4127">
        <v>1</v>
      </c>
    </row>
    <row r="4128" spans="1:14" x14ac:dyDescent="0.2">
      <c r="A4128" s="2">
        <v>45347</v>
      </c>
      <c r="B4128" s="3">
        <f t="shared" si="192"/>
        <v>2024</v>
      </c>
      <c r="C4128" t="str">
        <f t="shared" si="193"/>
        <v>2023-2024</v>
      </c>
      <c r="D4128" t="s">
        <v>147</v>
      </c>
      <c r="E4128" t="s">
        <v>37</v>
      </c>
      <c r="F4128" t="str">
        <f t="shared" si="194"/>
        <v>South Australia</v>
      </c>
      <c r="G4128" t="s">
        <v>32</v>
      </c>
      <c r="H4128">
        <v>5607</v>
      </c>
      <c r="I4128" t="s">
        <v>11</v>
      </c>
      <c r="J4128" t="s">
        <v>38</v>
      </c>
      <c r="K4128" t="s">
        <v>150</v>
      </c>
      <c r="L4128" t="s">
        <v>18</v>
      </c>
      <c r="M4128" s="5">
        <v>2257.4</v>
      </c>
      <c r="N4128">
        <v>1</v>
      </c>
    </row>
    <row r="4129" spans="1:14" x14ac:dyDescent="0.2">
      <c r="A4129" s="2">
        <v>45285</v>
      </c>
      <c r="B4129" s="3">
        <f t="shared" si="192"/>
        <v>2024</v>
      </c>
      <c r="C4129" t="str">
        <f t="shared" si="193"/>
        <v>2023-2024</v>
      </c>
      <c r="D4129" t="s">
        <v>147</v>
      </c>
      <c r="E4129" t="s">
        <v>42</v>
      </c>
      <c r="F4129" t="str">
        <f t="shared" si="194"/>
        <v>Queensland</v>
      </c>
      <c r="G4129" t="s">
        <v>35</v>
      </c>
      <c r="H4129">
        <v>4053</v>
      </c>
      <c r="I4129" t="s">
        <v>11</v>
      </c>
      <c r="J4129" t="s">
        <v>43</v>
      </c>
      <c r="K4129" t="s">
        <v>150</v>
      </c>
      <c r="L4129" t="s">
        <v>18</v>
      </c>
      <c r="M4129" s="5">
        <v>2265.1299999999997</v>
      </c>
      <c r="N4129">
        <v>1</v>
      </c>
    </row>
    <row r="4130" spans="1:14" x14ac:dyDescent="0.2">
      <c r="A4130" s="2">
        <v>45369</v>
      </c>
      <c r="B4130" s="3">
        <f t="shared" si="192"/>
        <v>2024</v>
      </c>
      <c r="C4130" t="str">
        <f t="shared" si="193"/>
        <v>2023-2024</v>
      </c>
      <c r="D4130" t="s">
        <v>147</v>
      </c>
      <c r="E4130" t="s">
        <v>136</v>
      </c>
      <c r="F4130" t="str">
        <f t="shared" si="194"/>
        <v>Victoria</v>
      </c>
      <c r="G4130" t="s">
        <v>45</v>
      </c>
      <c r="H4130">
        <v>3175</v>
      </c>
      <c r="I4130" t="s">
        <v>11</v>
      </c>
      <c r="J4130" t="s">
        <v>63</v>
      </c>
      <c r="K4130" t="s">
        <v>155</v>
      </c>
      <c r="L4130" t="s">
        <v>20</v>
      </c>
      <c r="M4130" s="5">
        <v>2268.6199999999994</v>
      </c>
      <c r="N4130">
        <v>1</v>
      </c>
    </row>
    <row r="4131" spans="1:14" x14ac:dyDescent="0.2">
      <c r="A4131" s="2">
        <v>45197</v>
      </c>
      <c r="B4131" s="3">
        <f t="shared" si="192"/>
        <v>2024</v>
      </c>
      <c r="C4131" t="str">
        <f t="shared" si="193"/>
        <v>2023-2024</v>
      </c>
      <c r="D4131" t="s">
        <v>147</v>
      </c>
      <c r="E4131" t="s">
        <v>89</v>
      </c>
      <c r="F4131" t="str">
        <f t="shared" si="194"/>
        <v>Queensland</v>
      </c>
      <c r="G4131" t="s">
        <v>35</v>
      </c>
      <c r="H4131">
        <v>4655</v>
      </c>
      <c r="I4131" t="s">
        <v>11</v>
      </c>
      <c r="J4131" t="s">
        <v>51</v>
      </c>
      <c r="K4131" t="s">
        <v>150</v>
      </c>
      <c r="L4131" t="s">
        <v>18</v>
      </c>
      <c r="M4131" s="5">
        <v>2275</v>
      </c>
      <c r="N4131">
        <v>1</v>
      </c>
    </row>
    <row r="4132" spans="1:14" x14ac:dyDescent="0.2">
      <c r="A4132" s="2">
        <v>45037</v>
      </c>
      <c r="B4132" s="3">
        <f t="shared" si="192"/>
        <v>2023</v>
      </c>
      <c r="C4132" t="str">
        <f t="shared" si="193"/>
        <v>2022-2023</v>
      </c>
      <c r="D4132" t="s">
        <v>147</v>
      </c>
      <c r="E4132" t="s">
        <v>118</v>
      </c>
      <c r="F4132" t="str">
        <f t="shared" si="194"/>
        <v>New South Wales</v>
      </c>
      <c r="G4132" t="s">
        <v>10</v>
      </c>
      <c r="H4132">
        <v>2158</v>
      </c>
      <c r="I4132" t="s">
        <v>11</v>
      </c>
      <c r="J4132" t="s">
        <v>27</v>
      </c>
      <c r="K4132" t="s">
        <v>149</v>
      </c>
      <c r="L4132" t="s">
        <v>15</v>
      </c>
      <c r="M4132" s="5">
        <v>2283.9499999999998</v>
      </c>
      <c r="N4132">
        <v>1</v>
      </c>
    </row>
    <row r="4133" spans="1:14" x14ac:dyDescent="0.2">
      <c r="A4133" s="2">
        <v>45177</v>
      </c>
      <c r="B4133" s="3">
        <f t="shared" si="192"/>
        <v>2024</v>
      </c>
      <c r="C4133" t="str">
        <f t="shared" si="193"/>
        <v>2023-2024</v>
      </c>
      <c r="D4133" t="s">
        <v>147</v>
      </c>
      <c r="E4133" t="s">
        <v>54</v>
      </c>
      <c r="F4133" t="str">
        <f t="shared" si="194"/>
        <v>Victoria</v>
      </c>
      <c r="G4133" t="s">
        <v>45</v>
      </c>
      <c r="H4133">
        <v>3977</v>
      </c>
      <c r="I4133" t="s">
        <v>11</v>
      </c>
      <c r="J4133" t="s">
        <v>55</v>
      </c>
      <c r="K4133" t="s">
        <v>150</v>
      </c>
      <c r="L4133" t="s">
        <v>18</v>
      </c>
      <c r="M4133" s="5">
        <v>2302.0500000000002</v>
      </c>
      <c r="N4133">
        <v>1</v>
      </c>
    </row>
    <row r="4134" spans="1:14" x14ac:dyDescent="0.2">
      <c r="A4134" s="2">
        <v>45254</v>
      </c>
      <c r="B4134" s="3">
        <f t="shared" si="192"/>
        <v>2024</v>
      </c>
      <c r="C4134" t="str">
        <f t="shared" si="193"/>
        <v>2023-2024</v>
      </c>
      <c r="D4134" t="s">
        <v>147</v>
      </c>
      <c r="E4134" t="s">
        <v>9</v>
      </c>
      <c r="F4134" t="str">
        <f t="shared" si="194"/>
        <v>New South Wales</v>
      </c>
      <c r="G4134" t="s">
        <v>10</v>
      </c>
      <c r="H4134">
        <v>2067</v>
      </c>
      <c r="I4134" t="s">
        <v>11</v>
      </c>
      <c r="J4134" t="s">
        <v>12</v>
      </c>
      <c r="K4134" t="s">
        <v>151</v>
      </c>
      <c r="L4134" t="s">
        <v>21</v>
      </c>
      <c r="M4134" s="5">
        <v>2324.2400000000002</v>
      </c>
      <c r="N4134">
        <v>1</v>
      </c>
    </row>
    <row r="4135" spans="1:14" x14ac:dyDescent="0.2">
      <c r="A4135" s="2">
        <v>45023</v>
      </c>
      <c r="B4135" s="3">
        <f t="shared" si="192"/>
        <v>2023</v>
      </c>
      <c r="C4135" t="str">
        <f t="shared" si="193"/>
        <v>2022-2023</v>
      </c>
      <c r="D4135" t="s">
        <v>147</v>
      </c>
      <c r="E4135" t="s">
        <v>99</v>
      </c>
      <c r="F4135" t="str">
        <f t="shared" si="194"/>
        <v>Victoria</v>
      </c>
      <c r="G4135" t="s">
        <v>45</v>
      </c>
      <c r="H4135">
        <v>3148</v>
      </c>
      <c r="I4135" t="s">
        <v>11</v>
      </c>
      <c r="J4135" t="s">
        <v>63</v>
      </c>
      <c r="K4135" t="s">
        <v>155</v>
      </c>
      <c r="L4135" t="s">
        <v>20</v>
      </c>
      <c r="M4135" s="5">
        <v>2327.4299999999998</v>
      </c>
      <c r="N4135">
        <v>1</v>
      </c>
    </row>
    <row r="4136" spans="1:14" x14ac:dyDescent="0.2">
      <c r="A4136" s="2">
        <v>45560</v>
      </c>
      <c r="B4136" s="3">
        <f t="shared" si="192"/>
        <v>2025</v>
      </c>
      <c r="C4136" t="str">
        <f t="shared" si="193"/>
        <v>2024-2025</v>
      </c>
      <c r="D4136" t="s">
        <v>147</v>
      </c>
      <c r="E4136" t="s">
        <v>112</v>
      </c>
      <c r="F4136" t="str">
        <f t="shared" si="194"/>
        <v>Victoria</v>
      </c>
      <c r="G4136" t="s">
        <v>45</v>
      </c>
      <c r="H4136">
        <v>3076</v>
      </c>
      <c r="I4136" t="s">
        <v>11</v>
      </c>
      <c r="J4136" t="s">
        <v>46</v>
      </c>
      <c r="K4136" t="s">
        <v>154</v>
      </c>
      <c r="L4136" t="s">
        <v>14</v>
      </c>
      <c r="M4136" s="5">
        <v>2327.5600000000004</v>
      </c>
      <c r="N4136">
        <v>1</v>
      </c>
    </row>
    <row r="4137" spans="1:14" x14ac:dyDescent="0.2">
      <c r="A4137" s="2">
        <v>45439</v>
      </c>
      <c r="B4137" s="3">
        <f t="shared" si="192"/>
        <v>2024</v>
      </c>
      <c r="C4137" t="str">
        <f t="shared" si="193"/>
        <v>2023-2024</v>
      </c>
      <c r="D4137" t="s">
        <v>147</v>
      </c>
      <c r="E4137" t="s">
        <v>139</v>
      </c>
      <c r="F4137" t="str">
        <f t="shared" si="194"/>
        <v>New South Wales</v>
      </c>
      <c r="G4137" t="s">
        <v>10</v>
      </c>
      <c r="H4137">
        <v>2020</v>
      </c>
      <c r="I4137" t="s">
        <v>11</v>
      </c>
      <c r="J4137" t="s">
        <v>12</v>
      </c>
      <c r="K4137" t="s">
        <v>150</v>
      </c>
      <c r="L4137" t="s">
        <v>18</v>
      </c>
      <c r="M4137" s="5">
        <v>2329.8199999999997</v>
      </c>
      <c r="N4137">
        <v>1</v>
      </c>
    </row>
    <row r="4138" spans="1:14" x14ac:dyDescent="0.2">
      <c r="A4138" s="2">
        <v>44962</v>
      </c>
      <c r="B4138" s="3">
        <f t="shared" si="192"/>
        <v>2023</v>
      </c>
      <c r="C4138" t="str">
        <f t="shared" si="193"/>
        <v>2022-2023</v>
      </c>
      <c r="D4138" t="s">
        <v>147</v>
      </c>
      <c r="E4138" t="s">
        <v>57</v>
      </c>
      <c r="F4138" t="str">
        <f t="shared" si="194"/>
        <v>New South Wales</v>
      </c>
      <c r="G4138" t="s">
        <v>10</v>
      </c>
      <c r="H4138">
        <v>2560</v>
      </c>
      <c r="I4138" t="s">
        <v>11</v>
      </c>
      <c r="J4138" t="s">
        <v>58</v>
      </c>
      <c r="K4138" t="s">
        <v>153</v>
      </c>
      <c r="L4138" t="s">
        <v>16</v>
      </c>
      <c r="M4138" s="5">
        <v>2330.86</v>
      </c>
      <c r="N4138">
        <v>1</v>
      </c>
    </row>
    <row r="4139" spans="1:14" x14ac:dyDescent="0.2">
      <c r="A4139" s="2">
        <v>45387</v>
      </c>
      <c r="B4139" s="3">
        <f t="shared" si="192"/>
        <v>2024</v>
      </c>
      <c r="C4139" t="str">
        <f t="shared" si="193"/>
        <v>2023-2024</v>
      </c>
      <c r="D4139" t="s">
        <v>147</v>
      </c>
      <c r="E4139" t="s">
        <v>95</v>
      </c>
      <c r="F4139" t="str">
        <f t="shared" si="194"/>
        <v>Victoria</v>
      </c>
      <c r="G4139" t="s">
        <v>45</v>
      </c>
      <c r="H4139">
        <v>3931</v>
      </c>
      <c r="I4139" t="s">
        <v>11</v>
      </c>
      <c r="J4139" t="s">
        <v>55</v>
      </c>
      <c r="K4139" t="s">
        <v>150</v>
      </c>
      <c r="L4139" t="s">
        <v>18</v>
      </c>
      <c r="M4139" s="5">
        <v>2333.7799999999997</v>
      </c>
      <c r="N4139">
        <v>1</v>
      </c>
    </row>
    <row r="4140" spans="1:14" x14ac:dyDescent="0.2">
      <c r="A4140" s="2">
        <v>44988</v>
      </c>
      <c r="B4140" s="3">
        <f t="shared" si="192"/>
        <v>2023</v>
      </c>
      <c r="C4140" t="str">
        <f t="shared" si="193"/>
        <v>2022-2023</v>
      </c>
      <c r="D4140" t="s">
        <v>148</v>
      </c>
      <c r="E4140" t="s">
        <v>40</v>
      </c>
      <c r="F4140" t="str">
        <f t="shared" si="194"/>
        <v>New South Wales</v>
      </c>
      <c r="G4140" t="s">
        <v>10</v>
      </c>
      <c r="H4140">
        <v>2116</v>
      </c>
      <c r="I4140" t="s">
        <v>11</v>
      </c>
      <c r="J4140" t="s">
        <v>27</v>
      </c>
      <c r="K4140" t="s">
        <v>152</v>
      </c>
      <c r="L4140" t="s">
        <v>13</v>
      </c>
      <c r="M4140" s="5">
        <v>2342.4600000000005</v>
      </c>
      <c r="N4140">
        <v>1</v>
      </c>
    </row>
    <row r="4141" spans="1:14" x14ac:dyDescent="0.2">
      <c r="A4141" s="2">
        <v>45136</v>
      </c>
      <c r="B4141" s="3">
        <f t="shared" si="192"/>
        <v>2024</v>
      </c>
      <c r="C4141" t="str">
        <f t="shared" si="193"/>
        <v>2023-2024</v>
      </c>
      <c r="D4141" t="s">
        <v>148</v>
      </c>
      <c r="E4141" t="s">
        <v>78</v>
      </c>
      <c r="F4141" t="str">
        <f t="shared" si="194"/>
        <v>New South Wales</v>
      </c>
      <c r="G4141" t="s">
        <v>10</v>
      </c>
      <c r="H4141">
        <v>2350</v>
      </c>
      <c r="I4141" t="s">
        <v>11</v>
      </c>
      <c r="J4141" t="s">
        <v>68</v>
      </c>
      <c r="K4141" t="s">
        <v>153</v>
      </c>
      <c r="L4141" t="s">
        <v>16</v>
      </c>
      <c r="M4141" s="5">
        <v>2346.41</v>
      </c>
      <c r="N4141">
        <v>1</v>
      </c>
    </row>
    <row r="4142" spans="1:14" x14ac:dyDescent="0.2">
      <c r="A4142" s="2">
        <v>45121</v>
      </c>
      <c r="B4142" s="3">
        <f t="shared" si="192"/>
        <v>2024</v>
      </c>
      <c r="C4142" t="str">
        <f t="shared" si="193"/>
        <v>2023-2024</v>
      </c>
      <c r="D4142" t="s">
        <v>148</v>
      </c>
      <c r="E4142" t="s">
        <v>44</v>
      </c>
      <c r="F4142" t="str">
        <f t="shared" si="194"/>
        <v>Victoria</v>
      </c>
      <c r="G4142" t="s">
        <v>45</v>
      </c>
      <c r="H4142">
        <v>3066</v>
      </c>
      <c r="I4142" t="s">
        <v>11</v>
      </c>
      <c r="J4142" t="s">
        <v>46</v>
      </c>
      <c r="K4142" t="s">
        <v>150</v>
      </c>
      <c r="L4142" t="s">
        <v>18</v>
      </c>
      <c r="M4142" s="5">
        <v>2351.94</v>
      </c>
      <c r="N4142">
        <v>1</v>
      </c>
    </row>
    <row r="4143" spans="1:14" x14ac:dyDescent="0.2">
      <c r="A4143" s="2">
        <v>45451</v>
      </c>
      <c r="B4143" s="3">
        <f t="shared" si="192"/>
        <v>2024</v>
      </c>
      <c r="C4143" t="str">
        <f t="shared" si="193"/>
        <v>2023-2024</v>
      </c>
      <c r="D4143" t="s">
        <v>148</v>
      </c>
      <c r="E4143" t="s">
        <v>87</v>
      </c>
      <c r="F4143" t="str">
        <f t="shared" si="194"/>
        <v>New South Wales</v>
      </c>
      <c r="G4143" t="s">
        <v>10</v>
      </c>
      <c r="H4143">
        <v>2790</v>
      </c>
      <c r="I4143" t="s">
        <v>11</v>
      </c>
      <c r="J4143" t="s">
        <v>25</v>
      </c>
      <c r="K4143" t="s">
        <v>153</v>
      </c>
      <c r="L4143" t="s">
        <v>16</v>
      </c>
      <c r="M4143" s="5">
        <v>2356.7299999999996</v>
      </c>
      <c r="N4143">
        <v>1</v>
      </c>
    </row>
    <row r="4144" spans="1:14" x14ac:dyDescent="0.2">
      <c r="A4144" s="2">
        <v>45185</v>
      </c>
      <c r="B4144" s="3">
        <f t="shared" si="192"/>
        <v>2024</v>
      </c>
      <c r="C4144" t="str">
        <f t="shared" si="193"/>
        <v>2023-2024</v>
      </c>
      <c r="D4144" t="s">
        <v>147</v>
      </c>
      <c r="E4144" t="s">
        <v>103</v>
      </c>
      <c r="F4144" t="str">
        <f t="shared" si="194"/>
        <v>Queensland</v>
      </c>
      <c r="G4144" t="s">
        <v>35</v>
      </c>
      <c r="H4144">
        <v>4509</v>
      </c>
      <c r="I4144" t="s">
        <v>11</v>
      </c>
      <c r="J4144" t="s">
        <v>104</v>
      </c>
      <c r="K4144" t="s">
        <v>151</v>
      </c>
      <c r="L4144" t="s">
        <v>21</v>
      </c>
      <c r="M4144" s="5">
        <v>2366.3100000000004</v>
      </c>
      <c r="N4144">
        <v>1</v>
      </c>
    </row>
    <row r="4145" spans="1:14" x14ac:dyDescent="0.2">
      <c r="A4145" s="2">
        <v>45299</v>
      </c>
      <c r="B4145" s="3">
        <f t="shared" si="192"/>
        <v>2024</v>
      </c>
      <c r="C4145" t="str">
        <f t="shared" si="193"/>
        <v>2023-2024</v>
      </c>
      <c r="D4145" t="s">
        <v>147</v>
      </c>
      <c r="E4145" t="s">
        <v>102</v>
      </c>
      <c r="F4145" t="str">
        <f t="shared" si="194"/>
        <v>Queensland</v>
      </c>
      <c r="G4145" t="s">
        <v>35</v>
      </c>
      <c r="H4145">
        <v>4870</v>
      </c>
      <c r="I4145" t="s">
        <v>11</v>
      </c>
      <c r="J4145" t="s">
        <v>36</v>
      </c>
      <c r="K4145" t="s">
        <v>150</v>
      </c>
      <c r="L4145" t="s">
        <v>18</v>
      </c>
      <c r="M4145" s="5">
        <v>2367.54</v>
      </c>
      <c r="N4145">
        <v>1</v>
      </c>
    </row>
    <row r="4146" spans="1:14" x14ac:dyDescent="0.2">
      <c r="A4146" s="2">
        <v>45583</v>
      </c>
      <c r="B4146" s="3">
        <f t="shared" si="192"/>
        <v>2025</v>
      </c>
      <c r="C4146" t="str">
        <f t="shared" si="193"/>
        <v>2024-2025</v>
      </c>
      <c r="D4146" t="s">
        <v>147</v>
      </c>
      <c r="E4146" t="s">
        <v>75</v>
      </c>
      <c r="F4146" t="str">
        <f t="shared" si="194"/>
        <v>Victoria</v>
      </c>
      <c r="G4146" t="s">
        <v>45</v>
      </c>
      <c r="H4146">
        <v>3630</v>
      </c>
      <c r="I4146" t="s">
        <v>11</v>
      </c>
      <c r="J4146" t="s">
        <v>55</v>
      </c>
      <c r="K4146" t="s">
        <v>150</v>
      </c>
      <c r="L4146" t="s">
        <v>18</v>
      </c>
      <c r="M4146" s="5">
        <v>2385.3700000000003</v>
      </c>
      <c r="N4146">
        <v>1</v>
      </c>
    </row>
    <row r="4147" spans="1:14" x14ac:dyDescent="0.2">
      <c r="A4147" s="2">
        <v>45561</v>
      </c>
      <c r="B4147" s="3">
        <f t="shared" si="192"/>
        <v>2025</v>
      </c>
      <c r="C4147" t="str">
        <f t="shared" si="193"/>
        <v>2024-2025</v>
      </c>
      <c r="D4147" t="s">
        <v>147</v>
      </c>
      <c r="E4147" t="s">
        <v>53</v>
      </c>
      <c r="F4147" t="str">
        <f t="shared" si="194"/>
        <v>South Australia</v>
      </c>
      <c r="G4147" t="s">
        <v>32</v>
      </c>
      <c r="H4147">
        <v>5082</v>
      </c>
      <c r="I4147" t="s">
        <v>11</v>
      </c>
      <c r="J4147" t="s">
        <v>33</v>
      </c>
      <c r="K4147" t="s">
        <v>150</v>
      </c>
      <c r="L4147" t="s">
        <v>18</v>
      </c>
      <c r="M4147" s="5">
        <v>2390.21</v>
      </c>
      <c r="N4147">
        <v>1</v>
      </c>
    </row>
    <row r="4148" spans="1:14" x14ac:dyDescent="0.2">
      <c r="A4148" s="2">
        <v>45332</v>
      </c>
      <c r="B4148" s="3">
        <f t="shared" si="192"/>
        <v>2024</v>
      </c>
      <c r="C4148" t="str">
        <f t="shared" si="193"/>
        <v>2023-2024</v>
      </c>
      <c r="D4148" t="s">
        <v>147</v>
      </c>
      <c r="E4148" t="s">
        <v>65</v>
      </c>
      <c r="F4148" t="str">
        <f t="shared" si="194"/>
        <v>New South Wales</v>
      </c>
      <c r="G4148" t="s">
        <v>10</v>
      </c>
      <c r="H4148">
        <v>2541</v>
      </c>
      <c r="I4148" t="s">
        <v>11</v>
      </c>
      <c r="J4148" t="s">
        <v>58</v>
      </c>
      <c r="K4148" t="s">
        <v>150</v>
      </c>
      <c r="L4148" t="s">
        <v>18</v>
      </c>
      <c r="M4148" s="5">
        <v>2394.2199999999993</v>
      </c>
      <c r="N4148">
        <v>1</v>
      </c>
    </row>
    <row r="4149" spans="1:14" x14ac:dyDescent="0.2">
      <c r="A4149" s="2">
        <v>45039</v>
      </c>
      <c r="B4149" s="3">
        <f t="shared" si="192"/>
        <v>2023</v>
      </c>
      <c r="C4149" t="str">
        <f t="shared" si="193"/>
        <v>2022-2023</v>
      </c>
      <c r="D4149" t="s">
        <v>147</v>
      </c>
      <c r="E4149" t="s">
        <v>113</v>
      </c>
      <c r="F4149" t="str">
        <f t="shared" si="194"/>
        <v>Queensland</v>
      </c>
      <c r="G4149" t="s">
        <v>35</v>
      </c>
      <c r="H4149">
        <v>4215</v>
      </c>
      <c r="I4149" t="s">
        <v>11</v>
      </c>
      <c r="J4149" t="s">
        <v>104</v>
      </c>
      <c r="K4149" t="s">
        <v>150</v>
      </c>
      <c r="L4149" t="s">
        <v>18</v>
      </c>
      <c r="M4149" s="5">
        <v>2400.2299999999996</v>
      </c>
      <c r="N4149">
        <v>1</v>
      </c>
    </row>
    <row r="4150" spans="1:14" x14ac:dyDescent="0.2">
      <c r="A4150" s="2">
        <v>45161</v>
      </c>
      <c r="B4150" s="3">
        <f t="shared" si="192"/>
        <v>2024</v>
      </c>
      <c r="C4150" t="str">
        <f t="shared" si="193"/>
        <v>2023-2024</v>
      </c>
      <c r="D4150" t="s">
        <v>148</v>
      </c>
      <c r="E4150" t="s">
        <v>86</v>
      </c>
      <c r="F4150" t="str">
        <f t="shared" si="194"/>
        <v>New South Wales</v>
      </c>
      <c r="G4150" t="s">
        <v>10</v>
      </c>
      <c r="H4150">
        <v>2064</v>
      </c>
      <c r="I4150" t="s">
        <v>11</v>
      </c>
      <c r="J4150" t="s">
        <v>12</v>
      </c>
      <c r="K4150" t="s">
        <v>153</v>
      </c>
      <c r="L4150" t="s">
        <v>16</v>
      </c>
      <c r="M4150" s="5">
        <v>2406.17</v>
      </c>
      <c r="N4150">
        <v>1</v>
      </c>
    </row>
    <row r="4151" spans="1:14" x14ac:dyDescent="0.2">
      <c r="A4151" s="2">
        <v>45054</v>
      </c>
      <c r="B4151" s="3">
        <f t="shared" si="192"/>
        <v>2023</v>
      </c>
      <c r="C4151" t="str">
        <f t="shared" si="193"/>
        <v>2022-2023</v>
      </c>
      <c r="D4151" t="s">
        <v>148</v>
      </c>
      <c r="E4151" t="s">
        <v>138</v>
      </c>
      <c r="F4151" t="str">
        <f t="shared" si="194"/>
        <v>Queensland</v>
      </c>
      <c r="G4151" t="s">
        <v>35</v>
      </c>
      <c r="H4151">
        <v>4558</v>
      </c>
      <c r="I4151" t="s">
        <v>11</v>
      </c>
      <c r="J4151" t="s">
        <v>120</v>
      </c>
      <c r="K4151" t="s">
        <v>150</v>
      </c>
      <c r="L4151" t="s">
        <v>18</v>
      </c>
      <c r="M4151" s="5">
        <v>2414.8599999999997</v>
      </c>
      <c r="N4151">
        <v>1</v>
      </c>
    </row>
    <row r="4152" spans="1:14" x14ac:dyDescent="0.2">
      <c r="A4152" s="2">
        <v>45024</v>
      </c>
      <c r="B4152" s="3">
        <f t="shared" si="192"/>
        <v>2023</v>
      </c>
      <c r="C4152" t="str">
        <f t="shared" si="193"/>
        <v>2022-2023</v>
      </c>
      <c r="D4152" t="s">
        <v>147</v>
      </c>
      <c r="E4152" t="s">
        <v>131</v>
      </c>
      <c r="F4152" t="str">
        <f t="shared" si="194"/>
        <v>Western Australia</v>
      </c>
      <c r="G4152" t="s">
        <v>48</v>
      </c>
      <c r="H4152">
        <v>6530</v>
      </c>
      <c r="I4152" t="s">
        <v>11</v>
      </c>
      <c r="J4152" t="s">
        <v>77</v>
      </c>
      <c r="K4152" t="s">
        <v>155</v>
      </c>
      <c r="L4152" t="s">
        <v>20</v>
      </c>
      <c r="M4152" s="5">
        <v>2416.1600000000008</v>
      </c>
      <c r="N4152">
        <v>1</v>
      </c>
    </row>
    <row r="4153" spans="1:14" x14ac:dyDescent="0.2">
      <c r="A4153" s="2">
        <v>45249</v>
      </c>
      <c r="B4153" s="3">
        <f t="shared" si="192"/>
        <v>2024</v>
      </c>
      <c r="C4153" t="str">
        <f t="shared" si="193"/>
        <v>2023-2024</v>
      </c>
      <c r="D4153" t="s">
        <v>147</v>
      </c>
      <c r="E4153" t="s">
        <v>130</v>
      </c>
      <c r="F4153" t="str">
        <f t="shared" si="194"/>
        <v>South Australia</v>
      </c>
      <c r="G4153" t="s">
        <v>32</v>
      </c>
      <c r="H4153">
        <v>5290</v>
      </c>
      <c r="I4153" t="s">
        <v>11</v>
      </c>
      <c r="J4153" t="s">
        <v>38</v>
      </c>
      <c r="K4153" t="s">
        <v>150</v>
      </c>
      <c r="L4153" t="s">
        <v>18</v>
      </c>
      <c r="M4153" s="5">
        <v>2439.5699999999993</v>
      </c>
      <c r="N4153">
        <v>1</v>
      </c>
    </row>
    <row r="4154" spans="1:14" x14ac:dyDescent="0.2">
      <c r="A4154" s="2">
        <v>45352</v>
      </c>
      <c r="B4154" s="3">
        <f t="shared" si="192"/>
        <v>2024</v>
      </c>
      <c r="C4154" t="str">
        <f t="shared" si="193"/>
        <v>2023-2024</v>
      </c>
      <c r="D4154" t="s">
        <v>148</v>
      </c>
      <c r="E4154" t="s">
        <v>138</v>
      </c>
      <c r="F4154" t="str">
        <f t="shared" si="194"/>
        <v>Queensland</v>
      </c>
      <c r="G4154" t="s">
        <v>35</v>
      </c>
      <c r="H4154">
        <v>4558</v>
      </c>
      <c r="I4154" t="s">
        <v>11</v>
      </c>
      <c r="J4154" t="s">
        <v>120</v>
      </c>
      <c r="K4154" t="s">
        <v>155</v>
      </c>
      <c r="L4154" t="s">
        <v>20</v>
      </c>
      <c r="M4154" s="5">
        <v>2440.4200000000014</v>
      </c>
      <c r="N4154">
        <v>1</v>
      </c>
    </row>
    <row r="4155" spans="1:14" x14ac:dyDescent="0.2">
      <c r="A4155" s="2">
        <v>45653</v>
      </c>
      <c r="B4155" s="3">
        <f t="shared" si="192"/>
        <v>2025</v>
      </c>
      <c r="C4155" t="str">
        <f t="shared" si="193"/>
        <v>2024-2025</v>
      </c>
      <c r="D4155" t="s">
        <v>147</v>
      </c>
      <c r="E4155" t="s">
        <v>53</v>
      </c>
      <c r="F4155" t="str">
        <f t="shared" si="194"/>
        <v>South Australia</v>
      </c>
      <c r="G4155" t="s">
        <v>32</v>
      </c>
      <c r="H4155">
        <v>5082</v>
      </c>
      <c r="I4155" t="s">
        <v>11</v>
      </c>
      <c r="J4155" t="s">
        <v>33</v>
      </c>
      <c r="K4155" t="s">
        <v>153</v>
      </c>
      <c r="L4155" t="s">
        <v>16</v>
      </c>
      <c r="M4155" s="5">
        <v>2452.8799999999997</v>
      </c>
      <c r="N4155">
        <v>1</v>
      </c>
    </row>
    <row r="4156" spans="1:14" x14ac:dyDescent="0.2">
      <c r="A4156" s="2">
        <v>45608</v>
      </c>
      <c r="B4156" s="3">
        <f t="shared" si="192"/>
        <v>2025</v>
      </c>
      <c r="C4156" t="str">
        <f t="shared" si="193"/>
        <v>2024-2025</v>
      </c>
      <c r="D4156" t="s">
        <v>147</v>
      </c>
      <c r="E4156" t="s">
        <v>109</v>
      </c>
      <c r="F4156" t="str">
        <f t="shared" si="194"/>
        <v>New South Wales</v>
      </c>
      <c r="G4156" t="s">
        <v>10</v>
      </c>
      <c r="H4156">
        <v>2480</v>
      </c>
      <c r="I4156" t="s">
        <v>11</v>
      </c>
      <c r="J4156" t="s">
        <v>68</v>
      </c>
      <c r="K4156" t="s">
        <v>157</v>
      </c>
      <c r="L4156" t="s">
        <v>22</v>
      </c>
      <c r="M4156" s="5">
        <v>2463.4100000000003</v>
      </c>
      <c r="N4156">
        <v>1</v>
      </c>
    </row>
    <row r="4157" spans="1:14" x14ac:dyDescent="0.2">
      <c r="A4157" s="2">
        <v>45181</v>
      </c>
      <c r="B4157" s="3">
        <f t="shared" si="192"/>
        <v>2024</v>
      </c>
      <c r="C4157" t="str">
        <f t="shared" si="193"/>
        <v>2023-2024</v>
      </c>
      <c r="D4157" t="s">
        <v>148</v>
      </c>
      <c r="E4157" t="s">
        <v>40</v>
      </c>
      <c r="F4157" t="str">
        <f t="shared" si="194"/>
        <v>New South Wales</v>
      </c>
      <c r="G4157" t="s">
        <v>10</v>
      </c>
      <c r="H4157">
        <v>2116</v>
      </c>
      <c r="I4157" t="s">
        <v>11</v>
      </c>
      <c r="J4157" t="s">
        <v>27</v>
      </c>
      <c r="K4157" t="s">
        <v>152</v>
      </c>
      <c r="L4157" t="s">
        <v>13</v>
      </c>
      <c r="M4157" s="5">
        <v>2482.550000000002</v>
      </c>
      <c r="N4157">
        <v>1</v>
      </c>
    </row>
    <row r="4158" spans="1:14" x14ac:dyDescent="0.2">
      <c r="A4158" s="2">
        <v>45352</v>
      </c>
      <c r="B4158" s="3">
        <f t="shared" si="192"/>
        <v>2024</v>
      </c>
      <c r="C4158" t="str">
        <f t="shared" si="193"/>
        <v>2023-2024</v>
      </c>
      <c r="D4158" t="s">
        <v>147</v>
      </c>
      <c r="E4158" t="s">
        <v>57</v>
      </c>
      <c r="F4158" t="str">
        <f t="shared" si="194"/>
        <v>New South Wales</v>
      </c>
      <c r="G4158" t="s">
        <v>10</v>
      </c>
      <c r="H4158">
        <v>2560</v>
      </c>
      <c r="I4158" t="s">
        <v>11</v>
      </c>
      <c r="J4158" t="s">
        <v>58</v>
      </c>
      <c r="K4158" t="s">
        <v>157</v>
      </c>
      <c r="L4158" t="s">
        <v>22</v>
      </c>
      <c r="M4158" s="5">
        <v>2485.3600000000006</v>
      </c>
      <c r="N4158">
        <v>1</v>
      </c>
    </row>
    <row r="4159" spans="1:14" x14ac:dyDescent="0.2">
      <c r="A4159" s="2">
        <v>45226</v>
      </c>
      <c r="B4159" s="3">
        <f t="shared" si="192"/>
        <v>2024</v>
      </c>
      <c r="C4159" t="str">
        <f t="shared" si="193"/>
        <v>2023-2024</v>
      </c>
      <c r="D4159" t="s">
        <v>147</v>
      </c>
      <c r="E4159" t="s">
        <v>112</v>
      </c>
      <c r="F4159" t="str">
        <f t="shared" si="194"/>
        <v>Victoria</v>
      </c>
      <c r="G4159" t="s">
        <v>45</v>
      </c>
      <c r="H4159">
        <v>3076</v>
      </c>
      <c r="I4159" t="s">
        <v>11</v>
      </c>
      <c r="J4159" t="s">
        <v>46</v>
      </c>
      <c r="K4159" t="s">
        <v>152</v>
      </c>
      <c r="L4159" t="s">
        <v>13</v>
      </c>
      <c r="M4159" s="5">
        <v>2485.4400000000028</v>
      </c>
      <c r="N4159">
        <v>1</v>
      </c>
    </row>
    <row r="4160" spans="1:14" x14ac:dyDescent="0.2">
      <c r="A4160" s="2">
        <v>45379</v>
      </c>
      <c r="B4160" s="3">
        <f t="shared" si="192"/>
        <v>2024</v>
      </c>
      <c r="C4160" t="str">
        <f t="shared" si="193"/>
        <v>2023-2024</v>
      </c>
      <c r="D4160" t="s">
        <v>147</v>
      </c>
      <c r="E4160" t="s">
        <v>122</v>
      </c>
      <c r="F4160" t="str">
        <f t="shared" si="194"/>
        <v>New South Wales</v>
      </c>
      <c r="G4160" t="s">
        <v>10</v>
      </c>
      <c r="H4160">
        <v>2650</v>
      </c>
      <c r="I4160" t="s">
        <v>11</v>
      </c>
      <c r="J4160" t="s">
        <v>25</v>
      </c>
      <c r="K4160" t="s">
        <v>155</v>
      </c>
      <c r="L4160" t="s">
        <v>20</v>
      </c>
      <c r="M4160" s="5">
        <v>2494.33</v>
      </c>
      <c r="N4160">
        <v>1</v>
      </c>
    </row>
    <row r="4161" spans="1:14" x14ac:dyDescent="0.2">
      <c r="A4161" s="2">
        <v>45305</v>
      </c>
      <c r="B4161" s="3">
        <f t="shared" si="192"/>
        <v>2024</v>
      </c>
      <c r="C4161" t="str">
        <f t="shared" si="193"/>
        <v>2023-2024</v>
      </c>
      <c r="D4161" t="s">
        <v>147</v>
      </c>
      <c r="E4161" t="s">
        <v>136</v>
      </c>
      <c r="F4161" t="str">
        <f t="shared" si="194"/>
        <v>Victoria</v>
      </c>
      <c r="G4161" t="s">
        <v>45</v>
      </c>
      <c r="H4161">
        <v>3175</v>
      </c>
      <c r="I4161" t="s">
        <v>11</v>
      </c>
      <c r="J4161" t="s">
        <v>63</v>
      </c>
      <c r="K4161" t="s">
        <v>154</v>
      </c>
      <c r="L4161" t="s">
        <v>14</v>
      </c>
      <c r="M4161" s="5">
        <v>2494.4300000000003</v>
      </c>
      <c r="N4161">
        <v>1</v>
      </c>
    </row>
    <row r="4162" spans="1:14" x14ac:dyDescent="0.2">
      <c r="A4162" s="2">
        <v>45620</v>
      </c>
      <c r="B4162" s="3">
        <f t="shared" ref="B4162:B4225" si="195">IF(MONTH(A4162)&gt;=7,YEAR(A4162)+1,YEAR(A4162))</f>
        <v>2025</v>
      </c>
      <c r="C4162" t="str">
        <f t="shared" ref="C4162:C4225" si="196">IF(MONTH(A4162) &gt;= 7, YEAR(A4162) &amp; "-" &amp; YEAR(A4162) + 1, YEAR(A4162) - 1 &amp; "-" &amp; YEAR(A4162))</f>
        <v>2024-2025</v>
      </c>
      <c r="D4162" t="s">
        <v>147</v>
      </c>
      <c r="E4162" t="s">
        <v>92</v>
      </c>
      <c r="F4162" t="str">
        <f t="shared" ref="F4162:F4225" si="197">IF(G4162="WA","Western Australia",
IF(G4162="NSW","New South Wales",
IF(G4162="QLD","Queensland",
IF(G4162="VIC","Victoria",
IF(G4162="TAS","Tasmania",
IF(G4162="SA","South Australia",
IF(G4162="NT","Northern Territory",
IF(G4162="ACT","Australian Capital Territory",G4162))))))))</f>
        <v>Queensland</v>
      </c>
      <c r="G4162" t="s">
        <v>35</v>
      </c>
      <c r="H4162">
        <v>4068</v>
      </c>
      <c r="I4162" t="s">
        <v>11</v>
      </c>
      <c r="J4162" t="s">
        <v>43</v>
      </c>
      <c r="K4162" t="s">
        <v>151</v>
      </c>
      <c r="L4162" t="s">
        <v>21</v>
      </c>
      <c r="M4162" s="5">
        <v>2507.75</v>
      </c>
      <c r="N4162">
        <v>1</v>
      </c>
    </row>
    <row r="4163" spans="1:14" x14ac:dyDescent="0.2">
      <c r="A4163" s="2">
        <v>45108</v>
      </c>
      <c r="B4163" s="3">
        <f t="shared" si="195"/>
        <v>2024</v>
      </c>
      <c r="C4163" t="str">
        <f t="shared" si="196"/>
        <v>2023-2024</v>
      </c>
      <c r="D4163" t="s">
        <v>148</v>
      </c>
      <c r="E4163" t="s">
        <v>85</v>
      </c>
      <c r="F4163" t="str">
        <f t="shared" si="197"/>
        <v>Queensland</v>
      </c>
      <c r="G4163" t="s">
        <v>35</v>
      </c>
      <c r="H4163">
        <v>4883</v>
      </c>
      <c r="I4163" t="s">
        <v>11</v>
      </c>
      <c r="J4163" t="s">
        <v>36</v>
      </c>
      <c r="K4163" t="s">
        <v>150</v>
      </c>
      <c r="L4163" t="s">
        <v>18</v>
      </c>
      <c r="M4163" s="5">
        <v>2528.04</v>
      </c>
      <c r="N4163">
        <v>1</v>
      </c>
    </row>
    <row r="4164" spans="1:14" x14ac:dyDescent="0.2">
      <c r="A4164" s="2">
        <v>45206</v>
      </c>
      <c r="B4164" s="3">
        <f t="shared" si="195"/>
        <v>2024</v>
      </c>
      <c r="C4164" t="str">
        <f t="shared" si="196"/>
        <v>2023-2024</v>
      </c>
      <c r="D4164" t="s">
        <v>147</v>
      </c>
      <c r="E4164" t="s">
        <v>139</v>
      </c>
      <c r="F4164" t="str">
        <f t="shared" si="197"/>
        <v>New South Wales</v>
      </c>
      <c r="G4164" t="s">
        <v>10</v>
      </c>
      <c r="H4164">
        <v>2020</v>
      </c>
      <c r="I4164" t="s">
        <v>11</v>
      </c>
      <c r="J4164" t="s">
        <v>12</v>
      </c>
      <c r="K4164" t="s">
        <v>151</v>
      </c>
      <c r="L4164" t="s">
        <v>21</v>
      </c>
      <c r="M4164" s="5">
        <v>2537.39</v>
      </c>
      <c r="N4164">
        <v>1</v>
      </c>
    </row>
    <row r="4165" spans="1:14" x14ac:dyDescent="0.2">
      <c r="A4165" s="2">
        <v>45375</v>
      </c>
      <c r="B4165" s="3">
        <f t="shared" si="195"/>
        <v>2024</v>
      </c>
      <c r="C4165" t="str">
        <f t="shared" si="196"/>
        <v>2023-2024</v>
      </c>
      <c r="D4165" t="s">
        <v>147</v>
      </c>
      <c r="E4165" t="s">
        <v>139</v>
      </c>
      <c r="F4165" t="str">
        <f t="shared" si="197"/>
        <v>New South Wales</v>
      </c>
      <c r="G4165" t="s">
        <v>10</v>
      </c>
      <c r="H4165">
        <v>2020</v>
      </c>
      <c r="I4165" t="s">
        <v>11</v>
      </c>
      <c r="J4165" t="s">
        <v>12</v>
      </c>
      <c r="K4165" t="s">
        <v>149</v>
      </c>
      <c r="L4165" t="s">
        <v>15</v>
      </c>
      <c r="M4165" s="5">
        <v>2537.63</v>
      </c>
      <c r="N4165">
        <v>1</v>
      </c>
    </row>
    <row r="4166" spans="1:14" x14ac:dyDescent="0.2">
      <c r="A4166" s="2">
        <v>45623</v>
      </c>
      <c r="B4166" s="3">
        <f t="shared" si="195"/>
        <v>2025</v>
      </c>
      <c r="C4166" t="str">
        <f t="shared" si="196"/>
        <v>2024-2025</v>
      </c>
      <c r="D4166" t="s">
        <v>148</v>
      </c>
      <c r="E4166" t="s">
        <v>127</v>
      </c>
      <c r="F4166" t="str">
        <f t="shared" si="197"/>
        <v>New South Wales</v>
      </c>
      <c r="G4166" t="s">
        <v>10</v>
      </c>
      <c r="H4166">
        <v>2131</v>
      </c>
      <c r="I4166" t="s">
        <v>11</v>
      </c>
      <c r="J4166" t="s">
        <v>27</v>
      </c>
      <c r="K4166" t="s">
        <v>151</v>
      </c>
      <c r="L4166" t="s">
        <v>21</v>
      </c>
      <c r="M4166" s="5">
        <v>2544.1800000000003</v>
      </c>
      <c r="N4166">
        <v>1</v>
      </c>
    </row>
    <row r="4167" spans="1:14" x14ac:dyDescent="0.2">
      <c r="A4167" s="2">
        <v>45637</v>
      </c>
      <c r="B4167" s="3">
        <f t="shared" si="195"/>
        <v>2025</v>
      </c>
      <c r="C4167" t="str">
        <f t="shared" si="196"/>
        <v>2024-2025</v>
      </c>
      <c r="D4167" t="s">
        <v>147</v>
      </c>
      <c r="E4167" t="s">
        <v>117</v>
      </c>
      <c r="F4167" t="str">
        <f t="shared" si="197"/>
        <v>Queensland</v>
      </c>
      <c r="G4167" t="s">
        <v>35</v>
      </c>
      <c r="H4167">
        <v>4119</v>
      </c>
      <c r="I4167" t="s">
        <v>11</v>
      </c>
      <c r="J4167" t="s">
        <v>43</v>
      </c>
      <c r="K4167" t="s">
        <v>153</v>
      </c>
      <c r="L4167" t="s">
        <v>16</v>
      </c>
      <c r="M4167" s="5">
        <v>2545.48</v>
      </c>
      <c r="N4167">
        <v>1</v>
      </c>
    </row>
    <row r="4168" spans="1:14" x14ac:dyDescent="0.2">
      <c r="A4168" s="2">
        <v>44978</v>
      </c>
      <c r="B4168" s="3">
        <f t="shared" si="195"/>
        <v>2023</v>
      </c>
      <c r="C4168" t="str">
        <f t="shared" si="196"/>
        <v>2022-2023</v>
      </c>
      <c r="D4168" t="s">
        <v>147</v>
      </c>
      <c r="E4168" t="s">
        <v>92</v>
      </c>
      <c r="F4168" t="str">
        <f t="shared" si="197"/>
        <v>Queensland</v>
      </c>
      <c r="G4168" t="s">
        <v>35</v>
      </c>
      <c r="H4168">
        <v>4068</v>
      </c>
      <c r="I4168" t="s">
        <v>11</v>
      </c>
      <c r="J4168" t="s">
        <v>43</v>
      </c>
      <c r="K4168" t="s">
        <v>155</v>
      </c>
      <c r="L4168" t="s">
        <v>20</v>
      </c>
      <c r="M4168" s="5">
        <v>2547.4100000000003</v>
      </c>
      <c r="N4168">
        <v>1</v>
      </c>
    </row>
    <row r="4169" spans="1:14" x14ac:dyDescent="0.2">
      <c r="A4169" s="2">
        <v>45046</v>
      </c>
      <c r="B4169" s="3">
        <f t="shared" si="195"/>
        <v>2023</v>
      </c>
      <c r="C4169" t="str">
        <f t="shared" si="196"/>
        <v>2022-2023</v>
      </c>
      <c r="D4169" t="s">
        <v>147</v>
      </c>
      <c r="E4169" t="s">
        <v>109</v>
      </c>
      <c r="F4169" t="str">
        <f t="shared" si="197"/>
        <v>New South Wales</v>
      </c>
      <c r="G4169" t="s">
        <v>10</v>
      </c>
      <c r="H4169">
        <v>2480</v>
      </c>
      <c r="I4169" t="s">
        <v>11</v>
      </c>
      <c r="J4169" t="s">
        <v>68</v>
      </c>
      <c r="K4169" t="s">
        <v>155</v>
      </c>
      <c r="L4169" t="s">
        <v>20</v>
      </c>
      <c r="M4169" s="5">
        <v>2554.5700000000006</v>
      </c>
      <c r="N4169">
        <v>1</v>
      </c>
    </row>
    <row r="4170" spans="1:14" x14ac:dyDescent="0.2">
      <c r="A4170" s="2">
        <v>45174</v>
      </c>
      <c r="B4170" s="3">
        <f t="shared" si="195"/>
        <v>2024</v>
      </c>
      <c r="C4170" t="str">
        <f t="shared" si="196"/>
        <v>2023-2024</v>
      </c>
      <c r="D4170" t="s">
        <v>147</v>
      </c>
      <c r="E4170" t="s">
        <v>84</v>
      </c>
      <c r="F4170" t="str">
        <f t="shared" si="197"/>
        <v>Queensland</v>
      </c>
      <c r="G4170" t="s">
        <v>35</v>
      </c>
      <c r="H4170">
        <v>4740</v>
      </c>
      <c r="I4170" t="s">
        <v>11</v>
      </c>
      <c r="J4170" t="s">
        <v>51</v>
      </c>
      <c r="K4170" t="s">
        <v>150</v>
      </c>
      <c r="L4170" t="s">
        <v>18</v>
      </c>
      <c r="M4170" s="5">
        <v>2556.1799999999998</v>
      </c>
      <c r="N4170">
        <v>1</v>
      </c>
    </row>
    <row r="4171" spans="1:14" x14ac:dyDescent="0.2">
      <c r="A4171" s="2">
        <v>45287</v>
      </c>
      <c r="B4171" s="3">
        <f t="shared" si="195"/>
        <v>2024</v>
      </c>
      <c r="C4171" t="str">
        <f t="shared" si="196"/>
        <v>2023-2024</v>
      </c>
      <c r="D4171" t="s">
        <v>147</v>
      </c>
      <c r="E4171" t="s">
        <v>136</v>
      </c>
      <c r="F4171" t="str">
        <f t="shared" si="197"/>
        <v>Victoria</v>
      </c>
      <c r="G4171" t="s">
        <v>45</v>
      </c>
      <c r="H4171">
        <v>3175</v>
      </c>
      <c r="I4171" t="s">
        <v>11</v>
      </c>
      <c r="J4171" t="s">
        <v>63</v>
      </c>
      <c r="K4171" t="s">
        <v>150</v>
      </c>
      <c r="L4171" t="s">
        <v>18</v>
      </c>
      <c r="M4171" s="5">
        <v>2558.73</v>
      </c>
      <c r="N4171">
        <v>1</v>
      </c>
    </row>
    <row r="4172" spans="1:14" x14ac:dyDescent="0.2">
      <c r="A4172" s="2">
        <v>45328</v>
      </c>
      <c r="B4172" s="3">
        <f t="shared" si="195"/>
        <v>2024</v>
      </c>
      <c r="C4172" t="str">
        <f t="shared" si="196"/>
        <v>2023-2024</v>
      </c>
      <c r="D4172" t="s">
        <v>147</v>
      </c>
      <c r="E4172" t="s">
        <v>101</v>
      </c>
      <c r="F4172" t="str">
        <f t="shared" si="197"/>
        <v>Victoria</v>
      </c>
      <c r="G4172" t="s">
        <v>45</v>
      </c>
      <c r="H4172">
        <v>3131</v>
      </c>
      <c r="I4172" t="s">
        <v>11</v>
      </c>
      <c r="J4172" t="s">
        <v>63</v>
      </c>
      <c r="K4172" t="s">
        <v>150</v>
      </c>
      <c r="L4172" t="s">
        <v>18</v>
      </c>
      <c r="M4172" s="5">
        <v>2560.0500000000002</v>
      </c>
      <c r="N4172">
        <v>1</v>
      </c>
    </row>
    <row r="4173" spans="1:14" x14ac:dyDescent="0.2">
      <c r="A4173" s="2">
        <v>45189</v>
      </c>
      <c r="B4173" s="3">
        <f t="shared" si="195"/>
        <v>2024</v>
      </c>
      <c r="C4173" t="str">
        <f t="shared" si="196"/>
        <v>2023-2024</v>
      </c>
      <c r="D4173" t="s">
        <v>147</v>
      </c>
      <c r="E4173" t="s">
        <v>91</v>
      </c>
      <c r="F4173" t="str">
        <f t="shared" si="197"/>
        <v>Victoria</v>
      </c>
      <c r="G4173" t="s">
        <v>45</v>
      </c>
      <c r="H4173">
        <v>3690</v>
      </c>
      <c r="I4173" t="s">
        <v>11</v>
      </c>
      <c r="J4173" t="s">
        <v>55</v>
      </c>
      <c r="K4173" t="s">
        <v>153</v>
      </c>
      <c r="L4173" t="s">
        <v>16</v>
      </c>
      <c r="M4173" s="5">
        <v>2567.6099999999992</v>
      </c>
      <c r="N4173">
        <v>1</v>
      </c>
    </row>
    <row r="4174" spans="1:14" x14ac:dyDescent="0.2">
      <c r="A4174" s="2">
        <v>45105</v>
      </c>
      <c r="B4174" s="3">
        <f t="shared" si="195"/>
        <v>2023</v>
      </c>
      <c r="C4174" t="str">
        <f t="shared" si="196"/>
        <v>2022-2023</v>
      </c>
      <c r="D4174" t="s">
        <v>147</v>
      </c>
      <c r="E4174" t="s">
        <v>139</v>
      </c>
      <c r="F4174" t="str">
        <f t="shared" si="197"/>
        <v>New South Wales</v>
      </c>
      <c r="G4174" t="s">
        <v>10</v>
      </c>
      <c r="H4174">
        <v>2020</v>
      </c>
      <c r="I4174" t="s">
        <v>11</v>
      </c>
      <c r="J4174" t="s">
        <v>12</v>
      </c>
      <c r="K4174" t="s">
        <v>153</v>
      </c>
      <c r="L4174" t="s">
        <v>16</v>
      </c>
      <c r="M4174" s="5">
        <v>2570.690000000001</v>
      </c>
      <c r="N4174">
        <v>1</v>
      </c>
    </row>
    <row r="4175" spans="1:14" x14ac:dyDescent="0.2">
      <c r="A4175" s="2">
        <v>45309</v>
      </c>
      <c r="B4175" s="3">
        <f t="shared" si="195"/>
        <v>2024</v>
      </c>
      <c r="C4175" t="str">
        <f t="shared" si="196"/>
        <v>2023-2024</v>
      </c>
      <c r="D4175" t="s">
        <v>147</v>
      </c>
      <c r="E4175" t="s">
        <v>134</v>
      </c>
      <c r="F4175" t="str">
        <f t="shared" si="197"/>
        <v>Queensland</v>
      </c>
      <c r="G4175" t="s">
        <v>35</v>
      </c>
      <c r="H4175">
        <v>4825</v>
      </c>
      <c r="I4175" t="s">
        <v>11</v>
      </c>
      <c r="J4175" t="s">
        <v>36</v>
      </c>
      <c r="K4175" t="s">
        <v>150</v>
      </c>
      <c r="L4175" t="s">
        <v>18</v>
      </c>
      <c r="M4175" s="5">
        <v>2571.8999999999992</v>
      </c>
      <c r="N4175">
        <v>1</v>
      </c>
    </row>
    <row r="4176" spans="1:14" x14ac:dyDescent="0.2">
      <c r="A4176" s="2">
        <v>45281</v>
      </c>
      <c r="B4176" s="3">
        <f t="shared" si="195"/>
        <v>2024</v>
      </c>
      <c r="C4176" t="str">
        <f t="shared" si="196"/>
        <v>2023-2024</v>
      </c>
      <c r="D4176" t="s">
        <v>147</v>
      </c>
      <c r="E4176" t="s">
        <v>132</v>
      </c>
      <c r="F4176" t="str">
        <f t="shared" si="197"/>
        <v>New South Wales</v>
      </c>
      <c r="G4176" t="s">
        <v>10</v>
      </c>
      <c r="H4176">
        <v>2800</v>
      </c>
      <c r="I4176" t="s">
        <v>11</v>
      </c>
      <c r="J4176" t="s">
        <v>25</v>
      </c>
      <c r="K4176" t="s">
        <v>150</v>
      </c>
      <c r="L4176" t="s">
        <v>18</v>
      </c>
      <c r="M4176" s="5">
        <v>2576.2599999999998</v>
      </c>
      <c r="N4176">
        <v>1</v>
      </c>
    </row>
    <row r="4177" spans="1:14" x14ac:dyDescent="0.2">
      <c r="A4177" s="2">
        <v>45272</v>
      </c>
      <c r="B4177" s="3">
        <f t="shared" si="195"/>
        <v>2024</v>
      </c>
      <c r="C4177" t="str">
        <f t="shared" si="196"/>
        <v>2023-2024</v>
      </c>
      <c r="D4177" t="s">
        <v>147</v>
      </c>
      <c r="E4177" t="s">
        <v>132</v>
      </c>
      <c r="F4177" t="str">
        <f t="shared" si="197"/>
        <v>New South Wales</v>
      </c>
      <c r="G4177" t="s">
        <v>10</v>
      </c>
      <c r="H4177">
        <v>2800</v>
      </c>
      <c r="I4177" t="s">
        <v>11</v>
      </c>
      <c r="J4177" t="s">
        <v>25</v>
      </c>
      <c r="K4177" t="s">
        <v>152</v>
      </c>
      <c r="L4177" t="s">
        <v>13</v>
      </c>
      <c r="M4177" s="5">
        <v>2593.0200000000018</v>
      </c>
      <c r="N4177">
        <v>1</v>
      </c>
    </row>
    <row r="4178" spans="1:14" x14ac:dyDescent="0.2">
      <c r="A4178" s="2">
        <v>45108</v>
      </c>
      <c r="B4178" s="3">
        <f t="shared" si="195"/>
        <v>2024</v>
      </c>
      <c r="C4178" t="str">
        <f t="shared" si="196"/>
        <v>2023-2024</v>
      </c>
      <c r="D4178" t="s">
        <v>147</v>
      </c>
      <c r="E4178" t="s">
        <v>113</v>
      </c>
      <c r="F4178" t="str">
        <f t="shared" si="197"/>
        <v>Queensland</v>
      </c>
      <c r="G4178" t="s">
        <v>35</v>
      </c>
      <c r="H4178">
        <v>4215</v>
      </c>
      <c r="I4178" t="s">
        <v>11</v>
      </c>
      <c r="J4178" t="s">
        <v>104</v>
      </c>
      <c r="K4178" t="s">
        <v>152</v>
      </c>
      <c r="L4178" t="s">
        <v>13</v>
      </c>
      <c r="M4178" s="5">
        <v>2601.7200000000016</v>
      </c>
      <c r="N4178">
        <v>1</v>
      </c>
    </row>
    <row r="4179" spans="1:14" x14ac:dyDescent="0.2">
      <c r="A4179" s="2">
        <v>45266</v>
      </c>
      <c r="B4179" s="3">
        <f t="shared" si="195"/>
        <v>2024</v>
      </c>
      <c r="C4179" t="str">
        <f t="shared" si="196"/>
        <v>2023-2024</v>
      </c>
      <c r="D4179" t="s">
        <v>148</v>
      </c>
      <c r="E4179" t="s">
        <v>96</v>
      </c>
      <c r="F4179" t="str">
        <f t="shared" si="197"/>
        <v>Western Australia</v>
      </c>
      <c r="G4179" t="s">
        <v>48</v>
      </c>
      <c r="H4179">
        <v>6330</v>
      </c>
      <c r="I4179" t="s">
        <v>11</v>
      </c>
      <c r="J4179" t="s">
        <v>94</v>
      </c>
      <c r="K4179" t="s">
        <v>150</v>
      </c>
      <c r="L4179" t="s">
        <v>18</v>
      </c>
      <c r="M4179" s="5">
        <v>2604.84</v>
      </c>
      <c r="N4179">
        <v>1</v>
      </c>
    </row>
    <row r="4180" spans="1:14" x14ac:dyDescent="0.2">
      <c r="A4180" s="2">
        <v>45241</v>
      </c>
      <c r="B4180" s="3">
        <f t="shared" si="195"/>
        <v>2024</v>
      </c>
      <c r="C4180" t="str">
        <f t="shared" si="196"/>
        <v>2023-2024</v>
      </c>
      <c r="D4180" t="s">
        <v>147</v>
      </c>
      <c r="E4180" t="s">
        <v>65</v>
      </c>
      <c r="F4180" t="str">
        <f t="shared" si="197"/>
        <v>New South Wales</v>
      </c>
      <c r="G4180" t="s">
        <v>10</v>
      </c>
      <c r="H4180">
        <v>2541</v>
      </c>
      <c r="I4180" t="s">
        <v>11</v>
      </c>
      <c r="J4180" t="s">
        <v>58</v>
      </c>
      <c r="K4180" t="s">
        <v>150</v>
      </c>
      <c r="L4180" t="s">
        <v>18</v>
      </c>
      <c r="M4180" s="5">
        <v>2608.59</v>
      </c>
      <c r="N4180">
        <v>1</v>
      </c>
    </row>
    <row r="4181" spans="1:14" x14ac:dyDescent="0.2">
      <c r="A4181" s="2">
        <v>45548</v>
      </c>
      <c r="B4181" s="3">
        <f t="shared" si="195"/>
        <v>2025</v>
      </c>
      <c r="C4181" t="str">
        <f t="shared" si="196"/>
        <v>2024-2025</v>
      </c>
      <c r="D4181" t="s">
        <v>147</v>
      </c>
      <c r="E4181" t="s">
        <v>64</v>
      </c>
      <c r="F4181" t="str">
        <f t="shared" si="197"/>
        <v>Victoria</v>
      </c>
      <c r="G4181" t="s">
        <v>45</v>
      </c>
      <c r="H4181">
        <v>3199</v>
      </c>
      <c r="I4181" t="s">
        <v>11</v>
      </c>
      <c r="J4181" t="s">
        <v>63</v>
      </c>
      <c r="K4181" t="s">
        <v>154</v>
      </c>
      <c r="L4181" t="s">
        <v>14</v>
      </c>
      <c r="M4181" s="5">
        <v>2614.2999999999997</v>
      </c>
      <c r="N4181">
        <v>1</v>
      </c>
    </row>
    <row r="4182" spans="1:14" x14ac:dyDescent="0.2">
      <c r="A4182" s="2">
        <v>45420</v>
      </c>
      <c r="B4182" s="3">
        <f t="shared" si="195"/>
        <v>2024</v>
      </c>
      <c r="C4182" t="str">
        <f t="shared" si="196"/>
        <v>2023-2024</v>
      </c>
      <c r="D4182" t="s">
        <v>147</v>
      </c>
      <c r="E4182" t="s">
        <v>41</v>
      </c>
      <c r="F4182" t="str">
        <f t="shared" si="197"/>
        <v>New South Wales</v>
      </c>
      <c r="G4182" t="s">
        <v>10</v>
      </c>
      <c r="H4182">
        <v>2830</v>
      </c>
      <c r="I4182" t="s">
        <v>11</v>
      </c>
      <c r="J4182" t="s">
        <v>25</v>
      </c>
      <c r="K4182" t="s">
        <v>150</v>
      </c>
      <c r="L4182" t="s">
        <v>18</v>
      </c>
      <c r="M4182" s="5">
        <v>2621.51</v>
      </c>
      <c r="N4182">
        <v>1</v>
      </c>
    </row>
    <row r="4183" spans="1:14" x14ac:dyDescent="0.2">
      <c r="A4183" s="2">
        <v>45017</v>
      </c>
      <c r="B4183" s="3">
        <f t="shared" si="195"/>
        <v>2023</v>
      </c>
      <c r="C4183" t="str">
        <f t="shared" si="196"/>
        <v>2022-2023</v>
      </c>
      <c r="D4183" t="s">
        <v>147</v>
      </c>
      <c r="E4183" t="s">
        <v>106</v>
      </c>
      <c r="F4183" t="str">
        <f t="shared" si="197"/>
        <v>Victoria</v>
      </c>
      <c r="G4183" t="s">
        <v>45</v>
      </c>
      <c r="H4183">
        <v>3915</v>
      </c>
      <c r="I4183" t="s">
        <v>11</v>
      </c>
      <c r="J4183" t="s">
        <v>55</v>
      </c>
      <c r="K4183" t="s">
        <v>150</v>
      </c>
      <c r="L4183" t="s">
        <v>18</v>
      </c>
      <c r="M4183" s="5">
        <v>2625.1799999999989</v>
      </c>
      <c r="N4183">
        <v>1</v>
      </c>
    </row>
    <row r="4184" spans="1:14" x14ac:dyDescent="0.2">
      <c r="A4184" s="2">
        <v>45302</v>
      </c>
      <c r="B4184" s="3">
        <f t="shared" si="195"/>
        <v>2024</v>
      </c>
      <c r="C4184" t="str">
        <f t="shared" si="196"/>
        <v>2023-2024</v>
      </c>
      <c r="D4184" t="s">
        <v>147</v>
      </c>
      <c r="E4184" t="s">
        <v>114</v>
      </c>
      <c r="F4184" t="str">
        <f t="shared" si="197"/>
        <v>Victoria</v>
      </c>
      <c r="G4184" t="s">
        <v>45</v>
      </c>
      <c r="H4184">
        <v>3551</v>
      </c>
      <c r="I4184" t="s">
        <v>11</v>
      </c>
      <c r="J4184" t="s">
        <v>60</v>
      </c>
      <c r="K4184" t="s">
        <v>152</v>
      </c>
      <c r="L4184" t="s">
        <v>13</v>
      </c>
      <c r="M4184" s="5">
        <v>2628.3700000000044</v>
      </c>
      <c r="N4184">
        <v>1</v>
      </c>
    </row>
    <row r="4185" spans="1:14" x14ac:dyDescent="0.2">
      <c r="A4185" s="2">
        <v>44997</v>
      </c>
      <c r="B4185" s="3">
        <f t="shared" si="195"/>
        <v>2023</v>
      </c>
      <c r="C4185" t="str">
        <f t="shared" si="196"/>
        <v>2022-2023</v>
      </c>
      <c r="D4185" t="s">
        <v>147</v>
      </c>
      <c r="E4185" t="s">
        <v>117</v>
      </c>
      <c r="F4185" t="str">
        <f t="shared" si="197"/>
        <v>Queensland</v>
      </c>
      <c r="G4185" t="s">
        <v>35</v>
      </c>
      <c r="H4185">
        <v>4119</v>
      </c>
      <c r="I4185" t="s">
        <v>11</v>
      </c>
      <c r="J4185" t="s">
        <v>43</v>
      </c>
      <c r="K4185" t="s">
        <v>150</v>
      </c>
      <c r="L4185" t="s">
        <v>18</v>
      </c>
      <c r="M4185" s="5">
        <v>2631.58</v>
      </c>
      <c r="N4185">
        <v>1</v>
      </c>
    </row>
    <row r="4186" spans="1:14" x14ac:dyDescent="0.2">
      <c r="A4186" s="2">
        <v>45260</v>
      </c>
      <c r="B4186" s="3">
        <f t="shared" si="195"/>
        <v>2024</v>
      </c>
      <c r="C4186" t="str">
        <f t="shared" si="196"/>
        <v>2023-2024</v>
      </c>
      <c r="D4186" t="s">
        <v>147</v>
      </c>
      <c r="E4186" t="s">
        <v>82</v>
      </c>
      <c r="F4186" t="str">
        <f t="shared" si="197"/>
        <v>Queensland</v>
      </c>
      <c r="G4186" t="s">
        <v>35</v>
      </c>
      <c r="H4186">
        <v>4012</v>
      </c>
      <c r="I4186" t="s">
        <v>11</v>
      </c>
      <c r="J4186" t="s">
        <v>43</v>
      </c>
      <c r="K4186" t="s">
        <v>153</v>
      </c>
      <c r="L4186" t="s">
        <v>16</v>
      </c>
      <c r="M4186" s="5">
        <v>2653.0699999999993</v>
      </c>
      <c r="N4186">
        <v>1</v>
      </c>
    </row>
    <row r="4187" spans="1:14" x14ac:dyDescent="0.2">
      <c r="A4187" s="2">
        <v>45600</v>
      </c>
      <c r="B4187" s="3">
        <f t="shared" si="195"/>
        <v>2025</v>
      </c>
      <c r="C4187" t="str">
        <f t="shared" si="196"/>
        <v>2024-2025</v>
      </c>
      <c r="D4187" t="s">
        <v>147</v>
      </c>
      <c r="E4187" t="s">
        <v>28</v>
      </c>
      <c r="F4187" t="str">
        <f t="shared" si="197"/>
        <v>Northern Territory</v>
      </c>
      <c r="G4187" t="s">
        <v>29</v>
      </c>
      <c r="H4187">
        <v>800</v>
      </c>
      <c r="I4187" t="s">
        <v>11</v>
      </c>
      <c r="J4187" t="s">
        <v>30</v>
      </c>
      <c r="K4187" t="s">
        <v>151</v>
      </c>
      <c r="L4187" t="s">
        <v>21</v>
      </c>
      <c r="M4187" s="5">
        <v>2654.02</v>
      </c>
      <c r="N4187">
        <v>1</v>
      </c>
    </row>
    <row r="4188" spans="1:14" x14ac:dyDescent="0.2">
      <c r="A4188" s="2">
        <v>45222</v>
      </c>
      <c r="B4188" s="3">
        <f t="shared" si="195"/>
        <v>2024</v>
      </c>
      <c r="C4188" t="str">
        <f t="shared" si="196"/>
        <v>2023-2024</v>
      </c>
      <c r="D4188" t="s">
        <v>147</v>
      </c>
      <c r="E4188" t="s">
        <v>73</v>
      </c>
      <c r="F4188" t="str">
        <f t="shared" si="197"/>
        <v>Victoria</v>
      </c>
      <c r="G4188" t="s">
        <v>45</v>
      </c>
      <c r="H4188">
        <v>3136</v>
      </c>
      <c r="I4188" t="s">
        <v>11</v>
      </c>
      <c r="J4188" t="s">
        <v>63</v>
      </c>
      <c r="K4188" t="s">
        <v>150</v>
      </c>
      <c r="L4188" t="s">
        <v>18</v>
      </c>
      <c r="M4188" s="5">
        <v>2657.48</v>
      </c>
      <c r="N4188">
        <v>1</v>
      </c>
    </row>
    <row r="4189" spans="1:14" x14ac:dyDescent="0.2">
      <c r="A4189" s="2">
        <v>45418</v>
      </c>
      <c r="B4189" s="3">
        <f t="shared" si="195"/>
        <v>2024</v>
      </c>
      <c r="C4189" t="str">
        <f t="shared" si="196"/>
        <v>2023-2024</v>
      </c>
      <c r="D4189" t="s">
        <v>147</v>
      </c>
      <c r="E4189" t="s">
        <v>117</v>
      </c>
      <c r="F4189" t="str">
        <f t="shared" si="197"/>
        <v>Queensland</v>
      </c>
      <c r="G4189" t="s">
        <v>35</v>
      </c>
      <c r="H4189">
        <v>4119</v>
      </c>
      <c r="I4189" t="s">
        <v>11</v>
      </c>
      <c r="J4189" t="s">
        <v>43</v>
      </c>
      <c r="K4189" t="s">
        <v>150</v>
      </c>
      <c r="L4189" t="s">
        <v>18</v>
      </c>
      <c r="M4189" s="5">
        <v>2670.66</v>
      </c>
      <c r="N4189">
        <v>1</v>
      </c>
    </row>
    <row r="4190" spans="1:14" x14ac:dyDescent="0.2">
      <c r="A4190" s="2">
        <v>45391</v>
      </c>
      <c r="B4190" s="3">
        <f t="shared" si="195"/>
        <v>2024</v>
      </c>
      <c r="C4190" t="str">
        <f t="shared" si="196"/>
        <v>2023-2024</v>
      </c>
      <c r="D4190" t="s">
        <v>147</v>
      </c>
      <c r="E4190" t="s">
        <v>9</v>
      </c>
      <c r="F4190" t="str">
        <f t="shared" si="197"/>
        <v>New South Wales</v>
      </c>
      <c r="G4190" t="s">
        <v>10</v>
      </c>
      <c r="H4190">
        <v>2067</v>
      </c>
      <c r="I4190" t="s">
        <v>11</v>
      </c>
      <c r="J4190" t="s">
        <v>12</v>
      </c>
      <c r="K4190" t="s">
        <v>150</v>
      </c>
      <c r="L4190" t="s">
        <v>18</v>
      </c>
      <c r="M4190" s="5">
        <v>2677.43</v>
      </c>
      <c r="N4190">
        <v>1</v>
      </c>
    </row>
    <row r="4191" spans="1:14" x14ac:dyDescent="0.2">
      <c r="A4191" s="2">
        <v>45399</v>
      </c>
      <c r="B4191" s="3">
        <f t="shared" si="195"/>
        <v>2024</v>
      </c>
      <c r="C4191" t="str">
        <f t="shared" si="196"/>
        <v>2023-2024</v>
      </c>
      <c r="D4191" t="s">
        <v>147</v>
      </c>
      <c r="E4191" t="s">
        <v>118</v>
      </c>
      <c r="F4191" t="str">
        <f t="shared" si="197"/>
        <v>New South Wales</v>
      </c>
      <c r="G4191" t="s">
        <v>10</v>
      </c>
      <c r="H4191">
        <v>2158</v>
      </c>
      <c r="I4191" t="s">
        <v>11</v>
      </c>
      <c r="J4191" t="s">
        <v>27</v>
      </c>
      <c r="K4191" t="s">
        <v>150</v>
      </c>
      <c r="L4191" t="s">
        <v>18</v>
      </c>
      <c r="M4191" s="5">
        <v>2682.1099999999997</v>
      </c>
      <c r="N4191">
        <v>1</v>
      </c>
    </row>
    <row r="4192" spans="1:14" x14ac:dyDescent="0.2">
      <c r="A4192" s="2">
        <v>45336</v>
      </c>
      <c r="B4192" s="3">
        <f t="shared" si="195"/>
        <v>2024</v>
      </c>
      <c r="C4192" t="str">
        <f t="shared" si="196"/>
        <v>2023-2024</v>
      </c>
      <c r="D4192" t="s">
        <v>147</v>
      </c>
      <c r="E4192" t="s">
        <v>64</v>
      </c>
      <c r="F4192" t="str">
        <f t="shared" si="197"/>
        <v>Victoria</v>
      </c>
      <c r="G4192" t="s">
        <v>45</v>
      </c>
      <c r="H4192">
        <v>3199</v>
      </c>
      <c r="I4192" t="s">
        <v>11</v>
      </c>
      <c r="J4192" t="s">
        <v>63</v>
      </c>
      <c r="K4192" t="s">
        <v>150</v>
      </c>
      <c r="L4192" t="s">
        <v>18</v>
      </c>
      <c r="M4192" s="5">
        <v>2682.17</v>
      </c>
      <c r="N4192">
        <v>1</v>
      </c>
    </row>
    <row r="4193" spans="1:14" x14ac:dyDescent="0.2">
      <c r="A4193" s="2">
        <v>44944</v>
      </c>
      <c r="B4193" s="3">
        <f t="shared" si="195"/>
        <v>2023</v>
      </c>
      <c r="C4193" t="str">
        <f t="shared" si="196"/>
        <v>2022-2023</v>
      </c>
      <c r="D4193" t="s">
        <v>147</v>
      </c>
      <c r="E4193" t="s">
        <v>64</v>
      </c>
      <c r="F4193" t="str">
        <f t="shared" si="197"/>
        <v>Victoria</v>
      </c>
      <c r="G4193" t="s">
        <v>45</v>
      </c>
      <c r="H4193">
        <v>3199</v>
      </c>
      <c r="I4193" t="s">
        <v>11</v>
      </c>
      <c r="J4193" t="s">
        <v>63</v>
      </c>
      <c r="K4193" t="s">
        <v>157</v>
      </c>
      <c r="L4193" t="s">
        <v>22</v>
      </c>
      <c r="M4193" s="5">
        <v>2690.3299999999995</v>
      </c>
      <c r="N4193">
        <v>1</v>
      </c>
    </row>
    <row r="4194" spans="1:14" x14ac:dyDescent="0.2">
      <c r="A4194" s="2">
        <v>45398</v>
      </c>
      <c r="B4194" s="3">
        <f t="shared" si="195"/>
        <v>2024</v>
      </c>
      <c r="C4194" t="str">
        <f t="shared" si="196"/>
        <v>2023-2024</v>
      </c>
      <c r="D4194" t="s">
        <v>147</v>
      </c>
      <c r="E4194" t="s">
        <v>136</v>
      </c>
      <c r="F4194" t="str">
        <f t="shared" si="197"/>
        <v>Victoria</v>
      </c>
      <c r="G4194" t="s">
        <v>45</v>
      </c>
      <c r="H4194">
        <v>3175</v>
      </c>
      <c r="I4194" t="s">
        <v>11</v>
      </c>
      <c r="J4194" t="s">
        <v>63</v>
      </c>
      <c r="K4194" t="s">
        <v>150</v>
      </c>
      <c r="L4194" t="s">
        <v>18</v>
      </c>
      <c r="M4194" s="5">
        <v>2692.99</v>
      </c>
      <c r="N4194">
        <v>1</v>
      </c>
    </row>
    <row r="4195" spans="1:14" x14ac:dyDescent="0.2">
      <c r="A4195" s="2">
        <v>45244</v>
      </c>
      <c r="B4195" s="3">
        <f t="shared" si="195"/>
        <v>2024</v>
      </c>
      <c r="C4195" t="str">
        <f t="shared" si="196"/>
        <v>2023-2024</v>
      </c>
      <c r="D4195" t="s">
        <v>147</v>
      </c>
      <c r="E4195" t="s">
        <v>143</v>
      </c>
      <c r="F4195" t="str">
        <f t="shared" si="197"/>
        <v>New South Wales</v>
      </c>
      <c r="G4195" t="s">
        <v>10</v>
      </c>
      <c r="H4195">
        <v>2154</v>
      </c>
      <c r="I4195" t="s">
        <v>11</v>
      </c>
      <c r="J4195" t="s">
        <v>27</v>
      </c>
      <c r="K4195" t="s">
        <v>150</v>
      </c>
      <c r="L4195" t="s">
        <v>18</v>
      </c>
      <c r="M4195" s="5">
        <v>2699.6499999999996</v>
      </c>
      <c r="N4195">
        <v>1</v>
      </c>
    </row>
    <row r="4196" spans="1:14" x14ac:dyDescent="0.2">
      <c r="A4196" s="2">
        <v>45524</v>
      </c>
      <c r="B4196" s="3">
        <f t="shared" si="195"/>
        <v>2025</v>
      </c>
      <c r="C4196" t="str">
        <f t="shared" si="196"/>
        <v>2024-2025</v>
      </c>
      <c r="D4196" t="s">
        <v>147</v>
      </c>
      <c r="E4196" t="s">
        <v>146</v>
      </c>
      <c r="F4196" t="str">
        <f t="shared" si="197"/>
        <v>Victoria</v>
      </c>
      <c r="G4196" t="s">
        <v>45</v>
      </c>
      <c r="H4196">
        <v>3353</v>
      </c>
      <c r="I4196" t="s">
        <v>11</v>
      </c>
      <c r="J4196" t="s">
        <v>60</v>
      </c>
      <c r="K4196" t="s">
        <v>150</v>
      </c>
      <c r="L4196" t="s">
        <v>18</v>
      </c>
      <c r="M4196" s="5">
        <v>2709.6000000000008</v>
      </c>
      <c r="N4196">
        <v>1</v>
      </c>
    </row>
    <row r="4197" spans="1:14" x14ac:dyDescent="0.2">
      <c r="A4197" s="2">
        <v>45413</v>
      </c>
      <c r="B4197" s="3">
        <f t="shared" si="195"/>
        <v>2024</v>
      </c>
      <c r="C4197" t="str">
        <f t="shared" si="196"/>
        <v>2023-2024</v>
      </c>
      <c r="D4197" t="s">
        <v>147</v>
      </c>
      <c r="E4197" t="s">
        <v>145</v>
      </c>
      <c r="F4197" t="str">
        <f t="shared" si="197"/>
        <v>New South Wales</v>
      </c>
      <c r="G4197" t="s">
        <v>10</v>
      </c>
      <c r="H4197">
        <v>2101</v>
      </c>
      <c r="I4197" t="s">
        <v>11</v>
      </c>
      <c r="J4197" t="s">
        <v>27</v>
      </c>
      <c r="K4197" t="s">
        <v>151</v>
      </c>
      <c r="L4197" t="s">
        <v>21</v>
      </c>
      <c r="M4197" s="5">
        <v>2715.92</v>
      </c>
      <c r="N4197">
        <v>1</v>
      </c>
    </row>
    <row r="4198" spans="1:14" x14ac:dyDescent="0.2">
      <c r="A4198" s="2">
        <v>44985</v>
      </c>
      <c r="B4198" s="3">
        <f t="shared" si="195"/>
        <v>2023</v>
      </c>
      <c r="C4198" t="str">
        <f t="shared" si="196"/>
        <v>2022-2023</v>
      </c>
      <c r="D4198" t="s">
        <v>147</v>
      </c>
      <c r="E4198" t="s">
        <v>9</v>
      </c>
      <c r="F4198" t="str">
        <f t="shared" si="197"/>
        <v>New South Wales</v>
      </c>
      <c r="G4198" t="s">
        <v>10</v>
      </c>
      <c r="H4198">
        <v>2067</v>
      </c>
      <c r="I4198" t="s">
        <v>11</v>
      </c>
      <c r="J4198" t="s">
        <v>12</v>
      </c>
      <c r="K4198" t="s">
        <v>150</v>
      </c>
      <c r="L4198" t="s">
        <v>18</v>
      </c>
      <c r="M4198" s="5">
        <v>2741.97</v>
      </c>
      <c r="N4198">
        <v>1</v>
      </c>
    </row>
    <row r="4199" spans="1:14" x14ac:dyDescent="0.2">
      <c r="A4199" s="2">
        <v>45515</v>
      </c>
      <c r="B4199" s="3">
        <f t="shared" si="195"/>
        <v>2025</v>
      </c>
      <c r="C4199" t="str">
        <f t="shared" si="196"/>
        <v>2024-2025</v>
      </c>
      <c r="D4199" t="s">
        <v>147</v>
      </c>
      <c r="E4199" t="s">
        <v>112</v>
      </c>
      <c r="F4199" t="str">
        <f t="shared" si="197"/>
        <v>Victoria</v>
      </c>
      <c r="G4199" t="s">
        <v>45</v>
      </c>
      <c r="H4199">
        <v>3076</v>
      </c>
      <c r="I4199" t="s">
        <v>11</v>
      </c>
      <c r="J4199" t="s">
        <v>46</v>
      </c>
      <c r="K4199" t="s">
        <v>152</v>
      </c>
      <c r="L4199" t="s">
        <v>13</v>
      </c>
      <c r="M4199" s="5">
        <v>2752.150000000001</v>
      </c>
      <c r="N4199">
        <v>1</v>
      </c>
    </row>
    <row r="4200" spans="1:14" x14ac:dyDescent="0.2">
      <c r="A4200" s="2">
        <v>45165</v>
      </c>
      <c r="B4200" s="3">
        <f t="shared" si="195"/>
        <v>2024</v>
      </c>
      <c r="C4200" t="str">
        <f t="shared" si="196"/>
        <v>2023-2024</v>
      </c>
      <c r="D4200" t="s">
        <v>147</v>
      </c>
      <c r="E4200" t="s">
        <v>143</v>
      </c>
      <c r="F4200" t="str">
        <f t="shared" si="197"/>
        <v>New South Wales</v>
      </c>
      <c r="G4200" t="s">
        <v>10</v>
      </c>
      <c r="H4200">
        <v>2154</v>
      </c>
      <c r="I4200" t="s">
        <v>11</v>
      </c>
      <c r="J4200" t="s">
        <v>27</v>
      </c>
      <c r="K4200" t="s">
        <v>153</v>
      </c>
      <c r="L4200" t="s">
        <v>16</v>
      </c>
      <c r="M4200" s="5">
        <v>2754.4399999999996</v>
      </c>
      <c r="N4200">
        <v>1</v>
      </c>
    </row>
    <row r="4201" spans="1:14" x14ac:dyDescent="0.2">
      <c r="A4201" s="2">
        <v>45642</v>
      </c>
      <c r="B4201" s="3">
        <f t="shared" si="195"/>
        <v>2025</v>
      </c>
      <c r="C4201" t="str">
        <f t="shared" si="196"/>
        <v>2024-2025</v>
      </c>
      <c r="D4201" t="s">
        <v>147</v>
      </c>
      <c r="E4201" t="s">
        <v>122</v>
      </c>
      <c r="F4201" t="str">
        <f t="shared" si="197"/>
        <v>New South Wales</v>
      </c>
      <c r="G4201" t="s">
        <v>10</v>
      </c>
      <c r="H4201">
        <v>2650</v>
      </c>
      <c r="I4201" t="s">
        <v>11</v>
      </c>
      <c r="J4201" t="s">
        <v>25</v>
      </c>
      <c r="K4201" t="s">
        <v>150</v>
      </c>
      <c r="L4201" t="s">
        <v>18</v>
      </c>
      <c r="M4201" s="5">
        <v>2774.3700000000008</v>
      </c>
      <c r="N4201">
        <v>1</v>
      </c>
    </row>
    <row r="4202" spans="1:14" x14ac:dyDescent="0.2">
      <c r="A4202" s="2">
        <v>45539</v>
      </c>
      <c r="B4202" s="3">
        <f t="shared" si="195"/>
        <v>2025</v>
      </c>
      <c r="C4202" t="str">
        <f t="shared" si="196"/>
        <v>2024-2025</v>
      </c>
      <c r="D4202" t="s">
        <v>147</v>
      </c>
      <c r="E4202" t="s">
        <v>122</v>
      </c>
      <c r="F4202" t="str">
        <f t="shared" si="197"/>
        <v>New South Wales</v>
      </c>
      <c r="G4202" t="s">
        <v>10</v>
      </c>
      <c r="H4202">
        <v>2650</v>
      </c>
      <c r="I4202" t="s">
        <v>11</v>
      </c>
      <c r="J4202" t="s">
        <v>25</v>
      </c>
      <c r="K4202" t="s">
        <v>152</v>
      </c>
      <c r="L4202" t="s">
        <v>13</v>
      </c>
      <c r="M4202" s="5">
        <v>2807.3000000000015</v>
      </c>
      <c r="N4202">
        <v>1</v>
      </c>
    </row>
    <row r="4203" spans="1:14" x14ac:dyDescent="0.2">
      <c r="A4203" s="2">
        <v>45623</v>
      </c>
      <c r="B4203" s="3">
        <f t="shared" si="195"/>
        <v>2025</v>
      </c>
      <c r="C4203" t="str">
        <f t="shared" si="196"/>
        <v>2024-2025</v>
      </c>
      <c r="D4203" t="s">
        <v>147</v>
      </c>
      <c r="E4203" t="s">
        <v>28</v>
      </c>
      <c r="F4203" t="str">
        <f t="shared" si="197"/>
        <v>Northern Territory</v>
      </c>
      <c r="G4203" t="s">
        <v>29</v>
      </c>
      <c r="H4203">
        <v>800</v>
      </c>
      <c r="I4203" t="s">
        <v>11</v>
      </c>
      <c r="J4203" t="s">
        <v>30</v>
      </c>
      <c r="K4203" t="s">
        <v>152</v>
      </c>
      <c r="L4203" t="s">
        <v>13</v>
      </c>
      <c r="M4203" s="5">
        <v>2809.2600000000025</v>
      </c>
      <c r="N4203">
        <v>1</v>
      </c>
    </row>
    <row r="4204" spans="1:14" x14ac:dyDescent="0.2">
      <c r="A4204" s="2">
        <v>45604</v>
      </c>
      <c r="B4204" s="3">
        <f t="shared" si="195"/>
        <v>2025</v>
      </c>
      <c r="C4204" t="str">
        <f t="shared" si="196"/>
        <v>2024-2025</v>
      </c>
      <c r="D4204" t="s">
        <v>148</v>
      </c>
      <c r="E4204" t="s">
        <v>138</v>
      </c>
      <c r="F4204" t="str">
        <f t="shared" si="197"/>
        <v>Queensland</v>
      </c>
      <c r="G4204" t="s">
        <v>35</v>
      </c>
      <c r="H4204">
        <v>4558</v>
      </c>
      <c r="I4204" t="s">
        <v>11</v>
      </c>
      <c r="J4204" t="s">
        <v>120</v>
      </c>
      <c r="K4204" t="s">
        <v>151</v>
      </c>
      <c r="L4204" t="s">
        <v>21</v>
      </c>
      <c r="M4204" s="5">
        <v>2825.4700000000003</v>
      </c>
      <c r="N4204">
        <v>1</v>
      </c>
    </row>
    <row r="4205" spans="1:14" x14ac:dyDescent="0.2">
      <c r="A4205" s="2">
        <v>45386</v>
      </c>
      <c r="B4205" s="3">
        <f t="shared" si="195"/>
        <v>2024</v>
      </c>
      <c r="C4205" t="str">
        <f t="shared" si="196"/>
        <v>2023-2024</v>
      </c>
      <c r="D4205" t="s">
        <v>147</v>
      </c>
      <c r="E4205" t="s">
        <v>113</v>
      </c>
      <c r="F4205" t="str">
        <f t="shared" si="197"/>
        <v>Queensland</v>
      </c>
      <c r="G4205" t="s">
        <v>35</v>
      </c>
      <c r="H4205">
        <v>4215</v>
      </c>
      <c r="I4205" t="s">
        <v>11</v>
      </c>
      <c r="J4205" t="s">
        <v>104</v>
      </c>
      <c r="K4205" t="s">
        <v>152</v>
      </c>
      <c r="L4205" t="s">
        <v>13</v>
      </c>
      <c r="M4205" s="5">
        <v>2830.6300000000024</v>
      </c>
      <c r="N4205">
        <v>1</v>
      </c>
    </row>
    <row r="4206" spans="1:14" x14ac:dyDescent="0.2">
      <c r="A4206" s="2">
        <v>45425</v>
      </c>
      <c r="B4206" s="3">
        <f t="shared" si="195"/>
        <v>2024</v>
      </c>
      <c r="C4206" t="str">
        <f t="shared" si="196"/>
        <v>2023-2024</v>
      </c>
      <c r="D4206" t="s">
        <v>147</v>
      </c>
      <c r="E4206" t="s">
        <v>132</v>
      </c>
      <c r="F4206" t="str">
        <f t="shared" si="197"/>
        <v>New South Wales</v>
      </c>
      <c r="G4206" t="s">
        <v>10</v>
      </c>
      <c r="H4206">
        <v>2800</v>
      </c>
      <c r="I4206" t="s">
        <v>11</v>
      </c>
      <c r="J4206" t="s">
        <v>25</v>
      </c>
      <c r="K4206" t="s">
        <v>153</v>
      </c>
      <c r="L4206" t="s">
        <v>16</v>
      </c>
      <c r="M4206" s="5">
        <v>2836.6000000000004</v>
      </c>
      <c r="N4206">
        <v>1</v>
      </c>
    </row>
    <row r="4207" spans="1:14" x14ac:dyDescent="0.2">
      <c r="A4207" s="2">
        <v>45227</v>
      </c>
      <c r="B4207" s="3">
        <f t="shared" si="195"/>
        <v>2024</v>
      </c>
      <c r="C4207" t="str">
        <f t="shared" si="196"/>
        <v>2023-2024</v>
      </c>
      <c r="D4207" t="s">
        <v>147</v>
      </c>
      <c r="E4207" t="s">
        <v>115</v>
      </c>
      <c r="F4207" t="str">
        <f t="shared" si="197"/>
        <v>Western Australia</v>
      </c>
      <c r="G4207" t="s">
        <v>48</v>
      </c>
      <c r="H4207">
        <v>6280</v>
      </c>
      <c r="I4207" t="s">
        <v>11</v>
      </c>
      <c r="J4207" t="s">
        <v>94</v>
      </c>
      <c r="K4207" t="s">
        <v>153</v>
      </c>
      <c r="L4207" t="s">
        <v>16</v>
      </c>
      <c r="M4207" s="5">
        <v>2839.21</v>
      </c>
      <c r="N4207">
        <v>1</v>
      </c>
    </row>
    <row r="4208" spans="1:14" x14ac:dyDescent="0.2">
      <c r="A4208" s="2">
        <v>45591</v>
      </c>
      <c r="B4208" s="3">
        <f t="shared" si="195"/>
        <v>2025</v>
      </c>
      <c r="C4208" t="str">
        <f t="shared" si="196"/>
        <v>2024-2025</v>
      </c>
      <c r="D4208" t="s">
        <v>147</v>
      </c>
      <c r="E4208" t="s">
        <v>79</v>
      </c>
      <c r="F4208" t="str">
        <f t="shared" si="197"/>
        <v>Australian Capital Territory</v>
      </c>
      <c r="G4208" t="s">
        <v>80</v>
      </c>
      <c r="H4208">
        <v>2617</v>
      </c>
      <c r="I4208" t="s">
        <v>11</v>
      </c>
      <c r="J4208" t="s">
        <v>58</v>
      </c>
      <c r="K4208" t="s">
        <v>149</v>
      </c>
      <c r="L4208" t="s">
        <v>15</v>
      </c>
      <c r="M4208" s="5">
        <v>2856.0199999999995</v>
      </c>
      <c r="N4208">
        <v>1</v>
      </c>
    </row>
    <row r="4209" spans="1:14" x14ac:dyDescent="0.2">
      <c r="A4209" s="2">
        <v>45047</v>
      </c>
      <c r="B4209" s="3">
        <f t="shared" si="195"/>
        <v>2023</v>
      </c>
      <c r="C4209" t="str">
        <f t="shared" si="196"/>
        <v>2022-2023</v>
      </c>
      <c r="D4209" t="s">
        <v>147</v>
      </c>
      <c r="E4209" t="s">
        <v>113</v>
      </c>
      <c r="F4209" t="str">
        <f t="shared" si="197"/>
        <v>Queensland</v>
      </c>
      <c r="G4209" t="s">
        <v>35</v>
      </c>
      <c r="H4209">
        <v>4215</v>
      </c>
      <c r="I4209" t="s">
        <v>11</v>
      </c>
      <c r="J4209" t="s">
        <v>104</v>
      </c>
      <c r="K4209" t="s">
        <v>153</v>
      </c>
      <c r="L4209" t="s">
        <v>16</v>
      </c>
      <c r="M4209" s="5">
        <v>2866.54</v>
      </c>
      <c r="N4209">
        <v>1</v>
      </c>
    </row>
    <row r="4210" spans="1:14" x14ac:dyDescent="0.2">
      <c r="A4210" s="2">
        <v>45361</v>
      </c>
      <c r="B4210" s="3">
        <f t="shared" si="195"/>
        <v>2024</v>
      </c>
      <c r="C4210" t="str">
        <f t="shared" si="196"/>
        <v>2023-2024</v>
      </c>
      <c r="D4210" t="s">
        <v>147</v>
      </c>
      <c r="E4210" t="s">
        <v>59</v>
      </c>
      <c r="F4210" t="str">
        <f t="shared" si="197"/>
        <v>Victoria</v>
      </c>
      <c r="G4210" t="s">
        <v>45</v>
      </c>
      <c r="H4210">
        <v>3280</v>
      </c>
      <c r="I4210" t="s">
        <v>11</v>
      </c>
      <c r="J4210" t="s">
        <v>60</v>
      </c>
      <c r="K4210" t="s">
        <v>153</v>
      </c>
      <c r="L4210" t="s">
        <v>16</v>
      </c>
      <c r="M4210" s="5">
        <v>2866.8700000000013</v>
      </c>
      <c r="N4210">
        <v>1</v>
      </c>
    </row>
    <row r="4211" spans="1:14" x14ac:dyDescent="0.2">
      <c r="A4211" s="2">
        <v>45553</v>
      </c>
      <c r="B4211" s="3">
        <f t="shared" si="195"/>
        <v>2025</v>
      </c>
      <c r="C4211" t="str">
        <f t="shared" si="196"/>
        <v>2024-2025</v>
      </c>
      <c r="D4211" t="s">
        <v>147</v>
      </c>
      <c r="E4211" t="s">
        <v>41</v>
      </c>
      <c r="F4211" t="str">
        <f t="shared" si="197"/>
        <v>New South Wales</v>
      </c>
      <c r="G4211" t="s">
        <v>10</v>
      </c>
      <c r="H4211">
        <v>2830</v>
      </c>
      <c r="I4211" t="s">
        <v>11</v>
      </c>
      <c r="J4211" t="s">
        <v>25</v>
      </c>
      <c r="K4211" t="s">
        <v>152</v>
      </c>
      <c r="L4211" t="s">
        <v>13</v>
      </c>
      <c r="M4211" s="5">
        <v>2869.6000000000035</v>
      </c>
      <c r="N4211">
        <v>1</v>
      </c>
    </row>
    <row r="4212" spans="1:14" x14ac:dyDescent="0.2">
      <c r="A4212" s="2">
        <v>45521</v>
      </c>
      <c r="B4212" s="3">
        <f t="shared" si="195"/>
        <v>2025</v>
      </c>
      <c r="C4212" t="str">
        <f t="shared" si="196"/>
        <v>2024-2025</v>
      </c>
      <c r="D4212" t="s">
        <v>147</v>
      </c>
      <c r="E4212" t="s">
        <v>131</v>
      </c>
      <c r="F4212" t="str">
        <f t="shared" si="197"/>
        <v>Western Australia</v>
      </c>
      <c r="G4212" t="s">
        <v>48</v>
      </c>
      <c r="H4212">
        <v>6530</v>
      </c>
      <c r="I4212" t="s">
        <v>11</v>
      </c>
      <c r="J4212" t="s">
        <v>77</v>
      </c>
      <c r="K4212" t="s">
        <v>151</v>
      </c>
      <c r="L4212" t="s">
        <v>21</v>
      </c>
      <c r="M4212" s="5">
        <v>2881.7000000000007</v>
      </c>
      <c r="N4212">
        <v>1</v>
      </c>
    </row>
    <row r="4213" spans="1:14" x14ac:dyDescent="0.2">
      <c r="A4213" s="2">
        <v>45175</v>
      </c>
      <c r="B4213" s="3">
        <f t="shared" si="195"/>
        <v>2024</v>
      </c>
      <c r="C4213" t="str">
        <f t="shared" si="196"/>
        <v>2023-2024</v>
      </c>
      <c r="D4213" t="s">
        <v>147</v>
      </c>
      <c r="E4213" t="s">
        <v>97</v>
      </c>
      <c r="F4213" t="str">
        <f t="shared" si="197"/>
        <v>Tasmania</v>
      </c>
      <c r="G4213" t="s">
        <v>70</v>
      </c>
      <c r="H4213">
        <v>7250</v>
      </c>
      <c r="I4213" t="s">
        <v>11</v>
      </c>
      <c r="J4213" t="s">
        <v>71</v>
      </c>
      <c r="K4213" t="s">
        <v>150</v>
      </c>
      <c r="L4213" t="s">
        <v>18</v>
      </c>
      <c r="M4213" s="5">
        <v>2891.7299999999996</v>
      </c>
      <c r="N4213">
        <v>1</v>
      </c>
    </row>
    <row r="4214" spans="1:14" x14ac:dyDescent="0.2">
      <c r="A4214" s="2">
        <v>45462</v>
      </c>
      <c r="B4214" s="3">
        <f t="shared" si="195"/>
        <v>2024</v>
      </c>
      <c r="C4214" t="str">
        <f t="shared" si="196"/>
        <v>2023-2024</v>
      </c>
      <c r="D4214" t="s">
        <v>147</v>
      </c>
      <c r="E4214" t="s">
        <v>137</v>
      </c>
      <c r="F4214" t="str">
        <f t="shared" si="197"/>
        <v>New South Wales</v>
      </c>
      <c r="G4214" t="s">
        <v>10</v>
      </c>
      <c r="H4214">
        <v>2031</v>
      </c>
      <c r="I4214" t="s">
        <v>11</v>
      </c>
      <c r="J4214" t="s">
        <v>12</v>
      </c>
      <c r="K4214" t="s">
        <v>152</v>
      </c>
      <c r="L4214" t="s">
        <v>13</v>
      </c>
      <c r="M4214" s="5">
        <v>2892.3000000000011</v>
      </c>
      <c r="N4214">
        <v>1</v>
      </c>
    </row>
    <row r="4215" spans="1:14" x14ac:dyDescent="0.2">
      <c r="A4215" s="2">
        <v>45339</v>
      </c>
      <c r="B4215" s="3">
        <f t="shared" si="195"/>
        <v>2024</v>
      </c>
      <c r="C4215" t="str">
        <f t="shared" si="196"/>
        <v>2023-2024</v>
      </c>
      <c r="D4215" t="s">
        <v>147</v>
      </c>
      <c r="E4215" t="s">
        <v>65</v>
      </c>
      <c r="F4215" t="str">
        <f t="shared" si="197"/>
        <v>New South Wales</v>
      </c>
      <c r="G4215" t="s">
        <v>10</v>
      </c>
      <c r="H4215">
        <v>2541</v>
      </c>
      <c r="I4215" t="s">
        <v>11</v>
      </c>
      <c r="J4215" t="s">
        <v>58</v>
      </c>
      <c r="K4215" t="s">
        <v>152</v>
      </c>
      <c r="L4215" t="s">
        <v>13</v>
      </c>
      <c r="M4215" s="5">
        <v>2914.8700000000035</v>
      </c>
      <c r="N4215">
        <v>1</v>
      </c>
    </row>
    <row r="4216" spans="1:14" x14ac:dyDescent="0.2">
      <c r="A4216" s="2">
        <v>45049</v>
      </c>
      <c r="B4216" s="3">
        <f t="shared" si="195"/>
        <v>2023</v>
      </c>
      <c r="C4216" t="str">
        <f t="shared" si="196"/>
        <v>2022-2023</v>
      </c>
      <c r="D4216" t="s">
        <v>148</v>
      </c>
      <c r="E4216" t="s">
        <v>76</v>
      </c>
      <c r="F4216" t="str">
        <f t="shared" si="197"/>
        <v>Western Australia</v>
      </c>
      <c r="G4216" t="s">
        <v>48</v>
      </c>
      <c r="H4216">
        <v>6450</v>
      </c>
      <c r="I4216" t="s">
        <v>11</v>
      </c>
      <c r="J4216" t="s">
        <v>77</v>
      </c>
      <c r="K4216" t="s">
        <v>150</v>
      </c>
      <c r="L4216" t="s">
        <v>18</v>
      </c>
      <c r="M4216" s="5">
        <v>2916.7</v>
      </c>
      <c r="N4216">
        <v>1</v>
      </c>
    </row>
    <row r="4217" spans="1:14" x14ac:dyDescent="0.2">
      <c r="A4217" s="2">
        <v>45443</v>
      </c>
      <c r="B4217" s="3">
        <f t="shared" si="195"/>
        <v>2024</v>
      </c>
      <c r="C4217" t="str">
        <f t="shared" si="196"/>
        <v>2023-2024</v>
      </c>
      <c r="D4217" t="s">
        <v>148</v>
      </c>
      <c r="E4217" t="s">
        <v>78</v>
      </c>
      <c r="F4217" t="str">
        <f t="shared" si="197"/>
        <v>New South Wales</v>
      </c>
      <c r="G4217" t="s">
        <v>10</v>
      </c>
      <c r="H4217">
        <v>2350</v>
      </c>
      <c r="I4217" t="s">
        <v>11</v>
      </c>
      <c r="J4217" t="s">
        <v>68</v>
      </c>
      <c r="K4217" t="s">
        <v>152</v>
      </c>
      <c r="L4217" t="s">
        <v>13</v>
      </c>
      <c r="M4217" s="5">
        <v>2919.7200000000021</v>
      </c>
      <c r="N4217">
        <v>1</v>
      </c>
    </row>
    <row r="4218" spans="1:14" x14ac:dyDescent="0.2">
      <c r="A4218" s="2">
        <v>45150</v>
      </c>
      <c r="B4218" s="3">
        <f t="shared" si="195"/>
        <v>2024</v>
      </c>
      <c r="C4218" t="str">
        <f t="shared" si="196"/>
        <v>2023-2024</v>
      </c>
      <c r="D4218" t="s">
        <v>147</v>
      </c>
      <c r="E4218" t="s">
        <v>121</v>
      </c>
      <c r="F4218" t="str">
        <f t="shared" si="197"/>
        <v>Queensland</v>
      </c>
      <c r="G4218" t="s">
        <v>35</v>
      </c>
      <c r="H4218">
        <v>4700</v>
      </c>
      <c r="I4218" t="s">
        <v>11</v>
      </c>
      <c r="J4218" t="s">
        <v>51</v>
      </c>
      <c r="K4218" t="s">
        <v>151</v>
      </c>
      <c r="L4218" t="s">
        <v>21</v>
      </c>
      <c r="M4218" s="5">
        <v>2943.69</v>
      </c>
      <c r="N4218">
        <v>1</v>
      </c>
    </row>
    <row r="4219" spans="1:14" x14ac:dyDescent="0.2">
      <c r="A4219" s="2">
        <v>45027</v>
      </c>
      <c r="B4219" s="3">
        <f t="shared" si="195"/>
        <v>2023</v>
      </c>
      <c r="C4219" t="str">
        <f t="shared" si="196"/>
        <v>2022-2023</v>
      </c>
      <c r="D4219" t="s">
        <v>147</v>
      </c>
      <c r="E4219" t="s">
        <v>42</v>
      </c>
      <c r="F4219" t="str">
        <f t="shared" si="197"/>
        <v>Queensland</v>
      </c>
      <c r="G4219" t="s">
        <v>35</v>
      </c>
      <c r="H4219">
        <v>4053</v>
      </c>
      <c r="I4219" t="s">
        <v>11</v>
      </c>
      <c r="J4219" t="s">
        <v>43</v>
      </c>
      <c r="K4219" t="s">
        <v>151</v>
      </c>
      <c r="L4219" t="s">
        <v>21</v>
      </c>
      <c r="M4219" s="5">
        <v>2950.4599999999996</v>
      </c>
      <c r="N4219">
        <v>1</v>
      </c>
    </row>
    <row r="4220" spans="1:14" x14ac:dyDescent="0.2">
      <c r="A4220" s="2">
        <v>44969</v>
      </c>
      <c r="B4220" s="3">
        <f t="shared" si="195"/>
        <v>2023</v>
      </c>
      <c r="C4220" t="str">
        <f t="shared" si="196"/>
        <v>2022-2023</v>
      </c>
      <c r="D4220" t="s">
        <v>147</v>
      </c>
      <c r="E4220" t="s">
        <v>115</v>
      </c>
      <c r="F4220" t="str">
        <f t="shared" si="197"/>
        <v>Western Australia</v>
      </c>
      <c r="G4220" t="s">
        <v>48</v>
      </c>
      <c r="H4220">
        <v>6280</v>
      </c>
      <c r="I4220" t="s">
        <v>11</v>
      </c>
      <c r="J4220" t="s">
        <v>94</v>
      </c>
      <c r="K4220" t="s">
        <v>152</v>
      </c>
      <c r="L4220" t="s">
        <v>13</v>
      </c>
      <c r="M4220" s="5">
        <v>2951.1300000000028</v>
      </c>
      <c r="N4220">
        <v>1</v>
      </c>
    </row>
    <row r="4221" spans="1:14" x14ac:dyDescent="0.2">
      <c r="A4221" s="2">
        <v>45510</v>
      </c>
      <c r="B4221" s="3">
        <f t="shared" si="195"/>
        <v>2025</v>
      </c>
      <c r="C4221" t="str">
        <f t="shared" si="196"/>
        <v>2024-2025</v>
      </c>
      <c r="D4221" t="s">
        <v>147</v>
      </c>
      <c r="E4221" t="s">
        <v>116</v>
      </c>
      <c r="F4221" t="str">
        <f t="shared" si="197"/>
        <v>Western Australia</v>
      </c>
      <c r="G4221" t="s">
        <v>48</v>
      </c>
      <c r="H4221">
        <v>6725</v>
      </c>
      <c r="I4221" t="s">
        <v>11</v>
      </c>
      <c r="J4221" t="s">
        <v>77</v>
      </c>
      <c r="K4221" t="s">
        <v>150</v>
      </c>
      <c r="L4221" t="s">
        <v>18</v>
      </c>
      <c r="M4221" s="5">
        <v>2957.0199999999995</v>
      </c>
      <c r="N4221">
        <v>1</v>
      </c>
    </row>
    <row r="4222" spans="1:14" x14ac:dyDescent="0.2">
      <c r="A4222" s="2">
        <v>45346</v>
      </c>
      <c r="B4222" s="3">
        <f t="shared" si="195"/>
        <v>2024</v>
      </c>
      <c r="C4222" t="str">
        <f t="shared" si="196"/>
        <v>2023-2024</v>
      </c>
      <c r="D4222" t="s">
        <v>148</v>
      </c>
      <c r="E4222" t="s">
        <v>108</v>
      </c>
      <c r="F4222" t="str">
        <f t="shared" si="197"/>
        <v>Victoria</v>
      </c>
      <c r="G4222" t="s">
        <v>45</v>
      </c>
      <c r="H4222">
        <v>3018</v>
      </c>
      <c r="I4222" t="s">
        <v>11</v>
      </c>
      <c r="J4222" t="s">
        <v>46</v>
      </c>
      <c r="K4222" t="s">
        <v>150</v>
      </c>
      <c r="L4222" t="s">
        <v>18</v>
      </c>
      <c r="M4222" s="5">
        <v>2967.7599999999993</v>
      </c>
      <c r="N4222">
        <v>1</v>
      </c>
    </row>
    <row r="4223" spans="1:14" x14ac:dyDescent="0.2">
      <c r="A4223" s="2">
        <v>45340</v>
      </c>
      <c r="B4223" s="3">
        <f t="shared" si="195"/>
        <v>2024</v>
      </c>
      <c r="C4223" t="str">
        <f t="shared" si="196"/>
        <v>2023-2024</v>
      </c>
      <c r="D4223" t="s">
        <v>147</v>
      </c>
      <c r="E4223" t="s">
        <v>41</v>
      </c>
      <c r="F4223" t="str">
        <f t="shared" si="197"/>
        <v>New South Wales</v>
      </c>
      <c r="G4223" t="s">
        <v>10</v>
      </c>
      <c r="H4223">
        <v>2830</v>
      </c>
      <c r="I4223" t="s">
        <v>11</v>
      </c>
      <c r="J4223" t="s">
        <v>25</v>
      </c>
      <c r="K4223" t="s">
        <v>152</v>
      </c>
      <c r="L4223" t="s">
        <v>13</v>
      </c>
      <c r="M4223" s="5">
        <v>2972.070000000002</v>
      </c>
      <c r="N4223">
        <v>1</v>
      </c>
    </row>
    <row r="4224" spans="1:14" x14ac:dyDescent="0.2">
      <c r="A4224" s="2">
        <v>45052</v>
      </c>
      <c r="B4224" s="3">
        <f t="shared" si="195"/>
        <v>2023</v>
      </c>
      <c r="C4224" t="str">
        <f t="shared" si="196"/>
        <v>2022-2023</v>
      </c>
      <c r="D4224" t="s">
        <v>148</v>
      </c>
      <c r="E4224" t="s">
        <v>124</v>
      </c>
      <c r="F4224" t="str">
        <f t="shared" si="197"/>
        <v>New South Wales</v>
      </c>
      <c r="G4224" t="s">
        <v>10</v>
      </c>
      <c r="H4224">
        <v>2015</v>
      </c>
      <c r="I4224" t="s">
        <v>11</v>
      </c>
      <c r="J4224" t="s">
        <v>12</v>
      </c>
      <c r="K4224" t="s">
        <v>157</v>
      </c>
      <c r="L4224" t="s">
        <v>22</v>
      </c>
      <c r="M4224" s="5">
        <v>2977.15</v>
      </c>
      <c r="N4224">
        <v>1</v>
      </c>
    </row>
    <row r="4225" spans="1:14" x14ac:dyDescent="0.2">
      <c r="A4225" s="2">
        <v>45258</v>
      </c>
      <c r="B4225" s="3">
        <f t="shared" si="195"/>
        <v>2024</v>
      </c>
      <c r="C4225" t="str">
        <f t="shared" si="196"/>
        <v>2023-2024</v>
      </c>
      <c r="D4225" t="s">
        <v>148</v>
      </c>
      <c r="E4225" t="s">
        <v>96</v>
      </c>
      <c r="F4225" t="str">
        <f t="shared" si="197"/>
        <v>Western Australia</v>
      </c>
      <c r="G4225" t="s">
        <v>48</v>
      </c>
      <c r="H4225">
        <v>6330</v>
      </c>
      <c r="I4225" t="s">
        <v>11</v>
      </c>
      <c r="J4225" t="s">
        <v>94</v>
      </c>
      <c r="K4225" t="s">
        <v>151</v>
      </c>
      <c r="L4225" t="s">
        <v>21</v>
      </c>
      <c r="M4225" s="5">
        <v>3026.71</v>
      </c>
      <c r="N4225">
        <v>1</v>
      </c>
    </row>
    <row r="4226" spans="1:14" x14ac:dyDescent="0.2">
      <c r="A4226" s="2">
        <v>45054</v>
      </c>
      <c r="B4226" s="3">
        <f t="shared" ref="B4226:B4289" si="198">IF(MONTH(A4226)&gt;=7,YEAR(A4226)+1,YEAR(A4226))</f>
        <v>2023</v>
      </c>
      <c r="C4226" t="str">
        <f t="shared" ref="C4226:C4289" si="199">IF(MONTH(A4226) &gt;= 7, YEAR(A4226) &amp; "-" &amp; YEAR(A4226) + 1, YEAR(A4226) - 1 &amp; "-" &amp; YEAR(A4226))</f>
        <v>2022-2023</v>
      </c>
      <c r="D4226" t="s">
        <v>147</v>
      </c>
      <c r="E4226" t="s">
        <v>141</v>
      </c>
      <c r="F4226" t="str">
        <f t="shared" ref="F4226:F4289" si="200">IF(G4226="WA","Western Australia",
IF(G4226="NSW","New South Wales",
IF(G4226="QLD","Queensland",
IF(G4226="VIC","Victoria",
IF(G4226="TAS","Tasmania",
IF(G4226="SA","South Australia",
IF(G4226="NT","Northern Territory",
IF(G4226="ACT","Australian Capital Territory",G4226))))))))</f>
        <v>Western Australia</v>
      </c>
      <c r="G4226" t="s">
        <v>48</v>
      </c>
      <c r="H4226">
        <v>6052</v>
      </c>
      <c r="I4226" t="s">
        <v>11</v>
      </c>
      <c r="J4226" t="s">
        <v>49</v>
      </c>
      <c r="K4226" t="s">
        <v>150</v>
      </c>
      <c r="L4226" t="s">
        <v>18</v>
      </c>
      <c r="M4226" s="5">
        <v>3048.1099999999992</v>
      </c>
      <c r="N4226">
        <v>1</v>
      </c>
    </row>
    <row r="4227" spans="1:14" x14ac:dyDescent="0.2">
      <c r="A4227" s="2">
        <v>45542</v>
      </c>
      <c r="B4227" s="3">
        <f t="shared" si="198"/>
        <v>2025</v>
      </c>
      <c r="C4227" t="str">
        <f t="shared" si="199"/>
        <v>2024-2025</v>
      </c>
      <c r="D4227" t="s">
        <v>147</v>
      </c>
      <c r="E4227" t="s">
        <v>42</v>
      </c>
      <c r="F4227" t="str">
        <f t="shared" si="200"/>
        <v>Queensland</v>
      </c>
      <c r="G4227" t="s">
        <v>35</v>
      </c>
      <c r="H4227">
        <v>4053</v>
      </c>
      <c r="I4227" t="s">
        <v>11</v>
      </c>
      <c r="J4227" t="s">
        <v>43</v>
      </c>
      <c r="K4227" t="s">
        <v>153</v>
      </c>
      <c r="L4227" t="s">
        <v>16</v>
      </c>
      <c r="M4227" s="5">
        <v>3050.32</v>
      </c>
      <c r="N4227">
        <v>1</v>
      </c>
    </row>
    <row r="4228" spans="1:14" x14ac:dyDescent="0.2">
      <c r="A4228" s="2">
        <v>45408</v>
      </c>
      <c r="B4228" s="3">
        <f t="shared" si="198"/>
        <v>2024</v>
      </c>
      <c r="C4228" t="str">
        <f t="shared" si="199"/>
        <v>2023-2024</v>
      </c>
      <c r="D4228" t="s">
        <v>148</v>
      </c>
      <c r="E4228" t="s">
        <v>108</v>
      </c>
      <c r="F4228" t="str">
        <f t="shared" si="200"/>
        <v>Victoria</v>
      </c>
      <c r="G4228" t="s">
        <v>45</v>
      </c>
      <c r="H4228">
        <v>3018</v>
      </c>
      <c r="I4228" t="s">
        <v>11</v>
      </c>
      <c r="J4228" t="s">
        <v>46</v>
      </c>
      <c r="K4228" t="s">
        <v>152</v>
      </c>
      <c r="L4228" t="s">
        <v>13</v>
      </c>
      <c r="M4228" s="5">
        <v>3058.6400000000021</v>
      </c>
      <c r="N4228">
        <v>1</v>
      </c>
    </row>
    <row r="4229" spans="1:14" x14ac:dyDescent="0.2">
      <c r="A4229" s="2">
        <v>45060</v>
      </c>
      <c r="B4229" s="3">
        <f t="shared" si="198"/>
        <v>2023</v>
      </c>
      <c r="C4229" t="str">
        <f t="shared" si="199"/>
        <v>2022-2023</v>
      </c>
      <c r="D4229" t="s">
        <v>147</v>
      </c>
      <c r="E4229" t="s">
        <v>92</v>
      </c>
      <c r="F4229" t="str">
        <f t="shared" si="200"/>
        <v>Queensland</v>
      </c>
      <c r="G4229" t="s">
        <v>35</v>
      </c>
      <c r="H4229">
        <v>4068</v>
      </c>
      <c r="I4229" t="s">
        <v>11</v>
      </c>
      <c r="J4229" t="s">
        <v>43</v>
      </c>
      <c r="K4229" t="s">
        <v>150</v>
      </c>
      <c r="L4229" t="s">
        <v>18</v>
      </c>
      <c r="M4229" s="5">
        <v>3061.9299999999994</v>
      </c>
      <c r="N4229">
        <v>1</v>
      </c>
    </row>
    <row r="4230" spans="1:14" x14ac:dyDescent="0.2">
      <c r="A4230" s="2">
        <v>45590</v>
      </c>
      <c r="B4230" s="3">
        <f t="shared" si="198"/>
        <v>2025</v>
      </c>
      <c r="C4230" t="str">
        <f t="shared" si="199"/>
        <v>2024-2025</v>
      </c>
      <c r="D4230" t="s">
        <v>147</v>
      </c>
      <c r="E4230" t="s">
        <v>57</v>
      </c>
      <c r="F4230" t="str">
        <f t="shared" si="200"/>
        <v>New South Wales</v>
      </c>
      <c r="G4230" t="s">
        <v>10</v>
      </c>
      <c r="H4230">
        <v>2560</v>
      </c>
      <c r="I4230" t="s">
        <v>11</v>
      </c>
      <c r="J4230" t="s">
        <v>58</v>
      </c>
      <c r="K4230" t="s">
        <v>150</v>
      </c>
      <c r="L4230" t="s">
        <v>18</v>
      </c>
      <c r="M4230" s="5">
        <v>3080.4100000000003</v>
      </c>
      <c r="N4230">
        <v>1</v>
      </c>
    </row>
    <row r="4231" spans="1:14" x14ac:dyDescent="0.2">
      <c r="A4231" s="2">
        <v>45399</v>
      </c>
      <c r="B4231" s="3">
        <f t="shared" si="198"/>
        <v>2024</v>
      </c>
      <c r="C4231" t="str">
        <f t="shared" si="199"/>
        <v>2023-2024</v>
      </c>
      <c r="D4231" t="s">
        <v>148</v>
      </c>
      <c r="E4231" t="s">
        <v>124</v>
      </c>
      <c r="F4231" t="str">
        <f t="shared" si="200"/>
        <v>New South Wales</v>
      </c>
      <c r="G4231" t="s">
        <v>10</v>
      </c>
      <c r="H4231">
        <v>2015</v>
      </c>
      <c r="I4231" t="s">
        <v>11</v>
      </c>
      <c r="J4231" t="s">
        <v>12</v>
      </c>
      <c r="K4231" t="s">
        <v>150</v>
      </c>
      <c r="L4231" t="s">
        <v>18</v>
      </c>
      <c r="M4231" s="5">
        <v>3123.46</v>
      </c>
      <c r="N4231">
        <v>1</v>
      </c>
    </row>
    <row r="4232" spans="1:14" x14ac:dyDescent="0.2">
      <c r="A4232" s="2">
        <v>45468</v>
      </c>
      <c r="B4232" s="3">
        <f t="shared" si="198"/>
        <v>2024</v>
      </c>
      <c r="C4232" t="str">
        <f t="shared" si="199"/>
        <v>2023-2024</v>
      </c>
      <c r="D4232" t="s">
        <v>147</v>
      </c>
      <c r="E4232" t="s">
        <v>79</v>
      </c>
      <c r="F4232" t="str">
        <f t="shared" si="200"/>
        <v>Australian Capital Territory</v>
      </c>
      <c r="G4232" t="s">
        <v>80</v>
      </c>
      <c r="H4232">
        <v>2617</v>
      </c>
      <c r="I4232" t="s">
        <v>11</v>
      </c>
      <c r="J4232" t="s">
        <v>58</v>
      </c>
      <c r="K4232" t="s">
        <v>149</v>
      </c>
      <c r="L4232" t="s">
        <v>15</v>
      </c>
      <c r="M4232" s="5">
        <v>3129.9600000000009</v>
      </c>
      <c r="N4232">
        <v>1</v>
      </c>
    </row>
    <row r="4233" spans="1:14" x14ac:dyDescent="0.2">
      <c r="A4233" s="2">
        <v>44964</v>
      </c>
      <c r="B4233" s="3">
        <f t="shared" si="198"/>
        <v>2023</v>
      </c>
      <c r="C4233" t="str">
        <f t="shared" si="199"/>
        <v>2022-2023</v>
      </c>
      <c r="D4233" t="s">
        <v>147</v>
      </c>
      <c r="E4233" t="s">
        <v>65</v>
      </c>
      <c r="F4233" t="str">
        <f t="shared" si="200"/>
        <v>New South Wales</v>
      </c>
      <c r="G4233" t="s">
        <v>10</v>
      </c>
      <c r="H4233">
        <v>2541</v>
      </c>
      <c r="I4233" t="s">
        <v>11</v>
      </c>
      <c r="J4233" t="s">
        <v>58</v>
      </c>
      <c r="K4233" t="s">
        <v>157</v>
      </c>
      <c r="L4233" t="s">
        <v>22</v>
      </c>
      <c r="M4233" s="5">
        <v>3134.8800000000006</v>
      </c>
      <c r="N4233">
        <v>1</v>
      </c>
    </row>
    <row r="4234" spans="1:14" x14ac:dyDescent="0.2">
      <c r="A4234" s="2">
        <v>45011</v>
      </c>
      <c r="B4234" s="3">
        <f t="shared" si="198"/>
        <v>2023</v>
      </c>
      <c r="C4234" t="str">
        <f t="shared" si="199"/>
        <v>2022-2023</v>
      </c>
      <c r="D4234" t="s">
        <v>147</v>
      </c>
      <c r="E4234" t="s">
        <v>44</v>
      </c>
      <c r="F4234" t="str">
        <f t="shared" si="200"/>
        <v>Victoria</v>
      </c>
      <c r="G4234" t="s">
        <v>45</v>
      </c>
      <c r="H4234">
        <v>3066</v>
      </c>
      <c r="I4234" t="s">
        <v>11</v>
      </c>
      <c r="J4234" t="s">
        <v>46</v>
      </c>
      <c r="K4234" t="s">
        <v>151</v>
      </c>
      <c r="L4234" t="s">
        <v>21</v>
      </c>
      <c r="M4234" s="5">
        <v>3137.0400000000004</v>
      </c>
      <c r="N4234">
        <v>1</v>
      </c>
    </row>
    <row r="4235" spans="1:14" x14ac:dyDescent="0.2">
      <c r="A4235" s="2">
        <v>45404</v>
      </c>
      <c r="B4235" s="3">
        <f t="shared" si="198"/>
        <v>2024</v>
      </c>
      <c r="C4235" t="str">
        <f t="shared" si="199"/>
        <v>2023-2024</v>
      </c>
      <c r="D4235" t="s">
        <v>147</v>
      </c>
      <c r="E4235" t="s">
        <v>117</v>
      </c>
      <c r="F4235" t="str">
        <f t="shared" si="200"/>
        <v>Queensland</v>
      </c>
      <c r="G4235" t="s">
        <v>35</v>
      </c>
      <c r="H4235">
        <v>4119</v>
      </c>
      <c r="I4235" t="s">
        <v>11</v>
      </c>
      <c r="J4235" t="s">
        <v>43</v>
      </c>
      <c r="K4235" t="s">
        <v>153</v>
      </c>
      <c r="L4235" t="s">
        <v>16</v>
      </c>
      <c r="M4235" s="5">
        <v>3138.9400000000005</v>
      </c>
      <c r="N4235">
        <v>1</v>
      </c>
    </row>
    <row r="4236" spans="1:14" x14ac:dyDescent="0.2">
      <c r="A4236" s="2">
        <v>45624</v>
      </c>
      <c r="B4236" s="3">
        <f t="shared" si="198"/>
        <v>2025</v>
      </c>
      <c r="C4236" t="str">
        <f t="shared" si="199"/>
        <v>2024-2025</v>
      </c>
      <c r="D4236" t="s">
        <v>147</v>
      </c>
      <c r="E4236" t="s">
        <v>9</v>
      </c>
      <c r="F4236" t="str">
        <f t="shared" si="200"/>
        <v>New South Wales</v>
      </c>
      <c r="G4236" t="s">
        <v>10</v>
      </c>
      <c r="H4236">
        <v>2067</v>
      </c>
      <c r="I4236" t="s">
        <v>11</v>
      </c>
      <c r="J4236" t="s">
        <v>12</v>
      </c>
      <c r="K4236" t="s">
        <v>152</v>
      </c>
      <c r="L4236" t="s">
        <v>13</v>
      </c>
      <c r="M4236" s="5">
        <v>3143.5400000000018</v>
      </c>
      <c r="N4236">
        <v>1</v>
      </c>
    </row>
    <row r="4237" spans="1:14" x14ac:dyDescent="0.2">
      <c r="A4237" s="2">
        <v>45249</v>
      </c>
      <c r="B4237" s="3">
        <f t="shared" si="198"/>
        <v>2024</v>
      </c>
      <c r="C4237" t="str">
        <f t="shared" si="199"/>
        <v>2023-2024</v>
      </c>
      <c r="D4237" t="s">
        <v>147</v>
      </c>
      <c r="E4237" t="s">
        <v>132</v>
      </c>
      <c r="F4237" t="str">
        <f t="shared" si="200"/>
        <v>New South Wales</v>
      </c>
      <c r="G4237" t="s">
        <v>10</v>
      </c>
      <c r="H4237">
        <v>2800</v>
      </c>
      <c r="I4237" t="s">
        <v>11</v>
      </c>
      <c r="J4237" t="s">
        <v>25</v>
      </c>
      <c r="K4237" t="s">
        <v>150</v>
      </c>
      <c r="L4237" t="s">
        <v>18</v>
      </c>
      <c r="M4237" s="5">
        <v>3157.17</v>
      </c>
      <c r="N4237">
        <v>1</v>
      </c>
    </row>
    <row r="4238" spans="1:14" x14ac:dyDescent="0.2">
      <c r="A4238" s="2">
        <v>45299</v>
      </c>
      <c r="B4238" s="3">
        <f t="shared" si="198"/>
        <v>2024</v>
      </c>
      <c r="C4238" t="str">
        <f t="shared" si="199"/>
        <v>2023-2024</v>
      </c>
      <c r="D4238" t="s">
        <v>147</v>
      </c>
      <c r="E4238" t="s">
        <v>24</v>
      </c>
      <c r="F4238" t="str">
        <f t="shared" si="200"/>
        <v>New South Wales</v>
      </c>
      <c r="G4238" t="s">
        <v>10</v>
      </c>
      <c r="H4238">
        <v>2795</v>
      </c>
      <c r="I4238" t="s">
        <v>11</v>
      </c>
      <c r="J4238" t="s">
        <v>25</v>
      </c>
      <c r="K4238" t="s">
        <v>153</v>
      </c>
      <c r="L4238" t="s">
        <v>16</v>
      </c>
      <c r="M4238" s="5">
        <v>3166.3100000000013</v>
      </c>
      <c r="N4238">
        <v>1</v>
      </c>
    </row>
    <row r="4239" spans="1:14" x14ac:dyDescent="0.2">
      <c r="A4239" s="2">
        <v>45293</v>
      </c>
      <c r="B4239" s="3">
        <f t="shared" si="198"/>
        <v>2024</v>
      </c>
      <c r="C4239" t="str">
        <f t="shared" si="199"/>
        <v>2023-2024</v>
      </c>
      <c r="D4239" t="s">
        <v>147</v>
      </c>
      <c r="E4239" t="s">
        <v>143</v>
      </c>
      <c r="F4239" t="str">
        <f t="shared" si="200"/>
        <v>New South Wales</v>
      </c>
      <c r="G4239" t="s">
        <v>10</v>
      </c>
      <c r="H4239">
        <v>2154</v>
      </c>
      <c r="I4239" t="s">
        <v>11</v>
      </c>
      <c r="J4239" t="s">
        <v>27</v>
      </c>
      <c r="K4239" t="s">
        <v>150</v>
      </c>
      <c r="L4239" t="s">
        <v>18</v>
      </c>
      <c r="M4239" s="5">
        <v>3180.58</v>
      </c>
      <c r="N4239">
        <v>1</v>
      </c>
    </row>
    <row r="4240" spans="1:14" x14ac:dyDescent="0.2">
      <c r="A4240" s="2">
        <v>45041</v>
      </c>
      <c r="B4240" s="3">
        <f t="shared" si="198"/>
        <v>2023</v>
      </c>
      <c r="C4240" t="str">
        <f t="shared" si="199"/>
        <v>2022-2023</v>
      </c>
      <c r="D4240" t="s">
        <v>147</v>
      </c>
      <c r="E4240" t="s">
        <v>41</v>
      </c>
      <c r="F4240" t="str">
        <f t="shared" si="200"/>
        <v>New South Wales</v>
      </c>
      <c r="G4240" t="s">
        <v>10</v>
      </c>
      <c r="H4240">
        <v>2830</v>
      </c>
      <c r="I4240" t="s">
        <v>11</v>
      </c>
      <c r="J4240" t="s">
        <v>25</v>
      </c>
      <c r="K4240" t="s">
        <v>150</v>
      </c>
      <c r="L4240" t="s">
        <v>18</v>
      </c>
      <c r="M4240" s="5">
        <v>3180.7799999999988</v>
      </c>
      <c r="N4240">
        <v>1</v>
      </c>
    </row>
    <row r="4241" spans="1:14" x14ac:dyDescent="0.2">
      <c r="A4241" s="2">
        <v>45498</v>
      </c>
      <c r="B4241" s="3">
        <f t="shared" si="198"/>
        <v>2025</v>
      </c>
      <c r="C4241" t="str">
        <f t="shared" si="199"/>
        <v>2024-2025</v>
      </c>
      <c r="D4241" t="s">
        <v>148</v>
      </c>
      <c r="E4241" t="s">
        <v>96</v>
      </c>
      <c r="F4241" t="str">
        <f t="shared" si="200"/>
        <v>Western Australia</v>
      </c>
      <c r="G4241" t="s">
        <v>48</v>
      </c>
      <c r="H4241">
        <v>6330</v>
      </c>
      <c r="I4241" t="s">
        <v>11</v>
      </c>
      <c r="J4241" t="s">
        <v>94</v>
      </c>
      <c r="K4241" t="s">
        <v>155</v>
      </c>
      <c r="L4241" t="s">
        <v>20</v>
      </c>
      <c r="M4241" s="5">
        <v>3186.8500000000008</v>
      </c>
      <c r="N4241">
        <v>1</v>
      </c>
    </row>
    <row r="4242" spans="1:14" x14ac:dyDescent="0.2">
      <c r="A4242" s="2">
        <v>45011</v>
      </c>
      <c r="B4242" s="3">
        <f t="shared" si="198"/>
        <v>2023</v>
      </c>
      <c r="C4242" t="str">
        <f t="shared" si="199"/>
        <v>2022-2023</v>
      </c>
      <c r="D4242" t="s">
        <v>147</v>
      </c>
      <c r="E4242" t="s">
        <v>137</v>
      </c>
      <c r="F4242" t="str">
        <f t="shared" si="200"/>
        <v>New South Wales</v>
      </c>
      <c r="G4242" t="s">
        <v>10</v>
      </c>
      <c r="H4242">
        <v>2031</v>
      </c>
      <c r="I4242" t="s">
        <v>11</v>
      </c>
      <c r="J4242" t="s">
        <v>12</v>
      </c>
      <c r="K4242" t="s">
        <v>153</v>
      </c>
      <c r="L4242" t="s">
        <v>16</v>
      </c>
      <c r="M4242" s="5">
        <v>3188.1200000000003</v>
      </c>
      <c r="N4242">
        <v>1</v>
      </c>
    </row>
    <row r="4243" spans="1:14" x14ac:dyDescent="0.2">
      <c r="A4243" s="2">
        <v>45601</v>
      </c>
      <c r="B4243" s="3">
        <f t="shared" si="198"/>
        <v>2025</v>
      </c>
      <c r="C4243" t="str">
        <f t="shared" si="199"/>
        <v>2024-2025</v>
      </c>
      <c r="D4243" t="s">
        <v>147</v>
      </c>
      <c r="E4243" t="s">
        <v>39</v>
      </c>
      <c r="F4243" t="str">
        <f t="shared" si="200"/>
        <v>South Australia</v>
      </c>
      <c r="G4243" t="s">
        <v>32</v>
      </c>
      <c r="H4243">
        <v>5343</v>
      </c>
      <c r="I4243" t="s">
        <v>11</v>
      </c>
      <c r="J4243" t="s">
        <v>38</v>
      </c>
      <c r="K4243" t="s">
        <v>150</v>
      </c>
      <c r="L4243" t="s">
        <v>18</v>
      </c>
      <c r="M4243" s="5">
        <v>3190.32</v>
      </c>
      <c r="N4243">
        <v>1</v>
      </c>
    </row>
    <row r="4244" spans="1:14" x14ac:dyDescent="0.2">
      <c r="A4244" s="2">
        <v>45080</v>
      </c>
      <c r="B4244" s="3">
        <f t="shared" si="198"/>
        <v>2023</v>
      </c>
      <c r="C4244" t="str">
        <f t="shared" si="199"/>
        <v>2022-2023</v>
      </c>
      <c r="D4244" t="s">
        <v>147</v>
      </c>
      <c r="E4244" t="s">
        <v>139</v>
      </c>
      <c r="F4244" t="str">
        <f t="shared" si="200"/>
        <v>New South Wales</v>
      </c>
      <c r="G4244" t="s">
        <v>10</v>
      </c>
      <c r="H4244">
        <v>2020</v>
      </c>
      <c r="I4244" t="s">
        <v>11</v>
      </c>
      <c r="J4244" t="s">
        <v>12</v>
      </c>
      <c r="K4244" t="s">
        <v>151</v>
      </c>
      <c r="L4244" t="s">
        <v>21</v>
      </c>
      <c r="M4244" s="5">
        <v>3212.5600000000004</v>
      </c>
      <c r="N4244">
        <v>1</v>
      </c>
    </row>
    <row r="4245" spans="1:14" x14ac:dyDescent="0.2">
      <c r="A4245" s="2">
        <v>45617</v>
      </c>
      <c r="B4245" s="3">
        <f t="shared" si="198"/>
        <v>2025</v>
      </c>
      <c r="C4245" t="str">
        <f t="shared" si="199"/>
        <v>2024-2025</v>
      </c>
      <c r="D4245" t="s">
        <v>147</v>
      </c>
      <c r="E4245" t="s">
        <v>145</v>
      </c>
      <c r="F4245" t="str">
        <f t="shared" si="200"/>
        <v>New South Wales</v>
      </c>
      <c r="G4245" t="s">
        <v>10</v>
      </c>
      <c r="H4245">
        <v>2101</v>
      </c>
      <c r="I4245" t="s">
        <v>11</v>
      </c>
      <c r="J4245" t="s">
        <v>27</v>
      </c>
      <c r="K4245" t="s">
        <v>152</v>
      </c>
      <c r="L4245" t="s">
        <v>13</v>
      </c>
      <c r="M4245" s="5">
        <v>3214.7600000000016</v>
      </c>
      <c r="N4245">
        <v>1</v>
      </c>
    </row>
    <row r="4246" spans="1:14" x14ac:dyDescent="0.2">
      <c r="A4246" s="2">
        <v>45364</v>
      </c>
      <c r="B4246" s="3">
        <f t="shared" si="198"/>
        <v>2024</v>
      </c>
      <c r="C4246" t="str">
        <f t="shared" si="199"/>
        <v>2023-2024</v>
      </c>
      <c r="D4246" t="s">
        <v>147</v>
      </c>
      <c r="E4246" t="s">
        <v>126</v>
      </c>
      <c r="F4246" t="str">
        <f t="shared" si="200"/>
        <v>Queensland</v>
      </c>
      <c r="G4246" t="s">
        <v>35</v>
      </c>
      <c r="H4246">
        <v>4551</v>
      </c>
      <c r="I4246" t="s">
        <v>11</v>
      </c>
      <c r="J4246" t="s">
        <v>120</v>
      </c>
      <c r="K4246" t="s">
        <v>152</v>
      </c>
      <c r="L4246" t="s">
        <v>13</v>
      </c>
      <c r="M4246" s="5">
        <v>3229.3500000000026</v>
      </c>
      <c r="N4246">
        <v>1</v>
      </c>
    </row>
    <row r="4247" spans="1:14" x14ac:dyDescent="0.2">
      <c r="A4247" s="2">
        <v>45488</v>
      </c>
      <c r="B4247" s="3">
        <f t="shared" si="198"/>
        <v>2025</v>
      </c>
      <c r="C4247" t="str">
        <f t="shared" si="199"/>
        <v>2024-2025</v>
      </c>
      <c r="D4247" t="s">
        <v>147</v>
      </c>
      <c r="E4247" t="s">
        <v>28</v>
      </c>
      <c r="F4247" t="str">
        <f t="shared" si="200"/>
        <v>Northern Territory</v>
      </c>
      <c r="G4247" t="s">
        <v>29</v>
      </c>
      <c r="H4247">
        <v>800</v>
      </c>
      <c r="I4247" t="s">
        <v>11</v>
      </c>
      <c r="J4247" t="s">
        <v>30</v>
      </c>
      <c r="K4247" t="s">
        <v>150</v>
      </c>
      <c r="L4247" t="s">
        <v>18</v>
      </c>
      <c r="M4247" s="5">
        <v>3245.1399999999994</v>
      </c>
      <c r="N4247">
        <v>1</v>
      </c>
    </row>
    <row r="4248" spans="1:14" x14ac:dyDescent="0.2">
      <c r="A4248" s="2">
        <v>45053</v>
      </c>
      <c r="B4248" s="3">
        <f t="shared" si="198"/>
        <v>2023</v>
      </c>
      <c r="C4248" t="str">
        <f t="shared" si="199"/>
        <v>2022-2023</v>
      </c>
      <c r="D4248" t="s">
        <v>147</v>
      </c>
      <c r="E4248" t="s">
        <v>9</v>
      </c>
      <c r="F4248" t="str">
        <f t="shared" si="200"/>
        <v>New South Wales</v>
      </c>
      <c r="G4248" t="s">
        <v>10</v>
      </c>
      <c r="H4248">
        <v>2067</v>
      </c>
      <c r="I4248" t="s">
        <v>11</v>
      </c>
      <c r="J4248" t="s">
        <v>12</v>
      </c>
      <c r="K4248" t="s">
        <v>151</v>
      </c>
      <c r="L4248" t="s">
        <v>21</v>
      </c>
      <c r="M4248" s="5">
        <v>3248.45</v>
      </c>
      <c r="N4248">
        <v>1</v>
      </c>
    </row>
    <row r="4249" spans="1:14" x14ac:dyDescent="0.2">
      <c r="A4249" s="2">
        <v>45507</v>
      </c>
      <c r="B4249" s="3">
        <f t="shared" si="198"/>
        <v>2025</v>
      </c>
      <c r="C4249" t="str">
        <f t="shared" si="199"/>
        <v>2024-2025</v>
      </c>
      <c r="D4249" t="s">
        <v>148</v>
      </c>
      <c r="E4249" t="s">
        <v>78</v>
      </c>
      <c r="F4249" t="str">
        <f t="shared" si="200"/>
        <v>New South Wales</v>
      </c>
      <c r="G4249" t="s">
        <v>10</v>
      </c>
      <c r="H4249">
        <v>2350</v>
      </c>
      <c r="I4249" t="s">
        <v>11</v>
      </c>
      <c r="J4249" t="s">
        <v>68</v>
      </c>
      <c r="K4249" t="s">
        <v>155</v>
      </c>
      <c r="L4249" t="s">
        <v>20</v>
      </c>
      <c r="M4249" s="5">
        <v>3254.7700000000013</v>
      </c>
      <c r="N4249">
        <v>1</v>
      </c>
    </row>
    <row r="4250" spans="1:14" x14ac:dyDescent="0.2">
      <c r="A4250" s="2">
        <v>45186</v>
      </c>
      <c r="B4250" s="3">
        <f t="shared" si="198"/>
        <v>2024</v>
      </c>
      <c r="C4250" t="str">
        <f t="shared" si="199"/>
        <v>2023-2024</v>
      </c>
      <c r="D4250" t="s">
        <v>147</v>
      </c>
      <c r="E4250" t="s">
        <v>137</v>
      </c>
      <c r="F4250" t="str">
        <f t="shared" si="200"/>
        <v>New South Wales</v>
      </c>
      <c r="G4250" t="s">
        <v>10</v>
      </c>
      <c r="H4250">
        <v>2031</v>
      </c>
      <c r="I4250" t="s">
        <v>11</v>
      </c>
      <c r="J4250" t="s">
        <v>12</v>
      </c>
      <c r="K4250" t="s">
        <v>152</v>
      </c>
      <c r="L4250" t="s">
        <v>13</v>
      </c>
      <c r="M4250" s="5">
        <v>3257.5000000000032</v>
      </c>
      <c r="N4250">
        <v>1</v>
      </c>
    </row>
    <row r="4251" spans="1:14" x14ac:dyDescent="0.2">
      <c r="A4251" s="2">
        <v>45169</v>
      </c>
      <c r="B4251" s="3">
        <f t="shared" si="198"/>
        <v>2024</v>
      </c>
      <c r="C4251" t="str">
        <f t="shared" si="199"/>
        <v>2023-2024</v>
      </c>
      <c r="D4251" t="s">
        <v>147</v>
      </c>
      <c r="E4251" t="s">
        <v>103</v>
      </c>
      <c r="F4251" t="str">
        <f t="shared" si="200"/>
        <v>Queensland</v>
      </c>
      <c r="G4251" t="s">
        <v>35</v>
      </c>
      <c r="H4251">
        <v>4509</v>
      </c>
      <c r="I4251" t="s">
        <v>11</v>
      </c>
      <c r="J4251" t="s">
        <v>104</v>
      </c>
      <c r="K4251" t="s">
        <v>152</v>
      </c>
      <c r="L4251" t="s">
        <v>13</v>
      </c>
      <c r="M4251" s="5">
        <v>3269.1200000000026</v>
      </c>
      <c r="N4251">
        <v>1</v>
      </c>
    </row>
    <row r="4252" spans="1:14" x14ac:dyDescent="0.2">
      <c r="A4252" s="2">
        <v>45635</v>
      </c>
      <c r="B4252" s="3">
        <f t="shared" si="198"/>
        <v>2025</v>
      </c>
      <c r="C4252" t="str">
        <f t="shared" si="199"/>
        <v>2024-2025</v>
      </c>
      <c r="D4252" t="s">
        <v>147</v>
      </c>
      <c r="E4252" t="s">
        <v>115</v>
      </c>
      <c r="F4252" t="str">
        <f t="shared" si="200"/>
        <v>Western Australia</v>
      </c>
      <c r="G4252" t="s">
        <v>48</v>
      </c>
      <c r="H4252">
        <v>6280</v>
      </c>
      <c r="I4252" t="s">
        <v>11</v>
      </c>
      <c r="J4252" t="s">
        <v>94</v>
      </c>
      <c r="K4252" t="s">
        <v>149</v>
      </c>
      <c r="L4252" t="s">
        <v>15</v>
      </c>
      <c r="M4252" s="5">
        <v>3277.93</v>
      </c>
      <c r="N4252">
        <v>1</v>
      </c>
    </row>
    <row r="4253" spans="1:14" x14ac:dyDescent="0.2">
      <c r="A4253" s="2">
        <v>45531</v>
      </c>
      <c r="B4253" s="3">
        <f t="shared" si="198"/>
        <v>2025</v>
      </c>
      <c r="C4253" t="str">
        <f t="shared" si="199"/>
        <v>2024-2025</v>
      </c>
      <c r="D4253" t="s">
        <v>147</v>
      </c>
      <c r="E4253" t="s">
        <v>135</v>
      </c>
      <c r="F4253" t="str">
        <f t="shared" si="200"/>
        <v>Victoria</v>
      </c>
      <c r="G4253" t="s">
        <v>45</v>
      </c>
      <c r="H4253">
        <v>3550</v>
      </c>
      <c r="I4253" t="s">
        <v>11</v>
      </c>
      <c r="J4253" t="s">
        <v>60</v>
      </c>
      <c r="K4253" t="s">
        <v>151</v>
      </c>
      <c r="L4253" t="s">
        <v>21</v>
      </c>
      <c r="M4253" s="5">
        <v>3282.9</v>
      </c>
      <c r="N4253">
        <v>1</v>
      </c>
    </row>
    <row r="4254" spans="1:14" x14ac:dyDescent="0.2">
      <c r="A4254" s="2">
        <v>44959</v>
      </c>
      <c r="B4254" s="3">
        <f t="shared" si="198"/>
        <v>2023</v>
      </c>
      <c r="C4254" t="str">
        <f t="shared" si="199"/>
        <v>2022-2023</v>
      </c>
      <c r="D4254" t="s">
        <v>147</v>
      </c>
      <c r="E4254" t="s">
        <v>143</v>
      </c>
      <c r="F4254" t="str">
        <f t="shared" si="200"/>
        <v>New South Wales</v>
      </c>
      <c r="G4254" t="s">
        <v>10</v>
      </c>
      <c r="H4254">
        <v>2154</v>
      </c>
      <c r="I4254" t="s">
        <v>11</v>
      </c>
      <c r="J4254" t="s">
        <v>27</v>
      </c>
      <c r="K4254" t="s">
        <v>155</v>
      </c>
      <c r="L4254" t="s">
        <v>20</v>
      </c>
      <c r="M4254" s="5">
        <v>3296.7100000000009</v>
      </c>
      <c r="N4254">
        <v>1</v>
      </c>
    </row>
    <row r="4255" spans="1:14" x14ac:dyDescent="0.2">
      <c r="A4255" s="2">
        <v>45418</v>
      </c>
      <c r="B4255" s="3">
        <f t="shared" si="198"/>
        <v>2024</v>
      </c>
      <c r="C4255" t="str">
        <f t="shared" si="199"/>
        <v>2023-2024</v>
      </c>
      <c r="D4255" t="s">
        <v>147</v>
      </c>
      <c r="E4255" t="s">
        <v>146</v>
      </c>
      <c r="F4255" t="str">
        <f t="shared" si="200"/>
        <v>Victoria</v>
      </c>
      <c r="G4255" t="s">
        <v>45</v>
      </c>
      <c r="H4255">
        <v>3353</v>
      </c>
      <c r="I4255" t="s">
        <v>11</v>
      </c>
      <c r="J4255" t="s">
        <v>60</v>
      </c>
      <c r="K4255" t="s">
        <v>151</v>
      </c>
      <c r="L4255" t="s">
        <v>21</v>
      </c>
      <c r="M4255" s="5">
        <v>3300.7599999999998</v>
      </c>
      <c r="N4255">
        <v>1</v>
      </c>
    </row>
    <row r="4256" spans="1:14" x14ac:dyDescent="0.2">
      <c r="A4256" s="2">
        <v>45115</v>
      </c>
      <c r="B4256" s="3">
        <f t="shared" si="198"/>
        <v>2024</v>
      </c>
      <c r="C4256" t="str">
        <f t="shared" si="199"/>
        <v>2023-2024</v>
      </c>
      <c r="D4256" t="s">
        <v>147</v>
      </c>
      <c r="E4256" t="s">
        <v>109</v>
      </c>
      <c r="F4256" t="str">
        <f t="shared" si="200"/>
        <v>New South Wales</v>
      </c>
      <c r="G4256" t="s">
        <v>10</v>
      </c>
      <c r="H4256">
        <v>2480</v>
      </c>
      <c r="I4256" t="s">
        <v>11</v>
      </c>
      <c r="J4256" t="s">
        <v>68</v>
      </c>
      <c r="K4256" t="s">
        <v>150</v>
      </c>
      <c r="L4256" t="s">
        <v>18</v>
      </c>
      <c r="M4256" s="5">
        <v>3317.3999999999996</v>
      </c>
      <c r="N4256">
        <v>1</v>
      </c>
    </row>
    <row r="4257" spans="1:14" x14ac:dyDescent="0.2">
      <c r="A4257" s="2">
        <v>44991</v>
      </c>
      <c r="B4257" s="3">
        <f t="shared" si="198"/>
        <v>2023</v>
      </c>
      <c r="C4257" t="str">
        <f t="shared" si="199"/>
        <v>2022-2023</v>
      </c>
      <c r="D4257" t="s">
        <v>148</v>
      </c>
      <c r="E4257" t="s">
        <v>108</v>
      </c>
      <c r="F4257" t="str">
        <f t="shared" si="200"/>
        <v>Victoria</v>
      </c>
      <c r="G4257" t="s">
        <v>45</v>
      </c>
      <c r="H4257">
        <v>3018</v>
      </c>
      <c r="I4257" t="s">
        <v>11</v>
      </c>
      <c r="J4257" t="s">
        <v>46</v>
      </c>
      <c r="K4257" t="s">
        <v>153</v>
      </c>
      <c r="L4257" t="s">
        <v>16</v>
      </c>
      <c r="M4257" s="5">
        <v>3326.51</v>
      </c>
      <c r="N4257">
        <v>1</v>
      </c>
    </row>
    <row r="4258" spans="1:14" x14ac:dyDescent="0.2">
      <c r="A4258" s="2">
        <v>45536</v>
      </c>
      <c r="B4258" s="3">
        <f t="shared" si="198"/>
        <v>2025</v>
      </c>
      <c r="C4258" t="str">
        <f t="shared" si="199"/>
        <v>2024-2025</v>
      </c>
      <c r="D4258" t="s">
        <v>147</v>
      </c>
      <c r="E4258" t="s">
        <v>69</v>
      </c>
      <c r="F4258" t="str">
        <f t="shared" si="200"/>
        <v>Tasmania</v>
      </c>
      <c r="G4258" t="s">
        <v>70</v>
      </c>
      <c r="H4258">
        <v>7018</v>
      </c>
      <c r="I4258" t="s">
        <v>11</v>
      </c>
      <c r="J4258" t="s">
        <v>71</v>
      </c>
      <c r="K4258" t="s">
        <v>150</v>
      </c>
      <c r="L4258" t="s">
        <v>18</v>
      </c>
      <c r="M4258" s="5">
        <v>3332.7200000000003</v>
      </c>
      <c r="N4258">
        <v>1</v>
      </c>
    </row>
    <row r="4259" spans="1:14" x14ac:dyDescent="0.2">
      <c r="A4259" s="2">
        <v>45180</v>
      </c>
      <c r="B4259" s="3">
        <f t="shared" si="198"/>
        <v>2024</v>
      </c>
      <c r="C4259" t="str">
        <f t="shared" si="199"/>
        <v>2023-2024</v>
      </c>
      <c r="D4259" t="s">
        <v>148</v>
      </c>
      <c r="E4259" t="s">
        <v>108</v>
      </c>
      <c r="F4259" t="str">
        <f t="shared" si="200"/>
        <v>Victoria</v>
      </c>
      <c r="G4259" t="s">
        <v>45</v>
      </c>
      <c r="H4259">
        <v>3018</v>
      </c>
      <c r="I4259" t="s">
        <v>11</v>
      </c>
      <c r="J4259" t="s">
        <v>46</v>
      </c>
      <c r="K4259" t="s">
        <v>152</v>
      </c>
      <c r="L4259" t="s">
        <v>13</v>
      </c>
      <c r="M4259" s="5">
        <v>3341.2700000000009</v>
      </c>
      <c r="N4259">
        <v>1</v>
      </c>
    </row>
    <row r="4260" spans="1:14" x14ac:dyDescent="0.2">
      <c r="A4260" s="2">
        <v>45481</v>
      </c>
      <c r="B4260" s="3">
        <f t="shared" si="198"/>
        <v>2025</v>
      </c>
      <c r="C4260" t="str">
        <f t="shared" si="199"/>
        <v>2024-2025</v>
      </c>
      <c r="D4260" t="s">
        <v>147</v>
      </c>
      <c r="E4260" t="s">
        <v>73</v>
      </c>
      <c r="F4260" t="str">
        <f t="shared" si="200"/>
        <v>Victoria</v>
      </c>
      <c r="G4260" t="s">
        <v>45</v>
      </c>
      <c r="H4260">
        <v>3136</v>
      </c>
      <c r="I4260" t="s">
        <v>11</v>
      </c>
      <c r="J4260" t="s">
        <v>63</v>
      </c>
      <c r="K4260" t="s">
        <v>151</v>
      </c>
      <c r="L4260" t="s">
        <v>21</v>
      </c>
      <c r="M4260" s="5">
        <v>3343.95</v>
      </c>
      <c r="N4260">
        <v>1</v>
      </c>
    </row>
    <row r="4261" spans="1:14" x14ac:dyDescent="0.2">
      <c r="A4261" s="2">
        <v>45549</v>
      </c>
      <c r="B4261" s="3">
        <f t="shared" si="198"/>
        <v>2025</v>
      </c>
      <c r="C4261" t="str">
        <f t="shared" si="199"/>
        <v>2024-2025</v>
      </c>
      <c r="D4261" t="s">
        <v>147</v>
      </c>
      <c r="E4261" t="s">
        <v>131</v>
      </c>
      <c r="F4261" t="str">
        <f t="shared" si="200"/>
        <v>Western Australia</v>
      </c>
      <c r="G4261" t="s">
        <v>48</v>
      </c>
      <c r="H4261">
        <v>6530</v>
      </c>
      <c r="I4261" t="s">
        <v>11</v>
      </c>
      <c r="J4261" t="s">
        <v>77</v>
      </c>
      <c r="K4261" t="s">
        <v>152</v>
      </c>
      <c r="L4261" t="s">
        <v>13</v>
      </c>
      <c r="M4261" s="5">
        <v>3344.7700000000013</v>
      </c>
      <c r="N4261">
        <v>1</v>
      </c>
    </row>
    <row r="4262" spans="1:14" x14ac:dyDescent="0.2">
      <c r="A4262" s="2">
        <v>45649</v>
      </c>
      <c r="B4262" s="3">
        <f t="shared" si="198"/>
        <v>2025</v>
      </c>
      <c r="C4262" t="str">
        <f t="shared" si="199"/>
        <v>2024-2025</v>
      </c>
      <c r="D4262" t="s">
        <v>147</v>
      </c>
      <c r="E4262" t="s">
        <v>65</v>
      </c>
      <c r="F4262" t="str">
        <f t="shared" si="200"/>
        <v>New South Wales</v>
      </c>
      <c r="G4262" t="s">
        <v>10</v>
      </c>
      <c r="H4262">
        <v>2541</v>
      </c>
      <c r="I4262" t="s">
        <v>11</v>
      </c>
      <c r="J4262" t="s">
        <v>58</v>
      </c>
      <c r="K4262" t="s">
        <v>152</v>
      </c>
      <c r="L4262" t="s">
        <v>13</v>
      </c>
      <c r="M4262" s="5">
        <v>3350.6400000000012</v>
      </c>
      <c r="N4262">
        <v>1</v>
      </c>
    </row>
    <row r="4263" spans="1:14" x14ac:dyDescent="0.2">
      <c r="A4263" s="2">
        <v>44990</v>
      </c>
      <c r="B4263" s="3">
        <f t="shared" si="198"/>
        <v>2023</v>
      </c>
      <c r="C4263" t="str">
        <f t="shared" si="199"/>
        <v>2022-2023</v>
      </c>
      <c r="D4263" t="s">
        <v>147</v>
      </c>
      <c r="E4263" t="s">
        <v>113</v>
      </c>
      <c r="F4263" t="str">
        <f t="shared" si="200"/>
        <v>Queensland</v>
      </c>
      <c r="G4263" t="s">
        <v>35</v>
      </c>
      <c r="H4263">
        <v>4215</v>
      </c>
      <c r="I4263" t="s">
        <v>11</v>
      </c>
      <c r="J4263" t="s">
        <v>104</v>
      </c>
      <c r="K4263" t="s">
        <v>151</v>
      </c>
      <c r="L4263" t="s">
        <v>21</v>
      </c>
      <c r="M4263" s="5">
        <v>3350.8000000000006</v>
      </c>
      <c r="N4263">
        <v>1</v>
      </c>
    </row>
    <row r="4264" spans="1:14" x14ac:dyDescent="0.2">
      <c r="A4264" s="2">
        <v>45081</v>
      </c>
      <c r="B4264" s="3">
        <f t="shared" si="198"/>
        <v>2023</v>
      </c>
      <c r="C4264" t="str">
        <f t="shared" si="199"/>
        <v>2022-2023</v>
      </c>
      <c r="D4264" t="s">
        <v>148</v>
      </c>
      <c r="E4264" t="s">
        <v>124</v>
      </c>
      <c r="F4264" t="str">
        <f t="shared" si="200"/>
        <v>New South Wales</v>
      </c>
      <c r="G4264" t="s">
        <v>10</v>
      </c>
      <c r="H4264">
        <v>2015</v>
      </c>
      <c r="I4264" t="s">
        <v>11</v>
      </c>
      <c r="J4264" t="s">
        <v>12</v>
      </c>
      <c r="K4264" t="s">
        <v>152</v>
      </c>
      <c r="L4264" t="s">
        <v>13</v>
      </c>
      <c r="M4264" s="5">
        <v>3351.8200000000033</v>
      </c>
      <c r="N4264">
        <v>1</v>
      </c>
    </row>
    <row r="4265" spans="1:14" x14ac:dyDescent="0.2">
      <c r="A4265" s="2">
        <v>45080</v>
      </c>
      <c r="B4265" s="3">
        <f t="shared" si="198"/>
        <v>2023</v>
      </c>
      <c r="C4265" t="str">
        <f t="shared" si="199"/>
        <v>2022-2023</v>
      </c>
      <c r="D4265" t="s">
        <v>147</v>
      </c>
      <c r="E4265" t="s">
        <v>24</v>
      </c>
      <c r="F4265" t="str">
        <f t="shared" si="200"/>
        <v>New South Wales</v>
      </c>
      <c r="G4265" t="s">
        <v>10</v>
      </c>
      <c r="H4265">
        <v>2795</v>
      </c>
      <c r="I4265" t="s">
        <v>11</v>
      </c>
      <c r="J4265" t="s">
        <v>25</v>
      </c>
      <c r="K4265" t="s">
        <v>151</v>
      </c>
      <c r="L4265" t="s">
        <v>21</v>
      </c>
      <c r="M4265" s="5">
        <v>3355.05</v>
      </c>
      <c r="N4265">
        <v>1</v>
      </c>
    </row>
    <row r="4266" spans="1:14" x14ac:dyDescent="0.2">
      <c r="A4266" s="2">
        <v>45183</v>
      </c>
      <c r="B4266" s="3">
        <f t="shared" si="198"/>
        <v>2024</v>
      </c>
      <c r="C4266" t="str">
        <f t="shared" si="199"/>
        <v>2023-2024</v>
      </c>
      <c r="D4266" t="s">
        <v>147</v>
      </c>
      <c r="E4266" t="s">
        <v>42</v>
      </c>
      <c r="F4266" t="str">
        <f t="shared" si="200"/>
        <v>Queensland</v>
      </c>
      <c r="G4266" t="s">
        <v>35</v>
      </c>
      <c r="H4266">
        <v>4053</v>
      </c>
      <c r="I4266" t="s">
        <v>11</v>
      </c>
      <c r="J4266" t="s">
        <v>43</v>
      </c>
      <c r="K4266" t="s">
        <v>152</v>
      </c>
      <c r="L4266" t="s">
        <v>13</v>
      </c>
      <c r="M4266" s="5">
        <v>3372.2800000000025</v>
      </c>
      <c r="N4266">
        <v>1</v>
      </c>
    </row>
    <row r="4267" spans="1:14" x14ac:dyDescent="0.2">
      <c r="A4267" s="2">
        <v>45482</v>
      </c>
      <c r="B4267" s="3">
        <f t="shared" si="198"/>
        <v>2025</v>
      </c>
      <c r="C4267" t="str">
        <f t="shared" si="199"/>
        <v>2024-2025</v>
      </c>
      <c r="D4267" t="s">
        <v>147</v>
      </c>
      <c r="E4267" t="s">
        <v>145</v>
      </c>
      <c r="F4267" t="str">
        <f t="shared" si="200"/>
        <v>New South Wales</v>
      </c>
      <c r="G4267" t="s">
        <v>10</v>
      </c>
      <c r="H4267">
        <v>2101</v>
      </c>
      <c r="I4267" t="s">
        <v>11</v>
      </c>
      <c r="J4267" t="s">
        <v>27</v>
      </c>
      <c r="K4267" t="s">
        <v>155</v>
      </c>
      <c r="L4267" t="s">
        <v>20</v>
      </c>
      <c r="M4267" s="5">
        <v>3377.2000000000007</v>
      </c>
      <c r="N4267">
        <v>1</v>
      </c>
    </row>
    <row r="4268" spans="1:14" x14ac:dyDescent="0.2">
      <c r="A4268" s="2">
        <v>45344</v>
      </c>
      <c r="B4268" s="3">
        <f t="shared" si="198"/>
        <v>2024</v>
      </c>
      <c r="C4268" t="str">
        <f t="shared" si="199"/>
        <v>2023-2024</v>
      </c>
      <c r="D4268" t="s">
        <v>147</v>
      </c>
      <c r="E4268" t="s">
        <v>115</v>
      </c>
      <c r="F4268" t="str">
        <f t="shared" si="200"/>
        <v>Western Australia</v>
      </c>
      <c r="G4268" t="s">
        <v>48</v>
      </c>
      <c r="H4268">
        <v>6280</v>
      </c>
      <c r="I4268" t="s">
        <v>11</v>
      </c>
      <c r="J4268" t="s">
        <v>94</v>
      </c>
      <c r="K4268" t="s">
        <v>150</v>
      </c>
      <c r="L4268" t="s">
        <v>18</v>
      </c>
      <c r="M4268" s="5">
        <v>3397.3100000000004</v>
      </c>
      <c r="N4268">
        <v>1</v>
      </c>
    </row>
    <row r="4269" spans="1:14" x14ac:dyDescent="0.2">
      <c r="A4269" s="2">
        <v>45584</v>
      </c>
      <c r="B4269" s="3">
        <f t="shared" si="198"/>
        <v>2025</v>
      </c>
      <c r="C4269" t="str">
        <f t="shared" si="199"/>
        <v>2024-2025</v>
      </c>
      <c r="D4269" t="s">
        <v>147</v>
      </c>
      <c r="E4269" t="s">
        <v>24</v>
      </c>
      <c r="F4269" t="str">
        <f t="shared" si="200"/>
        <v>New South Wales</v>
      </c>
      <c r="G4269" t="s">
        <v>10</v>
      </c>
      <c r="H4269">
        <v>2795</v>
      </c>
      <c r="I4269" t="s">
        <v>11</v>
      </c>
      <c r="J4269" t="s">
        <v>25</v>
      </c>
      <c r="K4269" t="s">
        <v>152</v>
      </c>
      <c r="L4269" t="s">
        <v>13</v>
      </c>
      <c r="M4269" s="5">
        <v>3399.2300000000018</v>
      </c>
      <c r="N4269">
        <v>1</v>
      </c>
    </row>
    <row r="4270" spans="1:14" x14ac:dyDescent="0.2">
      <c r="A4270" s="2">
        <v>45450</v>
      </c>
      <c r="B4270" s="3">
        <f t="shared" si="198"/>
        <v>2024</v>
      </c>
      <c r="C4270" t="str">
        <f t="shared" si="199"/>
        <v>2023-2024</v>
      </c>
      <c r="D4270" t="s">
        <v>147</v>
      </c>
      <c r="E4270" t="s">
        <v>114</v>
      </c>
      <c r="F4270" t="str">
        <f t="shared" si="200"/>
        <v>Victoria</v>
      </c>
      <c r="G4270" t="s">
        <v>45</v>
      </c>
      <c r="H4270">
        <v>3551</v>
      </c>
      <c r="I4270" t="s">
        <v>11</v>
      </c>
      <c r="J4270" t="s">
        <v>60</v>
      </c>
      <c r="K4270" t="s">
        <v>152</v>
      </c>
      <c r="L4270" t="s">
        <v>13</v>
      </c>
      <c r="M4270" s="5">
        <v>3415.0300000000016</v>
      </c>
      <c r="N4270">
        <v>1</v>
      </c>
    </row>
    <row r="4271" spans="1:14" x14ac:dyDescent="0.2">
      <c r="A4271" s="2">
        <v>45362</v>
      </c>
      <c r="B4271" s="3">
        <f t="shared" si="198"/>
        <v>2024</v>
      </c>
      <c r="C4271" t="str">
        <f t="shared" si="199"/>
        <v>2023-2024</v>
      </c>
      <c r="D4271" t="s">
        <v>147</v>
      </c>
      <c r="E4271" t="s">
        <v>129</v>
      </c>
      <c r="F4271" t="str">
        <f t="shared" si="200"/>
        <v>Tasmania</v>
      </c>
      <c r="G4271" t="s">
        <v>70</v>
      </c>
      <c r="H4271">
        <v>7010</v>
      </c>
      <c r="I4271" t="s">
        <v>11</v>
      </c>
      <c r="J4271" t="s">
        <v>71</v>
      </c>
      <c r="K4271" t="s">
        <v>150</v>
      </c>
      <c r="L4271" t="s">
        <v>18</v>
      </c>
      <c r="M4271" s="5">
        <v>3417.23</v>
      </c>
      <c r="N4271">
        <v>1</v>
      </c>
    </row>
    <row r="4272" spans="1:14" x14ac:dyDescent="0.2">
      <c r="A4272" s="2">
        <v>45604</v>
      </c>
      <c r="B4272" s="3">
        <f t="shared" si="198"/>
        <v>2025</v>
      </c>
      <c r="C4272" t="str">
        <f t="shared" si="199"/>
        <v>2024-2025</v>
      </c>
      <c r="D4272" t="s">
        <v>147</v>
      </c>
      <c r="E4272" t="s">
        <v>107</v>
      </c>
      <c r="F4272" t="str">
        <f t="shared" si="200"/>
        <v>Queensland</v>
      </c>
      <c r="G4272" t="s">
        <v>35</v>
      </c>
      <c r="H4272">
        <v>4220</v>
      </c>
      <c r="I4272" t="s">
        <v>11</v>
      </c>
      <c r="J4272" t="s">
        <v>104</v>
      </c>
      <c r="K4272" t="s">
        <v>150</v>
      </c>
      <c r="L4272" t="s">
        <v>18</v>
      </c>
      <c r="M4272" s="5">
        <v>3443.64</v>
      </c>
      <c r="N4272">
        <v>1</v>
      </c>
    </row>
    <row r="4273" spans="1:14" x14ac:dyDescent="0.2">
      <c r="A4273" s="2">
        <v>45393</v>
      </c>
      <c r="B4273" s="3">
        <f t="shared" si="198"/>
        <v>2024</v>
      </c>
      <c r="C4273" t="str">
        <f t="shared" si="199"/>
        <v>2023-2024</v>
      </c>
      <c r="D4273" t="s">
        <v>147</v>
      </c>
      <c r="E4273" t="s">
        <v>135</v>
      </c>
      <c r="F4273" t="str">
        <f t="shared" si="200"/>
        <v>Victoria</v>
      </c>
      <c r="G4273" t="s">
        <v>45</v>
      </c>
      <c r="H4273">
        <v>3550</v>
      </c>
      <c r="I4273" t="s">
        <v>11</v>
      </c>
      <c r="J4273" t="s">
        <v>60</v>
      </c>
      <c r="K4273" t="s">
        <v>152</v>
      </c>
      <c r="L4273" t="s">
        <v>13</v>
      </c>
      <c r="M4273" s="5">
        <v>3453.170000000001</v>
      </c>
      <c r="N4273">
        <v>1</v>
      </c>
    </row>
    <row r="4274" spans="1:14" x14ac:dyDescent="0.2">
      <c r="A4274" s="2">
        <v>45130</v>
      </c>
      <c r="B4274" s="3">
        <f t="shared" si="198"/>
        <v>2024</v>
      </c>
      <c r="C4274" t="str">
        <f t="shared" si="199"/>
        <v>2023-2024</v>
      </c>
      <c r="D4274" t="s">
        <v>147</v>
      </c>
      <c r="E4274" t="s">
        <v>64</v>
      </c>
      <c r="F4274" t="str">
        <f t="shared" si="200"/>
        <v>Victoria</v>
      </c>
      <c r="G4274" t="s">
        <v>45</v>
      </c>
      <c r="H4274">
        <v>3199</v>
      </c>
      <c r="I4274" t="s">
        <v>11</v>
      </c>
      <c r="J4274" t="s">
        <v>63</v>
      </c>
      <c r="K4274" t="s">
        <v>150</v>
      </c>
      <c r="L4274" t="s">
        <v>18</v>
      </c>
      <c r="M4274" s="5">
        <v>3458.11</v>
      </c>
      <c r="N4274">
        <v>1</v>
      </c>
    </row>
    <row r="4275" spans="1:14" x14ac:dyDescent="0.2">
      <c r="A4275" s="2">
        <v>45180</v>
      </c>
      <c r="B4275" s="3">
        <f t="shared" si="198"/>
        <v>2024</v>
      </c>
      <c r="C4275" t="str">
        <f t="shared" si="199"/>
        <v>2023-2024</v>
      </c>
      <c r="D4275" t="s">
        <v>147</v>
      </c>
      <c r="E4275" t="s">
        <v>98</v>
      </c>
      <c r="F4275" t="str">
        <f t="shared" si="200"/>
        <v>Victoria</v>
      </c>
      <c r="G4275" t="s">
        <v>45</v>
      </c>
      <c r="H4275">
        <v>3429</v>
      </c>
      <c r="I4275" t="s">
        <v>11</v>
      </c>
      <c r="J4275" t="s">
        <v>60</v>
      </c>
      <c r="K4275" t="s">
        <v>150</v>
      </c>
      <c r="L4275" t="s">
        <v>18</v>
      </c>
      <c r="M4275" s="5">
        <v>3460.1899999999991</v>
      </c>
      <c r="N4275">
        <v>1</v>
      </c>
    </row>
    <row r="4276" spans="1:14" x14ac:dyDescent="0.2">
      <c r="A4276" s="2">
        <v>45003</v>
      </c>
      <c r="B4276" s="3">
        <f t="shared" si="198"/>
        <v>2023</v>
      </c>
      <c r="C4276" t="str">
        <f t="shared" si="199"/>
        <v>2022-2023</v>
      </c>
      <c r="D4276" t="s">
        <v>147</v>
      </c>
      <c r="E4276" t="s">
        <v>109</v>
      </c>
      <c r="F4276" t="str">
        <f t="shared" si="200"/>
        <v>New South Wales</v>
      </c>
      <c r="G4276" t="s">
        <v>10</v>
      </c>
      <c r="H4276">
        <v>2480</v>
      </c>
      <c r="I4276" t="s">
        <v>11</v>
      </c>
      <c r="J4276" t="s">
        <v>68</v>
      </c>
      <c r="K4276" t="s">
        <v>151</v>
      </c>
      <c r="L4276" t="s">
        <v>21</v>
      </c>
      <c r="M4276" s="5">
        <v>3460.9100000000003</v>
      </c>
      <c r="N4276">
        <v>1</v>
      </c>
    </row>
    <row r="4277" spans="1:14" x14ac:dyDescent="0.2">
      <c r="A4277" s="2">
        <v>45305</v>
      </c>
      <c r="B4277" s="3">
        <f t="shared" si="198"/>
        <v>2024</v>
      </c>
      <c r="C4277" t="str">
        <f t="shared" si="199"/>
        <v>2023-2024</v>
      </c>
      <c r="D4277" t="s">
        <v>148</v>
      </c>
      <c r="E4277" t="s">
        <v>40</v>
      </c>
      <c r="F4277" t="str">
        <f t="shared" si="200"/>
        <v>New South Wales</v>
      </c>
      <c r="G4277" t="s">
        <v>10</v>
      </c>
      <c r="H4277">
        <v>2116</v>
      </c>
      <c r="I4277" t="s">
        <v>11</v>
      </c>
      <c r="J4277" t="s">
        <v>27</v>
      </c>
      <c r="K4277" t="s">
        <v>151</v>
      </c>
      <c r="L4277" t="s">
        <v>21</v>
      </c>
      <c r="M4277" s="5">
        <v>3464.83</v>
      </c>
      <c r="N4277">
        <v>1</v>
      </c>
    </row>
    <row r="4278" spans="1:14" x14ac:dyDescent="0.2">
      <c r="A4278" s="2">
        <v>45379</v>
      </c>
      <c r="B4278" s="3">
        <f t="shared" si="198"/>
        <v>2024</v>
      </c>
      <c r="C4278" t="str">
        <f t="shared" si="199"/>
        <v>2023-2024</v>
      </c>
      <c r="D4278" t="s">
        <v>147</v>
      </c>
      <c r="E4278" t="s">
        <v>109</v>
      </c>
      <c r="F4278" t="str">
        <f t="shared" si="200"/>
        <v>New South Wales</v>
      </c>
      <c r="G4278" t="s">
        <v>10</v>
      </c>
      <c r="H4278">
        <v>2480</v>
      </c>
      <c r="I4278" t="s">
        <v>11</v>
      </c>
      <c r="J4278" t="s">
        <v>68</v>
      </c>
      <c r="K4278" t="s">
        <v>149</v>
      </c>
      <c r="L4278" t="s">
        <v>15</v>
      </c>
      <c r="M4278" s="5">
        <v>3467.9799999999996</v>
      </c>
      <c r="N4278">
        <v>1</v>
      </c>
    </row>
    <row r="4279" spans="1:14" x14ac:dyDescent="0.2">
      <c r="A4279" s="2">
        <v>45209</v>
      </c>
      <c r="B4279" s="3">
        <f t="shared" si="198"/>
        <v>2024</v>
      </c>
      <c r="C4279" t="str">
        <f t="shared" si="199"/>
        <v>2023-2024</v>
      </c>
      <c r="D4279" t="s">
        <v>147</v>
      </c>
      <c r="E4279" t="s">
        <v>114</v>
      </c>
      <c r="F4279" t="str">
        <f t="shared" si="200"/>
        <v>Victoria</v>
      </c>
      <c r="G4279" t="s">
        <v>45</v>
      </c>
      <c r="H4279">
        <v>3551</v>
      </c>
      <c r="I4279" t="s">
        <v>11</v>
      </c>
      <c r="J4279" t="s">
        <v>60</v>
      </c>
      <c r="K4279" t="s">
        <v>149</v>
      </c>
      <c r="L4279" t="s">
        <v>15</v>
      </c>
      <c r="M4279" s="5">
        <v>3473.19</v>
      </c>
      <c r="N4279">
        <v>1</v>
      </c>
    </row>
    <row r="4280" spans="1:14" x14ac:dyDescent="0.2">
      <c r="A4280" s="2">
        <v>45581</v>
      </c>
      <c r="B4280" s="3">
        <f t="shared" si="198"/>
        <v>2025</v>
      </c>
      <c r="C4280" t="str">
        <f t="shared" si="199"/>
        <v>2024-2025</v>
      </c>
      <c r="D4280" t="s">
        <v>147</v>
      </c>
      <c r="E4280" t="s">
        <v>131</v>
      </c>
      <c r="F4280" t="str">
        <f t="shared" si="200"/>
        <v>Western Australia</v>
      </c>
      <c r="G4280" t="s">
        <v>48</v>
      </c>
      <c r="H4280">
        <v>6530</v>
      </c>
      <c r="I4280" t="s">
        <v>11</v>
      </c>
      <c r="J4280" t="s">
        <v>77</v>
      </c>
      <c r="K4280" t="s">
        <v>150</v>
      </c>
      <c r="L4280" t="s">
        <v>18</v>
      </c>
      <c r="M4280" s="5">
        <v>3474.51</v>
      </c>
      <c r="N4280">
        <v>1</v>
      </c>
    </row>
    <row r="4281" spans="1:14" x14ac:dyDescent="0.2">
      <c r="A4281" s="2">
        <v>45372</v>
      </c>
      <c r="B4281" s="3">
        <f t="shared" si="198"/>
        <v>2024</v>
      </c>
      <c r="C4281" t="str">
        <f t="shared" si="199"/>
        <v>2023-2024</v>
      </c>
      <c r="D4281" t="s">
        <v>147</v>
      </c>
      <c r="E4281" t="s">
        <v>9</v>
      </c>
      <c r="F4281" t="str">
        <f t="shared" si="200"/>
        <v>New South Wales</v>
      </c>
      <c r="G4281" t="s">
        <v>10</v>
      </c>
      <c r="H4281">
        <v>2067</v>
      </c>
      <c r="I4281" t="s">
        <v>11</v>
      </c>
      <c r="J4281" t="s">
        <v>12</v>
      </c>
      <c r="K4281" t="s">
        <v>155</v>
      </c>
      <c r="L4281" t="s">
        <v>20</v>
      </c>
      <c r="M4281" s="5">
        <v>3492.9100000000008</v>
      </c>
      <c r="N4281">
        <v>1</v>
      </c>
    </row>
    <row r="4282" spans="1:14" x14ac:dyDescent="0.2">
      <c r="A4282" s="2">
        <v>45522</v>
      </c>
      <c r="B4282" s="3">
        <f t="shared" si="198"/>
        <v>2025</v>
      </c>
      <c r="C4282" t="str">
        <f t="shared" si="199"/>
        <v>2024-2025</v>
      </c>
      <c r="D4282" t="s">
        <v>147</v>
      </c>
      <c r="E4282" t="s">
        <v>66</v>
      </c>
      <c r="F4282" t="str">
        <f t="shared" si="200"/>
        <v>South Australia</v>
      </c>
      <c r="G4282" t="s">
        <v>32</v>
      </c>
      <c r="H4282">
        <v>5169</v>
      </c>
      <c r="I4282" t="s">
        <v>11</v>
      </c>
      <c r="J4282" t="s">
        <v>33</v>
      </c>
      <c r="K4282" t="s">
        <v>150</v>
      </c>
      <c r="L4282" t="s">
        <v>18</v>
      </c>
      <c r="M4282" s="5">
        <v>3516.87</v>
      </c>
      <c r="N4282">
        <v>1</v>
      </c>
    </row>
    <row r="4283" spans="1:14" x14ac:dyDescent="0.2">
      <c r="A4283" s="2">
        <v>45085</v>
      </c>
      <c r="B4283" s="3">
        <f t="shared" si="198"/>
        <v>2023</v>
      </c>
      <c r="C4283" t="str">
        <f t="shared" si="199"/>
        <v>2022-2023</v>
      </c>
      <c r="D4283" t="s">
        <v>147</v>
      </c>
      <c r="E4283" t="s">
        <v>132</v>
      </c>
      <c r="F4283" t="str">
        <f t="shared" si="200"/>
        <v>New South Wales</v>
      </c>
      <c r="G4283" t="s">
        <v>10</v>
      </c>
      <c r="H4283">
        <v>2800</v>
      </c>
      <c r="I4283" t="s">
        <v>11</v>
      </c>
      <c r="J4283" t="s">
        <v>25</v>
      </c>
      <c r="K4283" t="s">
        <v>151</v>
      </c>
      <c r="L4283" t="s">
        <v>21</v>
      </c>
      <c r="M4283" s="5">
        <v>3557.7900000000009</v>
      </c>
      <c r="N4283">
        <v>1</v>
      </c>
    </row>
    <row r="4284" spans="1:14" x14ac:dyDescent="0.2">
      <c r="A4284" s="2">
        <v>45002</v>
      </c>
      <c r="B4284" s="3">
        <f t="shared" si="198"/>
        <v>2023</v>
      </c>
      <c r="C4284" t="str">
        <f t="shared" si="199"/>
        <v>2022-2023</v>
      </c>
      <c r="D4284" t="s">
        <v>147</v>
      </c>
      <c r="E4284" t="s">
        <v>112</v>
      </c>
      <c r="F4284" t="str">
        <f t="shared" si="200"/>
        <v>Victoria</v>
      </c>
      <c r="G4284" t="s">
        <v>45</v>
      </c>
      <c r="H4284">
        <v>3076</v>
      </c>
      <c r="I4284" t="s">
        <v>11</v>
      </c>
      <c r="J4284" t="s">
        <v>46</v>
      </c>
      <c r="K4284" t="s">
        <v>150</v>
      </c>
      <c r="L4284" t="s">
        <v>18</v>
      </c>
      <c r="M4284" s="5">
        <v>3579.119999999999</v>
      </c>
      <c r="N4284">
        <v>1</v>
      </c>
    </row>
    <row r="4285" spans="1:14" x14ac:dyDescent="0.2">
      <c r="A4285" s="2">
        <v>45232</v>
      </c>
      <c r="B4285" s="3">
        <f t="shared" si="198"/>
        <v>2024</v>
      </c>
      <c r="C4285" t="str">
        <f t="shared" si="199"/>
        <v>2023-2024</v>
      </c>
      <c r="D4285" t="s">
        <v>147</v>
      </c>
      <c r="E4285" t="s">
        <v>138</v>
      </c>
      <c r="F4285" t="str">
        <f t="shared" si="200"/>
        <v>Queensland</v>
      </c>
      <c r="G4285" t="s">
        <v>35</v>
      </c>
      <c r="H4285">
        <v>4558</v>
      </c>
      <c r="I4285" t="s">
        <v>11</v>
      </c>
      <c r="J4285" t="s">
        <v>120</v>
      </c>
      <c r="K4285" t="s">
        <v>152</v>
      </c>
      <c r="L4285" t="s">
        <v>13</v>
      </c>
      <c r="M4285" s="5">
        <v>3581.9900000000021</v>
      </c>
      <c r="N4285">
        <v>1</v>
      </c>
    </row>
    <row r="4286" spans="1:14" x14ac:dyDescent="0.2">
      <c r="A4286" s="2">
        <v>45464</v>
      </c>
      <c r="B4286" s="3">
        <f t="shared" si="198"/>
        <v>2024</v>
      </c>
      <c r="C4286" t="str">
        <f t="shared" si="199"/>
        <v>2023-2024</v>
      </c>
      <c r="D4286" t="s">
        <v>147</v>
      </c>
      <c r="E4286" t="s">
        <v>117</v>
      </c>
      <c r="F4286" t="str">
        <f t="shared" si="200"/>
        <v>Queensland</v>
      </c>
      <c r="G4286" t="s">
        <v>35</v>
      </c>
      <c r="H4286">
        <v>4119</v>
      </c>
      <c r="I4286" t="s">
        <v>11</v>
      </c>
      <c r="J4286" t="s">
        <v>43</v>
      </c>
      <c r="K4286" t="s">
        <v>150</v>
      </c>
      <c r="L4286" t="s">
        <v>18</v>
      </c>
      <c r="M4286" s="5">
        <v>3603.14</v>
      </c>
      <c r="N4286">
        <v>1</v>
      </c>
    </row>
    <row r="4287" spans="1:14" x14ac:dyDescent="0.2">
      <c r="A4287" s="2">
        <v>45636</v>
      </c>
      <c r="B4287" s="3">
        <f t="shared" si="198"/>
        <v>2025</v>
      </c>
      <c r="C4287" t="str">
        <f t="shared" si="199"/>
        <v>2024-2025</v>
      </c>
      <c r="D4287" t="s">
        <v>147</v>
      </c>
      <c r="E4287" t="s">
        <v>42</v>
      </c>
      <c r="F4287" t="str">
        <f t="shared" si="200"/>
        <v>Queensland</v>
      </c>
      <c r="G4287" t="s">
        <v>35</v>
      </c>
      <c r="H4287">
        <v>4053</v>
      </c>
      <c r="I4287" t="s">
        <v>11</v>
      </c>
      <c r="J4287" t="s">
        <v>43</v>
      </c>
      <c r="K4287" t="s">
        <v>149</v>
      </c>
      <c r="L4287" t="s">
        <v>15</v>
      </c>
      <c r="M4287" s="5">
        <v>3603.7299999999996</v>
      </c>
      <c r="N4287">
        <v>1</v>
      </c>
    </row>
    <row r="4288" spans="1:14" x14ac:dyDescent="0.2">
      <c r="A4288" s="2">
        <v>45353</v>
      </c>
      <c r="B4288" s="3">
        <f t="shared" si="198"/>
        <v>2024</v>
      </c>
      <c r="C4288" t="str">
        <f t="shared" si="199"/>
        <v>2023-2024</v>
      </c>
      <c r="D4288" t="s">
        <v>147</v>
      </c>
      <c r="E4288" t="s">
        <v>42</v>
      </c>
      <c r="F4288" t="str">
        <f t="shared" si="200"/>
        <v>Queensland</v>
      </c>
      <c r="G4288" t="s">
        <v>35</v>
      </c>
      <c r="H4288">
        <v>4053</v>
      </c>
      <c r="I4288" t="s">
        <v>11</v>
      </c>
      <c r="J4288" t="s">
        <v>43</v>
      </c>
      <c r="K4288" t="s">
        <v>151</v>
      </c>
      <c r="L4288" t="s">
        <v>21</v>
      </c>
      <c r="M4288" s="5">
        <v>3625.08</v>
      </c>
      <c r="N4288">
        <v>1</v>
      </c>
    </row>
    <row r="4289" spans="1:14" x14ac:dyDescent="0.2">
      <c r="A4289" s="2">
        <v>45366</v>
      </c>
      <c r="B4289" s="3">
        <f t="shared" si="198"/>
        <v>2024</v>
      </c>
      <c r="C4289" t="str">
        <f t="shared" si="199"/>
        <v>2023-2024</v>
      </c>
      <c r="D4289" t="s">
        <v>147</v>
      </c>
      <c r="E4289" t="s">
        <v>145</v>
      </c>
      <c r="F4289" t="str">
        <f t="shared" si="200"/>
        <v>New South Wales</v>
      </c>
      <c r="G4289" t="s">
        <v>10</v>
      </c>
      <c r="H4289">
        <v>2101</v>
      </c>
      <c r="I4289" t="s">
        <v>11</v>
      </c>
      <c r="J4289" t="s">
        <v>27</v>
      </c>
      <c r="K4289" t="s">
        <v>154</v>
      </c>
      <c r="L4289" t="s">
        <v>14</v>
      </c>
      <c r="M4289" s="5">
        <v>3650.8499999999995</v>
      </c>
      <c r="N4289">
        <v>1</v>
      </c>
    </row>
    <row r="4290" spans="1:14" x14ac:dyDescent="0.2">
      <c r="A4290" s="2">
        <v>45607</v>
      </c>
      <c r="B4290" s="3">
        <f t="shared" ref="B4290:B4353" si="201">IF(MONTH(A4290)&gt;=7,YEAR(A4290)+1,YEAR(A4290))</f>
        <v>2025</v>
      </c>
      <c r="C4290" t="str">
        <f t="shared" ref="C4290:C4353" si="202">IF(MONTH(A4290) &gt;= 7, YEAR(A4290) &amp; "-" &amp; YEAR(A4290) + 1, YEAR(A4290) - 1 &amp; "-" &amp; YEAR(A4290))</f>
        <v>2024-2025</v>
      </c>
      <c r="D4290" t="s">
        <v>147</v>
      </c>
      <c r="E4290" t="s">
        <v>24</v>
      </c>
      <c r="F4290" t="str">
        <f t="shared" ref="F4290:F4353" si="203">IF(G4290="WA","Western Australia",
IF(G4290="NSW","New South Wales",
IF(G4290="QLD","Queensland",
IF(G4290="VIC","Victoria",
IF(G4290="TAS","Tasmania",
IF(G4290="SA","South Australia",
IF(G4290="NT","Northern Territory",
IF(G4290="ACT","Australian Capital Territory",G4290))))))))</f>
        <v>New South Wales</v>
      </c>
      <c r="G4290" t="s">
        <v>10</v>
      </c>
      <c r="H4290">
        <v>2795</v>
      </c>
      <c r="I4290" t="s">
        <v>11</v>
      </c>
      <c r="J4290" t="s">
        <v>25</v>
      </c>
      <c r="K4290" t="s">
        <v>150</v>
      </c>
      <c r="L4290" t="s">
        <v>18</v>
      </c>
      <c r="M4290" s="5">
        <v>3668.8999999999992</v>
      </c>
      <c r="N4290">
        <v>1</v>
      </c>
    </row>
    <row r="4291" spans="1:14" x14ac:dyDescent="0.2">
      <c r="A4291" s="2">
        <v>45165</v>
      </c>
      <c r="B4291" s="3">
        <f t="shared" si="201"/>
        <v>2024</v>
      </c>
      <c r="C4291" t="str">
        <f t="shared" si="202"/>
        <v>2023-2024</v>
      </c>
      <c r="D4291" t="s">
        <v>147</v>
      </c>
      <c r="E4291" t="s">
        <v>113</v>
      </c>
      <c r="F4291" t="str">
        <f t="shared" si="203"/>
        <v>Queensland</v>
      </c>
      <c r="G4291" t="s">
        <v>35</v>
      </c>
      <c r="H4291">
        <v>4215</v>
      </c>
      <c r="I4291" t="s">
        <v>11</v>
      </c>
      <c r="J4291" t="s">
        <v>104</v>
      </c>
      <c r="K4291" t="s">
        <v>149</v>
      </c>
      <c r="L4291" t="s">
        <v>15</v>
      </c>
      <c r="M4291" s="5">
        <v>3673.19</v>
      </c>
      <c r="N4291">
        <v>1</v>
      </c>
    </row>
    <row r="4292" spans="1:14" x14ac:dyDescent="0.2">
      <c r="A4292" s="2">
        <v>45304</v>
      </c>
      <c r="B4292" s="3">
        <f t="shared" si="201"/>
        <v>2024</v>
      </c>
      <c r="C4292" t="str">
        <f t="shared" si="202"/>
        <v>2023-2024</v>
      </c>
      <c r="D4292" t="s">
        <v>148</v>
      </c>
      <c r="E4292" t="s">
        <v>78</v>
      </c>
      <c r="F4292" t="str">
        <f t="shared" si="203"/>
        <v>New South Wales</v>
      </c>
      <c r="G4292" t="s">
        <v>10</v>
      </c>
      <c r="H4292">
        <v>2350</v>
      </c>
      <c r="I4292" t="s">
        <v>11</v>
      </c>
      <c r="J4292" t="s">
        <v>68</v>
      </c>
      <c r="K4292" t="s">
        <v>150</v>
      </c>
      <c r="L4292" t="s">
        <v>18</v>
      </c>
      <c r="M4292" s="5">
        <v>3688.2400000000002</v>
      </c>
      <c r="N4292">
        <v>1</v>
      </c>
    </row>
    <row r="4293" spans="1:14" x14ac:dyDescent="0.2">
      <c r="A4293" s="2">
        <v>45509</v>
      </c>
      <c r="B4293" s="3">
        <f t="shared" si="201"/>
        <v>2025</v>
      </c>
      <c r="C4293" t="str">
        <f t="shared" si="202"/>
        <v>2024-2025</v>
      </c>
      <c r="D4293" t="s">
        <v>148</v>
      </c>
      <c r="E4293" t="s">
        <v>78</v>
      </c>
      <c r="F4293" t="str">
        <f t="shared" si="203"/>
        <v>New South Wales</v>
      </c>
      <c r="G4293" t="s">
        <v>10</v>
      </c>
      <c r="H4293">
        <v>2350</v>
      </c>
      <c r="I4293" t="s">
        <v>11</v>
      </c>
      <c r="J4293" t="s">
        <v>68</v>
      </c>
      <c r="K4293" t="s">
        <v>152</v>
      </c>
      <c r="L4293" t="s">
        <v>13</v>
      </c>
      <c r="M4293" s="5">
        <v>3713.3600000000024</v>
      </c>
      <c r="N4293">
        <v>1</v>
      </c>
    </row>
    <row r="4294" spans="1:14" x14ac:dyDescent="0.2">
      <c r="A4294" s="2">
        <v>45170</v>
      </c>
      <c r="B4294" s="3">
        <f t="shared" si="201"/>
        <v>2024</v>
      </c>
      <c r="C4294" t="str">
        <f t="shared" si="202"/>
        <v>2023-2024</v>
      </c>
      <c r="D4294" t="s">
        <v>147</v>
      </c>
      <c r="E4294" t="s">
        <v>61</v>
      </c>
      <c r="F4294" t="str">
        <f t="shared" si="203"/>
        <v>New South Wales</v>
      </c>
      <c r="G4294" t="s">
        <v>10</v>
      </c>
      <c r="H4294">
        <v>2539</v>
      </c>
      <c r="I4294" t="s">
        <v>11</v>
      </c>
      <c r="J4294" t="s">
        <v>58</v>
      </c>
      <c r="K4294" t="s">
        <v>150</v>
      </c>
      <c r="L4294" t="s">
        <v>18</v>
      </c>
      <c r="M4294" s="5">
        <v>3731.6399999999994</v>
      </c>
      <c r="N4294">
        <v>1</v>
      </c>
    </row>
    <row r="4295" spans="1:14" x14ac:dyDescent="0.2">
      <c r="A4295" s="2">
        <v>45432</v>
      </c>
      <c r="B4295" s="3">
        <f t="shared" si="201"/>
        <v>2024</v>
      </c>
      <c r="C4295" t="str">
        <f t="shared" si="202"/>
        <v>2023-2024</v>
      </c>
      <c r="D4295" t="s">
        <v>147</v>
      </c>
      <c r="E4295" t="s">
        <v>109</v>
      </c>
      <c r="F4295" t="str">
        <f t="shared" si="203"/>
        <v>New South Wales</v>
      </c>
      <c r="G4295" t="s">
        <v>10</v>
      </c>
      <c r="H4295">
        <v>2480</v>
      </c>
      <c r="I4295" t="s">
        <v>11</v>
      </c>
      <c r="J4295" t="s">
        <v>68</v>
      </c>
      <c r="K4295" t="s">
        <v>152</v>
      </c>
      <c r="L4295" t="s">
        <v>13</v>
      </c>
      <c r="M4295" s="5">
        <v>3740.5200000000023</v>
      </c>
      <c r="N4295">
        <v>1</v>
      </c>
    </row>
    <row r="4296" spans="1:14" x14ac:dyDescent="0.2">
      <c r="A4296" s="2">
        <v>45107</v>
      </c>
      <c r="B4296" s="3">
        <f t="shared" si="201"/>
        <v>2023</v>
      </c>
      <c r="C4296" t="str">
        <f t="shared" si="202"/>
        <v>2022-2023</v>
      </c>
      <c r="D4296" t="s">
        <v>147</v>
      </c>
      <c r="E4296" t="s">
        <v>126</v>
      </c>
      <c r="F4296" t="str">
        <f t="shared" si="203"/>
        <v>Queensland</v>
      </c>
      <c r="G4296" t="s">
        <v>35</v>
      </c>
      <c r="H4296">
        <v>4551</v>
      </c>
      <c r="I4296" t="s">
        <v>11</v>
      </c>
      <c r="J4296" t="s">
        <v>120</v>
      </c>
      <c r="K4296" t="s">
        <v>150</v>
      </c>
      <c r="L4296" t="s">
        <v>18</v>
      </c>
      <c r="M4296" s="5">
        <v>3745.4799999999991</v>
      </c>
      <c r="N4296">
        <v>1</v>
      </c>
    </row>
    <row r="4297" spans="1:14" x14ac:dyDescent="0.2">
      <c r="A4297" s="2">
        <v>44972</v>
      </c>
      <c r="B4297" s="3">
        <f t="shared" si="201"/>
        <v>2023</v>
      </c>
      <c r="C4297" t="str">
        <f t="shared" si="202"/>
        <v>2022-2023</v>
      </c>
      <c r="D4297" t="s">
        <v>147</v>
      </c>
      <c r="E4297" t="s">
        <v>99</v>
      </c>
      <c r="F4297" t="str">
        <f t="shared" si="203"/>
        <v>Victoria</v>
      </c>
      <c r="G4297" t="s">
        <v>45</v>
      </c>
      <c r="H4297">
        <v>3148</v>
      </c>
      <c r="I4297" t="s">
        <v>11</v>
      </c>
      <c r="J4297" t="s">
        <v>63</v>
      </c>
      <c r="K4297" t="s">
        <v>151</v>
      </c>
      <c r="L4297" t="s">
        <v>21</v>
      </c>
      <c r="M4297" s="5">
        <v>3753.87</v>
      </c>
      <c r="N4297">
        <v>1</v>
      </c>
    </row>
    <row r="4298" spans="1:14" x14ac:dyDescent="0.2">
      <c r="A4298" s="2">
        <v>45344</v>
      </c>
      <c r="B4298" s="3">
        <f t="shared" si="201"/>
        <v>2024</v>
      </c>
      <c r="C4298" t="str">
        <f t="shared" si="202"/>
        <v>2023-2024</v>
      </c>
      <c r="D4298" t="s">
        <v>147</v>
      </c>
      <c r="E4298" t="s">
        <v>92</v>
      </c>
      <c r="F4298" t="str">
        <f t="shared" si="203"/>
        <v>Queensland</v>
      </c>
      <c r="G4298" t="s">
        <v>35</v>
      </c>
      <c r="H4298">
        <v>4068</v>
      </c>
      <c r="I4298" t="s">
        <v>11</v>
      </c>
      <c r="J4298" t="s">
        <v>43</v>
      </c>
      <c r="K4298" t="s">
        <v>152</v>
      </c>
      <c r="L4298" t="s">
        <v>13</v>
      </c>
      <c r="M4298" s="5">
        <v>3761.3200000000006</v>
      </c>
      <c r="N4298">
        <v>1</v>
      </c>
    </row>
    <row r="4299" spans="1:14" x14ac:dyDescent="0.2">
      <c r="A4299" s="2">
        <v>45123</v>
      </c>
      <c r="B4299" s="3">
        <f t="shared" si="201"/>
        <v>2024</v>
      </c>
      <c r="C4299" t="str">
        <f t="shared" si="202"/>
        <v>2023-2024</v>
      </c>
      <c r="D4299" t="s">
        <v>147</v>
      </c>
      <c r="E4299" t="s">
        <v>143</v>
      </c>
      <c r="F4299" t="str">
        <f t="shared" si="203"/>
        <v>New South Wales</v>
      </c>
      <c r="G4299" t="s">
        <v>10</v>
      </c>
      <c r="H4299">
        <v>2154</v>
      </c>
      <c r="I4299" t="s">
        <v>11</v>
      </c>
      <c r="J4299" t="s">
        <v>27</v>
      </c>
      <c r="K4299" t="s">
        <v>152</v>
      </c>
      <c r="L4299" t="s">
        <v>13</v>
      </c>
      <c r="M4299" s="5">
        <v>3762.8000000000015</v>
      </c>
      <c r="N4299">
        <v>1</v>
      </c>
    </row>
    <row r="4300" spans="1:14" x14ac:dyDescent="0.2">
      <c r="A4300" s="2">
        <v>45306</v>
      </c>
      <c r="B4300" s="3">
        <f t="shared" si="201"/>
        <v>2024</v>
      </c>
      <c r="C4300" t="str">
        <f t="shared" si="202"/>
        <v>2023-2024</v>
      </c>
      <c r="D4300" t="s">
        <v>147</v>
      </c>
      <c r="E4300" t="s">
        <v>138</v>
      </c>
      <c r="F4300" t="str">
        <f t="shared" si="203"/>
        <v>Queensland</v>
      </c>
      <c r="G4300" t="s">
        <v>35</v>
      </c>
      <c r="H4300">
        <v>4558</v>
      </c>
      <c r="I4300" t="s">
        <v>11</v>
      </c>
      <c r="J4300" t="s">
        <v>120</v>
      </c>
      <c r="K4300" t="s">
        <v>151</v>
      </c>
      <c r="L4300" t="s">
        <v>21</v>
      </c>
      <c r="M4300" s="5">
        <v>3763.5100000000007</v>
      </c>
      <c r="N4300">
        <v>1</v>
      </c>
    </row>
    <row r="4301" spans="1:14" x14ac:dyDescent="0.2">
      <c r="A4301" s="2">
        <v>45302</v>
      </c>
      <c r="B4301" s="3">
        <f t="shared" si="201"/>
        <v>2024</v>
      </c>
      <c r="C4301" t="str">
        <f t="shared" si="202"/>
        <v>2023-2024</v>
      </c>
      <c r="D4301" t="s">
        <v>147</v>
      </c>
      <c r="E4301" t="s">
        <v>132</v>
      </c>
      <c r="F4301" t="str">
        <f t="shared" si="203"/>
        <v>New South Wales</v>
      </c>
      <c r="G4301" t="s">
        <v>10</v>
      </c>
      <c r="H4301">
        <v>2800</v>
      </c>
      <c r="I4301" t="s">
        <v>11</v>
      </c>
      <c r="J4301" t="s">
        <v>25</v>
      </c>
      <c r="K4301" t="s">
        <v>151</v>
      </c>
      <c r="L4301" t="s">
        <v>21</v>
      </c>
      <c r="M4301" s="5">
        <v>3773.6500000000005</v>
      </c>
      <c r="N4301">
        <v>1</v>
      </c>
    </row>
    <row r="4302" spans="1:14" x14ac:dyDescent="0.2">
      <c r="A4302" s="2">
        <v>45090</v>
      </c>
      <c r="B4302" s="3">
        <f t="shared" si="201"/>
        <v>2023</v>
      </c>
      <c r="C4302" t="str">
        <f t="shared" si="202"/>
        <v>2022-2023</v>
      </c>
      <c r="D4302" t="s">
        <v>147</v>
      </c>
      <c r="E4302" t="s">
        <v>57</v>
      </c>
      <c r="F4302" t="str">
        <f t="shared" si="203"/>
        <v>New South Wales</v>
      </c>
      <c r="G4302" t="s">
        <v>10</v>
      </c>
      <c r="H4302">
        <v>2560</v>
      </c>
      <c r="I4302" t="s">
        <v>11</v>
      </c>
      <c r="J4302" t="s">
        <v>58</v>
      </c>
      <c r="K4302" t="s">
        <v>155</v>
      </c>
      <c r="L4302" t="s">
        <v>20</v>
      </c>
      <c r="M4302" s="5">
        <v>3776.9799999999996</v>
      </c>
      <c r="N4302">
        <v>1</v>
      </c>
    </row>
    <row r="4303" spans="1:14" x14ac:dyDescent="0.2">
      <c r="A4303" s="2">
        <v>45641</v>
      </c>
      <c r="B4303" s="3">
        <f t="shared" si="201"/>
        <v>2025</v>
      </c>
      <c r="C4303" t="str">
        <f t="shared" si="202"/>
        <v>2024-2025</v>
      </c>
      <c r="D4303" t="s">
        <v>147</v>
      </c>
      <c r="E4303" t="s">
        <v>123</v>
      </c>
      <c r="F4303" t="str">
        <f t="shared" si="203"/>
        <v>Western Australia</v>
      </c>
      <c r="G4303" t="s">
        <v>48</v>
      </c>
      <c r="H4303">
        <v>6109</v>
      </c>
      <c r="I4303" t="s">
        <v>11</v>
      </c>
      <c r="J4303" t="s">
        <v>94</v>
      </c>
      <c r="K4303" t="s">
        <v>150</v>
      </c>
      <c r="L4303" t="s">
        <v>18</v>
      </c>
      <c r="M4303" s="5">
        <v>3793.35</v>
      </c>
      <c r="N4303">
        <v>1</v>
      </c>
    </row>
    <row r="4304" spans="1:14" x14ac:dyDescent="0.2">
      <c r="A4304" s="2">
        <v>45401</v>
      </c>
      <c r="B4304" s="3">
        <f t="shared" si="201"/>
        <v>2024</v>
      </c>
      <c r="C4304" t="str">
        <f t="shared" si="202"/>
        <v>2023-2024</v>
      </c>
      <c r="D4304" t="s">
        <v>147</v>
      </c>
      <c r="E4304" t="s">
        <v>31</v>
      </c>
      <c r="F4304" t="str">
        <f t="shared" si="203"/>
        <v>South Australia</v>
      </c>
      <c r="G4304" t="s">
        <v>32</v>
      </c>
      <c r="H4304">
        <v>5168</v>
      </c>
      <c r="I4304" t="s">
        <v>11</v>
      </c>
      <c r="J4304" t="s">
        <v>33</v>
      </c>
      <c r="K4304" t="s">
        <v>150</v>
      </c>
      <c r="L4304" t="s">
        <v>18</v>
      </c>
      <c r="M4304" s="5">
        <v>3831.5299999999997</v>
      </c>
      <c r="N4304">
        <v>1</v>
      </c>
    </row>
    <row r="4305" spans="1:14" x14ac:dyDescent="0.2">
      <c r="A4305" s="2">
        <v>45509</v>
      </c>
      <c r="B4305" s="3">
        <f t="shared" si="201"/>
        <v>2025</v>
      </c>
      <c r="C4305" t="str">
        <f t="shared" si="202"/>
        <v>2024-2025</v>
      </c>
      <c r="D4305" t="s">
        <v>148</v>
      </c>
      <c r="E4305" t="s">
        <v>44</v>
      </c>
      <c r="F4305" t="str">
        <f t="shared" si="203"/>
        <v>Victoria</v>
      </c>
      <c r="G4305" t="s">
        <v>45</v>
      </c>
      <c r="H4305">
        <v>3066</v>
      </c>
      <c r="I4305" t="s">
        <v>11</v>
      </c>
      <c r="J4305" t="s">
        <v>46</v>
      </c>
      <c r="K4305" t="s">
        <v>150</v>
      </c>
      <c r="L4305" t="s">
        <v>18</v>
      </c>
      <c r="M4305" s="5">
        <v>3852.2499999999995</v>
      </c>
      <c r="N4305">
        <v>1</v>
      </c>
    </row>
    <row r="4306" spans="1:14" x14ac:dyDescent="0.2">
      <c r="A4306" s="2">
        <v>45154</v>
      </c>
      <c r="B4306" s="3">
        <f t="shared" si="201"/>
        <v>2024</v>
      </c>
      <c r="C4306" t="str">
        <f t="shared" si="202"/>
        <v>2023-2024</v>
      </c>
      <c r="D4306" t="s">
        <v>148</v>
      </c>
      <c r="E4306" t="s">
        <v>40</v>
      </c>
      <c r="F4306" t="str">
        <f t="shared" si="203"/>
        <v>New South Wales</v>
      </c>
      <c r="G4306" t="s">
        <v>10</v>
      </c>
      <c r="H4306">
        <v>2116</v>
      </c>
      <c r="I4306" t="s">
        <v>11</v>
      </c>
      <c r="J4306" t="s">
        <v>27</v>
      </c>
      <c r="K4306" t="s">
        <v>151</v>
      </c>
      <c r="L4306" t="s">
        <v>21</v>
      </c>
      <c r="M4306" s="5">
        <v>3856.9400000000005</v>
      </c>
      <c r="N4306">
        <v>1</v>
      </c>
    </row>
    <row r="4307" spans="1:14" x14ac:dyDescent="0.2">
      <c r="A4307" s="2">
        <v>45271</v>
      </c>
      <c r="B4307" s="3">
        <f t="shared" si="201"/>
        <v>2024</v>
      </c>
      <c r="C4307" t="str">
        <f t="shared" si="202"/>
        <v>2023-2024</v>
      </c>
      <c r="D4307" t="s">
        <v>147</v>
      </c>
      <c r="E4307" t="s">
        <v>126</v>
      </c>
      <c r="F4307" t="str">
        <f t="shared" si="203"/>
        <v>Queensland</v>
      </c>
      <c r="G4307" t="s">
        <v>35</v>
      </c>
      <c r="H4307">
        <v>4551</v>
      </c>
      <c r="I4307" t="s">
        <v>11</v>
      </c>
      <c r="J4307" t="s">
        <v>120</v>
      </c>
      <c r="K4307" t="s">
        <v>151</v>
      </c>
      <c r="L4307" t="s">
        <v>21</v>
      </c>
      <c r="M4307" s="5">
        <v>3857.2400000000002</v>
      </c>
      <c r="N4307">
        <v>1</v>
      </c>
    </row>
    <row r="4308" spans="1:14" x14ac:dyDescent="0.2">
      <c r="A4308" s="2">
        <v>45289</v>
      </c>
      <c r="B4308" s="3">
        <f t="shared" si="201"/>
        <v>2024</v>
      </c>
      <c r="C4308" t="str">
        <f t="shared" si="202"/>
        <v>2023-2024</v>
      </c>
      <c r="D4308" t="s">
        <v>147</v>
      </c>
      <c r="E4308" t="s">
        <v>24</v>
      </c>
      <c r="F4308" t="str">
        <f t="shared" si="203"/>
        <v>New South Wales</v>
      </c>
      <c r="G4308" t="s">
        <v>10</v>
      </c>
      <c r="H4308">
        <v>2795</v>
      </c>
      <c r="I4308" t="s">
        <v>11</v>
      </c>
      <c r="J4308" t="s">
        <v>25</v>
      </c>
      <c r="K4308" t="s">
        <v>149</v>
      </c>
      <c r="L4308" t="s">
        <v>15</v>
      </c>
      <c r="M4308" s="5">
        <v>3864.9400000000005</v>
      </c>
      <c r="N4308">
        <v>1</v>
      </c>
    </row>
    <row r="4309" spans="1:14" x14ac:dyDescent="0.2">
      <c r="A4309" s="2">
        <v>45058</v>
      </c>
      <c r="B4309" s="3">
        <f t="shared" si="201"/>
        <v>2023</v>
      </c>
      <c r="C4309" t="str">
        <f t="shared" si="202"/>
        <v>2022-2023</v>
      </c>
      <c r="D4309" t="s">
        <v>147</v>
      </c>
      <c r="E4309" t="s">
        <v>99</v>
      </c>
      <c r="F4309" t="str">
        <f t="shared" si="203"/>
        <v>Victoria</v>
      </c>
      <c r="G4309" t="s">
        <v>45</v>
      </c>
      <c r="H4309">
        <v>3148</v>
      </c>
      <c r="I4309" t="s">
        <v>11</v>
      </c>
      <c r="J4309" t="s">
        <v>63</v>
      </c>
      <c r="K4309" t="s">
        <v>152</v>
      </c>
      <c r="L4309" t="s">
        <v>13</v>
      </c>
      <c r="M4309" s="5">
        <v>3867.6000000000026</v>
      </c>
      <c r="N4309">
        <v>1</v>
      </c>
    </row>
    <row r="4310" spans="1:14" x14ac:dyDescent="0.2">
      <c r="A4310" s="2">
        <v>45507</v>
      </c>
      <c r="B4310" s="3">
        <f t="shared" si="201"/>
        <v>2025</v>
      </c>
      <c r="C4310" t="str">
        <f t="shared" si="202"/>
        <v>2024-2025</v>
      </c>
      <c r="D4310" t="s">
        <v>147</v>
      </c>
      <c r="E4310" t="s">
        <v>139</v>
      </c>
      <c r="F4310" t="str">
        <f t="shared" si="203"/>
        <v>New South Wales</v>
      </c>
      <c r="G4310" t="s">
        <v>10</v>
      </c>
      <c r="H4310">
        <v>2020</v>
      </c>
      <c r="I4310" t="s">
        <v>11</v>
      </c>
      <c r="J4310" t="s">
        <v>12</v>
      </c>
      <c r="K4310" t="s">
        <v>149</v>
      </c>
      <c r="L4310" t="s">
        <v>15</v>
      </c>
      <c r="M4310" s="5">
        <v>3870.9900000000025</v>
      </c>
      <c r="N4310">
        <v>1</v>
      </c>
    </row>
    <row r="4311" spans="1:14" x14ac:dyDescent="0.2">
      <c r="A4311" s="2">
        <v>45385</v>
      </c>
      <c r="B4311" s="3">
        <f t="shared" si="201"/>
        <v>2024</v>
      </c>
      <c r="C4311" t="str">
        <f t="shared" si="202"/>
        <v>2023-2024</v>
      </c>
      <c r="D4311" t="s">
        <v>147</v>
      </c>
      <c r="E4311" t="s">
        <v>81</v>
      </c>
      <c r="F4311" t="str">
        <f t="shared" si="203"/>
        <v>New South Wales</v>
      </c>
      <c r="G4311" t="s">
        <v>10</v>
      </c>
      <c r="H4311">
        <v>2485</v>
      </c>
      <c r="I4311" t="s">
        <v>11</v>
      </c>
      <c r="J4311" t="s">
        <v>68</v>
      </c>
      <c r="K4311" t="s">
        <v>150</v>
      </c>
      <c r="L4311" t="s">
        <v>18</v>
      </c>
      <c r="M4311" s="5">
        <v>3874.62</v>
      </c>
      <c r="N4311">
        <v>1</v>
      </c>
    </row>
    <row r="4312" spans="1:14" x14ac:dyDescent="0.2">
      <c r="A4312" s="2">
        <v>44951</v>
      </c>
      <c r="B4312" s="3">
        <f t="shared" si="201"/>
        <v>2023</v>
      </c>
      <c r="C4312" t="str">
        <f t="shared" si="202"/>
        <v>2022-2023</v>
      </c>
      <c r="D4312" t="s">
        <v>147</v>
      </c>
      <c r="E4312" t="s">
        <v>115</v>
      </c>
      <c r="F4312" t="str">
        <f t="shared" si="203"/>
        <v>Western Australia</v>
      </c>
      <c r="G4312" t="s">
        <v>48</v>
      </c>
      <c r="H4312">
        <v>6280</v>
      </c>
      <c r="I4312" t="s">
        <v>11</v>
      </c>
      <c r="J4312" t="s">
        <v>94</v>
      </c>
      <c r="K4312" t="s">
        <v>151</v>
      </c>
      <c r="L4312" t="s">
        <v>21</v>
      </c>
      <c r="M4312" s="5">
        <v>3893.05</v>
      </c>
      <c r="N4312">
        <v>1</v>
      </c>
    </row>
    <row r="4313" spans="1:14" x14ac:dyDescent="0.2">
      <c r="A4313" s="2">
        <v>45191</v>
      </c>
      <c r="B4313" s="3">
        <f t="shared" si="201"/>
        <v>2024</v>
      </c>
      <c r="C4313" t="str">
        <f t="shared" si="202"/>
        <v>2023-2024</v>
      </c>
      <c r="D4313" t="s">
        <v>147</v>
      </c>
      <c r="E4313" t="s">
        <v>146</v>
      </c>
      <c r="F4313" t="str">
        <f t="shared" si="203"/>
        <v>Victoria</v>
      </c>
      <c r="G4313" t="s">
        <v>45</v>
      </c>
      <c r="H4313">
        <v>3353</v>
      </c>
      <c r="I4313" t="s">
        <v>11</v>
      </c>
      <c r="J4313" t="s">
        <v>60</v>
      </c>
      <c r="K4313" t="s">
        <v>152</v>
      </c>
      <c r="L4313" t="s">
        <v>13</v>
      </c>
      <c r="M4313" s="5">
        <v>3911.4000000000019</v>
      </c>
      <c r="N4313">
        <v>1</v>
      </c>
    </row>
    <row r="4314" spans="1:14" x14ac:dyDescent="0.2">
      <c r="A4314" s="2">
        <v>45278</v>
      </c>
      <c r="B4314" s="3">
        <f t="shared" si="201"/>
        <v>2024</v>
      </c>
      <c r="C4314" t="str">
        <f t="shared" si="202"/>
        <v>2023-2024</v>
      </c>
      <c r="D4314" t="s">
        <v>147</v>
      </c>
      <c r="E4314" t="s">
        <v>135</v>
      </c>
      <c r="F4314" t="str">
        <f t="shared" si="203"/>
        <v>Victoria</v>
      </c>
      <c r="G4314" t="s">
        <v>45</v>
      </c>
      <c r="H4314">
        <v>3550</v>
      </c>
      <c r="I4314" t="s">
        <v>11</v>
      </c>
      <c r="J4314" t="s">
        <v>60</v>
      </c>
      <c r="K4314" t="s">
        <v>153</v>
      </c>
      <c r="L4314" t="s">
        <v>16</v>
      </c>
      <c r="M4314" s="5">
        <v>3914.42</v>
      </c>
      <c r="N4314">
        <v>1</v>
      </c>
    </row>
    <row r="4315" spans="1:14" x14ac:dyDescent="0.2">
      <c r="A4315" s="2">
        <v>45166</v>
      </c>
      <c r="B4315" s="3">
        <f t="shared" si="201"/>
        <v>2024</v>
      </c>
      <c r="C4315" t="str">
        <f t="shared" si="202"/>
        <v>2023-2024</v>
      </c>
      <c r="D4315" t="s">
        <v>147</v>
      </c>
      <c r="E4315" t="s">
        <v>91</v>
      </c>
      <c r="F4315" t="str">
        <f t="shared" si="203"/>
        <v>Victoria</v>
      </c>
      <c r="G4315" t="s">
        <v>45</v>
      </c>
      <c r="H4315">
        <v>3690</v>
      </c>
      <c r="I4315" t="s">
        <v>11</v>
      </c>
      <c r="J4315" t="s">
        <v>55</v>
      </c>
      <c r="K4315" t="s">
        <v>150</v>
      </c>
      <c r="L4315" t="s">
        <v>18</v>
      </c>
      <c r="M4315" s="5">
        <v>3964.38</v>
      </c>
      <c r="N4315">
        <v>1</v>
      </c>
    </row>
    <row r="4316" spans="1:14" x14ac:dyDescent="0.2">
      <c r="A4316" s="2">
        <v>45305</v>
      </c>
      <c r="B4316" s="3">
        <f t="shared" si="201"/>
        <v>2024</v>
      </c>
      <c r="C4316" t="str">
        <f t="shared" si="202"/>
        <v>2023-2024</v>
      </c>
      <c r="D4316" t="s">
        <v>147</v>
      </c>
      <c r="E4316" t="s">
        <v>115</v>
      </c>
      <c r="F4316" t="str">
        <f t="shared" si="203"/>
        <v>Western Australia</v>
      </c>
      <c r="G4316" t="s">
        <v>48</v>
      </c>
      <c r="H4316">
        <v>6280</v>
      </c>
      <c r="I4316" t="s">
        <v>11</v>
      </c>
      <c r="J4316" t="s">
        <v>94</v>
      </c>
      <c r="K4316" t="s">
        <v>152</v>
      </c>
      <c r="L4316" t="s">
        <v>13</v>
      </c>
      <c r="M4316" s="5">
        <v>3969.2400000000021</v>
      </c>
      <c r="N4316">
        <v>1</v>
      </c>
    </row>
    <row r="4317" spans="1:14" x14ac:dyDescent="0.2">
      <c r="A4317" s="2">
        <v>44987</v>
      </c>
      <c r="B4317" s="3">
        <f t="shared" si="201"/>
        <v>2023</v>
      </c>
      <c r="C4317" t="str">
        <f t="shared" si="202"/>
        <v>2022-2023</v>
      </c>
      <c r="D4317" t="s">
        <v>147</v>
      </c>
      <c r="E4317" t="s">
        <v>137</v>
      </c>
      <c r="F4317" t="str">
        <f t="shared" si="203"/>
        <v>New South Wales</v>
      </c>
      <c r="G4317" t="s">
        <v>10</v>
      </c>
      <c r="H4317">
        <v>2031</v>
      </c>
      <c r="I4317" t="s">
        <v>11</v>
      </c>
      <c r="J4317" t="s">
        <v>12</v>
      </c>
      <c r="K4317" t="s">
        <v>150</v>
      </c>
      <c r="L4317" t="s">
        <v>18</v>
      </c>
      <c r="M4317" s="5">
        <v>3979.8100000000004</v>
      </c>
      <c r="N4317">
        <v>1</v>
      </c>
    </row>
    <row r="4318" spans="1:14" x14ac:dyDescent="0.2">
      <c r="A4318" s="2">
        <v>45619</v>
      </c>
      <c r="B4318" s="3">
        <f t="shared" si="201"/>
        <v>2025</v>
      </c>
      <c r="C4318" t="str">
        <f t="shared" si="202"/>
        <v>2024-2025</v>
      </c>
      <c r="D4318" t="s">
        <v>148</v>
      </c>
      <c r="E4318" t="s">
        <v>40</v>
      </c>
      <c r="F4318" t="str">
        <f t="shared" si="203"/>
        <v>New South Wales</v>
      </c>
      <c r="G4318" t="s">
        <v>10</v>
      </c>
      <c r="H4318">
        <v>2116</v>
      </c>
      <c r="I4318" t="s">
        <v>11</v>
      </c>
      <c r="J4318" t="s">
        <v>27</v>
      </c>
      <c r="K4318" t="s">
        <v>149</v>
      </c>
      <c r="L4318" t="s">
        <v>15</v>
      </c>
      <c r="M4318" s="5">
        <v>3985.06</v>
      </c>
      <c r="N4318">
        <v>1</v>
      </c>
    </row>
    <row r="4319" spans="1:14" x14ac:dyDescent="0.2">
      <c r="A4319" s="2">
        <v>45085</v>
      </c>
      <c r="B4319" s="3">
        <f t="shared" si="201"/>
        <v>2023</v>
      </c>
      <c r="C4319" t="str">
        <f t="shared" si="202"/>
        <v>2022-2023</v>
      </c>
      <c r="D4319" t="s">
        <v>147</v>
      </c>
      <c r="E4319" t="s">
        <v>87</v>
      </c>
      <c r="F4319" t="str">
        <f t="shared" si="203"/>
        <v>New South Wales</v>
      </c>
      <c r="G4319" t="s">
        <v>10</v>
      </c>
      <c r="H4319">
        <v>2790</v>
      </c>
      <c r="I4319" t="s">
        <v>11</v>
      </c>
      <c r="J4319" t="s">
        <v>25</v>
      </c>
      <c r="K4319" t="s">
        <v>150</v>
      </c>
      <c r="L4319" t="s">
        <v>18</v>
      </c>
      <c r="M4319" s="5">
        <v>3988.85</v>
      </c>
      <c r="N4319">
        <v>1</v>
      </c>
    </row>
    <row r="4320" spans="1:14" x14ac:dyDescent="0.2">
      <c r="A4320" s="2">
        <v>45643</v>
      </c>
      <c r="B4320" s="3">
        <f t="shared" si="201"/>
        <v>2025</v>
      </c>
      <c r="C4320" t="str">
        <f t="shared" si="202"/>
        <v>2024-2025</v>
      </c>
      <c r="D4320" t="s">
        <v>148</v>
      </c>
      <c r="E4320" t="s">
        <v>44</v>
      </c>
      <c r="F4320" t="str">
        <f t="shared" si="203"/>
        <v>Victoria</v>
      </c>
      <c r="G4320" t="s">
        <v>45</v>
      </c>
      <c r="H4320">
        <v>3066</v>
      </c>
      <c r="I4320" t="s">
        <v>11</v>
      </c>
      <c r="J4320" t="s">
        <v>46</v>
      </c>
      <c r="K4320" t="s">
        <v>152</v>
      </c>
      <c r="L4320" t="s">
        <v>13</v>
      </c>
      <c r="M4320" s="5">
        <v>3990.0600000000036</v>
      </c>
      <c r="N4320">
        <v>1</v>
      </c>
    </row>
    <row r="4321" spans="1:14" x14ac:dyDescent="0.2">
      <c r="A4321" s="2">
        <v>44996</v>
      </c>
      <c r="B4321" s="3">
        <f t="shared" si="201"/>
        <v>2023</v>
      </c>
      <c r="C4321" t="str">
        <f t="shared" si="202"/>
        <v>2022-2023</v>
      </c>
      <c r="D4321" t="s">
        <v>147</v>
      </c>
      <c r="E4321" t="s">
        <v>136</v>
      </c>
      <c r="F4321" t="str">
        <f t="shared" si="203"/>
        <v>Victoria</v>
      </c>
      <c r="G4321" t="s">
        <v>45</v>
      </c>
      <c r="H4321">
        <v>3175</v>
      </c>
      <c r="I4321" t="s">
        <v>11</v>
      </c>
      <c r="J4321" t="s">
        <v>63</v>
      </c>
      <c r="K4321" t="s">
        <v>152</v>
      </c>
      <c r="L4321" t="s">
        <v>13</v>
      </c>
      <c r="M4321" s="5">
        <v>4015.2300000000014</v>
      </c>
      <c r="N4321">
        <v>1</v>
      </c>
    </row>
    <row r="4322" spans="1:14" x14ac:dyDescent="0.2">
      <c r="A4322" s="2">
        <v>45027</v>
      </c>
      <c r="B4322" s="3">
        <f t="shared" si="201"/>
        <v>2023</v>
      </c>
      <c r="C4322" t="str">
        <f t="shared" si="202"/>
        <v>2022-2023</v>
      </c>
      <c r="D4322" t="s">
        <v>147</v>
      </c>
      <c r="E4322" t="s">
        <v>99</v>
      </c>
      <c r="F4322" t="str">
        <f t="shared" si="203"/>
        <v>Victoria</v>
      </c>
      <c r="G4322" t="s">
        <v>45</v>
      </c>
      <c r="H4322">
        <v>3148</v>
      </c>
      <c r="I4322" t="s">
        <v>11</v>
      </c>
      <c r="J4322" t="s">
        <v>63</v>
      </c>
      <c r="K4322" t="s">
        <v>152</v>
      </c>
      <c r="L4322" t="s">
        <v>13</v>
      </c>
      <c r="M4322" s="5">
        <v>4040.8800000000015</v>
      </c>
      <c r="N4322">
        <v>1</v>
      </c>
    </row>
    <row r="4323" spans="1:14" x14ac:dyDescent="0.2">
      <c r="A4323" s="2">
        <v>45626</v>
      </c>
      <c r="B4323" s="3">
        <f t="shared" si="201"/>
        <v>2025</v>
      </c>
      <c r="C4323" t="str">
        <f t="shared" si="202"/>
        <v>2024-2025</v>
      </c>
      <c r="D4323" t="s">
        <v>148</v>
      </c>
      <c r="E4323" t="s">
        <v>78</v>
      </c>
      <c r="F4323" t="str">
        <f t="shared" si="203"/>
        <v>New South Wales</v>
      </c>
      <c r="G4323" t="s">
        <v>10</v>
      </c>
      <c r="H4323">
        <v>2350</v>
      </c>
      <c r="I4323" t="s">
        <v>11</v>
      </c>
      <c r="J4323" t="s">
        <v>68</v>
      </c>
      <c r="K4323" t="s">
        <v>151</v>
      </c>
      <c r="L4323" t="s">
        <v>21</v>
      </c>
      <c r="M4323" s="5">
        <v>4041.0700000000006</v>
      </c>
      <c r="N4323">
        <v>1</v>
      </c>
    </row>
    <row r="4324" spans="1:14" x14ac:dyDescent="0.2">
      <c r="A4324" s="2">
        <v>45645</v>
      </c>
      <c r="B4324" s="3">
        <f t="shared" si="201"/>
        <v>2025</v>
      </c>
      <c r="C4324" t="str">
        <f t="shared" si="202"/>
        <v>2024-2025</v>
      </c>
      <c r="D4324" t="s">
        <v>147</v>
      </c>
      <c r="E4324" t="s">
        <v>109</v>
      </c>
      <c r="F4324" t="str">
        <f t="shared" si="203"/>
        <v>New South Wales</v>
      </c>
      <c r="G4324" t="s">
        <v>10</v>
      </c>
      <c r="H4324">
        <v>2480</v>
      </c>
      <c r="I4324" t="s">
        <v>11</v>
      </c>
      <c r="J4324" t="s">
        <v>68</v>
      </c>
      <c r="K4324" t="s">
        <v>152</v>
      </c>
      <c r="L4324" t="s">
        <v>13</v>
      </c>
      <c r="M4324" s="5">
        <v>4042.0500000000029</v>
      </c>
      <c r="N4324">
        <v>1</v>
      </c>
    </row>
    <row r="4325" spans="1:14" x14ac:dyDescent="0.2">
      <c r="A4325" s="2">
        <v>45167</v>
      </c>
      <c r="B4325" s="3">
        <f t="shared" si="201"/>
        <v>2024</v>
      </c>
      <c r="C4325" t="str">
        <f t="shared" si="202"/>
        <v>2023-2024</v>
      </c>
      <c r="D4325" t="s">
        <v>147</v>
      </c>
      <c r="E4325" t="s">
        <v>112</v>
      </c>
      <c r="F4325" t="str">
        <f t="shared" si="203"/>
        <v>Victoria</v>
      </c>
      <c r="G4325" t="s">
        <v>45</v>
      </c>
      <c r="H4325">
        <v>3076</v>
      </c>
      <c r="I4325" t="s">
        <v>11</v>
      </c>
      <c r="J4325" t="s">
        <v>46</v>
      </c>
      <c r="K4325" t="s">
        <v>151</v>
      </c>
      <c r="L4325" t="s">
        <v>21</v>
      </c>
      <c r="M4325" s="5">
        <v>4044.6700000000005</v>
      </c>
      <c r="N4325">
        <v>1</v>
      </c>
    </row>
    <row r="4326" spans="1:14" x14ac:dyDescent="0.2">
      <c r="A4326" s="2">
        <v>45100</v>
      </c>
      <c r="B4326" s="3">
        <f t="shared" si="201"/>
        <v>2023</v>
      </c>
      <c r="C4326" t="str">
        <f t="shared" si="202"/>
        <v>2022-2023</v>
      </c>
      <c r="D4326" t="s">
        <v>147</v>
      </c>
      <c r="E4326" t="s">
        <v>92</v>
      </c>
      <c r="F4326" t="str">
        <f t="shared" si="203"/>
        <v>Queensland</v>
      </c>
      <c r="G4326" t="s">
        <v>35</v>
      </c>
      <c r="H4326">
        <v>4068</v>
      </c>
      <c r="I4326" t="s">
        <v>11</v>
      </c>
      <c r="J4326" t="s">
        <v>43</v>
      </c>
      <c r="K4326" t="s">
        <v>152</v>
      </c>
      <c r="L4326" t="s">
        <v>13</v>
      </c>
      <c r="M4326" s="5">
        <v>4044.6900000000023</v>
      </c>
      <c r="N4326">
        <v>1</v>
      </c>
    </row>
    <row r="4327" spans="1:14" x14ac:dyDescent="0.2">
      <c r="A4327" s="2">
        <v>45396</v>
      </c>
      <c r="B4327" s="3">
        <f t="shared" si="201"/>
        <v>2024</v>
      </c>
      <c r="C4327" t="str">
        <f t="shared" si="202"/>
        <v>2023-2024</v>
      </c>
      <c r="D4327" t="s">
        <v>147</v>
      </c>
      <c r="E4327" t="s">
        <v>122</v>
      </c>
      <c r="F4327" t="str">
        <f t="shared" si="203"/>
        <v>New South Wales</v>
      </c>
      <c r="G4327" t="s">
        <v>10</v>
      </c>
      <c r="H4327">
        <v>2650</v>
      </c>
      <c r="I4327" t="s">
        <v>11</v>
      </c>
      <c r="J4327" t="s">
        <v>25</v>
      </c>
      <c r="K4327" t="s">
        <v>150</v>
      </c>
      <c r="L4327" t="s">
        <v>18</v>
      </c>
      <c r="M4327" s="5">
        <v>4052.4399999999996</v>
      </c>
      <c r="N4327">
        <v>1</v>
      </c>
    </row>
    <row r="4328" spans="1:14" x14ac:dyDescent="0.2">
      <c r="A4328" s="2">
        <v>45138</v>
      </c>
      <c r="B4328" s="3">
        <f t="shared" si="201"/>
        <v>2024</v>
      </c>
      <c r="C4328" t="str">
        <f t="shared" si="202"/>
        <v>2023-2024</v>
      </c>
      <c r="D4328" t="s">
        <v>147</v>
      </c>
      <c r="E4328" t="s">
        <v>145</v>
      </c>
      <c r="F4328" t="str">
        <f t="shared" si="203"/>
        <v>New South Wales</v>
      </c>
      <c r="G4328" t="s">
        <v>10</v>
      </c>
      <c r="H4328">
        <v>2101</v>
      </c>
      <c r="I4328" t="s">
        <v>11</v>
      </c>
      <c r="J4328" t="s">
        <v>27</v>
      </c>
      <c r="K4328" t="s">
        <v>152</v>
      </c>
      <c r="L4328" t="s">
        <v>13</v>
      </c>
      <c r="M4328" s="5">
        <v>4062.0000000000027</v>
      </c>
      <c r="N4328">
        <v>1</v>
      </c>
    </row>
    <row r="4329" spans="1:14" x14ac:dyDescent="0.2">
      <c r="A4329" s="2">
        <v>45517</v>
      </c>
      <c r="B4329" s="3">
        <f t="shared" si="201"/>
        <v>2025</v>
      </c>
      <c r="C4329" t="str">
        <f t="shared" si="202"/>
        <v>2024-2025</v>
      </c>
      <c r="D4329" t="s">
        <v>147</v>
      </c>
      <c r="E4329" t="s">
        <v>9</v>
      </c>
      <c r="F4329" t="str">
        <f t="shared" si="203"/>
        <v>New South Wales</v>
      </c>
      <c r="G4329" t="s">
        <v>10</v>
      </c>
      <c r="H4329">
        <v>2067</v>
      </c>
      <c r="I4329" t="s">
        <v>11</v>
      </c>
      <c r="J4329" t="s">
        <v>12</v>
      </c>
      <c r="K4329" t="s">
        <v>154</v>
      </c>
      <c r="L4329" t="s">
        <v>14</v>
      </c>
      <c r="M4329" s="5">
        <v>4074.37</v>
      </c>
      <c r="N4329">
        <v>1</v>
      </c>
    </row>
    <row r="4330" spans="1:14" x14ac:dyDescent="0.2">
      <c r="A4330" s="2">
        <v>45015</v>
      </c>
      <c r="B4330" s="3">
        <f t="shared" si="201"/>
        <v>2023</v>
      </c>
      <c r="C4330" t="str">
        <f t="shared" si="202"/>
        <v>2022-2023</v>
      </c>
      <c r="D4330" t="s">
        <v>147</v>
      </c>
      <c r="E4330" t="s">
        <v>41</v>
      </c>
      <c r="F4330" t="str">
        <f t="shared" si="203"/>
        <v>New South Wales</v>
      </c>
      <c r="G4330" t="s">
        <v>10</v>
      </c>
      <c r="H4330">
        <v>2830</v>
      </c>
      <c r="I4330" t="s">
        <v>11</v>
      </c>
      <c r="J4330" t="s">
        <v>25</v>
      </c>
      <c r="K4330" t="s">
        <v>151</v>
      </c>
      <c r="L4330" t="s">
        <v>21</v>
      </c>
      <c r="M4330" s="5">
        <v>4082.2000000000003</v>
      </c>
      <c r="N4330">
        <v>1</v>
      </c>
    </row>
    <row r="4331" spans="1:14" x14ac:dyDescent="0.2">
      <c r="A4331" s="2">
        <v>45651</v>
      </c>
      <c r="B4331" s="3">
        <f t="shared" si="201"/>
        <v>2025</v>
      </c>
      <c r="C4331" t="str">
        <f t="shared" si="202"/>
        <v>2024-2025</v>
      </c>
      <c r="D4331" t="s">
        <v>147</v>
      </c>
      <c r="E4331" t="s">
        <v>64</v>
      </c>
      <c r="F4331" t="str">
        <f t="shared" si="203"/>
        <v>Victoria</v>
      </c>
      <c r="G4331" t="s">
        <v>45</v>
      </c>
      <c r="H4331">
        <v>3199</v>
      </c>
      <c r="I4331" t="s">
        <v>11</v>
      </c>
      <c r="J4331" t="s">
        <v>63</v>
      </c>
      <c r="K4331" t="s">
        <v>150</v>
      </c>
      <c r="L4331" t="s">
        <v>18</v>
      </c>
      <c r="M4331" s="5">
        <v>4096.79</v>
      </c>
      <c r="N4331">
        <v>1</v>
      </c>
    </row>
    <row r="4332" spans="1:14" x14ac:dyDescent="0.2">
      <c r="A4332" s="2">
        <v>45184</v>
      </c>
      <c r="B4332" s="3">
        <f t="shared" si="201"/>
        <v>2024</v>
      </c>
      <c r="C4332" t="str">
        <f t="shared" si="202"/>
        <v>2023-2024</v>
      </c>
      <c r="D4332" t="s">
        <v>147</v>
      </c>
      <c r="E4332" t="s">
        <v>126</v>
      </c>
      <c r="F4332" t="str">
        <f t="shared" si="203"/>
        <v>Queensland</v>
      </c>
      <c r="G4332" t="s">
        <v>35</v>
      </c>
      <c r="H4332">
        <v>4551</v>
      </c>
      <c r="I4332" t="s">
        <v>11</v>
      </c>
      <c r="J4332" t="s">
        <v>120</v>
      </c>
      <c r="K4332" t="s">
        <v>151</v>
      </c>
      <c r="L4332" t="s">
        <v>21</v>
      </c>
      <c r="M4332" s="5">
        <v>4097.2900000000009</v>
      </c>
      <c r="N4332">
        <v>1</v>
      </c>
    </row>
    <row r="4333" spans="1:14" x14ac:dyDescent="0.2">
      <c r="A4333" s="2">
        <v>45342</v>
      </c>
      <c r="B4333" s="3">
        <f t="shared" si="201"/>
        <v>2024</v>
      </c>
      <c r="C4333" t="str">
        <f t="shared" si="202"/>
        <v>2023-2024</v>
      </c>
      <c r="D4333" t="s">
        <v>147</v>
      </c>
      <c r="E4333" t="s">
        <v>113</v>
      </c>
      <c r="F4333" t="str">
        <f t="shared" si="203"/>
        <v>Queensland</v>
      </c>
      <c r="G4333" t="s">
        <v>35</v>
      </c>
      <c r="H4333">
        <v>4215</v>
      </c>
      <c r="I4333" t="s">
        <v>11</v>
      </c>
      <c r="J4333" t="s">
        <v>104</v>
      </c>
      <c r="K4333" t="s">
        <v>149</v>
      </c>
      <c r="L4333" t="s">
        <v>15</v>
      </c>
      <c r="M4333" s="5">
        <v>4100.71</v>
      </c>
      <c r="N4333">
        <v>1</v>
      </c>
    </row>
    <row r="4334" spans="1:14" x14ac:dyDescent="0.2">
      <c r="A4334" s="2">
        <v>45433</v>
      </c>
      <c r="B4334" s="3">
        <f t="shared" si="201"/>
        <v>2024</v>
      </c>
      <c r="C4334" t="str">
        <f t="shared" si="202"/>
        <v>2023-2024</v>
      </c>
      <c r="D4334" t="s">
        <v>147</v>
      </c>
      <c r="E4334" t="s">
        <v>126</v>
      </c>
      <c r="F4334" t="str">
        <f t="shared" si="203"/>
        <v>Queensland</v>
      </c>
      <c r="G4334" t="s">
        <v>35</v>
      </c>
      <c r="H4334">
        <v>4551</v>
      </c>
      <c r="I4334" t="s">
        <v>11</v>
      </c>
      <c r="J4334" t="s">
        <v>120</v>
      </c>
      <c r="K4334" t="s">
        <v>153</v>
      </c>
      <c r="L4334" t="s">
        <v>16</v>
      </c>
      <c r="M4334" s="5">
        <v>4107.5100000000011</v>
      </c>
      <c r="N4334">
        <v>1</v>
      </c>
    </row>
    <row r="4335" spans="1:14" x14ac:dyDescent="0.2">
      <c r="A4335" s="2">
        <v>45391</v>
      </c>
      <c r="B4335" s="3">
        <f t="shared" si="201"/>
        <v>2024</v>
      </c>
      <c r="C4335" t="str">
        <f t="shared" si="202"/>
        <v>2023-2024</v>
      </c>
      <c r="D4335" t="s">
        <v>148</v>
      </c>
      <c r="E4335" t="s">
        <v>124</v>
      </c>
      <c r="F4335" t="str">
        <f t="shared" si="203"/>
        <v>New South Wales</v>
      </c>
      <c r="G4335" t="s">
        <v>10</v>
      </c>
      <c r="H4335">
        <v>2015</v>
      </c>
      <c r="I4335" t="s">
        <v>11</v>
      </c>
      <c r="J4335" t="s">
        <v>12</v>
      </c>
      <c r="K4335" t="s">
        <v>150</v>
      </c>
      <c r="L4335" t="s">
        <v>18</v>
      </c>
      <c r="M4335" s="5">
        <v>4140.6099999999988</v>
      </c>
      <c r="N4335">
        <v>1</v>
      </c>
    </row>
    <row r="4336" spans="1:14" x14ac:dyDescent="0.2">
      <c r="A4336" s="2">
        <v>45211</v>
      </c>
      <c r="B4336" s="3">
        <f t="shared" si="201"/>
        <v>2024</v>
      </c>
      <c r="C4336" t="str">
        <f t="shared" si="202"/>
        <v>2023-2024</v>
      </c>
      <c r="D4336" t="s">
        <v>147</v>
      </c>
      <c r="E4336" t="s">
        <v>28</v>
      </c>
      <c r="F4336" t="str">
        <f t="shared" si="203"/>
        <v>Northern Territory</v>
      </c>
      <c r="G4336" t="s">
        <v>29</v>
      </c>
      <c r="H4336">
        <v>800</v>
      </c>
      <c r="I4336" t="s">
        <v>11</v>
      </c>
      <c r="J4336" t="s">
        <v>30</v>
      </c>
      <c r="K4336" t="s">
        <v>153</v>
      </c>
      <c r="L4336" t="s">
        <v>16</v>
      </c>
      <c r="M4336" s="5">
        <v>4177</v>
      </c>
      <c r="N4336">
        <v>1</v>
      </c>
    </row>
    <row r="4337" spans="1:14" x14ac:dyDescent="0.2">
      <c r="A4337" s="2">
        <v>45297</v>
      </c>
      <c r="B4337" s="3">
        <f t="shared" si="201"/>
        <v>2024</v>
      </c>
      <c r="C4337" t="str">
        <f t="shared" si="202"/>
        <v>2023-2024</v>
      </c>
      <c r="D4337" t="s">
        <v>147</v>
      </c>
      <c r="E4337" t="s">
        <v>9</v>
      </c>
      <c r="F4337" t="str">
        <f t="shared" si="203"/>
        <v>New South Wales</v>
      </c>
      <c r="G4337" t="s">
        <v>10</v>
      </c>
      <c r="H4337">
        <v>2067</v>
      </c>
      <c r="I4337" t="s">
        <v>11</v>
      </c>
      <c r="J4337" t="s">
        <v>12</v>
      </c>
      <c r="K4337" t="s">
        <v>152</v>
      </c>
      <c r="L4337" t="s">
        <v>13</v>
      </c>
      <c r="M4337" s="5">
        <v>4192.2700000000004</v>
      </c>
      <c r="N4337">
        <v>1</v>
      </c>
    </row>
    <row r="4338" spans="1:14" x14ac:dyDescent="0.2">
      <c r="A4338" s="2">
        <v>44973</v>
      </c>
      <c r="B4338" s="3">
        <f t="shared" si="201"/>
        <v>2023</v>
      </c>
      <c r="C4338" t="str">
        <f t="shared" si="202"/>
        <v>2022-2023</v>
      </c>
      <c r="D4338" t="s">
        <v>147</v>
      </c>
      <c r="E4338" t="s">
        <v>92</v>
      </c>
      <c r="F4338" t="str">
        <f t="shared" si="203"/>
        <v>Queensland</v>
      </c>
      <c r="G4338" t="s">
        <v>35</v>
      </c>
      <c r="H4338">
        <v>4068</v>
      </c>
      <c r="I4338" t="s">
        <v>11</v>
      </c>
      <c r="J4338" t="s">
        <v>43</v>
      </c>
      <c r="K4338" t="s">
        <v>149</v>
      </c>
      <c r="L4338" t="s">
        <v>15</v>
      </c>
      <c r="M4338" s="5">
        <v>4192.7899999999991</v>
      </c>
      <c r="N4338">
        <v>1</v>
      </c>
    </row>
    <row r="4339" spans="1:14" x14ac:dyDescent="0.2">
      <c r="A4339" s="2">
        <v>45020</v>
      </c>
      <c r="B4339" s="3">
        <f t="shared" si="201"/>
        <v>2023</v>
      </c>
      <c r="C4339" t="str">
        <f t="shared" si="202"/>
        <v>2022-2023</v>
      </c>
      <c r="D4339" t="s">
        <v>147</v>
      </c>
      <c r="E4339" t="s">
        <v>126</v>
      </c>
      <c r="F4339" t="str">
        <f t="shared" si="203"/>
        <v>Queensland</v>
      </c>
      <c r="G4339" t="s">
        <v>35</v>
      </c>
      <c r="H4339">
        <v>4551</v>
      </c>
      <c r="I4339" t="s">
        <v>11</v>
      </c>
      <c r="J4339" t="s">
        <v>120</v>
      </c>
      <c r="K4339" t="s">
        <v>152</v>
      </c>
      <c r="L4339" t="s">
        <v>13</v>
      </c>
      <c r="M4339" s="5">
        <v>4197.7600000000029</v>
      </c>
      <c r="N4339">
        <v>1</v>
      </c>
    </row>
    <row r="4340" spans="1:14" x14ac:dyDescent="0.2">
      <c r="A4340" s="2">
        <v>45164</v>
      </c>
      <c r="B4340" s="3">
        <f t="shared" si="201"/>
        <v>2024</v>
      </c>
      <c r="C4340" t="str">
        <f t="shared" si="202"/>
        <v>2023-2024</v>
      </c>
      <c r="D4340" t="s">
        <v>148</v>
      </c>
      <c r="E4340" t="s">
        <v>40</v>
      </c>
      <c r="F4340" t="str">
        <f t="shared" si="203"/>
        <v>New South Wales</v>
      </c>
      <c r="G4340" t="s">
        <v>10</v>
      </c>
      <c r="H4340">
        <v>2116</v>
      </c>
      <c r="I4340" t="s">
        <v>11</v>
      </c>
      <c r="J4340" t="s">
        <v>27</v>
      </c>
      <c r="K4340" t="s">
        <v>150</v>
      </c>
      <c r="L4340" t="s">
        <v>18</v>
      </c>
      <c r="M4340" s="5">
        <v>4227.74</v>
      </c>
      <c r="N4340">
        <v>1</v>
      </c>
    </row>
    <row r="4341" spans="1:14" x14ac:dyDescent="0.2">
      <c r="A4341" s="2">
        <v>45494</v>
      </c>
      <c r="B4341" s="3">
        <f t="shared" si="201"/>
        <v>2025</v>
      </c>
      <c r="C4341" t="str">
        <f t="shared" si="202"/>
        <v>2024-2025</v>
      </c>
      <c r="D4341" t="s">
        <v>147</v>
      </c>
      <c r="E4341" t="s">
        <v>112</v>
      </c>
      <c r="F4341" t="str">
        <f t="shared" si="203"/>
        <v>Victoria</v>
      </c>
      <c r="G4341" t="s">
        <v>45</v>
      </c>
      <c r="H4341">
        <v>3076</v>
      </c>
      <c r="I4341" t="s">
        <v>11</v>
      </c>
      <c r="J4341" t="s">
        <v>46</v>
      </c>
      <c r="K4341" t="s">
        <v>151</v>
      </c>
      <c r="L4341" t="s">
        <v>21</v>
      </c>
      <c r="M4341" s="5">
        <v>4231.6400000000003</v>
      </c>
      <c r="N4341">
        <v>1</v>
      </c>
    </row>
    <row r="4342" spans="1:14" x14ac:dyDescent="0.2">
      <c r="A4342" s="2">
        <v>45324</v>
      </c>
      <c r="B4342" s="3">
        <f t="shared" si="201"/>
        <v>2024</v>
      </c>
      <c r="C4342" t="str">
        <f t="shared" si="202"/>
        <v>2023-2024</v>
      </c>
      <c r="D4342" t="s">
        <v>147</v>
      </c>
      <c r="E4342" t="s">
        <v>138</v>
      </c>
      <c r="F4342" t="str">
        <f t="shared" si="203"/>
        <v>Queensland</v>
      </c>
      <c r="G4342" t="s">
        <v>35</v>
      </c>
      <c r="H4342">
        <v>4558</v>
      </c>
      <c r="I4342" t="s">
        <v>11</v>
      </c>
      <c r="J4342" t="s">
        <v>120</v>
      </c>
      <c r="K4342" t="s">
        <v>150</v>
      </c>
      <c r="L4342" t="s">
        <v>18</v>
      </c>
      <c r="M4342" s="5">
        <v>4236.4299999999994</v>
      </c>
      <c r="N4342">
        <v>1</v>
      </c>
    </row>
    <row r="4343" spans="1:14" x14ac:dyDescent="0.2">
      <c r="A4343" s="2">
        <v>45387</v>
      </c>
      <c r="B4343" s="3">
        <f t="shared" si="201"/>
        <v>2024</v>
      </c>
      <c r="C4343" t="str">
        <f t="shared" si="202"/>
        <v>2023-2024</v>
      </c>
      <c r="D4343" t="s">
        <v>147</v>
      </c>
      <c r="E4343" t="s">
        <v>40</v>
      </c>
      <c r="F4343" t="str">
        <f t="shared" si="203"/>
        <v>New South Wales</v>
      </c>
      <c r="G4343" t="s">
        <v>10</v>
      </c>
      <c r="H4343">
        <v>2116</v>
      </c>
      <c r="I4343" t="s">
        <v>11</v>
      </c>
      <c r="J4343" t="s">
        <v>27</v>
      </c>
      <c r="K4343" t="s">
        <v>153</v>
      </c>
      <c r="L4343" t="s">
        <v>16</v>
      </c>
      <c r="M4343" s="5">
        <v>4241.3999999999996</v>
      </c>
      <c r="N4343">
        <v>1</v>
      </c>
    </row>
    <row r="4344" spans="1:14" x14ac:dyDescent="0.2">
      <c r="A4344" s="2">
        <v>45509</v>
      </c>
      <c r="B4344" s="3">
        <f t="shared" si="201"/>
        <v>2025</v>
      </c>
      <c r="C4344" t="str">
        <f t="shared" si="202"/>
        <v>2024-2025</v>
      </c>
      <c r="D4344" t="s">
        <v>147</v>
      </c>
      <c r="E4344" t="s">
        <v>114</v>
      </c>
      <c r="F4344" t="str">
        <f t="shared" si="203"/>
        <v>Victoria</v>
      </c>
      <c r="G4344" t="s">
        <v>45</v>
      </c>
      <c r="H4344">
        <v>3551</v>
      </c>
      <c r="I4344" t="s">
        <v>11</v>
      </c>
      <c r="J4344" t="s">
        <v>60</v>
      </c>
      <c r="K4344" t="s">
        <v>151</v>
      </c>
      <c r="L4344" t="s">
        <v>21</v>
      </c>
      <c r="M4344" s="5">
        <v>4245.8900000000003</v>
      </c>
      <c r="N4344">
        <v>1</v>
      </c>
    </row>
    <row r="4345" spans="1:14" x14ac:dyDescent="0.2">
      <c r="A4345" s="2">
        <v>45147</v>
      </c>
      <c r="B4345" s="3">
        <f t="shared" si="201"/>
        <v>2024</v>
      </c>
      <c r="C4345" t="str">
        <f t="shared" si="202"/>
        <v>2023-2024</v>
      </c>
      <c r="D4345" t="s">
        <v>147</v>
      </c>
      <c r="E4345" t="s">
        <v>122</v>
      </c>
      <c r="F4345" t="str">
        <f t="shared" si="203"/>
        <v>New South Wales</v>
      </c>
      <c r="G4345" t="s">
        <v>10</v>
      </c>
      <c r="H4345">
        <v>2650</v>
      </c>
      <c r="I4345" t="s">
        <v>11</v>
      </c>
      <c r="J4345" t="s">
        <v>25</v>
      </c>
      <c r="K4345" t="s">
        <v>149</v>
      </c>
      <c r="L4345" t="s">
        <v>15</v>
      </c>
      <c r="M4345" s="5">
        <v>4251.0499999999993</v>
      </c>
      <c r="N4345">
        <v>1</v>
      </c>
    </row>
    <row r="4346" spans="1:14" x14ac:dyDescent="0.2">
      <c r="A4346" s="2">
        <v>44931</v>
      </c>
      <c r="B4346" s="3">
        <f t="shared" si="201"/>
        <v>2023</v>
      </c>
      <c r="C4346" t="str">
        <f t="shared" si="202"/>
        <v>2022-2023</v>
      </c>
      <c r="D4346" t="s">
        <v>147</v>
      </c>
      <c r="E4346" t="s">
        <v>88</v>
      </c>
      <c r="F4346" t="str">
        <f t="shared" si="203"/>
        <v>South Australia</v>
      </c>
      <c r="G4346" t="s">
        <v>32</v>
      </c>
      <c r="H4346">
        <v>5011</v>
      </c>
      <c r="I4346" t="s">
        <v>11</v>
      </c>
      <c r="J4346" t="s">
        <v>33</v>
      </c>
      <c r="K4346" t="s">
        <v>150</v>
      </c>
      <c r="L4346" t="s">
        <v>18</v>
      </c>
      <c r="M4346" s="5">
        <v>4282.26</v>
      </c>
      <c r="N4346">
        <v>1</v>
      </c>
    </row>
    <row r="4347" spans="1:14" x14ac:dyDescent="0.2">
      <c r="A4347" s="2">
        <v>45635</v>
      </c>
      <c r="B4347" s="3">
        <f t="shared" si="201"/>
        <v>2025</v>
      </c>
      <c r="C4347" t="str">
        <f t="shared" si="202"/>
        <v>2024-2025</v>
      </c>
      <c r="D4347" t="s">
        <v>147</v>
      </c>
      <c r="E4347" t="s">
        <v>114</v>
      </c>
      <c r="F4347" t="str">
        <f t="shared" si="203"/>
        <v>Victoria</v>
      </c>
      <c r="G4347" t="s">
        <v>45</v>
      </c>
      <c r="H4347">
        <v>3551</v>
      </c>
      <c r="I4347" t="s">
        <v>11</v>
      </c>
      <c r="J4347" t="s">
        <v>60</v>
      </c>
      <c r="K4347" t="s">
        <v>149</v>
      </c>
      <c r="L4347" t="s">
        <v>15</v>
      </c>
      <c r="M4347" s="5">
        <v>4292.9299999999994</v>
      </c>
      <c r="N4347">
        <v>1</v>
      </c>
    </row>
    <row r="4348" spans="1:14" x14ac:dyDescent="0.2">
      <c r="A4348" s="2">
        <v>44933</v>
      </c>
      <c r="B4348" s="3">
        <f t="shared" si="201"/>
        <v>2023</v>
      </c>
      <c r="C4348" t="str">
        <f t="shared" si="202"/>
        <v>2022-2023</v>
      </c>
      <c r="D4348" t="s">
        <v>147</v>
      </c>
      <c r="E4348" t="s">
        <v>67</v>
      </c>
      <c r="F4348" t="str">
        <f t="shared" si="203"/>
        <v>New South Wales</v>
      </c>
      <c r="G4348" t="s">
        <v>10</v>
      </c>
      <c r="H4348">
        <v>2478</v>
      </c>
      <c r="I4348" t="s">
        <v>11</v>
      </c>
      <c r="J4348" t="s">
        <v>68</v>
      </c>
      <c r="K4348" t="s">
        <v>150</v>
      </c>
      <c r="L4348" t="s">
        <v>18</v>
      </c>
      <c r="M4348" s="5">
        <v>4324.2500000000009</v>
      </c>
      <c r="N4348">
        <v>1</v>
      </c>
    </row>
    <row r="4349" spans="1:14" x14ac:dyDescent="0.2">
      <c r="A4349" s="2">
        <v>45021</v>
      </c>
      <c r="B4349" s="3">
        <f t="shared" si="201"/>
        <v>2023</v>
      </c>
      <c r="C4349" t="str">
        <f t="shared" si="202"/>
        <v>2022-2023</v>
      </c>
      <c r="D4349" t="s">
        <v>147</v>
      </c>
      <c r="E4349" t="s">
        <v>57</v>
      </c>
      <c r="F4349" t="str">
        <f t="shared" si="203"/>
        <v>New South Wales</v>
      </c>
      <c r="G4349" t="s">
        <v>10</v>
      </c>
      <c r="H4349">
        <v>2560</v>
      </c>
      <c r="I4349" t="s">
        <v>11</v>
      </c>
      <c r="J4349" t="s">
        <v>58</v>
      </c>
      <c r="K4349" t="s">
        <v>152</v>
      </c>
      <c r="L4349" t="s">
        <v>13</v>
      </c>
      <c r="M4349" s="5">
        <v>4329.0399999999991</v>
      </c>
      <c r="N4349">
        <v>1</v>
      </c>
    </row>
    <row r="4350" spans="1:14" x14ac:dyDescent="0.2">
      <c r="A4350" s="2">
        <v>45610</v>
      </c>
      <c r="B4350" s="3">
        <f t="shared" si="201"/>
        <v>2025</v>
      </c>
      <c r="C4350" t="str">
        <f t="shared" si="202"/>
        <v>2024-2025</v>
      </c>
      <c r="D4350" t="s">
        <v>147</v>
      </c>
      <c r="E4350" t="s">
        <v>28</v>
      </c>
      <c r="F4350" t="str">
        <f t="shared" si="203"/>
        <v>Northern Territory</v>
      </c>
      <c r="G4350" t="s">
        <v>29</v>
      </c>
      <c r="H4350">
        <v>800</v>
      </c>
      <c r="I4350" t="s">
        <v>11</v>
      </c>
      <c r="J4350" t="s">
        <v>30</v>
      </c>
      <c r="K4350" t="s">
        <v>152</v>
      </c>
      <c r="L4350" t="s">
        <v>13</v>
      </c>
      <c r="M4350" s="5">
        <v>4330.6500000000015</v>
      </c>
      <c r="N4350">
        <v>1</v>
      </c>
    </row>
    <row r="4351" spans="1:14" x14ac:dyDescent="0.2">
      <c r="A4351" s="2">
        <v>45160</v>
      </c>
      <c r="B4351" s="3">
        <f t="shared" si="201"/>
        <v>2024</v>
      </c>
      <c r="C4351" t="str">
        <f t="shared" si="202"/>
        <v>2023-2024</v>
      </c>
      <c r="D4351" t="s">
        <v>148</v>
      </c>
      <c r="E4351" t="s">
        <v>96</v>
      </c>
      <c r="F4351" t="str">
        <f t="shared" si="203"/>
        <v>Western Australia</v>
      </c>
      <c r="G4351" t="s">
        <v>48</v>
      </c>
      <c r="H4351">
        <v>6330</v>
      </c>
      <c r="I4351" t="s">
        <v>11</v>
      </c>
      <c r="J4351" t="s">
        <v>94</v>
      </c>
      <c r="K4351" t="s">
        <v>152</v>
      </c>
      <c r="L4351" t="s">
        <v>13</v>
      </c>
      <c r="M4351" s="5">
        <v>4333.8500000000004</v>
      </c>
      <c r="N4351">
        <v>1</v>
      </c>
    </row>
    <row r="4352" spans="1:14" x14ac:dyDescent="0.2">
      <c r="A4352" s="2">
        <v>45334</v>
      </c>
      <c r="B4352" s="3">
        <f t="shared" si="201"/>
        <v>2024</v>
      </c>
      <c r="C4352" t="str">
        <f t="shared" si="202"/>
        <v>2023-2024</v>
      </c>
      <c r="D4352" t="s">
        <v>148</v>
      </c>
      <c r="E4352" t="s">
        <v>108</v>
      </c>
      <c r="F4352" t="str">
        <f t="shared" si="203"/>
        <v>Victoria</v>
      </c>
      <c r="G4352" t="s">
        <v>45</v>
      </c>
      <c r="H4352">
        <v>3018</v>
      </c>
      <c r="I4352" t="s">
        <v>11</v>
      </c>
      <c r="J4352" t="s">
        <v>46</v>
      </c>
      <c r="K4352" t="s">
        <v>150</v>
      </c>
      <c r="L4352" t="s">
        <v>18</v>
      </c>
      <c r="M4352" s="5">
        <v>4340.58</v>
      </c>
      <c r="N4352">
        <v>1</v>
      </c>
    </row>
    <row r="4353" spans="1:14" x14ac:dyDescent="0.2">
      <c r="A4353" s="2">
        <v>44968</v>
      </c>
      <c r="B4353" s="3">
        <f t="shared" si="201"/>
        <v>2023</v>
      </c>
      <c r="C4353" t="str">
        <f t="shared" si="202"/>
        <v>2022-2023</v>
      </c>
      <c r="D4353" t="s">
        <v>147</v>
      </c>
      <c r="E4353" t="s">
        <v>28</v>
      </c>
      <c r="F4353" t="str">
        <f t="shared" si="203"/>
        <v>Northern Territory</v>
      </c>
      <c r="G4353" t="s">
        <v>29</v>
      </c>
      <c r="H4353">
        <v>800</v>
      </c>
      <c r="I4353" t="s">
        <v>11</v>
      </c>
      <c r="J4353" t="s">
        <v>30</v>
      </c>
      <c r="K4353" t="s">
        <v>151</v>
      </c>
      <c r="L4353" t="s">
        <v>21</v>
      </c>
      <c r="M4353" s="5">
        <v>4345.0599999999995</v>
      </c>
      <c r="N4353">
        <v>1</v>
      </c>
    </row>
    <row r="4354" spans="1:14" x14ac:dyDescent="0.2">
      <c r="A4354" s="2">
        <v>45532</v>
      </c>
      <c r="B4354" s="3">
        <f t="shared" ref="B4354:B4417" si="204">IF(MONTH(A4354)&gt;=7,YEAR(A4354)+1,YEAR(A4354))</f>
        <v>2025</v>
      </c>
      <c r="C4354" t="str">
        <f t="shared" ref="C4354:C4417" si="205">IF(MONTH(A4354) &gt;= 7, YEAR(A4354) &amp; "-" &amp; YEAR(A4354) + 1, YEAR(A4354) - 1 &amp; "-" &amp; YEAR(A4354))</f>
        <v>2024-2025</v>
      </c>
      <c r="D4354" t="s">
        <v>147</v>
      </c>
      <c r="E4354" t="s">
        <v>64</v>
      </c>
      <c r="F4354" t="str">
        <f t="shared" ref="F4354:F4417" si="206">IF(G4354="WA","Western Australia",
IF(G4354="NSW","New South Wales",
IF(G4354="QLD","Queensland",
IF(G4354="VIC","Victoria",
IF(G4354="TAS","Tasmania",
IF(G4354="SA","South Australia",
IF(G4354="NT","Northern Territory",
IF(G4354="ACT","Australian Capital Territory",G4354))))))))</f>
        <v>Victoria</v>
      </c>
      <c r="G4354" t="s">
        <v>45</v>
      </c>
      <c r="H4354">
        <v>3199</v>
      </c>
      <c r="I4354" t="s">
        <v>11</v>
      </c>
      <c r="J4354" t="s">
        <v>63</v>
      </c>
      <c r="K4354" t="s">
        <v>155</v>
      </c>
      <c r="L4354" t="s">
        <v>20</v>
      </c>
      <c r="M4354" s="5">
        <v>4354.2100000000019</v>
      </c>
      <c r="N4354">
        <v>1</v>
      </c>
    </row>
    <row r="4355" spans="1:14" x14ac:dyDescent="0.2">
      <c r="A4355" s="2">
        <v>45106</v>
      </c>
      <c r="B4355" s="3">
        <f t="shared" si="204"/>
        <v>2023</v>
      </c>
      <c r="C4355" t="str">
        <f t="shared" si="205"/>
        <v>2022-2023</v>
      </c>
      <c r="D4355" t="s">
        <v>147</v>
      </c>
      <c r="E4355" t="s">
        <v>109</v>
      </c>
      <c r="F4355" t="str">
        <f t="shared" si="206"/>
        <v>New South Wales</v>
      </c>
      <c r="G4355" t="s">
        <v>10</v>
      </c>
      <c r="H4355">
        <v>2480</v>
      </c>
      <c r="I4355" t="s">
        <v>11</v>
      </c>
      <c r="J4355" t="s">
        <v>68</v>
      </c>
      <c r="K4355" t="s">
        <v>153</v>
      </c>
      <c r="L4355" t="s">
        <v>16</v>
      </c>
      <c r="M4355" s="5">
        <v>4396.46</v>
      </c>
      <c r="N4355">
        <v>1</v>
      </c>
    </row>
    <row r="4356" spans="1:14" x14ac:dyDescent="0.2">
      <c r="A4356" s="2">
        <v>45269</v>
      </c>
      <c r="B4356" s="3">
        <f t="shared" si="204"/>
        <v>2024</v>
      </c>
      <c r="C4356" t="str">
        <f t="shared" si="205"/>
        <v>2023-2024</v>
      </c>
      <c r="D4356" t="s">
        <v>147</v>
      </c>
      <c r="E4356" t="s">
        <v>135</v>
      </c>
      <c r="F4356" t="str">
        <f t="shared" si="206"/>
        <v>Victoria</v>
      </c>
      <c r="G4356" t="s">
        <v>45</v>
      </c>
      <c r="H4356">
        <v>3550</v>
      </c>
      <c r="I4356" t="s">
        <v>11</v>
      </c>
      <c r="J4356" t="s">
        <v>60</v>
      </c>
      <c r="K4356" t="s">
        <v>150</v>
      </c>
      <c r="L4356" t="s">
        <v>18</v>
      </c>
      <c r="M4356" s="5">
        <v>4402.2999999999993</v>
      </c>
      <c r="N4356">
        <v>1</v>
      </c>
    </row>
    <row r="4357" spans="1:14" x14ac:dyDescent="0.2">
      <c r="A4357" s="2">
        <v>45171</v>
      </c>
      <c r="B4357" s="3">
        <f t="shared" si="204"/>
        <v>2024</v>
      </c>
      <c r="C4357" t="str">
        <f t="shared" si="205"/>
        <v>2023-2024</v>
      </c>
      <c r="D4357" t="s">
        <v>147</v>
      </c>
      <c r="E4357" t="s">
        <v>135</v>
      </c>
      <c r="F4357" t="str">
        <f t="shared" si="206"/>
        <v>Victoria</v>
      </c>
      <c r="G4357" t="s">
        <v>45</v>
      </c>
      <c r="H4357">
        <v>3550</v>
      </c>
      <c r="I4357" t="s">
        <v>11</v>
      </c>
      <c r="J4357" t="s">
        <v>60</v>
      </c>
      <c r="K4357" t="s">
        <v>151</v>
      </c>
      <c r="L4357" t="s">
        <v>21</v>
      </c>
      <c r="M4357" s="5">
        <v>4471.37</v>
      </c>
      <c r="N4357">
        <v>1</v>
      </c>
    </row>
    <row r="4358" spans="1:14" x14ac:dyDescent="0.2">
      <c r="A4358" s="2">
        <v>44989</v>
      </c>
      <c r="B4358" s="3">
        <f t="shared" si="204"/>
        <v>2023</v>
      </c>
      <c r="C4358" t="str">
        <f t="shared" si="205"/>
        <v>2022-2023</v>
      </c>
      <c r="D4358" t="s">
        <v>147</v>
      </c>
      <c r="E4358" t="s">
        <v>136</v>
      </c>
      <c r="F4358" t="str">
        <f t="shared" si="206"/>
        <v>Victoria</v>
      </c>
      <c r="G4358" t="s">
        <v>45</v>
      </c>
      <c r="H4358">
        <v>3175</v>
      </c>
      <c r="I4358" t="s">
        <v>11</v>
      </c>
      <c r="J4358" t="s">
        <v>63</v>
      </c>
      <c r="K4358" t="s">
        <v>153</v>
      </c>
      <c r="L4358" t="s">
        <v>16</v>
      </c>
      <c r="M4358" s="5">
        <v>4474.4399999999996</v>
      </c>
      <c r="N4358">
        <v>1</v>
      </c>
    </row>
    <row r="4359" spans="1:14" x14ac:dyDescent="0.2">
      <c r="A4359" s="2">
        <v>45636</v>
      </c>
      <c r="B4359" s="3">
        <f t="shared" si="204"/>
        <v>2025</v>
      </c>
      <c r="C4359" t="str">
        <f t="shared" si="205"/>
        <v>2024-2025</v>
      </c>
      <c r="D4359" t="s">
        <v>147</v>
      </c>
      <c r="E4359" t="s">
        <v>146</v>
      </c>
      <c r="F4359" t="str">
        <f t="shared" si="206"/>
        <v>Victoria</v>
      </c>
      <c r="G4359" t="s">
        <v>45</v>
      </c>
      <c r="H4359">
        <v>3353</v>
      </c>
      <c r="I4359" t="s">
        <v>11</v>
      </c>
      <c r="J4359" t="s">
        <v>60</v>
      </c>
      <c r="K4359" t="s">
        <v>152</v>
      </c>
      <c r="L4359" t="s">
        <v>13</v>
      </c>
      <c r="M4359" s="5">
        <v>4487.68</v>
      </c>
      <c r="N4359">
        <v>1</v>
      </c>
    </row>
    <row r="4360" spans="1:14" x14ac:dyDescent="0.2">
      <c r="A4360" s="2">
        <v>45086</v>
      </c>
      <c r="B4360" s="3">
        <f t="shared" si="204"/>
        <v>2023</v>
      </c>
      <c r="C4360" t="str">
        <f t="shared" si="205"/>
        <v>2022-2023</v>
      </c>
      <c r="D4360" t="s">
        <v>147</v>
      </c>
      <c r="E4360" t="s">
        <v>111</v>
      </c>
      <c r="F4360" t="str">
        <f t="shared" si="206"/>
        <v>New South Wales</v>
      </c>
      <c r="G4360" t="s">
        <v>10</v>
      </c>
      <c r="H4360">
        <v>2120</v>
      </c>
      <c r="I4360" t="s">
        <v>11</v>
      </c>
      <c r="J4360" t="s">
        <v>27</v>
      </c>
      <c r="K4360" t="s">
        <v>150</v>
      </c>
      <c r="L4360" t="s">
        <v>18</v>
      </c>
      <c r="M4360" s="5">
        <v>4519.53</v>
      </c>
      <c r="N4360">
        <v>1</v>
      </c>
    </row>
    <row r="4361" spans="1:14" x14ac:dyDescent="0.2">
      <c r="A4361" s="2">
        <v>45520</v>
      </c>
      <c r="B4361" s="3">
        <f t="shared" si="204"/>
        <v>2025</v>
      </c>
      <c r="C4361" t="str">
        <f t="shared" si="205"/>
        <v>2024-2025</v>
      </c>
      <c r="D4361" t="s">
        <v>147</v>
      </c>
      <c r="E4361" t="s">
        <v>24</v>
      </c>
      <c r="F4361" t="str">
        <f t="shared" si="206"/>
        <v>New South Wales</v>
      </c>
      <c r="G4361" t="s">
        <v>10</v>
      </c>
      <c r="H4361">
        <v>2795</v>
      </c>
      <c r="I4361" t="s">
        <v>11</v>
      </c>
      <c r="J4361" t="s">
        <v>25</v>
      </c>
      <c r="K4361" t="s">
        <v>149</v>
      </c>
      <c r="L4361" t="s">
        <v>15</v>
      </c>
      <c r="M4361" s="5">
        <v>4529.5300000000025</v>
      </c>
      <c r="N4361">
        <v>1</v>
      </c>
    </row>
    <row r="4362" spans="1:14" x14ac:dyDescent="0.2">
      <c r="A4362" s="2">
        <v>45157</v>
      </c>
      <c r="B4362" s="3">
        <f t="shared" si="204"/>
        <v>2024</v>
      </c>
      <c r="C4362" t="str">
        <f t="shared" si="205"/>
        <v>2023-2024</v>
      </c>
      <c r="D4362" t="s">
        <v>147</v>
      </c>
      <c r="E4362" t="s">
        <v>135</v>
      </c>
      <c r="F4362" t="str">
        <f t="shared" si="206"/>
        <v>Victoria</v>
      </c>
      <c r="G4362" t="s">
        <v>45</v>
      </c>
      <c r="H4362">
        <v>3550</v>
      </c>
      <c r="I4362" t="s">
        <v>11</v>
      </c>
      <c r="J4362" t="s">
        <v>60</v>
      </c>
      <c r="K4362" t="s">
        <v>152</v>
      </c>
      <c r="L4362" t="s">
        <v>13</v>
      </c>
      <c r="M4362" s="5">
        <v>4544.010000000002</v>
      </c>
      <c r="N4362">
        <v>1</v>
      </c>
    </row>
    <row r="4363" spans="1:14" x14ac:dyDescent="0.2">
      <c r="A4363" s="2">
        <v>45033</v>
      </c>
      <c r="B4363" s="3">
        <f t="shared" si="204"/>
        <v>2023</v>
      </c>
      <c r="C4363" t="str">
        <f t="shared" si="205"/>
        <v>2022-2023</v>
      </c>
      <c r="D4363" t="s">
        <v>148</v>
      </c>
      <c r="E4363" t="s">
        <v>108</v>
      </c>
      <c r="F4363" t="str">
        <f t="shared" si="206"/>
        <v>Victoria</v>
      </c>
      <c r="G4363" t="s">
        <v>45</v>
      </c>
      <c r="H4363">
        <v>3018</v>
      </c>
      <c r="I4363" t="s">
        <v>11</v>
      </c>
      <c r="J4363" t="s">
        <v>46</v>
      </c>
      <c r="K4363" t="s">
        <v>149</v>
      </c>
      <c r="L4363" t="s">
        <v>15</v>
      </c>
      <c r="M4363" s="5">
        <v>4557.68</v>
      </c>
      <c r="N4363">
        <v>1</v>
      </c>
    </row>
    <row r="4364" spans="1:14" x14ac:dyDescent="0.2">
      <c r="A4364" s="2">
        <v>45113</v>
      </c>
      <c r="B4364" s="3">
        <f t="shared" si="204"/>
        <v>2024</v>
      </c>
      <c r="C4364" t="str">
        <f t="shared" si="205"/>
        <v>2023-2024</v>
      </c>
      <c r="D4364" t="s">
        <v>147</v>
      </c>
      <c r="E4364" t="s">
        <v>115</v>
      </c>
      <c r="F4364" t="str">
        <f t="shared" si="206"/>
        <v>Western Australia</v>
      </c>
      <c r="G4364" t="s">
        <v>48</v>
      </c>
      <c r="H4364">
        <v>6280</v>
      </c>
      <c r="I4364" t="s">
        <v>11</v>
      </c>
      <c r="J4364" t="s">
        <v>94</v>
      </c>
      <c r="K4364" t="s">
        <v>151</v>
      </c>
      <c r="L4364" t="s">
        <v>21</v>
      </c>
      <c r="M4364" s="5">
        <v>4576.2600000000011</v>
      </c>
      <c r="N4364">
        <v>1</v>
      </c>
    </row>
    <row r="4365" spans="1:14" x14ac:dyDescent="0.2">
      <c r="A4365" s="2">
        <v>45046</v>
      </c>
      <c r="B4365" s="3">
        <f t="shared" si="204"/>
        <v>2023</v>
      </c>
      <c r="C4365" t="str">
        <f t="shared" si="205"/>
        <v>2022-2023</v>
      </c>
      <c r="D4365" t="s">
        <v>147</v>
      </c>
      <c r="E4365" t="s">
        <v>122</v>
      </c>
      <c r="F4365" t="str">
        <f t="shared" si="206"/>
        <v>New South Wales</v>
      </c>
      <c r="G4365" t="s">
        <v>10</v>
      </c>
      <c r="H4365">
        <v>2650</v>
      </c>
      <c r="I4365" t="s">
        <v>11</v>
      </c>
      <c r="J4365" t="s">
        <v>25</v>
      </c>
      <c r="K4365" t="s">
        <v>151</v>
      </c>
      <c r="L4365" t="s">
        <v>21</v>
      </c>
      <c r="M4365" s="5">
        <v>4593.59</v>
      </c>
      <c r="N4365">
        <v>1</v>
      </c>
    </row>
    <row r="4366" spans="1:14" x14ac:dyDescent="0.2">
      <c r="A4366" s="2">
        <v>45033</v>
      </c>
      <c r="B4366" s="3">
        <f t="shared" si="204"/>
        <v>2023</v>
      </c>
      <c r="C4366" t="str">
        <f t="shared" si="205"/>
        <v>2022-2023</v>
      </c>
      <c r="D4366" t="s">
        <v>147</v>
      </c>
      <c r="E4366" t="s">
        <v>57</v>
      </c>
      <c r="F4366" t="str">
        <f t="shared" si="206"/>
        <v>New South Wales</v>
      </c>
      <c r="G4366" t="s">
        <v>10</v>
      </c>
      <c r="H4366">
        <v>2560</v>
      </c>
      <c r="I4366" t="s">
        <v>11</v>
      </c>
      <c r="J4366" t="s">
        <v>58</v>
      </c>
      <c r="K4366" t="s">
        <v>150</v>
      </c>
      <c r="L4366" t="s">
        <v>18</v>
      </c>
      <c r="M4366" s="5">
        <v>4624.0000000000009</v>
      </c>
      <c r="N4366">
        <v>1</v>
      </c>
    </row>
    <row r="4367" spans="1:14" x14ac:dyDescent="0.2">
      <c r="A4367" s="2">
        <v>45087</v>
      </c>
      <c r="B4367" s="3">
        <f t="shared" si="204"/>
        <v>2023</v>
      </c>
      <c r="C4367" t="str">
        <f t="shared" si="205"/>
        <v>2022-2023</v>
      </c>
      <c r="D4367" t="s">
        <v>147</v>
      </c>
      <c r="E4367" t="s">
        <v>9</v>
      </c>
      <c r="F4367" t="str">
        <f t="shared" si="206"/>
        <v>New South Wales</v>
      </c>
      <c r="G4367" t="s">
        <v>10</v>
      </c>
      <c r="H4367">
        <v>2067</v>
      </c>
      <c r="I4367" t="s">
        <v>11</v>
      </c>
      <c r="J4367" t="s">
        <v>12</v>
      </c>
      <c r="K4367" t="s">
        <v>149</v>
      </c>
      <c r="L4367" t="s">
        <v>15</v>
      </c>
      <c r="M4367" s="5">
        <v>4644.71</v>
      </c>
      <c r="N4367">
        <v>1</v>
      </c>
    </row>
    <row r="4368" spans="1:14" x14ac:dyDescent="0.2">
      <c r="A4368" s="2">
        <v>45262</v>
      </c>
      <c r="B4368" s="3">
        <f t="shared" si="204"/>
        <v>2024</v>
      </c>
      <c r="C4368" t="str">
        <f t="shared" si="205"/>
        <v>2023-2024</v>
      </c>
      <c r="D4368" t="s">
        <v>147</v>
      </c>
      <c r="E4368" t="s">
        <v>44</v>
      </c>
      <c r="F4368" t="str">
        <f t="shared" si="206"/>
        <v>Victoria</v>
      </c>
      <c r="G4368" t="s">
        <v>45</v>
      </c>
      <c r="H4368">
        <v>3066</v>
      </c>
      <c r="I4368" t="s">
        <v>11</v>
      </c>
      <c r="J4368" t="s">
        <v>46</v>
      </c>
      <c r="K4368" t="s">
        <v>152</v>
      </c>
      <c r="L4368" t="s">
        <v>13</v>
      </c>
      <c r="M4368" s="5">
        <v>4645.920000000001</v>
      </c>
      <c r="N4368">
        <v>1</v>
      </c>
    </row>
    <row r="4369" spans="1:14" x14ac:dyDescent="0.2">
      <c r="A4369" s="2">
        <v>45011</v>
      </c>
      <c r="B4369" s="3">
        <f t="shared" si="204"/>
        <v>2023</v>
      </c>
      <c r="C4369" t="str">
        <f t="shared" si="205"/>
        <v>2022-2023</v>
      </c>
      <c r="D4369" t="s">
        <v>148</v>
      </c>
      <c r="E4369" t="s">
        <v>127</v>
      </c>
      <c r="F4369" t="str">
        <f t="shared" si="206"/>
        <v>New South Wales</v>
      </c>
      <c r="G4369" t="s">
        <v>10</v>
      </c>
      <c r="H4369">
        <v>2131</v>
      </c>
      <c r="I4369" t="s">
        <v>11</v>
      </c>
      <c r="J4369" t="s">
        <v>27</v>
      </c>
      <c r="K4369" t="s">
        <v>150</v>
      </c>
      <c r="L4369" t="s">
        <v>18</v>
      </c>
      <c r="M4369" s="5">
        <v>4650.5099999999993</v>
      </c>
      <c r="N4369">
        <v>1</v>
      </c>
    </row>
    <row r="4370" spans="1:14" x14ac:dyDescent="0.2">
      <c r="A4370" s="2">
        <v>45426</v>
      </c>
      <c r="B4370" s="3">
        <f t="shared" si="204"/>
        <v>2024</v>
      </c>
      <c r="C4370" t="str">
        <f t="shared" si="205"/>
        <v>2023-2024</v>
      </c>
      <c r="D4370" t="s">
        <v>147</v>
      </c>
      <c r="E4370" t="s">
        <v>59</v>
      </c>
      <c r="F4370" t="str">
        <f t="shared" si="206"/>
        <v>Victoria</v>
      </c>
      <c r="G4370" t="s">
        <v>45</v>
      </c>
      <c r="H4370">
        <v>3280</v>
      </c>
      <c r="I4370" t="s">
        <v>11</v>
      </c>
      <c r="J4370" t="s">
        <v>60</v>
      </c>
      <c r="K4370" t="s">
        <v>150</v>
      </c>
      <c r="L4370" t="s">
        <v>18</v>
      </c>
      <c r="M4370" s="5">
        <v>4667.3600000000006</v>
      </c>
      <c r="N4370">
        <v>1</v>
      </c>
    </row>
    <row r="4371" spans="1:14" x14ac:dyDescent="0.2">
      <c r="A4371" s="2">
        <v>44977</v>
      </c>
      <c r="B4371" s="3">
        <f t="shared" si="204"/>
        <v>2023</v>
      </c>
      <c r="C4371" t="str">
        <f t="shared" si="205"/>
        <v>2022-2023</v>
      </c>
      <c r="D4371" t="s">
        <v>148</v>
      </c>
      <c r="E4371" t="s">
        <v>96</v>
      </c>
      <c r="F4371" t="str">
        <f t="shared" si="206"/>
        <v>Western Australia</v>
      </c>
      <c r="G4371" t="s">
        <v>48</v>
      </c>
      <c r="H4371">
        <v>6330</v>
      </c>
      <c r="I4371" t="s">
        <v>11</v>
      </c>
      <c r="J4371" t="s">
        <v>94</v>
      </c>
      <c r="K4371" t="s">
        <v>150</v>
      </c>
      <c r="L4371" t="s">
        <v>18</v>
      </c>
      <c r="M4371" s="5">
        <v>4750.7199999999993</v>
      </c>
      <c r="N4371">
        <v>1</v>
      </c>
    </row>
    <row r="4372" spans="1:14" x14ac:dyDescent="0.2">
      <c r="A4372" s="2">
        <v>44957</v>
      </c>
      <c r="B4372" s="3">
        <f t="shared" si="204"/>
        <v>2023</v>
      </c>
      <c r="C4372" t="str">
        <f t="shared" si="205"/>
        <v>2022-2023</v>
      </c>
      <c r="D4372" t="s">
        <v>147</v>
      </c>
      <c r="E4372" t="s">
        <v>137</v>
      </c>
      <c r="F4372" t="str">
        <f t="shared" si="206"/>
        <v>New South Wales</v>
      </c>
      <c r="G4372" t="s">
        <v>10</v>
      </c>
      <c r="H4372">
        <v>2031</v>
      </c>
      <c r="I4372" t="s">
        <v>11</v>
      </c>
      <c r="J4372" t="s">
        <v>12</v>
      </c>
      <c r="K4372" t="s">
        <v>151</v>
      </c>
      <c r="L4372" t="s">
        <v>21</v>
      </c>
      <c r="M4372" s="5">
        <v>4783.68</v>
      </c>
      <c r="N4372">
        <v>1</v>
      </c>
    </row>
    <row r="4373" spans="1:14" x14ac:dyDescent="0.2">
      <c r="A4373" s="2">
        <v>45615</v>
      </c>
      <c r="B4373" s="3">
        <f t="shared" si="204"/>
        <v>2025</v>
      </c>
      <c r="C4373" t="str">
        <f t="shared" si="205"/>
        <v>2024-2025</v>
      </c>
      <c r="D4373" t="s">
        <v>147</v>
      </c>
      <c r="E4373" t="s">
        <v>42</v>
      </c>
      <c r="F4373" t="str">
        <f t="shared" si="206"/>
        <v>Queensland</v>
      </c>
      <c r="G4373" t="s">
        <v>35</v>
      </c>
      <c r="H4373">
        <v>4053</v>
      </c>
      <c r="I4373" t="s">
        <v>11</v>
      </c>
      <c r="J4373" t="s">
        <v>43</v>
      </c>
      <c r="K4373" t="s">
        <v>149</v>
      </c>
      <c r="L4373" t="s">
        <v>15</v>
      </c>
      <c r="M4373" s="5">
        <v>4824.82</v>
      </c>
      <c r="N4373">
        <v>1</v>
      </c>
    </row>
    <row r="4374" spans="1:14" x14ac:dyDescent="0.2">
      <c r="A4374" s="2">
        <v>45375</v>
      </c>
      <c r="B4374" s="3">
        <f t="shared" si="204"/>
        <v>2024</v>
      </c>
      <c r="C4374" t="str">
        <f t="shared" si="205"/>
        <v>2023-2024</v>
      </c>
      <c r="D4374" t="s">
        <v>147</v>
      </c>
      <c r="E4374" t="s">
        <v>9</v>
      </c>
      <c r="F4374" t="str">
        <f t="shared" si="206"/>
        <v>New South Wales</v>
      </c>
      <c r="G4374" t="s">
        <v>10</v>
      </c>
      <c r="H4374">
        <v>2067</v>
      </c>
      <c r="I4374" t="s">
        <v>11</v>
      </c>
      <c r="J4374" t="s">
        <v>12</v>
      </c>
      <c r="K4374" t="s">
        <v>153</v>
      </c>
      <c r="L4374" t="s">
        <v>16</v>
      </c>
      <c r="M4374" s="5">
        <v>4830.8200000000006</v>
      </c>
      <c r="N4374">
        <v>1</v>
      </c>
    </row>
    <row r="4375" spans="1:14" x14ac:dyDescent="0.2">
      <c r="A4375" s="2">
        <v>45449</v>
      </c>
      <c r="B4375" s="3">
        <f t="shared" si="204"/>
        <v>2024</v>
      </c>
      <c r="C4375" t="str">
        <f t="shared" si="205"/>
        <v>2023-2024</v>
      </c>
      <c r="D4375" t="s">
        <v>147</v>
      </c>
      <c r="E4375" t="s">
        <v>103</v>
      </c>
      <c r="F4375" t="str">
        <f t="shared" si="206"/>
        <v>Queensland</v>
      </c>
      <c r="G4375" t="s">
        <v>35</v>
      </c>
      <c r="H4375">
        <v>4509</v>
      </c>
      <c r="I4375" t="s">
        <v>11</v>
      </c>
      <c r="J4375" t="s">
        <v>104</v>
      </c>
      <c r="K4375" t="s">
        <v>153</v>
      </c>
      <c r="L4375" t="s">
        <v>16</v>
      </c>
      <c r="M4375" s="5">
        <v>4838.3100000000004</v>
      </c>
      <c r="N4375">
        <v>1</v>
      </c>
    </row>
    <row r="4376" spans="1:14" x14ac:dyDescent="0.2">
      <c r="A4376" s="2">
        <v>45615</v>
      </c>
      <c r="B4376" s="3">
        <f t="shared" si="204"/>
        <v>2025</v>
      </c>
      <c r="C4376" t="str">
        <f t="shared" si="205"/>
        <v>2024-2025</v>
      </c>
      <c r="D4376" t="s">
        <v>147</v>
      </c>
      <c r="E4376" t="s">
        <v>117</v>
      </c>
      <c r="F4376" t="str">
        <f t="shared" si="206"/>
        <v>Queensland</v>
      </c>
      <c r="G4376" t="s">
        <v>35</v>
      </c>
      <c r="H4376">
        <v>4119</v>
      </c>
      <c r="I4376" t="s">
        <v>11</v>
      </c>
      <c r="J4376" t="s">
        <v>43</v>
      </c>
      <c r="K4376" t="s">
        <v>152</v>
      </c>
      <c r="L4376" t="s">
        <v>13</v>
      </c>
      <c r="M4376" s="5">
        <v>4846.6100000000033</v>
      </c>
      <c r="N4376">
        <v>1</v>
      </c>
    </row>
    <row r="4377" spans="1:14" x14ac:dyDescent="0.2">
      <c r="A4377" s="2">
        <v>45096</v>
      </c>
      <c r="B4377" s="3">
        <f t="shared" si="204"/>
        <v>2023</v>
      </c>
      <c r="C4377" t="str">
        <f t="shared" si="205"/>
        <v>2022-2023</v>
      </c>
      <c r="D4377" t="s">
        <v>147</v>
      </c>
      <c r="E4377" t="s">
        <v>126</v>
      </c>
      <c r="F4377" t="str">
        <f t="shared" si="206"/>
        <v>Queensland</v>
      </c>
      <c r="G4377" t="s">
        <v>35</v>
      </c>
      <c r="H4377">
        <v>4551</v>
      </c>
      <c r="I4377" t="s">
        <v>11</v>
      </c>
      <c r="J4377" t="s">
        <v>120</v>
      </c>
      <c r="K4377" t="s">
        <v>149</v>
      </c>
      <c r="L4377" t="s">
        <v>15</v>
      </c>
      <c r="M4377" s="5">
        <v>4884.7099999999991</v>
      </c>
      <c r="N4377">
        <v>1</v>
      </c>
    </row>
    <row r="4378" spans="1:14" x14ac:dyDescent="0.2">
      <c r="A4378" s="2">
        <v>45207</v>
      </c>
      <c r="B4378" s="3">
        <f t="shared" si="204"/>
        <v>2024</v>
      </c>
      <c r="C4378" t="str">
        <f t="shared" si="205"/>
        <v>2023-2024</v>
      </c>
      <c r="D4378" t="s">
        <v>147</v>
      </c>
      <c r="E4378" t="s">
        <v>114</v>
      </c>
      <c r="F4378" t="str">
        <f t="shared" si="206"/>
        <v>Victoria</v>
      </c>
      <c r="G4378" t="s">
        <v>45</v>
      </c>
      <c r="H4378">
        <v>3551</v>
      </c>
      <c r="I4378" t="s">
        <v>11</v>
      </c>
      <c r="J4378" t="s">
        <v>60</v>
      </c>
      <c r="K4378" t="s">
        <v>153</v>
      </c>
      <c r="L4378" t="s">
        <v>16</v>
      </c>
      <c r="M4378" s="5">
        <v>4887.7999999999993</v>
      </c>
      <c r="N4378">
        <v>1</v>
      </c>
    </row>
    <row r="4379" spans="1:14" x14ac:dyDescent="0.2">
      <c r="A4379" s="2">
        <v>45641</v>
      </c>
      <c r="B4379" s="3">
        <f t="shared" si="204"/>
        <v>2025</v>
      </c>
      <c r="C4379" t="str">
        <f t="shared" si="205"/>
        <v>2024-2025</v>
      </c>
      <c r="D4379" t="s">
        <v>147</v>
      </c>
      <c r="E4379" t="s">
        <v>112</v>
      </c>
      <c r="F4379" t="str">
        <f t="shared" si="206"/>
        <v>Victoria</v>
      </c>
      <c r="G4379" t="s">
        <v>45</v>
      </c>
      <c r="H4379">
        <v>3076</v>
      </c>
      <c r="I4379" t="s">
        <v>11</v>
      </c>
      <c r="J4379" t="s">
        <v>46</v>
      </c>
      <c r="K4379" t="s">
        <v>153</v>
      </c>
      <c r="L4379" t="s">
        <v>16</v>
      </c>
      <c r="M4379" s="5">
        <v>4893.7200000000012</v>
      </c>
      <c r="N4379">
        <v>1</v>
      </c>
    </row>
    <row r="4380" spans="1:14" x14ac:dyDescent="0.2">
      <c r="A4380" s="2">
        <v>45152</v>
      </c>
      <c r="B4380" s="3">
        <f t="shared" si="204"/>
        <v>2024</v>
      </c>
      <c r="C4380" t="str">
        <f t="shared" si="205"/>
        <v>2023-2024</v>
      </c>
      <c r="D4380" t="s">
        <v>147</v>
      </c>
      <c r="E4380" t="s">
        <v>26</v>
      </c>
      <c r="F4380" t="str">
        <f t="shared" si="206"/>
        <v>New South Wales</v>
      </c>
      <c r="G4380" t="s">
        <v>10</v>
      </c>
      <c r="H4380">
        <v>2141</v>
      </c>
      <c r="I4380" t="s">
        <v>11</v>
      </c>
      <c r="J4380" t="s">
        <v>27</v>
      </c>
      <c r="K4380" t="s">
        <v>150</v>
      </c>
      <c r="L4380" t="s">
        <v>18</v>
      </c>
      <c r="M4380" s="5">
        <v>4907.8999999999996</v>
      </c>
      <c r="N4380">
        <v>1</v>
      </c>
    </row>
    <row r="4381" spans="1:14" x14ac:dyDescent="0.2">
      <c r="A4381" s="2">
        <v>45365</v>
      </c>
      <c r="B4381" s="3">
        <f t="shared" si="204"/>
        <v>2024</v>
      </c>
      <c r="C4381" t="str">
        <f t="shared" si="205"/>
        <v>2023-2024</v>
      </c>
      <c r="D4381" t="s">
        <v>147</v>
      </c>
      <c r="E4381" t="s">
        <v>115</v>
      </c>
      <c r="F4381" t="str">
        <f t="shared" si="206"/>
        <v>Western Australia</v>
      </c>
      <c r="G4381" t="s">
        <v>48</v>
      </c>
      <c r="H4381">
        <v>6280</v>
      </c>
      <c r="I4381" t="s">
        <v>11</v>
      </c>
      <c r="J4381" t="s">
        <v>94</v>
      </c>
      <c r="K4381" t="s">
        <v>149</v>
      </c>
      <c r="L4381" t="s">
        <v>15</v>
      </c>
      <c r="M4381" s="5">
        <v>4908.0599999999986</v>
      </c>
      <c r="N4381">
        <v>1</v>
      </c>
    </row>
    <row r="4382" spans="1:14" x14ac:dyDescent="0.2">
      <c r="A4382" s="2">
        <v>45639</v>
      </c>
      <c r="B4382" s="3">
        <f t="shared" si="204"/>
        <v>2025</v>
      </c>
      <c r="C4382" t="str">
        <f t="shared" si="205"/>
        <v>2024-2025</v>
      </c>
      <c r="D4382" t="s">
        <v>147</v>
      </c>
      <c r="E4382" t="s">
        <v>146</v>
      </c>
      <c r="F4382" t="str">
        <f t="shared" si="206"/>
        <v>Victoria</v>
      </c>
      <c r="G4382" t="s">
        <v>45</v>
      </c>
      <c r="H4382">
        <v>3353</v>
      </c>
      <c r="I4382" t="s">
        <v>11</v>
      </c>
      <c r="J4382" t="s">
        <v>60</v>
      </c>
      <c r="K4382" t="s">
        <v>153</v>
      </c>
      <c r="L4382" t="s">
        <v>16</v>
      </c>
      <c r="M4382" s="5">
        <v>4950.1600000000008</v>
      </c>
      <c r="N4382">
        <v>1</v>
      </c>
    </row>
    <row r="4383" spans="1:14" x14ac:dyDescent="0.2">
      <c r="A4383" s="2">
        <v>45570</v>
      </c>
      <c r="B4383" s="3">
        <f t="shared" si="204"/>
        <v>2025</v>
      </c>
      <c r="C4383" t="str">
        <f t="shared" si="205"/>
        <v>2024-2025</v>
      </c>
      <c r="D4383" t="s">
        <v>147</v>
      </c>
      <c r="E4383" t="s">
        <v>132</v>
      </c>
      <c r="F4383" t="str">
        <f t="shared" si="206"/>
        <v>New South Wales</v>
      </c>
      <c r="G4383" t="s">
        <v>10</v>
      </c>
      <c r="H4383">
        <v>2800</v>
      </c>
      <c r="I4383" t="s">
        <v>11</v>
      </c>
      <c r="J4383" t="s">
        <v>25</v>
      </c>
      <c r="K4383" t="s">
        <v>150</v>
      </c>
      <c r="L4383" t="s">
        <v>18</v>
      </c>
      <c r="M4383" s="5">
        <v>4960.1899999999996</v>
      </c>
      <c r="N4383">
        <v>1</v>
      </c>
    </row>
    <row r="4384" spans="1:14" x14ac:dyDescent="0.2">
      <c r="A4384" s="2">
        <v>45178</v>
      </c>
      <c r="B4384" s="3">
        <f t="shared" si="204"/>
        <v>2024</v>
      </c>
      <c r="C4384" t="str">
        <f t="shared" si="205"/>
        <v>2023-2024</v>
      </c>
      <c r="D4384" t="s">
        <v>148</v>
      </c>
      <c r="E4384" t="s">
        <v>78</v>
      </c>
      <c r="F4384" t="str">
        <f t="shared" si="206"/>
        <v>New South Wales</v>
      </c>
      <c r="G4384" t="s">
        <v>10</v>
      </c>
      <c r="H4384">
        <v>2350</v>
      </c>
      <c r="I4384" t="s">
        <v>11</v>
      </c>
      <c r="J4384" t="s">
        <v>68</v>
      </c>
      <c r="K4384" t="s">
        <v>149</v>
      </c>
      <c r="L4384" t="s">
        <v>15</v>
      </c>
      <c r="M4384" s="5">
        <v>4992.08</v>
      </c>
      <c r="N4384">
        <v>1</v>
      </c>
    </row>
    <row r="4385" spans="1:14" x14ac:dyDescent="0.2">
      <c r="A4385" s="2">
        <v>45579</v>
      </c>
      <c r="B4385" s="3">
        <f t="shared" si="204"/>
        <v>2025</v>
      </c>
      <c r="C4385" t="str">
        <f t="shared" si="205"/>
        <v>2024-2025</v>
      </c>
      <c r="D4385" t="s">
        <v>147</v>
      </c>
      <c r="E4385" t="s">
        <v>128</v>
      </c>
      <c r="F4385" t="str">
        <f t="shared" si="206"/>
        <v>Western Australia</v>
      </c>
      <c r="G4385" t="s">
        <v>48</v>
      </c>
      <c r="H4385">
        <v>6027</v>
      </c>
      <c r="I4385" t="s">
        <v>11</v>
      </c>
      <c r="J4385" t="s">
        <v>49</v>
      </c>
      <c r="K4385" t="s">
        <v>150</v>
      </c>
      <c r="L4385" t="s">
        <v>18</v>
      </c>
      <c r="M4385" s="5">
        <v>4995.6099999999997</v>
      </c>
      <c r="N4385">
        <v>1</v>
      </c>
    </row>
    <row r="4386" spans="1:14" x14ac:dyDescent="0.2">
      <c r="A4386" s="2">
        <v>45551</v>
      </c>
      <c r="B4386" s="3">
        <f t="shared" si="204"/>
        <v>2025</v>
      </c>
      <c r="C4386" t="str">
        <f t="shared" si="205"/>
        <v>2024-2025</v>
      </c>
      <c r="D4386" t="s">
        <v>147</v>
      </c>
      <c r="E4386" t="s">
        <v>65</v>
      </c>
      <c r="F4386" t="str">
        <f t="shared" si="206"/>
        <v>New South Wales</v>
      </c>
      <c r="G4386" t="s">
        <v>10</v>
      </c>
      <c r="H4386">
        <v>2541</v>
      </c>
      <c r="I4386" t="s">
        <v>11</v>
      </c>
      <c r="J4386" t="s">
        <v>58</v>
      </c>
      <c r="K4386" t="s">
        <v>150</v>
      </c>
      <c r="L4386" t="s">
        <v>18</v>
      </c>
      <c r="M4386" s="5">
        <v>5012.2099999999982</v>
      </c>
      <c r="N4386">
        <v>1</v>
      </c>
    </row>
    <row r="4387" spans="1:14" x14ac:dyDescent="0.2">
      <c r="A4387" s="2">
        <v>45493</v>
      </c>
      <c r="B4387" s="3">
        <f t="shared" si="204"/>
        <v>2025</v>
      </c>
      <c r="C4387" t="str">
        <f t="shared" si="205"/>
        <v>2024-2025</v>
      </c>
      <c r="D4387" t="s">
        <v>147</v>
      </c>
      <c r="E4387" t="s">
        <v>132</v>
      </c>
      <c r="F4387" t="str">
        <f t="shared" si="206"/>
        <v>New South Wales</v>
      </c>
      <c r="G4387" t="s">
        <v>10</v>
      </c>
      <c r="H4387">
        <v>2800</v>
      </c>
      <c r="I4387" t="s">
        <v>11</v>
      </c>
      <c r="J4387" t="s">
        <v>25</v>
      </c>
      <c r="K4387" t="s">
        <v>152</v>
      </c>
      <c r="L4387" t="s">
        <v>13</v>
      </c>
      <c r="M4387" s="5">
        <v>5012.6900000000023</v>
      </c>
      <c r="N4387">
        <v>1</v>
      </c>
    </row>
    <row r="4388" spans="1:14" x14ac:dyDescent="0.2">
      <c r="A4388" s="2">
        <v>45098</v>
      </c>
      <c r="B4388" s="3">
        <f t="shared" si="204"/>
        <v>2023</v>
      </c>
      <c r="C4388" t="str">
        <f t="shared" si="205"/>
        <v>2022-2023</v>
      </c>
      <c r="D4388" t="s">
        <v>147</v>
      </c>
      <c r="E4388" t="s">
        <v>103</v>
      </c>
      <c r="F4388" t="str">
        <f t="shared" si="206"/>
        <v>Queensland</v>
      </c>
      <c r="G4388" t="s">
        <v>35</v>
      </c>
      <c r="H4388">
        <v>4509</v>
      </c>
      <c r="I4388" t="s">
        <v>11</v>
      </c>
      <c r="J4388" t="s">
        <v>104</v>
      </c>
      <c r="K4388" t="s">
        <v>149</v>
      </c>
      <c r="L4388" t="s">
        <v>15</v>
      </c>
      <c r="M4388" s="5">
        <v>5032.3799999999992</v>
      </c>
      <c r="N4388">
        <v>1</v>
      </c>
    </row>
    <row r="4389" spans="1:14" x14ac:dyDescent="0.2">
      <c r="A4389" s="2">
        <v>45043</v>
      </c>
      <c r="B4389" s="3">
        <f t="shared" si="204"/>
        <v>2023</v>
      </c>
      <c r="C4389" t="str">
        <f t="shared" si="205"/>
        <v>2022-2023</v>
      </c>
      <c r="D4389" t="s">
        <v>147</v>
      </c>
      <c r="E4389" t="s">
        <v>40</v>
      </c>
      <c r="F4389" t="str">
        <f t="shared" si="206"/>
        <v>New South Wales</v>
      </c>
      <c r="G4389" t="s">
        <v>10</v>
      </c>
      <c r="H4389">
        <v>2116</v>
      </c>
      <c r="I4389" t="s">
        <v>11</v>
      </c>
      <c r="J4389" t="s">
        <v>27</v>
      </c>
      <c r="K4389" t="s">
        <v>149</v>
      </c>
      <c r="L4389" t="s">
        <v>15</v>
      </c>
      <c r="M4389" s="5">
        <v>5062.93</v>
      </c>
      <c r="N4389">
        <v>1</v>
      </c>
    </row>
    <row r="4390" spans="1:14" x14ac:dyDescent="0.2">
      <c r="A4390" s="2">
        <v>45023</v>
      </c>
      <c r="B4390" s="3">
        <f t="shared" si="204"/>
        <v>2023</v>
      </c>
      <c r="C4390" t="str">
        <f t="shared" si="205"/>
        <v>2022-2023</v>
      </c>
      <c r="D4390" t="s">
        <v>147</v>
      </c>
      <c r="E4390" t="s">
        <v>137</v>
      </c>
      <c r="F4390" t="str">
        <f t="shared" si="206"/>
        <v>New South Wales</v>
      </c>
      <c r="G4390" t="s">
        <v>10</v>
      </c>
      <c r="H4390">
        <v>2031</v>
      </c>
      <c r="I4390" t="s">
        <v>11</v>
      </c>
      <c r="J4390" t="s">
        <v>12</v>
      </c>
      <c r="K4390" t="s">
        <v>149</v>
      </c>
      <c r="L4390" t="s">
        <v>15</v>
      </c>
      <c r="M4390" s="5">
        <v>5111.3700000000008</v>
      </c>
      <c r="N4390">
        <v>1</v>
      </c>
    </row>
    <row r="4391" spans="1:14" x14ac:dyDescent="0.2">
      <c r="A4391" s="2">
        <v>45511</v>
      </c>
      <c r="B4391" s="3">
        <f t="shared" si="204"/>
        <v>2025</v>
      </c>
      <c r="C4391" t="str">
        <f t="shared" si="205"/>
        <v>2024-2025</v>
      </c>
      <c r="D4391" t="s">
        <v>147</v>
      </c>
      <c r="E4391" t="s">
        <v>57</v>
      </c>
      <c r="F4391" t="str">
        <f t="shared" si="206"/>
        <v>New South Wales</v>
      </c>
      <c r="G4391" t="s">
        <v>10</v>
      </c>
      <c r="H4391">
        <v>2560</v>
      </c>
      <c r="I4391" t="s">
        <v>11</v>
      </c>
      <c r="J4391" t="s">
        <v>58</v>
      </c>
      <c r="K4391" t="s">
        <v>150</v>
      </c>
      <c r="L4391" t="s">
        <v>18</v>
      </c>
      <c r="M4391" s="5">
        <v>5184.95</v>
      </c>
      <c r="N4391">
        <v>1</v>
      </c>
    </row>
    <row r="4392" spans="1:14" x14ac:dyDescent="0.2">
      <c r="A4392" s="2">
        <v>45584</v>
      </c>
      <c r="B4392" s="3">
        <f t="shared" si="204"/>
        <v>2025</v>
      </c>
      <c r="C4392" t="str">
        <f t="shared" si="205"/>
        <v>2024-2025</v>
      </c>
      <c r="D4392" t="s">
        <v>147</v>
      </c>
      <c r="E4392" t="s">
        <v>136</v>
      </c>
      <c r="F4392" t="str">
        <f t="shared" si="206"/>
        <v>Victoria</v>
      </c>
      <c r="G4392" t="s">
        <v>45</v>
      </c>
      <c r="H4392">
        <v>3175</v>
      </c>
      <c r="I4392" t="s">
        <v>11</v>
      </c>
      <c r="J4392" t="s">
        <v>63</v>
      </c>
      <c r="K4392" t="s">
        <v>152</v>
      </c>
      <c r="L4392" t="s">
        <v>13</v>
      </c>
      <c r="M4392" s="5">
        <v>5209.5400000000018</v>
      </c>
      <c r="N4392">
        <v>1</v>
      </c>
    </row>
    <row r="4393" spans="1:14" x14ac:dyDescent="0.2">
      <c r="A4393" s="2">
        <v>45035</v>
      </c>
      <c r="B4393" s="3">
        <f t="shared" si="204"/>
        <v>2023</v>
      </c>
      <c r="C4393" t="str">
        <f t="shared" si="205"/>
        <v>2022-2023</v>
      </c>
      <c r="D4393" t="s">
        <v>148</v>
      </c>
      <c r="E4393" t="s">
        <v>44</v>
      </c>
      <c r="F4393" t="str">
        <f t="shared" si="206"/>
        <v>Victoria</v>
      </c>
      <c r="G4393" t="s">
        <v>45</v>
      </c>
      <c r="H4393">
        <v>3066</v>
      </c>
      <c r="I4393" t="s">
        <v>11</v>
      </c>
      <c r="J4393" t="s">
        <v>46</v>
      </c>
      <c r="K4393" t="s">
        <v>153</v>
      </c>
      <c r="L4393" t="s">
        <v>16</v>
      </c>
      <c r="M4393" s="5">
        <v>5220.7199999999984</v>
      </c>
      <c r="N4393">
        <v>1</v>
      </c>
    </row>
    <row r="4394" spans="1:14" x14ac:dyDescent="0.2">
      <c r="A4394" s="2">
        <v>45651</v>
      </c>
      <c r="B4394" s="3">
        <f t="shared" si="204"/>
        <v>2025</v>
      </c>
      <c r="C4394" t="str">
        <f t="shared" si="205"/>
        <v>2024-2025</v>
      </c>
      <c r="D4394" t="s">
        <v>148</v>
      </c>
      <c r="E4394" t="s">
        <v>44</v>
      </c>
      <c r="F4394" t="str">
        <f t="shared" si="206"/>
        <v>Victoria</v>
      </c>
      <c r="G4394" t="s">
        <v>45</v>
      </c>
      <c r="H4394">
        <v>3066</v>
      </c>
      <c r="I4394" t="s">
        <v>11</v>
      </c>
      <c r="J4394" t="s">
        <v>46</v>
      </c>
      <c r="K4394" t="s">
        <v>149</v>
      </c>
      <c r="L4394" t="s">
        <v>15</v>
      </c>
      <c r="M4394" s="5">
        <v>5236.0600000000004</v>
      </c>
      <c r="N4394">
        <v>1</v>
      </c>
    </row>
    <row r="4395" spans="1:14" x14ac:dyDescent="0.2">
      <c r="A4395" s="2">
        <v>45536</v>
      </c>
      <c r="B4395" s="3">
        <f t="shared" si="204"/>
        <v>2025</v>
      </c>
      <c r="C4395" t="str">
        <f t="shared" si="205"/>
        <v>2024-2025</v>
      </c>
      <c r="D4395" t="s">
        <v>147</v>
      </c>
      <c r="E4395" t="s">
        <v>143</v>
      </c>
      <c r="F4395" t="str">
        <f t="shared" si="206"/>
        <v>New South Wales</v>
      </c>
      <c r="G4395" t="s">
        <v>10</v>
      </c>
      <c r="H4395">
        <v>2154</v>
      </c>
      <c r="I4395" t="s">
        <v>11</v>
      </c>
      <c r="J4395" t="s">
        <v>27</v>
      </c>
      <c r="K4395" t="s">
        <v>151</v>
      </c>
      <c r="L4395" t="s">
        <v>21</v>
      </c>
      <c r="M4395" s="5">
        <v>5238.66</v>
      </c>
      <c r="N4395">
        <v>1</v>
      </c>
    </row>
    <row r="4396" spans="1:14" x14ac:dyDescent="0.2">
      <c r="A4396" s="2">
        <v>45497</v>
      </c>
      <c r="B4396" s="3">
        <f t="shared" si="204"/>
        <v>2025</v>
      </c>
      <c r="C4396" t="str">
        <f t="shared" si="205"/>
        <v>2024-2025</v>
      </c>
      <c r="D4396" t="s">
        <v>147</v>
      </c>
      <c r="E4396" t="s">
        <v>74</v>
      </c>
      <c r="F4396" t="str">
        <f t="shared" si="206"/>
        <v>South Australia</v>
      </c>
      <c r="G4396" t="s">
        <v>32</v>
      </c>
      <c r="H4396">
        <v>5043</v>
      </c>
      <c r="I4396" t="s">
        <v>11</v>
      </c>
      <c r="J4396" t="s">
        <v>33</v>
      </c>
      <c r="K4396" t="s">
        <v>150</v>
      </c>
      <c r="L4396" t="s">
        <v>18</v>
      </c>
      <c r="M4396" s="5">
        <v>5286.4800000000005</v>
      </c>
      <c r="N4396">
        <v>1</v>
      </c>
    </row>
    <row r="4397" spans="1:14" x14ac:dyDescent="0.2">
      <c r="A4397" s="2">
        <v>45169</v>
      </c>
      <c r="B4397" s="3">
        <f t="shared" si="204"/>
        <v>2024</v>
      </c>
      <c r="C4397" t="str">
        <f t="shared" si="205"/>
        <v>2023-2024</v>
      </c>
      <c r="D4397" t="s">
        <v>147</v>
      </c>
      <c r="E4397" t="s">
        <v>117</v>
      </c>
      <c r="F4397" t="str">
        <f t="shared" si="206"/>
        <v>Queensland</v>
      </c>
      <c r="G4397" t="s">
        <v>35</v>
      </c>
      <c r="H4397">
        <v>4119</v>
      </c>
      <c r="I4397" t="s">
        <v>11</v>
      </c>
      <c r="J4397" t="s">
        <v>43</v>
      </c>
      <c r="K4397" t="s">
        <v>151</v>
      </c>
      <c r="L4397" t="s">
        <v>21</v>
      </c>
      <c r="M4397" s="5">
        <v>5292.9800000000005</v>
      </c>
      <c r="N4397">
        <v>1</v>
      </c>
    </row>
    <row r="4398" spans="1:14" x14ac:dyDescent="0.2">
      <c r="A4398" s="2">
        <v>45532</v>
      </c>
      <c r="B4398" s="3">
        <f t="shared" si="204"/>
        <v>2025</v>
      </c>
      <c r="C4398" t="str">
        <f t="shared" si="205"/>
        <v>2024-2025</v>
      </c>
      <c r="D4398" t="s">
        <v>147</v>
      </c>
      <c r="E4398" t="s">
        <v>138</v>
      </c>
      <c r="F4398" t="str">
        <f t="shared" si="206"/>
        <v>Queensland</v>
      </c>
      <c r="G4398" t="s">
        <v>35</v>
      </c>
      <c r="H4398">
        <v>4558</v>
      </c>
      <c r="I4398" t="s">
        <v>11</v>
      </c>
      <c r="J4398" t="s">
        <v>120</v>
      </c>
      <c r="K4398" t="s">
        <v>152</v>
      </c>
      <c r="L4398" t="s">
        <v>13</v>
      </c>
      <c r="M4398" s="5">
        <v>5294.920000000001</v>
      </c>
      <c r="N4398">
        <v>1</v>
      </c>
    </row>
    <row r="4399" spans="1:14" x14ac:dyDescent="0.2">
      <c r="A4399" s="2">
        <v>45513</v>
      </c>
      <c r="B4399" s="3">
        <f t="shared" si="204"/>
        <v>2025</v>
      </c>
      <c r="C4399" t="str">
        <f t="shared" si="205"/>
        <v>2024-2025</v>
      </c>
      <c r="D4399" t="s">
        <v>148</v>
      </c>
      <c r="E4399" t="s">
        <v>108</v>
      </c>
      <c r="F4399" t="str">
        <f t="shared" si="206"/>
        <v>Victoria</v>
      </c>
      <c r="G4399" t="s">
        <v>45</v>
      </c>
      <c r="H4399">
        <v>3018</v>
      </c>
      <c r="I4399" t="s">
        <v>11</v>
      </c>
      <c r="J4399" t="s">
        <v>46</v>
      </c>
      <c r="K4399" t="s">
        <v>151</v>
      </c>
      <c r="L4399" t="s">
        <v>21</v>
      </c>
      <c r="M4399" s="5">
        <v>5306.62</v>
      </c>
      <c r="N4399">
        <v>1</v>
      </c>
    </row>
    <row r="4400" spans="1:14" x14ac:dyDescent="0.2">
      <c r="A4400" s="2">
        <v>45567</v>
      </c>
      <c r="B4400" s="3">
        <f t="shared" si="204"/>
        <v>2025</v>
      </c>
      <c r="C4400" t="str">
        <f t="shared" si="205"/>
        <v>2024-2025</v>
      </c>
      <c r="D4400" t="s">
        <v>147</v>
      </c>
      <c r="E4400" t="s">
        <v>143</v>
      </c>
      <c r="F4400" t="str">
        <f t="shared" si="206"/>
        <v>New South Wales</v>
      </c>
      <c r="G4400" t="s">
        <v>10</v>
      </c>
      <c r="H4400">
        <v>2154</v>
      </c>
      <c r="I4400" t="s">
        <v>11</v>
      </c>
      <c r="J4400" t="s">
        <v>27</v>
      </c>
      <c r="K4400" t="s">
        <v>152</v>
      </c>
      <c r="L4400" t="s">
        <v>13</v>
      </c>
      <c r="M4400" s="5">
        <v>5309.0300000000007</v>
      </c>
      <c r="N4400">
        <v>1</v>
      </c>
    </row>
    <row r="4401" spans="1:14" x14ac:dyDescent="0.2">
      <c r="A4401" s="2">
        <v>45649</v>
      </c>
      <c r="B4401" s="3">
        <f t="shared" si="204"/>
        <v>2025</v>
      </c>
      <c r="C4401" t="str">
        <f t="shared" si="205"/>
        <v>2024-2025</v>
      </c>
      <c r="D4401" t="s">
        <v>147</v>
      </c>
      <c r="E4401" t="s">
        <v>138</v>
      </c>
      <c r="F4401" t="str">
        <f t="shared" si="206"/>
        <v>Queensland</v>
      </c>
      <c r="G4401" t="s">
        <v>35</v>
      </c>
      <c r="H4401">
        <v>4558</v>
      </c>
      <c r="I4401" t="s">
        <v>11</v>
      </c>
      <c r="J4401" t="s">
        <v>120</v>
      </c>
      <c r="K4401" t="s">
        <v>149</v>
      </c>
      <c r="L4401" t="s">
        <v>15</v>
      </c>
      <c r="M4401" s="5">
        <v>5318.670000000001</v>
      </c>
      <c r="N4401">
        <v>1</v>
      </c>
    </row>
    <row r="4402" spans="1:14" x14ac:dyDescent="0.2">
      <c r="A4402" s="2">
        <v>45103</v>
      </c>
      <c r="B4402" s="3">
        <f t="shared" si="204"/>
        <v>2023</v>
      </c>
      <c r="C4402" t="str">
        <f t="shared" si="205"/>
        <v>2022-2023</v>
      </c>
      <c r="D4402" t="s">
        <v>147</v>
      </c>
      <c r="E4402" t="s">
        <v>92</v>
      </c>
      <c r="F4402" t="str">
        <f t="shared" si="206"/>
        <v>Queensland</v>
      </c>
      <c r="G4402" t="s">
        <v>35</v>
      </c>
      <c r="H4402">
        <v>4068</v>
      </c>
      <c r="I4402" t="s">
        <v>11</v>
      </c>
      <c r="J4402" t="s">
        <v>43</v>
      </c>
      <c r="K4402" t="s">
        <v>153</v>
      </c>
      <c r="L4402" t="s">
        <v>16</v>
      </c>
      <c r="M4402" s="5">
        <v>5338.4800000000005</v>
      </c>
      <c r="N4402">
        <v>1</v>
      </c>
    </row>
    <row r="4403" spans="1:14" x14ac:dyDescent="0.2">
      <c r="A4403" s="2">
        <v>45087</v>
      </c>
      <c r="B4403" s="3">
        <f t="shared" si="204"/>
        <v>2023</v>
      </c>
      <c r="C4403" t="str">
        <f t="shared" si="205"/>
        <v>2022-2023</v>
      </c>
      <c r="D4403" t="s">
        <v>147</v>
      </c>
      <c r="E4403" t="s">
        <v>143</v>
      </c>
      <c r="F4403" t="str">
        <f t="shared" si="206"/>
        <v>New South Wales</v>
      </c>
      <c r="G4403" t="s">
        <v>10</v>
      </c>
      <c r="H4403">
        <v>2154</v>
      </c>
      <c r="I4403" t="s">
        <v>11</v>
      </c>
      <c r="J4403" t="s">
        <v>27</v>
      </c>
      <c r="K4403" t="s">
        <v>150</v>
      </c>
      <c r="L4403" t="s">
        <v>18</v>
      </c>
      <c r="M4403" s="5">
        <v>5356.1699999999992</v>
      </c>
      <c r="N4403">
        <v>1</v>
      </c>
    </row>
    <row r="4404" spans="1:14" x14ac:dyDescent="0.2">
      <c r="A4404" s="2">
        <v>45501</v>
      </c>
      <c r="B4404" s="3">
        <f t="shared" si="204"/>
        <v>2025</v>
      </c>
      <c r="C4404" t="str">
        <f t="shared" si="205"/>
        <v>2024-2025</v>
      </c>
      <c r="D4404" t="s">
        <v>147</v>
      </c>
      <c r="E4404" t="s">
        <v>136</v>
      </c>
      <c r="F4404" t="str">
        <f t="shared" si="206"/>
        <v>Victoria</v>
      </c>
      <c r="G4404" t="s">
        <v>45</v>
      </c>
      <c r="H4404">
        <v>3175</v>
      </c>
      <c r="I4404" t="s">
        <v>11</v>
      </c>
      <c r="J4404" t="s">
        <v>63</v>
      </c>
      <c r="K4404" t="s">
        <v>151</v>
      </c>
      <c r="L4404" t="s">
        <v>21</v>
      </c>
      <c r="M4404" s="5">
        <v>5375.47</v>
      </c>
      <c r="N4404">
        <v>1</v>
      </c>
    </row>
    <row r="4405" spans="1:14" x14ac:dyDescent="0.2">
      <c r="A4405" s="2">
        <v>45228</v>
      </c>
      <c r="B4405" s="3">
        <f t="shared" si="204"/>
        <v>2024</v>
      </c>
      <c r="C4405" t="str">
        <f t="shared" si="205"/>
        <v>2023-2024</v>
      </c>
      <c r="D4405" t="s">
        <v>147</v>
      </c>
      <c r="E4405" t="s">
        <v>122</v>
      </c>
      <c r="F4405" t="str">
        <f t="shared" si="206"/>
        <v>New South Wales</v>
      </c>
      <c r="G4405" t="s">
        <v>10</v>
      </c>
      <c r="H4405">
        <v>2650</v>
      </c>
      <c r="I4405" t="s">
        <v>11</v>
      </c>
      <c r="J4405" t="s">
        <v>25</v>
      </c>
      <c r="K4405" t="s">
        <v>153</v>
      </c>
      <c r="L4405" t="s">
        <v>16</v>
      </c>
      <c r="M4405" s="5">
        <v>5409.8600000000006</v>
      </c>
      <c r="N4405">
        <v>1</v>
      </c>
    </row>
    <row r="4406" spans="1:14" x14ac:dyDescent="0.2">
      <c r="A4406" s="2">
        <v>45494</v>
      </c>
      <c r="B4406" s="3">
        <f t="shared" si="204"/>
        <v>2025</v>
      </c>
      <c r="C4406" t="str">
        <f t="shared" si="205"/>
        <v>2024-2025</v>
      </c>
      <c r="D4406" t="s">
        <v>147</v>
      </c>
      <c r="E4406" t="s">
        <v>103</v>
      </c>
      <c r="F4406" t="str">
        <f t="shared" si="206"/>
        <v>Queensland</v>
      </c>
      <c r="G4406" t="s">
        <v>35</v>
      </c>
      <c r="H4406">
        <v>4509</v>
      </c>
      <c r="I4406" t="s">
        <v>11</v>
      </c>
      <c r="J4406" t="s">
        <v>104</v>
      </c>
      <c r="K4406" t="s">
        <v>152</v>
      </c>
      <c r="L4406" t="s">
        <v>13</v>
      </c>
      <c r="M4406" s="5">
        <v>5429.4599999999991</v>
      </c>
      <c r="N4406">
        <v>1</v>
      </c>
    </row>
    <row r="4407" spans="1:14" x14ac:dyDescent="0.2">
      <c r="A4407" s="2">
        <v>45581</v>
      </c>
      <c r="B4407" s="3">
        <f t="shared" si="204"/>
        <v>2025</v>
      </c>
      <c r="C4407" t="str">
        <f t="shared" si="205"/>
        <v>2024-2025</v>
      </c>
      <c r="D4407" t="s">
        <v>148</v>
      </c>
      <c r="E4407" t="s">
        <v>44</v>
      </c>
      <c r="F4407" t="str">
        <f t="shared" si="206"/>
        <v>Victoria</v>
      </c>
      <c r="G4407" t="s">
        <v>45</v>
      </c>
      <c r="H4407">
        <v>3066</v>
      </c>
      <c r="I4407" t="s">
        <v>11</v>
      </c>
      <c r="J4407" t="s">
        <v>46</v>
      </c>
      <c r="K4407" t="s">
        <v>151</v>
      </c>
      <c r="L4407" t="s">
        <v>21</v>
      </c>
      <c r="M4407" s="5">
        <v>5433.6900000000005</v>
      </c>
      <c r="N4407">
        <v>1</v>
      </c>
    </row>
    <row r="4408" spans="1:14" x14ac:dyDescent="0.2">
      <c r="A4408" s="2">
        <v>45618</v>
      </c>
      <c r="B4408" s="3">
        <f t="shared" si="204"/>
        <v>2025</v>
      </c>
      <c r="C4408" t="str">
        <f t="shared" si="205"/>
        <v>2024-2025</v>
      </c>
      <c r="D4408" t="s">
        <v>148</v>
      </c>
      <c r="E4408" t="s">
        <v>96</v>
      </c>
      <c r="F4408" t="str">
        <f t="shared" si="206"/>
        <v>Western Australia</v>
      </c>
      <c r="G4408" t="s">
        <v>48</v>
      </c>
      <c r="H4408">
        <v>6330</v>
      </c>
      <c r="I4408" t="s">
        <v>11</v>
      </c>
      <c r="J4408" t="s">
        <v>94</v>
      </c>
      <c r="K4408" t="s">
        <v>153</v>
      </c>
      <c r="L4408" t="s">
        <v>16</v>
      </c>
      <c r="M4408" s="5">
        <v>5438.4200000000019</v>
      </c>
      <c r="N4408">
        <v>1</v>
      </c>
    </row>
    <row r="4409" spans="1:14" x14ac:dyDescent="0.2">
      <c r="A4409" s="2">
        <v>45527</v>
      </c>
      <c r="B4409" s="3">
        <f t="shared" si="204"/>
        <v>2025</v>
      </c>
      <c r="C4409" t="str">
        <f t="shared" si="205"/>
        <v>2024-2025</v>
      </c>
      <c r="D4409" t="s">
        <v>147</v>
      </c>
      <c r="E4409" t="s">
        <v>143</v>
      </c>
      <c r="F4409" t="str">
        <f t="shared" si="206"/>
        <v>New South Wales</v>
      </c>
      <c r="G4409" t="s">
        <v>10</v>
      </c>
      <c r="H4409">
        <v>2154</v>
      </c>
      <c r="I4409" t="s">
        <v>11</v>
      </c>
      <c r="J4409" t="s">
        <v>27</v>
      </c>
      <c r="K4409" t="s">
        <v>153</v>
      </c>
      <c r="L4409" t="s">
        <v>16</v>
      </c>
      <c r="M4409" s="5">
        <v>5438.4500000000016</v>
      </c>
      <c r="N4409">
        <v>1</v>
      </c>
    </row>
    <row r="4410" spans="1:14" x14ac:dyDescent="0.2">
      <c r="A4410" s="2">
        <v>44935</v>
      </c>
      <c r="B4410" s="3">
        <f t="shared" si="204"/>
        <v>2023</v>
      </c>
      <c r="C4410" t="str">
        <f t="shared" si="205"/>
        <v>2022-2023</v>
      </c>
      <c r="D4410" t="s">
        <v>147</v>
      </c>
      <c r="E4410" t="s">
        <v>28</v>
      </c>
      <c r="F4410" t="str">
        <f t="shared" si="206"/>
        <v>Northern Territory</v>
      </c>
      <c r="G4410" t="s">
        <v>29</v>
      </c>
      <c r="H4410">
        <v>800</v>
      </c>
      <c r="I4410" t="s">
        <v>11</v>
      </c>
      <c r="J4410" t="s">
        <v>30</v>
      </c>
      <c r="K4410" t="s">
        <v>149</v>
      </c>
      <c r="L4410" t="s">
        <v>15</v>
      </c>
      <c r="M4410" s="5">
        <v>5444.25</v>
      </c>
      <c r="N4410">
        <v>1</v>
      </c>
    </row>
    <row r="4411" spans="1:14" x14ac:dyDescent="0.2">
      <c r="A4411" s="2">
        <v>45199</v>
      </c>
      <c r="B4411" s="3">
        <f t="shared" si="204"/>
        <v>2024</v>
      </c>
      <c r="C4411" t="str">
        <f t="shared" si="205"/>
        <v>2023-2024</v>
      </c>
      <c r="D4411" t="s">
        <v>147</v>
      </c>
      <c r="E4411" t="s">
        <v>92</v>
      </c>
      <c r="F4411" t="str">
        <f t="shared" si="206"/>
        <v>Queensland</v>
      </c>
      <c r="G4411" t="s">
        <v>35</v>
      </c>
      <c r="H4411">
        <v>4068</v>
      </c>
      <c r="I4411" t="s">
        <v>11</v>
      </c>
      <c r="J4411" t="s">
        <v>43</v>
      </c>
      <c r="K4411" t="s">
        <v>151</v>
      </c>
      <c r="L4411" t="s">
        <v>21</v>
      </c>
      <c r="M4411" s="5">
        <v>5454.2900000000009</v>
      </c>
      <c r="N4411">
        <v>1</v>
      </c>
    </row>
    <row r="4412" spans="1:14" x14ac:dyDescent="0.2">
      <c r="A4412" s="2">
        <v>45567</v>
      </c>
      <c r="B4412" s="3">
        <f t="shared" si="204"/>
        <v>2025</v>
      </c>
      <c r="C4412" t="str">
        <f t="shared" si="205"/>
        <v>2024-2025</v>
      </c>
      <c r="D4412" t="s">
        <v>147</v>
      </c>
      <c r="E4412" t="s">
        <v>114</v>
      </c>
      <c r="F4412" t="str">
        <f t="shared" si="206"/>
        <v>Victoria</v>
      </c>
      <c r="G4412" t="s">
        <v>45</v>
      </c>
      <c r="H4412">
        <v>3551</v>
      </c>
      <c r="I4412" t="s">
        <v>11</v>
      </c>
      <c r="J4412" t="s">
        <v>60</v>
      </c>
      <c r="K4412" t="s">
        <v>151</v>
      </c>
      <c r="L4412" t="s">
        <v>21</v>
      </c>
      <c r="M4412" s="5">
        <v>5464.6399999999994</v>
      </c>
      <c r="N4412">
        <v>1</v>
      </c>
    </row>
    <row r="4413" spans="1:14" x14ac:dyDescent="0.2">
      <c r="A4413" s="2">
        <v>45107</v>
      </c>
      <c r="B4413" s="3">
        <f t="shared" si="204"/>
        <v>2023</v>
      </c>
      <c r="C4413" t="str">
        <f t="shared" si="205"/>
        <v>2022-2023</v>
      </c>
      <c r="D4413" t="s">
        <v>148</v>
      </c>
      <c r="E4413" t="s">
        <v>96</v>
      </c>
      <c r="F4413" t="str">
        <f t="shared" si="206"/>
        <v>Western Australia</v>
      </c>
      <c r="G4413" t="s">
        <v>48</v>
      </c>
      <c r="H4413">
        <v>6330</v>
      </c>
      <c r="I4413" t="s">
        <v>11</v>
      </c>
      <c r="J4413" t="s">
        <v>94</v>
      </c>
      <c r="K4413" t="s">
        <v>149</v>
      </c>
      <c r="L4413" t="s">
        <v>15</v>
      </c>
      <c r="M4413" s="5">
        <v>5499.11</v>
      </c>
      <c r="N4413">
        <v>1</v>
      </c>
    </row>
    <row r="4414" spans="1:14" x14ac:dyDescent="0.2">
      <c r="A4414" s="2">
        <v>45590</v>
      </c>
      <c r="B4414" s="3">
        <f t="shared" si="204"/>
        <v>2025</v>
      </c>
      <c r="C4414" t="str">
        <f t="shared" si="205"/>
        <v>2024-2025</v>
      </c>
      <c r="D4414" t="s">
        <v>147</v>
      </c>
      <c r="E4414" t="s">
        <v>64</v>
      </c>
      <c r="F4414" t="str">
        <f t="shared" si="206"/>
        <v>Victoria</v>
      </c>
      <c r="G4414" t="s">
        <v>45</v>
      </c>
      <c r="H4414">
        <v>3199</v>
      </c>
      <c r="I4414" t="s">
        <v>11</v>
      </c>
      <c r="J4414" t="s">
        <v>63</v>
      </c>
      <c r="K4414" t="s">
        <v>153</v>
      </c>
      <c r="L4414" t="s">
        <v>16</v>
      </c>
      <c r="M4414" s="5">
        <v>5521.9199999999983</v>
      </c>
      <c r="N4414">
        <v>1</v>
      </c>
    </row>
    <row r="4415" spans="1:14" x14ac:dyDescent="0.2">
      <c r="A4415" s="2">
        <v>45429</v>
      </c>
      <c r="B4415" s="3">
        <f t="shared" si="204"/>
        <v>2024</v>
      </c>
      <c r="C4415" t="str">
        <f t="shared" si="205"/>
        <v>2023-2024</v>
      </c>
      <c r="D4415" t="s">
        <v>147</v>
      </c>
      <c r="E4415" t="s">
        <v>145</v>
      </c>
      <c r="F4415" t="str">
        <f t="shared" si="206"/>
        <v>New South Wales</v>
      </c>
      <c r="G4415" t="s">
        <v>10</v>
      </c>
      <c r="H4415">
        <v>2101</v>
      </c>
      <c r="I4415" t="s">
        <v>11</v>
      </c>
      <c r="J4415" t="s">
        <v>27</v>
      </c>
      <c r="K4415" t="s">
        <v>151</v>
      </c>
      <c r="L4415" t="s">
        <v>21</v>
      </c>
      <c r="M4415" s="5">
        <v>5537.7800000000007</v>
      </c>
      <c r="N4415">
        <v>1</v>
      </c>
    </row>
    <row r="4416" spans="1:14" x14ac:dyDescent="0.2">
      <c r="A4416" s="2">
        <v>45252</v>
      </c>
      <c r="B4416" s="3">
        <f t="shared" si="204"/>
        <v>2024</v>
      </c>
      <c r="C4416" t="str">
        <f t="shared" si="205"/>
        <v>2023-2024</v>
      </c>
      <c r="D4416" t="s">
        <v>147</v>
      </c>
      <c r="E4416" t="s">
        <v>126</v>
      </c>
      <c r="F4416" t="str">
        <f t="shared" si="206"/>
        <v>Queensland</v>
      </c>
      <c r="G4416" t="s">
        <v>35</v>
      </c>
      <c r="H4416">
        <v>4551</v>
      </c>
      <c r="I4416" t="s">
        <v>11</v>
      </c>
      <c r="J4416" t="s">
        <v>120</v>
      </c>
      <c r="K4416" t="s">
        <v>149</v>
      </c>
      <c r="L4416" t="s">
        <v>15</v>
      </c>
      <c r="M4416" s="5">
        <v>5541.1100000000015</v>
      </c>
      <c r="N4416">
        <v>1</v>
      </c>
    </row>
    <row r="4417" spans="1:14" x14ac:dyDescent="0.2">
      <c r="A4417" s="2">
        <v>45449</v>
      </c>
      <c r="B4417" s="3">
        <f t="shared" si="204"/>
        <v>2024</v>
      </c>
      <c r="C4417" t="str">
        <f t="shared" si="205"/>
        <v>2023-2024</v>
      </c>
      <c r="D4417" t="s">
        <v>147</v>
      </c>
      <c r="E4417" t="s">
        <v>103</v>
      </c>
      <c r="F4417" t="str">
        <f t="shared" si="206"/>
        <v>Queensland</v>
      </c>
      <c r="G4417" t="s">
        <v>35</v>
      </c>
      <c r="H4417">
        <v>4509</v>
      </c>
      <c r="I4417" t="s">
        <v>11</v>
      </c>
      <c r="J4417" t="s">
        <v>104</v>
      </c>
      <c r="K4417" t="s">
        <v>151</v>
      </c>
      <c r="L4417" t="s">
        <v>21</v>
      </c>
      <c r="M4417" s="5">
        <v>5557.4800000000005</v>
      </c>
      <c r="N4417">
        <v>1</v>
      </c>
    </row>
    <row r="4418" spans="1:14" x14ac:dyDescent="0.2">
      <c r="A4418" s="2">
        <v>45002</v>
      </c>
      <c r="B4418" s="3">
        <f t="shared" ref="B4418:B4481" si="207">IF(MONTH(A4418)&gt;=7,YEAR(A4418)+1,YEAR(A4418))</f>
        <v>2023</v>
      </c>
      <c r="C4418" t="str">
        <f t="shared" ref="C4418:C4481" si="208">IF(MONTH(A4418) &gt;= 7, YEAR(A4418) &amp; "-" &amp; YEAR(A4418) + 1, YEAR(A4418) - 1 &amp; "-" &amp; YEAR(A4418))</f>
        <v>2022-2023</v>
      </c>
      <c r="D4418" t="s">
        <v>147</v>
      </c>
      <c r="E4418" t="s">
        <v>138</v>
      </c>
      <c r="F4418" t="str">
        <f t="shared" ref="F4418:F4481" si="209">IF(G4418="WA","Western Australia",
IF(G4418="NSW","New South Wales",
IF(G4418="QLD","Queensland",
IF(G4418="VIC","Victoria",
IF(G4418="TAS","Tasmania",
IF(G4418="SA","South Australia",
IF(G4418="NT","Northern Territory",
IF(G4418="ACT","Australian Capital Territory",G4418))))))))</f>
        <v>Queensland</v>
      </c>
      <c r="G4418" t="s">
        <v>35</v>
      </c>
      <c r="H4418">
        <v>4558</v>
      </c>
      <c r="I4418" t="s">
        <v>11</v>
      </c>
      <c r="J4418" t="s">
        <v>120</v>
      </c>
      <c r="K4418" t="s">
        <v>153</v>
      </c>
      <c r="L4418" t="s">
        <v>16</v>
      </c>
      <c r="M4418" s="5">
        <v>5564.1400000000012</v>
      </c>
      <c r="N4418">
        <v>1</v>
      </c>
    </row>
    <row r="4419" spans="1:14" x14ac:dyDescent="0.2">
      <c r="A4419" s="2">
        <v>45087</v>
      </c>
      <c r="B4419" s="3">
        <f t="shared" si="207"/>
        <v>2023</v>
      </c>
      <c r="C4419" t="str">
        <f t="shared" si="208"/>
        <v>2022-2023</v>
      </c>
      <c r="D4419" t="s">
        <v>147</v>
      </c>
      <c r="E4419" t="s">
        <v>135</v>
      </c>
      <c r="F4419" t="str">
        <f t="shared" si="209"/>
        <v>Victoria</v>
      </c>
      <c r="G4419" t="s">
        <v>45</v>
      </c>
      <c r="H4419">
        <v>3550</v>
      </c>
      <c r="I4419" t="s">
        <v>11</v>
      </c>
      <c r="J4419" t="s">
        <v>60</v>
      </c>
      <c r="K4419" t="s">
        <v>149</v>
      </c>
      <c r="L4419" t="s">
        <v>15</v>
      </c>
      <c r="M4419" s="5">
        <v>5591.9500000000007</v>
      </c>
      <c r="N4419">
        <v>1</v>
      </c>
    </row>
    <row r="4420" spans="1:14" x14ac:dyDescent="0.2">
      <c r="A4420" s="2">
        <v>45203</v>
      </c>
      <c r="B4420" s="3">
        <f t="shared" si="207"/>
        <v>2024</v>
      </c>
      <c r="C4420" t="str">
        <f t="shared" si="208"/>
        <v>2023-2024</v>
      </c>
      <c r="D4420" t="s">
        <v>148</v>
      </c>
      <c r="E4420" t="s">
        <v>96</v>
      </c>
      <c r="F4420" t="str">
        <f t="shared" si="209"/>
        <v>Western Australia</v>
      </c>
      <c r="G4420" t="s">
        <v>48</v>
      </c>
      <c r="H4420">
        <v>6330</v>
      </c>
      <c r="I4420" t="s">
        <v>11</v>
      </c>
      <c r="J4420" t="s">
        <v>94</v>
      </c>
      <c r="K4420" t="s">
        <v>152</v>
      </c>
      <c r="L4420" t="s">
        <v>13</v>
      </c>
      <c r="M4420" s="5">
        <v>5608.3399999999992</v>
      </c>
      <c r="N4420">
        <v>1</v>
      </c>
    </row>
    <row r="4421" spans="1:14" x14ac:dyDescent="0.2">
      <c r="A4421" s="2">
        <v>45118</v>
      </c>
      <c r="B4421" s="3">
        <f t="shared" si="207"/>
        <v>2024</v>
      </c>
      <c r="C4421" t="str">
        <f t="shared" si="208"/>
        <v>2023-2024</v>
      </c>
      <c r="D4421" t="s">
        <v>147</v>
      </c>
      <c r="E4421" t="s">
        <v>122</v>
      </c>
      <c r="F4421" t="str">
        <f t="shared" si="209"/>
        <v>New South Wales</v>
      </c>
      <c r="G4421" t="s">
        <v>10</v>
      </c>
      <c r="H4421">
        <v>2650</v>
      </c>
      <c r="I4421" t="s">
        <v>11</v>
      </c>
      <c r="J4421" t="s">
        <v>25</v>
      </c>
      <c r="K4421" t="s">
        <v>152</v>
      </c>
      <c r="L4421" t="s">
        <v>13</v>
      </c>
      <c r="M4421" s="5">
        <v>5611.5000000000018</v>
      </c>
      <c r="N4421">
        <v>1</v>
      </c>
    </row>
    <row r="4422" spans="1:14" x14ac:dyDescent="0.2">
      <c r="A4422" s="2">
        <v>45350</v>
      </c>
      <c r="B4422" s="3">
        <f t="shared" si="207"/>
        <v>2024</v>
      </c>
      <c r="C4422" t="str">
        <f t="shared" si="208"/>
        <v>2023-2024</v>
      </c>
      <c r="D4422" t="s">
        <v>147</v>
      </c>
      <c r="E4422" t="s">
        <v>131</v>
      </c>
      <c r="F4422" t="str">
        <f t="shared" si="209"/>
        <v>Western Australia</v>
      </c>
      <c r="G4422" t="s">
        <v>48</v>
      </c>
      <c r="H4422">
        <v>6530</v>
      </c>
      <c r="I4422" t="s">
        <v>11</v>
      </c>
      <c r="J4422" t="s">
        <v>77</v>
      </c>
      <c r="K4422" t="s">
        <v>153</v>
      </c>
      <c r="L4422" t="s">
        <v>16</v>
      </c>
      <c r="M4422" s="5">
        <v>5620.1500000000005</v>
      </c>
      <c r="N4422">
        <v>1</v>
      </c>
    </row>
    <row r="4423" spans="1:14" x14ac:dyDescent="0.2">
      <c r="A4423" s="2">
        <v>45373</v>
      </c>
      <c r="B4423" s="3">
        <f t="shared" si="207"/>
        <v>2024</v>
      </c>
      <c r="C4423" t="str">
        <f t="shared" si="208"/>
        <v>2023-2024</v>
      </c>
      <c r="D4423" t="s">
        <v>147</v>
      </c>
      <c r="E4423" t="s">
        <v>146</v>
      </c>
      <c r="F4423" t="str">
        <f t="shared" si="209"/>
        <v>Victoria</v>
      </c>
      <c r="G4423" t="s">
        <v>45</v>
      </c>
      <c r="H4423">
        <v>3353</v>
      </c>
      <c r="I4423" t="s">
        <v>11</v>
      </c>
      <c r="J4423" t="s">
        <v>60</v>
      </c>
      <c r="K4423" t="s">
        <v>150</v>
      </c>
      <c r="L4423" t="s">
        <v>18</v>
      </c>
      <c r="M4423" s="5">
        <v>5647.9</v>
      </c>
      <c r="N4423">
        <v>1</v>
      </c>
    </row>
    <row r="4424" spans="1:14" x14ac:dyDescent="0.2">
      <c r="A4424" s="2">
        <v>45090</v>
      </c>
      <c r="B4424" s="3">
        <f t="shared" si="207"/>
        <v>2023</v>
      </c>
      <c r="C4424" t="str">
        <f t="shared" si="208"/>
        <v>2022-2023</v>
      </c>
      <c r="D4424" t="s">
        <v>148</v>
      </c>
      <c r="E4424" t="s">
        <v>108</v>
      </c>
      <c r="F4424" t="str">
        <f t="shared" si="209"/>
        <v>Victoria</v>
      </c>
      <c r="G4424" t="s">
        <v>45</v>
      </c>
      <c r="H4424">
        <v>3018</v>
      </c>
      <c r="I4424" t="s">
        <v>11</v>
      </c>
      <c r="J4424" t="s">
        <v>46</v>
      </c>
      <c r="K4424" t="s">
        <v>151</v>
      </c>
      <c r="L4424" t="s">
        <v>21</v>
      </c>
      <c r="M4424" s="5">
        <v>5652.74</v>
      </c>
      <c r="N4424">
        <v>1</v>
      </c>
    </row>
    <row r="4425" spans="1:14" x14ac:dyDescent="0.2">
      <c r="A4425" s="2">
        <v>45474</v>
      </c>
      <c r="B4425" s="3">
        <f t="shared" si="207"/>
        <v>2025</v>
      </c>
      <c r="C4425" t="str">
        <f t="shared" si="208"/>
        <v>2024-2025</v>
      </c>
      <c r="D4425" t="s">
        <v>147</v>
      </c>
      <c r="E4425" t="s">
        <v>136</v>
      </c>
      <c r="F4425" t="str">
        <f t="shared" si="209"/>
        <v>Victoria</v>
      </c>
      <c r="G4425" t="s">
        <v>45</v>
      </c>
      <c r="H4425">
        <v>3175</v>
      </c>
      <c r="I4425" t="s">
        <v>11</v>
      </c>
      <c r="J4425" t="s">
        <v>63</v>
      </c>
      <c r="K4425" t="s">
        <v>150</v>
      </c>
      <c r="L4425" t="s">
        <v>18</v>
      </c>
      <c r="M4425" s="5">
        <v>5715.1799999999994</v>
      </c>
      <c r="N4425">
        <v>1</v>
      </c>
    </row>
    <row r="4426" spans="1:14" x14ac:dyDescent="0.2">
      <c r="A4426" s="2">
        <v>44945</v>
      </c>
      <c r="B4426" s="3">
        <f t="shared" si="207"/>
        <v>2023</v>
      </c>
      <c r="C4426" t="str">
        <f t="shared" si="208"/>
        <v>2022-2023</v>
      </c>
      <c r="D4426" t="s">
        <v>147</v>
      </c>
      <c r="E4426" t="s">
        <v>137</v>
      </c>
      <c r="F4426" t="str">
        <f t="shared" si="209"/>
        <v>New South Wales</v>
      </c>
      <c r="G4426" t="s">
        <v>10</v>
      </c>
      <c r="H4426">
        <v>2031</v>
      </c>
      <c r="I4426" t="s">
        <v>11</v>
      </c>
      <c r="J4426" t="s">
        <v>12</v>
      </c>
      <c r="K4426" t="s">
        <v>151</v>
      </c>
      <c r="L4426" t="s">
        <v>21</v>
      </c>
      <c r="M4426" s="5">
        <v>5722.39</v>
      </c>
      <c r="N4426">
        <v>1</v>
      </c>
    </row>
    <row r="4427" spans="1:14" x14ac:dyDescent="0.2">
      <c r="A4427" s="2">
        <v>45147</v>
      </c>
      <c r="B4427" s="3">
        <f t="shared" si="207"/>
        <v>2024</v>
      </c>
      <c r="C4427" t="str">
        <f t="shared" si="208"/>
        <v>2023-2024</v>
      </c>
      <c r="D4427" t="s">
        <v>147</v>
      </c>
      <c r="E4427" t="s">
        <v>24</v>
      </c>
      <c r="F4427" t="str">
        <f t="shared" si="209"/>
        <v>New South Wales</v>
      </c>
      <c r="G4427" t="s">
        <v>10</v>
      </c>
      <c r="H4427">
        <v>2795</v>
      </c>
      <c r="I4427" t="s">
        <v>11</v>
      </c>
      <c r="J4427" t="s">
        <v>25</v>
      </c>
      <c r="K4427" t="s">
        <v>152</v>
      </c>
      <c r="L4427" t="s">
        <v>13</v>
      </c>
      <c r="M4427" s="5">
        <v>5754.1299999999992</v>
      </c>
      <c r="N4427">
        <v>1</v>
      </c>
    </row>
    <row r="4428" spans="1:14" x14ac:dyDescent="0.2">
      <c r="A4428" s="2">
        <v>45287</v>
      </c>
      <c r="B4428" s="3">
        <f t="shared" si="207"/>
        <v>2024</v>
      </c>
      <c r="C4428" t="str">
        <f t="shared" si="208"/>
        <v>2023-2024</v>
      </c>
      <c r="D4428" t="s">
        <v>148</v>
      </c>
      <c r="E4428" t="s">
        <v>124</v>
      </c>
      <c r="F4428" t="str">
        <f t="shared" si="209"/>
        <v>New South Wales</v>
      </c>
      <c r="G4428" t="s">
        <v>10</v>
      </c>
      <c r="H4428">
        <v>2015</v>
      </c>
      <c r="I4428" t="s">
        <v>11</v>
      </c>
      <c r="J4428" t="s">
        <v>12</v>
      </c>
      <c r="K4428" t="s">
        <v>152</v>
      </c>
      <c r="L4428" t="s">
        <v>13</v>
      </c>
      <c r="M4428" s="5">
        <v>5761.56</v>
      </c>
      <c r="N4428">
        <v>1</v>
      </c>
    </row>
    <row r="4429" spans="1:14" x14ac:dyDescent="0.2">
      <c r="A4429" s="2">
        <v>45394</v>
      </c>
      <c r="B4429" s="3">
        <f t="shared" si="207"/>
        <v>2024</v>
      </c>
      <c r="C4429" t="str">
        <f t="shared" si="208"/>
        <v>2023-2024</v>
      </c>
      <c r="D4429" t="s">
        <v>147</v>
      </c>
      <c r="E4429" t="s">
        <v>103</v>
      </c>
      <c r="F4429" t="str">
        <f t="shared" si="209"/>
        <v>Queensland</v>
      </c>
      <c r="G4429" t="s">
        <v>35</v>
      </c>
      <c r="H4429">
        <v>4509</v>
      </c>
      <c r="I4429" t="s">
        <v>11</v>
      </c>
      <c r="J4429" t="s">
        <v>104</v>
      </c>
      <c r="K4429" t="s">
        <v>149</v>
      </c>
      <c r="L4429" t="s">
        <v>15</v>
      </c>
      <c r="M4429" s="5">
        <v>5802.1000000000022</v>
      </c>
      <c r="N4429">
        <v>1</v>
      </c>
    </row>
    <row r="4430" spans="1:14" x14ac:dyDescent="0.2">
      <c r="A4430" s="2">
        <v>44977</v>
      </c>
      <c r="B4430" s="3">
        <f t="shared" si="207"/>
        <v>2023</v>
      </c>
      <c r="C4430" t="str">
        <f t="shared" si="208"/>
        <v>2022-2023</v>
      </c>
      <c r="D4430" t="s">
        <v>147</v>
      </c>
      <c r="E4430" t="s">
        <v>64</v>
      </c>
      <c r="F4430" t="str">
        <f t="shared" si="209"/>
        <v>Victoria</v>
      </c>
      <c r="G4430" t="s">
        <v>45</v>
      </c>
      <c r="H4430">
        <v>3199</v>
      </c>
      <c r="I4430" t="s">
        <v>11</v>
      </c>
      <c r="J4430" t="s">
        <v>63</v>
      </c>
      <c r="K4430" t="s">
        <v>152</v>
      </c>
      <c r="L4430" t="s">
        <v>13</v>
      </c>
      <c r="M4430" s="5">
        <v>5804.51</v>
      </c>
      <c r="N4430">
        <v>1</v>
      </c>
    </row>
    <row r="4431" spans="1:14" x14ac:dyDescent="0.2">
      <c r="A4431" s="2">
        <v>45026</v>
      </c>
      <c r="B4431" s="3">
        <f t="shared" si="207"/>
        <v>2023</v>
      </c>
      <c r="C4431" t="str">
        <f t="shared" si="208"/>
        <v>2022-2023</v>
      </c>
      <c r="D4431" t="s">
        <v>147</v>
      </c>
      <c r="E4431" t="s">
        <v>117</v>
      </c>
      <c r="F4431" t="str">
        <f t="shared" si="209"/>
        <v>Queensland</v>
      </c>
      <c r="G4431" t="s">
        <v>35</v>
      </c>
      <c r="H4431">
        <v>4119</v>
      </c>
      <c r="I4431" t="s">
        <v>11</v>
      </c>
      <c r="J4431" t="s">
        <v>43</v>
      </c>
      <c r="K4431" t="s">
        <v>151</v>
      </c>
      <c r="L4431" t="s">
        <v>21</v>
      </c>
      <c r="M4431" s="5">
        <v>5809.8700000000017</v>
      </c>
      <c r="N4431">
        <v>1</v>
      </c>
    </row>
    <row r="4432" spans="1:14" x14ac:dyDescent="0.2">
      <c r="A4432" s="2">
        <v>45169</v>
      </c>
      <c r="B4432" s="3">
        <f t="shared" si="207"/>
        <v>2024</v>
      </c>
      <c r="C4432" t="str">
        <f t="shared" si="208"/>
        <v>2023-2024</v>
      </c>
      <c r="D4432" t="s">
        <v>147</v>
      </c>
      <c r="E4432" t="s">
        <v>113</v>
      </c>
      <c r="F4432" t="str">
        <f t="shared" si="209"/>
        <v>Queensland</v>
      </c>
      <c r="G4432" t="s">
        <v>35</v>
      </c>
      <c r="H4432">
        <v>4215</v>
      </c>
      <c r="I4432" t="s">
        <v>11</v>
      </c>
      <c r="J4432" t="s">
        <v>104</v>
      </c>
      <c r="K4432" t="s">
        <v>151</v>
      </c>
      <c r="L4432" t="s">
        <v>21</v>
      </c>
      <c r="M4432" s="5">
        <v>5832.199999999998</v>
      </c>
      <c r="N4432">
        <v>1</v>
      </c>
    </row>
    <row r="4433" spans="1:14" x14ac:dyDescent="0.2">
      <c r="A4433" s="2">
        <v>45519</v>
      </c>
      <c r="B4433" s="3">
        <f t="shared" si="207"/>
        <v>2025</v>
      </c>
      <c r="C4433" t="str">
        <f t="shared" si="208"/>
        <v>2024-2025</v>
      </c>
      <c r="D4433" t="s">
        <v>148</v>
      </c>
      <c r="E4433" t="s">
        <v>78</v>
      </c>
      <c r="F4433" t="str">
        <f t="shared" si="209"/>
        <v>New South Wales</v>
      </c>
      <c r="G4433" t="s">
        <v>10</v>
      </c>
      <c r="H4433">
        <v>2350</v>
      </c>
      <c r="I4433" t="s">
        <v>11</v>
      </c>
      <c r="J4433" t="s">
        <v>68</v>
      </c>
      <c r="K4433" t="s">
        <v>153</v>
      </c>
      <c r="L4433" t="s">
        <v>16</v>
      </c>
      <c r="M4433" s="5">
        <v>5894.8900000000012</v>
      </c>
      <c r="N4433">
        <v>1</v>
      </c>
    </row>
    <row r="4434" spans="1:14" x14ac:dyDescent="0.2">
      <c r="A4434" s="2">
        <v>45490</v>
      </c>
      <c r="B4434" s="3">
        <f t="shared" si="207"/>
        <v>2025</v>
      </c>
      <c r="C4434" t="str">
        <f t="shared" si="208"/>
        <v>2024-2025</v>
      </c>
      <c r="D4434" t="s">
        <v>147</v>
      </c>
      <c r="E4434" t="s">
        <v>142</v>
      </c>
      <c r="F4434" t="str">
        <f t="shared" si="209"/>
        <v>Australian Capital Territory</v>
      </c>
      <c r="G4434" t="s">
        <v>80</v>
      </c>
      <c r="H4434">
        <v>2609</v>
      </c>
      <c r="I4434" t="s">
        <v>11</v>
      </c>
      <c r="J4434" t="s">
        <v>58</v>
      </c>
      <c r="K4434" t="s">
        <v>150</v>
      </c>
      <c r="L4434" t="s">
        <v>18</v>
      </c>
      <c r="M4434" s="5">
        <v>5935.05</v>
      </c>
      <c r="N4434">
        <v>1</v>
      </c>
    </row>
    <row r="4435" spans="1:14" x14ac:dyDescent="0.2">
      <c r="A4435" s="2">
        <v>45456</v>
      </c>
      <c r="B4435" s="3">
        <f t="shared" si="207"/>
        <v>2024</v>
      </c>
      <c r="C4435" t="str">
        <f t="shared" si="208"/>
        <v>2023-2024</v>
      </c>
      <c r="D4435" t="s">
        <v>148</v>
      </c>
      <c r="E4435" t="s">
        <v>72</v>
      </c>
      <c r="F4435" t="str">
        <f t="shared" si="209"/>
        <v>Western Australia</v>
      </c>
      <c r="G4435" t="s">
        <v>48</v>
      </c>
      <c r="H4435">
        <v>6010</v>
      </c>
      <c r="I4435" t="s">
        <v>11</v>
      </c>
      <c r="J4435" t="s">
        <v>49</v>
      </c>
      <c r="K4435" t="s">
        <v>150</v>
      </c>
      <c r="L4435" t="s">
        <v>18</v>
      </c>
      <c r="M4435" s="5">
        <v>5936.02</v>
      </c>
      <c r="N4435">
        <v>1</v>
      </c>
    </row>
    <row r="4436" spans="1:14" x14ac:dyDescent="0.2">
      <c r="A4436" s="2">
        <v>44966</v>
      </c>
      <c r="B4436" s="3">
        <f t="shared" si="207"/>
        <v>2023</v>
      </c>
      <c r="C4436" t="str">
        <f t="shared" si="208"/>
        <v>2022-2023</v>
      </c>
      <c r="D4436" t="s">
        <v>147</v>
      </c>
      <c r="E4436" t="s">
        <v>57</v>
      </c>
      <c r="F4436" t="str">
        <f t="shared" si="209"/>
        <v>New South Wales</v>
      </c>
      <c r="G4436" t="s">
        <v>10</v>
      </c>
      <c r="H4436">
        <v>2560</v>
      </c>
      <c r="I4436" t="s">
        <v>11</v>
      </c>
      <c r="J4436" t="s">
        <v>58</v>
      </c>
      <c r="K4436" t="s">
        <v>151</v>
      </c>
      <c r="L4436" t="s">
        <v>21</v>
      </c>
      <c r="M4436" s="5">
        <v>6008.17</v>
      </c>
      <c r="N4436">
        <v>1</v>
      </c>
    </row>
    <row r="4437" spans="1:14" x14ac:dyDescent="0.2">
      <c r="A4437" s="2">
        <v>44961</v>
      </c>
      <c r="B4437" s="3">
        <f t="shared" si="207"/>
        <v>2023</v>
      </c>
      <c r="C4437" t="str">
        <f t="shared" si="208"/>
        <v>2022-2023</v>
      </c>
      <c r="D4437" t="s">
        <v>147</v>
      </c>
      <c r="E4437" t="s">
        <v>145</v>
      </c>
      <c r="F4437" t="str">
        <f t="shared" si="209"/>
        <v>New South Wales</v>
      </c>
      <c r="G4437" t="s">
        <v>10</v>
      </c>
      <c r="H4437">
        <v>2101</v>
      </c>
      <c r="I4437" t="s">
        <v>11</v>
      </c>
      <c r="J4437" t="s">
        <v>27</v>
      </c>
      <c r="K4437" t="s">
        <v>150</v>
      </c>
      <c r="L4437" t="s">
        <v>18</v>
      </c>
      <c r="M4437" s="5">
        <v>6048.9699999999984</v>
      </c>
      <c r="N4437">
        <v>1</v>
      </c>
    </row>
    <row r="4438" spans="1:14" x14ac:dyDescent="0.2">
      <c r="A4438" s="2">
        <v>45084</v>
      </c>
      <c r="B4438" s="3">
        <f t="shared" si="207"/>
        <v>2023</v>
      </c>
      <c r="C4438" t="str">
        <f t="shared" si="208"/>
        <v>2022-2023</v>
      </c>
      <c r="D4438" t="s">
        <v>147</v>
      </c>
      <c r="E4438" t="s">
        <v>57</v>
      </c>
      <c r="F4438" t="str">
        <f t="shared" si="209"/>
        <v>New South Wales</v>
      </c>
      <c r="G4438" t="s">
        <v>10</v>
      </c>
      <c r="H4438">
        <v>2560</v>
      </c>
      <c r="I4438" t="s">
        <v>11</v>
      </c>
      <c r="J4438" t="s">
        <v>58</v>
      </c>
      <c r="K4438" t="s">
        <v>153</v>
      </c>
      <c r="L4438" t="s">
        <v>16</v>
      </c>
      <c r="M4438" s="5">
        <v>6061.11</v>
      </c>
      <c r="N4438">
        <v>1</v>
      </c>
    </row>
    <row r="4439" spans="1:14" x14ac:dyDescent="0.2">
      <c r="A4439" s="2">
        <v>45034</v>
      </c>
      <c r="B4439" s="3">
        <f t="shared" si="207"/>
        <v>2023</v>
      </c>
      <c r="C4439" t="str">
        <f t="shared" si="208"/>
        <v>2022-2023</v>
      </c>
      <c r="D4439" t="s">
        <v>147</v>
      </c>
      <c r="E4439" t="s">
        <v>112</v>
      </c>
      <c r="F4439" t="str">
        <f t="shared" si="209"/>
        <v>Victoria</v>
      </c>
      <c r="G4439" t="s">
        <v>45</v>
      </c>
      <c r="H4439">
        <v>3076</v>
      </c>
      <c r="I4439" t="s">
        <v>11</v>
      </c>
      <c r="J4439" t="s">
        <v>46</v>
      </c>
      <c r="K4439" t="s">
        <v>149</v>
      </c>
      <c r="L4439" t="s">
        <v>15</v>
      </c>
      <c r="M4439" s="5">
        <v>6065.880000000001</v>
      </c>
      <c r="N4439">
        <v>1</v>
      </c>
    </row>
    <row r="4440" spans="1:14" x14ac:dyDescent="0.2">
      <c r="A4440" s="2">
        <v>45293</v>
      </c>
      <c r="B4440" s="3">
        <f t="shared" si="207"/>
        <v>2024</v>
      </c>
      <c r="C4440" t="str">
        <f t="shared" si="208"/>
        <v>2023-2024</v>
      </c>
      <c r="D4440" t="s">
        <v>147</v>
      </c>
      <c r="E4440" t="s">
        <v>42</v>
      </c>
      <c r="F4440" t="str">
        <f t="shared" si="209"/>
        <v>Queensland</v>
      </c>
      <c r="G4440" t="s">
        <v>35</v>
      </c>
      <c r="H4440">
        <v>4053</v>
      </c>
      <c r="I4440" t="s">
        <v>11</v>
      </c>
      <c r="J4440" t="s">
        <v>43</v>
      </c>
      <c r="K4440" t="s">
        <v>152</v>
      </c>
      <c r="L4440" t="s">
        <v>13</v>
      </c>
      <c r="M4440" s="5">
        <v>6066.260000000002</v>
      </c>
      <c r="N4440">
        <v>1</v>
      </c>
    </row>
    <row r="4441" spans="1:14" x14ac:dyDescent="0.2">
      <c r="A4441" s="2">
        <v>45100</v>
      </c>
      <c r="B4441" s="3">
        <f t="shared" si="207"/>
        <v>2023</v>
      </c>
      <c r="C4441" t="str">
        <f t="shared" si="208"/>
        <v>2022-2023</v>
      </c>
      <c r="D4441" t="s">
        <v>148</v>
      </c>
      <c r="E4441" t="s">
        <v>96</v>
      </c>
      <c r="F4441" t="str">
        <f t="shared" si="209"/>
        <v>Western Australia</v>
      </c>
      <c r="G4441" t="s">
        <v>48</v>
      </c>
      <c r="H4441">
        <v>6330</v>
      </c>
      <c r="I4441" t="s">
        <v>11</v>
      </c>
      <c r="J4441" t="s">
        <v>94</v>
      </c>
      <c r="K4441" t="s">
        <v>151</v>
      </c>
      <c r="L4441" t="s">
        <v>21</v>
      </c>
      <c r="M4441" s="5">
        <v>6080.3399999999992</v>
      </c>
      <c r="N4441">
        <v>1</v>
      </c>
    </row>
    <row r="4442" spans="1:14" x14ac:dyDescent="0.2">
      <c r="A4442" s="2">
        <v>45330</v>
      </c>
      <c r="B4442" s="3">
        <f t="shared" si="207"/>
        <v>2024</v>
      </c>
      <c r="C4442" t="str">
        <f t="shared" si="208"/>
        <v>2023-2024</v>
      </c>
      <c r="D4442" t="s">
        <v>147</v>
      </c>
      <c r="E4442" t="s">
        <v>41</v>
      </c>
      <c r="F4442" t="str">
        <f t="shared" si="209"/>
        <v>New South Wales</v>
      </c>
      <c r="G4442" t="s">
        <v>10</v>
      </c>
      <c r="H4442">
        <v>2830</v>
      </c>
      <c r="I4442" t="s">
        <v>11</v>
      </c>
      <c r="J4442" t="s">
        <v>25</v>
      </c>
      <c r="K4442" t="s">
        <v>153</v>
      </c>
      <c r="L4442" t="s">
        <v>16</v>
      </c>
      <c r="M4442" s="5">
        <v>6156.3099999999995</v>
      </c>
      <c r="N4442">
        <v>1</v>
      </c>
    </row>
    <row r="4443" spans="1:14" x14ac:dyDescent="0.2">
      <c r="A4443" s="2">
        <v>45365</v>
      </c>
      <c r="B4443" s="3">
        <f t="shared" si="207"/>
        <v>2024</v>
      </c>
      <c r="C4443" t="str">
        <f t="shared" si="208"/>
        <v>2023-2024</v>
      </c>
      <c r="D4443" t="s">
        <v>147</v>
      </c>
      <c r="E4443" t="s">
        <v>122</v>
      </c>
      <c r="F4443" t="str">
        <f t="shared" si="209"/>
        <v>New South Wales</v>
      </c>
      <c r="G4443" t="s">
        <v>10</v>
      </c>
      <c r="H4443">
        <v>2650</v>
      </c>
      <c r="I4443" t="s">
        <v>11</v>
      </c>
      <c r="J4443" t="s">
        <v>25</v>
      </c>
      <c r="K4443" t="s">
        <v>151</v>
      </c>
      <c r="L4443" t="s">
        <v>21</v>
      </c>
      <c r="M4443" s="5">
        <v>6198.0200000000013</v>
      </c>
      <c r="N4443">
        <v>1</v>
      </c>
    </row>
    <row r="4444" spans="1:14" x14ac:dyDescent="0.2">
      <c r="A4444" s="2">
        <v>45524</v>
      </c>
      <c r="B4444" s="3">
        <f t="shared" si="207"/>
        <v>2025</v>
      </c>
      <c r="C4444" t="str">
        <f t="shared" si="208"/>
        <v>2024-2025</v>
      </c>
      <c r="D4444" t="s">
        <v>147</v>
      </c>
      <c r="E4444" t="s">
        <v>145</v>
      </c>
      <c r="F4444" t="str">
        <f t="shared" si="209"/>
        <v>New South Wales</v>
      </c>
      <c r="G4444" t="s">
        <v>10</v>
      </c>
      <c r="H4444">
        <v>2101</v>
      </c>
      <c r="I4444" t="s">
        <v>11</v>
      </c>
      <c r="J4444" t="s">
        <v>27</v>
      </c>
      <c r="K4444" t="s">
        <v>153</v>
      </c>
      <c r="L4444" t="s">
        <v>16</v>
      </c>
      <c r="M4444" s="5">
        <v>6228.0300000000016</v>
      </c>
      <c r="N4444">
        <v>1</v>
      </c>
    </row>
    <row r="4445" spans="1:14" x14ac:dyDescent="0.2">
      <c r="A4445" s="2">
        <v>45127</v>
      </c>
      <c r="B4445" s="3">
        <f t="shared" si="207"/>
        <v>2024</v>
      </c>
      <c r="C4445" t="str">
        <f t="shared" si="208"/>
        <v>2023-2024</v>
      </c>
      <c r="D4445" t="s">
        <v>147</v>
      </c>
      <c r="E4445" t="s">
        <v>65</v>
      </c>
      <c r="F4445" t="str">
        <f t="shared" si="209"/>
        <v>New South Wales</v>
      </c>
      <c r="G4445" t="s">
        <v>10</v>
      </c>
      <c r="H4445">
        <v>2541</v>
      </c>
      <c r="I4445" t="s">
        <v>11</v>
      </c>
      <c r="J4445" t="s">
        <v>58</v>
      </c>
      <c r="K4445" t="s">
        <v>153</v>
      </c>
      <c r="L4445" t="s">
        <v>16</v>
      </c>
      <c r="M4445" s="5">
        <v>6251.5000000000009</v>
      </c>
      <c r="N4445">
        <v>1</v>
      </c>
    </row>
    <row r="4446" spans="1:14" x14ac:dyDescent="0.2">
      <c r="A4446" s="2">
        <v>45586</v>
      </c>
      <c r="B4446" s="3">
        <f t="shared" si="207"/>
        <v>2025</v>
      </c>
      <c r="C4446" t="str">
        <f t="shared" si="208"/>
        <v>2024-2025</v>
      </c>
      <c r="D4446" t="s">
        <v>147</v>
      </c>
      <c r="E4446" t="s">
        <v>65</v>
      </c>
      <c r="F4446" t="str">
        <f t="shared" si="209"/>
        <v>New South Wales</v>
      </c>
      <c r="G4446" t="s">
        <v>10</v>
      </c>
      <c r="H4446">
        <v>2541</v>
      </c>
      <c r="I4446" t="s">
        <v>11</v>
      </c>
      <c r="J4446" t="s">
        <v>58</v>
      </c>
      <c r="K4446" t="s">
        <v>149</v>
      </c>
      <c r="L4446" t="s">
        <v>15</v>
      </c>
      <c r="M4446" s="5">
        <v>6304.0499999999993</v>
      </c>
      <c r="N4446">
        <v>1</v>
      </c>
    </row>
    <row r="4447" spans="1:14" x14ac:dyDescent="0.2">
      <c r="A4447" s="2">
        <v>44944</v>
      </c>
      <c r="B4447" s="3">
        <f t="shared" si="207"/>
        <v>2023</v>
      </c>
      <c r="C4447" t="str">
        <f t="shared" si="208"/>
        <v>2022-2023</v>
      </c>
      <c r="D4447" t="s">
        <v>147</v>
      </c>
      <c r="E4447" t="s">
        <v>117</v>
      </c>
      <c r="F4447" t="str">
        <f t="shared" si="209"/>
        <v>Queensland</v>
      </c>
      <c r="G4447" t="s">
        <v>35</v>
      </c>
      <c r="H4447">
        <v>4119</v>
      </c>
      <c r="I4447" t="s">
        <v>11</v>
      </c>
      <c r="J4447" t="s">
        <v>43</v>
      </c>
      <c r="K4447" t="s">
        <v>149</v>
      </c>
      <c r="L4447" t="s">
        <v>15</v>
      </c>
      <c r="M4447" s="5">
        <v>6393.6899999999987</v>
      </c>
      <c r="N4447">
        <v>1</v>
      </c>
    </row>
    <row r="4448" spans="1:14" x14ac:dyDescent="0.2">
      <c r="A4448" s="2">
        <v>45236</v>
      </c>
      <c r="B4448" s="3">
        <f t="shared" si="207"/>
        <v>2024</v>
      </c>
      <c r="C4448" t="str">
        <f t="shared" si="208"/>
        <v>2023-2024</v>
      </c>
      <c r="D4448" t="s">
        <v>147</v>
      </c>
      <c r="E4448" t="s">
        <v>132</v>
      </c>
      <c r="F4448" t="str">
        <f t="shared" si="209"/>
        <v>New South Wales</v>
      </c>
      <c r="G4448" t="s">
        <v>10</v>
      </c>
      <c r="H4448">
        <v>2800</v>
      </c>
      <c r="I4448" t="s">
        <v>11</v>
      </c>
      <c r="J4448" t="s">
        <v>25</v>
      </c>
      <c r="K4448" t="s">
        <v>149</v>
      </c>
      <c r="L4448" t="s">
        <v>15</v>
      </c>
      <c r="M4448" s="5">
        <v>6426.4800000000005</v>
      </c>
      <c r="N4448">
        <v>1</v>
      </c>
    </row>
    <row r="4449" spans="1:14" x14ac:dyDescent="0.2">
      <c r="A4449" s="2">
        <v>45053</v>
      </c>
      <c r="B4449" s="3">
        <f t="shared" si="207"/>
        <v>2023</v>
      </c>
      <c r="C4449" t="str">
        <f t="shared" si="208"/>
        <v>2022-2023</v>
      </c>
      <c r="D4449" t="s">
        <v>147</v>
      </c>
      <c r="E4449" t="s">
        <v>109</v>
      </c>
      <c r="F4449" t="str">
        <f t="shared" si="209"/>
        <v>New South Wales</v>
      </c>
      <c r="G4449" t="s">
        <v>10</v>
      </c>
      <c r="H4449">
        <v>2480</v>
      </c>
      <c r="I4449" t="s">
        <v>11</v>
      </c>
      <c r="J4449" t="s">
        <v>68</v>
      </c>
      <c r="K4449" t="s">
        <v>149</v>
      </c>
      <c r="L4449" t="s">
        <v>15</v>
      </c>
      <c r="M4449" s="5">
        <v>6442.1700000000046</v>
      </c>
      <c r="N4449">
        <v>1</v>
      </c>
    </row>
    <row r="4450" spans="1:14" x14ac:dyDescent="0.2">
      <c r="A4450" s="2">
        <v>45166</v>
      </c>
      <c r="B4450" s="3">
        <f t="shared" si="207"/>
        <v>2024</v>
      </c>
      <c r="C4450" t="str">
        <f t="shared" si="208"/>
        <v>2023-2024</v>
      </c>
      <c r="D4450" t="s">
        <v>147</v>
      </c>
      <c r="E4450" t="s">
        <v>145</v>
      </c>
      <c r="F4450" t="str">
        <f t="shared" si="209"/>
        <v>New South Wales</v>
      </c>
      <c r="G4450" t="s">
        <v>10</v>
      </c>
      <c r="H4450">
        <v>2101</v>
      </c>
      <c r="I4450" t="s">
        <v>11</v>
      </c>
      <c r="J4450" t="s">
        <v>27</v>
      </c>
      <c r="K4450" t="s">
        <v>149</v>
      </c>
      <c r="L4450" t="s">
        <v>15</v>
      </c>
      <c r="M4450" s="5">
        <v>6445.0500000000011</v>
      </c>
      <c r="N4450">
        <v>1</v>
      </c>
    </row>
    <row r="4451" spans="1:14" x14ac:dyDescent="0.2">
      <c r="A4451" s="2">
        <v>44964</v>
      </c>
      <c r="B4451" s="3">
        <f t="shared" si="207"/>
        <v>2023</v>
      </c>
      <c r="C4451" t="str">
        <f t="shared" si="208"/>
        <v>2022-2023</v>
      </c>
      <c r="D4451" t="s">
        <v>147</v>
      </c>
      <c r="E4451" t="s">
        <v>64</v>
      </c>
      <c r="F4451" t="str">
        <f t="shared" si="209"/>
        <v>Victoria</v>
      </c>
      <c r="G4451" t="s">
        <v>45</v>
      </c>
      <c r="H4451">
        <v>3199</v>
      </c>
      <c r="I4451" t="s">
        <v>11</v>
      </c>
      <c r="J4451" t="s">
        <v>63</v>
      </c>
      <c r="K4451" t="s">
        <v>150</v>
      </c>
      <c r="L4451" t="s">
        <v>18</v>
      </c>
      <c r="M4451" s="5">
        <v>6446.1200000000008</v>
      </c>
      <c r="N4451">
        <v>1</v>
      </c>
    </row>
    <row r="4452" spans="1:14" x14ac:dyDescent="0.2">
      <c r="A4452" s="2">
        <v>45201</v>
      </c>
      <c r="B4452" s="3">
        <f t="shared" si="207"/>
        <v>2024</v>
      </c>
      <c r="C4452" t="str">
        <f t="shared" si="208"/>
        <v>2023-2024</v>
      </c>
      <c r="D4452" t="s">
        <v>147</v>
      </c>
      <c r="E4452" t="s">
        <v>143</v>
      </c>
      <c r="F4452" t="str">
        <f t="shared" si="209"/>
        <v>New South Wales</v>
      </c>
      <c r="G4452" t="s">
        <v>10</v>
      </c>
      <c r="H4452">
        <v>2154</v>
      </c>
      <c r="I4452" t="s">
        <v>11</v>
      </c>
      <c r="J4452" t="s">
        <v>27</v>
      </c>
      <c r="K4452" t="s">
        <v>149</v>
      </c>
      <c r="L4452" t="s">
        <v>15</v>
      </c>
      <c r="M4452" s="5">
        <v>6492.4899999999989</v>
      </c>
      <c r="N4452">
        <v>1</v>
      </c>
    </row>
    <row r="4453" spans="1:14" x14ac:dyDescent="0.2">
      <c r="A4453" s="2">
        <v>45164</v>
      </c>
      <c r="B4453" s="3">
        <f t="shared" si="207"/>
        <v>2024</v>
      </c>
      <c r="C4453" t="str">
        <f t="shared" si="208"/>
        <v>2023-2024</v>
      </c>
      <c r="D4453" t="s">
        <v>147</v>
      </c>
      <c r="E4453" t="s">
        <v>103</v>
      </c>
      <c r="F4453" t="str">
        <f t="shared" si="209"/>
        <v>Queensland</v>
      </c>
      <c r="G4453" t="s">
        <v>35</v>
      </c>
      <c r="H4453">
        <v>4509</v>
      </c>
      <c r="I4453" t="s">
        <v>11</v>
      </c>
      <c r="J4453" t="s">
        <v>104</v>
      </c>
      <c r="K4453" t="s">
        <v>150</v>
      </c>
      <c r="L4453" t="s">
        <v>18</v>
      </c>
      <c r="M4453" s="5">
        <v>6508.58</v>
      </c>
      <c r="N4453">
        <v>1</v>
      </c>
    </row>
    <row r="4454" spans="1:14" x14ac:dyDescent="0.2">
      <c r="A4454" s="2">
        <v>45238</v>
      </c>
      <c r="B4454" s="3">
        <f t="shared" si="207"/>
        <v>2024</v>
      </c>
      <c r="C4454" t="str">
        <f t="shared" si="208"/>
        <v>2023-2024</v>
      </c>
      <c r="D4454" t="s">
        <v>147</v>
      </c>
      <c r="E4454" t="s">
        <v>146</v>
      </c>
      <c r="F4454" t="str">
        <f t="shared" si="209"/>
        <v>Victoria</v>
      </c>
      <c r="G4454" t="s">
        <v>45</v>
      </c>
      <c r="H4454">
        <v>3353</v>
      </c>
      <c r="I4454" t="s">
        <v>11</v>
      </c>
      <c r="J4454" t="s">
        <v>60</v>
      </c>
      <c r="K4454" t="s">
        <v>151</v>
      </c>
      <c r="L4454" t="s">
        <v>21</v>
      </c>
      <c r="M4454" s="5">
        <v>6511.67</v>
      </c>
      <c r="N4454">
        <v>1</v>
      </c>
    </row>
    <row r="4455" spans="1:14" x14ac:dyDescent="0.2">
      <c r="A4455" s="2">
        <v>45142</v>
      </c>
      <c r="B4455" s="3">
        <f t="shared" si="207"/>
        <v>2024</v>
      </c>
      <c r="C4455" t="str">
        <f t="shared" si="208"/>
        <v>2023-2024</v>
      </c>
      <c r="D4455" t="s">
        <v>147</v>
      </c>
      <c r="E4455" t="s">
        <v>137</v>
      </c>
      <c r="F4455" t="str">
        <f t="shared" si="209"/>
        <v>New South Wales</v>
      </c>
      <c r="G4455" t="s">
        <v>10</v>
      </c>
      <c r="H4455">
        <v>2031</v>
      </c>
      <c r="I4455" t="s">
        <v>11</v>
      </c>
      <c r="J4455" t="s">
        <v>12</v>
      </c>
      <c r="K4455" t="s">
        <v>149</v>
      </c>
      <c r="L4455" t="s">
        <v>15</v>
      </c>
      <c r="M4455" s="5">
        <v>6526.579999999999</v>
      </c>
      <c r="N4455">
        <v>1</v>
      </c>
    </row>
    <row r="4456" spans="1:14" x14ac:dyDescent="0.2">
      <c r="A4456" s="2">
        <v>45488</v>
      </c>
      <c r="B4456" s="3">
        <f t="shared" si="207"/>
        <v>2025</v>
      </c>
      <c r="C4456" t="str">
        <f t="shared" si="208"/>
        <v>2024-2025</v>
      </c>
      <c r="D4456" t="s">
        <v>147</v>
      </c>
      <c r="E4456" t="s">
        <v>64</v>
      </c>
      <c r="F4456" t="str">
        <f t="shared" si="209"/>
        <v>Victoria</v>
      </c>
      <c r="G4456" t="s">
        <v>45</v>
      </c>
      <c r="H4456">
        <v>3199</v>
      </c>
      <c r="I4456" t="s">
        <v>11</v>
      </c>
      <c r="J4456" t="s">
        <v>63</v>
      </c>
      <c r="K4456" t="s">
        <v>151</v>
      </c>
      <c r="L4456" t="s">
        <v>21</v>
      </c>
      <c r="M4456" s="5">
        <v>6630.3700000000008</v>
      </c>
      <c r="N4456">
        <v>1</v>
      </c>
    </row>
    <row r="4457" spans="1:14" x14ac:dyDescent="0.2">
      <c r="A4457" s="2">
        <v>45546</v>
      </c>
      <c r="B4457" s="3">
        <f t="shared" si="207"/>
        <v>2025</v>
      </c>
      <c r="C4457" t="str">
        <f t="shared" si="208"/>
        <v>2024-2025</v>
      </c>
      <c r="D4457" t="s">
        <v>147</v>
      </c>
      <c r="E4457" t="s">
        <v>9</v>
      </c>
      <c r="F4457" t="str">
        <f t="shared" si="209"/>
        <v>New South Wales</v>
      </c>
      <c r="G4457" t="s">
        <v>10</v>
      </c>
      <c r="H4457">
        <v>2067</v>
      </c>
      <c r="I4457" t="s">
        <v>11</v>
      </c>
      <c r="J4457" t="s">
        <v>12</v>
      </c>
      <c r="K4457" t="s">
        <v>149</v>
      </c>
      <c r="L4457" t="s">
        <v>15</v>
      </c>
      <c r="M4457" s="5">
        <v>6641.9900000000016</v>
      </c>
      <c r="N4457">
        <v>1</v>
      </c>
    </row>
    <row r="4458" spans="1:14" x14ac:dyDescent="0.2">
      <c r="A4458" s="2">
        <v>45223</v>
      </c>
      <c r="B4458" s="3">
        <f t="shared" si="207"/>
        <v>2024</v>
      </c>
      <c r="C4458" t="str">
        <f t="shared" si="208"/>
        <v>2023-2024</v>
      </c>
      <c r="D4458" t="s">
        <v>147</v>
      </c>
      <c r="E4458" t="s">
        <v>99</v>
      </c>
      <c r="F4458" t="str">
        <f t="shared" si="209"/>
        <v>Victoria</v>
      </c>
      <c r="G4458" t="s">
        <v>45</v>
      </c>
      <c r="H4458">
        <v>3148</v>
      </c>
      <c r="I4458" t="s">
        <v>11</v>
      </c>
      <c r="J4458" t="s">
        <v>63</v>
      </c>
      <c r="K4458" t="s">
        <v>150</v>
      </c>
      <c r="L4458" t="s">
        <v>18</v>
      </c>
      <c r="M4458" s="5">
        <v>6642.2</v>
      </c>
      <c r="N4458">
        <v>1</v>
      </c>
    </row>
    <row r="4459" spans="1:14" x14ac:dyDescent="0.2">
      <c r="A4459" s="2">
        <v>45073</v>
      </c>
      <c r="B4459" s="3">
        <f t="shared" si="207"/>
        <v>2023</v>
      </c>
      <c r="C4459" t="str">
        <f t="shared" si="208"/>
        <v>2022-2023</v>
      </c>
      <c r="D4459" t="s">
        <v>148</v>
      </c>
      <c r="E4459" t="s">
        <v>44</v>
      </c>
      <c r="F4459" t="str">
        <f t="shared" si="209"/>
        <v>Victoria</v>
      </c>
      <c r="G4459" t="s">
        <v>45</v>
      </c>
      <c r="H4459">
        <v>3066</v>
      </c>
      <c r="I4459" t="s">
        <v>11</v>
      </c>
      <c r="J4459" t="s">
        <v>46</v>
      </c>
      <c r="K4459" t="s">
        <v>149</v>
      </c>
      <c r="L4459" t="s">
        <v>15</v>
      </c>
      <c r="M4459" s="5">
        <v>6701.9900000000007</v>
      </c>
      <c r="N4459">
        <v>1</v>
      </c>
    </row>
    <row r="4460" spans="1:14" x14ac:dyDescent="0.2">
      <c r="A4460" s="2">
        <v>45166</v>
      </c>
      <c r="B4460" s="3">
        <f t="shared" si="207"/>
        <v>2024</v>
      </c>
      <c r="C4460" t="str">
        <f t="shared" si="208"/>
        <v>2023-2024</v>
      </c>
      <c r="D4460" t="s">
        <v>147</v>
      </c>
      <c r="E4460" t="s">
        <v>99</v>
      </c>
      <c r="F4460" t="str">
        <f t="shared" si="209"/>
        <v>Victoria</v>
      </c>
      <c r="G4460" t="s">
        <v>45</v>
      </c>
      <c r="H4460">
        <v>3148</v>
      </c>
      <c r="I4460" t="s">
        <v>11</v>
      </c>
      <c r="J4460" t="s">
        <v>63</v>
      </c>
      <c r="K4460" t="s">
        <v>153</v>
      </c>
      <c r="L4460" t="s">
        <v>16</v>
      </c>
      <c r="M4460" s="5">
        <v>6708.3900000000012</v>
      </c>
      <c r="N4460">
        <v>1</v>
      </c>
    </row>
    <row r="4461" spans="1:14" x14ac:dyDescent="0.2">
      <c r="A4461" s="2">
        <v>45115</v>
      </c>
      <c r="B4461" s="3">
        <f t="shared" si="207"/>
        <v>2024</v>
      </c>
      <c r="C4461" t="str">
        <f t="shared" si="208"/>
        <v>2023-2024</v>
      </c>
      <c r="D4461" t="s">
        <v>147</v>
      </c>
      <c r="E4461" t="s">
        <v>112</v>
      </c>
      <c r="F4461" t="str">
        <f t="shared" si="209"/>
        <v>Victoria</v>
      </c>
      <c r="G4461" t="s">
        <v>45</v>
      </c>
      <c r="H4461">
        <v>3076</v>
      </c>
      <c r="I4461" t="s">
        <v>11</v>
      </c>
      <c r="J4461" t="s">
        <v>46</v>
      </c>
      <c r="K4461" t="s">
        <v>149</v>
      </c>
      <c r="L4461" t="s">
        <v>15</v>
      </c>
      <c r="M4461" s="5">
        <v>6740.72</v>
      </c>
      <c r="N4461">
        <v>1</v>
      </c>
    </row>
    <row r="4462" spans="1:14" x14ac:dyDescent="0.2">
      <c r="A4462" s="2">
        <v>45537</v>
      </c>
      <c r="B4462" s="3">
        <f t="shared" si="207"/>
        <v>2025</v>
      </c>
      <c r="C4462" t="str">
        <f t="shared" si="208"/>
        <v>2024-2025</v>
      </c>
      <c r="D4462" t="s">
        <v>147</v>
      </c>
      <c r="E4462" t="s">
        <v>122</v>
      </c>
      <c r="F4462" t="str">
        <f t="shared" si="209"/>
        <v>New South Wales</v>
      </c>
      <c r="G4462" t="s">
        <v>10</v>
      </c>
      <c r="H4462">
        <v>2650</v>
      </c>
      <c r="I4462" t="s">
        <v>11</v>
      </c>
      <c r="J4462" t="s">
        <v>25</v>
      </c>
      <c r="K4462" t="s">
        <v>149</v>
      </c>
      <c r="L4462" t="s">
        <v>15</v>
      </c>
      <c r="M4462" s="5">
        <v>6879.2900000000009</v>
      </c>
      <c r="N4462">
        <v>1</v>
      </c>
    </row>
    <row r="4463" spans="1:14" x14ac:dyDescent="0.2">
      <c r="A4463" s="2">
        <v>45218</v>
      </c>
      <c r="B4463" s="3">
        <f t="shared" si="207"/>
        <v>2024</v>
      </c>
      <c r="C4463" t="str">
        <f t="shared" si="208"/>
        <v>2023-2024</v>
      </c>
      <c r="D4463" t="s">
        <v>147</v>
      </c>
      <c r="E4463" t="s">
        <v>131</v>
      </c>
      <c r="F4463" t="str">
        <f t="shared" si="209"/>
        <v>Western Australia</v>
      </c>
      <c r="G4463" t="s">
        <v>48</v>
      </c>
      <c r="H4463">
        <v>6530</v>
      </c>
      <c r="I4463" t="s">
        <v>11</v>
      </c>
      <c r="J4463" t="s">
        <v>77</v>
      </c>
      <c r="K4463" t="s">
        <v>152</v>
      </c>
      <c r="L4463" t="s">
        <v>13</v>
      </c>
      <c r="M4463" s="5">
        <v>6890.9500000000016</v>
      </c>
      <c r="N4463">
        <v>1</v>
      </c>
    </row>
    <row r="4464" spans="1:14" x14ac:dyDescent="0.2">
      <c r="A4464" s="2">
        <v>45550</v>
      </c>
      <c r="B4464" s="3">
        <f t="shared" si="207"/>
        <v>2025</v>
      </c>
      <c r="C4464" t="str">
        <f t="shared" si="208"/>
        <v>2024-2025</v>
      </c>
      <c r="D4464" t="s">
        <v>148</v>
      </c>
      <c r="E4464" t="s">
        <v>86</v>
      </c>
      <c r="F4464" t="str">
        <f t="shared" si="209"/>
        <v>New South Wales</v>
      </c>
      <c r="G4464" t="s">
        <v>10</v>
      </c>
      <c r="H4464">
        <v>2064</v>
      </c>
      <c r="I4464" t="s">
        <v>11</v>
      </c>
      <c r="J4464" t="s">
        <v>12</v>
      </c>
      <c r="K4464" t="s">
        <v>150</v>
      </c>
      <c r="L4464" t="s">
        <v>18</v>
      </c>
      <c r="M4464" s="5">
        <v>6954.5999999999995</v>
      </c>
      <c r="N4464">
        <v>1</v>
      </c>
    </row>
    <row r="4465" spans="1:14" x14ac:dyDescent="0.2">
      <c r="A4465" s="2">
        <v>45592</v>
      </c>
      <c r="B4465" s="3">
        <f t="shared" si="207"/>
        <v>2025</v>
      </c>
      <c r="C4465" t="str">
        <f t="shared" si="208"/>
        <v>2024-2025</v>
      </c>
      <c r="D4465" t="s">
        <v>147</v>
      </c>
      <c r="E4465" t="s">
        <v>117</v>
      </c>
      <c r="F4465" t="str">
        <f t="shared" si="209"/>
        <v>Queensland</v>
      </c>
      <c r="G4465" t="s">
        <v>35</v>
      </c>
      <c r="H4465">
        <v>4119</v>
      </c>
      <c r="I4465" t="s">
        <v>11</v>
      </c>
      <c r="J4465" t="s">
        <v>43</v>
      </c>
      <c r="K4465" t="s">
        <v>152</v>
      </c>
      <c r="L4465" t="s">
        <v>13</v>
      </c>
      <c r="M4465" s="5">
        <v>6972.0799999999981</v>
      </c>
      <c r="N4465">
        <v>1</v>
      </c>
    </row>
    <row r="4466" spans="1:14" x14ac:dyDescent="0.2">
      <c r="A4466" s="2">
        <v>45521</v>
      </c>
      <c r="B4466" s="3">
        <f t="shared" si="207"/>
        <v>2025</v>
      </c>
      <c r="C4466" t="str">
        <f t="shared" si="208"/>
        <v>2024-2025</v>
      </c>
      <c r="D4466" t="s">
        <v>147</v>
      </c>
      <c r="E4466" t="s">
        <v>135</v>
      </c>
      <c r="F4466" t="str">
        <f t="shared" si="209"/>
        <v>Victoria</v>
      </c>
      <c r="G4466" t="s">
        <v>45</v>
      </c>
      <c r="H4466">
        <v>3550</v>
      </c>
      <c r="I4466" t="s">
        <v>11</v>
      </c>
      <c r="J4466" t="s">
        <v>60</v>
      </c>
      <c r="K4466" t="s">
        <v>149</v>
      </c>
      <c r="L4466" t="s">
        <v>15</v>
      </c>
      <c r="M4466" s="5">
        <v>7040.8400000000038</v>
      </c>
      <c r="N4466">
        <v>1</v>
      </c>
    </row>
    <row r="4467" spans="1:14" x14ac:dyDescent="0.2">
      <c r="A4467" s="2">
        <v>45065</v>
      </c>
      <c r="B4467" s="3">
        <f t="shared" si="207"/>
        <v>2023</v>
      </c>
      <c r="C4467" t="str">
        <f t="shared" si="208"/>
        <v>2022-2023</v>
      </c>
      <c r="D4467" t="s">
        <v>147</v>
      </c>
      <c r="E4467" t="s">
        <v>92</v>
      </c>
      <c r="F4467" t="str">
        <f t="shared" si="209"/>
        <v>Queensland</v>
      </c>
      <c r="G4467" t="s">
        <v>35</v>
      </c>
      <c r="H4467">
        <v>4068</v>
      </c>
      <c r="I4467" t="s">
        <v>11</v>
      </c>
      <c r="J4467" t="s">
        <v>43</v>
      </c>
      <c r="K4467" t="s">
        <v>149</v>
      </c>
      <c r="L4467" t="s">
        <v>15</v>
      </c>
      <c r="M4467" s="5">
        <v>7049.4500000000025</v>
      </c>
      <c r="N4467">
        <v>1</v>
      </c>
    </row>
    <row r="4468" spans="1:14" x14ac:dyDescent="0.2">
      <c r="A4468" s="2">
        <v>44932</v>
      </c>
      <c r="B4468" s="3">
        <f t="shared" si="207"/>
        <v>2023</v>
      </c>
      <c r="C4468" t="str">
        <f t="shared" si="208"/>
        <v>2022-2023</v>
      </c>
      <c r="D4468" t="s">
        <v>147</v>
      </c>
      <c r="E4468" t="s">
        <v>131</v>
      </c>
      <c r="F4468" t="str">
        <f t="shared" si="209"/>
        <v>Western Australia</v>
      </c>
      <c r="G4468" t="s">
        <v>48</v>
      </c>
      <c r="H4468">
        <v>6530</v>
      </c>
      <c r="I4468" t="s">
        <v>11</v>
      </c>
      <c r="J4468" t="s">
        <v>77</v>
      </c>
      <c r="K4468" t="s">
        <v>149</v>
      </c>
      <c r="L4468" t="s">
        <v>15</v>
      </c>
      <c r="M4468" s="5">
        <v>7077.9299999999994</v>
      </c>
      <c r="N4468">
        <v>1</v>
      </c>
    </row>
    <row r="4469" spans="1:14" x14ac:dyDescent="0.2">
      <c r="A4469" s="2">
        <v>45391</v>
      </c>
      <c r="B4469" s="3">
        <f t="shared" si="207"/>
        <v>2024</v>
      </c>
      <c r="C4469" t="str">
        <f t="shared" si="208"/>
        <v>2023-2024</v>
      </c>
      <c r="D4469" t="s">
        <v>148</v>
      </c>
      <c r="E4469" t="s">
        <v>124</v>
      </c>
      <c r="F4469" t="str">
        <f t="shared" si="209"/>
        <v>New South Wales</v>
      </c>
      <c r="G4469" t="s">
        <v>10</v>
      </c>
      <c r="H4469">
        <v>2015</v>
      </c>
      <c r="I4469" t="s">
        <v>11</v>
      </c>
      <c r="J4469" t="s">
        <v>12</v>
      </c>
      <c r="K4469" t="s">
        <v>153</v>
      </c>
      <c r="L4469" t="s">
        <v>16</v>
      </c>
      <c r="M4469" s="5">
        <v>7096.9500000000035</v>
      </c>
      <c r="N4469">
        <v>1</v>
      </c>
    </row>
    <row r="4470" spans="1:14" x14ac:dyDescent="0.2">
      <c r="A4470" s="2">
        <v>45630</v>
      </c>
      <c r="B4470" s="3">
        <f t="shared" si="207"/>
        <v>2025</v>
      </c>
      <c r="C4470" t="str">
        <f t="shared" si="208"/>
        <v>2024-2025</v>
      </c>
      <c r="D4470" t="s">
        <v>147</v>
      </c>
      <c r="E4470" t="s">
        <v>138</v>
      </c>
      <c r="F4470" t="str">
        <f t="shared" si="209"/>
        <v>Queensland</v>
      </c>
      <c r="G4470" t="s">
        <v>35</v>
      </c>
      <c r="H4470">
        <v>4558</v>
      </c>
      <c r="I4470" t="s">
        <v>11</v>
      </c>
      <c r="J4470" t="s">
        <v>120</v>
      </c>
      <c r="K4470" t="s">
        <v>149</v>
      </c>
      <c r="L4470" t="s">
        <v>15</v>
      </c>
      <c r="M4470" s="5">
        <v>7110.9800000000032</v>
      </c>
      <c r="N4470">
        <v>1</v>
      </c>
    </row>
    <row r="4471" spans="1:14" x14ac:dyDescent="0.2">
      <c r="A4471" s="2">
        <v>45509</v>
      </c>
      <c r="B4471" s="3">
        <f t="shared" si="207"/>
        <v>2025</v>
      </c>
      <c r="C4471" t="str">
        <f t="shared" si="208"/>
        <v>2024-2025</v>
      </c>
      <c r="D4471" t="s">
        <v>147</v>
      </c>
      <c r="E4471" t="s">
        <v>145</v>
      </c>
      <c r="F4471" t="str">
        <f t="shared" si="209"/>
        <v>New South Wales</v>
      </c>
      <c r="G4471" t="s">
        <v>10</v>
      </c>
      <c r="H4471">
        <v>2101</v>
      </c>
      <c r="I4471" t="s">
        <v>11</v>
      </c>
      <c r="J4471" t="s">
        <v>27</v>
      </c>
      <c r="K4471" t="s">
        <v>149</v>
      </c>
      <c r="L4471" t="s">
        <v>15</v>
      </c>
      <c r="M4471" s="5">
        <v>7135.2800000000043</v>
      </c>
      <c r="N4471">
        <v>1</v>
      </c>
    </row>
    <row r="4472" spans="1:14" x14ac:dyDescent="0.2">
      <c r="A4472" s="2">
        <v>45328</v>
      </c>
      <c r="B4472" s="3">
        <f t="shared" si="207"/>
        <v>2024</v>
      </c>
      <c r="C4472" t="str">
        <f t="shared" si="208"/>
        <v>2023-2024</v>
      </c>
      <c r="D4472" t="s">
        <v>148</v>
      </c>
      <c r="E4472" t="s">
        <v>124</v>
      </c>
      <c r="F4472" t="str">
        <f t="shared" si="209"/>
        <v>New South Wales</v>
      </c>
      <c r="G4472" t="s">
        <v>10</v>
      </c>
      <c r="H4472">
        <v>2015</v>
      </c>
      <c r="I4472" t="s">
        <v>11</v>
      </c>
      <c r="J4472" t="s">
        <v>12</v>
      </c>
      <c r="K4472" t="s">
        <v>151</v>
      </c>
      <c r="L4472" t="s">
        <v>21</v>
      </c>
      <c r="M4472" s="5">
        <v>7207.76</v>
      </c>
      <c r="N4472">
        <v>1</v>
      </c>
    </row>
    <row r="4473" spans="1:14" x14ac:dyDescent="0.2">
      <c r="A4473" s="2">
        <v>44957</v>
      </c>
      <c r="B4473" s="3">
        <f t="shared" si="207"/>
        <v>2023</v>
      </c>
      <c r="C4473" t="str">
        <f t="shared" si="208"/>
        <v>2022-2023</v>
      </c>
      <c r="D4473" t="s">
        <v>147</v>
      </c>
      <c r="E4473" t="s">
        <v>64</v>
      </c>
      <c r="F4473" t="str">
        <f t="shared" si="209"/>
        <v>Victoria</v>
      </c>
      <c r="G4473" t="s">
        <v>45</v>
      </c>
      <c r="H4473">
        <v>3199</v>
      </c>
      <c r="I4473" t="s">
        <v>11</v>
      </c>
      <c r="J4473" t="s">
        <v>63</v>
      </c>
      <c r="K4473" t="s">
        <v>152</v>
      </c>
      <c r="L4473" t="s">
        <v>13</v>
      </c>
      <c r="M4473" s="5">
        <v>7284.1799999999994</v>
      </c>
      <c r="N4473">
        <v>1</v>
      </c>
    </row>
    <row r="4474" spans="1:14" x14ac:dyDescent="0.2">
      <c r="A4474" s="2">
        <v>45216</v>
      </c>
      <c r="B4474" s="3">
        <f t="shared" si="207"/>
        <v>2024</v>
      </c>
      <c r="C4474" t="str">
        <f t="shared" si="208"/>
        <v>2023-2024</v>
      </c>
      <c r="D4474" t="s">
        <v>147</v>
      </c>
      <c r="E4474" t="s">
        <v>131</v>
      </c>
      <c r="F4474" t="str">
        <f t="shared" si="209"/>
        <v>Western Australia</v>
      </c>
      <c r="G4474" t="s">
        <v>48</v>
      </c>
      <c r="H4474">
        <v>6530</v>
      </c>
      <c r="I4474" t="s">
        <v>11</v>
      </c>
      <c r="J4474" t="s">
        <v>77</v>
      </c>
      <c r="K4474" t="s">
        <v>149</v>
      </c>
      <c r="L4474" t="s">
        <v>15</v>
      </c>
      <c r="M4474" s="5">
        <v>7309.9100000000017</v>
      </c>
      <c r="N4474">
        <v>1</v>
      </c>
    </row>
    <row r="4475" spans="1:14" x14ac:dyDescent="0.2">
      <c r="A4475" s="2">
        <v>45278</v>
      </c>
      <c r="B4475" s="3">
        <f t="shared" si="207"/>
        <v>2024</v>
      </c>
      <c r="C4475" t="str">
        <f t="shared" si="208"/>
        <v>2023-2024</v>
      </c>
      <c r="D4475" t="s">
        <v>147</v>
      </c>
      <c r="E4475" t="s">
        <v>136</v>
      </c>
      <c r="F4475" t="str">
        <f t="shared" si="209"/>
        <v>Victoria</v>
      </c>
      <c r="G4475" t="s">
        <v>45</v>
      </c>
      <c r="H4475">
        <v>3175</v>
      </c>
      <c r="I4475" t="s">
        <v>11</v>
      </c>
      <c r="J4475" t="s">
        <v>63</v>
      </c>
      <c r="K4475" t="s">
        <v>149</v>
      </c>
      <c r="L4475" t="s">
        <v>15</v>
      </c>
      <c r="M4475" s="5">
        <v>7339.49</v>
      </c>
      <c r="N4475">
        <v>1</v>
      </c>
    </row>
    <row r="4476" spans="1:14" x14ac:dyDescent="0.2">
      <c r="A4476" s="2">
        <v>45093</v>
      </c>
      <c r="B4476" s="3">
        <f t="shared" si="207"/>
        <v>2023</v>
      </c>
      <c r="C4476" t="str">
        <f t="shared" si="208"/>
        <v>2022-2023</v>
      </c>
      <c r="D4476" t="s">
        <v>147</v>
      </c>
      <c r="E4476" t="s">
        <v>65</v>
      </c>
      <c r="F4476" t="str">
        <f t="shared" si="209"/>
        <v>New South Wales</v>
      </c>
      <c r="G4476" t="s">
        <v>10</v>
      </c>
      <c r="H4476">
        <v>2541</v>
      </c>
      <c r="I4476" t="s">
        <v>11</v>
      </c>
      <c r="J4476" t="s">
        <v>58</v>
      </c>
      <c r="K4476" t="s">
        <v>151</v>
      </c>
      <c r="L4476" t="s">
        <v>21</v>
      </c>
      <c r="M4476" s="5">
        <v>7343.3100000000013</v>
      </c>
      <c r="N4476">
        <v>1</v>
      </c>
    </row>
    <row r="4477" spans="1:14" x14ac:dyDescent="0.2">
      <c r="A4477" s="2">
        <v>45505</v>
      </c>
      <c r="B4477" s="3">
        <f t="shared" si="207"/>
        <v>2025</v>
      </c>
      <c r="C4477" t="str">
        <f t="shared" si="208"/>
        <v>2024-2025</v>
      </c>
      <c r="D4477" t="s">
        <v>147</v>
      </c>
      <c r="E4477" t="s">
        <v>57</v>
      </c>
      <c r="F4477" t="str">
        <f t="shared" si="209"/>
        <v>New South Wales</v>
      </c>
      <c r="G4477" t="s">
        <v>10</v>
      </c>
      <c r="H4477">
        <v>2560</v>
      </c>
      <c r="I4477" t="s">
        <v>11</v>
      </c>
      <c r="J4477" t="s">
        <v>58</v>
      </c>
      <c r="K4477" t="s">
        <v>152</v>
      </c>
      <c r="L4477" t="s">
        <v>13</v>
      </c>
      <c r="M4477" s="5">
        <v>7487.4900000000034</v>
      </c>
      <c r="N4477">
        <v>1</v>
      </c>
    </row>
    <row r="4478" spans="1:14" x14ac:dyDescent="0.2">
      <c r="A4478" s="2">
        <v>45077</v>
      </c>
      <c r="B4478" s="3">
        <f t="shared" si="207"/>
        <v>2023</v>
      </c>
      <c r="C4478" t="str">
        <f t="shared" si="208"/>
        <v>2022-2023</v>
      </c>
      <c r="D4478" t="s">
        <v>147</v>
      </c>
      <c r="E4478" t="s">
        <v>57</v>
      </c>
      <c r="F4478" t="str">
        <f t="shared" si="209"/>
        <v>New South Wales</v>
      </c>
      <c r="G4478" t="s">
        <v>10</v>
      </c>
      <c r="H4478">
        <v>2560</v>
      </c>
      <c r="I4478" t="s">
        <v>11</v>
      </c>
      <c r="J4478" t="s">
        <v>58</v>
      </c>
      <c r="K4478" t="s">
        <v>151</v>
      </c>
      <c r="L4478" t="s">
        <v>21</v>
      </c>
      <c r="M4478" s="5">
        <v>7520.87</v>
      </c>
      <c r="N4478">
        <v>1</v>
      </c>
    </row>
    <row r="4479" spans="1:14" x14ac:dyDescent="0.2">
      <c r="A4479" s="2">
        <v>44994</v>
      </c>
      <c r="B4479" s="3">
        <f t="shared" si="207"/>
        <v>2023</v>
      </c>
      <c r="C4479" t="str">
        <f t="shared" si="208"/>
        <v>2022-2023</v>
      </c>
      <c r="D4479" t="s">
        <v>148</v>
      </c>
      <c r="E4479" t="s">
        <v>124</v>
      </c>
      <c r="F4479" t="str">
        <f t="shared" si="209"/>
        <v>New South Wales</v>
      </c>
      <c r="G4479" t="s">
        <v>10</v>
      </c>
      <c r="H4479">
        <v>2015</v>
      </c>
      <c r="I4479" t="s">
        <v>11</v>
      </c>
      <c r="J4479" t="s">
        <v>12</v>
      </c>
      <c r="K4479" t="s">
        <v>149</v>
      </c>
      <c r="L4479" t="s">
        <v>15</v>
      </c>
      <c r="M4479" s="5">
        <v>7676.07</v>
      </c>
      <c r="N4479">
        <v>1</v>
      </c>
    </row>
    <row r="4480" spans="1:14" x14ac:dyDescent="0.2">
      <c r="A4480" s="2">
        <v>45657</v>
      </c>
      <c r="B4480" s="3">
        <f t="shared" si="207"/>
        <v>2025</v>
      </c>
      <c r="C4480" t="str">
        <f t="shared" si="208"/>
        <v>2024-2025</v>
      </c>
      <c r="D4480" t="s">
        <v>147</v>
      </c>
      <c r="E4480" t="s">
        <v>132</v>
      </c>
      <c r="F4480" t="str">
        <f t="shared" si="209"/>
        <v>New South Wales</v>
      </c>
      <c r="G4480" t="s">
        <v>10</v>
      </c>
      <c r="H4480">
        <v>2800</v>
      </c>
      <c r="I4480" t="s">
        <v>11</v>
      </c>
      <c r="J4480" t="s">
        <v>25</v>
      </c>
      <c r="K4480" t="s">
        <v>149</v>
      </c>
      <c r="L4480" t="s">
        <v>15</v>
      </c>
      <c r="M4480" s="5">
        <v>7691.8700000000035</v>
      </c>
      <c r="N4480">
        <v>1</v>
      </c>
    </row>
    <row r="4481" spans="1:14" x14ac:dyDescent="0.2">
      <c r="A4481" s="2">
        <v>45582</v>
      </c>
      <c r="B4481" s="3">
        <f t="shared" si="207"/>
        <v>2025</v>
      </c>
      <c r="C4481" t="str">
        <f t="shared" si="208"/>
        <v>2024-2025</v>
      </c>
      <c r="D4481" t="s">
        <v>148</v>
      </c>
      <c r="E4481" t="s">
        <v>78</v>
      </c>
      <c r="F4481" t="str">
        <f t="shared" si="209"/>
        <v>New South Wales</v>
      </c>
      <c r="G4481" t="s">
        <v>10</v>
      </c>
      <c r="H4481">
        <v>2350</v>
      </c>
      <c r="I4481" t="s">
        <v>11</v>
      </c>
      <c r="J4481" t="s">
        <v>68</v>
      </c>
      <c r="K4481" t="s">
        <v>149</v>
      </c>
      <c r="L4481" t="s">
        <v>15</v>
      </c>
      <c r="M4481" s="5">
        <v>7792.92</v>
      </c>
      <c r="N4481">
        <v>1</v>
      </c>
    </row>
    <row r="4482" spans="1:14" x14ac:dyDescent="0.2">
      <c r="A4482" s="2">
        <v>45601</v>
      </c>
      <c r="B4482" s="3">
        <f t="shared" ref="B4482:B4506" si="210">IF(MONTH(A4482)&gt;=7,YEAR(A4482)+1,YEAR(A4482))</f>
        <v>2025</v>
      </c>
      <c r="C4482" t="str">
        <f t="shared" ref="C4482:C4506" si="211">IF(MONTH(A4482) &gt;= 7, YEAR(A4482) &amp; "-" &amp; YEAR(A4482) + 1, YEAR(A4482) - 1 &amp; "-" &amp; YEAR(A4482))</f>
        <v>2024-2025</v>
      </c>
      <c r="D4482" t="s">
        <v>147</v>
      </c>
      <c r="E4482" t="s">
        <v>136</v>
      </c>
      <c r="F4482" t="str">
        <f t="shared" ref="F4482:F4506" si="212">IF(G4482="WA","Western Australia",
IF(G4482="NSW","New South Wales",
IF(G4482="QLD","Queensland",
IF(G4482="VIC","Victoria",
IF(G4482="TAS","Tasmania",
IF(G4482="SA","South Australia",
IF(G4482="NT","Northern Territory",
IF(G4482="ACT","Australian Capital Territory",G4482))))))))</f>
        <v>Victoria</v>
      </c>
      <c r="G4482" t="s">
        <v>45</v>
      </c>
      <c r="H4482">
        <v>3175</v>
      </c>
      <c r="I4482" t="s">
        <v>11</v>
      </c>
      <c r="J4482" t="s">
        <v>63</v>
      </c>
      <c r="K4482" t="s">
        <v>149</v>
      </c>
      <c r="L4482" t="s">
        <v>15</v>
      </c>
      <c r="M4482" s="5">
        <v>7828.0600000000031</v>
      </c>
      <c r="N4482">
        <v>1</v>
      </c>
    </row>
    <row r="4483" spans="1:14" x14ac:dyDescent="0.2">
      <c r="A4483" s="2">
        <v>45440</v>
      </c>
      <c r="B4483" s="3">
        <f t="shared" si="210"/>
        <v>2024</v>
      </c>
      <c r="C4483" t="str">
        <f t="shared" si="211"/>
        <v>2023-2024</v>
      </c>
      <c r="D4483" t="s">
        <v>148</v>
      </c>
      <c r="E4483" t="s">
        <v>108</v>
      </c>
      <c r="F4483" t="str">
        <f t="shared" si="212"/>
        <v>Victoria</v>
      </c>
      <c r="G4483" t="s">
        <v>45</v>
      </c>
      <c r="H4483">
        <v>3018</v>
      </c>
      <c r="I4483" t="s">
        <v>11</v>
      </c>
      <c r="J4483" t="s">
        <v>46</v>
      </c>
      <c r="K4483" t="s">
        <v>149</v>
      </c>
      <c r="L4483" t="s">
        <v>15</v>
      </c>
      <c r="M4483" s="5">
        <v>7862.59</v>
      </c>
      <c r="N4483">
        <v>1</v>
      </c>
    </row>
    <row r="4484" spans="1:14" x14ac:dyDescent="0.2">
      <c r="A4484" s="2">
        <v>45615</v>
      </c>
      <c r="B4484" s="3">
        <f t="shared" si="210"/>
        <v>2025</v>
      </c>
      <c r="C4484" t="str">
        <f t="shared" si="211"/>
        <v>2024-2025</v>
      </c>
      <c r="D4484" t="s">
        <v>147</v>
      </c>
      <c r="E4484" t="s">
        <v>131</v>
      </c>
      <c r="F4484" t="str">
        <f t="shared" si="212"/>
        <v>Western Australia</v>
      </c>
      <c r="G4484" t="s">
        <v>48</v>
      </c>
      <c r="H4484">
        <v>6530</v>
      </c>
      <c r="I4484" t="s">
        <v>11</v>
      </c>
      <c r="J4484" t="s">
        <v>77</v>
      </c>
      <c r="K4484" t="s">
        <v>151</v>
      </c>
      <c r="L4484" t="s">
        <v>21</v>
      </c>
      <c r="M4484" s="5">
        <v>7890.8300000000008</v>
      </c>
      <c r="N4484">
        <v>1</v>
      </c>
    </row>
    <row r="4485" spans="1:14" x14ac:dyDescent="0.2">
      <c r="A4485" s="2">
        <v>45420</v>
      </c>
      <c r="B4485" s="3">
        <f t="shared" si="210"/>
        <v>2024</v>
      </c>
      <c r="C4485" t="str">
        <f t="shared" si="211"/>
        <v>2023-2024</v>
      </c>
      <c r="D4485" t="s">
        <v>147</v>
      </c>
      <c r="E4485" t="s">
        <v>24</v>
      </c>
      <c r="F4485" t="str">
        <f t="shared" si="212"/>
        <v>New South Wales</v>
      </c>
      <c r="G4485" t="s">
        <v>10</v>
      </c>
      <c r="H4485">
        <v>2795</v>
      </c>
      <c r="I4485" t="s">
        <v>11</v>
      </c>
      <c r="J4485" t="s">
        <v>25</v>
      </c>
      <c r="K4485" t="s">
        <v>151</v>
      </c>
      <c r="L4485" t="s">
        <v>21</v>
      </c>
      <c r="M4485" s="5">
        <v>7909.7500000000009</v>
      </c>
      <c r="N4485">
        <v>1</v>
      </c>
    </row>
    <row r="4486" spans="1:14" x14ac:dyDescent="0.2">
      <c r="A4486" s="2">
        <v>44946</v>
      </c>
      <c r="B4486" s="3">
        <f t="shared" si="210"/>
        <v>2023</v>
      </c>
      <c r="C4486" t="str">
        <f t="shared" si="211"/>
        <v>2022-2023</v>
      </c>
      <c r="D4486" t="s">
        <v>147</v>
      </c>
      <c r="E4486" t="s">
        <v>146</v>
      </c>
      <c r="F4486" t="str">
        <f t="shared" si="212"/>
        <v>Victoria</v>
      </c>
      <c r="G4486" t="s">
        <v>45</v>
      </c>
      <c r="H4486">
        <v>3353</v>
      </c>
      <c r="I4486" t="s">
        <v>11</v>
      </c>
      <c r="J4486" t="s">
        <v>60</v>
      </c>
      <c r="K4486" t="s">
        <v>149</v>
      </c>
      <c r="L4486" t="s">
        <v>15</v>
      </c>
      <c r="M4486" s="5">
        <v>8030.1400000000012</v>
      </c>
      <c r="N4486">
        <v>1</v>
      </c>
    </row>
    <row r="4487" spans="1:14" x14ac:dyDescent="0.2">
      <c r="A4487" s="2">
        <v>45562</v>
      </c>
      <c r="B4487" s="3">
        <f t="shared" si="210"/>
        <v>2025</v>
      </c>
      <c r="C4487" t="str">
        <f t="shared" si="211"/>
        <v>2024-2025</v>
      </c>
      <c r="D4487" t="s">
        <v>147</v>
      </c>
      <c r="E4487" t="s">
        <v>28</v>
      </c>
      <c r="F4487" t="str">
        <f t="shared" si="212"/>
        <v>Northern Territory</v>
      </c>
      <c r="G4487" t="s">
        <v>29</v>
      </c>
      <c r="H4487">
        <v>800</v>
      </c>
      <c r="I4487" t="s">
        <v>11</v>
      </c>
      <c r="J4487" t="s">
        <v>30</v>
      </c>
      <c r="K4487" t="s">
        <v>149</v>
      </c>
      <c r="L4487" t="s">
        <v>15</v>
      </c>
      <c r="M4487" s="5">
        <v>8078.8700000000008</v>
      </c>
      <c r="N4487">
        <v>1</v>
      </c>
    </row>
    <row r="4488" spans="1:14" x14ac:dyDescent="0.2">
      <c r="A4488" s="2">
        <v>45615</v>
      </c>
      <c r="B4488" s="3">
        <f t="shared" si="210"/>
        <v>2025</v>
      </c>
      <c r="C4488" t="str">
        <f t="shared" si="211"/>
        <v>2024-2025</v>
      </c>
      <c r="D4488" t="s">
        <v>147</v>
      </c>
      <c r="E4488" t="s">
        <v>64</v>
      </c>
      <c r="F4488" t="str">
        <f t="shared" si="212"/>
        <v>Victoria</v>
      </c>
      <c r="G4488" t="s">
        <v>45</v>
      </c>
      <c r="H4488">
        <v>3199</v>
      </c>
      <c r="I4488" t="s">
        <v>11</v>
      </c>
      <c r="J4488" t="s">
        <v>63</v>
      </c>
      <c r="K4488" t="s">
        <v>151</v>
      </c>
      <c r="L4488" t="s">
        <v>21</v>
      </c>
      <c r="M4488" s="5">
        <v>8106.36</v>
      </c>
      <c r="N4488">
        <v>1</v>
      </c>
    </row>
    <row r="4489" spans="1:14" x14ac:dyDescent="0.2">
      <c r="A4489" s="2">
        <v>45183</v>
      </c>
      <c r="B4489" s="3">
        <f t="shared" si="210"/>
        <v>2024</v>
      </c>
      <c r="C4489" t="str">
        <f t="shared" si="211"/>
        <v>2023-2024</v>
      </c>
      <c r="D4489" t="s">
        <v>147</v>
      </c>
      <c r="E4489" t="s">
        <v>82</v>
      </c>
      <c r="F4489" t="str">
        <f t="shared" si="212"/>
        <v>Queensland</v>
      </c>
      <c r="G4489" t="s">
        <v>35</v>
      </c>
      <c r="H4489">
        <v>4012</v>
      </c>
      <c r="I4489" t="s">
        <v>11</v>
      </c>
      <c r="J4489" t="s">
        <v>43</v>
      </c>
      <c r="K4489" t="s">
        <v>150</v>
      </c>
      <c r="L4489" t="s">
        <v>18</v>
      </c>
      <c r="M4489" s="5">
        <v>8438.7899999999972</v>
      </c>
      <c r="N4489">
        <v>1</v>
      </c>
    </row>
    <row r="4490" spans="1:14" x14ac:dyDescent="0.2">
      <c r="A4490" s="2">
        <v>45577</v>
      </c>
      <c r="B4490" s="3">
        <f t="shared" si="210"/>
        <v>2025</v>
      </c>
      <c r="C4490" t="str">
        <f t="shared" si="211"/>
        <v>2024-2025</v>
      </c>
      <c r="D4490" t="s">
        <v>147</v>
      </c>
      <c r="E4490" t="s">
        <v>41</v>
      </c>
      <c r="F4490" t="str">
        <f t="shared" si="212"/>
        <v>New South Wales</v>
      </c>
      <c r="G4490" t="s">
        <v>10</v>
      </c>
      <c r="H4490">
        <v>2830</v>
      </c>
      <c r="I4490" t="s">
        <v>11</v>
      </c>
      <c r="J4490" t="s">
        <v>25</v>
      </c>
      <c r="K4490" t="s">
        <v>151</v>
      </c>
      <c r="L4490" t="s">
        <v>21</v>
      </c>
      <c r="M4490" s="5">
        <v>8620.2100000000009</v>
      </c>
      <c r="N4490">
        <v>1</v>
      </c>
    </row>
    <row r="4491" spans="1:14" x14ac:dyDescent="0.2">
      <c r="A4491" s="2">
        <v>44929</v>
      </c>
      <c r="B4491" s="3">
        <f t="shared" si="210"/>
        <v>2023</v>
      </c>
      <c r="C4491" t="str">
        <f t="shared" si="211"/>
        <v>2022-2023</v>
      </c>
      <c r="D4491" t="s">
        <v>147</v>
      </c>
      <c r="E4491" t="s">
        <v>99</v>
      </c>
      <c r="F4491" t="str">
        <f t="shared" si="212"/>
        <v>Victoria</v>
      </c>
      <c r="G4491" t="s">
        <v>45</v>
      </c>
      <c r="H4491">
        <v>3148</v>
      </c>
      <c r="I4491" t="s">
        <v>11</v>
      </c>
      <c r="J4491" t="s">
        <v>63</v>
      </c>
      <c r="K4491" t="s">
        <v>151</v>
      </c>
      <c r="L4491" t="s">
        <v>21</v>
      </c>
      <c r="M4491" s="5">
        <v>8918.2800000000025</v>
      </c>
      <c r="N4491">
        <v>1</v>
      </c>
    </row>
    <row r="4492" spans="1:14" x14ac:dyDescent="0.2">
      <c r="A4492" s="2">
        <v>45133</v>
      </c>
      <c r="B4492" s="3">
        <f t="shared" si="210"/>
        <v>2024</v>
      </c>
      <c r="C4492" t="str">
        <f t="shared" si="211"/>
        <v>2023-2024</v>
      </c>
      <c r="D4492" t="s">
        <v>147</v>
      </c>
      <c r="E4492" t="s">
        <v>99</v>
      </c>
      <c r="F4492" t="str">
        <f t="shared" si="212"/>
        <v>Victoria</v>
      </c>
      <c r="G4492" t="s">
        <v>45</v>
      </c>
      <c r="H4492">
        <v>3148</v>
      </c>
      <c r="I4492" t="s">
        <v>11</v>
      </c>
      <c r="J4492" t="s">
        <v>63</v>
      </c>
      <c r="K4492" t="s">
        <v>149</v>
      </c>
      <c r="L4492" t="s">
        <v>15</v>
      </c>
      <c r="M4492" s="5">
        <v>9049.9800000000014</v>
      </c>
      <c r="N4492">
        <v>1</v>
      </c>
    </row>
    <row r="4493" spans="1:14" x14ac:dyDescent="0.2">
      <c r="A4493" s="2">
        <v>45038</v>
      </c>
      <c r="B4493" s="3">
        <f t="shared" si="210"/>
        <v>2023</v>
      </c>
      <c r="C4493" t="str">
        <f t="shared" si="211"/>
        <v>2022-2023</v>
      </c>
      <c r="D4493" t="s">
        <v>147</v>
      </c>
      <c r="E4493" t="s">
        <v>57</v>
      </c>
      <c r="F4493" t="str">
        <f t="shared" si="212"/>
        <v>New South Wales</v>
      </c>
      <c r="G4493" t="s">
        <v>10</v>
      </c>
      <c r="H4493">
        <v>2560</v>
      </c>
      <c r="I4493" t="s">
        <v>11</v>
      </c>
      <c r="J4493" t="s">
        <v>58</v>
      </c>
      <c r="K4493" t="s">
        <v>149</v>
      </c>
      <c r="L4493" t="s">
        <v>15</v>
      </c>
      <c r="M4493" s="5">
        <v>9101.4900000000016</v>
      </c>
      <c r="N4493">
        <v>1</v>
      </c>
    </row>
    <row r="4494" spans="1:14" x14ac:dyDescent="0.2">
      <c r="A4494" s="2">
        <v>45375</v>
      </c>
      <c r="B4494" s="3">
        <f t="shared" si="210"/>
        <v>2024</v>
      </c>
      <c r="C4494" t="str">
        <f t="shared" si="211"/>
        <v>2023-2024</v>
      </c>
      <c r="D4494" t="s">
        <v>147</v>
      </c>
      <c r="E4494" t="s">
        <v>143</v>
      </c>
      <c r="F4494" t="str">
        <f t="shared" si="212"/>
        <v>New South Wales</v>
      </c>
      <c r="G4494" t="s">
        <v>10</v>
      </c>
      <c r="H4494">
        <v>2154</v>
      </c>
      <c r="I4494" t="s">
        <v>11</v>
      </c>
      <c r="J4494" t="s">
        <v>27</v>
      </c>
      <c r="K4494" t="s">
        <v>149</v>
      </c>
      <c r="L4494" t="s">
        <v>15</v>
      </c>
      <c r="M4494" s="5">
        <v>9522.9499999999989</v>
      </c>
      <c r="N4494">
        <v>1</v>
      </c>
    </row>
    <row r="4495" spans="1:14" x14ac:dyDescent="0.2">
      <c r="A4495" s="2">
        <v>45440</v>
      </c>
      <c r="B4495" s="3">
        <f t="shared" si="210"/>
        <v>2024</v>
      </c>
      <c r="C4495" t="str">
        <f t="shared" si="211"/>
        <v>2023-2024</v>
      </c>
      <c r="D4495" t="s">
        <v>147</v>
      </c>
      <c r="E4495" t="s">
        <v>41</v>
      </c>
      <c r="F4495" t="str">
        <f t="shared" si="212"/>
        <v>New South Wales</v>
      </c>
      <c r="G4495" t="s">
        <v>10</v>
      </c>
      <c r="H4495">
        <v>2830</v>
      </c>
      <c r="I4495" t="s">
        <v>11</v>
      </c>
      <c r="J4495" t="s">
        <v>25</v>
      </c>
      <c r="K4495" t="s">
        <v>149</v>
      </c>
      <c r="L4495" t="s">
        <v>15</v>
      </c>
      <c r="M4495" s="5">
        <v>9866.4400000000023</v>
      </c>
      <c r="N4495">
        <v>1</v>
      </c>
    </row>
    <row r="4496" spans="1:14" x14ac:dyDescent="0.2">
      <c r="A4496" s="2">
        <v>45097</v>
      </c>
      <c r="B4496" s="3">
        <f t="shared" si="210"/>
        <v>2023</v>
      </c>
      <c r="C4496" t="str">
        <f t="shared" si="211"/>
        <v>2022-2023</v>
      </c>
      <c r="D4496" t="s">
        <v>147</v>
      </c>
      <c r="E4496" t="s">
        <v>146</v>
      </c>
      <c r="F4496" t="str">
        <f t="shared" si="212"/>
        <v>Victoria</v>
      </c>
      <c r="G4496" t="s">
        <v>45</v>
      </c>
      <c r="H4496">
        <v>3353</v>
      </c>
      <c r="I4496" t="s">
        <v>11</v>
      </c>
      <c r="J4496" t="s">
        <v>60</v>
      </c>
      <c r="K4496" t="s">
        <v>149</v>
      </c>
      <c r="L4496" t="s">
        <v>15</v>
      </c>
      <c r="M4496" s="5">
        <v>9965.91</v>
      </c>
      <c r="N4496">
        <v>1</v>
      </c>
    </row>
    <row r="4497" spans="1:14" x14ac:dyDescent="0.2">
      <c r="A4497" s="2">
        <v>45268</v>
      </c>
      <c r="B4497" s="3">
        <f t="shared" si="210"/>
        <v>2024</v>
      </c>
      <c r="C4497" t="str">
        <f t="shared" si="211"/>
        <v>2023-2024</v>
      </c>
      <c r="D4497" t="s">
        <v>148</v>
      </c>
      <c r="E4497" t="s">
        <v>124</v>
      </c>
      <c r="F4497" t="str">
        <f t="shared" si="212"/>
        <v>New South Wales</v>
      </c>
      <c r="G4497" t="s">
        <v>10</v>
      </c>
      <c r="H4497">
        <v>2015</v>
      </c>
      <c r="I4497" t="s">
        <v>11</v>
      </c>
      <c r="J4497" t="s">
        <v>12</v>
      </c>
      <c r="K4497" t="s">
        <v>149</v>
      </c>
      <c r="L4497" t="s">
        <v>15</v>
      </c>
      <c r="M4497" s="5">
        <v>10021.370000000001</v>
      </c>
      <c r="N4497">
        <v>1</v>
      </c>
    </row>
    <row r="4498" spans="1:14" x14ac:dyDescent="0.2">
      <c r="A4498" s="2">
        <v>45277</v>
      </c>
      <c r="B4498" s="3">
        <f t="shared" si="210"/>
        <v>2024</v>
      </c>
      <c r="C4498" t="str">
        <f t="shared" si="211"/>
        <v>2023-2024</v>
      </c>
      <c r="D4498" t="s">
        <v>147</v>
      </c>
      <c r="E4498" t="s">
        <v>65</v>
      </c>
      <c r="F4498" t="str">
        <f t="shared" si="212"/>
        <v>New South Wales</v>
      </c>
      <c r="G4498" t="s">
        <v>10</v>
      </c>
      <c r="H4498">
        <v>2541</v>
      </c>
      <c r="I4498" t="s">
        <v>11</v>
      </c>
      <c r="J4498" t="s">
        <v>58</v>
      </c>
      <c r="K4498" t="s">
        <v>149</v>
      </c>
      <c r="L4498" t="s">
        <v>15</v>
      </c>
      <c r="M4498" s="5">
        <v>10174.520000000002</v>
      </c>
      <c r="N4498">
        <v>1</v>
      </c>
    </row>
    <row r="4499" spans="1:14" x14ac:dyDescent="0.2">
      <c r="A4499" s="2">
        <v>45055</v>
      </c>
      <c r="B4499" s="3">
        <f t="shared" si="210"/>
        <v>2023</v>
      </c>
      <c r="C4499" t="str">
        <f t="shared" si="211"/>
        <v>2022-2023</v>
      </c>
      <c r="D4499" t="s">
        <v>147</v>
      </c>
      <c r="E4499" t="s">
        <v>117</v>
      </c>
      <c r="F4499" t="str">
        <f t="shared" si="212"/>
        <v>Queensland</v>
      </c>
      <c r="G4499" t="s">
        <v>35</v>
      </c>
      <c r="H4499">
        <v>4119</v>
      </c>
      <c r="I4499" t="s">
        <v>11</v>
      </c>
      <c r="J4499" t="s">
        <v>43</v>
      </c>
      <c r="K4499" t="s">
        <v>149</v>
      </c>
      <c r="L4499" t="s">
        <v>15</v>
      </c>
      <c r="M4499" s="5">
        <v>10233.570000000007</v>
      </c>
      <c r="N4499">
        <v>1</v>
      </c>
    </row>
    <row r="4500" spans="1:14" x14ac:dyDescent="0.2">
      <c r="A4500" s="2">
        <v>45533</v>
      </c>
      <c r="B4500" s="3">
        <f t="shared" si="210"/>
        <v>2025</v>
      </c>
      <c r="C4500" t="str">
        <f t="shared" si="211"/>
        <v>2024-2025</v>
      </c>
      <c r="D4500" t="s">
        <v>148</v>
      </c>
      <c r="E4500" t="s">
        <v>96</v>
      </c>
      <c r="F4500" t="str">
        <f t="shared" si="212"/>
        <v>Western Australia</v>
      </c>
      <c r="G4500" t="s">
        <v>48</v>
      </c>
      <c r="H4500">
        <v>6330</v>
      </c>
      <c r="I4500" t="s">
        <v>11</v>
      </c>
      <c r="J4500" t="s">
        <v>94</v>
      </c>
      <c r="K4500" t="s">
        <v>149</v>
      </c>
      <c r="L4500" t="s">
        <v>15</v>
      </c>
      <c r="M4500" s="5">
        <v>10622.689999999999</v>
      </c>
      <c r="N4500">
        <v>1</v>
      </c>
    </row>
    <row r="4501" spans="1:14" x14ac:dyDescent="0.2">
      <c r="A4501" s="2">
        <v>45494</v>
      </c>
      <c r="B4501" s="3">
        <f t="shared" si="210"/>
        <v>2025</v>
      </c>
      <c r="C4501" t="str">
        <f t="shared" si="211"/>
        <v>2024-2025</v>
      </c>
      <c r="D4501" t="s">
        <v>148</v>
      </c>
      <c r="E4501" t="s">
        <v>78</v>
      </c>
      <c r="F4501" t="str">
        <f t="shared" si="212"/>
        <v>New South Wales</v>
      </c>
      <c r="G4501" t="s">
        <v>10</v>
      </c>
      <c r="H4501">
        <v>2350</v>
      </c>
      <c r="I4501" t="s">
        <v>11</v>
      </c>
      <c r="J4501" t="s">
        <v>68</v>
      </c>
      <c r="K4501" t="s">
        <v>151</v>
      </c>
      <c r="L4501" t="s">
        <v>21</v>
      </c>
      <c r="M4501" s="5">
        <v>10648.29</v>
      </c>
      <c r="N4501">
        <v>1</v>
      </c>
    </row>
    <row r="4502" spans="1:14" x14ac:dyDescent="0.2">
      <c r="A4502" s="2">
        <v>45123</v>
      </c>
      <c r="B4502" s="3">
        <f t="shared" si="210"/>
        <v>2024</v>
      </c>
      <c r="C4502" t="str">
        <f t="shared" si="211"/>
        <v>2023-2024</v>
      </c>
      <c r="D4502" t="s">
        <v>147</v>
      </c>
      <c r="E4502" t="s">
        <v>64</v>
      </c>
      <c r="F4502" t="str">
        <f t="shared" si="212"/>
        <v>Victoria</v>
      </c>
      <c r="G4502" t="s">
        <v>45</v>
      </c>
      <c r="H4502">
        <v>3199</v>
      </c>
      <c r="I4502" t="s">
        <v>11</v>
      </c>
      <c r="J4502" t="s">
        <v>63</v>
      </c>
      <c r="K4502" t="s">
        <v>149</v>
      </c>
      <c r="L4502" t="s">
        <v>15</v>
      </c>
      <c r="M4502" s="5">
        <v>10866.589999999998</v>
      </c>
      <c r="N4502">
        <v>1</v>
      </c>
    </row>
    <row r="4503" spans="1:14" x14ac:dyDescent="0.2">
      <c r="A4503" s="2">
        <v>45510</v>
      </c>
      <c r="B4503" s="3">
        <f t="shared" si="210"/>
        <v>2025</v>
      </c>
      <c r="C4503" t="str">
        <f t="shared" si="211"/>
        <v>2024-2025</v>
      </c>
      <c r="D4503" t="s">
        <v>147</v>
      </c>
      <c r="E4503" t="s">
        <v>41</v>
      </c>
      <c r="F4503" t="str">
        <f t="shared" si="212"/>
        <v>New South Wales</v>
      </c>
      <c r="G4503" t="s">
        <v>10</v>
      </c>
      <c r="H4503">
        <v>2830</v>
      </c>
      <c r="I4503" t="s">
        <v>11</v>
      </c>
      <c r="J4503" t="s">
        <v>25</v>
      </c>
      <c r="K4503" t="s">
        <v>149</v>
      </c>
      <c r="L4503" t="s">
        <v>15</v>
      </c>
      <c r="M4503" s="5">
        <v>11753.830000000004</v>
      </c>
      <c r="N4503">
        <v>1</v>
      </c>
    </row>
    <row r="4504" spans="1:14" x14ac:dyDescent="0.2">
      <c r="A4504" s="2">
        <v>45505</v>
      </c>
      <c r="B4504" s="3">
        <f t="shared" si="210"/>
        <v>2025</v>
      </c>
      <c r="C4504" t="str">
        <f t="shared" si="211"/>
        <v>2024-2025</v>
      </c>
      <c r="D4504" t="s">
        <v>147</v>
      </c>
      <c r="E4504" t="s">
        <v>99</v>
      </c>
      <c r="F4504" t="str">
        <f t="shared" si="212"/>
        <v>Victoria</v>
      </c>
      <c r="G4504" t="s">
        <v>45</v>
      </c>
      <c r="H4504">
        <v>3148</v>
      </c>
      <c r="I4504" t="s">
        <v>11</v>
      </c>
      <c r="J4504" t="s">
        <v>63</v>
      </c>
      <c r="K4504" t="s">
        <v>149</v>
      </c>
      <c r="L4504" t="s">
        <v>15</v>
      </c>
      <c r="M4504" s="5">
        <v>11864.76</v>
      </c>
      <c r="N4504">
        <v>1</v>
      </c>
    </row>
    <row r="4505" spans="1:14" x14ac:dyDescent="0.2">
      <c r="A4505" s="2">
        <v>45023</v>
      </c>
      <c r="B4505" s="3">
        <f t="shared" si="210"/>
        <v>2023</v>
      </c>
      <c r="C4505" t="str">
        <f t="shared" si="211"/>
        <v>2022-2023</v>
      </c>
      <c r="D4505" t="s">
        <v>147</v>
      </c>
      <c r="E4505" t="s">
        <v>64</v>
      </c>
      <c r="F4505" t="str">
        <f t="shared" si="212"/>
        <v>Victoria</v>
      </c>
      <c r="G4505" t="s">
        <v>45</v>
      </c>
      <c r="H4505">
        <v>3199</v>
      </c>
      <c r="I4505" t="s">
        <v>11</v>
      </c>
      <c r="J4505" t="s">
        <v>63</v>
      </c>
      <c r="K4505" t="s">
        <v>149</v>
      </c>
      <c r="L4505" t="s">
        <v>15</v>
      </c>
      <c r="M4505" s="5">
        <v>12583.420000000004</v>
      </c>
      <c r="N4505">
        <v>1</v>
      </c>
    </row>
    <row r="4506" spans="1:14" x14ac:dyDescent="0.2">
      <c r="A4506" s="2">
        <v>44960</v>
      </c>
      <c r="B4506" s="3">
        <f t="shared" si="210"/>
        <v>2023</v>
      </c>
      <c r="C4506" t="str">
        <f t="shared" si="211"/>
        <v>2022-2023</v>
      </c>
      <c r="D4506" t="s">
        <v>147</v>
      </c>
      <c r="E4506" t="s">
        <v>57</v>
      </c>
      <c r="F4506" t="str">
        <f t="shared" si="212"/>
        <v>New South Wales</v>
      </c>
      <c r="G4506" t="s">
        <v>10</v>
      </c>
      <c r="H4506">
        <v>2560</v>
      </c>
      <c r="I4506" t="s">
        <v>11</v>
      </c>
      <c r="J4506" t="s">
        <v>58</v>
      </c>
      <c r="K4506" t="s">
        <v>149</v>
      </c>
      <c r="L4506" t="s">
        <v>15</v>
      </c>
      <c r="M4506" s="5">
        <v>12653.070000000003</v>
      </c>
      <c r="N4506">
        <v>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5ECCA-154A-4BC6-A2DC-0C8A754F02CF}">
  <sheetPr>
    <tabColor rgb="FF2CD4B4"/>
  </sheetPr>
  <dimension ref="D2:AC51"/>
  <sheetViews>
    <sheetView showGridLines="0" tabSelected="1" zoomScale="90" zoomScaleNormal="90" workbookViewId="0"/>
  </sheetViews>
  <sheetFormatPr defaultRowHeight="14.25" x14ac:dyDescent="0.2"/>
  <cols>
    <col min="1" max="1" width="9" customWidth="1"/>
    <col min="17" max="17" width="2.25" customWidth="1"/>
    <col min="18" max="18" width="12.875" customWidth="1"/>
    <col min="19" max="19" width="9.625" bestFit="1" customWidth="1"/>
    <col min="20" max="20" width="9.875" bestFit="1" customWidth="1"/>
  </cols>
  <sheetData>
    <row r="2" spans="4:7" ht="34.5" x14ac:dyDescent="0.45">
      <c r="D2" s="12" t="s">
        <v>193</v>
      </c>
      <c r="E2" s="11"/>
      <c r="F2" s="11"/>
      <c r="G2" s="11"/>
    </row>
    <row r="25" spans="18:22" ht="18" x14ac:dyDescent="0.25">
      <c r="R25" s="19" t="s">
        <v>201</v>
      </c>
      <c r="S25" s="19"/>
      <c r="T25" s="19"/>
      <c r="U25" s="19"/>
      <c r="V25" s="19"/>
    </row>
    <row r="26" spans="18:22" x14ac:dyDescent="0.2">
      <c r="R26" s="9" t="s">
        <v>2</v>
      </c>
      <c r="S26" s="16" t="s">
        <v>194</v>
      </c>
      <c r="T26" s="16" t="s">
        <v>204</v>
      </c>
      <c r="U26" s="16" t="s">
        <v>202</v>
      </c>
      <c r="V26" s="16" t="s">
        <v>203</v>
      </c>
    </row>
    <row r="27" spans="18:22" x14ac:dyDescent="0.2">
      <c r="R27" t="str">
        <f>IF(Sparkline_SaleTrend!B7="","",Sparkline_SaleTrend!B7)</f>
        <v>Australian Capital Territory</v>
      </c>
      <c r="S27" s="15">
        <f>IFERROR(GETPIVOTDATA("Sales",Sales_byState!$B$4,"Full State",R27,"Country","Australia"),"")</f>
        <v>38681.96</v>
      </c>
    </row>
    <row r="28" spans="18:22" x14ac:dyDescent="0.2">
      <c r="R28" t="str">
        <f>IF(Sparkline_SaleTrend!B8="","",Sparkline_SaleTrend!B8)</f>
        <v>New South Wales</v>
      </c>
      <c r="S28" s="15">
        <f>IFERROR(GETPIVOTDATA("Sales",Sales_byState!$B$4,"Full State",R28,"Country","Australia"),"")</f>
        <v>1165603.4700000004</v>
      </c>
    </row>
    <row r="29" spans="18:22" x14ac:dyDescent="0.2">
      <c r="R29" t="str">
        <f>IF(Sparkline_SaleTrend!B9="","",Sparkline_SaleTrend!B9)</f>
        <v>Northern Territory</v>
      </c>
      <c r="S29" s="15">
        <f>IFERROR(GETPIVOTDATA("Sales",Sales_byState!$B$4,"Full State",R29,"Country","Australia"),"")</f>
        <v>67846.81</v>
      </c>
    </row>
    <row r="30" spans="18:22" x14ac:dyDescent="0.2">
      <c r="R30" t="str">
        <f>IF(Sparkline_SaleTrend!B10="","",Sparkline_SaleTrend!B10)</f>
        <v>Queensland</v>
      </c>
      <c r="S30" s="15">
        <f>IFERROR(GETPIVOTDATA("Sales",Sales_byState!$B$4,"Full State",R30,"Country","Australia"),"")</f>
        <v>603864.97999999952</v>
      </c>
    </row>
    <row r="31" spans="18:22" x14ac:dyDescent="0.2">
      <c r="R31" t="str">
        <f>IF(Sparkline_SaleTrend!B11="","",Sparkline_SaleTrend!B11)</f>
        <v>South Australia</v>
      </c>
      <c r="S31" s="15">
        <f>IFERROR(GETPIVOTDATA("Sales",Sales_byState!$B$4,"Full State",R31,"Country","Australia"),"")</f>
        <v>112716.26999999997</v>
      </c>
    </row>
    <row r="32" spans="18:22" x14ac:dyDescent="0.2">
      <c r="R32" t="str">
        <f>IF(Sparkline_SaleTrend!B12="","",Sparkline_SaleTrend!B12)</f>
        <v>Tasmania</v>
      </c>
      <c r="S32" s="15">
        <f>IFERROR(GETPIVOTDATA("Sales",Sales_byState!$B$4,"Full State",R32,"Country","Australia"),"")</f>
        <v>59512.450000000004</v>
      </c>
    </row>
    <row r="33" spans="18:19" x14ac:dyDescent="0.2">
      <c r="R33" t="str">
        <f>IF(Sparkline_SaleTrend!B13="","",Sparkline_SaleTrend!B13)</f>
        <v>Victoria</v>
      </c>
      <c r="S33" s="15">
        <f>IFERROR(GETPIVOTDATA("Sales",Sales_byState!$B$4,"Full State",R33,"Country","Australia"),"")</f>
        <v>825449.32000000018</v>
      </c>
    </row>
    <row r="34" spans="18:19" x14ac:dyDescent="0.2">
      <c r="R34" t="str">
        <f>IF(Sparkline_SaleTrend!B14="","",Sparkline_SaleTrend!B14)</f>
        <v>Western Australia</v>
      </c>
      <c r="S34" s="15">
        <f>IFERROR(GETPIVOTDATA("Sales",Sales_byState!$B$4,"Full State",R34,"Country","Australia"),"")</f>
        <v>312583.21999999997</v>
      </c>
    </row>
    <row r="51" spans="28:29" x14ac:dyDescent="0.2">
      <c r="AB51" s="20" t="str">
        <f>CHAR(174)&amp;" Shakti 2025"</f>
        <v>® Shakti 2025</v>
      </c>
      <c r="AC51" s="20"/>
    </row>
  </sheetData>
  <mergeCells count="2">
    <mergeCell ref="R25:V25"/>
    <mergeCell ref="AB51:AC51"/>
  </mergeCells>
  <conditionalFormatting sqref="S27:S34">
    <cfRule type="dataBar" priority="1">
      <dataBar>
        <cfvo type="min"/>
        <cfvo type="max"/>
        <color theme="2" tint="-9.9978637043366805E-2"/>
      </dataBar>
      <extLst>
        <ext xmlns:x14="http://schemas.microsoft.com/office/spreadsheetml/2009/9/main" uri="{B025F937-C7B1-47D3-B67F-A62EFF666E3E}">
          <x14:id>{E3C27B9C-A2DE-4275-8235-892270D6FD35}</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E3C27B9C-A2DE-4275-8235-892270D6FD35}">
            <x14:dataBar minLength="0" maxLength="100" gradient="0">
              <x14:cfvo type="autoMin"/>
              <x14:cfvo type="autoMax"/>
              <x14:negativeFillColor rgb="FFFF0000"/>
              <x14:axisColor rgb="FF000000"/>
            </x14:dataBar>
          </x14:cfRule>
          <xm:sqref>S27:S34</xm:sqref>
        </x14:conditionalFormatting>
      </x14:conditionalFormattings>
    </ext>
    <ext xmlns:x14="http://schemas.microsoft.com/office/spreadsheetml/2009/9/main" uri="{05C60535-1F16-4fd2-B633-F4F36F0B64E0}">
      <x14:sparklineGroups xmlns:xm="http://schemas.microsoft.com/office/excel/2006/main">
        <x14:sparklineGroup displayEmptyCellsAs="gap" xr2:uid="{32BE9D89-4C9F-42F3-A7D2-E5AD242E232A}">
          <x14:colorSeries rgb="FFFF0000"/>
          <x14:colorNegative rgb="FFD00000"/>
          <x14:colorAxis rgb="FF000000"/>
          <x14:colorMarkers rgb="FFD00000"/>
          <x14:colorFirst rgb="FFD00000"/>
          <x14:colorLast rgb="FFD00000"/>
          <x14:colorHigh rgb="FFD00000"/>
          <x14:colorLow rgb="FFD00000"/>
          <x14:sparklines>
            <x14:sparkline>
              <xm:f>Sparkline_SaleTrend!B39:Z39</xm:f>
              <xm:sqref>V27</xm:sqref>
            </x14:sparkline>
            <x14:sparkline>
              <xm:f>Sparkline_SaleTrend!B40:Z40</xm:f>
              <xm:sqref>V28</xm:sqref>
            </x14:sparkline>
            <x14:sparkline>
              <xm:f>Sparkline_SaleTrend!B41:Z41</xm:f>
              <xm:sqref>V29</xm:sqref>
            </x14:sparkline>
            <x14:sparkline>
              <xm:f>Sparkline_SaleTrend!B42:Z42</xm:f>
              <xm:sqref>V30</xm:sqref>
            </x14:sparkline>
            <x14:sparkline>
              <xm:f>Sparkline_SaleTrend!B43:Z43</xm:f>
              <xm:sqref>V31</xm:sqref>
            </x14:sparkline>
            <x14:sparkline>
              <xm:f>Sparkline_SaleTrend!B44:Z44</xm:f>
              <xm:sqref>V32</xm:sqref>
            </x14:sparkline>
            <x14:sparkline>
              <xm:f>Sparkline_SaleTrend!B45:Z45</xm:f>
              <xm:sqref>V33</xm:sqref>
            </x14:sparkline>
            <x14:sparkline>
              <xm:f>Sparkline_SaleTrend!B46:Z46</xm:f>
              <xm:sqref>V34</xm:sqref>
            </x14:sparkline>
          </x14:sparklines>
        </x14:sparklineGroup>
        <x14:sparklineGroup displayEmptyCellsAs="gap" xr2:uid="{A975D8A7-7B9E-4D2E-8A08-BCAAB0844AA6}">
          <x14:colorSeries rgb="FF016BB3"/>
          <x14:colorNegative rgb="FFD00000"/>
          <x14:colorAxis rgb="FF000000"/>
          <x14:colorMarkers rgb="FFD00000"/>
          <x14:colorFirst rgb="FFD00000"/>
          <x14:colorLast rgb="FFD00000"/>
          <x14:colorHigh rgb="FFD00000"/>
          <x14:colorLow rgb="FFD00000"/>
          <x14:sparklines>
            <x14:sparkline>
              <xm:f>Sparkline_SaleTrend!B23:Z23</xm:f>
              <xm:sqref>U27</xm:sqref>
            </x14:sparkline>
            <x14:sparkline>
              <xm:f>Sparkline_SaleTrend!B24:Z24</xm:f>
              <xm:sqref>U28</xm:sqref>
            </x14:sparkline>
            <x14:sparkline>
              <xm:f>Sparkline_SaleTrend!B25:Z25</xm:f>
              <xm:sqref>U29</xm:sqref>
            </x14:sparkline>
            <x14:sparkline>
              <xm:f>Sparkline_SaleTrend!B26:Z26</xm:f>
              <xm:sqref>U30</xm:sqref>
            </x14:sparkline>
            <x14:sparkline>
              <xm:f>Sparkline_SaleTrend!B27:Z27</xm:f>
              <xm:sqref>U31</xm:sqref>
            </x14:sparkline>
            <x14:sparkline>
              <xm:f>Sparkline_SaleTrend!B28:Z28</xm:f>
              <xm:sqref>U32</xm:sqref>
            </x14:sparkline>
            <x14:sparkline>
              <xm:f>Sparkline_SaleTrend!B29:Z29</xm:f>
              <xm:sqref>U33</xm:sqref>
            </x14:sparkline>
            <x14:sparkline>
              <xm:f>Sparkline_SaleTrend!B30:Z30</xm:f>
              <xm:sqref>U34</xm:sqref>
            </x14:sparkline>
          </x14:sparklines>
        </x14:sparklineGroup>
        <x14:sparklineGroup displayEmptyCellsAs="gap" xr2:uid="{4FA9191F-5F70-4C22-B6E2-ADCCA1D3E8ED}">
          <x14:colorSeries theme="6" tint="-0.249977111117893"/>
          <x14:colorNegative theme="7"/>
          <x14:colorAxis rgb="FF000000"/>
          <x14:colorMarkers theme="7" tint="-0.249977111117893"/>
          <x14:colorFirst theme="7" tint="-0.249977111117893"/>
          <x14:colorLast theme="7" tint="-0.249977111117893"/>
          <x14:colorHigh theme="7" tint="-0.249977111117893"/>
          <x14:colorLow theme="7" tint="-0.249977111117893"/>
          <x14:sparklines>
            <x14:sparkline>
              <xm:f>Sparkline_SaleTrend!B7:Z7</xm:f>
              <xm:sqref>T27</xm:sqref>
            </x14:sparkline>
            <x14:sparkline>
              <xm:f>Sparkline_SaleTrend!B8:Z8</xm:f>
              <xm:sqref>T28</xm:sqref>
            </x14:sparkline>
            <x14:sparkline>
              <xm:f>Sparkline_SaleTrend!B9:Z9</xm:f>
              <xm:sqref>T29</xm:sqref>
            </x14:sparkline>
            <x14:sparkline>
              <xm:f>Sparkline_SaleTrend!B10:Z10</xm:f>
              <xm:sqref>T30</xm:sqref>
            </x14:sparkline>
            <x14:sparkline>
              <xm:f>Sparkline_SaleTrend!B11:Z11</xm:f>
              <xm:sqref>T31</xm:sqref>
            </x14:sparkline>
            <x14:sparkline>
              <xm:f>Sparkline_SaleTrend!B12:Z12</xm:f>
              <xm:sqref>T32</xm:sqref>
            </x14:sparkline>
            <x14:sparkline>
              <xm:f>Sparkline_SaleTrend!B13:Z13</xm:f>
              <xm:sqref>T33</xm:sqref>
            </x14:sparkline>
            <x14:sparkline>
              <xm:f>Sparkline_SaleTrend!B14:Z14</xm:f>
              <xm:sqref>T34</xm:sqref>
            </x14:sparkline>
          </x14:sparklines>
        </x14:sparklineGroup>
      </x14:sparklineGroups>
    </ex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32812-E7E8-4623-BE08-726566B2BE24}">
  <dimension ref="B4:H7"/>
  <sheetViews>
    <sheetView topLeftCell="A2" workbookViewId="0">
      <selection activeCell="G5" sqref="G5"/>
    </sheetView>
  </sheetViews>
  <sheetFormatPr defaultRowHeight="14.25" x14ac:dyDescent="0.2"/>
  <cols>
    <col min="2" max="2" width="13.875" bestFit="1" customWidth="1"/>
    <col min="3" max="3" width="13.5" bestFit="1" customWidth="1"/>
    <col min="4" max="4" width="16.5" bestFit="1" customWidth="1"/>
    <col min="7" max="7" width="13.375" bestFit="1" customWidth="1"/>
    <col min="8" max="8" width="14" bestFit="1" customWidth="1"/>
  </cols>
  <sheetData>
    <row r="4" spans="2:8" x14ac:dyDescent="0.2">
      <c r="B4" s="6" t="s">
        <v>165</v>
      </c>
      <c r="C4" t="s">
        <v>169</v>
      </c>
      <c r="D4" t="s">
        <v>205</v>
      </c>
      <c r="G4" s="13" t="s">
        <v>196</v>
      </c>
      <c r="H4" s="13" t="s">
        <v>197</v>
      </c>
    </row>
    <row r="5" spans="2:8" x14ac:dyDescent="0.2">
      <c r="B5" s="7" t="s">
        <v>148</v>
      </c>
      <c r="C5" s="5">
        <v>658115.49</v>
      </c>
      <c r="D5" s="5">
        <v>502.76202444614211</v>
      </c>
      <c r="G5" s="18">
        <f>GETPIVOTDATA("Sum of Sales",$B$4)</f>
        <v>3186258.4799999907</v>
      </c>
      <c r="H5" s="18">
        <f>GETPIVOTDATA("Average of Sales2",$B$4)</f>
        <v>707.27158268590244</v>
      </c>
    </row>
    <row r="6" spans="2:8" x14ac:dyDescent="0.2">
      <c r="B6" s="7" t="s">
        <v>147</v>
      </c>
      <c r="C6" s="5">
        <v>2528142.9900000012</v>
      </c>
      <c r="D6" s="5">
        <v>791.0334762202757</v>
      </c>
    </row>
    <row r="7" spans="2:8" x14ac:dyDescent="0.2">
      <c r="B7" s="7" t="s">
        <v>166</v>
      </c>
      <c r="C7" s="5">
        <v>3186258.4799999907</v>
      </c>
      <c r="D7" s="5">
        <v>707.27158268590244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7E3FD-4E08-4AA1-BF39-77FCA683E9F3}">
  <dimension ref="B4:H32"/>
  <sheetViews>
    <sheetView topLeftCell="B1" workbookViewId="0">
      <selection activeCell="K24" sqref="K24"/>
    </sheetView>
  </sheetViews>
  <sheetFormatPr defaultRowHeight="14.25" x14ac:dyDescent="0.2"/>
  <cols>
    <col min="2" max="2" width="13" bestFit="1" customWidth="1"/>
    <col min="3" max="3" width="16" bestFit="1" customWidth="1"/>
    <col min="4" max="4" width="14.125" bestFit="1" customWidth="1"/>
    <col min="5" max="5" width="13.5" bestFit="1" customWidth="1"/>
    <col min="7" max="7" width="11.25" bestFit="1" customWidth="1"/>
    <col min="8" max="8" width="14.75" bestFit="1" customWidth="1"/>
  </cols>
  <sheetData>
    <row r="4" spans="2:5" x14ac:dyDescent="0.2">
      <c r="B4" s="6" t="s">
        <v>169</v>
      </c>
      <c r="C4" s="6" t="s">
        <v>182</v>
      </c>
    </row>
    <row r="5" spans="2:5" x14ac:dyDescent="0.2">
      <c r="B5" s="6" t="s">
        <v>165</v>
      </c>
      <c r="C5" t="s">
        <v>148</v>
      </c>
      <c r="D5" t="s">
        <v>147</v>
      </c>
      <c r="E5" t="s">
        <v>166</v>
      </c>
    </row>
    <row r="6" spans="2:5" x14ac:dyDescent="0.2">
      <c r="B6" s="7" t="s">
        <v>167</v>
      </c>
      <c r="C6" s="5">
        <v>312187.35000000003</v>
      </c>
      <c r="D6" s="5">
        <v>1319266.31</v>
      </c>
      <c r="E6" s="5">
        <v>1631453.66</v>
      </c>
    </row>
    <row r="7" spans="2:5" x14ac:dyDescent="0.2">
      <c r="B7" s="8" t="s">
        <v>170</v>
      </c>
      <c r="C7" s="5">
        <v>17665.07</v>
      </c>
      <c r="D7" s="5">
        <v>113131.16</v>
      </c>
      <c r="E7" s="5">
        <v>130796.23000000001</v>
      </c>
    </row>
    <row r="8" spans="2:5" x14ac:dyDescent="0.2">
      <c r="B8" s="8" t="s">
        <v>171</v>
      </c>
      <c r="C8" s="5">
        <v>12622.539999999999</v>
      </c>
      <c r="D8" s="5">
        <v>119907.95</v>
      </c>
      <c r="E8" s="5">
        <v>132530.49</v>
      </c>
    </row>
    <row r="9" spans="2:5" x14ac:dyDescent="0.2">
      <c r="B9" s="8" t="s">
        <v>172</v>
      </c>
      <c r="C9" s="5">
        <v>30766.69</v>
      </c>
      <c r="D9" s="5">
        <v>90020.700000000012</v>
      </c>
      <c r="E9" s="5">
        <v>120787.39000000001</v>
      </c>
    </row>
    <row r="10" spans="2:5" x14ac:dyDescent="0.2">
      <c r="B10" s="8" t="s">
        <v>173</v>
      </c>
      <c r="C10" s="5">
        <v>27919.519999999997</v>
      </c>
      <c r="D10" s="5">
        <v>142763.91</v>
      </c>
      <c r="E10" s="5">
        <v>170683.43</v>
      </c>
    </row>
    <row r="11" spans="2:5" x14ac:dyDescent="0.2">
      <c r="B11" s="8" t="s">
        <v>174</v>
      </c>
      <c r="C11" s="5">
        <v>32337.620000000006</v>
      </c>
      <c r="D11" s="5">
        <v>92188.860000000015</v>
      </c>
      <c r="E11" s="5">
        <v>124526.48000000003</v>
      </c>
    </row>
    <row r="12" spans="2:5" x14ac:dyDescent="0.2">
      <c r="B12" s="8" t="s">
        <v>175</v>
      </c>
      <c r="C12" s="5">
        <v>42988.65</v>
      </c>
      <c r="D12" s="5">
        <v>145977.94</v>
      </c>
      <c r="E12" s="5">
        <v>188966.59</v>
      </c>
    </row>
    <row r="13" spans="2:5" x14ac:dyDescent="0.2">
      <c r="B13" s="8" t="s">
        <v>176</v>
      </c>
      <c r="C13" s="5">
        <v>23888.629999999997</v>
      </c>
      <c r="D13" s="5">
        <v>109827.61</v>
      </c>
      <c r="E13" s="5">
        <v>133716.24</v>
      </c>
    </row>
    <row r="14" spans="2:5" x14ac:dyDescent="0.2">
      <c r="B14" s="8" t="s">
        <v>177</v>
      </c>
      <c r="C14" s="5">
        <v>31904.03</v>
      </c>
      <c r="D14" s="5">
        <v>120579.63</v>
      </c>
      <c r="E14" s="5">
        <v>152483.66</v>
      </c>
    </row>
    <row r="15" spans="2:5" x14ac:dyDescent="0.2">
      <c r="B15" s="8" t="s">
        <v>178</v>
      </c>
      <c r="C15" s="5">
        <v>24828.080000000002</v>
      </c>
      <c r="D15" s="5">
        <v>108649.16000000002</v>
      </c>
      <c r="E15" s="5">
        <v>133477.24000000002</v>
      </c>
    </row>
    <row r="16" spans="2:5" x14ac:dyDescent="0.2">
      <c r="B16" s="8" t="s">
        <v>179</v>
      </c>
      <c r="C16" s="5">
        <v>17343.39</v>
      </c>
      <c r="D16" s="5">
        <v>106032.67000000001</v>
      </c>
      <c r="E16" s="5">
        <v>123376.06000000001</v>
      </c>
    </row>
    <row r="17" spans="2:8" x14ac:dyDescent="0.2">
      <c r="B17" s="8" t="s">
        <v>180</v>
      </c>
      <c r="C17" s="5">
        <v>18723.63</v>
      </c>
      <c r="D17" s="5">
        <v>73922.55</v>
      </c>
      <c r="E17" s="5">
        <v>92646.180000000008</v>
      </c>
    </row>
    <row r="18" spans="2:8" x14ac:dyDescent="0.2">
      <c r="B18" s="8" t="s">
        <v>181</v>
      </c>
      <c r="C18" s="5">
        <v>31199.5</v>
      </c>
      <c r="D18" s="5">
        <v>96264.170000000013</v>
      </c>
      <c r="E18" s="5">
        <v>127463.67000000001</v>
      </c>
    </row>
    <row r="19" spans="2:8" x14ac:dyDescent="0.2">
      <c r="B19" s="7" t="s">
        <v>168</v>
      </c>
      <c r="C19" s="5">
        <v>345928.14</v>
      </c>
      <c r="D19" s="5">
        <v>1208876.68</v>
      </c>
      <c r="E19" s="5">
        <v>1554804.8200000003</v>
      </c>
    </row>
    <row r="20" spans="2:8" x14ac:dyDescent="0.2">
      <c r="B20" s="8" t="s">
        <v>170</v>
      </c>
      <c r="C20" s="5">
        <v>27492.12</v>
      </c>
      <c r="D20" s="5">
        <v>80258.24000000002</v>
      </c>
      <c r="E20" s="5">
        <v>107750.36000000002</v>
      </c>
    </row>
    <row r="21" spans="2:8" x14ac:dyDescent="0.2">
      <c r="B21" s="8" t="s">
        <v>171</v>
      </c>
      <c r="C21" s="5">
        <v>24833.15</v>
      </c>
      <c r="D21" s="5">
        <v>85681.38</v>
      </c>
      <c r="E21" s="5">
        <v>110514.53</v>
      </c>
    </row>
    <row r="22" spans="2:8" x14ac:dyDescent="0.2">
      <c r="B22" s="8" t="s">
        <v>172</v>
      </c>
      <c r="C22" s="5">
        <v>10692.77</v>
      </c>
      <c r="D22" s="5">
        <v>105683.08000000003</v>
      </c>
      <c r="E22" s="5">
        <v>116375.85000000003</v>
      </c>
    </row>
    <row r="23" spans="2:8" x14ac:dyDescent="0.2">
      <c r="B23" s="8" t="s">
        <v>173</v>
      </c>
      <c r="C23" s="5">
        <v>38255.050000000003</v>
      </c>
      <c r="D23" s="5">
        <v>88755.87</v>
      </c>
      <c r="E23" s="5">
        <v>127010.92</v>
      </c>
    </row>
    <row r="24" spans="2:8" x14ac:dyDescent="0.2">
      <c r="B24" s="8" t="s">
        <v>174</v>
      </c>
      <c r="C24" s="5">
        <v>29125.190000000006</v>
      </c>
      <c r="D24" s="5">
        <v>99078.17</v>
      </c>
      <c r="E24" s="5">
        <v>128203.36</v>
      </c>
    </row>
    <row r="25" spans="2:8" x14ac:dyDescent="0.2">
      <c r="B25" s="8" t="s">
        <v>175</v>
      </c>
      <c r="C25" s="5">
        <v>25348.78</v>
      </c>
      <c r="D25" s="5">
        <v>68440.260000000009</v>
      </c>
      <c r="E25" s="5">
        <v>93789.040000000008</v>
      </c>
    </row>
    <row r="26" spans="2:8" x14ac:dyDescent="0.2">
      <c r="B26" s="8" t="s">
        <v>176</v>
      </c>
      <c r="C26" s="5">
        <v>25256.57</v>
      </c>
      <c r="D26" s="5">
        <v>103031.79999999997</v>
      </c>
      <c r="E26" s="5">
        <v>128288.36999999997</v>
      </c>
    </row>
    <row r="27" spans="2:8" x14ac:dyDescent="0.2">
      <c r="B27" s="8" t="s">
        <v>177</v>
      </c>
      <c r="C27" s="5">
        <v>52893.440000000002</v>
      </c>
      <c r="D27" s="5">
        <v>154883.61000000002</v>
      </c>
      <c r="E27" s="5">
        <v>207777.05000000002</v>
      </c>
    </row>
    <row r="28" spans="2:8" x14ac:dyDescent="0.2">
      <c r="B28" s="8" t="s">
        <v>178</v>
      </c>
      <c r="C28" s="5">
        <v>22345.94</v>
      </c>
      <c r="D28" s="5">
        <v>92873.920000000013</v>
      </c>
      <c r="E28" s="5">
        <v>115219.86000000002</v>
      </c>
    </row>
    <row r="29" spans="2:8" x14ac:dyDescent="0.2">
      <c r="B29" s="8" t="s">
        <v>179</v>
      </c>
      <c r="C29" s="5">
        <v>26766.299999999996</v>
      </c>
      <c r="D29" s="5">
        <v>113682.51000000004</v>
      </c>
      <c r="E29" s="5">
        <v>140448.81000000003</v>
      </c>
    </row>
    <row r="30" spans="2:8" x14ac:dyDescent="0.2">
      <c r="B30" s="8" t="s">
        <v>180</v>
      </c>
      <c r="C30" s="5">
        <v>38143.5</v>
      </c>
      <c r="D30" s="5">
        <v>103374.33</v>
      </c>
      <c r="E30" s="5">
        <v>141517.83000000002</v>
      </c>
    </row>
    <row r="31" spans="2:8" x14ac:dyDescent="0.2">
      <c r="B31" s="8" t="s">
        <v>181</v>
      </c>
      <c r="C31" s="5">
        <v>24775.330000000005</v>
      </c>
      <c r="D31" s="5">
        <v>113133.51000000002</v>
      </c>
      <c r="E31" s="5">
        <v>137908.84000000003</v>
      </c>
    </row>
    <row r="32" spans="2:8" x14ac:dyDescent="0.2">
      <c r="B32" s="7" t="s">
        <v>166</v>
      </c>
      <c r="C32" s="5">
        <v>658115.49</v>
      </c>
      <c r="D32" s="5">
        <v>2528142.9900000007</v>
      </c>
      <c r="E32" s="5">
        <v>3186258.48</v>
      </c>
      <c r="G32" s="13" t="s">
        <v>196</v>
      </c>
      <c r="H32" s="17">
        <f>SUM(Data[Sales])</f>
        <v>3186258.4800000009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521165-DEAD-4A10-B276-068166FD259F}">
  <dimension ref="B4:H32"/>
  <sheetViews>
    <sheetView topLeftCell="B1" workbookViewId="0">
      <selection activeCell="H32" sqref="H32"/>
    </sheetView>
  </sheetViews>
  <sheetFormatPr defaultRowHeight="14.25" x14ac:dyDescent="0.2"/>
  <cols>
    <col min="2" max="2" width="15.375" bestFit="1" customWidth="1"/>
    <col min="3" max="3" width="16" bestFit="1" customWidth="1"/>
    <col min="4" max="4" width="14.125" bestFit="1" customWidth="1"/>
    <col min="5" max="5" width="11.5" bestFit="1" customWidth="1"/>
    <col min="7" max="7" width="14" bestFit="1" customWidth="1"/>
    <col min="8" max="8" width="9.375" bestFit="1" customWidth="1"/>
  </cols>
  <sheetData>
    <row r="4" spans="2:5" x14ac:dyDescent="0.2">
      <c r="B4" s="6" t="s">
        <v>183</v>
      </c>
      <c r="C4" s="6" t="s">
        <v>182</v>
      </c>
    </row>
    <row r="5" spans="2:5" x14ac:dyDescent="0.2">
      <c r="B5" s="6" t="s">
        <v>165</v>
      </c>
      <c r="C5" t="s">
        <v>148</v>
      </c>
      <c r="D5" t="s">
        <v>147</v>
      </c>
      <c r="E5" t="s">
        <v>166</v>
      </c>
    </row>
    <row r="6" spans="2:5" x14ac:dyDescent="0.2">
      <c r="B6" s="7" t="s">
        <v>167</v>
      </c>
      <c r="C6" s="5">
        <v>493.96732594936708</v>
      </c>
      <c r="D6" s="5">
        <v>803.94046922608027</v>
      </c>
      <c r="E6" s="5">
        <v>717.75347998240193</v>
      </c>
    </row>
    <row r="7" spans="2:5" x14ac:dyDescent="0.2">
      <c r="B7" s="8" t="s">
        <v>170</v>
      </c>
      <c r="C7" s="5">
        <v>353.3014</v>
      </c>
      <c r="D7" s="5">
        <v>844.26238805970149</v>
      </c>
      <c r="E7" s="5">
        <v>710.84907608695653</v>
      </c>
    </row>
    <row r="8" spans="2:5" x14ac:dyDescent="0.2">
      <c r="B8" s="8" t="s">
        <v>171</v>
      </c>
      <c r="C8" s="5">
        <v>293.54744186046509</v>
      </c>
      <c r="D8" s="5">
        <v>826.95137931034481</v>
      </c>
      <c r="E8" s="5">
        <v>704.94941489361702</v>
      </c>
    </row>
    <row r="9" spans="2:5" x14ac:dyDescent="0.2">
      <c r="B9" s="8" t="s">
        <v>172</v>
      </c>
      <c r="C9" s="5">
        <v>530.46017241379309</v>
      </c>
      <c r="D9" s="5">
        <v>652.32391304347834</v>
      </c>
      <c r="E9" s="5">
        <v>616.26219387755111</v>
      </c>
    </row>
    <row r="10" spans="2:5" x14ac:dyDescent="0.2">
      <c r="B10" s="8" t="s">
        <v>173</v>
      </c>
      <c r="C10" s="5">
        <v>507.62763636363633</v>
      </c>
      <c r="D10" s="5">
        <v>951.75940000000003</v>
      </c>
      <c r="E10" s="5">
        <v>832.60209756097538</v>
      </c>
    </row>
    <row r="11" spans="2:5" x14ac:dyDescent="0.2">
      <c r="B11" s="8" t="s">
        <v>174</v>
      </c>
      <c r="C11" s="5">
        <v>557.54517241379324</v>
      </c>
      <c r="D11" s="5">
        <v>720.22546875000012</v>
      </c>
      <c r="E11" s="5">
        <v>669.49720430107493</v>
      </c>
    </row>
    <row r="12" spans="2:5" x14ac:dyDescent="0.2">
      <c r="B12" s="8" t="s">
        <v>175</v>
      </c>
      <c r="C12" s="5">
        <v>741.18362068965519</v>
      </c>
      <c r="D12" s="5">
        <v>1035.3045390070922</v>
      </c>
      <c r="E12" s="5">
        <v>949.58085427135677</v>
      </c>
    </row>
    <row r="13" spans="2:5" x14ac:dyDescent="0.2">
      <c r="B13" s="8" t="s">
        <v>176</v>
      </c>
      <c r="C13" s="5">
        <v>487.52306122448977</v>
      </c>
      <c r="D13" s="5">
        <v>762.69173611111114</v>
      </c>
      <c r="E13" s="5">
        <v>692.83025906735747</v>
      </c>
    </row>
    <row r="14" spans="2:5" x14ac:dyDescent="0.2">
      <c r="B14" s="8" t="s">
        <v>177</v>
      </c>
      <c r="C14" s="5">
        <v>540.74627118644071</v>
      </c>
      <c r="D14" s="5">
        <v>803.86419999999998</v>
      </c>
      <c r="E14" s="5">
        <v>729.58688995215311</v>
      </c>
    </row>
    <row r="15" spans="2:5" x14ac:dyDescent="0.2">
      <c r="B15" s="8" t="s">
        <v>178</v>
      </c>
      <c r="C15" s="5">
        <v>591.14476190476194</v>
      </c>
      <c r="D15" s="5">
        <v>749.30455172413804</v>
      </c>
      <c r="E15" s="5">
        <v>713.78203208556158</v>
      </c>
    </row>
    <row r="16" spans="2:5" x14ac:dyDescent="0.2">
      <c r="B16" s="8" t="s">
        <v>179</v>
      </c>
      <c r="C16" s="5">
        <v>327.23377358490563</v>
      </c>
      <c r="D16" s="5">
        <v>821.95868217054272</v>
      </c>
      <c r="E16" s="5">
        <v>677.89043956043952</v>
      </c>
    </row>
    <row r="17" spans="2:8" x14ac:dyDescent="0.2">
      <c r="B17" s="8" t="s">
        <v>180</v>
      </c>
      <c r="C17" s="5">
        <v>374.4726</v>
      </c>
      <c r="D17" s="5">
        <v>642.80478260869563</v>
      </c>
      <c r="E17" s="5">
        <v>561.49199999999996</v>
      </c>
    </row>
    <row r="18" spans="2:8" x14ac:dyDescent="0.2">
      <c r="B18" s="8" t="s">
        <v>181</v>
      </c>
      <c r="C18" s="5">
        <v>547.35964912280701</v>
      </c>
      <c r="D18" s="5">
        <v>789.05057377049195</v>
      </c>
      <c r="E18" s="5">
        <v>712.08754189944136</v>
      </c>
    </row>
    <row r="19" spans="2:8" x14ac:dyDescent="0.2">
      <c r="B19" s="7" t="s">
        <v>168</v>
      </c>
      <c r="C19" s="5">
        <v>510.97214180206737</v>
      </c>
      <c r="D19" s="5">
        <v>777.41265594855258</v>
      </c>
      <c r="E19" s="5">
        <v>696.59714157706094</v>
      </c>
    </row>
    <row r="20" spans="2:8" x14ac:dyDescent="0.2">
      <c r="B20" s="8" t="s">
        <v>170</v>
      </c>
      <c r="C20" s="5">
        <v>458.202</v>
      </c>
      <c r="D20" s="5">
        <v>697.89773913043496</v>
      </c>
      <c r="E20" s="5">
        <v>615.71634285714276</v>
      </c>
    </row>
    <row r="21" spans="2:8" x14ac:dyDescent="0.2">
      <c r="B21" s="8" t="s">
        <v>171</v>
      </c>
      <c r="C21" s="5">
        <v>620.82875000000001</v>
      </c>
      <c r="D21" s="5">
        <v>690.97887096774195</v>
      </c>
      <c r="E21" s="5">
        <v>673.86908536585395</v>
      </c>
    </row>
    <row r="22" spans="2:8" x14ac:dyDescent="0.2">
      <c r="B22" s="8" t="s">
        <v>172</v>
      </c>
      <c r="C22" s="5">
        <v>274.17358974358973</v>
      </c>
      <c r="D22" s="5">
        <v>825.64906250000024</v>
      </c>
      <c r="E22" s="5">
        <v>696.86137724550906</v>
      </c>
    </row>
    <row r="23" spans="2:8" x14ac:dyDescent="0.2">
      <c r="B23" s="8" t="s">
        <v>173</v>
      </c>
      <c r="C23" s="5">
        <v>659.569827586207</v>
      </c>
      <c r="D23" s="5">
        <v>657.45088888888881</v>
      </c>
      <c r="E23" s="5">
        <v>658.08766839378256</v>
      </c>
    </row>
    <row r="24" spans="2:8" x14ac:dyDescent="0.2">
      <c r="B24" s="8" t="s">
        <v>174</v>
      </c>
      <c r="C24" s="5">
        <v>448.07984615384623</v>
      </c>
      <c r="D24" s="5">
        <v>728.51595588235296</v>
      </c>
      <c r="E24" s="5">
        <v>637.8276616915424</v>
      </c>
    </row>
    <row r="25" spans="2:8" x14ac:dyDescent="0.2">
      <c r="B25" s="8" t="s">
        <v>175</v>
      </c>
      <c r="C25" s="5">
        <v>437.04793103448276</v>
      </c>
      <c r="D25" s="5">
        <v>514.5884210526317</v>
      </c>
      <c r="E25" s="5">
        <v>491.04209424083774</v>
      </c>
    </row>
    <row r="26" spans="2:8" x14ac:dyDescent="0.2">
      <c r="B26" s="8" t="s">
        <v>176</v>
      </c>
      <c r="C26" s="5">
        <v>459.21036363636364</v>
      </c>
      <c r="D26" s="5">
        <v>830.90161290322555</v>
      </c>
      <c r="E26" s="5">
        <v>716.69480446927366</v>
      </c>
    </row>
    <row r="27" spans="2:8" x14ac:dyDescent="0.2">
      <c r="B27" s="8" t="s">
        <v>177</v>
      </c>
      <c r="C27" s="5">
        <v>826.46</v>
      </c>
      <c r="D27" s="5">
        <v>1155.8478358208956</v>
      </c>
      <c r="E27" s="5">
        <v>1049.3790404040403</v>
      </c>
    </row>
    <row r="28" spans="2:8" x14ac:dyDescent="0.2">
      <c r="B28" s="8" t="s">
        <v>178</v>
      </c>
      <c r="C28" s="5">
        <v>446.91879999999998</v>
      </c>
      <c r="D28" s="5">
        <v>714.41476923076937</v>
      </c>
      <c r="E28" s="5">
        <v>640.11033333333341</v>
      </c>
    </row>
    <row r="29" spans="2:8" x14ac:dyDescent="0.2">
      <c r="B29" s="8" t="s">
        <v>179</v>
      </c>
      <c r="C29" s="5">
        <v>505.02452830188673</v>
      </c>
      <c r="D29" s="5">
        <v>817.8597841726621</v>
      </c>
      <c r="E29" s="5">
        <v>731.50421874999984</v>
      </c>
    </row>
    <row r="30" spans="2:8" x14ac:dyDescent="0.2">
      <c r="B30" s="8" t="s">
        <v>180</v>
      </c>
      <c r="C30" s="5">
        <v>529.77083333333337</v>
      </c>
      <c r="D30" s="5">
        <v>868.69184873949587</v>
      </c>
      <c r="E30" s="5">
        <v>740.93104712041895</v>
      </c>
    </row>
    <row r="31" spans="2:8" x14ac:dyDescent="0.2">
      <c r="B31" s="8" t="s">
        <v>181</v>
      </c>
      <c r="C31" s="5">
        <v>393.25920634920641</v>
      </c>
      <c r="D31" s="5">
        <v>819.80804347826108</v>
      </c>
      <c r="E31" s="5">
        <v>686.11363184079573</v>
      </c>
    </row>
    <row r="32" spans="2:8" x14ac:dyDescent="0.2">
      <c r="B32" s="7" t="s">
        <v>166</v>
      </c>
      <c r="C32" s="5">
        <v>502.76202444614233</v>
      </c>
      <c r="D32" s="5">
        <v>791.03347622027559</v>
      </c>
      <c r="E32" s="5">
        <v>707.27158268590449</v>
      </c>
      <c r="G32" s="13" t="s">
        <v>197</v>
      </c>
      <c r="H32" s="14">
        <f>AVERAGE(Data[Sales])</f>
        <v>707.27158268590472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2F9C58-1DE0-4690-9CA3-14328E649B0E}">
  <dimension ref="B4:H14"/>
  <sheetViews>
    <sheetView workbookViewId="0">
      <selection activeCell="G5" sqref="G5:G12"/>
    </sheetView>
  </sheetViews>
  <sheetFormatPr defaultRowHeight="14.25" x14ac:dyDescent="0.2"/>
  <cols>
    <col min="2" max="2" width="26" bestFit="1" customWidth="1"/>
    <col min="3" max="3" width="22.75" bestFit="1" customWidth="1"/>
    <col min="4" max="4" width="13.5" bestFit="1" customWidth="1"/>
    <col min="6" max="6" width="11.25" bestFit="1" customWidth="1"/>
    <col min="7" max="7" width="22.75" bestFit="1" customWidth="1"/>
    <col min="8" max="8" width="14.75" bestFit="1" customWidth="1"/>
  </cols>
  <sheetData>
    <row r="4" spans="2:8" x14ac:dyDescent="0.2">
      <c r="B4" s="6" t="s">
        <v>4</v>
      </c>
      <c r="C4" s="6" t="s">
        <v>161</v>
      </c>
      <c r="D4" t="s">
        <v>169</v>
      </c>
      <c r="F4" s="9" t="s">
        <v>4</v>
      </c>
      <c r="G4" s="9" t="s">
        <v>161</v>
      </c>
      <c r="H4" s="9" t="s">
        <v>169</v>
      </c>
    </row>
    <row r="5" spans="2:8" x14ac:dyDescent="0.2">
      <c r="B5" t="s">
        <v>11</v>
      </c>
      <c r="C5" t="s">
        <v>184</v>
      </c>
      <c r="D5" s="5">
        <v>38681.96</v>
      </c>
      <c r="F5" t="s">
        <v>11</v>
      </c>
      <c r="G5" t="s">
        <v>184</v>
      </c>
      <c r="H5" s="10">
        <v>38681.96</v>
      </c>
    </row>
    <row r="6" spans="2:8" x14ac:dyDescent="0.2">
      <c r="B6" t="s">
        <v>11</v>
      </c>
      <c r="C6" t="s">
        <v>185</v>
      </c>
      <c r="D6" s="5">
        <v>1165603.4700000004</v>
      </c>
      <c r="F6" t="s">
        <v>11</v>
      </c>
      <c r="G6" t="s">
        <v>185</v>
      </c>
      <c r="H6" s="10">
        <v>1165603.4700000004</v>
      </c>
    </row>
    <row r="7" spans="2:8" x14ac:dyDescent="0.2">
      <c r="B7" t="s">
        <v>11</v>
      </c>
      <c r="C7" t="s">
        <v>186</v>
      </c>
      <c r="D7" s="5">
        <v>67846.81</v>
      </c>
      <c r="F7" t="s">
        <v>11</v>
      </c>
      <c r="G7" t="s">
        <v>186</v>
      </c>
      <c r="H7" s="10">
        <v>67846.81</v>
      </c>
    </row>
    <row r="8" spans="2:8" x14ac:dyDescent="0.2">
      <c r="B8" t="s">
        <v>11</v>
      </c>
      <c r="C8" t="s">
        <v>187</v>
      </c>
      <c r="D8" s="5">
        <v>603864.97999999952</v>
      </c>
      <c r="F8" t="s">
        <v>11</v>
      </c>
      <c r="G8" t="s">
        <v>187</v>
      </c>
      <c r="H8" s="10">
        <v>603864.97999999952</v>
      </c>
    </row>
    <row r="9" spans="2:8" x14ac:dyDescent="0.2">
      <c r="B9" t="s">
        <v>11</v>
      </c>
      <c r="C9" t="s">
        <v>188</v>
      </c>
      <c r="D9" s="5">
        <v>112716.26999999997</v>
      </c>
      <c r="F9" t="s">
        <v>11</v>
      </c>
      <c r="G9" t="s">
        <v>188</v>
      </c>
      <c r="H9" s="10">
        <v>112716.26999999997</v>
      </c>
    </row>
    <row r="10" spans="2:8" x14ac:dyDescent="0.2">
      <c r="B10" t="s">
        <v>11</v>
      </c>
      <c r="C10" t="s">
        <v>189</v>
      </c>
      <c r="D10" s="5">
        <v>59512.450000000004</v>
      </c>
      <c r="F10" t="s">
        <v>11</v>
      </c>
      <c r="G10" t="s">
        <v>189</v>
      </c>
      <c r="H10" s="10">
        <v>59512.450000000004</v>
      </c>
    </row>
    <row r="11" spans="2:8" x14ac:dyDescent="0.2">
      <c r="B11" t="s">
        <v>11</v>
      </c>
      <c r="C11" t="s">
        <v>190</v>
      </c>
      <c r="D11" s="5">
        <v>825449.32000000018</v>
      </c>
      <c r="F11" t="s">
        <v>11</v>
      </c>
      <c r="G11" t="s">
        <v>190</v>
      </c>
      <c r="H11" s="10">
        <v>825449.32000000018</v>
      </c>
    </row>
    <row r="12" spans="2:8" x14ac:dyDescent="0.2">
      <c r="B12" t="s">
        <v>11</v>
      </c>
      <c r="C12" t="s">
        <v>191</v>
      </c>
      <c r="D12" s="5">
        <v>312583.21999999997</v>
      </c>
      <c r="F12" t="s">
        <v>11</v>
      </c>
      <c r="G12" t="s">
        <v>191</v>
      </c>
      <c r="H12" s="10">
        <v>312583.21999999997</v>
      </c>
    </row>
    <row r="13" spans="2:8" x14ac:dyDescent="0.2">
      <c r="B13" t="s">
        <v>192</v>
      </c>
      <c r="D13" s="5">
        <v>3186258.4800000004</v>
      </c>
    </row>
    <row r="14" spans="2:8" x14ac:dyDescent="0.2">
      <c r="B14" t="s">
        <v>166</v>
      </c>
      <c r="D14" s="5">
        <v>3186258.4800000004</v>
      </c>
      <c r="F14" s="13" t="s">
        <v>196</v>
      </c>
      <c r="G14" s="14">
        <f>SUM(Data[[#All],[Sales]])</f>
        <v>3186258.4800000009</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D4C22-461B-4558-A83F-9D93CCE35603}">
  <dimension ref="B4:H16"/>
  <sheetViews>
    <sheetView workbookViewId="0">
      <selection activeCell="I32" sqref="I32"/>
    </sheetView>
  </sheetViews>
  <sheetFormatPr defaultRowHeight="14.25" x14ac:dyDescent="0.2"/>
  <cols>
    <col min="2" max="2" width="23.5" bestFit="1" customWidth="1"/>
    <col min="3" max="3" width="16" bestFit="1" customWidth="1"/>
    <col min="4" max="4" width="14.125" bestFit="1" customWidth="1"/>
    <col min="5" max="5" width="13.5" bestFit="1" customWidth="1"/>
    <col min="7" max="7" width="11.25" bestFit="1" customWidth="1"/>
    <col min="8" max="8" width="14.75" bestFit="1" customWidth="1"/>
  </cols>
  <sheetData>
    <row r="4" spans="2:8" x14ac:dyDescent="0.2">
      <c r="B4" s="6" t="s">
        <v>169</v>
      </c>
      <c r="C4" s="6" t="s">
        <v>182</v>
      </c>
    </row>
    <row r="5" spans="2:8" x14ac:dyDescent="0.2">
      <c r="B5" s="6" t="s">
        <v>165</v>
      </c>
      <c r="C5" t="s">
        <v>148</v>
      </c>
      <c r="D5" t="s">
        <v>147</v>
      </c>
      <c r="E5" t="s">
        <v>166</v>
      </c>
    </row>
    <row r="6" spans="2:8" x14ac:dyDescent="0.2">
      <c r="B6" s="7" t="s">
        <v>157</v>
      </c>
      <c r="C6" s="5">
        <v>12738.55</v>
      </c>
      <c r="D6" s="5">
        <v>48848.580000000009</v>
      </c>
      <c r="E6" s="5">
        <v>61587.130000000005</v>
      </c>
    </row>
    <row r="7" spans="2:8" x14ac:dyDescent="0.2">
      <c r="B7" s="7" t="s">
        <v>156</v>
      </c>
      <c r="C7" s="5">
        <v>15631.689999999997</v>
      </c>
      <c r="D7" s="5">
        <v>51254.19</v>
      </c>
      <c r="E7" s="5">
        <v>66885.88</v>
      </c>
    </row>
    <row r="8" spans="2:8" x14ac:dyDescent="0.2">
      <c r="B8" s="7" t="s">
        <v>19</v>
      </c>
      <c r="C8" s="5">
        <v>23548.909999999993</v>
      </c>
      <c r="D8" s="5">
        <v>63908.990000000005</v>
      </c>
      <c r="E8" s="5">
        <v>87457.9</v>
      </c>
    </row>
    <row r="9" spans="2:8" x14ac:dyDescent="0.2">
      <c r="B9" s="7" t="s">
        <v>155</v>
      </c>
      <c r="C9" s="5">
        <v>39203.43</v>
      </c>
      <c r="D9" s="5">
        <v>125502.73000000001</v>
      </c>
      <c r="E9" s="5">
        <v>164706.16</v>
      </c>
    </row>
    <row r="10" spans="2:8" x14ac:dyDescent="0.2">
      <c r="B10" s="7" t="s">
        <v>154</v>
      </c>
      <c r="C10" s="5">
        <v>45816.3</v>
      </c>
      <c r="D10" s="5">
        <v>174100.77999999994</v>
      </c>
      <c r="E10" s="5">
        <v>219917.07999999996</v>
      </c>
    </row>
    <row r="11" spans="2:8" x14ac:dyDescent="0.2">
      <c r="B11" s="7" t="s">
        <v>153</v>
      </c>
      <c r="C11" s="5">
        <v>81915.97</v>
      </c>
      <c r="D11" s="5">
        <v>278257.8</v>
      </c>
      <c r="E11" s="5">
        <v>360173.77</v>
      </c>
    </row>
    <row r="12" spans="2:8" x14ac:dyDescent="0.2">
      <c r="B12" s="7" t="s">
        <v>152</v>
      </c>
      <c r="C12" s="5">
        <v>69084.55</v>
      </c>
      <c r="D12" s="5">
        <v>312539.23000000021</v>
      </c>
      <c r="E12" s="5">
        <v>381623.7800000002</v>
      </c>
    </row>
    <row r="13" spans="2:8" x14ac:dyDescent="0.2">
      <c r="B13" s="7" t="s">
        <v>151</v>
      </c>
      <c r="C13" s="5">
        <v>121697.56</v>
      </c>
      <c r="D13" s="5">
        <v>427704.99000000005</v>
      </c>
      <c r="E13" s="5">
        <v>549402.55000000005</v>
      </c>
    </row>
    <row r="14" spans="2:8" x14ac:dyDescent="0.2">
      <c r="B14" s="7" t="s">
        <v>149</v>
      </c>
      <c r="C14" s="5">
        <v>104554.15999999999</v>
      </c>
      <c r="D14" s="5">
        <v>503470.23</v>
      </c>
      <c r="E14" s="5">
        <v>608024.39</v>
      </c>
    </row>
    <row r="15" spans="2:8" x14ac:dyDescent="0.2">
      <c r="B15" s="7" t="s">
        <v>150</v>
      </c>
      <c r="C15" s="5">
        <v>143924.37</v>
      </c>
      <c r="D15" s="5">
        <v>542555.46999999986</v>
      </c>
      <c r="E15" s="5">
        <v>686479.83999999985</v>
      </c>
    </row>
    <row r="16" spans="2:8" x14ac:dyDescent="0.2">
      <c r="B16" s="7" t="s">
        <v>166</v>
      </c>
      <c r="C16" s="5">
        <v>658115.49</v>
      </c>
      <c r="D16" s="5">
        <v>2528142.9900000002</v>
      </c>
      <c r="E16" s="5">
        <v>3186258.4799999995</v>
      </c>
      <c r="G16" s="13" t="s">
        <v>196</v>
      </c>
      <c r="H16" s="14">
        <f>SUM(Data[[#All],[Sales]])</f>
        <v>3186258.4800000009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19FCA7-9021-451B-B136-097638E038CA}">
  <dimension ref="B4:K25"/>
  <sheetViews>
    <sheetView workbookViewId="0">
      <selection activeCell="H17" sqref="H17"/>
    </sheetView>
  </sheetViews>
  <sheetFormatPr defaultRowHeight="14.25" x14ac:dyDescent="0.2"/>
  <cols>
    <col min="1" max="2" width="13" bestFit="1" customWidth="1"/>
    <col min="3" max="3" width="16" bestFit="1" customWidth="1"/>
    <col min="4" max="4" width="14.125" bestFit="1" customWidth="1"/>
    <col min="5" max="5" width="11.875" bestFit="1" customWidth="1"/>
    <col min="7" max="7" width="13.25" bestFit="1" customWidth="1"/>
    <col min="8" max="8" width="14.75" bestFit="1" customWidth="1"/>
  </cols>
  <sheetData>
    <row r="4" spans="2:8" x14ac:dyDescent="0.2">
      <c r="B4" s="6" t="s">
        <v>169</v>
      </c>
      <c r="C4" s="6" t="s">
        <v>182</v>
      </c>
    </row>
    <row r="5" spans="2:8" x14ac:dyDescent="0.2">
      <c r="B5" s="6" t="s">
        <v>165</v>
      </c>
      <c r="C5" t="s">
        <v>148</v>
      </c>
      <c r="D5" t="s">
        <v>147</v>
      </c>
      <c r="E5" t="s">
        <v>166</v>
      </c>
    </row>
    <row r="6" spans="2:8" x14ac:dyDescent="0.2">
      <c r="B6" s="7" t="s">
        <v>143</v>
      </c>
      <c r="C6" s="5">
        <v>4935.67</v>
      </c>
      <c r="D6" s="5">
        <v>66856.09</v>
      </c>
      <c r="E6" s="5">
        <v>71791.759999999995</v>
      </c>
    </row>
    <row r="7" spans="2:8" x14ac:dyDescent="0.2">
      <c r="B7" s="7" t="s">
        <v>78</v>
      </c>
      <c r="C7" s="5">
        <v>65457.710000000006</v>
      </c>
      <c r="D7" s="5">
        <v>7650.54</v>
      </c>
      <c r="E7" s="5">
        <v>73108.25</v>
      </c>
    </row>
    <row r="8" spans="2:8" x14ac:dyDescent="0.2">
      <c r="B8" s="7" t="s">
        <v>146</v>
      </c>
      <c r="C8" s="5">
        <v>15847.229999999998</v>
      </c>
      <c r="D8" s="5">
        <v>58570.100000000006</v>
      </c>
      <c r="E8" s="5">
        <v>74417.33</v>
      </c>
    </row>
    <row r="9" spans="2:8" x14ac:dyDescent="0.2">
      <c r="B9" s="7" t="s">
        <v>41</v>
      </c>
      <c r="C9" s="5">
        <v>3266.7700000000004</v>
      </c>
      <c r="D9" s="5">
        <v>71472.150000000009</v>
      </c>
      <c r="E9" s="5">
        <v>74738.920000000013</v>
      </c>
    </row>
    <row r="10" spans="2:8" x14ac:dyDescent="0.2">
      <c r="B10" s="7" t="s">
        <v>124</v>
      </c>
      <c r="C10" s="5">
        <v>64607.830000000009</v>
      </c>
      <c r="D10" s="5">
        <v>10855.09</v>
      </c>
      <c r="E10" s="5">
        <v>75462.920000000013</v>
      </c>
    </row>
    <row r="11" spans="2:8" x14ac:dyDescent="0.2">
      <c r="B11" s="7" t="s">
        <v>96</v>
      </c>
      <c r="C11" s="5">
        <v>63673.17</v>
      </c>
      <c r="D11" s="5">
        <v>12433.82</v>
      </c>
      <c r="E11" s="5">
        <v>76106.989999999991</v>
      </c>
    </row>
    <row r="12" spans="2:8" x14ac:dyDescent="0.2">
      <c r="B12" s="7" t="s">
        <v>117</v>
      </c>
      <c r="C12" s="5">
        <v>1632.75</v>
      </c>
      <c r="D12" s="5">
        <v>75585.830000000016</v>
      </c>
      <c r="E12" s="5">
        <v>77218.580000000016</v>
      </c>
    </row>
    <row r="13" spans="2:8" x14ac:dyDescent="0.2">
      <c r="B13" s="7" t="s">
        <v>99</v>
      </c>
      <c r="C13" s="5">
        <v>1827.37</v>
      </c>
      <c r="D13" s="5">
        <v>82414.69</v>
      </c>
      <c r="E13" s="5">
        <v>84242.06</v>
      </c>
    </row>
    <row r="14" spans="2:8" x14ac:dyDescent="0.2">
      <c r="B14" s="7" t="s">
        <v>57</v>
      </c>
      <c r="C14" s="5">
        <v>2666.7400000000002</v>
      </c>
      <c r="D14" s="5">
        <v>94778.62000000001</v>
      </c>
      <c r="E14" s="5">
        <v>97445.360000000015</v>
      </c>
    </row>
    <row r="15" spans="2:8" x14ac:dyDescent="0.2">
      <c r="B15" s="7" t="s">
        <v>64</v>
      </c>
      <c r="C15" s="5">
        <v>1627.1699999999996</v>
      </c>
      <c r="D15" s="5">
        <v>104095.13999999998</v>
      </c>
      <c r="E15" s="5">
        <v>105722.30999999998</v>
      </c>
    </row>
    <row r="16" spans="2:8" x14ac:dyDescent="0.2">
      <c r="B16" s="7" t="s">
        <v>166</v>
      </c>
      <c r="C16" s="5">
        <v>225542.41000000003</v>
      </c>
      <c r="D16" s="5">
        <v>584712.07000000007</v>
      </c>
      <c r="E16" s="5">
        <v>810254.48</v>
      </c>
      <c r="G16" s="13" t="s">
        <v>198</v>
      </c>
      <c r="H16" s="14" t="str">
        <f>INDEX(B6:B100,MATCH(_xlfn.MAXIFS(D6:D100, B6:B100, "&lt;&gt;Grand Total"),D6:D100,0))</f>
        <v>Frankston</v>
      </c>
    </row>
    <row r="22" spans="7:11" x14ac:dyDescent="0.2">
      <c r="G22" s="9"/>
      <c r="H22" s="9"/>
    </row>
    <row r="24" spans="7:11" x14ac:dyDescent="0.2">
      <c r="H24" s="9"/>
      <c r="I24" s="9"/>
    </row>
    <row r="25" spans="7:11" x14ac:dyDescent="0.2">
      <c r="H25" s="9"/>
      <c r="I25" s="9"/>
      <c r="J25" s="9"/>
      <c r="K25" s="9"/>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46CF1-51F8-4849-ABB1-C8D01547BA48}">
  <dimension ref="B4:C9"/>
  <sheetViews>
    <sheetView workbookViewId="0">
      <selection activeCell="D23" sqref="D23"/>
    </sheetView>
  </sheetViews>
  <sheetFormatPr defaultRowHeight="14.25" x14ac:dyDescent="0.2"/>
  <cols>
    <col min="1" max="2" width="13.875" bestFit="1" customWidth="1"/>
    <col min="3" max="3" width="13.5" bestFit="1" customWidth="1"/>
  </cols>
  <sheetData>
    <row r="4" spans="2:3" x14ac:dyDescent="0.2">
      <c r="B4" s="6" t="s">
        <v>165</v>
      </c>
      <c r="C4" t="s">
        <v>169</v>
      </c>
    </row>
    <row r="5" spans="2:3" x14ac:dyDescent="0.2">
      <c r="B5" s="7" t="s">
        <v>148</v>
      </c>
      <c r="C5" s="5">
        <v>658115.49</v>
      </c>
    </row>
    <row r="6" spans="2:3" x14ac:dyDescent="0.2">
      <c r="B6" s="7" t="s">
        <v>147</v>
      </c>
      <c r="C6" s="5">
        <v>2528142.9900000012</v>
      </c>
    </row>
    <row r="7" spans="2:3" x14ac:dyDescent="0.2">
      <c r="B7" s="7" t="s">
        <v>166</v>
      </c>
      <c r="C7" s="5">
        <v>3186258.4800000014</v>
      </c>
    </row>
    <row r="9" spans="2:3" x14ac:dyDescent="0.2">
      <c r="B9" s="13" t="s">
        <v>196</v>
      </c>
      <c r="C9" s="14">
        <f>SUM(Data[[#All],[Sales]])</f>
        <v>3186258.4800000009</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54208-057E-484B-9B93-D14C0EA66933}">
  <dimension ref="B2:Z46"/>
  <sheetViews>
    <sheetView topLeftCell="A3" workbookViewId="0">
      <selection activeCell="B7" sqref="B7"/>
    </sheetView>
  </sheetViews>
  <sheetFormatPr defaultRowHeight="14.25" x14ac:dyDescent="0.2"/>
  <cols>
    <col min="2" max="2" width="22.75" bestFit="1" customWidth="1"/>
    <col min="3" max="3" width="16" bestFit="1" customWidth="1"/>
    <col min="4" max="26" width="9.625" bestFit="1" customWidth="1"/>
    <col min="27" max="27" width="13.5" bestFit="1" customWidth="1"/>
  </cols>
  <sheetData>
    <row r="2" spans="2:26" x14ac:dyDescent="0.2">
      <c r="B2" s="6" t="s">
        <v>158</v>
      </c>
      <c r="C2" t="s">
        <v>195</v>
      </c>
    </row>
    <row r="4" spans="2:26" x14ac:dyDescent="0.2">
      <c r="B4" s="6" t="s">
        <v>169</v>
      </c>
      <c r="C4" s="6" t="s">
        <v>182</v>
      </c>
    </row>
    <row r="5" spans="2:26" x14ac:dyDescent="0.2">
      <c r="C5" t="s">
        <v>167</v>
      </c>
      <c r="O5" t="s">
        <v>168</v>
      </c>
    </row>
    <row r="6" spans="2:26" x14ac:dyDescent="0.2">
      <c r="B6" s="6" t="s">
        <v>165</v>
      </c>
      <c r="C6" t="s">
        <v>170</v>
      </c>
      <c r="D6" t="s">
        <v>171</v>
      </c>
      <c r="E6" t="s">
        <v>172</v>
      </c>
      <c r="F6" t="s">
        <v>173</v>
      </c>
      <c r="G6" t="s">
        <v>174</v>
      </c>
      <c r="H6" t="s">
        <v>175</v>
      </c>
      <c r="I6" t="s">
        <v>176</v>
      </c>
      <c r="J6" t="s">
        <v>177</v>
      </c>
      <c r="K6" t="s">
        <v>178</v>
      </c>
      <c r="L6" t="s">
        <v>179</v>
      </c>
      <c r="M6" t="s">
        <v>180</v>
      </c>
      <c r="N6" t="s">
        <v>181</v>
      </c>
      <c r="O6" t="s">
        <v>170</v>
      </c>
      <c r="P6" t="s">
        <v>171</v>
      </c>
      <c r="Q6" t="s">
        <v>172</v>
      </c>
      <c r="R6" t="s">
        <v>173</v>
      </c>
      <c r="S6" t="s">
        <v>174</v>
      </c>
      <c r="T6" t="s">
        <v>175</v>
      </c>
      <c r="U6" t="s">
        <v>176</v>
      </c>
      <c r="V6" t="s">
        <v>177</v>
      </c>
      <c r="W6" t="s">
        <v>178</v>
      </c>
      <c r="X6" t="s">
        <v>179</v>
      </c>
      <c r="Y6" t="s">
        <v>180</v>
      </c>
      <c r="Z6" t="s">
        <v>181</v>
      </c>
    </row>
    <row r="7" spans="2:26" x14ac:dyDescent="0.2">
      <c r="B7" s="7" t="s">
        <v>184</v>
      </c>
      <c r="C7" s="5">
        <v>2487.9300000000003</v>
      </c>
      <c r="D7" s="5">
        <v>31</v>
      </c>
      <c r="E7" s="5">
        <v>522.22</v>
      </c>
      <c r="F7" s="5">
        <v>2517.59</v>
      </c>
      <c r="G7" s="5">
        <v>547.48</v>
      </c>
      <c r="H7" s="5">
        <v>1882.32</v>
      </c>
      <c r="I7" s="5">
        <v>2351.4300000000003</v>
      </c>
      <c r="J7" s="5">
        <v>747.94</v>
      </c>
      <c r="K7" s="5">
        <v>859.16</v>
      </c>
      <c r="L7" s="5">
        <v>1291.5100000000002</v>
      </c>
      <c r="M7" s="5">
        <v>1043.02</v>
      </c>
      <c r="N7" s="5">
        <v>1358.68</v>
      </c>
      <c r="O7" s="5">
        <v>1261.25</v>
      </c>
      <c r="P7" s="5">
        <v>832.84</v>
      </c>
      <c r="Q7" s="5">
        <v>102.80000000000001</v>
      </c>
      <c r="R7" s="5">
        <v>1345.3400000000001</v>
      </c>
      <c r="S7" s="5">
        <v>2312.9700000000007</v>
      </c>
      <c r="T7" s="5">
        <v>3207.8300000000008</v>
      </c>
      <c r="U7" s="5">
        <v>8576.91</v>
      </c>
      <c r="V7" s="5">
        <v>91.25</v>
      </c>
      <c r="W7" s="5">
        <v>609.46</v>
      </c>
      <c r="X7" s="5">
        <v>3779.8199999999997</v>
      </c>
      <c r="Y7" s="5">
        <v>57.8</v>
      </c>
      <c r="Z7" s="5">
        <v>863.41</v>
      </c>
    </row>
    <row r="8" spans="2:26" x14ac:dyDescent="0.2">
      <c r="B8" s="7" t="s">
        <v>185</v>
      </c>
      <c r="C8" s="5">
        <v>34786.910000000003</v>
      </c>
      <c r="D8" s="5">
        <v>53147.220000000016</v>
      </c>
      <c r="E8" s="5">
        <v>47054.91</v>
      </c>
      <c r="F8" s="5">
        <v>65289.14</v>
      </c>
      <c r="G8" s="5">
        <v>42797.460000000006</v>
      </c>
      <c r="H8" s="5">
        <v>75352.899999999994</v>
      </c>
      <c r="I8" s="5">
        <v>43487.30000000001</v>
      </c>
      <c r="J8" s="5">
        <v>52364.45</v>
      </c>
      <c r="K8" s="5">
        <v>36195.920000000006</v>
      </c>
      <c r="L8" s="5">
        <v>36885.590000000004</v>
      </c>
      <c r="M8" s="5">
        <v>29161.069999999996</v>
      </c>
      <c r="N8" s="5">
        <v>53154.850000000006</v>
      </c>
      <c r="O8" s="5">
        <v>46181.350000000006</v>
      </c>
      <c r="P8" s="5">
        <v>32879.500000000007</v>
      </c>
      <c r="Q8" s="5">
        <v>54809.26</v>
      </c>
      <c r="R8" s="5">
        <v>51842.820000000007</v>
      </c>
      <c r="S8" s="5">
        <v>59859.290000000008</v>
      </c>
      <c r="T8" s="5">
        <v>26656.730000000003</v>
      </c>
      <c r="U8" s="5">
        <v>41840.67</v>
      </c>
      <c r="V8" s="5">
        <v>96334.980000000025</v>
      </c>
      <c r="W8" s="5">
        <v>51098.700000000004</v>
      </c>
      <c r="X8" s="5">
        <v>56519.549999999996</v>
      </c>
      <c r="Y8" s="5">
        <v>39642.65</v>
      </c>
      <c r="Z8" s="5">
        <v>38260.250000000007</v>
      </c>
    </row>
    <row r="9" spans="2:26" x14ac:dyDescent="0.2">
      <c r="B9" s="7" t="s">
        <v>186</v>
      </c>
      <c r="C9" s="5">
        <v>5444.25</v>
      </c>
      <c r="D9" s="5">
        <v>6893.44</v>
      </c>
      <c r="E9" s="5">
        <v>283.01</v>
      </c>
      <c r="F9" s="5">
        <v>2888.44</v>
      </c>
      <c r="G9" s="5">
        <v>3095.21</v>
      </c>
      <c r="H9" s="5">
        <v>1090.93</v>
      </c>
      <c r="I9" s="5">
        <v>3061.76</v>
      </c>
      <c r="J9" s="5">
        <v>1037.0900000000001</v>
      </c>
      <c r="K9" s="5">
        <v>1766.6599999999999</v>
      </c>
      <c r="L9" s="5">
        <v>5480.28</v>
      </c>
      <c r="M9" s="5">
        <v>1867.1200000000001</v>
      </c>
      <c r="N9" s="5">
        <v>975.43000000000006</v>
      </c>
      <c r="O9" s="5">
        <v>667.67000000000007</v>
      </c>
      <c r="P9" s="5">
        <v>375.27</v>
      </c>
      <c r="Q9" s="5">
        <v>2939.04</v>
      </c>
      <c r="R9" s="5">
        <v>1920.3200000000002</v>
      </c>
      <c r="S9" s="5">
        <v>1808.31</v>
      </c>
      <c r="T9" s="5">
        <v>207.42000000000002</v>
      </c>
      <c r="U9" s="5">
        <v>3318.2599999999993</v>
      </c>
      <c r="V9" s="5">
        <v>325.47000000000003</v>
      </c>
      <c r="W9" s="5">
        <v>9915.380000000001</v>
      </c>
      <c r="X9" s="5">
        <v>325.86</v>
      </c>
      <c r="Y9" s="5">
        <v>10540.670000000004</v>
      </c>
      <c r="Z9" s="5">
        <v>1619.52</v>
      </c>
    </row>
    <row r="10" spans="2:26" x14ac:dyDescent="0.2">
      <c r="B10" s="7" t="s">
        <v>187</v>
      </c>
      <c r="C10" s="5">
        <v>20657.059999999998</v>
      </c>
      <c r="D10" s="5">
        <v>23682.339999999997</v>
      </c>
      <c r="E10" s="5">
        <v>24229.68</v>
      </c>
      <c r="F10" s="5">
        <v>27449.050000000003</v>
      </c>
      <c r="G10" s="5">
        <v>38339.410000000011</v>
      </c>
      <c r="H10" s="5">
        <v>43033.21</v>
      </c>
      <c r="I10" s="5">
        <v>19780.93</v>
      </c>
      <c r="J10" s="5">
        <v>38129.71</v>
      </c>
      <c r="K10" s="5">
        <v>44197.53</v>
      </c>
      <c r="L10" s="5">
        <v>5681.1299999999992</v>
      </c>
      <c r="M10" s="5">
        <v>23206.230000000003</v>
      </c>
      <c r="N10" s="5">
        <v>18849.859999999997</v>
      </c>
      <c r="O10" s="5">
        <v>24303.97</v>
      </c>
      <c r="P10" s="5">
        <v>25062.28</v>
      </c>
      <c r="Q10" s="5">
        <v>13944.380000000003</v>
      </c>
      <c r="R10" s="5">
        <v>27965.3</v>
      </c>
      <c r="S10" s="5">
        <v>24158.300000000003</v>
      </c>
      <c r="T10" s="5">
        <v>28111.27</v>
      </c>
      <c r="U10" s="5">
        <v>22330.28</v>
      </c>
      <c r="V10" s="5">
        <v>19140.330000000002</v>
      </c>
      <c r="W10" s="5">
        <v>15295.259999999998</v>
      </c>
      <c r="X10" s="5">
        <v>16906.899999999998</v>
      </c>
      <c r="Y10" s="5">
        <v>30509.220000000005</v>
      </c>
      <c r="Z10" s="5">
        <v>28901.350000000002</v>
      </c>
    </row>
    <row r="11" spans="2:26" x14ac:dyDescent="0.2">
      <c r="B11" s="7" t="s">
        <v>188</v>
      </c>
      <c r="C11" s="5">
        <v>6127.46</v>
      </c>
      <c r="D11" s="5">
        <v>2657.02</v>
      </c>
      <c r="E11" s="5">
        <v>1639.22</v>
      </c>
      <c r="F11" s="5">
        <v>3449.05</v>
      </c>
      <c r="G11" s="5">
        <v>2693.26</v>
      </c>
      <c r="H11" s="5">
        <v>4159.7299999999996</v>
      </c>
      <c r="I11" s="5">
        <v>3013.54</v>
      </c>
      <c r="J11" s="5">
        <v>5542.8</v>
      </c>
      <c r="K11" s="5">
        <v>4511.49</v>
      </c>
      <c r="L11" s="5">
        <v>7133.27</v>
      </c>
      <c r="M11" s="5">
        <v>4808.09</v>
      </c>
      <c r="N11" s="5">
        <v>4008.05</v>
      </c>
      <c r="O11" s="5">
        <v>3172.76</v>
      </c>
      <c r="P11" s="5">
        <v>5262.75</v>
      </c>
      <c r="Q11" s="5">
        <v>3046.49</v>
      </c>
      <c r="R11" s="5">
        <v>6725.42</v>
      </c>
      <c r="S11" s="5">
        <v>1583.25</v>
      </c>
      <c r="T11" s="5">
        <v>5915.53</v>
      </c>
      <c r="U11" s="5">
        <v>8457.0300000000007</v>
      </c>
      <c r="V11" s="5">
        <v>5144.95</v>
      </c>
      <c r="W11" s="5">
        <v>5652.97</v>
      </c>
      <c r="X11" s="5">
        <v>6560.21</v>
      </c>
      <c r="Y11" s="5">
        <v>6358.13</v>
      </c>
      <c r="Z11" s="5">
        <v>5093.7999999999993</v>
      </c>
    </row>
    <row r="12" spans="2:26" x14ac:dyDescent="0.2">
      <c r="B12" s="7" t="s">
        <v>189</v>
      </c>
      <c r="C12" s="5">
        <v>2982.1399999999994</v>
      </c>
      <c r="D12" s="5">
        <v>3427.43</v>
      </c>
      <c r="E12" s="5">
        <v>552.31999999999994</v>
      </c>
      <c r="F12" s="5">
        <v>2185</v>
      </c>
      <c r="G12" s="5">
        <v>3372.0299999999997</v>
      </c>
      <c r="H12" s="5">
        <v>1828.1</v>
      </c>
      <c r="I12" s="5">
        <v>1840.51</v>
      </c>
      <c r="J12" s="5">
        <v>2493.61</v>
      </c>
      <c r="K12" s="5">
        <v>4015.0199999999995</v>
      </c>
      <c r="L12" s="5">
        <v>2474.2799999999997</v>
      </c>
      <c r="M12" s="5">
        <v>2305.1800000000003</v>
      </c>
      <c r="N12" s="5">
        <v>2311.21</v>
      </c>
      <c r="O12" s="5">
        <v>2810.8799999999997</v>
      </c>
      <c r="P12" s="5">
        <v>3643.46</v>
      </c>
      <c r="Q12" s="5">
        <v>7370.8600000000006</v>
      </c>
      <c r="R12" s="5">
        <v>2103.9900000000002</v>
      </c>
      <c r="S12" s="5">
        <v>1498.6499999999999</v>
      </c>
      <c r="T12" s="5">
        <v>2758.87</v>
      </c>
      <c r="U12" s="5">
        <v>783.95</v>
      </c>
      <c r="V12" s="5">
        <v>456.23</v>
      </c>
      <c r="W12" s="5">
        <v>4576.7300000000005</v>
      </c>
      <c r="X12" s="5">
        <v>1710.2800000000002</v>
      </c>
      <c r="Y12" s="5">
        <v>1347.56</v>
      </c>
      <c r="Z12" s="5">
        <v>664.16</v>
      </c>
    </row>
    <row r="13" spans="2:26" x14ac:dyDescent="0.2">
      <c r="B13" s="7" t="s">
        <v>190</v>
      </c>
      <c r="C13" s="5">
        <v>39578.92</v>
      </c>
      <c r="D13" s="5">
        <v>27773.33</v>
      </c>
      <c r="E13" s="5">
        <v>39689.170000000006</v>
      </c>
      <c r="F13" s="5">
        <v>57017.140000000021</v>
      </c>
      <c r="G13" s="5">
        <v>21766.870000000003</v>
      </c>
      <c r="H13" s="5">
        <v>38197.990000000005</v>
      </c>
      <c r="I13" s="5">
        <v>47882.67</v>
      </c>
      <c r="J13" s="5">
        <v>38629.980000000003</v>
      </c>
      <c r="K13" s="5">
        <v>35624.46</v>
      </c>
      <c r="L13" s="5">
        <v>35095.760000000002</v>
      </c>
      <c r="M13" s="5">
        <v>22766.989999999998</v>
      </c>
      <c r="N13" s="5">
        <v>36863.53</v>
      </c>
      <c r="O13" s="5">
        <v>22197.230000000003</v>
      </c>
      <c r="P13" s="5">
        <v>29964.019999999997</v>
      </c>
      <c r="Q13" s="5">
        <v>22233.410000000003</v>
      </c>
      <c r="R13" s="5">
        <v>28750.120000000003</v>
      </c>
      <c r="S13" s="5">
        <v>28477.100000000002</v>
      </c>
      <c r="T13" s="5">
        <v>16526.490000000002</v>
      </c>
      <c r="U13" s="5">
        <v>32150.340000000004</v>
      </c>
      <c r="V13" s="5">
        <v>66180.38</v>
      </c>
      <c r="W13" s="5">
        <v>16808.3</v>
      </c>
      <c r="X13" s="5">
        <v>38666.619999999995</v>
      </c>
      <c r="Y13" s="5">
        <v>34258.490000000005</v>
      </c>
      <c r="Z13" s="5">
        <v>48350.010000000009</v>
      </c>
    </row>
    <row r="14" spans="2:26" x14ac:dyDescent="0.2">
      <c r="B14" s="7" t="s">
        <v>191</v>
      </c>
      <c r="C14" s="5">
        <v>18731.560000000001</v>
      </c>
      <c r="D14" s="5">
        <v>14918.710000000001</v>
      </c>
      <c r="E14" s="5">
        <v>6816.86</v>
      </c>
      <c r="F14" s="5">
        <v>9888.02</v>
      </c>
      <c r="G14" s="5">
        <v>11914.759999999998</v>
      </c>
      <c r="H14" s="5">
        <v>23421.41</v>
      </c>
      <c r="I14" s="5">
        <v>12298.100000000002</v>
      </c>
      <c r="J14" s="5">
        <v>13538.08</v>
      </c>
      <c r="K14" s="5">
        <v>6306.9999999999991</v>
      </c>
      <c r="L14" s="5">
        <v>29334.240000000005</v>
      </c>
      <c r="M14" s="5">
        <v>7488.4800000000005</v>
      </c>
      <c r="N14" s="5">
        <v>9942.06</v>
      </c>
      <c r="O14" s="5">
        <v>7155.2500000000018</v>
      </c>
      <c r="P14" s="5">
        <v>12494.41</v>
      </c>
      <c r="Q14" s="5">
        <v>11929.609999999997</v>
      </c>
      <c r="R14" s="5">
        <v>6357.6100000000006</v>
      </c>
      <c r="S14" s="5">
        <v>8505.49</v>
      </c>
      <c r="T14" s="5">
        <v>10404.900000000001</v>
      </c>
      <c r="U14" s="5">
        <v>10830.93</v>
      </c>
      <c r="V14" s="5">
        <v>20103.46</v>
      </c>
      <c r="W14" s="5">
        <v>11263.060000000001</v>
      </c>
      <c r="X14" s="5">
        <v>15979.57</v>
      </c>
      <c r="Y14" s="5">
        <v>18803.310000000005</v>
      </c>
      <c r="Z14" s="5">
        <v>14156.34</v>
      </c>
    </row>
    <row r="18" spans="2:26" x14ac:dyDescent="0.2">
      <c r="B18" s="6" t="s">
        <v>158</v>
      </c>
      <c r="C18" t="s">
        <v>195</v>
      </c>
    </row>
    <row r="20" spans="2:26" x14ac:dyDescent="0.2">
      <c r="B20" s="6" t="s">
        <v>169</v>
      </c>
      <c r="C20" s="6" t="s">
        <v>182</v>
      </c>
    </row>
    <row r="21" spans="2:26" x14ac:dyDescent="0.2">
      <c r="C21" t="s">
        <v>167</v>
      </c>
      <c r="O21" t="s">
        <v>168</v>
      </c>
    </row>
    <row r="22" spans="2:26" x14ac:dyDescent="0.2">
      <c r="B22" s="6" t="s">
        <v>165</v>
      </c>
      <c r="C22" t="s">
        <v>170</v>
      </c>
      <c r="D22" t="s">
        <v>171</v>
      </c>
      <c r="E22" t="s">
        <v>172</v>
      </c>
      <c r="F22" t="s">
        <v>173</v>
      </c>
      <c r="G22" t="s">
        <v>174</v>
      </c>
      <c r="H22" t="s">
        <v>175</v>
      </c>
      <c r="I22" t="s">
        <v>176</v>
      </c>
      <c r="J22" t="s">
        <v>177</v>
      </c>
      <c r="K22" t="s">
        <v>178</v>
      </c>
      <c r="L22" t="s">
        <v>179</v>
      </c>
      <c r="M22" t="s">
        <v>180</v>
      </c>
      <c r="N22" t="s">
        <v>181</v>
      </c>
      <c r="O22" t="s">
        <v>170</v>
      </c>
      <c r="P22" t="s">
        <v>171</v>
      </c>
      <c r="Q22" t="s">
        <v>172</v>
      </c>
      <c r="R22" t="s">
        <v>173</v>
      </c>
      <c r="S22" t="s">
        <v>174</v>
      </c>
      <c r="T22" t="s">
        <v>175</v>
      </c>
      <c r="U22" t="s">
        <v>176</v>
      </c>
      <c r="V22" t="s">
        <v>177</v>
      </c>
      <c r="W22" t="s">
        <v>178</v>
      </c>
      <c r="X22" t="s">
        <v>179</v>
      </c>
      <c r="Y22" t="s">
        <v>180</v>
      </c>
      <c r="Z22" t="s">
        <v>181</v>
      </c>
    </row>
    <row r="23" spans="2:26" x14ac:dyDescent="0.2">
      <c r="B23" s="7" t="s">
        <v>184</v>
      </c>
      <c r="C23" s="5">
        <v>2487.9300000000003</v>
      </c>
      <c r="D23" s="5">
        <v>31</v>
      </c>
      <c r="E23" s="5">
        <v>522.22</v>
      </c>
      <c r="F23" s="5">
        <v>2517.59</v>
      </c>
      <c r="G23" s="5">
        <v>547.48</v>
      </c>
      <c r="H23" s="5">
        <v>1882.32</v>
      </c>
      <c r="I23" s="5">
        <v>2351.4300000000003</v>
      </c>
      <c r="J23" s="5">
        <v>747.94</v>
      </c>
      <c r="K23" s="5">
        <v>859.16</v>
      </c>
      <c r="L23" s="5">
        <v>1291.5100000000002</v>
      </c>
      <c r="M23" s="5">
        <v>1043.02</v>
      </c>
      <c r="N23" s="5">
        <v>1358.68</v>
      </c>
      <c r="O23" s="5">
        <v>1261.25</v>
      </c>
      <c r="P23" s="5">
        <v>832.84</v>
      </c>
      <c r="Q23" s="5">
        <v>102.80000000000001</v>
      </c>
      <c r="R23" s="5">
        <v>1345.3400000000001</v>
      </c>
      <c r="S23" s="5">
        <v>2312.9700000000007</v>
      </c>
      <c r="T23" s="5">
        <v>3207.8300000000008</v>
      </c>
      <c r="U23" s="5">
        <v>8576.91</v>
      </c>
      <c r="V23" s="5">
        <v>91.25</v>
      </c>
      <c r="W23" s="5">
        <v>609.46</v>
      </c>
      <c r="X23" s="5">
        <v>3779.8199999999997</v>
      </c>
      <c r="Y23" s="5">
        <v>57.8</v>
      </c>
      <c r="Z23" s="5">
        <v>863.41</v>
      </c>
    </row>
    <row r="24" spans="2:26" x14ac:dyDescent="0.2">
      <c r="B24" s="7" t="s">
        <v>185</v>
      </c>
      <c r="C24" s="5">
        <v>34786.910000000003</v>
      </c>
      <c r="D24" s="5">
        <v>53147.220000000016</v>
      </c>
      <c r="E24" s="5">
        <v>47054.91</v>
      </c>
      <c r="F24" s="5">
        <v>65289.14</v>
      </c>
      <c r="G24" s="5">
        <v>42797.460000000006</v>
      </c>
      <c r="H24" s="5">
        <v>75352.899999999994</v>
      </c>
      <c r="I24" s="5">
        <v>43487.30000000001</v>
      </c>
      <c r="J24" s="5">
        <v>52364.45</v>
      </c>
      <c r="K24" s="5">
        <v>36195.920000000006</v>
      </c>
      <c r="L24" s="5">
        <v>36885.590000000004</v>
      </c>
      <c r="M24" s="5">
        <v>29161.069999999996</v>
      </c>
      <c r="N24" s="5">
        <v>53154.850000000006</v>
      </c>
      <c r="O24" s="5">
        <v>46181.350000000006</v>
      </c>
      <c r="P24" s="5">
        <v>32879.500000000007</v>
      </c>
      <c r="Q24" s="5">
        <v>54809.26</v>
      </c>
      <c r="R24" s="5">
        <v>51842.820000000007</v>
      </c>
      <c r="S24" s="5">
        <v>59859.290000000008</v>
      </c>
      <c r="T24" s="5">
        <v>26656.730000000003</v>
      </c>
      <c r="U24" s="5">
        <v>41840.67</v>
      </c>
      <c r="V24" s="5">
        <v>96334.980000000025</v>
      </c>
      <c r="W24" s="5">
        <v>51098.700000000004</v>
      </c>
      <c r="X24" s="5">
        <v>56519.549999999996</v>
      </c>
      <c r="Y24" s="5">
        <v>39642.65</v>
      </c>
      <c r="Z24" s="5">
        <v>38260.250000000007</v>
      </c>
    </row>
    <row r="25" spans="2:26" x14ac:dyDescent="0.2">
      <c r="B25" s="7" t="s">
        <v>186</v>
      </c>
      <c r="C25" s="5">
        <v>5444.25</v>
      </c>
      <c r="D25" s="5">
        <v>6893.44</v>
      </c>
      <c r="E25" s="5">
        <v>283.01</v>
      </c>
      <c r="F25" s="5">
        <v>2888.44</v>
      </c>
      <c r="G25" s="5">
        <v>3095.21</v>
      </c>
      <c r="H25" s="5">
        <v>1090.93</v>
      </c>
      <c r="I25" s="5">
        <v>3061.76</v>
      </c>
      <c r="J25" s="5">
        <v>1037.0900000000001</v>
      </c>
      <c r="K25" s="5">
        <v>1766.6599999999999</v>
      </c>
      <c r="L25" s="5">
        <v>5480.28</v>
      </c>
      <c r="M25" s="5">
        <v>1867.1200000000001</v>
      </c>
      <c r="N25" s="5">
        <v>975.43000000000006</v>
      </c>
      <c r="O25" s="5">
        <v>667.67000000000007</v>
      </c>
      <c r="P25" s="5">
        <v>375.27</v>
      </c>
      <c r="Q25" s="5">
        <v>2939.04</v>
      </c>
      <c r="R25" s="5">
        <v>1920.3200000000002</v>
      </c>
      <c r="S25" s="5">
        <v>1808.31</v>
      </c>
      <c r="T25" s="5">
        <v>207.42000000000002</v>
      </c>
      <c r="U25" s="5">
        <v>3318.2599999999993</v>
      </c>
      <c r="V25" s="5">
        <v>325.47000000000003</v>
      </c>
      <c r="W25" s="5">
        <v>9915.380000000001</v>
      </c>
      <c r="X25" s="5">
        <v>325.86</v>
      </c>
      <c r="Y25" s="5">
        <v>10540.670000000004</v>
      </c>
      <c r="Z25" s="5">
        <v>1619.52</v>
      </c>
    </row>
    <row r="26" spans="2:26" x14ac:dyDescent="0.2">
      <c r="B26" s="7" t="s">
        <v>187</v>
      </c>
      <c r="C26" s="5">
        <v>20657.059999999998</v>
      </c>
      <c r="D26" s="5">
        <v>23682.339999999997</v>
      </c>
      <c r="E26" s="5">
        <v>24229.68</v>
      </c>
      <c r="F26" s="5">
        <v>27449.050000000003</v>
      </c>
      <c r="G26" s="5">
        <v>38339.410000000011</v>
      </c>
      <c r="H26" s="5">
        <v>43033.21</v>
      </c>
      <c r="I26" s="5">
        <v>19780.93</v>
      </c>
      <c r="J26" s="5">
        <v>38129.71</v>
      </c>
      <c r="K26" s="5">
        <v>44197.53</v>
      </c>
      <c r="L26" s="5">
        <v>5681.1299999999992</v>
      </c>
      <c r="M26" s="5">
        <v>23206.230000000003</v>
      </c>
      <c r="N26" s="5">
        <v>18849.859999999997</v>
      </c>
      <c r="O26" s="5">
        <v>24303.97</v>
      </c>
      <c r="P26" s="5">
        <v>25062.28</v>
      </c>
      <c r="Q26" s="5">
        <v>13944.380000000003</v>
      </c>
      <c r="R26" s="5">
        <v>27965.3</v>
      </c>
      <c r="S26" s="5">
        <v>24158.300000000003</v>
      </c>
      <c r="T26" s="5">
        <v>28111.27</v>
      </c>
      <c r="U26" s="5">
        <v>22330.28</v>
      </c>
      <c r="V26" s="5">
        <v>19140.330000000002</v>
      </c>
      <c r="W26" s="5">
        <v>15295.259999999998</v>
      </c>
      <c r="X26" s="5">
        <v>16906.899999999998</v>
      </c>
      <c r="Y26" s="5">
        <v>30509.220000000005</v>
      </c>
      <c r="Z26" s="5">
        <v>28901.350000000002</v>
      </c>
    </row>
    <row r="27" spans="2:26" x14ac:dyDescent="0.2">
      <c r="B27" s="7" t="s">
        <v>188</v>
      </c>
      <c r="C27" s="5">
        <v>6127.46</v>
      </c>
      <c r="D27" s="5">
        <v>2657.02</v>
      </c>
      <c r="E27" s="5">
        <v>1639.22</v>
      </c>
      <c r="F27" s="5">
        <v>3449.05</v>
      </c>
      <c r="G27" s="5">
        <v>2693.26</v>
      </c>
      <c r="H27" s="5">
        <v>4159.7299999999996</v>
      </c>
      <c r="I27" s="5">
        <v>3013.54</v>
      </c>
      <c r="J27" s="5">
        <v>5542.8</v>
      </c>
      <c r="K27" s="5">
        <v>4511.49</v>
      </c>
      <c r="L27" s="5">
        <v>7133.27</v>
      </c>
      <c r="M27" s="5">
        <v>4808.09</v>
      </c>
      <c r="N27" s="5">
        <v>4008.05</v>
      </c>
      <c r="O27" s="5">
        <v>3172.76</v>
      </c>
      <c r="P27" s="5">
        <v>5262.75</v>
      </c>
      <c r="Q27" s="5">
        <v>3046.49</v>
      </c>
      <c r="R27" s="5">
        <v>6725.42</v>
      </c>
      <c r="S27" s="5">
        <v>1583.25</v>
      </c>
      <c r="T27" s="5">
        <v>5915.53</v>
      </c>
      <c r="U27" s="5">
        <v>8457.0300000000007</v>
      </c>
      <c r="V27" s="5">
        <v>5144.95</v>
      </c>
      <c r="W27" s="5">
        <v>5652.97</v>
      </c>
      <c r="X27" s="5">
        <v>6560.21</v>
      </c>
      <c r="Y27" s="5">
        <v>6358.13</v>
      </c>
      <c r="Z27" s="5">
        <v>5093.7999999999993</v>
      </c>
    </row>
    <row r="28" spans="2:26" x14ac:dyDescent="0.2">
      <c r="B28" s="7" t="s">
        <v>189</v>
      </c>
      <c r="C28" s="5">
        <v>2982.1399999999994</v>
      </c>
      <c r="D28" s="5">
        <v>3427.43</v>
      </c>
      <c r="E28" s="5">
        <v>552.31999999999994</v>
      </c>
      <c r="F28" s="5">
        <v>2185</v>
      </c>
      <c r="G28" s="5">
        <v>3372.0299999999997</v>
      </c>
      <c r="H28" s="5">
        <v>1828.1</v>
      </c>
      <c r="I28" s="5">
        <v>1840.51</v>
      </c>
      <c r="J28" s="5">
        <v>2493.61</v>
      </c>
      <c r="K28" s="5">
        <v>4015.0199999999995</v>
      </c>
      <c r="L28" s="5">
        <v>2474.2799999999997</v>
      </c>
      <c r="M28" s="5">
        <v>2305.1800000000003</v>
      </c>
      <c r="N28" s="5">
        <v>2311.21</v>
      </c>
      <c r="O28" s="5">
        <v>2810.8799999999997</v>
      </c>
      <c r="P28" s="5">
        <v>3643.46</v>
      </c>
      <c r="Q28" s="5">
        <v>7370.8600000000006</v>
      </c>
      <c r="R28" s="5">
        <v>2103.9900000000002</v>
      </c>
      <c r="S28" s="5">
        <v>1498.6499999999999</v>
      </c>
      <c r="T28" s="5">
        <v>2758.87</v>
      </c>
      <c r="U28" s="5">
        <v>783.95</v>
      </c>
      <c r="V28" s="5">
        <v>456.23</v>
      </c>
      <c r="W28" s="5">
        <v>4576.7300000000005</v>
      </c>
      <c r="X28" s="5">
        <v>1710.2800000000002</v>
      </c>
      <c r="Y28" s="5">
        <v>1347.56</v>
      </c>
      <c r="Z28" s="5">
        <v>664.16</v>
      </c>
    </row>
    <row r="29" spans="2:26" x14ac:dyDescent="0.2">
      <c r="B29" s="7" t="s">
        <v>190</v>
      </c>
      <c r="C29" s="5">
        <v>39578.92</v>
      </c>
      <c r="D29" s="5">
        <v>27773.33</v>
      </c>
      <c r="E29" s="5">
        <v>39689.170000000006</v>
      </c>
      <c r="F29" s="5">
        <v>57017.140000000021</v>
      </c>
      <c r="G29" s="5">
        <v>21766.870000000003</v>
      </c>
      <c r="H29" s="5">
        <v>38197.990000000005</v>
      </c>
      <c r="I29" s="5">
        <v>47882.67</v>
      </c>
      <c r="J29" s="5">
        <v>38629.980000000003</v>
      </c>
      <c r="K29" s="5">
        <v>35624.46</v>
      </c>
      <c r="L29" s="5">
        <v>35095.760000000002</v>
      </c>
      <c r="M29" s="5">
        <v>22766.989999999998</v>
      </c>
      <c r="N29" s="5">
        <v>36863.53</v>
      </c>
      <c r="O29" s="5">
        <v>22197.230000000003</v>
      </c>
      <c r="P29" s="5">
        <v>29964.019999999997</v>
      </c>
      <c r="Q29" s="5">
        <v>22233.410000000003</v>
      </c>
      <c r="R29" s="5">
        <v>28750.120000000003</v>
      </c>
      <c r="S29" s="5">
        <v>28477.100000000002</v>
      </c>
      <c r="T29" s="5">
        <v>16526.490000000002</v>
      </c>
      <c r="U29" s="5">
        <v>32150.340000000004</v>
      </c>
      <c r="V29" s="5">
        <v>66180.38</v>
      </c>
      <c r="W29" s="5">
        <v>16808.3</v>
      </c>
      <c r="X29" s="5">
        <v>38666.619999999995</v>
      </c>
      <c r="Y29" s="5">
        <v>34258.490000000005</v>
      </c>
      <c r="Z29" s="5">
        <v>48350.010000000009</v>
      </c>
    </row>
    <row r="30" spans="2:26" x14ac:dyDescent="0.2">
      <c r="B30" s="7" t="s">
        <v>191</v>
      </c>
      <c r="C30" s="5">
        <v>18731.560000000001</v>
      </c>
      <c r="D30" s="5">
        <v>14918.710000000001</v>
      </c>
      <c r="E30" s="5">
        <v>6816.86</v>
      </c>
      <c r="F30" s="5">
        <v>9888.02</v>
      </c>
      <c r="G30" s="5">
        <v>11914.759999999998</v>
      </c>
      <c r="H30" s="5">
        <v>23421.41</v>
      </c>
      <c r="I30" s="5">
        <v>12298.100000000002</v>
      </c>
      <c r="J30" s="5">
        <v>13538.08</v>
      </c>
      <c r="K30" s="5">
        <v>6306.9999999999991</v>
      </c>
      <c r="L30" s="5">
        <v>29334.240000000005</v>
      </c>
      <c r="M30" s="5">
        <v>7488.4800000000005</v>
      </c>
      <c r="N30" s="5">
        <v>9942.06</v>
      </c>
      <c r="O30" s="5">
        <v>7155.2500000000018</v>
      </c>
      <c r="P30" s="5">
        <v>12494.41</v>
      </c>
      <c r="Q30" s="5">
        <v>11929.609999999997</v>
      </c>
      <c r="R30" s="5">
        <v>6357.6100000000006</v>
      </c>
      <c r="S30" s="5">
        <v>8505.49</v>
      </c>
      <c r="T30" s="5">
        <v>10404.900000000001</v>
      </c>
      <c r="U30" s="5">
        <v>10830.93</v>
      </c>
      <c r="V30" s="5">
        <v>20103.46</v>
      </c>
      <c r="W30" s="5">
        <v>11263.060000000001</v>
      </c>
      <c r="X30" s="5">
        <v>15979.57</v>
      </c>
      <c r="Y30" s="5">
        <v>18803.310000000005</v>
      </c>
      <c r="Z30" s="5">
        <v>14156.34</v>
      </c>
    </row>
    <row r="34" spans="2:26" x14ac:dyDescent="0.2">
      <c r="B34" s="6" t="s">
        <v>158</v>
      </c>
      <c r="C34" t="s">
        <v>195</v>
      </c>
    </row>
    <row r="36" spans="2:26" x14ac:dyDescent="0.2">
      <c r="B36" s="6" t="s">
        <v>169</v>
      </c>
      <c r="C36" s="6" t="s">
        <v>182</v>
      </c>
    </row>
    <row r="37" spans="2:26" x14ac:dyDescent="0.2">
      <c r="C37" t="s">
        <v>167</v>
      </c>
      <c r="O37" t="s">
        <v>168</v>
      </c>
    </row>
    <row r="38" spans="2:26" x14ac:dyDescent="0.2">
      <c r="B38" s="6" t="s">
        <v>165</v>
      </c>
      <c r="C38" t="s">
        <v>170</v>
      </c>
      <c r="D38" t="s">
        <v>171</v>
      </c>
      <c r="E38" t="s">
        <v>172</v>
      </c>
      <c r="F38" t="s">
        <v>173</v>
      </c>
      <c r="G38" t="s">
        <v>174</v>
      </c>
      <c r="H38" t="s">
        <v>175</v>
      </c>
      <c r="I38" t="s">
        <v>176</v>
      </c>
      <c r="J38" t="s">
        <v>177</v>
      </c>
      <c r="K38" t="s">
        <v>178</v>
      </c>
      <c r="L38" t="s">
        <v>179</v>
      </c>
      <c r="M38" t="s">
        <v>180</v>
      </c>
      <c r="N38" t="s">
        <v>181</v>
      </c>
      <c r="O38" t="s">
        <v>170</v>
      </c>
      <c r="P38" t="s">
        <v>171</v>
      </c>
      <c r="Q38" t="s">
        <v>172</v>
      </c>
      <c r="R38" t="s">
        <v>173</v>
      </c>
      <c r="S38" t="s">
        <v>174</v>
      </c>
      <c r="T38" t="s">
        <v>175</v>
      </c>
      <c r="U38" t="s">
        <v>176</v>
      </c>
      <c r="V38" t="s">
        <v>177</v>
      </c>
      <c r="W38" t="s">
        <v>178</v>
      </c>
      <c r="X38" t="s">
        <v>179</v>
      </c>
      <c r="Y38" t="s">
        <v>180</v>
      </c>
      <c r="Z38" t="s">
        <v>181</v>
      </c>
    </row>
    <row r="39" spans="2:26" x14ac:dyDescent="0.2">
      <c r="B39" s="7" t="s">
        <v>184</v>
      </c>
      <c r="C39" s="5">
        <v>2487.9300000000003</v>
      </c>
      <c r="D39" s="5">
        <v>31</v>
      </c>
      <c r="E39" s="5">
        <v>522.22</v>
      </c>
      <c r="F39" s="5">
        <v>2517.59</v>
      </c>
      <c r="G39" s="5">
        <v>547.48</v>
      </c>
      <c r="H39" s="5">
        <v>1882.32</v>
      </c>
      <c r="I39" s="5">
        <v>2351.4300000000003</v>
      </c>
      <c r="J39" s="5">
        <v>747.94</v>
      </c>
      <c r="K39" s="5">
        <v>859.16</v>
      </c>
      <c r="L39" s="5">
        <v>1291.5100000000002</v>
      </c>
      <c r="M39" s="5">
        <v>1043.02</v>
      </c>
      <c r="N39" s="5">
        <v>1358.68</v>
      </c>
      <c r="O39" s="5">
        <v>1261.25</v>
      </c>
      <c r="P39" s="5">
        <v>832.84</v>
      </c>
      <c r="Q39" s="5">
        <v>102.80000000000001</v>
      </c>
      <c r="R39" s="5">
        <v>1345.3400000000001</v>
      </c>
      <c r="S39" s="5">
        <v>2312.9700000000007</v>
      </c>
      <c r="T39" s="5">
        <v>3207.8300000000008</v>
      </c>
      <c r="U39" s="5">
        <v>8576.91</v>
      </c>
      <c r="V39" s="5">
        <v>91.25</v>
      </c>
      <c r="W39" s="5">
        <v>609.46</v>
      </c>
      <c r="X39" s="5">
        <v>3779.8199999999997</v>
      </c>
      <c r="Y39" s="5">
        <v>57.8</v>
      </c>
      <c r="Z39" s="5">
        <v>863.41</v>
      </c>
    </row>
    <row r="40" spans="2:26" x14ac:dyDescent="0.2">
      <c r="B40" s="7" t="s">
        <v>185</v>
      </c>
      <c r="C40" s="5">
        <v>34786.910000000003</v>
      </c>
      <c r="D40" s="5">
        <v>53147.220000000016</v>
      </c>
      <c r="E40" s="5">
        <v>47054.91</v>
      </c>
      <c r="F40" s="5">
        <v>65289.14</v>
      </c>
      <c r="G40" s="5">
        <v>42797.460000000006</v>
      </c>
      <c r="H40" s="5">
        <v>75352.899999999994</v>
      </c>
      <c r="I40" s="5">
        <v>43487.30000000001</v>
      </c>
      <c r="J40" s="5">
        <v>52364.45</v>
      </c>
      <c r="K40" s="5">
        <v>36195.920000000006</v>
      </c>
      <c r="L40" s="5">
        <v>36885.590000000004</v>
      </c>
      <c r="M40" s="5">
        <v>29161.069999999996</v>
      </c>
      <c r="N40" s="5">
        <v>53154.850000000006</v>
      </c>
      <c r="O40" s="5">
        <v>46181.350000000006</v>
      </c>
      <c r="P40" s="5">
        <v>32879.500000000007</v>
      </c>
      <c r="Q40" s="5">
        <v>54809.26</v>
      </c>
      <c r="R40" s="5">
        <v>51842.820000000007</v>
      </c>
      <c r="S40" s="5">
        <v>59859.290000000008</v>
      </c>
      <c r="T40" s="5">
        <v>26656.730000000003</v>
      </c>
      <c r="U40" s="5">
        <v>41840.67</v>
      </c>
      <c r="V40" s="5">
        <v>96334.980000000025</v>
      </c>
      <c r="W40" s="5">
        <v>51098.700000000004</v>
      </c>
      <c r="X40" s="5">
        <v>56519.549999999996</v>
      </c>
      <c r="Y40" s="5">
        <v>39642.65</v>
      </c>
      <c r="Z40" s="5">
        <v>38260.250000000007</v>
      </c>
    </row>
    <row r="41" spans="2:26" x14ac:dyDescent="0.2">
      <c r="B41" s="7" t="s">
        <v>186</v>
      </c>
      <c r="C41" s="5">
        <v>5444.25</v>
      </c>
      <c r="D41" s="5">
        <v>6893.44</v>
      </c>
      <c r="E41" s="5">
        <v>283.01</v>
      </c>
      <c r="F41" s="5">
        <v>2888.44</v>
      </c>
      <c r="G41" s="5">
        <v>3095.21</v>
      </c>
      <c r="H41" s="5">
        <v>1090.93</v>
      </c>
      <c r="I41" s="5">
        <v>3061.76</v>
      </c>
      <c r="J41" s="5">
        <v>1037.0900000000001</v>
      </c>
      <c r="K41" s="5">
        <v>1766.6599999999999</v>
      </c>
      <c r="L41" s="5">
        <v>5480.28</v>
      </c>
      <c r="M41" s="5">
        <v>1867.1200000000001</v>
      </c>
      <c r="N41" s="5">
        <v>975.43000000000006</v>
      </c>
      <c r="O41" s="5">
        <v>667.67000000000007</v>
      </c>
      <c r="P41" s="5">
        <v>375.27</v>
      </c>
      <c r="Q41" s="5">
        <v>2939.04</v>
      </c>
      <c r="R41" s="5">
        <v>1920.3200000000002</v>
      </c>
      <c r="S41" s="5">
        <v>1808.31</v>
      </c>
      <c r="T41" s="5">
        <v>207.42000000000002</v>
      </c>
      <c r="U41" s="5">
        <v>3318.2599999999993</v>
      </c>
      <c r="V41" s="5">
        <v>325.47000000000003</v>
      </c>
      <c r="W41" s="5">
        <v>9915.380000000001</v>
      </c>
      <c r="X41" s="5">
        <v>325.86</v>
      </c>
      <c r="Y41" s="5">
        <v>10540.670000000004</v>
      </c>
      <c r="Z41" s="5">
        <v>1619.52</v>
      </c>
    </row>
    <row r="42" spans="2:26" x14ac:dyDescent="0.2">
      <c r="B42" s="7" t="s">
        <v>187</v>
      </c>
      <c r="C42" s="5">
        <v>20657.059999999998</v>
      </c>
      <c r="D42" s="5">
        <v>23682.339999999997</v>
      </c>
      <c r="E42" s="5">
        <v>24229.68</v>
      </c>
      <c r="F42" s="5">
        <v>27449.050000000003</v>
      </c>
      <c r="G42" s="5">
        <v>38339.410000000011</v>
      </c>
      <c r="H42" s="5">
        <v>43033.21</v>
      </c>
      <c r="I42" s="5">
        <v>19780.93</v>
      </c>
      <c r="J42" s="5">
        <v>38129.71</v>
      </c>
      <c r="K42" s="5">
        <v>44197.53</v>
      </c>
      <c r="L42" s="5">
        <v>5681.1299999999992</v>
      </c>
      <c r="M42" s="5">
        <v>23206.230000000003</v>
      </c>
      <c r="N42" s="5">
        <v>18849.859999999997</v>
      </c>
      <c r="O42" s="5">
        <v>24303.97</v>
      </c>
      <c r="P42" s="5">
        <v>25062.28</v>
      </c>
      <c r="Q42" s="5">
        <v>13944.380000000003</v>
      </c>
      <c r="R42" s="5">
        <v>27965.3</v>
      </c>
      <c r="S42" s="5">
        <v>24158.300000000003</v>
      </c>
      <c r="T42" s="5">
        <v>28111.27</v>
      </c>
      <c r="U42" s="5">
        <v>22330.28</v>
      </c>
      <c r="V42" s="5">
        <v>19140.330000000002</v>
      </c>
      <c r="W42" s="5">
        <v>15295.259999999998</v>
      </c>
      <c r="X42" s="5">
        <v>16906.899999999998</v>
      </c>
      <c r="Y42" s="5">
        <v>30509.220000000005</v>
      </c>
      <c r="Z42" s="5">
        <v>28901.350000000002</v>
      </c>
    </row>
    <row r="43" spans="2:26" x14ac:dyDescent="0.2">
      <c r="B43" s="7" t="s">
        <v>188</v>
      </c>
      <c r="C43" s="5">
        <v>6127.46</v>
      </c>
      <c r="D43" s="5">
        <v>2657.02</v>
      </c>
      <c r="E43" s="5">
        <v>1639.22</v>
      </c>
      <c r="F43" s="5">
        <v>3449.05</v>
      </c>
      <c r="G43" s="5">
        <v>2693.26</v>
      </c>
      <c r="H43" s="5">
        <v>4159.7299999999996</v>
      </c>
      <c r="I43" s="5">
        <v>3013.54</v>
      </c>
      <c r="J43" s="5">
        <v>5542.8</v>
      </c>
      <c r="K43" s="5">
        <v>4511.49</v>
      </c>
      <c r="L43" s="5">
        <v>7133.27</v>
      </c>
      <c r="M43" s="5">
        <v>4808.09</v>
      </c>
      <c r="N43" s="5">
        <v>4008.05</v>
      </c>
      <c r="O43" s="5">
        <v>3172.76</v>
      </c>
      <c r="P43" s="5">
        <v>5262.75</v>
      </c>
      <c r="Q43" s="5">
        <v>3046.49</v>
      </c>
      <c r="R43" s="5">
        <v>6725.42</v>
      </c>
      <c r="S43" s="5">
        <v>1583.25</v>
      </c>
      <c r="T43" s="5">
        <v>5915.53</v>
      </c>
      <c r="U43" s="5">
        <v>8457.0300000000007</v>
      </c>
      <c r="V43" s="5">
        <v>5144.95</v>
      </c>
      <c r="W43" s="5">
        <v>5652.97</v>
      </c>
      <c r="X43" s="5">
        <v>6560.21</v>
      </c>
      <c r="Y43" s="5">
        <v>6358.13</v>
      </c>
      <c r="Z43" s="5">
        <v>5093.7999999999993</v>
      </c>
    </row>
    <row r="44" spans="2:26" x14ac:dyDescent="0.2">
      <c r="B44" s="7" t="s">
        <v>189</v>
      </c>
      <c r="C44" s="5">
        <v>2982.1399999999994</v>
      </c>
      <c r="D44" s="5">
        <v>3427.43</v>
      </c>
      <c r="E44" s="5">
        <v>552.31999999999994</v>
      </c>
      <c r="F44" s="5">
        <v>2185</v>
      </c>
      <c r="G44" s="5">
        <v>3372.0299999999997</v>
      </c>
      <c r="H44" s="5">
        <v>1828.1</v>
      </c>
      <c r="I44" s="5">
        <v>1840.51</v>
      </c>
      <c r="J44" s="5">
        <v>2493.61</v>
      </c>
      <c r="K44" s="5">
        <v>4015.0199999999995</v>
      </c>
      <c r="L44" s="5">
        <v>2474.2799999999997</v>
      </c>
      <c r="M44" s="5">
        <v>2305.1800000000003</v>
      </c>
      <c r="N44" s="5">
        <v>2311.21</v>
      </c>
      <c r="O44" s="5">
        <v>2810.8799999999997</v>
      </c>
      <c r="P44" s="5">
        <v>3643.46</v>
      </c>
      <c r="Q44" s="5">
        <v>7370.8600000000006</v>
      </c>
      <c r="R44" s="5">
        <v>2103.9900000000002</v>
      </c>
      <c r="S44" s="5">
        <v>1498.6499999999999</v>
      </c>
      <c r="T44" s="5">
        <v>2758.87</v>
      </c>
      <c r="U44" s="5">
        <v>783.95</v>
      </c>
      <c r="V44" s="5">
        <v>456.23</v>
      </c>
      <c r="W44" s="5">
        <v>4576.7300000000005</v>
      </c>
      <c r="X44" s="5">
        <v>1710.2800000000002</v>
      </c>
      <c r="Y44" s="5">
        <v>1347.56</v>
      </c>
      <c r="Z44" s="5">
        <v>664.16</v>
      </c>
    </row>
    <row r="45" spans="2:26" x14ac:dyDescent="0.2">
      <c r="B45" s="7" t="s">
        <v>190</v>
      </c>
      <c r="C45" s="5">
        <v>39578.92</v>
      </c>
      <c r="D45" s="5">
        <v>27773.33</v>
      </c>
      <c r="E45" s="5">
        <v>39689.170000000006</v>
      </c>
      <c r="F45" s="5">
        <v>57017.140000000021</v>
      </c>
      <c r="G45" s="5">
        <v>21766.870000000003</v>
      </c>
      <c r="H45" s="5">
        <v>38197.990000000005</v>
      </c>
      <c r="I45" s="5">
        <v>47882.67</v>
      </c>
      <c r="J45" s="5">
        <v>38629.980000000003</v>
      </c>
      <c r="K45" s="5">
        <v>35624.46</v>
      </c>
      <c r="L45" s="5">
        <v>35095.760000000002</v>
      </c>
      <c r="M45" s="5">
        <v>22766.989999999998</v>
      </c>
      <c r="N45" s="5">
        <v>36863.53</v>
      </c>
      <c r="O45" s="5">
        <v>22197.230000000003</v>
      </c>
      <c r="P45" s="5">
        <v>29964.019999999997</v>
      </c>
      <c r="Q45" s="5">
        <v>22233.410000000003</v>
      </c>
      <c r="R45" s="5">
        <v>28750.120000000003</v>
      </c>
      <c r="S45" s="5">
        <v>28477.100000000002</v>
      </c>
      <c r="T45" s="5">
        <v>16526.490000000002</v>
      </c>
      <c r="U45" s="5">
        <v>32150.340000000004</v>
      </c>
      <c r="V45" s="5">
        <v>66180.38</v>
      </c>
      <c r="W45" s="5">
        <v>16808.3</v>
      </c>
      <c r="X45" s="5">
        <v>38666.619999999995</v>
      </c>
      <c r="Y45" s="5">
        <v>34258.490000000005</v>
      </c>
      <c r="Z45" s="5">
        <v>48350.010000000009</v>
      </c>
    </row>
    <row r="46" spans="2:26" x14ac:dyDescent="0.2">
      <c r="B46" s="7" t="s">
        <v>191</v>
      </c>
      <c r="C46" s="5">
        <v>18731.560000000001</v>
      </c>
      <c r="D46" s="5">
        <v>14918.710000000001</v>
      </c>
      <c r="E46" s="5">
        <v>6816.86</v>
      </c>
      <c r="F46" s="5">
        <v>9888.02</v>
      </c>
      <c r="G46" s="5">
        <v>11914.759999999998</v>
      </c>
      <c r="H46" s="5">
        <v>23421.41</v>
      </c>
      <c r="I46" s="5">
        <v>12298.100000000002</v>
      </c>
      <c r="J46" s="5">
        <v>13538.08</v>
      </c>
      <c r="K46" s="5">
        <v>6306.9999999999991</v>
      </c>
      <c r="L46" s="5">
        <v>29334.240000000005</v>
      </c>
      <c r="M46" s="5">
        <v>7488.4800000000005</v>
      </c>
      <c r="N46" s="5">
        <v>9942.06</v>
      </c>
      <c r="O46" s="5">
        <v>7155.2500000000018</v>
      </c>
      <c r="P46" s="5">
        <v>12494.41</v>
      </c>
      <c r="Q46" s="5">
        <v>11929.609999999997</v>
      </c>
      <c r="R46" s="5">
        <v>6357.6100000000006</v>
      </c>
      <c r="S46" s="5">
        <v>8505.49</v>
      </c>
      <c r="T46" s="5">
        <v>10404.900000000001</v>
      </c>
      <c r="U46" s="5">
        <v>10830.93</v>
      </c>
      <c r="V46" s="5">
        <v>20103.46</v>
      </c>
      <c r="W46" s="5">
        <v>11263.060000000001</v>
      </c>
      <c r="X46" s="5">
        <v>15979.57</v>
      </c>
      <c r="Y46" s="5">
        <v>18803.310000000005</v>
      </c>
      <c r="Z46" s="5">
        <v>14156.34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5FE22F-DB84-403D-87E3-8348B35ACF55}">
  <dimension ref="B4:H16"/>
  <sheetViews>
    <sheetView workbookViewId="0">
      <selection activeCell="H16" sqref="H16"/>
    </sheetView>
  </sheetViews>
  <sheetFormatPr defaultRowHeight="14.25" x14ac:dyDescent="0.2"/>
  <cols>
    <col min="2" max="2" width="13.625" bestFit="1" customWidth="1"/>
    <col min="3" max="3" width="16" bestFit="1" customWidth="1"/>
    <col min="4" max="4" width="14.125" bestFit="1" customWidth="1"/>
    <col min="5" max="5" width="13.5" bestFit="1" customWidth="1"/>
    <col min="7" max="7" width="18.5" bestFit="1" customWidth="1"/>
    <col min="8" max="8" width="15.375" bestFit="1" customWidth="1"/>
  </cols>
  <sheetData>
    <row r="4" spans="2:8" x14ac:dyDescent="0.2">
      <c r="B4" s="6" t="s">
        <v>169</v>
      </c>
      <c r="C4" s="6" t="s">
        <v>182</v>
      </c>
    </row>
    <row r="5" spans="2:8" x14ac:dyDescent="0.2">
      <c r="B5" s="6" t="s">
        <v>165</v>
      </c>
      <c r="C5" t="s">
        <v>148</v>
      </c>
      <c r="D5" t="s">
        <v>147</v>
      </c>
      <c r="E5" t="s">
        <v>166</v>
      </c>
    </row>
    <row r="6" spans="2:8" x14ac:dyDescent="0.2">
      <c r="B6" s="7" t="s">
        <v>63</v>
      </c>
      <c r="C6" s="5">
        <v>16223.210000000001</v>
      </c>
      <c r="D6" s="5">
        <v>293553.06</v>
      </c>
      <c r="E6" s="5">
        <v>309776.27</v>
      </c>
    </row>
    <row r="7" spans="2:8" x14ac:dyDescent="0.2">
      <c r="B7" s="7" t="s">
        <v>25</v>
      </c>
      <c r="C7" s="5">
        <v>23870.300000000003</v>
      </c>
      <c r="D7" s="5">
        <v>272210.60000000003</v>
      </c>
      <c r="E7" s="5">
        <v>296080.90000000002</v>
      </c>
    </row>
    <row r="8" spans="2:8" x14ac:dyDescent="0.2">
      <c r="B8" s="7" t="s">
        <v>27</v>
      </c>
      <c r="C8" s="5">
        <v>70065.939999999988</v>
      </c>
      <c r="D8" s="5">
        <v>201015.24999999997</v>
      </c>
      <c r="E8" s="5">
        <v>271081.18999999994</v>
      </c>
    </row>
    <row r="9" spans="2:8" x14ac:dyDescent="0.2">
      <c r="B9" s="7" t="s">
        <v>12</v>
      </c>
      <c r="C9" s="5">
        <v>81133.34</v>
      </c>
      <c r="D9" s="5">
        <v>172533.9</v>
      </c>
      <c r="E9" s="5">
        <v>253667.24</v>
      </c>
    </row>
    <row r="10" spans="2:8" x14ac:dyDescent="0.2">
      <c r="B10" s="7" t="s">
        <v>60</v>
      </c>
      <c r="C10" s="5">
        <v>38138.720000000008</v>
      </c>
      <c r="D10" s="5">
        <v>210632.55</v>
      </c>
      <c r="E10" s="5">
        <v>248771.27</v>
      </c>
    </row>
    <row r="11" spans="2:8" x14ac:dyDescent="0.2">
      <c r="B11" s="7" t="s">
        <v>58</v>
      </c>
      <c r="C11" s="5">
        <v>19648.400000000001</v>
      </c>
      <c r="D11" s="5">
        <v>205043.04999999996</v>
      </c>
      <c r="E11" s="5">
        <v>224691.44999999995</v>
      </c>
    </row>
    <row r="12" spans="2:8" x14ac:dyDescent="0.2">
      <c r="B12" s="7" t="s">
        <v>43</v>
      </c>
      <c r="C12" s="5">
        <v>8133.15</v>
      </c>
      <c r="D12" s="5">
        <v>204205.12000000008</v>
      </c>
      <c r="E12" s="5">
        <v>212338.27000000008</v>
      </c>
    </row>
    <row r="13" spans="2:8" x14ac:dyDescent="0.2">
      <c r="B13" s="7" t="s">
        <v>46</v>
      </c>
      <c r="C13" s="5">
        <v>101079.18000000001</v>
      </c>
      <c r="D13" s="5">
        <v>98503.730000000025</v>
      </c>
      <c r="E13" s="5">
        <v>199582.91000000003</v>
      </c>
    </row>
    <row r="14" spans="2:8" x14ac:dyDescent="0.2">
      <c r="B14" s="7" t="s">
        <v>68</v>
      </c>
      <c r="C14" s="5">
        <v>72424.009999999995</v>
      </c>
      <c r="D14" s="5">
        <v>86340.640000000014</v>
      </c>
      <c r="E14" s="5">
        <v>158764.65000000002</v>
      </c>
    </row>
    <row r="15" spans="2:8" x14ac:dyDescent="0.2">
      <c r="B15" s="7" t="s">
        <v>94</v>
      </c>
      <c r="C15" s="5">
        <v>65967.66</v>
      </c>
      <c r="D15" s="5">
        <v>83827.009999999995</v>
      </c>
      <c r="E15" s="5">
        <v>149794.66999999998</v>
      </c>
    </row>
    <row r="16" spans="2:8" x14ac:dyDescent="0.2">
      <c r="B16" s="7" t="s">
        <v>166</v>
      </c>
      <c r="C16" s="5">
        <v>496683.91000000009</v>
      </c>
      <c r="D16" s="5">
        <v>1827864.9100000004</v>
      </c>
      <c r="E16" s="5">
        <v>2324548.8199999998</v>
      </c>
      <c r="G16" s="13" t="s">
        <v>199</v>
      </c>
      <c r="H16" s="13" t="str">
        <f>INDEX(B6:B100,MATCH(_xlfn.MAXIFS(D6:D100,B6:B100,"&lt;&gt;Grand Total"),D6:D100,0))</f>
        <v>Rachael Long</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027394-4F92-46EA-875B-A36B6E689309}">
  <dimension ref="B4:H16"/>
  <sheetViews>
    <sheetView workbookViewId="0">
      <selection activeCell="H16" sqref="H16"/>
    </sheetView>
  </sheetViews>
  <sheetFormatPr defaultRowHeight="14.25" x14ac:dyDescent="0.2"/>
  <cols>
    <col min="2" max="2" width="14.125" bestFit="1" customWidth="1"/>
    <col min="3" max="3" width="16" bestFit="1" customWidth="1"/>
    <col min="4" max="4" width="14.125" bestFit="1" customWidth="1"/>
    <col min="5" max="5" width="13.5" bestFit="1" customWidth="1"/>
    <col min="7" max="7" width="16" bestFit="1" customWidth="1"/>
    <col min="8" max="8" width="14.75" bestFit="1" customWidth="1"/>
  </cols>
  <sheetData>
    <row r="4" spans="2:8" x14ac:dyDescent="0.2">
      <c r="B4" s="6" t="s">
        <v>169</v>
      </c>
      <c r="C4" s="6" t="s">
        <v>182</v>
      </c>
    </row>
    <row r="5" spans="2:8" x14ac:dyDescent="0.2">
      <c r="B5" s="6" t="s">
        <v>165</v>
      </c>
      <c r="C5" t="s">
        <v>148</v>
      </c>
      <c r="D5" t="s">
        <v>147</v>
      </c>
      <c r="E5" t="s">
        <v>166</v>
      </c>
    </row>
    <row r="6" spans="2:8" x14ac:dyDescent="0.2">
      <c r="B6" s="7" t="s">
        <v>22</v>
      </c>
      <c r="C6" s="5">
        <v>12738.55</v>
      </c>
      <c r="D6" s="5">
        <v>48848.580000000009</v>
      </c>
      <c r="E6" s="5">
        <v>61587.130000000005</v>
      </c>
    </row>
    <row r="7" spans="2:8" x14ac:dyDescent="0.2">
      <c r="B7" s="7" t="s">
        <v>17</v>
      </c>
      <c r="C7" s="5">
        <v>15631.689999999997</v>
      </c>
      <c r="D7" s="5">
        <v>51254.19</v>
      </c>
      <c r="E7" s="5">
        <v>66885.88</v>
      </c>
    </row>
    <row r="8" spans="2:8" x14ac:dyDescent="0.2">
      <c r="B8" s="7" t="s">
        <v>23</v>
      </c>
      <c r="C8" s="5">
        <v>23548.909999999993</v>
      </c>
      <c r="D8" s="5">
        <v>63908.990000000005</v>
      </c>
      <c r="E8" s="5">
        <v>87457.9</v>
      </c>
    </row>
    <row r="9" spans="2:8" x14ac:dyDescent="0.2">
      <c r="B9" s="7" t="s">
        <v>20</v>
      </c>
      <c r="C9" s="5">
        <v>39203.43</v>
      </c>
      <c r="D9" s="5">
        <v>125502.73000000001</v>
      </c>
      <c r="E9" s="5">
        <v>164706.16</v>
      </c>
    </row>
    <row r="10" spans="2:8" x14ac:dyDescent="0.2">
      <c r="B10" s="7" t="s">
        <v>14</v>
      </c>
      <c r="C10" s="5">
        <v>45816.3</v>
      </c>
      <c r="D10" s="5">
        <v>174100.77999999994</v>
      </c>
      <c r="E10" s="5">
        <v>219917.07999999996</v>
      </c>
    </row>
    <row r="11" spans="2:8" x14ac:dyDescent="0.2">
      <c r="B11" s="7" t="s">
        <v>16</v>
      </c>
      <c r="C11" s="5">
        <v>81915.97</v>
      </c>
      <c r="D11" s="5">
        <v>278257.8</v>
      </c>
      <c r="E11" s="5">
        <v>360173.77</v>
      </c>
    </row>
    <row r="12" spans="2:8" x14ac:dyDescent="0.2">
      <c r="B12" s="7" t="s">
        <v>13</v>
      </c>
      <c r="C12" s="5">
        <v>69084.55</v>
      </c>
      <c r="D12" s="5">
        <v>312539.23000000021</v>
      </c>
      <c r="E12" s="5">
        <v>381623.7800000002</v>
      </c>
    </row>
    <row r="13" spans="2:8" x14ac:dyDescent="0.2">
      <c r="B13" s="7" t="s">
        <v>21</v>
      </c>
      <c r="C13" s="5">
        <v>121697.56</v>
      </c>
      <c r="D13" s="5">
        <v>427704.99000000005</v>
      </c>
      <c r="E13" s="5">
        <v>549402.55000000005</v>
      </c>
    </row>
    <row r="14" spans="2:8" x14ac:dyDescent="0.2">
      <c r="B14" s="7" t="s">
        <v>15</v>
      </c>
      <c r="C14" s="5">
        <v>104554.15999999999</v>
      </c>
      <c r="D14" s="5">
        <v>503470.23</v>
      </c>
      <c r="E14" s="5">
        <v>608024.39</v>
      </c>
    </row>
    <row r="15" spans="2:8" x14ac:dyDescent="0.2">
      <c r="B15" s="7" t="s">
        <v>18</v>
      </c>
      <c r="C15" s="5">
        <v>143924.37</v>
      </c>
      <c r="D15" s="5">
        <v>542555.46999999986</v>
      </c>
      <c r="E15" s="5">
        <v>686479.83999999985</v>
      </c>
    </row>
    <row r="16" spans="2:8" x14ac:dyDescent="0.2">
      <c r="B16" s="7" t="s">
        <v>166</v>
      </c>
      <c r="C16" s="5">
        <v>658115.49000000011</v>
      </c>
      <c r="D16" s="5">
        <v>2528142.9900000002</v>
      </c>
      <c r="E16" s="5">
        <v>3186258.48</v>
      </c>
      <c r="G16" s="13" t="s">
        <v>200</v>
      </c>
      <c r="H16" s="14" t="str">
        <f>INDEX(B6:B1100,MATCH(_xlfn.MAXIFS(D6:D100,B6:B100,"&lt;&gt;Grand Total"),D6:D100,0))</f>
        <v>Bruce Curran</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KMART DATA - UNCLEAN</vt:lpstr>
      <vt:lpstr>KMART DATA</vt:lpstr>
      <vt:lpstr>Dashboard</vt:lpstr>
      <vt:lpstr>Total_SalesAverage</vt:lpstr>
      <vt:lpstr>Total_SalesOverTime</vt:lpstr>
      <vt:lpstr>Average_SalesOverTime</vt:lpstr>
      <vt:lpstr>Sales_byState</vt:lpstr>
      <vt:lpstr>Sales_byCategory</vt:lpstr>
      <vt:lpstr>Sales_bySuburb</vt:lpstr>
      <vt:lpstr>Sales_byType</vt:lpstr>
      <vt:lpstr>Sparkline_SaleTrend</vt:lpstr>
      <vt:lpstr>Sales_byManager</vt:lpstr>
      <vt:lpstr>Sales_byBuyer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Krishnadev Pillai</dc:creator>
  <cp:lastModifiedBy>shakti chudasama</cp:lastModifiedBy>
  <dcterms:created xsi:type="dcterms:W3CDTF">2025-02-04T04:19:03Z</dcterms:created>
  <dcterms:modified xsi:type="dcterms:W3CDTF">2025-12-15T05:44:57Z</dcterms:modified>
</cp:coreProperties>
</file>